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n Walling\AppData\Local\Box\Box Edit\Documents\af76mh4T20KmvqoWE7rfAQ==\"/>
    </mc:Choice>
  </mc:AlternateContent>
  <xr:revisionPtr revIDLastSave="0" documentId="13_ncr:1_{6A8F0B32-5E55-4D6C-AC51-8C2C0DB706A3}" xr6:coauthVersionLast="47" xr6:coauthVersionMax="47" xr10:uidLastSave="{00000000-0000-0000-0000-000000000000}"/>
  <bookViews>
    <workbookView xWindow="-120" yWindow="-120" windowWidth="38640" windowHeight="21120" xr2:uid="{ED5466BA-62B8-4507-AC45-C3169E02CA8A}"/>
  </bookViews>
  <sheets>
    <sheet name="Reported Performance Table" sheetId="2" r:id="rId1"/>
    <sheet name="Field Adjustable Performance" sheetId="11" r:id="rId2"/>
    <sheet name="Components" sheetId="5" r:id="rId3"/>
    <sheet name="Solar Product Information" sheetId="10" r:id="rId4"/>
    <sheet name="Controls Options Table" sheetId="8" r:id="rId5"/>
    <sheet name="Master List" sheetId="4" state="hidden" r:id="rId6"/>
    <sheet name="Internal Data" sheetId="7" state="hidden" r:id="rId7"/>
    <sheet name="Version History" sheetId="6" state="hidden" r:id="rId8"/>
    <sheet name="Threshold Tables" sheetId="12" state="hidden" r:id="rId9"/>
  </sheets>
  <definedNames>
    <definedName name="_xlnm._FilterDatabase" localSheetId="2" hidden="1">Components!$A$8:$D$8</definedName>
    <definedName name="_xlnm._FilterDatabase" localSheetId="4" hidden="1">'Controls Options Table'!$A$8:$L$8</definedName>
    <definedName name="_xlnm._FilterDatabase" localSheetId="1" hidden="1">'Field Adjustable Performance'!$A$16:$Q$16</definedName>
    <definedName name="_xlnm._FilterDatabase" localSheetId="5" hidden="1">'Master List'!$B$444:$B$451</definedName>
    <definedName name="_xlnm._FilterDatabase" localSheetId="0" hidden="1">'Reported Performance Table'!$A$8:$BF$8</definedName>
    <definedName name="_xlnm._FilterDatabase" localSheetId="3" hidden="1">'Solar Product Information'!$A$8:$J$8</definedName>
    <definedName name="A1lampExternalDriverULTypeCLamps">'Master List'!$BH$44:$BH$59</definedName>
    <definedName name="A1x4LuminairesforAmbientLightingofInteriorCommercialSpaces">'Master List'!$V$44:$V$51</definedName>
    <definedName name="A2G11BaseReplacementLamps">'Master List'!$Y$6:$Y$21</definedName>
    <definedName name="A2G11BaseReplacementLamps_GAFourPinBaseReplacementLampsForCFLs_Cat">'Master List'!$AM$66:$AM$71</definedName>
    <definedName name="A2lampExternalDriverULTypeCLamps">'Master List'!$BI$44:$BI$59</definedName>
    <definedName name="A2x2LuminairesforAmbientLightingofInteriorCommercialSpaces">'Master List'!$U$44:$U$51</definedName>
    <definedName name="A2x4LuminairesforAmbientLightingofInteriorCommercialSpaces">'Master List'!$W$44:$W$51</definedName>
    <definedName name="A3lampExternalDriverULTypeCLamps">'Master List'!$BJ$44:$BJ$59</definedName>
    <definedName name="A4lampExternalDriverULTypeCLamps">'Master List'!$BK$44:$BK$59</definedName>
    <definedName name="A6lampExternalDriverULTypeCLamps">'Master List'!$BL$44:$BL$59</definedName>
    <definedName name="ArchitecturalFloodandSpotLuminaires">'Master List'!$N$44:$N$51</definedName>
    <definedName name="Bollards">'Master List'!$J$44:$J$51</definedName>
    <definedName name="BollardsURating">'Master List'!$I$127:$I$128</definedName>
    <definedName name="CaseLighting">'Master List'!$K$6:$K$21</definedName>
    <definedName name="CaseLighting_GAIndoorLuminaires_Cat">'Master List'!$S$66:$S$69</definedName>
    <definedName name="Category" localSheetId="7">'Master List'!$B$11:$B$19</definedName>
    <definedName name="Category">'Master List'!$B$11:$B$19</definedName>
    <definedName name="Category_Trim">'Master List'!$C$11:$C$19</definedName>
    <definedName name="Classification" localSheetId="7">'Master List'!$B$148:$B$149</definedName>
    <definedName name="Classification">'Master List'!$B$148:$B$149</definedName>
    <definedName name="Component_Type" localSheetId="7">'Master List'!$B$336:$B$337</definedName>
    <definedName name="Component_Type">'Master List'!$B$336:$B$337</definedName>
    <definedName name="Dimming_Capability_and_Range" localSheetId="7">'Master List'!$B$293:$B$296</definedName>
    <definedName name="Dimming_Capability_and_Range">'Master List'!$B$293:$B$296</definedName>
    <definedName name="DirectLinearAmbientLuminaires">'Master List'!$X$44:$X$51</definedName>
    <definedName name="DisplayCaseLuminaires">'Master List'!$T$44:$T$51</definedName>
    <definedName name="DualModeInternalDriverULTypeAandTypeB">'Master List'!$BM$44:$BM$59</definedName>
    <definedName name="Dynamic_List">IF('Field Adjustable Performance'!$E$5="IES Distribution Type", IES_List,  IF('Field Adjustable Performance'!$E$5="NEMA Flood Type", NEMA_List,  ""))</definedName>
    <definedName name="FALD_Type" localSheetId="7">'Master List'!$B$331:$B$333</definedName>
    <definedName name="FALD_Type">'Master List'!$B$331:$B$333</definedName>
    <definedName name="FourPinBaseReplacementLampsForCFLs_Cat">'Master List'!$N$116:$N$118</definedName>
    <definedName name="FuelPumpCanopyLuminaires">'Master List'!$L$44:$L$51</definedName>
    <definedName name="FuelPumpCanopyURating">'Master List'!$J$127:$J$129</definedName>
    <definedName name="General_Application" localSheetId="7">'Master List'!$B$22:$B$42</definedName>
    <definedName name="General_Application">'Master List'!$B$22:$B$42</definedName>
    <definedName name="General_Application_Trim">'Master List'!$C$22:$C$42</definedName>
    <definedName name="HazardousEnvironmentAreaLuminaire">'Master List'!$N$127:$N$128</definedName>
    <definedName name="HighBay">'Master List'!$N$6:$N$21</definedName>
    <definedName name="HighBay_GAIndoorLuminaires_Cat">'Master List'!$X$66:$X$72</definedName>
    <definedName name="HighBay_GAIndoorRetrofitKit_Cat">'Master List'!$Y$66</definedName>
    <definedName name="HighBay_GAMogulE39ScrewBaseReplacementsforHIDLamps_Cat">'Master List'!$Z$66:$Z$67</definedName>
    <definedName name="HighBayAisleLuminaires">'Master List'!$AB$44:$AB$51</definedName>
    <definedName name="HighBayLuminairesforCommercialandIndustrialBuildings">'Master List'!$Z$44:$Z$51</definedName>
    <definedName name="HighOutput">'Master List'!$H$6:$H$37</definedName>
    <definedName name="HighOutput_GAMogulE39ScrewBaseReplacementsforHIDLamps_Cat">'Master List'!$N$66:$N$75</definedName>
    <definedName name="HighOutput_GAOutdoorLuminaires_Cat">'Master List'!$L$66:$L$88</definedName>
    <definedName name="HighOutput_GAOutdoorRetrofitKit_Cat">'Master List'!$M$66:$M$71</definedName>
    <definedName name="HighOutput_GASolarPoweredOutdoorLuminaires_Cat">'Master List'!$AP$66:$AP$88</definedName>
    <definedName name="HorizontallyMountedLamps">'Master List'!$X$6:$X$21</definedName>
    <definedName name="HorizontallyMountedLamps_GAFourPinBaseReplacementLampsForCFLs_Cat">'Master List'!$AL$66</definedName>
    <definedName name="HorizontalRefrigeratedCaseLuminaires">'Master List'!$S$44:$S$51</definedName>
    <definedName name="IES_List">'Master List'!$B$453:$B$457</definedName>
    <definedName name="IESDISTRIBUTIONTYPE">'Master List'!$B$453:$B$457</definedName>
    <definedName name="IndoorLuminaires_Cat">'Master List'!$G$116:$G$121</definedName>
    <definedName name="IndoorRetrofitKit_Cat">'Master List'!$I$116:$I$119</definedName>
    <definedName name="Integral_Control_Capability_Full_List">'Master List'!$B$275:$B$290</definedName>
    <definedName name="IntegratedRetrofitKitsfor1x4Luminaires">'Master List'!$AV$44:$AV$51</definedName>
    <definedName name="IntegratedRetrofitKitsfor2x2Luminaires">'Master List'!$AT$44:$AT$51</definedName>
    <definedName name="IntegratedRetrofitKitsfor2x4Luminaires">'Master List'!$AX$44:$AX$51</definedName>
    <definedName name="InteriorDirectional">'Master List'!$J$6:$J$21</definedName>
    <definedName name="InteriorDirectional_GAIndoorLuminaires_Cat">'Master List'!$R$66:$R$71</definedName>
    <definedName name="InternalDriverLineVoltageULTypeBLamps">'Master List'!$BG$44:$BG$59</definedName>
    <definedName name="LandscapeAccentFloodandSpotLuminaires">'Master List'!$M$44:$M$51</definedName>
    <definedName name="LinearAmbient">'Master List'!$M$6:$M$21</definedName>
    <definedName name="LinearAmbient_GAIndoorLuminaires_Cat">'Master List'!$V$66:$V$70</definedName>
    <definedName name="LinearAmbient_GAIndoorRetrofitKit_Cat">'Master List'!$W$66</definedName>
    <definedName name="LinearAmbientLuminaireswIndirectcomponent">'Master List'!$Y$44:$Y$51</definedName>
    <definedName name="LinearReplacementLamp_Cat">'Master List'!$J$116:$J$122</definedName>
    <definedName name="LinearRetrofitKitsfor1x4Luminaires">'Master List'!$AU$44:$AU$51</definedName>
    <definedName name="LinearRetrofitKitsfor2x2Luminaires">'Master List'!$AS$44:$AS$51</definedName>
    <definedName name="LinearRetrofitKitsfor2x4Luminaires">'Master List'!$AW$44:$AW$51</definedName>
    <definedName name="LowBay">'Master List'!$O$6:$O$21</definedName>
    <definedName name="LowBay_GAIndoorLuminaires_Cat">'Master List'!$AA$66:$AA$71</definedName>
    <definedName name="LowBay_GAIndoorRetrofitKit_Cat">'Master List'!$AB$66</definedName>
    <definedName name="LowBay_GAMogulE39ScrewBaseReplacementsforHIDLamps_Cat">'Master List'!$AC$66:$AC$67</definedName>
    <definedName name="LowBayLuminairesforCommercialandIndustrialBuildings">'Master List'!$AA$44:$AA$51</definedName>
    <definedName name="LowOutput">'Master List'!$F$6:$F$37</definedName>
    <definedName name="LowOutput_GAMogulE39ScrewBaseReplacementsforHIDLamps_Cat">'Master List'!$H$66:$H$75</definedName>
    <definedName name="LowOutput_GAOutdoorLuminaires_Cat">'Master List'!$F$66:$F$91</definedName>
    <definedName name="LowOutput_GAOutdoorRetrofitKit_Cat">'Master List'!$G$66:$G$71</definedName>
    <definedName name="LowOutput_GASolarPoweredOutdoorLuminaires_Cat">'Master List'!$AN$66:$AN$91</definedName>
    <definedName name="LUNA_CCT">'Master List'!$B$357:$B$372</definedName>
    <definedName name="LUNA_Dimming">'Master List'!$B$295:$B$296</definedName>
    <definedName name="LUNA_eligible">'Master List'!$AT$66:$AT$85</definedName>
    <definedName name="MediumScrewBaseE26E27ReplacementforHIDLamps_Cat">'Master List'!$M$116</definedName>
    <definedName name="MidOutput">'Master List'!$G$6:$G$37</definedName>
    <definedName name="MidOutput_GAMogulE39ScrewBaseReplacementsforHIDLamps_Cat">'Master List'!$K$66:$K$75</definedName>
    <definedName name="MidOutput_GAOutdoorLuminaires_Cat">'Master List'!$I$66:$I$89</definedName>
    <definedName name="MidOutput_GAOutdoorRetrofitKit_Cat">'Master List'!$J$66:$J$71</definedName>
    <definedName name="MidOutput_GASolarPoweredOutdoorLuminaires_Cat">'Master List'!$AO$66:$AO$89</definedName>
    <definedName name="MogulE39ScrewBaseReplacementsforHIDLamps_Cat">'Master List'!$K$116:$K$122</definedName>
    <definedName name="NEMA_Beam_Spread" localSheetId="7">'Master List'!$B$205:$B$211</definedName>
    <definedName name="NEMA_Beam_Spread">'Master List'!$B$205:$B$211</definedName>
    <definedName name="NEMA_List">'Master List'!$B$445:$B$451</definedName>
    <definedName name="NEMAFLOODTYPE">'Master List'!$B$445:$B$451</definedName>
    <definedName name="No">'Master List'!$B$354:$B$354</definedName>
    <definedName name="OmnidirectionalDirectionalLamps_GAMediumScrewBaseE26E27ReplacementforHIDLamps_Cat">'Master List'!$AR$66</definedName>
    <definedName name="OmnidirectionalDirectionalLamps_GAMogulE39ScrewBaseReplacementsforHIDLamps_Cat">'Master List'!$AS$66</definedName>
    <definedName name="Outdoor_CCT">'Master List'!$C$357:$C$392</definedName>
    <definedName name="OutdoorFullCutoffWallMountedAreaLuminaires">'Master List'!$H$44:$H$51</definedName>
    <definedName name="OutdoorFullCutoffWallMountedAreaURating">'Master List'!$H$127:$H$129</definedName>
    <definedName name="OutdoorLuminaires_Cat">'Master List'!$F$116:$F$119</definedName>
    <definedName name="OutdoorNonCutoffandSemiCutoffWallMountedAreaLuminaires">'Master List'!$I$44:$I$51</definedName>
    <definedName name="OutdoorPoleArmMountedAreaandRoadwayLuminaires">'Master List'!$F$44:$F$51</definedName>
    <definedName name="OutdoorPoleArmMountedAreaAndRoadwayURating">'Master List'!$F$127:$F$128</definedName>
    <definedName name="OutdoorPoleArmMountedDecorativeLuminaires">'Master List'!$G$44:$G$51</definedName>
    <definedName name="OutdoorPoleArmMountedDecorativeURating">'Master List'!$G$127:$G$129</definedName>
    <definedName name="OutdoorRetrofitKit_Cat">'Master List'!$H$116:$H$119</definedName>
    <definedName name="ParkingGarageLuminaires">'Master List'!$K$44:$K$51</definedName>
    <definedName name="PleaseSelectFromDropDown_Cat">'Master List'!$O$116</definedName>
    <definedName name="Premium_CCT">'Master List'!$E$357:$E$400</definedName>
    <definedName name="Premium_LUNA_CCT">'Master List'!$H$357:$H$365</definedName>
    <definedName name="Premium_Outdoor_CCT">'Master List'!$F$357:$F$385</definedName>
    <definedName name="Premium_Sports_and_Fuel_Pump_CCT">'Master List'!$G$357:$G$392</definedName>
    <definedName name="PUD">'Master List'!$B$45:$B$145</definedName>
    <definedName name="PUD_Trim">'Master List'!$C$45:$C$145</definedName>
    <definedName name="ReplacementLampsforFuelPumpCanopyLuminairesTypeB">'Master List'!$AQ$44:$AQ$59</definedName>
    <definedName name="ReplacementLampsforFuelPumpCanopyLuminairesTypeC">'Master List'!$AR$44:$AR$59</definedName>
    <definedName name="ReplacementLampsforHighBayLuminairesTypeB">'Master List'!$BB$44:$BB$59</definedName>
    <definedName name="ReplacementLampsforHighBayLuminairesTypeC">'Master List'!$BC$44:$BC$59</definedName>
    <definedName name="ReplacementLampsforLowBayLuminairesTypeB">'Master List'!$BD$44:$BD$59</definedName>
    <definedName name="ReplacementLampsforLowBayLuminairesTypeC">'Master List'!$BE$44:$BE$59</definedName>
    <definedName name="ReplacementLampsforOutdoorFullCutoffWallMountedAreaLuminairesTypeB">'Master List'!$AM$44:$AM$59</definedName>
    <definedName name="ReplacementLampsforOutdoorFullCutoffWallMountedAreaLuminairesTypeC">'Master List'!$AN$44:$AN$59</definedName>
    <definedName name="ReplacementLampsforOutdoorPoleArmMountedAreaandRoadwayLuminairesTypeB">'Master List'!$AI$44:$AI$59</definedName>
    <definedName name="ReplacementLampsforOutdoorPoleArmMountedAreaandRoadwayLuminairesTypeC">'Master List'!$AJ$44:$AJ$59</definedName>
    <definedName name="ReplacementLampsforOutdoorPoleArmMountedDecorativeLuminairesTypeB">'Master List'!$AK$44:$AK$59</definedName>
    <definedName name="ReplacementLampsforOutdoorPoleArmMountedDecorativeLuminairesTypeC">'Master List'!$AL$44:$AL$59</definedName>
    <definedName name="ReplacementLampsforParkingGarageLuminairesTypeB">'Master List'!$AO$44:$AO$59</definedName>
    <definedName name="ReplacementLampsforParkingGarageLuminairesTypeC">'Master List'!$AP$44:$AP$59</definedName>
    <definedName name="ReplacementLampsPlugandPlayULTypeA">'Master List'!$BF$44:$BF$59</definedName>
    <definedName name="Reported_BUG" localSheetId="7">'Master List'!$B$222:$B$227</definedName>
    <definedName name="Reported_BUG">'Master List'!$B$222:$B$227</definedName>
    <definedName name="Reported_CCT" localSheetId="7">'Master List'!$B$152:$B$202</definedName>
    <definedName name="Reported_CCT">'Master List'!$B$152:$B$202</definedName>
    <definedName name="RetrofitKitsforDirectLinearAmbientLuminaires">'Master List'!$AY$44:$AY$51</definedName>
    <definedName name="RetrofitKitsforFuelPumpCanopyLuminaires">'Master List'!$AH$44:$AH$51</definedName>
    <definedName name="RetrofitKitsforHighBayLuminairesforCommercialandIndustrialBuildings">'Master List'!$AZ$44:$AZ$51</definedName>
    <definedName name="RetrofitKitsforLargeOutdoorPoleArmMountedAreaandRoadwayLuminaires">'Master List'!$AE$44:$AE$51</definedName>
    <definedName name="RetrofitKitsforLowBayLuminairesforCommercialandIndustrialBuildings">'Master List'!$BA$44:$BA$51</definedName>
    <definedName name="RetrofitKitsforOutdoorFullCutoffWallMountedAreaLuminaires">'Master List'!$AF$44:$AF$51</definedName>
    <definedName name="RetrofitKitsforOutdoorPoleArmMountedAreaandRoadwayLuminaires">'Master List'!$AC$44:$AC$51</definedName>
    <definedName name="RetrofitKitsforOutdoorPoleArmMountedDecorativeLuminaires">'Master List'!$AD$44:$AD$51</definedName>
    <definedName name="RetrofitKitsforParkingGarageLuminaires">'Master List'!$AG$44:$AG$51</definedName>
    <definedName name="Sensor_Receptacle_Standard_LUNA">'Master List'!$B$342:$B$348</definedName>
    <definedName name="Sensor_Type_Full_List">'Master List'!$B$230:$B$272</definedName>
    <definedName name="Solar_Powered_Outdoor_Luminaires">'Master List'!$L$116:$L$119</definedName>
    <definedName name="SolarPoweredOutdoorLuminaires_Cat">'Master List'!$L$116:$L$119</definedName>
    <definedName name="Specialty1x1LuminairesforAmbientLightingofInteriorCommercialSpaces">'Master List'!$BN$44:$BN$51</definedName>
    <definedName name="Specialty1x2LuminairesforAmbientLightingofInteriorCommercialSpaces">'Master List'!$BO$44:$BO$51</definedName>
    <definedName name="SpecialtyCanopyLighting">'Master List'!$BP$44:$BP$51</definedName>
    <definedName name="SpecialtyCanopyLightingURating">'Master List'!$R$127:$R$129</definedName>
    <definedName name="SpecialtyDirectIndirectWallWash">'Master List'!$BS$44:$BS$51</definedName>
    <definedName name="SpecialtyDirectionalFuelPumpCanopyLuminaires">'Master List'!$BR$44:$BR$51</definedName>
    <definedName name="SpecialtyDirectionalFuelPumpCanopyURating">'Master List'!$S$127:$S$129</definedName>
    <definedName name="SpecialtyDirectLinearAmbientLuminairesWiderthan12inches">'Master List'!$BQ$44:$BQ$51</definedName>
    <definedName name="SpecialtyDoubleWallWash">'Master List'!$BT$44:$BT$51</definedName>
    <definedName name="SpecialtyHazardous1x4LuminairesforAmbientLightingofInteriorCommercialSpaces">'Master List'!$BU$44:$BU$51</definedName>
    <definedName name="SpecialtyHazardous2x2LuminairesforAmbientLightingofInteriorCommercialSpaces">'Master List'!$BV$44:$BV$51</definedName>
    <definedName name="SpecialtyHazardous2x4LuminairesforAmbientLightingofInteriorCommercialSpaces">'Master List'!$BW$44:$BW$51</definedName>
    <definedName name="SpecialtyHazardousAreaLighting">'Master List'!$BX$44:$BX$51</definedName>
    <definedName name="SpecialtyHazardousAreaURating">'Master List'!$O$127:$O$128</definedName>
    <definedName name="SpecialtyHazardousDirectLinearAmbientLuminaires">'Master List'!$BY$44:$BY$51</definedName>
    <definedName name="SpecialtyHazardousEnvironmentHighBay">'Master List'!$BZ$44:$BZ$51</definedName>
    <definedName name="SpecialtyHazardousEnvironmentLowBay">'Master List'!$CA$44:$CA$51</definedName>
    <definedName name="SpecialtyHazardousFloodandSpotLuminaires">'Master List'!$CB$44:$CB$51</definedName>
    <definedName name="SpecialtyHazardousOutdoorPoleArmMountedAreaandRoadwayLuminaires">'Master List'!$CC$44:$CC$51</definedName>
    <definedName name="SpecialtyHazardousOutdoorPoleArmMountedAreaAndRoadwayURating">'Master List'!$P$127:$P$128</definedName>
    <definedName name="SpecialtyHazardousWallMountedLuminaire">'Master List'!$CD$44:$CD$51</definedName>
    <definedName name="SpecialtyHazardousWallMountedURating">'Master List'!$Q$127:$Q$128</definedName>
    <definedName name="SpecialtyHighBayIndirectComponent">'Master List'!$CE$44:$CE$51</definedName>
    <definedName name="SpecialtyIndirectFuelPumpCanopy">'Master List'!$CF$44:$CF$51</definedName>
    <definedName name="SpecialtyIndirectHighBay">'Master List'!$CH$44:$CH$51</definedName>
    <definedName name="SpecialtyIndirectLowBay">'Master List'!$CG$44:$CG$51</definedName>
    <definedName name="SpecialtyIndoorFlood">'Master List'!$CI$44:$CI$51</definedName>
    <definedName name="SpecialtyLowBayIndirectComponent">'Master List'!$CJ$44:$CJ$51</definedName>
    <definedName name="SpecialtyMetricTroffer">'Master List'!$CK$44:$CK$51</definedName>
    <definedName name="SpecialtyNatatoriumLighting">'Master List'!$CL$44:$CL$51</definedName>
    <definedName name="SpecialtyNonCutoffWallPack">'Master List'!$CE$44:$CE$51</definedName>
    <definedName name="SpecialtyOther">'Master List'!$CT$44:$CT$51</definedName>
    <definedName name="SpecialtySoffitLighting">'Master List'!$CM$44:$CM$51</definedName>
    <definedName name="SpecialtySpecialtyDimensionTroffers">'Master List'!$CN$44:$CN$51</definedName>
    <definedName name="SpecialtySpecialtyFlood">'Master List'!$CO$44:$CO$51</definedName>
    <definedName name="SpecialtySportsFlood">'Master List'!$CP$44:$CP$51</definedName>
    <definedName name="SpecialtyTransportation">'Master List'!$CQ$44:$CQ$51</definedName>
    <definedName name="SpecialtyTransportationURating">'Master List'!$T$127:$T$129</definedName>
    <definedName name="SpecialtyTunnelLighting">'Master List'!$CR$44:$CR$51</definedName>
    <definedName name="SpecialtyWallGrazingSlicing">'Master List'!$CS$44:$CS$51</definedName>
    <definedName name="Sports_and_Fuel_Pump_CCT">'Master List'!$D$357:$D$399</definedName>
    <definedName name="StairwellandPassagewayLuminaires">'Master List'!$O$44:$O$51</definedName>
    <definedName name="Standard_Only">'Master List'!$B$148</definedName>
    <definedName name="Standard_PUDs">'Master List'!$B$460:$B$518</definedName>
    <definedName name="T5FourFoot">'Master List'!$Q$6:$Q$21</definedName>
    <definedName name="T5FourFoot_GALinearReplacementLamp_Cat">'Master List'!$AE$66:$AE$72</definedName>
    <definedName name="T5HOFourFoot">'Master List'!$R$6:$R$21</definedName>
    <definedName name="T5HOFourFoot_GALinearReplacementLamp_Cat">'Master List'!$AF$66:$AF$73</definedName>
    <definedName name="T8EightFoot">'Master List'!$V$6:$V$21</definedName>
    <definedName name="T8EightFoot_GALinearReplacementLamp_Cat">'Master List'!$AJ$66:$AJ$70</definedName>
    <definedName name="T8FourFoot">'Master List'!$P$6:$P$21</definedName>
    <definedName name="T8FourFoot_GALinearReplacementLamp_Cat">'Master List'!$AD$66:$AD$72</definedName>
    <definedName name="T8ThreeFoot">'Master List'!$U$6:$U$21</definedName>
    <definedName name="T8ThreeFoot_GALinearReplacementLamp_Cat">'Master List'!$AI$66:$AI$70</definedName>
    <definedName name="T8TwoFoot">'Master List'!$S$6:$S$21</definedName>
    <definedName name="T8TwoFoot_GALinearReplacementLamp_Cat">'Master List'!$AG$66:$AG$72</definedName>
    <definedName name="TrackorMonoPointDirectionalLuminaires">'Master List'!$Q$44:$Q$51</definedName>
    <definedName name="Troffer">'Master List'!$L$6:$L$21</definedName>
    <definedName name="Troffer_GAIndoorLuminaires_Cat">'Master List'!$T$66:$T$76</definedName>
    <definedName name="Troffer_GAIndoorRetrofitKit_Cat">'Master List'!$U$66:$U$71</definedName>
    <definedName name="TurtleLightingZeroUplightBollard">'Master List'!$M$127</definedName>
    <definedName name="TurtleLightingZeroUplightPoleArmMountedAreaandRoadwayURating">'Master List'!$K$127</definedName>
    <definedName name="TurtleLightingZeroUplightWallMountedAreaURating">'Master List'!$L$127</definedName>
    <definedName name="UBendReplacementLamps">'Master List'!$T$6:$T$21</definedName>
    <definedName name="UBendReplacementLamps_GALinearReplacementLamp_Cat">'Master List'!$AH$66:$AH$71</definedName>
    <definedName name="UGR_Bin" localSheetId="7">'Master List'!$B$214:$B$219</definedName>
    <definedName name="UGR_Bin">'Master List'!$B$214:$B$219</definedName>
    <definedName name="Version_History_Change_Type" localSheetId="7">'Master List'!$B$7:$B$8</definedName>
    <definedName name="Version_History_Change_Type">'Master List'!$B$7:$B$8</definedName>
    <definedName name="VerticallyMountedLamps">'Master List'!$W$6:$W$21</definedName>
    <definedName name="VerticallyMountedLamps_GAFourPinBaseReplacementLampsForCFLs_Cat">'Master List'!$AK$66</definedName>
    <definedName name="VerticalRefrigeratedCaseLuminaires">'Master List'!$R$44:$R$51</definedName>
    <definedName name="VeryHighOutput">'Master List'!$I$6:$I$37</definedName>
    <definedName name="VeryHighOutput_GAMogulE39ScrewBaseReplacementsforHIDLamps_Cat">'Master List'!$Q$66:$Q$75</definedName>
    <definedName name="VeryHighOutput_GAOutdoorLuminaires_Cat">'Master List'!$O$66:$O$88</definedName>
    <definedName name="VeryHighOutput_GAOutdoorRetrofitKit_Cat">'Master List'!$P$66:$P$71</definedName>
    <definedName name="VeryHighOutput_GASolarPoweredOutdoorLuminaires_Cat">'Master List'!$AQ$66:$AQ$88</definedName>
    <definedName name="WallWashLuminaires">'Master List'!$P$44:$P$51</definedName>
    <definedName name="Wired_Communication_Protocol" localSheetId="7">'Master List'!$B$300:$B$314</definedName>
    <definedName name="Wired_Communication_Protocol">'Master List'!$B$299:$B$314</definedName>
    <definedName name="Wireless_Communication_Protocol" localSheetId="7">'Master List'!$B$318:$B$324</definedName>
    <definedName name="Wireless_Communication_Protocol">'Master List'!$B$317:$B$324</definedName>
    <definedName name="Yes">'Master List'!$B$327</definedName>
    <definedName name="Yes_No" localSheetId="7">'Master List'!$B$327:$B$328</definedName>
    <definedName name="Yes_No">'Master List'!$B$327:$B$328</definedName>
    <definedName name="Z_F092BC4C_24E2_4F37_8B15_63CD85F12429_.wvu.Rows" localSheetId="0" hidden="1">'Reported Performance Table'!$8:$8</definedName>
  </definedNames>
  <calcPr calcId="191028" fullPrecision="0"/>
  <customWorkbookViews>
    <customWorkbookView name="Andrew Baltimore - Personal View" guid="{F092BC4C-24E2-4F37-8B15-63CD85F12429}" mergeInterval="0" personalView="1" maximized="1" xWindow="3278" yWindow="13" windowWidth="1296" windowHeight="1040" tabRatio="650" activeSheetId="1"/>
    <customWorkbookView name="Bryan Lockwood - Personal View" guid="{B3932255-588A-4E85-91CF-65C36B1A0722}" mergeInterval="0" personalView="1" maximized="1" xWindow="-8" yWindow="-8" windowWidth="1382" windowHeight="784" tabRatio="650" activeSheetId="2"/>
  </customWorkbookViews>
  <webPublishing allowPng="1" targetScreenSize="1024x768" codePage="6500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2" l="1"/>
  <c r="I10" i="7"/>
  <c r="AC5" i="2" l="1"/>
  <c r="N5" i="2" a="1"/>
  <c r="N5" i="2" s="1"/>
  <c r="O5" i="2" a="1"/>
  <c r="O5" i="2" s="1"/>
  <c r="J11" i="7" l="1"/>
  <c r="J12" i="7"/>
  <c r="J13" i="7"/>
  <c r="J14" i="7"/>
  <c r="K14" i="7" s="1"/>
  <c r="J15" i="7"/>
  <c r="K15" i="7" s="1"/>
  <c r="J16" i="7"/>
  <c r="K16" i="7" s="1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J229" i="7"/>
  <c r="J230" i="7"/>
  <c r="J231" i="7"/>
  <c r="J232" i="7"/>
  <c r="J233" i="7"/>
  <c r="J234" i="7"/>
  <c r="J235" i="7"/>
  <c r="J236" i="7"/>
  <c r="J237" i="7"/>
  <c r="J238" i="7"/>
  <c r="J239" i="7"/>
  <c r="J240" i="7"/>
  <c r="J241" i="7"/>
  <c r="J242" i="7"/>
  <c r="J243" i="7"/>
  <c r="J244" i="7"/>
  <c r="J245" i="7"/>
  <c r="J246" i="7"/>
  <c r="J247" i="7"/>
  <c r="J248" i="7"/>
  <c r="J249" i="7"/>
  <c r="J250" i="7"/>
  <c r="J251" i="7"/>
  <c r="J252" i="7"/>
  <c r="J253" i="7"/>
  <c r="J254" i="7"/>
  <c r="J255" i="7"/>
  <c r="J256" i="7"/>
  <c r="J257" i="7"/>
  <c r="J258" i="7"/>
  <c r="J259" i="7"/>
  <c r="J260" i="7"/>
  <c r="J261" i="7"/>
  <c r="J262" i="7"/>
  <c r="J263" i="7"/>
  <c r="J264" i="7"/>
  <c r="J265" i="7"/>
  <c r="J266" i="7"/>
  <c r="J267" i="7"/>
  <c r="J268" i="7"/>
  <c r="J269" i="7"/>
  <c r="J270" i="7"/>
  <c r="J271" i="7"/>
  <c r="J272" i="7"/>
  <c r="J273" i="7"/>
  <c r="J274" i="7"/>
  <c r="J275" i="7"/>
  <c r="J276" i="7"/>
  <c r="J277" i="7"/>
  <c r="J278" i="7"/>
  <c r="J279" i="7"/>
  <c r="J280" i="7"/>
  <c r="J281" i="7"/>
  <c r="J282" i="7"/>
  <c r="J283" i="7"/>
  <c r="J284" i="7"/>
  <c r="J285" i="7"/>
  <c r="J286" i="7"/>
  <c r="J287" i="7"/>
  <c r="J288" i="7"/>
  <c r="J289" i="7"/>
  <c r="J290" i="7"/>
  <c r="J291" i="7"/>
  <c r="J292" i="7"/>
  <c r="J293" i="7"/>
  <c r="J294" i="7"/>
  <c r="J295" i="7"/>
  <c r="J296" i="7"/>
  <c r="J297" i="7"/>
  <c r="J298" i="7"/>
  <c r="J299" i="7"/>
  <c r="J300" i="7"/>
  <c r="J301" i="7"/>
  <c r="J302" i="7"/>
  <c r="J303" i="7"/>
  <c r="J304" i="7"/>
  <c r="J305" i="7"/>
  <c r="J306" i="7"/>
  <c r="J307" i="7"/>
  <c r="J308" i="7"/>
  <c r="J309" i="7"/>
  <c r="J310" i="7"/>
  <c r="J311" i="7"/>
  <c r="J312" i="7"/>
  <c r="J313" i="7"/>
  <c r="J314" i="7"/>
  <c r="J315" i="7"/>
  <c r="J316" i="7"/>
  <c r="J317" i="7"/>
  <c r="J318" i="7"/>
  <c r="J319" i="7"/>
  <c r="J320" i="7"/>
  <c r="J321" i="7"/>
  <c r="J322" i="7"/>
  <c r="J323" i="7"/>
  <c r="J324" i="7"/>
  <c r="J325" i="7"/>
  <c r="J326" i="7"/>
  <c r="J327" i="7"/>
  <c r="J328" i="7"/>
  <c r="J329" i="7"/>
  <c r="J330" i="7"/>
  <c r="J331" i="7"/>
  <c r="J332" i="7"/>
  <c r="J333" i="7"/>
  <c r="J334" i="7"/>
  <c r="J335" i="7"/>
  <c r="J336" i="7"/>
  <c r="J337" i="7"/>
  <c r="J338" i="7"/>
  <c r="J339" i="7"/>
  <c r="J340" i="7"/>
  <c r="J341" i="7"/>
  <c r="J342" i="7"/>
  <c r="J343" i="7"/>
  <c r="J344" i="7"/>
  <c r="J345" i="7"/>
  <c r="J346" i="7"/>
  <c r="J347" i="7"/>
  <c r="J348" i="7"/>
  <c r="J349" i="7"/>
  <c r="J350" i="7"/>
  <c r="J351" i="7"/>
  <c r="J352" i="7"/>
  <c r="J353" i="7"/>
  <c r="J354" i="7"/>
  <c r="J355" i="7"/>
  <c r="J356" i="7"/>
  <c r="J357" i="7"/>
  <c r="J358" i="7"/>
  <c r="J359" i="7"/>
  <c r="J360" i="7"/>
  <c r="J361" i="7"/>
  <c r="J362" i="7"/>
  <c r="J363" i="7"/>
  <c r="J364" i="7"/>
  <c r="J365" i="7"/>
  <c r="J366" i="7"/>
  <c r="J367" i="7"/>
  <c r="J368" i="7"/>
  <c r="J369" i="7"/>
  <c r="J370" i="7"/>
  <c r="J371" i="7"/>
  <c r="J372" i="7"/>
  <c r="J373" i="7"/>
  <c r="J374" i="7"/>
  <c r="J375" i="7"/>
  <c r="J376" i="7"/>
  <c r="J377" i="7"/>
  <c r="J378" i="7"/>
  <c r="J379" i="7"/>
  <c r="J380" i="7"/>
  <c r="J381" i="7"/>
  <c r="J382" i="7"/>
  <c r="J383" i="7"/>
  <c r="J384" i="7"/>
  <c r="J385" i="7"/>
  <c r="J386" i="7"/>
  <c r="J387" i="7"/>
  <c r="J388" i="7"/>
  <c r="J389" i="7"/>
  <c r="J390" i="7"/>
  <c r="J391" i="7"/>
  <c r="J392" i="7"/>
  <c r="J393" i="7"/>
  <c r="J394" i="7"/>
  <c r="J395" i="7"/>
  <c r="J396" i="7"/>
  <c r="J397" i="7"/>
  <c r="J398" i="7"/>
  <c r="J399" i="7"/>
  <c r="J400" i="7"/>
  <c r="J401" i="7"/>
  <c r="J402" i="7"/>
  <c r="J403" i="7"/>
  <c r="J404" i="7"/>
  <c r="J405" i="7"/>
  <c r="J406" i="7"/>
  <c r="J407" i="7"/>
  <c r="J408" i="7"/>
  <c r="J409" i="7"/>
  <c r="J410" i="7"/>
  <c r="J411" i="7"/>
  <c r="J412" i="7"/>
  <c r="J413" i="7"/>
  <c r="J414" i="7"/>
  <c r="J415" i="7"/>
  <c r="J416" i="7"/>
  <c r="J417" i="7"/>
  <c r="J418" i="7"/>
  <c r="J419" i="7"/>
  <c r="J420" i="7"/>
  <c r="J421" i="7"/>
  <c r="J422" i="7"/>
  <c r="J423" i="7"/>
  <c r="J424" i="7"/>
  <c r="J425" i="7"/>
  <c r="J426" i="7"/>
  <c r="J427" i="7"/>
  <c r="J428" i="7"/>
  <c r="J429" i="7"/>
  <c r="J430" i="7"/>
  <c r="J431" i="7"/>
  <c r="J432" i="7"/>
  <c r="J433" i="7"/>
  <c r="J434" i="7"/>
  <c r="J435" i="7"/>
  <c r="J436" i="7"/>
  <c r="J437" i="7"/>
  <c r="J438" i="7"/>
  <c r="J439" i="7"/>
  <c r="J440" i="7"/>
  <c r="J441" i="7"/>
  <c r="J442" i="7"/>
  <c r="J443" i="7"/>
  <c r="J444" i="7"/>
  <c r="J445" i="7"/>
  <c r="J446" i="7"/>
  <c r="J447" i="7"/>
  <c r="J448" i="7"/>
  <c r="J449" i="7"/>
  <c r="J450" i="7"/>
  <c r="J451" i="7"/>
  <c r="J452" i="7"/>
  <c r="J453" i="7"/>
  <c r="J454" i="7"/>
  <c r="J455" i="7"/>
  <c r="J456" i="7"/>
  <c r="J457" i="7"/>
  <c r="J458" i="7"/>
  <c r="J459" i="7"/>
  <c r="J460" i="7"/>
  <c r="J461" i="7"/>
  <c r="J462" i="7"/>
  <c r="J463" i="7"/>
  <c r="J464" i="7"/>
  <c r="J465" i="7"/>
  <c r="J466" i="7"/>
  <c r="J467" i="7"/>
  <c r="J468" i="7"/>
  <c r="J469" i="7"/>
  <c r="J470" i="7"/>
  <c r="J471" i="7"/>
  <c r="J472" i="7"/>
  <c r="J473" i="7"/>
  <c r="J474" i="7"/>
  <c r="J475" i="7"/>
  <c r="J476" i="7"/>
  <c r="J477" i="7"/>
  <c r="J478" i="7"/>
  <c r="J479" i="7"/>
  <c r="J480" i="7"/>
  <c r="J481" i="7"/>
  <c r="J482" i="7"/>
  <c r="J483" i="7"/>
  <c r="J484" i="7"/>
  <c r="J485" i="7"/>
  <c r="J486" i="7"/>
  <c r="J487" i="7"/>
  <c r="J488" i="7"/>
  <c r="J489" i="7"/>
  <c r="J490" i="7"/>
  <c r="J491" i="7"/>
  <c r="J492" i="7"/>
  <c r="J493" i="7"/>
  <c r="J494" i="7"/>
  <c r="J495" i="7"/>
  <c r="J496" i="7"/>
  <c r="J497" i="7"/>
  <c r="J498" i="7"/>
  <c r="J499" i="7"/>
  <c r="J500" i="7"/>
  <c r="J501" i="7"/>
  <c r="J502" i="7"/>
  <c r="J503" i="7"/>
  <c r="J504" i="7"/>
  <c r="J505" i="7"/>
  <c r="J506" i="7"/>
  <c r="J507" i="7"/>
  <c r="J508" i="7"/>
  <c r="J509" i="7"/>
  <c r="J510" i="7"/>
  <c r="J511" i="7"/>
  <c r="J512" i="7"/>
  <c r="J513" i="7"/>
  <c r="J514" i="7"/>
  <c r="J515" i="7"/>
  <c r="J516" i="7"/>
  <c r="J517" i="7"/>
  <c r="J518" i="7"/>
  <c r="J519" i="7"/>
  <c r="J520" i="7"/>
  <c r="J521" i="7"/>
  <c r="J522" i="7"/>
  <c r="J523" i="7"/>
  <c r="J524" i="7"/>
  <c r="J525" i="7"/>
  <c r="J526" i="7"/>
  <c r="J527" i="7"/>
  <c r="J528" i="7"/>
  <c r="J529" i="7"/>
  <c r="J530" i="7"/>
  <c r="J531" i="7"/>
  <c r="J532" i="7"/>
  <c r="J533" i="7"/>
  <c r="J534" i="7"/>
  <c r="J535" i="7"/>
  <c r="J536" i="7"/>
  <c r="J537" i="7"/>
  <c r="J538" i="7"/>
  <c r="J539" i="7"/>
  <c r="J540" i="7"/>
  <c r="J541" i="7"/>
  <c r="J542" i="7"/>
  <c r="J543" i="7"/>
  <c r="J544" i="7"/>
  <c r="J545" i="7"/>
  <c r="J546" i="7"/>
  <c r="J547" i="7"/>
  <c r="J548" i="7"/>
  <c r="J549" i="7"/>
  <c r="J550" i="7"/>
  <c r="J551" i="7"/>
  <c r="J552" i="7"/>
  <c r="J553" i="7"/>
  <c r="J554" i="7"/>
  <c r="J555" i="7"/>
  <c r="J556" i="7"/>
  <c r="J557" i="7"/>
  <c r="J558" i="7"/>
  <c r="J559" i="7"/>
  <c r="J560" i="7"/>
  <c r="J561" i="7"/>
  <c r="J562" i="7"/>
  <c r="J563" i="7"/>
  <c r="J564" i="7"/>
  <c r="J565" i="7"/>
  <c r="J566" i="7"/>
  <c r="J567" i="7"/>
  <c r="J568" i="7"/>
  <c r="J569" i="7"/>
  <c r="J570" i="7"/>
  <c r="J571" i="7"/>
  <c r="J572" i="7"/>
  <c r="J573" i="7"/>
  <c r="J574" i="7"/>
  <c r="J575" i="7"/>
  <c r="J576" i="7"/>
  <c r="J577" i="7"/>
  <c r="J578" i="7"/>
  <c r="J579" i="7"/>
  <c r="J580" i="7"/>
  <c r="J581" i="7"/>
  <c r="J582" i="7"/>
  <c r="J583" i="7"/>
  <c r="J584" i="7"/>
  <c r="J585" i="7"/>
  <c r="J586" i="7"/>
  <c r="J587" i="7"/>
  <c r="J588" i="7"/>
  <c r="J589" i="7"/>
  <c r="J590" i="7"/>
  <c r="J591" i="7"/>
  <c r="J592" i="7"/>
  <c r="J593" i="7"/>
  <c r="J594" i="7"/>
  <c r="J595" i="7"/>
  <c r="J596" i="7"/>
  <c r="J597" i="7"/>
  <c r="J598" i="7"/>
  <c r="J599" i="7"/>
  <c r="J600" i="7"/>
  <c r="J601" i="7"/>
  <c r="J602" i="7"/>
  <c r="J603" i="7"/>
  <c r="J604" i="7"/>
  <c r="J605" i="7"/>
  <c r="J606" i="7"/>
  <c r="J607" i="7"/>
  <c r="J608" i="7"/>
  <c r="J609" i="7"/>
  <c r="J610" i="7"/>
  <c r="J611" i="7"/>
  <c r="J612" i="7"/>
  <c r="J613" i="7"/>
  <c r="J614" i="7"/>
  <c r="J615" i="7"/>
  <c r="J616" i="7"/>
  <c r="J617" i="7"/>
  <c r="J618" i="7"/>
  <c r="J619" i="7"/>
  <c r="J620" i="7"/>
  <c r="J621" i="7"/>
  <c r="J622" i="7"/>
  <c r="J623" i="7"/>
  <c r="J624" i="7"/>
  <c r="J625" i="7"/>
  <c r="J626" i="7"/>
  <c r="J627" i="7"/>
  <c r="J628" i="7"/>
  <c r="J629" i="7"/>
  <c r="J630" i="7"/>
  <c r="J631" i="7"/>
  <c r="J632" i="7"/>
  <c r="J633" i="7"/>
  <c r="J634" i="7"/>
  <c r="J635" i="7"/>
  <c r="J636" i="7"/>
  <c r="J637" i="7"/>
  <c r="J638" i="7"/>
  <c r="J639" i="7"/>
  <c r="J640" i="7"/>
  <c r="J641" i="7"/>
  <c r="J642" i="7"/>
  <c r="J643" i="7"/>
  <c r="J644" i="7"/>
  <c r="J645" i="7"/>
  <c r="J646" i="7"/>
  <c r="J647" i="7"/>
  <c r="J648" i="7"/>
  <c r="J649" i="7"/>
  <c r="J650" i="7"/>
  <c r="J651" i="7"/>
  <c r="J652" i="7"/>
  <c r="J653" i="7"/>
  <c r="J654" i="7"/>
  <c r="J655" i="7"/>
  <c r="J656" i="7"/>
  <c r="J657" i="7"/>
  <c r="J658" i="7"/>
  <c r="J659" i="7"/>
  <c r="J660" i="7"/>
  <c r="J661" i="7"/>
  <c r="J662" i="7"/>
  <c r="J663" i="7"/>
  <c r="J664" i="7"/>
  <c r="J665" i="7"/>
  <c r="J666" i="7"/>
  <c r="J667" i="7"/>
  <c r="J668" i="7"/>
  <c r="J669" i="7"/>
  <c r="J670" i="7"/>
  <c r="J671" i="7"/>
  <c r="J672" i="7"/>
  <c r="J673" i="7"/>
  <c r="J674" i="7"/>
  <c r="J675" i="7"/>
  <c r="J676" i="7"/>
  <c r="J677" i="7"/>
  <c r="J678" i="7"/>
  <c r="J679" i="7"/>
  <c r="J680" i="7"/>
  <c r="J681" i="7"/>
  <c r="J682" i="7"/>
  <c r="J683" i="7"/>
  <c r="J684" i="7"/>
  <c r="J685" i="7"/>
  <c r="J686" i="7"/>
  <c r="J687" i="7"/>
  <c r="J688" i="7"/>
  <c r="J689" i="7"/>
  <c r="J690" i="7"/>
  <c r="J691" i="7"/>
  <c r="J692" i="7"/>
  <c r="J693" i="7"/>
  <c r="J694" i="7"/>
  <c r="J695" i="7"/>
  <c r="J696" i="7"/>
  <c r="J697" i="7"/>
  <c r="J698" i="7"/>
  <c r="J699" i="7"/>
  <c r="J700" i="7"/>
  <c r="J701" i="7"/>
  <c r="J702" i="7"/>
  <c r="J703" i="7"/>
  <c r="J704" i="7"/>
  <c r="J705" i="7"/>
  <c r="J706" i="7"/>
  <c r="J707" i="7"/>
  <c r="J708" i="7"/>
  <c r="J709" i="7"/>
  <c r="J710" i="7"/>
  <c r="J711" i="7"/>
  <c r="J712" i="7"/>
  <c r="J713" i="7"/>
  <c r="J714" i="7"/>
  <c r="J715" i="7"/>
  <c r="J716" i="7"/>
  <c r="J717" i="7"/>
  <c r="J718" i="7"/>
  <c r="J719" i="7"/>
  <c r="J720" i="7"/>
  <c r="J721" i="7"/>
  <c r="J722" i="7"/>
  <c r="J723" i="7"/>
  <c r="J724" i="7"/>
  <c r="J725" i="7"/>
  <c r="J726" i="7"/>
  <c r="J727" i="7"/>
  <c r="J728" i="7"/>
  <c r="J729" i="7"/>
  <c r="J730" i="7"/>
  <c r="J731" i="7"/>
  <c r="J732" i="7"/>
  <c r="J733" i="7"/>
  <c r="J734" i="7"/>
  <c r="J735" i="7"/>
  <c r="J736" i="7"/>
  <c r="J737" i="7"/>
  <c r="J738" i="7"/>
  <c r="J739" i="7"/>
  <c r="J740" i="7"/>
  <c r="J741" i="7"/>
  <c r="J742" i="7"/>
  <c r="J743" i="7"/>
  <c r="J744" i="7"/>
  <c r="J745" i="7"/>
  <c r="J746" i="7"/>
  <c r="J747" i="7"/>
  <c r="J748" i="7"/>
  <c r="J749" i="7"/>
  <c r="J750" i="7"/>
  <c r="J751" i="7"/>
  <c r="J752" i="7"/>
  <c r="J753" i="7"/>
  <c r="J754" i="7"/>
  <c r="J755" i="7"/>
  <c r="J756" i="7"/>
  <c r="J757" i="7"/>
  <c r="J758" i="7"/>
  <c r="J759" i="7"/>
  <c r="J760" i="7"/>
  <c r="J761" i="7"/>
  <c r="J762" i="7"/>
  <c r="J763" i="7"/>
  <c r="J764" i="7"/>
  <c r="J765" i="7"/>
  <c r="J766" i="7"/>
  <c r="J767" i="7"/>
  <c r="J768" i="7"/>
  <c r="J769" i="7"/>
  <c r="J770" i="7"/>
  <c r="J771" i="7"/>
  <c r="J772" i="7"/>
  <c r="J773" i="7"/>
  <c r="J774" i="7"/>
  <c r="J775" i="7"/>
  <c r="J776" i="7"/>
  <c r="J777" i="7"/>
  <c r="J778" i="7"/>
  <c r="J779" i="7"/>
  <c r="J780" i="7"/>
  <c r="J781" i="7"/>
  <c r="J782" i="7"/>
  <c r="J783" i="7"/>
  <c r="J784" i="7"/>
  <c r="J785" i="7"/>
  <c r="J786" i="7"/>
  <c r="J787" i="7"/>
  <c r="J788" i="7"/>
  <c r="J789" i="7"/>
  <c r="J790" i="7"/>
  <c r="J791" i="7"/>
  <c r="J792" i="7"/>
  <c r="J793" i="7"/>
  <c r="J794" i="7"/>
  <c r="J795" i="7"/>
  <c r="J796" i="7"/>
  <c r="J797" i="7"/>
  <c r="J798" i="7"/>
  <c r="J799" i="7"/>
  <c r="J800" i="7"/>
  <c r="J801" i="7"/>
  <c r="J802" i="7"/>
  <c r="J803" i="7"/>
  <c r="J804" i="7"/>
  <c r="J805" i="7"/>
  <c r="J806" i="7"/>
  <c r="J807" i="7"/>
  <c r="J808" i="7"/>
  <c r="J809" i="7"/>
  <c r="J810" i="7"/>
  <c r="J811" i="7"/>
  <c r="J812" i="7"/>
  <c r="J813" i="7"/>
  <c r="J814" i="7"/>
  <c r="J815" i="7"/>
  <c r="J816" i="7"/>
  <c r="J817" i="7"/>
  <c r="J818" i="7"/>
  <c r="J819" i="7"/>
  <c r="J820" i="7"/>
  <c r="J821" i="7"/>
  <c r="J822" i="7"/>
  <c r="J823" i="7"/>
  <c r="J824" i="7"/>
  <c r="J825" i="7"/>
  <c r="J826" i="7"/>
  <c r="J827" i="7"/>
  <c r="J828" i="7"/>
  <c r="J829" i="7"/>
  <c r="J830" i="7"/>
  <c r="J831" i="7"/>
  <c r="J832" i="7"/>
  <c r="J833" i="7"/>
  <c r="J834" i="7"/>
  <c r="J835" i="7"/>
  <c r="J836" i="7"/>
  <c r="J837" i="7"/>
  <c r="J838" i="7"/>
  <c r="J839" i="7"/>
  <c r="J840" i="7"/>
  <c r="J841" i="7"/>
  <c r="J842" i="7"/>
  <c r="J843" i="7"/>
  <c r="J844" i="7"/>
  <c r="J845" i="7"/>
  <c r="J846" i="7"/>
  <c r="J847" i="7"/>
  <c r="J848" i="7"/>
  <c r="J849" i="7"/>
  <c r="J850" i="7"/>
  <c r="J851" i="7"/>
  <c r="J852" i="7"/>
  <c r="J853" i="7"/>
  <c r="J854" i="7"/>
  <c r="J855" i="7"/>
  <c r="J856" i="7"/>
  <c r="J857" i="7"/>
  <c r="J858" i="7"/>
  <c r="J859" i="7"/>
  <c r="J860" i="7"/>
  <c r="J861" i="7"/>
  <c r="J862" i="7"/>
  <c r="J863" i="7"/>
  <c r="J864" i="7"/>
  <c r="J865" i="7"/>
  <c r="J866" i="7"/>
  <c r="J867" i="7"/>
  <c r="J868" i="7"/>
  <c r="J869" i="7"/>
  <c r="J870" i="7"/>
  <c r="J871" i="7"/>
  <c r="J872" i="7"/>
  <c r="J873" i="7"/>
  <c r="J874" i="7"/>
  <c r="J875" i="7"/>
  <c r="J876" i="7"/>
  <c r="J877" i="7"/>
  <c r="J878" i="7"/>
  <c r="J879" i="7"/>
  <c r="J880" i="7"/>
  <c r="J881" i="7"/>
  <c r="J882" i="7"/>
  <c r="J883" i="7"/>
  <c r="J884" i="7"/>
  <c r="J885" i="7"/>
  <c r="J886" i="7"/>
  <c r="J887" i="7"/>
  <c r="J888" i="7"/>
  <c r="J889" i="7"/>
  <c r="J890" i="7"/>
  <c r="J891" i="7"/>
  <c r="J892" i="7"/>
  <c r="J893" i="7"/>
  <c r="J894" i="7"/>
  <c r="J895" i="7"/>
  <c r="J896" i="7"/>
  <c r="J897" i="7"/>
  <c r="J898" i="7"/>
  <c r="J899" i="7"/>
  <c r="J900" i="7"/>
  <c r="J901" i="7"/>
  <c r="J902" i="7"/>
  <c r="J903" i="7"/>
  <c r="J904" i="7"/>
  <c r="J905" i="7"/>
  <c r="J906" i="7"/>
  <c r="J907" i="7"/>
  <c r="J908" i="7"/>
  <c r="J909" i="7"/>
  <c r="J910" i="7"/>
  <c r="J911" i="7"/>
  <c r="J912" i="7"/>
  <c r="J913" i="7"/>
  <c r="J914" i="7"/>
  <c r="J915" i="7"/>
  <c r="J916" i="7"/>
  <c r="J917" i="7"/>
  <c r="J918" i="7"/>
  <c r="J919" i="7"/>
  <c r="J920" i="7"/>
  <c r="J921" i="7"/>
  <c r="J922" i="7"/>
  <c r="J923" i="7"/>
  <c r="J924" i="7"/>
  <c r="J925" i="7"/>
  <c r="J926" i="7"/>
  <c r="J927" i="7"/>
  <c r="J928" i="7"/>
  <c r="J929" i="7"/>
  <c r="J930" i="7"/>
  <c r="J931" i="7"/>
  <c r="J932" i="7"/>
  <c r="J933" i="7"/>
  <c r="J934" i="7"/>
  <c r="J935" i="7"/>
  <c r="J936" i="7"/>
  <c r="J937" i="7"/>
  <c r="J938" i="7"/>
  <c r="J939" i="7"/>
  <c r="J940" i="7"/>
  <c r="J941" i="7"/>
  <c r="J942" i="7"/>
  <c r="J943" i="7"/>
  <c r="J944" i="7"/>
  <c r="J945" i="7"/>
  <c r="J946" i="7"/>
  <c r="J947" i="7"/>
  <c r="J948" i="7"/>
  <c r="J949" i="7"/>
  <c r="J950" i="7"/>
  <c r="J951" i="7"/>
  <c r="J952" i="7"/>
  <c r="J953" i="7"/>
  <c r="J954" i="7"/>
  <c r="J955" i="7"/>
  <c r="J956" i="7"/>
  <c r="J957" i="7"/>
  <c r="J958" i="7"/>
  <c r="J959" i="7"/>
  <c r="J960" i="7"/>
  <c r="J961" i="7"/>
  <c r="J962" i="7"/>
  <c r="J963" i="7"/>
  <c r="J964" i="7"/>
  <c r="J965" i="7"/>
  <c r="J966" i="7"/>
  <c r="J967" i="7"/>
  <c r="J968" i="7"/>
  <c r="J969" i="7"/>
  <c r="J970" i="7"/>
  <c r="J971" i="7"/>
  <c r="J972" i="7"/>
  <c r="J973" i="7"/>
  <c r="J974" i="7"/>
  <c r="J975" i="7"/>
  <c r="J976" i="7"/>
  <c r="J977" i="7"/>
  <c r="J978" i="7"/>
  <c r="J979" i="7"/>
  <c r="J980" i="7"/>
  <c r="J981" i="7"/>
  <c r="J982" i="7"/>
  <c r="J983" i="7"/>
  <c r="J984" i="7"/>
  <c r="J985" i="7"/>
  <c r="J986" i="7"/>
  <c r="J987" i="7"/>
  <c r="J988" i="7"/>
  <c r="J989" i="7"/>
  <c r="J990" i="7"/>
  <c r="J991" i="7"/>
  <c r="J992" i="7"/>
  <c r="J993" i="7"/>
  <c r="J994" i="7"/>
  <c r="J995" i="7"/>
  <c r="J996" i="7"/>
  <c r="J997" i="7"/>
  <c r="J998" i="7"/>
  <c r="J999" i="7"/>
  <c r="J1000" i="7"/>
  <c r="J1001" i="7"/>
  <c r="J1002" i="7"/>
  <c r="J1003" i="7"/>
  <c r="J1004" i="7"/>
  <c r="J1005" i="7"/>
  <c r="J1006" i="7"/>
  <c r="J1007" i="7"/>
  <c r="J1008" i="7"/>
  <c r="J1009" i="7"/>
  <c r="J1010" i="7"/>
  <c r="J1011" i="7"/>
  <c r="J1012" i="7"/>
  <c r="J1013" i="7"/>
  <c r="J1014" i="7"/>
  <c r="J1015" i="7"/>
  <c r="J1016" i="7"/>
  <c r="J1017" i="7"/>
  <c r="J1018" i="7"/>
  <c r="J1019" i="7"/>
  <c r="J1020" i="7"/>
  <c r="J1021" i="7"/>
  <c r="J1022" i="7"/>
  <c r="J1023" i="7"/>
  <c r="J1024" i="7"/>
  <c r="J1025" i="7"/>
  <c r="J1026" i="7"/>
  <c r="J1027" i="7"/>
  <c r="J1028" i="7"/>
  <c r="J1029" i="7"/>
  <c r="J1030" i="7"/>
  <c r="J1031" i="7"/>
  <c r="J1032" i="7"/>
  <c r="J1033" i="7"/>
  <c r="J1034" i="7"/>
  <c r="J1035" i="7"/>
  <c r="J1036" i="7"/>
  <c r="J1037" i="7"/>
  <c r="J1038" i="7"/>
  <c r="J1039" i="7"/>
  <c r="J1040" i="7"/>
  <c r="J1041" i="7"/>
  <c r="J1042" i="7"/>
  <c r="J1043" i="7"/>
  <c r="J1044" i="7"/>
  <c r="J1045" i="7"/>
  <c r="J1046" i="7"/>
  <c r="J1047" i="7"/>
  <c r="J1048" i="7"/>
  <c r="J1049" i="7"/>
  <c r="J1050" i="7"/>
  <c r="J1051" i="7"/>
  <c r="J1052" i="7"/>
  <c r="J1053" i="7"/>
  <c r="J1054" i="7"/>
  <c r="J1055" i="7"/>
  <c r="J1056" i="7"/>
  <c r="J1057" i="7"/>
  <c r="J1058" i="7"/>
  <c r="J1059" i="7"/>
  <c r="J1060" i="7"/>
  <c r="J1061" i="7"/>
  <c r="J1062" i="7"/>
  <c r="J1063" i="7"/>
  <c r="J1064" i="7"/>
  <c r="J1065" i="7"/>
  <c r="J1066" i="7"/>
  <c r="J1067" i="7"/>
  <c r="J1068" i="7"/>
  <c r="J1069" i="7"/>
  <c r="J1070" i="7"/>
  <c r="J1071" i="7"/>
  <c r="J1072" i="7"/>
  <c r="J1073" i="7"/>
  <c r="J1074" i="7"/>
  <c r="J1075" i="7"/>
  <c r="J1076" i="7"/>
  <c r="J1077" i="7"/>
  <c r="J1078" i="7"/>
  <c r="J1079" i="7"/>
  <c r="J1080" i="7"/>
  <c r="J1081" i="7"/>
  <c r="J1082" i="7"/>
  <c r="J1083" i="7"/>
  <c r="J1084" i="7"/>
  <c r="J1085" i="7"/>
  <c r="J1086" i="7"/>
  <c r="J1087" i="7"/>
  <c r="J1088" i="7"/>
  <c r="J1089" i="7"/>
  <c r="J1090" i="7"/>
  <c r="J1091" i="7"/>
  <c r="J1092" i="7"/>
  <c r="J1093" i="7"/>
  <c r="J1094" i="7"/>
  <c r="J1095" i="7"/>
  <c r="J1096" i="7"/>
  <c r="J1097" i="7"/>
  <c r="J1098" i="7"/>
  <c r="J1099" i="7"/>
  <c r="J1100" i="7"/>
  <c r="J1101" i="7"/>
  <c r="J1102" i="7"/>
  <c r="J1103" i="7"/>
  <c r="J1104" i="7"/>
  <c r="J1105" i="7"/>
  <c r="J1106" i="7"/>
  <c r="J1107" i="7"/>
  <c r="J1108" i="7"/>
  <c r="J1109" i="7"/>
  <c r="J1110" i="7"/>
  <c r="J1111" i="7"/>
  <c r="J1112" i="7"/>
  <c r="J1113" i="7"/>
  <c r="J1114" i="7"/>
  <c r="J1115" i="7"/>
  <c r="J1116" i="7"/>
  <c r="J1117" i="7"/>
  <c r="J1118" i="7"/>
  <c r="J1119" i="7"/>
  <c r="J1120" i="7"/>
  <c r="J1121" i="7"/>
  <c r="J1122" i="7"/>
  <c r="J1123" i="7"/>
  <c r="J1124" i="7"/>
  <c r="J1125" i="7"/>
  <c r="J1126" i="7"/>
  <c r="J1127" i="7"/>
  <c r="J1128" i="7"/>
  <c r="J1129" i="7"/>
  <c r="J1130" i="7"/>
  <c r="J1131" i="7"/>
  <c r="J1132" i="7"/>
  <c r="J1133" i="7"/>
  <c r="J1134" i="7"/>
  <c r="J1135" i="7"/>
  <c r="J1136" i="7"/>
  <c r="J1137" i="7"/>
  <c r="J1138" i="7"/>
  <c r="J1139" i="7"/>
  <c r="J1140" i="7"/>
  <c r="J1141" i="7"/>
  <c r="J1142" i="7"/>
  <c r="J1143" i="7"/>
  <c r="J1144" i="7"/>
  <c r="J1145" i="7"/>
  <c r="J1146" i="7"/>
  <c r="J1147" i="7"/>
  <c r="J1148" i="7"/>
  <c r="J1149" i="7"/>
  <c r="J1150" i="7"/>
  <c r="J1151" i="7"/>
  <c r="J1152" i="7"/>
  <c r="J1153" i="7"/>
  <c r="J1154" i="7"/>
  <c r="J1155" i="7"/>
  <c r="J1156" i="7"/>
  <c r="J1157" i="7"/>
  <c r="J1158" i="7"/>
  <c r="J1159" i="7"/>
  <c r="J1160" i="7"/>
  <c r="J1161" i="7"/>
  <c r="J1162" i="7"/>
  <c r="J1163" i="7"/>
  <c r="J1164" i="7"/>
  <c r="J1165" i="7"/>
  <c r="J1166" i="7"/>
  <c r="J1167" i="7"/>
  <c r="J1168" i="7"/>
  <c r="J1169" i="7"/>
  <c r="J1170" i="7"/>
  <c r="J1171" i="7"/>
  <c r="J1172" i="7"/>
  <c r="J1173" i="7"/>
  <c r="J1174" i="7"/>
  <c r="J1175" i="7"/>
  <c r="J1176" i="7"/>
  <c r="J1177" i="7"/>
  <c r="J1178" i="7"/>
  <c r="J1179" i="7"/>
  <c r="J1180" i="7"/>
  <c r="J1181" i="7"/>
  <c r="J1182" i="7"/>
  <c r="J1183" i="7"/>
  <c r="J1184" i="7"/>
  <c r="J1185" i="7"/>
  <c r="J1186" i="7"/>
  <c r="J1187" i="7"/>
  <c r="J1188" i="7"/>
  <c r="J1189" i="7"/>
  <c r="J1190" i="7"/>
  <c r="J1191" i="7"/>
  <c r="J1192" i="7"/>
  <c r="J1193" i="7"/>
  <c r="J1194" i="7"/>
  <c r="J1195" i="7"/>
  <c r="J1196" i="7"/>
  <c r="J1197" i="7"/>
  <c r="J1198" i="7"/>
  <c r="J1199" i="7"/>
  <c r="J1200" i="7"/>
  <c r="J1201" i="7"/>
  <c r="J1202" i="7"/>
  <c r="J1203" i="7"/>
  <c r="J1204" i="7"/>
  <c r="J1205" i="7"/>
  <c r="J1206" i="7"/>
  <c r="J1207" i="7"/>
  <c r="J1208" i="7"/>
  <c r="J1209" i="7"/>
  <c r="J1210" i="7"/>
  <c r="J1211" i="7"/>
  <c r="J1212" i="7"/>
  <c r="J1213" i="7"/>
  <c r="J1214" i="7"/>
  <c r="J1215" i="7"/>
  <c r="J1216" i="7"/>
  <c r="J1217" i="7"/>
  <c r="J1218" i="7"/>
  <c r="J1219" i="7"/>
  <c r="J1220" i="7"/>
  <c r="J1221" i="7"/>
  <c r="J1222" i="7"/>
  <c r="J1223" i="7"/>
  <c r="J1224" i="7"/>
  <c r="J1225" i="7"/>
  <c r="J1226" i="7"/>
  <c r="J1227" i="7"/>
  <c r="J1228" i="7"/>
  <c r="J1229" i="7"/>
  <c r="J1230" i="7"/>
  <c r="J1231" i="7"/>
  <c r="J1232" i="7"/>
  <c r="J1233" i="7"/>
  <c r="J1234" i="7"/>
  <c r="J1235" i="7"/>
  <c r="J1236" i="7"/>
  <c r="J1237" i="7"/>
  <c r="J1238" i="7"/>
  <c r="J1239" i="7"/>
  <c r="J1240" i="7"/>
  <c r="J1241" i="7"/>
  <c r="J1242" i="7"/>
  <c r="J1243" i="7"/>
  <c r="J1244" i="7"/>
  <c r="J1245" i="7"/>
  <c r="J1246" i="7"/>
  <c r="J1247" i="7"/>
  <c r="J1248" i="7"/>
  <c r="J1249" i="7"/>
  <c r="J1250" i="7"/>
  <c r="J1251" i="7"/>
  <c r="J1252" i="7"/>
  <c r="J1253" i="7"/>
  <c r="J1254" i="7"/>
  <c r="J1255" i="7"/>
  <c r="J1256" i="7"/>
  <c r="J1257" i="7"/>
  <c r="J1258" i="7"/>
  <c r="J1259" i="7"/>
  <c r="J1260" i="7"/>
  <c r="J1261" i="7"/>
  <c r="J1262" i="7"/>
  <c r="J1263" i="7"/>
  <c r="J1264" i="7"/>
  <c r="J1265" i="7"/>
  <c r="J1266" i="7"/>
  <c r="J1267" i="7"/>
  <c r="J1268" i="7"/>
  <c r="J1269" i="7"/>
  <c r="J1270" i="7"/>
  <c r="J1271" i="7"/>
  <c r="J1272" i="7"/>
  <c r="J1273" i="7"/>
  <c r="J1274" i="7"/>
  <c r="J1275" i="7"/>
  <c r="J1276" i="7"/>
  <c r="J1277" i="7"/>
  <c r="J1278" i="7"/>
  <c r="J1279" i="7"/>
  <c r="J1280" i="7"/>
  <c r="J1281" i="7"/>
  <c r="J1282" i="7"/>
  <c r="J1283" i="7"/>
  <c r="J1284" i="7"/>
  <c r="J1285" i="7"/>
  <c r="J1286" i="7"/>
  <c r="J1287" i="7"/>
  <c r="J1288" i="7"/>
  <c r="J1289" i="7"/>
  <c r="J1290" i="7"/>
  <c r="J1291" i="7"/>
  <c r="J1292" i="7"/>
  <c r="J1293" i="7"/>
  <c r="J1294" i="7"/>
  <c r="J1295" i="7"/>
  <c r="J1296" i="7"/>
  <c r="J1297" i="7"/>
  <c r="J1298" i="7"/>
  <c r="J1299" i="7"/>
  <c r="J1300" i="7"/>
  <c r="J1301" i="7"/>
  <c r="J1302" i="7"/>
  <c r="J1303" i="7"/>
  <c r="J1304" i="7"/>
  <c r="J1305" i="7"/>
  <c r="J1306" i="7"/>
  <c r="J1307" i="7"/>
  <c r="J1308" i="7"/>
  <c r="J1309" i="7"/>
  <c r="J1310" i="7"/>
  <c r="J1311" i="7"/>
  <c r="J1312" i="7"/>
  <c r="J1313" i="7"/>
  <c r="J1314" i="7"/>
  <c r="J1315" i="7"/>
  <c r="J1316" i="7"/>
  <c r="J1317" i="7"/>
  <c r="J1318" i="7"/>
  <c r="J1319" i="7"/>
  <c r="J1320" i="7"/>
  <c r="J1321" i="7"/>
  <c r="J1322" i="7"/>
  <c r="J1323" i="7"/>
  <c r="J1324" i="7"/>
  <c r="J1325" i="7"/>
  <c r="J1326" i="7"/>
  <c r="J1327" i="7"/>
  <c r="J1328" i="7"/>
  <c r="J1329" i="7"/>
  <c r="J1330" i="7"/>
  <c r="J1331" i="7"/>
  <c r="J1332" i="7"/>
  <c r="J1333" i="7"/>
  <c r="J1334" i="7"/>
  <c r="J1335" i="7"/>
  <c r="J1336" i="7"/>
  <c r="J1337" i="7"/>
  <c r="J1338" i="7"/>
  <c r="J1339" i="7"/>
  <c r="J1340" i="7"/>
  <c r="J1341" i="7"/>
  <c r="J1342" i="7"/>
  <c r="J1343" i="7"/>
  <c r="J1344" i="7"/>
  <c r="J1345" i="7"/>
  <c r="J1346" i="7"/>
  <c r="J1347" i="7"/>
  <c r="J1348" i="7"/>
  <c r="J1349" i="7"/>
  <c r="J1350" i="7"/>
  <c r="J1351" i="7"/>
  <c r="J1352" i="7"/>
  <c r="J1353" i="7"/>
  <c r="J1354" i="7"/>
  <c r="J1355" i="7"/>
  <c r="J1356" i="7"/>
  <c r="J1357" i="7"/>
  <c r="J1358" i="7"/>
  <c r="J1359" i="7"/>
  <c r="J1360" i="7"/>
  <c r="J1361" i="7"/>
  <c r="J1362" i="7"/>
  <c r="J1363" i="7"/>
  <c r="J1364" i="7"/>
  <c r="J1365" i="7"/>
  <c r="J1366" i="7"/>
  <c r="J1367" i="7"/>
  <c r="J1368" i="7"/>
  <c r="J1369" i="7"/>
  <c r="J1370" i="7"/>
  <c r="J1371" i="7"/>
  <c r="J1372" i="7"/>
  <c r="J1373" i="7"/>
  <c r="J1374" i="7"/>
  <c r="J1375" i="7"/>
  <c r="J1376" i="7"/>
  <c r="J1377" i="7"/>
  <c r="J1378" i="7"/>
  <c r="J1379" i="7"/>
  <c r="J1380" i="7"/>
  <c r="J1381" i="7"/>
  <c r="J1382" i="7"/>
  <c r="J1383" i="7"/>
  <c r="J1384" i="7"/>
  <c r="J1385" i="7"/>
  <c r="J1386" i="7"/>
  <c r="J1387" i="7"/>
  <c r="J1388" i="7"/>
  <c r="J1389" i="7"/>
  <c r="J1390" i="7"/>
  <c r="J1391" i="7"/>
  <c r="J1392" i="7"/>
  <c r="J1393" i="7"/>
  <c r="J1394" i="7"/>
  <c r="J1395" i="7"/>
  <c r="J1396" i="7"/>
  <c r="J1397" i="7"/>
  <c r="J1398" i="7"/>
  <c r="J1399" i="7"/>
  <c r="J1400" i="7"/>
  <c r="J1401" i="7"/>
  <c r="J1402" i="7"/>
  <c r="J1403" i="7"/>
  <c r="J1404" i="7"/>
  <c r="J1405" i="7"/>
  <c r="J1406" i="7"/>
  <c r="J1407" i="7"/>
  <c r="J1408" i="7"/>
  <c r="J1409" i="7"/>
  <c r="J1410" i="7"/>
  <c r="J1411" i="7"/>
  <c r="J1412" i="7"/>
  <c r="J1413" i="7"/>
  <c r="J1414" i="7"/>
  <c r="J1415" i="7"/>
  <c r="J1416" i="7"/>
  <c r="J1417" i="7"/>
  <c r="J1418" i="7"/>
  <c r="J1419" i="7"/>
  <c r="J1420" i="7"/>
  <c r="J1421" i="7"/>
  <c r="J1422" i="7"/>
  <c r="J1423" i="7"/>
  <c r="J1424" i="7"/>
  <c r="J1425" i="7"/>
  <c r="J1426" i="7"/>
  <c r="J1427" i="7"/>
  <c r="J1428" i="7"/>
  <c r="J1429" i="7"/>
  <c r="J1430" i="7"/>
  <c r="J1431" i="7"/>
  <c r="J1432" i="7"/>
  <c r="J1433" i="7"/>
  <c r="J1434" i="7"/>
  <c r="J1435" i="7"/>
  <c r="J1436" i="7"/>
  <c r="J1437" i="7"/>
  <c r="J1438" i="7"/>
  <c r="J1439" i="7"/>
  <c r="J1440" i="7"/>
  <c r="J1441" i="7"/>
  <c r="J1442" i="7"/>
  <c r="J1443" i="7"/>
  <c r="J1444" i="7"/>
  <c r="J1445" i="7"/>
  <c r="J1446" i="7"/>
  <c r="J1447" i="7"/>
  <c r="J1448" i="7"/>
  <c r="J1449" i="7"/>
  <c r="J1450" i="7"/>
  <c r="J1451" i="7"/>
  <c r="J1452" i="7"/>
  <c r="J1453" i="7"/>
  <c r="J1454" i="7"/>
  <c r="J1455" i="7"/>
  <c r="J1456" i="7"/>
  <c r="J1457" i="7"/>
  <c r="J1458" i="7"/>
  <c r="J1459" i="7"/>
  <c r="J1460" i="7"/>
  <c r="J1461" i="7"/>
  <c r="J1462" i="7"/>
  <c r="J1463" i="7"/>
  <c r="J1464" i="7"/>
  <c r="J1465" i="7"/>
  <c r="J1466" i="7"/>
  <c r="J1467" i="7"/>
  <c r="J1468" i="7"/>
  <c r="J1469" i="7"/>
  <c r="J1470" i="7"/>
  <c r="J1471" i="7"/>
  <c r="J1472" i="7"/>
  <c r="J1473" i="7"/>
  <c r="J1474" i="7"/>
  <c r="J1475" i="7"/>
  <c r="J1476" i="7"/>
  <c r="J1477" i="7"/>
  <c r="J1478" i="7"/>
  <c r="J1479" i="7"/>
  <c r="J1480" i="7"/>
  <c r="J1481" i="7"/>
  <c r="J1482" i="7"/>
  <c r="J1483" i="7"/>
  <c r="J1484" i="7"/>
  <c r="J1485" i="7"/>
  <c r="J1486" i="7"/>
  <c r="J1487" i="7"/>
  <c r="J1488" i="7"/>
  <c r="J1489" i="7"/>
  <c r="J1490" i="7"/>
  <c r="J1491" i="7"/>
  <c r="J1492" i="7"/>
  <c r="J1493" i="7"/>
  <c r="J1494" i="7"/>
  <c r="J1495" i="7"/>
  <c r="J1496" i="7"/>
  <c r="J1497" i="7"/>
  <c r="J1498" i="7"/>
  <c r="J1499" i="7"/>
  <c r="J1500" i="7"/>
  <c r="J1501" i="7"/>
  <c r="J1502" i="7"/>
  <c r="J1503" i="7"/>
  <c r="J1504" i="7"/>
  <c r="J1505" i="7"/>
  <c r="J1506" i="7"/>
  <c r="J1507" i="7"/>
  <c r="J1508" i="7"/>
  <c r="J1509" i="7"/>
  <c r="J1510" i="7"/>
  <c r="J1511" i="7"/>
  <c r="J1512" i="7"/>
  <c r="J1513" i="7"/>
  <c r="J1514" i="7"/>
  <c r="J1515" i="7"/>
  <c r="J1516" i="7"/>
  <c r="J1517" i="7"/>
  <c r="J1518" i="7"/>
  <c r="J1519" i="7"/>
  <c r="J1520" i="7"/>
  <c r="J1521" i="7"/>
  <c r="J1522" i="7"/>
  <c r="J1523" i="7"/>
  <c r="J1524" i="7"/>
  <c r="J1525" i="7"/>
  <c r="J1526" i="7"/>
  <c r="J1527" i="7"/>
  <c r="J1528" i="7"/>
  <c r="J1529" i="7"/>
  <c r="J1530" i="7"/>
  <c r="J1531" i="7"/>
  <c r="J1532" i="7"/>
  <c r="J1533" i="7"/>
  <c r="J1534" i="7"/>
  <c r="J1535" i="7"/>
  <c r="J1536" i="7"/>
  <c r="J1537" i="7"/>
  <c r="J1538" i="7"/>
  <c r="J1539" i="7"/>
  <c r="J1540" i="7"/>
  <c r="J1541" i="7"/>
  <c r="J1542" i="7"/>
  <c r="J1543" i="7"/>
  <c r="J1544" i="7"/>
  <c r="J1545" i="7"/>
  <c r="J1546" i="7"/>
  <c r="J1547" i="7"/>
  <c r="J1548" i="7"/>
  <c r="J1549" i="7"/>
  <c r="J1550" i="7"/>
  <c r="J1551" i="7"/>
  <c r="J1552" i="7"/>
  <c r="J1553" i="7"/>
  <c r="J1554" i="7"/>
  <c r="J1555" i="7"/>
  <c r="J1556" i="7"/>
  <c r="J1557" i="7"/>
  <c r="J1558" i="7"/>
  <c r="J1559" i="7"/>
  <c r="J1560" i="7"/>
  <c r="J1561" i="7"/>
  <c r="J1562" i="7"/>
  <c r="J1563" i="7"/>
  <c r="J1564" i="7"/>
  <c r="J1565" i="7"/>
  <c r="J1566" i="7"/>
  <c r="J1567" i="7"/>
  <c r="J1568" i="7"/>
  <c r="J1569" i="7"/>
  <c r="J1570" i="7"/>
  <c r="J1571" i="7"/>
  <c r="J1572" i="7"/>
  <c r="J1573" i="7"/>
  <c r="J1574" i="7"/>
  <c r="J1575" i="7"/>
  <c r="J1576" i="7"/>
  <c r="J1577" i="7"/>
  <c r="J1578" i="7"/>
  <c r="J1579" i="7"/>
  <c r="J1580" i="7"/>
  <c r="J1581" i="7"/>
  <c r="J1582" i="7"/>
  <c r="J1583" i="7"/>
  <c r="J1584" i="7"/>
  <c r="J1585" i="7"/>
  <c r="J1586" i="7"/>
  <c r="J1587" i="7"/>
  <c r="J1588" i="7"/>
  <c r="J1589" i="7"/>
  <c r="J1590" i="7"/>
  <c r="J1591" i="7"/>
  <c r="J1592" i="7"/>
  <c r="J1593" i="7"/>
  <c r="J1594" i="7"/>
  <c r="J1595" i="7"/>
  <c r="J1596" i="7"/>
  <c r="J1597" i="7"/>
  <c r="J1598" i="7"/>
  <c r="J1599" i="7"/>
  <c r="J1600" i="7"/>
  <c r="J1601" i="7"/>
  <c r="J1602" i="7"/>
  <c r="J1603" i="7"/>
  <c r="J1604" i="7"/>
  <c r="J1605" i="7"/>
  <c r="J1606" i="7"/>
  <c r="J1607" i="7"/>
  <c r="J1608" i="7"/>
  <c r="J1609" i="7"/>
  <c r="J1610" i="7"/>
  <c r="J1611" i="7"/>
  <c r="J1612" i="7"/>
  <c r="J1613" i="7"/>
  <c r="J1614" i="7"/>
  <c r="J1615" i="7"/>
  <c r="J1616" i="7"/>
  <c r="J1617" i="7"/>
  <c r="J1618" i="7"/>
  <c r="J1619" i="7"/>
  <c r="J1620" i="7"/>
  <c r="J1621" i="7"/>
  <c r="J1622" i="7"/>
  <c r="J1623" i="7"/>
  <c r="J1624" i="7"/>
  <c r="J1625" i="7"/>
  <c r="J1626" i="7"/>
  <c r="J1627" i="7"/>
  <c r="J1628" i="7"/>
  <c r="J1629" i="7"/>
  <c r="J1630" i="7"/>
  <c r="J1631" i="7"/>
  <c r="J1632" i="7"/>
  <c r="J1633" i="7"/>
  <c r="J1634" i="7"/>
  <c r="J1635" i="7"/>
  <c r="J1636" i="7"/>
  <c r="J1637" i="7"/>
  <c r="J1638" i="7"/>
  <c r="J1639" i="7"/>
  <c r="J1640" i="7"/>
  <c r="J1641" i="7"/>
  <c r="J1642" i="7"/>
  <c r="J1643" i="7"/>
  <c r="J1644" i="7"/>
  <c r="J1645" i="7"/>
  <c r="J1646" i="7"/>
  <c r="J1647" i="7"/>
  <c r="J1648" i="7"/>
  <c r="J1649" i="7"/>
  <c r="J1650" i="7"/>
  <c r="J1651" i="7"/>
  <c r="J1652" i="7"/>
  <c r="J1653" i="7"/>
  <c r="J1654" i="7"/>
  <c r="J1655" i="7"/>
  <c r="J1656" i="7"/>
  <c r="J1657" i="7"/>
  <c r="J1658" i="7"/>
  <c r="J1659" i="7"/>
  <c r="J1660" i="7"/>
  <c r="J1661" i="7"/>
  <c r="J1662" i="7"/>
  <c r="J1663" i="7"/>
  <c r="J1664" i="7"/>
  <c r="J1665" i="7"/>
  <c r="J1666" i="7"/>
  <c r="J1667" i="7"/>
  <c r="J1668" i="7"/>
  <c r="J1669" i="7"/>
  <c r="J1670" i="7"/>
  <c r="J1671" i="7"/>
  <c r="J1672" i="7"/>
  <c r="J1673" i="7"/>
  <c r="J1674" i="7"/>
  <c r="J1675" i="7"/>
  <c r="J1676" i="7"/>
  <c r="J1677" i="7"/>
  <c r="J1678" i="7"/>
  <c r="J1679" i="7"/>
  <c r="J1680" i="7"/>
  <c r="J1681" i="7"/>
  <c r="J1682" i="7"/>
  <c r="J1683" i="7"/>
  <c r="J1684" i="7"/>
  <c r="J1685" i="7"/>
  <c r="J1686" i="7"/>
  <c r="J1687" i="7"/>
  <c r="J1688" i="7"/>
  <c r="J1689" i="7"/>
  <c r="J1690" i="7"/>
  <c r="J1691" i="7"/>
  <c r="J1692" i="7"/>
  <c r="J1693" i="7"/>
  <c r="J1694" i="7"/>
  <c r="J1695" i="7"/>
  <c r="J1696" i="7"/>
  <c r="J1697" i="7"/>
  <c r="J1698" i="7"/>
  <c r="J1699" i="7"/>
  <c r="J1700" i="7"/>
  <c r="J1701" i="7"/>
  <c r="J1702" i="7"/>
  <c r="J1703" i="7"/>
  <c r="J1704" i="7"/>
  <c r="J1705" i="7"/>
  <c r="J1706" i="7"/>
  <c r="J1707" i="7"/>
  <c r="J1708" i="7"/>
  <c r="J1709" i="7"/>
  <c r="J1710" i="7"/>
  <c r="J1711" i="7"/>
  <c r="J1712" i="7"/>
  <c r="J1713" i="7"/>
  <c r="J1714" i="7"/>
  <c r="J1715" i="7"/>
  <c r="J1716" i="7"/>
  <c r="J1717" i="7"/>
  <c r="J1718" i="7"/>
  <c r="J1719" i="7"/>
  <c r="J1720" i="7"/>
  <c r="J1721" i="7"/>
  <c r="J1722" i="7"/>
  <c r="J1723" i="7"/>
  <c r="J1724" i="7"/>
  <c r="J1725" i="7"/>
  <c r="J1726" i="7"/>
  <c r="J1727" i="7"/>
  <c r="J1728" i="7"/>
  <c r="J1729" i="7"/>
  <c r="J1730" i="7"/>
  <c r="J1731" i="7"/>
  <c r="J1732" i="7"/>
  <c r="J1733" i="7"/>
  <c r="J1734" i="7"/>
  <c r="J1735" i="7"/>
  <c r="J1736" i="7"/>
  <c r="J1737" i="7"/>
  <c r="J1738" i="7"/>
  <c r="J1739" i="7"/>
  <c r="J1740" i="7"/>
  <c r="J1741" i="7"/>
  <c r="J1742" i="7"/>
  <c r="J1743" i="7"/>
  <c r="J1744" i="7"/>
  <c r="J1745" i="7"/>
  <c r="J1746" i="7"/>
  <c r="J1747" i="7"/>
  <c r="J1748" i="7"/>
  <c r="J1749" i="7"/>
  <c r="J1750" i="7"/>
  <c r="J1751" i="7"/>
  <c r="J1752" i="7"/>
  <c r="J1753" i="7"/>
  <c r="J1754" i="7"/>
  <c r="J1755" i="7"/>
  <c r="J1756" i="7"/>
  <c r="J1757" i="7"/>
  <c r="J1758" i="7"/>
  <c r="J1759" i="7"/>
  <c r="J1760" i="7"/>
  <c r="J1761" i="7"/>
  <c r="J1762" i="7"/>
  <c r="J1763" i="7"/>
  <c r="J1764" i="7"/>
  <c r="J1765" i="7"/>
  <c r="J1766" i="7"/>
  <c r="J1767" i="7"/>
  <c r="J1768" i="7"/>
  <c r="J1769" i="7"/>
  <c r="J1770" i="7"/>
  <c r="J1771" i="7"/>
  <c r="J1772" i="7"/>
  <c r="J1773" i="7"/>
  <c r="J1774" i="7"/>
  <c r="J1775" i="7"/>
  <c r="J1776" i="7"/>
  <c r="J1777" i="7"/>
  <c r="J1778" i="7"/>
  <c r="J1779" i="7"/>
  <c r="J1780" i="7"/>
  <c r="J1781" i="7"/>
  <c r="J1782" i="7"/>
  <c r="J1783" i="7"/>
  <c r="J1784" i="7"/>
  <c r="J1785" i="7"/>
  <c r="J1786" i="7"/>
  <c r="J1787" i="7"/>
  <c r="J1788" i="7"/>
  <c r="J1789" i="7"/>
  <c r="J1790" i="7"/>
  <c r="J1791" i="7"/>
  <c r="J1792" i="7"/>
  <c r="J1793" i="7"/>
  <c r="J1794" i="7"/>
  <c r="J1795" i="7"/>
  <c r="J1796" i="7"/>
  <c r="J1797" i="7"/>
  <c r="J1798" i="7"/>
  <c r="J1799" i="7"/>
  <c r="J1800" i="7"/>
  <c r="J1801" i="7"/>
  <c r="J1802" i="7"/>
  <c r="J1803" i="7"/>
  <c r="J1804" i="7"/>
  <c r="J1805" i="7"/>
  <c r="J1806" i="7"/>
  <c r="J1807" i="7"/>
  <c r="J1808" i="7"/>
  <c r="J1809" i="7"/>
  <c r="J1810" i="7"/>
  <c r="J1811" i="7"/>
  <c r="J1812" i="7"/>
  <c r="J1813" i="7"/>
  <c r="J1814" i="7"/>
  <c r="J1815" i="7"/>
  <c r="J1816" i="7"/>
  <c r="J1817" i="7"/>
  <c r="J1818" i="7"/>
  <c r="J1819" i="7"/>
  <c r="J1820" i="7"/>
  <c r="J1821" i="7"/>
  <c r="J1822" i="7"/>
  <c r="J1823" i="7"/>
  <c r="J1824" i="7"/>
  <c r="J1825" i="7"/>
  <c r="J1826" i="7"/>
  <c r="J1827" i="7"/>
  <c r="J1828" i="7"/>
  <c r="J1829" i="7"/>
  <c r="J1830" i="7"/>
  <c r="J1831" i="7"/>
  <c r="J1832" i="7"/>
  <c r="J1833" i="7"/>
  <c r="J1834" i="7"/>
  <c r="J1835" i="7"/>
  <c r="J1836" i="7"/>
  <c r="J1837" i="7"/>
  <c r="J1838" i="7"/>
  <c r="J1839" i="7"/>
  <c r="J1840" i="7"/>
  <c r="J1841" i="7"/>
  <c r="J1842" i="7"/>
  <c r="J1843" i="7"/>
  <c r="J1844" i="7"/>
  <c r="J1845" i="7"/>
  <c r="J1846" i="7"/>
  <c r="J1847" i="7"/>
  <c r="J1848" i="7"/>
  <c r="J1849" i="7"/>
  <c r="J1850" i="7"/>
  <c r="J1851" i="7"/>
  <c r="J1852" i="7"/>
  <c r="J1853" i="7"/>
  <c r="J1854" i="7"/>
  <c r="J1855" i="7"/>
  <c r="J1856" i="7"/>
  <c r="J1857" i="7"/>
  <c r="J1858" i="7"/>
  <c r="J1859" i="7"/>
  <c r="J1860" i="7"/>
  <c r="J1861" i="7"/>
  <c r="J1862" i="7"/>
  <c r="J1863" i="7"/>
  <c r="J1864" i="7"/>
  <c r="J1865" i="7"/>
  <c r="J1866" i="7"/>
  <c r="J1867" i="7"/>
  <c r="J1868" i="7"/>
  <c r="J1869" i="7"/>
  <c r="J1870" i="7"/>
  <c r="J1871" i="7"/>
  <c r="J1872" i="7"/>
  <c r="J1873" i="7"/>
  <c r="J1874" i="7"/>
  <c r="J1875" i="7"/>
  <c r="J1876" i="7"/>
  <c r="J1877" i="7"/>
  <c r="J1878" i="7"/>
  <c r="J1879" i="7"/>
  <c r="J1880" i="7"/>
  <c r="J1881" i="7"/>
  <c r="J1882" i="7"/>
  <c r="J1883" i="7"/>
  <c r="J1884" i="7"/>
  <c r="J1885" i="7"/>
  <c r="J1886" i="7"/>
  <c r="J1887" i="7"/>
  <c r="J1888" i="7"/>
  <c r="J1889" i="7"/>
  <c r="J1890" i="7"/>
  <c r="J1891" i="7"/>
  <c r="J1892" i="7"/>
  <c r="J1893" i="7"/>
  <c r="J1894" i="7"/>
  <c r="J1895" i="7"/>
  <c r="J1896" i="7"/>
  <c r="J1897" i="7"/>
  <c r="J1898" i="7"/>
  <c r="J1899" i="7"/>
  <c r="J1900" i="7"/>
  <c r="J1901" i="7"/>
  <c r="J1902" i="7"/>
  <c r="J1903" i="7"/>
  <c r="J1904" i="7"/>
  <c r="J1905" i="7"/>
  <c r="J1906" i="7"/>
  <c r="J1907" i="7"/>
  <c r="J1908" i="7"/>
  <c r="J1909" i="7"/>
  <c r="J1910" i="7"/>
  <c r="J1911" i="7"/>
  <c r="J1912" i="7"/>
  <c r="J1913" i="7"/>
  <c r="J1914" i="7"/>
  <c r="J1915" i="7"/>
  <c r="J1916" i="7"/>
  <c r="J1917" i="7"/>
  <c r="J1918" i="7"/>
  <c r="J1919" i="7"/>
  <c r="J1920" i="7"/>
  <c r="J1921" i="7"/>
  <c r="J1922" i="7"/>
  <c r="J1923" i="7"/>
  <c r="J1924" i="7"/>
  <c r="J1925" i="7"/>
  <c r="J1926" i="7"/>
  <c r="J1927" i="7"/>
  <c r="J1928" i="7"/>
  <c r="J1929" i="7"/>
  <c r="J1930" i="7"/>
  <c r="J1931" i="7"/>
  <c r="J1932" i="7"/>
  <c r="J1933" i="7"/>
  <c r="J1934" i="7"/>
  <c r="J1935" i="7"/>
  <c r="J1936" i="7"/>
  <c r="J1937" i="7"/>
  <c r="J1938" i="7"/>
  <c r="J1939" i="7"/>
  <c r="J1940" i="7"/>
  <c r="J1941" i="7"/>
  <c r="J1942" i="7"/>
  <c r="J1943" i="7"/>
  <c r="J1944" i="7"/>
  <c r="J1945" i="7"/>
  <c r="J1946" i="7"/>
  <c r="J1947" i="7"/>
  <c r="J1948" i="7"/>
  <c r="J1949" i="7"/>
  <c r="J1950" i="7"/>
  <c r="J1951" i="7"/>
  <c r="J1952" i="7"/>
  <c r="J1953" i="7"/>
  <c r="J1954" i="7"/>
  <c r="J1955" i="7"/>
  <c r="J1956" i="7"/>
  <c r="J1957" i="7"/>
  <c r="J1958" i="7"/>
  <c r="J1959" i="7"/>
  <c r="J1960" i="7"/>
  <c r="J1961" i="7"/>
  <c r="J1962" i="7"/>
  <c r="J1963" i="7"/>
  <c r="J1964" i="7"/>
  <c r="J1965" i="7"/>
  <c r="J1966" i="7"/>
  <c r="J1967" i="7"/>
  <c r="J1968" i="7"/>
  <c r="J1969" i="7"/>
  <c r="J1970" i="7"/>
  <c r="J1971" i="7"/>
  <c r="J1972" i="7"/>
  <c r="J1973" i="7"/>
  <c r="J1974" i="7"/>
  <c r="J1975" i="7"/>
  <c r="J1976" i="7"/>
  <c r="J1977" i="7"/>
  <c r="J1978" i="7"/>
  <c r="J1979" i="7"/>
  <c r="J1980" i="7"/>
  <c r="J1981" i="7"/>
  <c r="J1982" i="7"/>
  <c r="J1983" i="7"/>
  <c r="J1984" i="7"/>
  <c r="J1985" i="7"/>
  <c r="J1986" i="7"/>
  <c r="J1987" i="7"/>
  <c r="J1988" i="7"/>
  <c r="J1989" i="7"/>
  <c r="J1990" i="7"/>
  <c r="J1991" i="7"/>
  <c r="J1992" i="7"/>
  <c r="J1993" i="7"/>
  <c r="J1994" i="7"/>
  <c r="J1995" i="7"/>
  <c r="J1996" i="7"/>
  <c r="J1997" i="7"/>
  <c r="J1998" i="7"/>
  <c r="J1999" i="7"/>
  <c r="J2000" i="7"/>
  <c r="J10" i="7"/>
  <c r="K10" i="7" s="1"/>
  <c r="S5" i="2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470" i="7"/>
  <c r="F471" i="7"/>
  <c r="F472" i="7"/>
  <c r="F473" i="7"/>
  <c r="F474" i="7"/>
  <c r="F475" i="7"/>
  <c r="F476" i="7"/>
  <c r="F477" i="7"/>
  <c r="F478" i="7"/>
  <c r="F479" i="7"/>
  <c r="F480" i="7"/>
  <c r="F481" i="7"/>
  <c r="F482" i="7"/>
  <c r="F483" i="7"/>
  <c r="F484" i="7"/>
  <c r="F485" i="7"/>
  <c r="F486" i="7"/>
  <c r="F487" i="7"/>
  <c r="F488" i="7"/>
  <c r="F489" i="7"/>
  <c r="F490" i="7"/>
  <c r="F491" i="7"/>
  <c r="F492" i="7"/>
  <c r="F493" i="7"/>
  <c r="F494" i="7"/>
  <c r="F495" i="7"/>
  <c r="F496" i="7"/>
  <c r="F497" i="7"/>
  <c r="F498" i="7"/>
  <c r="F499" i="7"/>
  <c r="F500" i="7"/>
  <c r="F501" i="7"/>
  <c r="F502" i="7"/>
  <c r="F503" i="7"/>
  <c r="F504" i="7"/>
  <c r="F505" i="7"/>
  <c r="F506" i="7"/>
  <c r="F507" i="7"/>
  <c r="F508" i="7"/>
  <c r="F509" i="7"/>
  <c r="F510" i="7"/>
  <c r="F511" i="7"/>
  <c r="F512" i="7"/>
  <c r="F513" i="7"/>
  <c r="F514" i="7"/>
  <c r="F515" i="7"/>
  <c r="F516" i="7"/>
  <c r="F517" i="7"/>
  <c r="F518" i="7"/>
  <c r="F519" i="7"/>
  <c r="F520" i="7"/>
  <c r="F521" i="7"/>
  <c r="F522" i="7"/>
  <c r="F523" i="7"/>
  <c r="F524" i="7"/>
  <c r="F525" i="7"/>
  <c r="F526" i="7"/>
  <c r="F527" i="7"/>
  <c r="F528" i="7"/>
  <c r="F529" i="7"/>
  <c r="F530" i="7"/>
  <c r="F531" i="7"/>
  <c r="F532" i="7"/>
  <c r="F533" i="7"/>
  <c r="F534" i="7"/>
  <c r="F535" i="7"/>
  <c r="F536" i="7"/>
  <c r="F537" i="7"/>
  <c r="F538" i="7"/>
  <c r="F539" i="7"/>
  <c r="F540" i="7"/>
  <c r="F541" i="7"/>
  <c r="F542" i="7"/>
  <c r="F543" i="7"/>
  <c r="F544" i="7"/>
  <c r="F545" i="7"/>
  <c r="F546" i="7"/>
  <c r="F547" i="7"/>
  <c r="F548" i="7"/>
  <c r="F549" i="7"/>
  <c r="F550" i="7"/>
  <c r="F551" i="7"/>
  <c r="F552" i="7"/>
  <c r="F553" i="7"/>
  <c r="F554" i="7"/>
  <c r="F555" i="7"/>
  <c r="F556" i="7"/>
  <c r="F557" i="7"/>
  <c r="F558" i="7"/>
  <c r="F559" i="7"/>
  <c r="F560" i="7"/>
  <c r="F561" i="7"/>
  <c r="F562" i="7"/>
  <c r="F563" i="7"/>
  <c r="F564" i="7"/>
  <c r="F565" i="7"/>
  <c r="F566" i="7"/>
  <c r="F567" i="7"/>
  <c r="F568" i="7"/>
  <c r="F569" i="7"/>
  <c r="F570" i="7"/>
  <c r="F571" i="7"/>
  <c r="F572" i="7"/>
  <c r="F573" i="7"/>
  <c r="F574" i="7"/>
  <c r="F575" i="7"/>
  <c r="F576" i="7"/>
  <c r="F577" i="7"/>
  <c r="F578" i="7"/>
  <c r="F579" i="7"/>
  <c r="F580" i="7"/>
  <c r="F581" i="7"/>
  <c r="F582" i="7"/>
  <c r="F583" i="7"/>
  <c r="F584" i="7"/>
  <c r="F585" i="7"/>
  <c r="F586" i="7"/>
  <c r="F587" i="7"/>
  <c r="F588" i="7"/>
  <c r="F589" i="7"/>
  <c r="F590" i="7"/>
  <c r="F591" i="7"/>
  <c r="F592" i="7"/>
  <c r="F593" i="7"/>
  <c r="F594" i="7"/>
  <c r="F595" i="7"/>
  <c r="F596" i="7"/>
  <c r="F597" i="7"/>
  <c r="F598" i="7"/>
  <c r="F599" i="7"/>
  <c r="F600" i="7"/>
  <c r="F601" i="7"/>
  <c r="F602" i="7"/>
  <c r="F603" i="7"/>
  <c r="F604" i="7"/>
  <c r="F605" i="7"/>
  <c r="F606" i="7"/>
  <c r="F607" i="7"/>
  <c r="F608" i="7"/>
  <c r="F609" i="7"/>
  <c r="F610" i="7"/>
  <c r="F611" i="7"/>
  <c r="F612" i="7"/>
  <c r="F613" i="7"/>
  <c r="F614" i="7"/>
  <c r="F615" i="7"/>
  <c r="F616" i="7"/>
  <c r="F617" i="7"/>
  <c r="F618" i="7"/>
  <c r="F619" i="7"/>
  <c r="F620" i="7"/>
  <c r="F621" i="7"/>
  <c r="F622" i="7"/>
  <c r="F623" i="7"/>
  <c r="F624" i="7"/>
  <c r="F625" i="7"/>
  <c r="F626" i="7"/>
  <c r="F627" i="7"/>
  <c r="F628" i="7"/>
  <c r="F629" i="7"/>
  <c r="F630" i="7"/>
  <c r="F631" i="7"/>
  <c r="F632" i="7"/>
  <c r="F633" i="7"/>
  <c r="F634" i="7"/>
  <c r="F635" i="7"/>
  <c r="F636" i="7"/>
  <c r="F637" i="7"/>
  <c r="F638" i="7"/>
  <c r="F639" i="7"/>
  <c r="F640" i="7"/>
  <c r="F641" i="7"/>
  <c r="F642" i="7"/>
  <c r="F643" i="7"/>
  <c r="F644" i="7"/>
  <c r="F645" i="7"/>
  <c r="F646" i="7"/>
  <c r="F647" i="7"/>
  <c r="F648" i="7"/>
  <c r="F649" i="7"/>
  <c r="F650" i="7"/>
  <c r="F651" i="7"/>
  <c r="F652" i="7"/>
  <c r="F653" i="7"/>
  <c r="F654" i="7"/>
  <c r="F655" i="7"/>
  <c r="F656" i="7"/>
  <c r="F657" i="7"/>
  <c r="F658" i="7"/>
  <c r="F659" i="7"/>
  <c r="F660" i="7"/>
  <c r="F661" i="7"/>
  <c r="F662" i="7"/>
  <c r="F663" i="7"/>
  <c r="F664" i="7"/>
  <c r="F665" i="7"/>
  <c r="F666" i="7"/>
  <c r="F667" i="7"/>
  <c r="F668" i="7"/>
  <c r="F669" i="7"/>
  <c r="F670" i="7"/>
  <c r="F671" i="7"/>
  <c r="F672" i="7"/>
  <c r="F673" i="7"/>
  <c r="F674" i="7"/>
  <c r="F675" i="7"/>
  <c r="F676" i="7"/>
  <c r="F677" i="7"/>
  <c r="F678" i="7"/>
  <c r="F679" i="7"/>
  <c r="F680" i="7"/>
  <c r="F681" i="7"/>
  <c r="F682" i="7"/>
  <c r="F683" i="7"/>
  <c r="F684" i="7"/>
  <c r="F685" i="7"/>
  <c r="F686" i="7"/>
  <c r="F687" i="7"/>
  <c r="F688" i="7"/>
  <c r="F689" i="7"/>
  <c r="F690" i="7"/>
  <c r="F691" i="7"/>
  <c r="F692" i="7"/>
  <c r="F693" i="7"/>
  <c r="F694" i="7"/>
  <c r="F695" i="7"/>
  <c r="F696" i="7"/>
  <c r="F697" i="7"/>
  <c r="F698" i="7"/>
  <c r="F699" i="7"/>
  <c r="F700" i="7"/>
  <c r="F701" i="7"/>
  <c r="F702" i="7"/>
  <c r="F703" i="7"/>
  <c r="F704" i="7"/>
  <c r="F705" i="7"/>
  <c r="F706" i="7"/>
  <c r="F707" i="7"/>
  <c r="F708" i="7"/>
  <c r="F709" i="7"/>
  <c r="F710" i="7"/>
  <c r="F711" i="7"/>
  <c r="F712" i="7"/>
  <c r="F713" i="7"/>
  <c r="F714" i="7"/>
  <c r="F715" i="7"/>
  <c r="F716" i="7"/>
  <c r="F717" i="7"/>
  <c r="F718" i="7"/>
  <c r="F719" i="7"/>
  <c r="F720" i="7"/>
  <c r="F721" i="7"/>
  <c r="F722" i="7"/>
  <c r="F723" i="7"/>
  <c r="F724" i="7"/>
  <c r="F725" i="7"/>
  <c r="F726" i="7"/>
  <c r="F727" i="7"/>
  <c r="F728" i="7"/>
  <c r="F729" i="7"/>
  <c r="F730" i="7"/>
  <c r="F731" i="7"/>
  <c r="F732" i="7"/>
  <c r="F733" i="7"/>
  <c r="F734" i="7"/>
  <c r="F735" i="7"/>
  <c r="F736" i="7"/>
  <c r="F737" i="7"/>
  <c r="F738" i="7"/>
  <c r="F739" i="7"/>
  <c r="F740" i="7"/>
  <c r="F741" i="7"/>
  <c r="F742" i="7"/>
  <c r="F743" i="7"/>
  <c r="F744" i="7"/>
  <c r="F745" i="7"/>
  <c r="F746" i="7"/>
  <c r="F747" i="7"/>
  <c r="F748" i="7"/>
  <c r="F749" i="7"/>
  <c r="F750" i="7"/>
  <c r="F751" i="7"/>
  <c r="F752" i="7"/>
  <c r="F753" i="7"/>
  <c r="F754" i="7"/>
  <c r="F755" i="7"/>
  <c r="F756" i="7"/>
  <c r="F757" i="7"/>
  <c r="F758" i="7"/>
  <c r="F759" i="7"/>
  <c r="F760" i="7"/>
  <c r="F761" i="7"/>
  <c r="F762" i="7"/>
  <c r="F763" i="7"/>
  <c r="F764" i="7"/>
  <c r="F765" i="7"/>
  <c r="F766" i="7"/>
  <c r="F767" i="7"/>
  <c r="F768" i="7"/>
  <c r="F769" i="7"/>
  <c r="F770" i="7"/>
  <c r="F771" i="7"/>
  <c r="F772" i="7"/>
  <c r="F773" i="7"/>
  <c r="F774" i="7"/>
  <c r="F775" i="7"/>
  <c r="F776" i="7"/>
  <c r="F777" i="7"/>
  <c r="F778" i="7"/>
  <c r="F779" i="7"/>
  <c r="F780" i="7"/>
  <c r="F781" i="7"/>
  <c r="F782" i="7"/>
  <c r="F783" i="7"/>
  <c r="F784" i="7"/>
  <c r="F785" i="7"/>
  <c r="F786" i="7"/>
  <c r="F787" i="7"/>
  <c r="F788" i="7"/>
  <c r="F789" i="7"/>
  <c r="F790" i="7"/>
  <c r="F791" i="7"/>
  <c r="F792" i="7"/>
  <c r="F793" i="7"/>
  <c r="F794" i="7"/>
  <c r="F795" i="7"/>
  <c r="F796" i="7"/>
  <c r="F797" i="7"/>
  <c r="F798" i="7"/>
  <c r="F799" i="7"/>
  <c r="F800" i="7"/>
  <c r="F801" i="7"/>
  <c r="F802" i="7"/>
  <c r="F803" i="7"/>
  <c r="F804" i="7"/>
  <c r="F805" i="7"/>
  <c r="F806" i="7"/>
  <c r="F807" i="7"/>
  <c r="F808" i="7"/>
  <c r="F809" i="7"/>
  <c r="F810" i="7"/>
  <c r="F811" i="7"/>
  <c r="F812" i="7"/>
  <c r="F813" i="7"/>
  <c r="F814" i="7"/>
  <c r="F815" i="7"/>
  <c r="F816" i="7"/>
  <c r="F817" i="7"/>
  <c r="F818" i="7"/>
  <c r="F819" i="7"/>
  <c r="F820" i="7"/>
  <c r="F821" i="7"/>
  <c r="F822" i="7"/>
  <c r="F823" i="7"/>
  <c r="F824" i="7"/>
  <c r="F825" i="7"/>
  <c r="F826" i="7"/>
  <c r="F827" i="7"/>
  <c r="F828" i="7"/>
  <c r="F829" i="7"/>
  <c r="F830" i="7"/>
  <c r="F831" i="7"/>
  <c r="F832" i="7"/>
  <c r="F833" i="7"/>
  <c r="F834" i="7"/>
  <c r="F835" i="7"/>
  <c r="F836" i="7"/>
  <c r="F837" i="7"/>
  <c r="F838" i="7"/>
  <c r="F839" i="7"/>
  <c r="F840" i="7"/>
  <c r="F841" i="7"/>
  <c r="F842" i="7"/>
  <c r="F843" i="7"/>
  <c r="F844" i="7"/>
  <c r="F845" i="7"/>
  <c r="F846" i="7"/>
  <c r="F847" i="7"/>
  <c r="F848" i="7"/>
  <c r="F849" i="7"/>
  <c r="F850" i="7"/>
  <c r="F851" i="7"/>
  <c r="F852" i="7"/>
  <c r="F853" i="7"/>
  <c r="F854" i="7"/>
  <c r="F855" i="7"/>
  <c r="F856" i="7"/>
  <c r="F857" i="7"/>
  <c r="F858" i="7"/>
  <c r="F859" i="7"/>
  <c r="F860" i="7"/>
  <c r="F861" i="7"/>
  <c r="F862" i="7"/>
  <c r="F863" i="7"/>
  <c r="F864" i="7"/>
  <c r="F865" i="7"/>
  <c r="F866" i="7"/>
  <c r="F867" i="7"/>
  <c r="F868" i="7"/>
  <c r="F869" i="7"/>
  <c r="F870" i="7"/>
  <c r="F871" i="7"/>
  <c r="F872" i="7"/>
  <c r="F873" i="7"/>
  <c r="F874" i="7"/>
  <c r="F875" i="7"/>
  <c r="F876" i="7"/>
  <c r="F877" i="7"/>
  <c r="F878" i="7"/>
  <c r="F879" i="7"/>
  <c r="F880" i="7"/>
  <c r="F881" i="7"/>
  <c r="F882" i="7"/>
  <c r="F883" i="7"/>
  <c r="F884" i="7"/>
  <c r="F885" i="7"/>
  <c r="F886" i="7"/>
  <c r="F887" i="7"/>
  <c r="F888" i="7"/>
  <c r="F889" i="7"/>
  <c r="F890" i="7"/>
  <c r="F891" i="7"/>
  <c r="F892" i="7"/>
  <c r="F893" i="7"/>
  <c r="F894" i="7"/>
  <c r="F895" i="7"/>
  <c r="F896" i="7"/>
  <c r="F897" i="7"/>
  <c r="F898" i="7"/>
  <c r="F899" i="7"/>
  <c r="F900" i="7"/>
  <c r="F901" i="7"/>
  <c r="F902" i="7"/>
  <c r="F903" i="7"/>
  <c r="F904" i="7"/>
  <c r="F905" i="7"/>
  <c r="F906" i="7"/>
  <c r="F907" i="7"/>
  <c r="F908" i="7"/>
  <c r="F909" i="7"/>
  <c r="F910" i="7"/>
  <c r="F911" i="7"/>
  <c r="F912" i="7"/>
  <c r="F913" i="7"/>
  <c r="F914" i="7"/>
  <c r="F915" i="7"/>
  <c r="F916" i="7"/>
  <c r="F917" i="7"/>
  <c r="F918" i="7"/>
  <c r="F919" i="7"/>
  <c r="F920" i="7"/>
  <c r="F921" i="7"/>
  <c r="F922" i="7"/>
  <c r="F923" i="7"/>
  <c r="F924" i="7"/>
  <c r="F925" i="7"/>
  <c r="F926" i="7"/>
  <c r="F927" i="7"/>
  <c r="F928" i="7"/>
  <c r="F929" i="7"/>
  <c r="F930" i="7"/>
  <c r="F931" i="7"/>
  <c r="F932" i="7"/>
  <c r="F933" i="7"/>
  <c r="F934" i="7"/>
  <c r="F935" i="7"/>
  <c r="F936" i="7"/>
  <c r="F937" i="7"/>
  <c r="F938" i="7"/>
  <c r="F939" i="7"/>
  <c r="F940" i="7"/>
  <c r="F941" i="7"/>
  <c r="F942" i="7"/>
  <c r="F943" i="7"/>
  <c r="F944" i="7"/>
  <c r="F945" i="7"/>
  <c r="F946" i="7"/>
  <c r="F947" i="7"/>
  <c r="F948" i="7"/>
  <c r="F949" i="7"/>
  <c r="F950" i="7"/>
  <c r="F951" i="7"/>
  <c r="F952" i="7"/>
  <c r="F953" i="7"/>
  <c r="F954" i="7"/>
  <c r="F955" i="7"/>
  <c r="F956" i="7"/>
  <c r="F957" i="7"/>
  <c r="F958" i="7"/>
  <c r="F959" i="7"/>
  <c r="F960" i="7"/>
  <c r="F961" i="7"/>
  <c r="F962" i="7"/>
  <c r="F963" i="7"/>
  <c r="F964" i="7"/>
  <c r="F965" i="7"/>
  <c r="F966" i="7"/>
  <c r="F967" i="7"/>
  <c r="F968" i="7"/>
  <c r="F969" i="7"/>
  <c r="F970" i="7"/>
  <c r="F971" i="7"/>
  <c r="F972" i="7"/>
  <c r="F973" i="7"/>
  <c r="F974" i="7"/>
  <c r="F975" i="7"/>
  <c r="F976" i="7"/>
  <c r="F977" i="7"/>
  <c r="F978" i="7"/>
  <c r="F979" i="7"/>
  <c r="F980" i="7"/>
  <c r="F981" i="7"/>
  <c r="F982" i="7"/>
  <c r="F983" i="7"/>
  <c r="F984" i="7"/>
  <c r="F985" i="7"/>
  <c r="F986" i="7"/>
  <c r="F987" i="7"/>
  <c r="F988" i="7"/>
  <c r="F989" i="7"/>
  <c r="F990" i="7"/>
  <c r="F991" i="7"/>
  <c r="F992" i="7"/>
  <c r="F993" i="7"/>
  <c r="F994" i="7"/>
  <c r="F995" i="7"/>
  <c r="F996" i="7"/>
  <c r="F997" i="7"/>
  <c r="F998" i="7"/>
  <c r="F999" i="7"/>
  <c r="F1000" i="7"/>
  <c r="F1001" i="7"/>
  <c r="F1002" i="7"/>
  <c r="F1003" i="7"/>
  <c r="F1004" i="7"/>
  <c r="F1005" i="7"/>
  <c r="F1006" i="7"/>
  <c r="F1007" i="7"/>
  <c r="F1008" i="7"/>
  <c r="F1009" i="7"/>
  <c r="F1010" i="7"/>
  <c r="F1011" i="7"/>
  <c r="F1012" i="7"/>
  <c r="F1013" i="7"/>
  <c r="F1014" i="7"/>
  <c r="F1015" i="7"/>
  <c r="F1016" i="7"/>
  <c r="F1017" i="7"/>
  <c r="F1018" i="7"/>
  <c r="F1019" i="7"/>
  <c r="F1020" i="7"/>
  <c r="F1021" i="7"/>
  <c r="F1022" i="7"/>
  <c r="F1023" i="7"/>
  <c r="F1024" i="7"/>
  <c r="F1025" i="7"/>
  <c r="F1026" i="7"/>
  <c r="F1027" i="7"/>
  <c r="F1028" i="7"/>
  <c r="F1029" i="7"/>
  <c r="F1030" i="7"/>
  <c r="F1031" i="7"/>
  <c r="F1032" i="7"/>
  <c r="F1033" i="7"/>
  <c r="F1034" i="7"/>
  <c r="F1035" i="7"/>
  <c r="F1036" i="7"/>
  <c r="F1037" i="7"/>
  <c r="F1038" i="7"/>
  <c r="F1039" i="7"/>
  <c r="F1040" i="7"/>
  <c r="F1041" i="7"/>
  <c r="F1042" i="7"/>
  <c r="F1043" i="7"/>
  <c r="F1044" i="7"/>
  <c r="F1045" i="7"/>
  <c r="F1046" i="7"/>
  <c r="F1047" i="7"/>
  <c r="F1048" i="7"/>
  <c r="F1049" i="7"/>
  <c r="F1050" i="7"/>
  <c r="F1051" i="7"/>
  <c r="F1052" i="7"/>
  <c r="F1053" i="7"/>
  <c r="F1054" i="7"/>
  <c r="F1055" i="7"/>
  <c r="F1056" i="7"/>
  <c r="F1057" i="7"/>
  <c r="F1058" i="7"/>
  <c r="F1059" i="7"/>
  <c r="F1060" i="7"/>
  <c r="F1061" i="7"/>
  <c r="F1062" i="7"/>
  <c r="F1063" i="7"/>
  <c r="F1064" i="7"/>
  <c r="F1065" i="7"/>
  <c r="F1066" i="7"/>
  <c r="F1067" i="7"/>
  <c r="F1068" i="7"/>
  <c r="F1069" i="7"/>
  <c r="F1070" i="7"/>
  <c r="F1071" i="7"/>
  <c r="F1072" i="7"/>
  <c r="F1073" i="7"/>
  <c r="F1074" i="7"/>
  <c r="F1075" i="7"/>
  <c r="F1076" i="7"/>
  <c r="F1077" i="7"/>
  <c r="F1078" i="7"/>
  <c r="F1079" i="7"/>
  <c r="F1080" i="7"/>
  <c r="F1081" i="7"/>
  <c r="F1082" i="7"/>
  <c r="F1083" i="7"/>
  <c r="F1084" i="7"/>
  <c r="F1085" i="7"/>
  <c r="F1086" i="7"/>
  <c r="F1087" i="7"/>
  <c r="F1088" i="7"/>
  <c r="F1089" i="7"/>
  <c r="F1090" i="7"/>
  <c r="F1091" i="7"/>
  <c r="F1092" i="7"/>
  <c r="F1093" i="7"/>
  <c r="F1094" i="7"/>
  <c r="F1095" i="7"/>
  <c r="F1096" i="7"/>
  <c r="F1097" i="7"/>
  <c r="F1098" i="7"/>
  <c r="F1099" i="7"/>
  <c r="F1100" i="7"/>
  <c r="F1101" i="7"/>
  <c r="F1102" i="7"/>
  <c r="F1103" i="7"/>
  <c r="F1104" i="7"/>
  <c r="F1105" i="7"/>
  <c r="F1106" i="7"/>
  <c r="F1107" i="7"/>
  <c r="F1108" i="7"/>
  <c r="F1109" i="7"/>
  <c r="F1110" i="7"/>
  <c r="F1111" i="7"/>
  <c r="F1112" i="7"/>
  <c r="F1113" i="7"/>
  <c r="F1114" i="7"/>
  <c r="F1115" i="7"/>
  <c r="F1116" i="7"/>
  <c r="F1117" i="7"/>
  <c r="F1118" i="7"/>
  <c r="F1119" i="7"/>
  <c r="F1120" i="7"/>
  <c r="F1121" i="7"/>
  <c r="F1122" i="7"/>
  <c r="F1123" i="7"/>
  <c r="F1124" i="7"/>
  <c r="F1125" i="7"/>
  <c r="F1126" i="7"/>
  <c r="F1127" i="7"/>
  <c r="F1128" i="7"/>
  <c r="F1129" i="7"/>
  <c r="F1130" i="7"/>
  <c r="F1131" i="7"/>
  <c r="F1132" i="7"/>
  <c r="F1133" i="7"/>
  <c r="F1134" i="7"/>
  <c r="F1135" i="7"/>
  <c r="F1136" i="7"/>
  <c r="F1137" i="7"/>
  <c r="F1138" i="7"/>
  <c r="F1139" i="7"/>
  <c r="F1140" i="7"/>
  <c r="F1141" i="7"/>
  <c r="F1142" i="7"/>
  <c r="F1143" i="7"/>
  <c r="F1144" i="7"/>
  <c r="F1145" i="7"/>
  <c r="F1146" i="7"/>
  <c r="F1147" i="7"/>
  <c r="F1148" i="7"/>
  <c r="F1149" i="7"/>
  <c r="F1150" i="7"/>
  <c r="F1151" i="7"/>
  <c r="F1152" i="7"/>
  <c r="F1153" i="7"/>
  <c r="F1154" i="7"/>
  <c r="F1155" i="7"/>
  <c r="F1156" i="7"/>
  <c r="F1157" i="7"/>
  <c r="F1158" i="7"/>
  <c r="F1159" i="7"/>
  <c r="F1160" i="7"/>
  <c r="F1161" i="7"/>
  <c r="F1162" i="7"/>
  <c r="F1163" i="7"/>
  <c r="F1164" i="7"/>
  <c r="F1165" i="7"/>
  <c r="F1166" i="7"/>
  <c r="F1167" i="7"/>
  <c r="F1168" i="7"/>
  <c r="F1169" i="7"/>
  <c r="F1170" i="7"/>
  <c r="F1171" i="7"/>
  <c r="F1172" i="7"/>
  <c r="F1173" i="7"/>
  <c r="F1174" i="7"/>
  <c r="F1175" i="7"/>
  <c r="F1176" i="7"/>
  <c r="F1177" i="7"/>
  <c r="F1178" i="7"/>
  <c r="F1179" i="7"/>
  <c r="F1180" i="7"/>
  <c r="F1181" i="7"/>
  <c r="F1182" i="7"/>
  <c r="F1183" i="7"/>
  <c r="F1184" i="7"/>
  <c r="F1185" i="7"/>
  <c r="F1186" i="7"/>
  <c r="F1187" i="7"/>
  <c r="F1188" i="7"/>
  <c r="F1189" i="7"/>
  <c r="F1190" i="7"/>
  <c r="F1191" i="7"/>
  <c r="F1192" i="7"/>
  <c r="F1193" i="7"/>
  <c r="F1194" i="7"/>
  <c r="F1195" i="7"/>
  <c r="F1196" i="7"/>
  <c r="F1197" i="7"/>
  <c r="F1198" i="7"/>
  <c r="F1199" i="7"/>
  <c r="F1200" i="7"/>
  <c r="F1201" i="7"/>
  <c r="F1202" i="7"/>
  <c r="F1203" i="7"/>
  <c r="F1204" i="7"/>
  <c r="F1205" i="7"/>
  <c r="F1206" i="7"/>
  <c r="F1207" i="7"/>
  <c r="F1208" i="7"/>
  <c r="F1209" i="7"/>
  <c r="F1210" i="7"/>
  <c r="F1211" i="7"/>
  <c r="F1212" i="7"/>
  <c r="F1213" i="7"/>
  <c r="F1214" i="7"/>
  <c r="F1215" i="7"/>
  <c r="F1216" i="7"/>
  <c r="F1217" i="7"/>
  <c r="F1218" i="7"/>
  <c r="F1219" i="7"/>
  <c r="F1220" i="7"/>
  <c r="F1221" i="7"/>
  <c r="F1222" i="7"/>
  <c r="F1223" i="7"/>
  <c r="F1224" i="7"/>
  <c r="F1225" i="7"/>
  <c r="F1226" i="7"/>
  <c r="F1227" i="7"/>
  <c r="F1228" i="7"/>
  <c r="F1229" i="7"/>
  <c r="F1230" i="7"/>
  <c r="F1231" i="7"/>
  <c r="F1232" i="7"/>
  <c r="F1233" i="7"/>
  <c r="F1234" i="7"/>
  <c r="F1235" i="7"/>
  <c r="F1236" i="7"/>
  <c r="F1237" i="7"/>
  <c r="F1238" i="7"/>
  <c r="F1239" i="7"/>
  <c r="F1240" i="7"/>
  <c r="F1241" i="7"/>
  <c r="F1242" i="7"/>
  <c r="F1243" i="7"/>
  <c r="F1244" i="7"/>
  <c r="F1245" i="7"/>
  <c r="F1246" i="7"/>
  <c r="F1247" i="7"/>
  <c r="F1248" i="7"/>
  <c r="F1249" i="7"/>
  <c r="F1250" i="7"/>
  <c r="F1251" i="7"/>
  <c r="F1252" i="7"/>
  <c r="F1253" i="7"/>
  <c r="F1254" i="7"/>
  <c r="F1255" i="7"/>
  <c r="F1256" i="7"/>
  <c r="F1257" i="7"/>
  <c r="F1258" i="7"/>
  <c r="F1259" i="7"/>
  <c r="F1260" i="7"/>
  <c r="F1261" i="7"/>
  <c r="F1262" i="7"/>
  <c r="F1263" i="7"/>
  <c r="F1264" i="7"/>
  <c r="F1265" i="7"/>
  <c r="F1266" i="7"/>
  <c r="F1267" i="7"/>
  <c r="F1268" i="7"/>
  <c r="F1269" i="7"/>
  <c r="F1270" i="7"/>
  <c r="F1271" i="7"/>
  <c r="F1272" i="7"/>
  <c r="F1273" i="7"/>
  <c r="F1274" i="7"/>
  <c r="F1275" i="7"/>
  <c r="F1276" i="7"/>
  <c r="F1277" i="7"/>
  <c r="F1278" i="7"/>
  <c r="F1279" i="7"/>
  <c r="F1280" i="7"/>
  <c r="F1281" i="7"/>
  <c r="F1282" i="7"/>
  <c r="F1283" i="7"/>
  <c r="F1284" i="7"/>
  <c r="F1285" i="7"/>
  <c r="F1286" i="7"/>
  <c r="F1287" i="7"/>
  <c r="F1288" i="7"/>
  <c r="F1289" i="7"/>
  <c r="F1290" i="7"/>
  <c r="F1291" i="7"/>
  <c r="F1292" i="7"/>
  <c r="F1293" i="7"/>
  <c r="F1294" i="7"/>
  <c r="F1295" i="7"/>
  <c r="F1296" i="7"/>
  <c r="F1297" i="7"/>
  <c r="F1298" i="7"/>
  <c r="F1299" i="7"/>
  <c r="F1300" i="7"/>
  <c r="F1301" i="7"/>
  <c r="F1302" i="7"/>
  <c r="F1303" i="7"/>
  <c r="F1304" i="7"/>
  <c r="F1305" i="7"/>
  <c r="F1306" i="7"/>
  <c r="F1307" i="7"/>
  <c r="F1308" i="7"/>
  <c r="F1309" i="7"/>
  <c r="F1310" i="7"/>
  <c r="F1311" i="7"/>
  <c r="F1312" i="7"/>
  <c r="F1313" i="7"/>
  <c r="F1314" i="7"/>
  <c r="F1315" i="7"/>
  <c r="F1316" i="7"/>
  <c r="F1317" i="7"/>
  <c r="F1318" i="7"/>
  <c r="F1319" i="7"/>
  <c r="F1320" i="7"/>
  <c r="F1321" i="7"/>
  <c r="F1322" i="7"/>
  <c r="F1323" i="7"/>
  <c r="F1324" i="7"/>
  <c r="F1325" i="7"/>
  <c r="F1326" i="7"/>
  <c r="F1327" i="7"/>
  <c r="F1328" i="7"/>
  <c r="F1329" i="7"/>
  <c r="F1330" i="7"/>
  <c r="F1331" i="7"/>
  <c r="F1332" i="7"/>
  <c r="F1333" i="7"/>
  <c r="F1334" i="7"/>
  <c r="F1335" i="7"/>
  <c r="F1336" i="7"/>
  <c r="F1337" i="7"/>
  <c r="F1338" i="7"/>
  <c r="F1339" i="7"/>
  <c r="F1340" i="7"/>
  <c r="F1341" i="7"/>
  <c r="F1342" i="7"/>
  <c r="F1343" i="7"/>
  <c r="F1344" i="7"/>
  <c r="F1345" i="7"/>
  <c r="F1346" i="7"/>
  <c r="F1347" i="7"/>
  <c r="F1348" i="7"/>
  <c r="F1349" i="7"/>
  <c r="F1350" i="7"/>
  <c r="F1351" i="7"/>
  <c r="F1352" i="7"/>
  <c r="F1353" i="7"/>
  <c r="F1354" i="7"/>
  <c r="F1355" i="7"/>
  <c r="F1356" i="7"/>
  <c r="F1357" i="7"/>
  <c r="F1358" i="7"/>
  <c r="F1359" i="7"/>
  <c r="F1360" i="7"/>
  <c r="F1361" i="7"/>
  <c r="F1362" i="7"/>
  <c r="F1363" i="7"/>
  <c r="F1364" i="7"/>
  <c r="F1365" i="7"/>
  <c r="F1366" i="7"/>
  <c r="F1367" i="7"/>
  <c r="F1368" i="7"/>
  <c r="F1369" i="7"/>
  <c r="F1370" i="7"/>
  <c r="F1371" i="7"/>
  <c r="F1372" i="7"/>
  <c r="F1373" i="7"/>
  <c r="F1374" i="7"/>
  <c r="F1375" i="7"/>
  <c r="F1376" i="7"/>
  <c r="F1377" i="7"/>
  <c r="F1378" i="7"/>
  <c r="F1379" i="7"/>
  <c r="F1380" i="7"/>
  <c r="F1381" i="7"/>
  <c r="F1382" i="7"/>
  <c r="F1383" i="7"/>
  <c r="F1384" i="7"/>
  <c r="F1385" i="7"/>
  <c r="F1386" i="7"/>
  <c r="F1387" i="7"/>
  <c r="F1388" i="7"/>
  <c r="F1389" i="7"/>
  <c r="F1390" i="7"/>
  <c r="F1391" i="7"/>
  <c r="F1392" i="7"/>
  <c r="F1393" i="7"/>
  <c r="F1394" i="7"/>
  <c r="F1395" i="7"/>
  <c r="F1396" i="7"/>
  <c r="F1397" i="7"/>
  <c r="F1398" i="7"/>
  <c r="F1399" i="7"/>
  <c r="F1400" i="7"/>
  <c r="F1401" i="7"/>
  <c r="F1402" i="7"/>
  <c r="F1403" i="7"/>
  <c r="F1404" i="7"/>
  <c r="F1405" i="7"/>
  <c r="F1406" i="7"/>
  <c r="F1407" i="7"/>
  <c r="F1408" i="7"/>
  <c r="F1409" i="7"/>
  <c r="F1410" i="7"/>
  <c r="F1411" i="7"/>
  <c r="F1412" i="7"/>
  <c r="F1413" i="7"/>
  <c r="F1414" i="7"/>
  <c r="F1415" i="7"/>
  <c r="F1416" i="7"/>
  <c r="F1417" i="7"/>
  <c r="F1418" i="7"/>
  <c r="F1419" i="7"/>
  <c r="F1420" i="7"/>
  <c r="F1421" i="7"/>
  <c r="F1422" i="7"/>
  <c r="F1423" i="7"/>
  <c r="F1424" i="7"/>
  <c r="F1425" i="7"/>
  <c r="F1426" i="7"/>
  <c r="F1427" i="7"/>
  <c r="F1428" i="7"/>
  <c r="F1429" i="7"/>
  <c r="F1430" i="7"/>
  <c r="F1431" i="7"/>
  <c r="F1432" i="7"/>
  <c r="F1433" i="7"/>
  <c r="F1434" i="7"/>
  <c r="F1435" i="7"/>
  <c r="F1436" i="7"/>
  <c r="F1437" i="7"/>
  <c r="F1438" i="7"/>
  <c r="F1439" i="7"/>
  <c r="F1440" i="7"/>
  <c r="F1441" i="7"/>
  <c r="F1442" i="7"/>
  <c r="F1443" i="7"/>
  <c r="F1444" i="7"/>
  <c r="F1445" i="7"/>
  <c r="F1446" i="7"/>
  <c r="F1447" i="7"/>
  <c r="F1448" i="7"/>
  <c r="F1449" i="7"/>
  <c r="F1450" i="7"/>
  <c r="F1451" i="7"/>
  <c r="F1452" i="7"/>
  <c r="F1453" i="7"/>
  <c r="F1454" i="7"/>
  <c r="F1455" i="7"/>
  <c r="F1456" i="7"/>
  <c r="F1457" i="7"/>
  <c r="F1458" i="7"/>
  <c r="F1459" i="7"/>
  <c r="F1460" i="7"/>
  <c r="F1461" i="7"/>
  <c r="F1462" i="7"/>
  <c r="F1463" i="7"/>
  <c r="F1464" i="7"/>
  <c r="F1465" i="7"/>
  <c r="F1466" i="7"/>
  <c r="F1467" i="7"/>
  <c r="F1468" i="7"/>
  <c r="F1469" i="7"/>
  <c r="F1470" i="7"/>
  <c r="F1471" i="7"/>
  <c r="F1472" i="7"/>
  <c r="F1473" i="7"/>
  <c r="F1474" i="7"/>
  <c r="F1475" i="7"/>
  <c r="F1476" i="7"/>
  <c r="F1477" i="7"/>
  <c r="F1478" i="7"/>
  <c r="F1479" i="7"/>
  <c r="F1480" i="7"/>
  <c r="F1481" i="7"/>
  <c r="F1482" i="7"/>
  <c r="F1483" i="7"/>
  <c r="F1484" i="7"/>
  <c r="F1485" i="7"/>
  <c r="F1486" i="7"/>
  <c r="F1487" i="7"/>
  <c r="F1488" i="7"/>
  <c r="F1489" i="7"/>
  <c r="F1490" i="7"/>
  <c r="F1491" i="7"/>
  <c r="F1492" i="7"/>
  <c r="F1493" i="7"/>
  <c r="F1494" i="7"/>
  <c r="F1495" i="7"/>
  <c r="F1496" i="7"/>
  <c r="F1497" i="7"/>
  <c r="F1498" i="7"/>
  <c r="F1499" i="7"/>
  <c r="F1500" i="7"/>
  <c r="F1501" i="7"/>
  <c r="F1502" i="7"/>
  <c r="F1503" i="7"/>
  <c r="F1504" i="7"/>
  <c r="F1505" i="7"/>
  <c r="F1506" i="7"/>
  <c r="F1507" i="7"/>
  <c r="F1508" i="7"/>
  <c r="F1509" i="7"/>
  <c r="F1510" i="7"/>
  <c r="F1511" i="7"/>
  <c r="F1512" i="7"/>
  <c r="F1513" i="7"/>
  <c r="F1514" i="7"/>
  <c r="F1515" i="7"/>
  <c r="F1516" i="7"/>
  <c r="F1517" i="7"/>
  <c r="F1518" i="7"/>
  <c r="F1519" i="7"/>
  <c r="F1520" i="7"/>
  <c r="F1521" i="7"/>
  <c r="F1522" i="7"/>
  <c r="F1523" i="7"/>
  <c r="F1524" i="7"/>
  <c r="F1525" i="7"/>
  <c r="F1526" i="7"/>
  <c r="F1527" i="7"/>
  <c r="F1528" i="7"/>
  <c r="F1529" i="7"/>
  <c r="F1530" i="7"/>
  <c r="F1531" i="7"/>
  <c r="F1532" i="7"/>
  <c r="F1533" i="7"/>
  <c r="F1534" i="7"/>
  <c r="F1535" i="7"/>
  <c r="F1536" i="7"/>
  <c r="F1537" i="7"/>
  <c r="F1538" i="7"/>
  <c r="F1539" i="7"/>
  <c r="F1540" i="7"/>
  <c r="F1541" i="7"/>
  <c r="F1542" i="7"/>
  <c r="F1543" i="7"/>
  <c r="F1544" i="7"/>
  <c r="F1545" i="7"/>
  <c r="F1546" i="7"/>
  <c r="F1547" i="7"/>
  <c r="F1548" i="7"/>
  <c r="F1549" i="7"/>
  <c r="F1550" i="7"/>
  <c r="F1551" i="7"/>
  <c r="F1552" i="7"/>
  <c r="F1553" i="7"/>
  <c r="F1554" i="7"/>
  <c r="F1555" i="7"/>
  <c r="F1556" i="7"/>
  <c r="F1557" i="7"/>
  <c r="F1558" i="7"/>
  <c r="F1559" i="7"/>
  <c r="F1560" i="7"/>
  <c r="F1561" i="7"/>
  <c r="F1562" i="7"/>
  <c r="F1563" i="7"/>
  <c r="F1564" i="7"/>
  <c r="F1565" i="7"/>
  <c r="F1566" i="7"/>
  <c r="F1567" i="7"/>
  <c r="F1568" i="7"/>
  <c r="F1569" i="7"/>
  <c r="F1570" i="7"/>
  <c r="F1571" i="7"/>
  <c r="F1572" i="7"/>
  <c r="F1573" i="7"/>
  <c r="F1574" i="7"/>
  <c r="F1575" i="7"/>
  <c r="F1576" i="7"/>
  <c r="F1577" i="7"/>
  <c r="F1578" i="7"/>
  <c r="F1579" i="7"/>
  <c r="F1580" i="7"/>
  <c r="F1581" i="7"/>
  <c r="F1582" i="7"/>
  <c r="F1583" i="7"/>
  <c r="F1584" i="7"/>
  <c r="F1585" i="7"/>
  <c r="F1586" i="7"/>
  <c r="F1587" i="7"/>
  <c r="F1588" i="7"/>
  <c r="F1589" i="7"/>
  <c r="F1590" i="7"/>
  <c r="F1591" i="7"/>
  <c r="F1592" i="7"/>
  <c r="F1593" i="7"/>
  <c r="F1594" i="7"/>
  <c r="F1595" i="7"/>
  <c r="F1596" i="7"/>
  <c r="F1597" i="7"/>
  <c r="F1598" i="7"/>
  <c r="F1599" i="7"/>
  <c r="F1600" i="7"/>
  <c r="F1601" i="7"/>
  <c r="F1602" i="7"/>
  <c r="F1603" i="7"/>
  <c r="F1604" i="7"/>
  <c r="F1605" i="7"/>
  <c r="F1606" i="7"/>
  <c r="F1607" i="7"/>
  <c r="F1608" i="7"/>
  <c r="F1609" i="7"/>
  <c r="F1610" i="7"/>
  <c r="F1611" i="7"/>
  <c r="F1612" i="7"/>
  <c r="F1613" i="7"/>
  <c r="F1614" i="7"/>
  <c r="F1615" i="7"/>
  <c r="F1616" i="7"/>
  <c r="F1617" i="7"/>
  <c r="F1618" i="7"/>
  <c r="F1619" i="7"/>
  <c r="F1620" i="7"/>
  <c r="F1621" i="7"/>
  <c r="F1622" i="7"/>
  <c r="F1623" i="7"/>
  <c r="F1624" i="7"/>
  <c r="F1625" i="7"/>
  <c r="F1626" i="7"/>
  <c r="F1627" i="7"/>
  <c r="F1628" i="7"/>
  <c r="F1629" i="7"/>
  <c r="F1630" i="7"/>
  <c r="F1631" i="7"/>
  <c r="F1632" i="7"/>
  <c r="F1633" i="7"/>
  <c r="F1634" i="7"/>
  <c r="F1635" i="7"/>
  <c r="F1636" i="7"/>
  <c r="F1637" i="7"/>
  <c r="F1638" i="7"/>
  <c r="F1639" i="7"/>
  <c r="F1640" i="7"/>
  <c r="F1641" i="7"/>
  <c r="F1642" i="7"/>
  <c r="F1643" i="7"/>
  <c r="F1644" i="7"/>
  <c r="F1645" i="7"/>
  <c r="F1646" i="7"/>
  <c r="F1647" i="7"/>
  <c r="F1648" i="7"/>
  <c r="F1649" i="7"/>
  <c r="F1650" i="7"/>
  <c r="F1651" i="7"/>
  <c r="F1652" i="7"/>
  <c r="F1653" i="7"/>
  <c r="F1654" i="7"/>
  <c r="F1655" i="7"/>
  <c r="F1656" i="7"/>
  <c r="F1657" i="7"/>
  <c r="F1658" i="7"/>
  <c r="F1659" i="7"/>
  <c r="F1660" i="7"/>
  <c r="F1661" i="7"/>
  <c r="F1662" i="7"/>
  <c r="F1663" i="7"/>
  <c r="F1664" i="7"/>
  <c r="F1665" i="7"/>
  <c r="F1666" i="7"/>
  <c r="F1667" i="7"/>
  <c r="F1668" i="7"/>
  <c r="F1669" i="7"/>
  <c r="F1670" i="7"/>
  <c r="F1671" i="7"/>
  <c r="F1672" i="7"/>
  <c r="F1673" i="7"/>
  <c r="F1674" i="7"/>
  <c r="F1675" i="7"/>
  <c r="F1676" i="7"/>
  <c r="F1677" i="7"/>
  <c r="F1678" i="7"/>
  <c r="F1679" i="7"/>
  <c r="F1680" i="7"/>
  <c r="F1681" i="7"/>
  <c r="F1682" i="7"/>
  <c r="F1683" i="7"/>
  <c r="F1684" i="7"/>
  <c r="F1685" i="7"/>
  <c r="F1686" i="7"/>
  <c r="F1687" i="7"/>
  <c r="F1688" i="7"/>
  <c r="F1689" i="7"/>
  <c r="F1690" i="7"/>
  <c r="F1691" i="7"/>
  <c r="F1692" i="7"/>
  <c r="F1693" i="7"/>
  <c r="F1694" i="7"/>
  <c r="F1695" i="7"/>
  <c r="F1696" i="7"/>
  <c r="F1697" i="7"/>
  <c r="F1698" i="7"/>
  <c r="F1699" i="7"/>
  <c r="F1700" i="7"/>
  <c r="F1701" i="7"/>
  <c r="F1702" i="7"/>
  <c r="F1703" i="7"/>
  <c r="F1704" i="7"/>
  <c r="F1705" i="7"/>
  <c r="F1706" i="7"/>
  <c r="F1707" i="7"/>
  <c r="F1708" i="7"/>
  <c r="F1709" i="7"/>
  <c r="F1710" i="7"/>
  <c r="F1711" i="7"/>
  <c r="F1712" i="7"/>
  <c r="F1713" i="7"/>
  <c r="F1714" i="7"/>
  <c r="F1715" i="7"/>
  <c r="F1716" i="7"/>
  <c r="F1717" i="7"/>
  <c r="F1718" i="7"/>
  <c r="F1719" i="7"/>
  <c r="F1720" i="7"/>
  <c r="F1721" i="7"/>
  <c r="F1722" i="7"/>
  <c r="F1723" i="7"/>
  <c r="F1724" i="7"/>
  <c r="F1725" i="7"/>
  <c r="F1726" i="7"/>
  <c r="F1727" i="7"/>
  <c r="F1728" i="7"/>
  <c r="F1729" i="7"/>
  <c r="F1730" i="7"/>
  <c r="F1731" i="7"/>
  <c r="F1732" i="7"/>
  <c r="F1733" i="7"/>
  <c r="F1734" i="7"/>
  <c r="F1735" i="7"/>
  <c r="F1736" i="7"/>
  <c r="F1737" i="7"/>
  <c r="F1738" i="7"/>
  <c r="F1739" i="7"/>
  <c r="F1740" i="7"/>
  <c r="F1741" i="7"/>
  <c r="F1742" i="7"/>
  <c r="F1743" i="7"/>
  <c r="F1744" i="7"/>
  <c r="F1745" i="7"/>
  <c r="F1746" i="7"/>
  <c r="F1747" i="7"/>
  <c r="F1748" i="7"/>
  <c r="F1749" i="7"/>
  <c r="F1750" i="7"/>
  <c r="F1751" i="7"/>
  <c r="F1752" i="7"/>
  <c r="F1753" i="7"/>
  <c r="F1754" i="7"/>
  <c r="F1755" i="7"/>
  <c r="F1756" i="7"/>
  <c r="F1757" i="7"/>
  <c r="F1758" i="7"/>
  <c r="F1759" i="7"/>
  <c r="F1760" i="7"/>
  <c r="F1761" i="7"/>
  <c r="F1762" i="7"/>
  <c r="F1763" i="7"/>
  <c r="F1764" i="7"/>
  <c r="F1765" i="7"/>
  <c r="F1766" i="7"/>
  <c r="F1767" i="7"/>
  <c r="F1768" i="7"/>
  <c r="F1769" i="7"/>
  <c r="F1770" i="7"/>
  <c r="F1771" i="7"/>
  <c r="F1772" i="7"/>
  <c r="F1773" i="7"/>
  <c r="F1774" i="7"/>
  <c r="F1775" i="7"/>
  <c r="F1776" i="7"/>
  <c r="F1777" i="7"/>
  <c r="F1778" i="7"/>
  <c r="F1779" i="7"/>
  <c r="F1780" i="7"/>
  <c r="F1781" i="7"/>
  <c r="F1782" i="7"/>
  <c r="F1783" i="7"/>
  <c r="F1784" i="7"/>
  <c r="F1785" i="7"/>
  <c r="F1786" i="7"/>
  <c r="F1787" i="7"/>
  <c r="F1788" i="7"/>
  <c r="F1789" i="7"/>
  <c r="F1790" i="7"/>
  <c r="F1791" i="7"/>
  <c r="F1792" i="7"/>
  <c r="F1793" i="7"/>
  <c r="F1794" i="7"/>
  <c r="F1795" i="7"/>
  <c r="F1796" i="7"/>
  <c r="F1797" i="7"/>
  <c r="F1798" i="7"/>
  <c r="F1799" i="7"/>
  <c r="F1800" i="7"/>
  <c r="F1801" i="7"/>
  <c r="F1802" i="7"/>
  <c r="F1803" i="7"/>
  <c r="F1804" i="7"/>
  <c r="F1805" i="7"/>
  <c r="F1806" i="7"/>
  <c r="F1807" i="7"/>
  <c r="F1808" i="7"/>
  <c r="F1809" i="7"/>
  <c r="F1810" i="7"/>
  <c r="F1811" i="7"/>
  <c r="F1812" i="7"/>
  <c r="F1813" i="7"/>
  <c r="F1814" i="7"/>
  <c r="F1815" i="7"/>
  <c r="F1816" i="7"/>
  <c r="F1817" i="7"/>
  <c r="F1818" i="7"/>
  <c r="F1819" i="7"/>
  <c r="F1820" i="7"/>
  <c r="F1821" i="7"/>
  <c r="F1822" i="7"/>
  <c r="F1823" i="7"/>
  <c r="F1824" i="7"/>
  <c r="F1825" i="7"/>
  <c r="F1826" i="7"/>
  <c r="F1827" i="7"/>
  <c r="F1828" i="7"/>
  <c r="F1829" i="7"/>
  <c r="F1830" i="7"/>
  <c r="F1831" i="7"/>
  <c r="F1832" i="7"/>
  <c r="F1833" i="7"/>
  <c r="F1834" i="7"/>
  <c r="F1835" i="7"/>
  <c r="F1836" i="7"/>
  <c r="F1837" i="7"/>
  <c r="F1838" i="7"/>
  <c r="F1839" i="7"/>
  <c r="F1840" i="7"/>
  <c r="F1841" i="7"/>
  <c r="F1842" i="7"/>
  <c r="F1843" i="7"/>
  <c r="F1844" i="7"/>
  <c r="F1845" i="7"/>
  <c r="F1846" i="7"/>
  <c r="F1847" i="7"/>
  <c r="F1848" i="7"/>
  <c r="F1849" i="7"/>
  <c r="F1850" i="7"/>
  <c r="F1851" i="7"/>
  <c r="F1852" i="7"/>
  <c r="F1853" i="7"/>
  <c r="F1854" i="7"/>
  <c r="F1855" i="7"/>
  <c r="F1856" i="7"/>
  <c r="F1857" i="7"/>
  <c r="F1858" i="7"/>
  <c r="F1859" i="7"/>
  <c r="F1860" i="7"/>
  <c r="F1861" i="7"/>
  <c r="F1862" i="7"/>
  <c r="F1863" i="7"/>
  <c r="F1864" i="7"/>
  <c r="F1865" i="7"/>
  <c r="F1866" i="7"/>
  <c r="F1867" i="7"/>
  <c r="F1868" i="7"/>
  <c r="F1869" i="7"/>
  <c r="F1870" i="7"/>
  <c r="F1871" i="7"/>
  <c r="F1872" i="7"/>
  <c r="F1873" i="7"/>
  <c r="F1874" i="7"/>
  <c r="F1875" i="7"/>
  <c r="F1876" i="7"/>
  <c r="F1877" i="7"/>
  <c r="F1878" i="7"/>
  <c r="F1879" i="7"/>
  <c r="F1880" i="7"/>
  <c r="F1881" i="7"/>
  <c r="F1882" i="7"/>
  <c r="F1883" i="7"/>
  <c r="F1884" i="7"/>
  <c r="F1885" i="7"/>
  <c r="F1886" i="7"/>
  <c r="F1887" i="7"/>
  <c r="F1888" i="7"/>
  <c r="F1889" i="7"/>
  <c r="F1890" i="7"/>
  <c r="F1891" i="7"/>
  <c r="F1892" i="7"/>
  <c r="F1893" i="7"/>
  <c r="F1894" i="7"/>
  <c r="F1895" i="7"/>
  <c r="F1896" i="7"/>
  <c r="F1897" i="7"/>
  <c r="F1898" i="7"/>
  <c r="F1899" i="7"/>
  <c r="F1900" i="7"/>
  <c r="F1901" i="7"/>
  <c r="F1902" i="7"/>
  <c r="F1903" i="7"/>
  <c r="F1904" i="7"/>
  <c r="F1905" i="7"/>
  <c r="F1906" i="7"/>
  <c r="F1907" i="7"/>
  <c r="F1908" i="7"/>
  <c r="F1909" i="7"/>
  <c r="F1910" i="7"/>
  <c r="F1911" i="7"/>
  <c r="F1912" i="7"/>
  <c r="F1913" i="7"/>
  <c r="F1914" i="7"/>
  <c r="F1915" i="7"/>
  <c r="F1916" i="7"/>
  <c r="F1917" i="7"/>
  <c r="F1918" i="7"/>
  <c r="F1919" i="7"/>
  <c r="F1920" i="7"/>
  <c r="F1921" i="7"/>
  <c r="F1922" i="7"/>
  <c r="F1923" i="7"/>
  <c r="F1924" i="7"/>
  <c r="F1925" i="7"/>
  <c r="F1926" i="7"/>
  <c r="F1927" i="7"/>
  <c r="F1928" i="7"/>
  <c r="F1929" i="7"/>
  <c r="F1930" i="7"/>
  <c r="F1931" i="7"/>
  <c r="F1932" i="7"/>
  <c r="F1933" i="7"/>
  <c r="F1934" i="7"/>
  <c r="F1935" i="7"/>
  <c r="F1936" i="7"/>
  <c r="F1937" i="7"/>
  <c r="F1938" i="7"/>
  <c r="F1939" i="7"/>
  <c r="F1940" i="7"/>
  <c r="F1941" i="7"/>
  <c r="F1942" i="7"/>
  <c r="F1943" i="7"/>
  <c r="F1944" i="7"/>
  <c r="F1945" i="7"/>
  <c r="F1946" i="7"/>
  <c r="F1947" i="7"/>
  <c r="F1948" i="7"/>
  <c r="F1949" i="7"/>
  <c r="F1950" i="7"/>
  <c r="F1951" i="7"/>
  <c r="F1952" i="7"/>
  <c r="F1953" i="7"/>
  <c r="F1954" i="7"/>
  <c r="F1955" i="7"/>
  <c r="F1956" i="7"/>
  <c r="F1957" i="7"/>
  <c r="F1958" i="7"/>
  <c r="F1959" i="7"/>
  <c r="F1960" i="7"/>
  <c r="F1961" i="7"/>
  <c r="F1962" i="7"/>
  <c r="F1963" i="7"/>
  <c r="F1964" i="7"/>
  <c r="F1965" i="7"/>
  <c r="F1966" i="7"/>
  <c r="F1967" i="7"/>
  <c r="F1968" i="7"/>
  <c r="F1969" i="7"/>
  <c r="F1970" i="7"/>
  <c r="F1971" i="7"/>
  <c r="F1972" i="7"/>
  <c r="F1973" i="7"/>
  <c r="F1974" i="7"/>
  <c r="F1975" i="7"/>
  <c r="F1976" i="7"/>
  <c r="F1977" i="7"/>
  <c r="F1978" i="7"/>
  <c r="F1979" i="7"/>
  <c r="F1980" i="7"/>
  <c r="F1981" i="7"/>
  <c r="F1982" i="7"/>
  <c r="F1983" i="7"/>
  <c r="F1984" i="7"/>
  <c r="F1985" i="7"/>
  <c r="F1986" i="7"/>
  <c r="F1987" i="7"/>
  <c r="F1988" i="7"/>
  <c r="F1989" i="7"/>
  <c r="F1990" i="7"/>
  <c r="F1991" i="7"/>
  <c r="F1992" i="7"/>
  <c r="F1993" i="7"/>
  <c r="F1994" i="7"/>
  <c r="F1995" i="7"/>
  <c r="F1996" i="7"/>
  <c r="F1997" i="7"/>
  <c r="F1998" i="7"/>
  <c r="F1999" i="7"/>
  <c r="F2000" i="7"/>
  <c r="F10" i="7"/>
  <c r="E10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880" i="7"/>
  <c r="G881" i="7"/>
  <c r="G882" i="7"/>
  <c r="G883" i="7"/>
  <c r="G884" i="7"/>
  <c r="G885" i="7"/>
  <c r="G886" i="7"/>
  <c r="G887" i="7"/>
  <c r="G888" i="7"/>
  <c r="G889" i="7"/>
  <c r="G890" i="7"/>
  <c r="G891" i="7"/>
  <c r="G892" i="7"/>
  <c r="G893" i="7"/>
  <c r="G894" i="7"/>
  <c r="G895" i="7"/>
  <c r="G896" i="7"/>
  <c r="G897" i="7"/>
  <c r="G898" i="7"/>
  <c r="G899" i="7"/>
  <c r="G900" i="7"/>
  <c r="G901" i="7"/>
  <c r="G902" i="7"/>
  <c r="G903" i="7"/>
  <c r="G904" i="7"/>
  <c r="G905" i="7"/>
  <c r="G906" i="7"/>
  <c r="G907" i="7"/>
  <c r="G908" i="7"/>
  <c r="G909" i="7"/>
  <c r="G910" i="7"/>
  <c r="G911" i="7"/>
  <c r="G912" i="7"/>
  <c r="G913" i="7"/>
  <c r="G914" i="7"/>
  <c r="G915" i="7"/>
  <c r="G916" i="7"/>
  <c r="G917" i="7"/>
  <c r="G918" i="7"/>
  <c r="G919" i="7"/>
  <c r="G920" i="7"/>
  <c r="G921" i="7"/>
  <c r="G922" i="7"/>
  <c r="G923" i="7"/>
  <c r="G924" i="7"/>
  <c r="G925" i="7"/>
  <c r="G926" i="7"/>
  <c r="G927" i="7"/>
  <c r="G928" i="7"/>
  <c r="G929" i="7"/>
  <c r="G930" i="7"/>
  <c r="G931" i="7"/>
  <c r="G932" i="7"/>
  <c r="G933" i="7"/>
  <c r="G934" i="7"/>
  <c r="G935" i="7"/>
  <c r="G936" i="7"/>
  <c r="G937" i="7"/>
  <c r="G938" i="7"/>
  <c r="G939" i="7"/>
  <c r="G940" i="7"/>
  <c r="G941" i="7"/>
  <c r="G942" i="7"/>
  <c r="G943" i="7"/>
  <c r="G944" i="7"/>
  <c r="G945" i="7"/>
  <c r="G946" i="7"/>
  <c r="G947" i="7"/>
  <c r="G948" i="7"/>
  <c r="G949" i="7"/>
  <c r="G950" i="7"/>
  <c r="G951" i="7"/>
  <c r="G952" i="7"/>
  <c r="G953" i="7"/>
  <c r="G954" i="7"/>
  <c r="G955" i="7"/>
  <c r="G956" i="7"/>
  <c r="G957" i="7"/>
  <c r="G958" i="7"/>
  <c r="G959" i="7"/>
  <c r="G960" i="7"/>
  <c r="G961" i="7"/>
  <c r="G962" i="7"/>
  <c r="G963" i="7"/>
  <c r="G964" i="7"/>
  <c r="G965" i="7"/>
  <c r="G966" i="7"/>
  <c r="G967" i="7"/>
  <c r="G968" i="7"/>
  <c r="G969" i="7"/>
  <c r="G970" i="7"/>
  <c r="G971" i="7"/>
  <c r="G972" i="7"/>
  <c r="G973" i="7"/>
  <c r="G974" i="7"/>
  <c r="G975" i="7"/>
  <c r="G976" i="7"/>
  <c r="G977" i="7"/>
  <c r="G978" i="7"/>
  <c r="G979" i="7"/>
  <c r="G980" i="7"/>
  <c r="G981" i="7"/>
  <c r="G982" i="7"/>
  <c r="G983" i="7"/>
  <c r="G984" i="7"/>
  <c r="G985" i="7"/>
  <c r="G986" i="7"/>
  <c r="G987" i="7"/>
  <c r="G988" i="7"/>
  <c r="G989" i="7"/>
  <c r="G990" i="7"/>
  <c r="G991" i="7"/>
  <c r="G992" i="7"/>
  <c r="G993" i="7"/>
  <c r="G994" i="7"/>
  <c r="G995" i="7"/>
  <c r="G996" i="7"/>
  <c r="G997" i="7"/>
  <c r="G998" i="7"/>
  <c r="G999" i="7"/>
  <c r="G1000" i="7"/>
  <c r="G1001" i="7"/>
  <c r="G1002" i="7"/>
  <c r="G1003" i="7"/>
  <c r="G1004" i="7"/>
  <c r="G1005" i="7"/>
  <c r="G1006" i="7"/>
  <c r="G1007" i="7"/>
  <c r="G1008" i="7"/>
  <c r="G1009" i="7"/>
  <c r="G1010" i="7"/>
  <c r="G1011" i="7"/>
  <c r="G1012" i="7"/>
  <c r="G1013" i="7"/>
  <c r="G1014" i="7"/>
  <c r="G1015" i="7"/>
  <c r="G1016" i="7"/>
  <c r="G1017" i="7"/>
  <c r="G1018" i="7"/>
  <c r="G1019" i="7"/>
  <c r="G1020" i="7"/>
  <c r="G1021" i="7"/>
  <c r="G1022" i="7"/>
  <c r="G1023" i="7"/>
  <c r="G1024" i="7"/>
  <c r="G1025" i="7"/>
  <c r="G1026" i="7"/>
  <c r="G1027" i="7"/>
  <c r="G1028" i="7"/>
  <c r="G1029" i="7"/>
  <c r="G1030" i="7"/>
  <c r="G1031" i="7"/>
  <c r="G1032" i="7"/>
  <c r="G1033" i="7"/>
  <c r="G1034" i="7"/>
  <c r="G1035" i="7"/>
  <c r="G1036" i="7"/>
  <c r="G1037" i="7"/>
  <c r="G1038" i="7"/>
  <c r="G1039" i="7"/>
  <c r="G1040" i="7"/>
  <c r="G1041" i="7"/>
  <c r="G1042" i="7"/>
  <c r="G1043" i="7"/>
  <c r="G1044" i="7"/>
  <c r="G1045" i="7"/>
  <c r="G1046" i="7"/>
  <c r="G1047" i="7"/>
  <c r="G1048" i="7"/>
  <c r="G1049" i="7"/>
  <c r="G1050" i="7"/>
  <c r="G1051" i="7"/>
  <c r="G1052" i="7"/>
  <c r="G1053" i="7"/>
  <c r="G1054" i="7"/>
  <c r="G1055" i="7"/>
  <c r="G1056" i="7"/>
  <c r="G1057" i="7"/>
  <c r="G1058" i="7"/>
  <c r="G1059" i="7"/>
  <c r="G1060" i="7"/>
  <c r="G1061" i="7"/>
  <c r="G1062" i="7"/>
  <c r="G1063" i="7"/>
  <c r="G1064" i="7"/>
  <c r="G1065" i="7"/>
  <c r="G1066" i="7"/>
  <c r="G1067" i="7"/>
  <c r="G1068" i="7"/>
  <c r="G1069" i="7"/>
  <c r="G1070" i="7"/>
  <c r="G1071" i="7"/>
  <c r="G1072" i="7"/>
  <c r="G1073" i="7"/>
  <c r="G1074" i="7"/>
  <c r="G1075" i="7"/>
  <c r="G1076" i="7"/>
  <c r="G1077" i="7"/>
  <c r="G1078" i="7"/>
  <c r="G1079" i="7"/>
  <c r="G1080" i="7"/>
  <c r="G1081" i="7"/>
  <c r="G1082" i="7"/>
  <c r="G1083" i="7"/>
  <c r="G1084" i="7"/>
  <c r="G1085" i="7"/>
  <c r="G1086" i="7"/>
  <c r="G1087" i="7"/>
  <c r="G1088" i="7"/>
  <c r="G1089" i="7"/>
  <c r="G1090" i="7"/>
  <c r="G1091" i="7"/>
  <c r="G1092" i="7"/>
  <c r="G1093" i="7"/>
  <c r="G1094" i="7"/>
  <c r="G1095" i="7"/>
  <c r="G1096" i="7"/>
  <c r="G1097" i="7"/>
  <c r="G1098" i="7"/>
  <c r="G1099" i="7"/>
  <c r="G1100" i="7"/>
  <c r="G1101" i="7"/>
  <c r="G1102" i="7"/>
  <c r="G1103" i="7"/>
  <c r="G1104" i="7"/>
  <c r="G1105" i="7"/>
  <c r="G1106" i="7"/>
  <c r="G1107" i="7"/>
  <c r="G1108" i="7"/>
  <c r="G1109" i="7"/>
  <c r="G1110" i="7"/>
  <c r="G1111" i="7"/>
  <c r="G1112" i="7"/>
  <c r="G1113" i="7"/>
  <c r="G1114" i="7"/>
  <c r="G1115" i="7"/>
  <c r="G1116" i="7"/>
  <c r="G1117" i="7"/>
  <c r="G1118" i="7"/>
  <c r="G1119" i="7"/>
  <c r="G1120" i="7"/>
  <c r="G1121" i="7"/>
  <c r="G1122" i="7"/>
  <c r="G1123" i="7"/>
  <c r="G1124" i="7"/>
  <c r="G1125" i="7"/>
  <c r="G1126" i="7"/>
  <c r="G1127" i="7"/>
  <c r="G1128" i="7"/>
  <c r="G1129" i="7"/>
  <c r="G1130" i="7"/>
  <c r="G1131" i="7"/>
  <c r="G1132" i="7"/>
  <c r="G1133" i="7"/>
  <c r="G1134" i="7"/>
  <c r="G1135" i="7"/>
  <c r="G1136" i="7"/>
  <c r="G1137" i="7"/>
  <c r="G1138" i="7"/>
  <c r="G1139" i="7"/>
  <c r="G1140" i="7"/>
  <c r="G1141" i="7"/>
  <c r="G1142" i="7"/>
  <c r="G1143" i="7"/>
  <c r="G1144" i="7"/>
  <c r="G1145" i="7"/>
  <c r="G1146" i="7"/>
  <c r="G1147" i="7"/>
  <c r="G1148" i="7"/>
  <c r="G1149" i="7"/>
  <c r="G1150" i="7"/>
  <c r="G1151" i="7"/>
  <c r="G1152" i="7"/>
  <c r="G1153" i="7"/>
  <c r="G1154" i="7"/>
  <c r="G1155" i="7"/>
  <c r="G1156" i="7"/>
  <c r="G1157" i="7"/>
  <c r="G1158" i="7"/>
  <c r="G1159" i="7"/>
  <c r="G1160" i="7"/>
  <c r="G1161" i="7"/>
  <c r="G1162" i="7"/>
  <c r="G1163" i="7"/>
  <c r="G1164" i="7"/>
  <c r="G1165" i="7"/>
  <c r="G1166" i="7"/>
  <c r="G1167" i="7"/>
  <c r="G1168" i="7"/>
  <c r="G1169" i="7"/>
  <c r="G1170" i="7"/>
  <c r="G1171" i="7"/>
  <c r="G1172" i="7"/>
  <c r="G1173" i="7"/>
  <c r="G1174" i="7"/>
  <c r="G1175" i="7"/>
  <c r="G1176" i="7"/>
  <c r="G1177" i="7"/>
  <c r="G1178" i="7"/>
  <c r="G1179" i="7"/>
  <c r="G1180" i="7"/>
  <c r="G1181" i="7"/>
  <c r="G1182" i="7"/>
  <c r="G1183" i="7"/>
  <c r="G1184" i="7"/>
  <c r="G1185" i="7"/>
  <c r="G1186" i="7"/>
  <c r="G1187" i="7"/>
  <c r="G1188" i="7"/>
  <c r="G1189" i="7"/>
  <c r="G1190" i="7"/>
  <c r="G1191" i="7"/>
  <c r="G1192" i="7"/>
  <c r="G1193" i="7"/>
  <c r="G1194" i="7"/>
  <c r="G1195" i="7"/>
  <c r="G1196" i="7"/>
  <c r="G1197" i="7"/>
  <c r="G1198" i="7"/>
  <c r="G1199" i="7"/>
  <c r="G1200" i="7"/>
  <c r="G1201" i="7"/>
  <c r="G1202" i="7"/>
  <c r="G1203" i="7"/>
  <c r="G1204" i="7"/>
  <c r="G1205" i="7"/>
  <c r="G1206" i="7"/>
  <c r="G1207" i="7"/>
  <c r="G1208" i="7"/>
  <c r="G1209" i="7"/>
  <c r="G1210" i="7"/>
  <c r="G1211" i="7"/>
  <c r="G1212" i="7"/>
  <c r="G1213" i="7"/>
  <c r="G1214" i="7"/>
  <c r="G1215" i="7"/>
  <c r="G1216" i="7"/>
  <c r="G1217" i="7"/>
  <c r="G1218" i="7"/>
  <c r="G1219" i="7"/>
  <c r="G1220" i="7"/>
  <c r="G1221" i="7"/>
  <c r="G1222" i="7"/>
  <c r="G1223" i="7"/>
  <c r="G1224" i="7"/>
  <c r="G1225" i="7"/>
  <c r="G1226" i="7"/>
  <c r="G1227" i="7"/>
  <c r="G1228" i="7"/>
  <c r="G1229" i="7"/>
  <c r="G1230" i="7"/>
  <c r="G1231" i="7"/>
  <c r="G1232" i="7"/>
  <c r="G1233" i="7"/>
  <c r="G1234" i="7"/>
  <c r="G1235" i="7"/>
  <c r="G1236" i="7"/>
  <c r="G1237" i="7"/>
  <c r="G1238" i="7"/>
  <c r="G1239" i="7"/>
  <c r="G1240" i="7"/>
  <c r="G1241" i="7"/>
  <c r="G1242" i="7"/>
  <c r="G1243" i="7"/>
  <c r="G1244" i="7"/>
  <c r="G1245" i="7"/>
  <c r="G1246" i="7"/>
  <c r="G1247" i="7"/>
  <c r="G1248" i="7"/>
  <c r="G1249" i="7"/>
  <c r="G1250" i="7"/>
  <c r="G1251" i="7"/>
  <c r="G1252" i="7"/>
  <c r="G1253" i="7"/>
  <c r="G1254" i="7"/>
  <c r="G1255" i="7"/>
  <c r="G1256" i="7"/>
  <c r="G1257" i="7"/>
  <c r="G1258" i="7"/>
  <c r="G1259" i="7"/>
  <c r="G1260" i="7"/>
  <c r="G1261" i="7"/>
  <c r="G1262" i="7"/>
  <c r="G1263" i="7"/>
  <c r="G1264" i="7"/>
  <c r="G1265" i="7"/>
  <c r="G1266" i="7"/>
  <c r="G1267" i="7"/>
  <c r="G1268" i="7"/>
  <c r="G1269" i="7"/>
  <c r="G1270" i="7"/>
  <c r="G1271" i="7"/>
  <c r="G1272" i="7"/>
  <c r="G1273" i="7"/>
  <c r="G1274" i="7"/>
  <c r="G1275" i="7"/>
  <c r="G1276" i="7"/>
  <c r="G1277" i="7"/>
  <c r="G1278" i="7"/>
  <c r="G1279" i="7"/>
  <c r="G1280" i="7"/>
  <c r="G1281" i="7"/>
  <c r="G1282" i="7"/>
  <c r="G1283" i="7"/>
  <c r="G1284" i="7"/>
  <c r="G1285" i="7"/>
  <c r="G1286" i="7"/>
  <c r="G1287" i="7"/>
  <c r="G1288" i="7"/>
  <c r="G1289" i="7"/>
  <c r="G1290" i="7"/>
  <c r="G1291" i="7"/>
  <c r="G1292" i="7"/>
  <c r="G1293" i="7"/>
  <c r="G1294" i="7"/>
  <c r="G1295" i="7"/>
  <c r="G1296" i="7"/>
  <c r="G1297" i="7"/>
  <c r="G1298" i="7"/>
  <c r="G1299" i="7"/>
  <c r="G1300" i="7"/>
  <c r="G1301" i="7"/>
  <c r="G1302" i="7"/>
  <c r="G1303" i="7"/>
  <c r="G1304" i="7"/>
  <c r="G1305" i="7"/>
  <c r="G1306" i="7"/>
  <c r="G1307" i="7"/>
  <c r="G1308" i="7"/>
  <c r="G1309" i="7"/>
  <c r="G1310" i="7"/>
  <c r="G1311" i="7"/>
  <c r="G1312" i="7"/>
  <c r="G1313" i="7"/>
  <c r="G1314" i="7"/>
  <c r="G1315" i="7"/>
  <c r="G1316" i="7"/>
  <c r="G1317" i="7"/>
  <c r="G1318" i="7"/>
  <c r="G1319" i="7"/>
  <c r="G1320" i="7"/>
  <c r="G1321" i="7"/>
  <c r="G1322" i="7"/>
  <c r="G1323" i="7"/>
  <c r="G1324" i="7"/>
  <c r="G1325" i="7"/>
  <c r="G1326" i="7"/>
  <c r="G1327" i="7"/>
  <c r="G1328" i="7"/>
  <c r="G1329" i="7"/>
  <c r="G1330" i="7"/>
  <c r="G1331" i="7"/>
  <c r="G1332" i="7"/>
  <c r="G1333" i="7"/>
  <c r="G1334" i="7"/>
  <c r="G1335" i="7"/>
  <c r="G1336" i="7"/>
  <c r="G1337" i="7"/>
  <c r="G1338" i="7"/>
  <c r="G1339" i="7"/>
  <c r="G1340" i="7"/>
  <c r="G1341" i="7"/>
  <c r="G1342" i="7"/>
  <c r="G1343" i="7"/>
  <c r="G1344" i="7"/>
  <c r="G1345" i="7"/>
  <c r="G1346" i="7"/>
  <c r="G1347" i="7"/>
  <c r="G1348" i="7"/>
  <c r="G1349" i="7"/>
  <c r="G1350" i="7"/>
  <c r="G1351" i="7"/>
  <c r="G1352" i="7"/>
  <c r="G1353" i="7"/>
  <c r="G1354" i="7"/>
  <c r="G1355" i="7"/>
  <c r="G1356" i="7"/>
  <c r="G1357" i="7"/>
  <c r="G1358" i="7"/>
  <c r="G1359" i="7"/>
  <c r="G1360" i="7"/>
  <c r="G1361" i="7"/>
  <c r="G1362" i="7"/>
  <c r="G1363" i="7"/>
  <c r="G1364" i="7"/>
  <c r="G1365" i="7"/>
  <c r="G1366" i="7"/>
  <c r="G1367" i="7"/>
  <c r="G1368" i="7"/>
  <c r="G1369" i="7"/>
  <c r="G1370" i="7"/>
  <c r="G1371" i="7"/>
  <c r="G1372" i="7"/>
  <c r="G1373" i="7"/>
  <c r="G1374" i="7"/>
  <c r="G1375" i="7"/>
  <c r="G1376" i="7"/>
  <c r="G1377" i="7"/>
  <c r="G1378" i="7"/>
  <c r="G1379" i="7"/>
  <c r="G1380" i="7"/>
  <c r="G1381" i="7"/>
  <c r="G1382" i="7"/>
  <c r="G1383" i="7"/>
  <c r="G1384" i="7"/>
  <c r="G1385" i="7"/>
  <c r="G1386" i="7"/>
  <c r="G1387" i="7"/>
  <c r="G1388" i="7"/>
  <c r="G1389" i="7"/>
  <c r="G1390" i="7"/>
  <c r="G1391" i="7"/>
  <c r="G1392" i="7"/>
  <c r="G1393" i="7"/>
  <c r="G1394" i="7"/>
  <c r="G1395" i="7"/>
  <c r="G1396" i="7"/>
  <c r="G1397" i="7"/>
  <c r="G1398" i="7"/>
  <c r="G1399" i="7"/>
  <c r="G1400" i="7"/>
  <c r="G1401" i="7"/>
  <c r="G1402" i="7"/>
  <c r="G1403" i="7"/>
  <c r="G1404" i="7"/>
  <c r="G1405" i="7"/>
  <c r="G1406" i="7"/>
  <c r="G1407" i="7"/>
  <c r="G1408" i="7"/>
  <c r="G1409" i="7"/>
  <c r="G1410" i="7"/>
  <c r="G1411" i="7"/>
  <c r="G1412" i="7"/>
  <c r="G1413" i="7"/>
  <c r="G1414" i="7"/>
  <c r="G1415" i="7"/>
  <c r="G1416" i="7"/>
  <c r="G1417" i="7"/>
  <c r="G1418" i="7"/>
  <c r="G1419" i="7"/>
  <c r="G1420" i="7"/>
  <c r="G1421" i="7"/>
  <c r="G1422" i="7"/>
  <c r="G1423" i="7"/>
  <c r="G1424" i="7"/>
  <c r="G1425" i="7"/>
  <c r="G1426" i="7"/>
  <c r="G1427" i="7"/>
  <c r="G1428" i="7"/>
  <c r="G1429" i="7"/>
  <c r="G1430" i="7"/>
  <c r="G1431" i="7"/>
  <c r="G1432" i="7"/>
  <c r="G1433" i="7"/>
  <c r="G1434" i="7"/>
  <c r="G1435" i="7"/>
  <c r="G1436" i="7"/>
  <c r="G1437" i="7"/>
  <c r="G1438" i="7"/>
  <c r="G1439" i="7"/>
  <c r="G1440" i="7"/>
  <c r="G1441" i="7"/>
  <c r="G1442" i="7"/>
  <c r="G1443" i="7"/>
  <c r="G1444" i="7"/>
  <c r="G1445" i="7"/>
  <c r="G1446" i="7"/>
  <c r="G1447" i="7"/>
  <c r="G1448" i="7"/>
  <c r="G1449" i="7"/>
  <c r="G1450" i="7"/>
  <c r="G1451" i="7"/>
  <c r="G1452" i="7"/>
  <c r="G1453" i="7"/>
  <c r="G1454" i="7"/>
  <c r="G1455" i="7"/>
  <c r="G1456" i="7"/>
  <c r="G1457" i="7"/>
  <c r="G1458" i="7"/>
  <c r="G1459" i="7"/>
  <c r="G1460" i="7"/>
  <c r="G1461" i="7"/>
  <c r="G1462" i="7"/>
  <c r="G1463" i="7"/>
  <c r="G1464" i="7"/>
  <c r="G1465" i="7"/>
  <c r="G1466" i="7"/>
  <c r="G1467" i="7"/>
  <c r="G1468" i="7"/>
  <c r="G1469" i="7"/>
  <c r="G1470" i="7"/>
  <c r="G1471" i="7"/>
  <c r="G1472" i="7"/>
  <c r="G1473" i="7"/>
  <c r="G1474" i="7"/>
  <c r="G1475" i="7"/>
  <c r="G1476" i="7"/>
  <c r="G1477" i="7"/>
  <c r="G1478" i="7"/>
  <c r="G1479" i="7"/>
  <c r="G1480" i="7"/>
  <c r="G1481" i="7"/>
  <c r="G1482" i="7"/>
  <c r="G1483" i="7"/>
  <c r="G1484" i="7"/>
  <c r="G1485" i="7"/>
  <c r="G1486" i="7"/>
  <c r="G1487" i="7"/>
  <c r="G1488" i="7"/>
  <c r="G1489" i="7"/>
  <c r="G1490" i="7"/>
  <c r="G1491" i="7"/>
  <c r="G1492" i="7"/>
  <c r="G1493" i="7"/>
  <c r="G1494" i="7"/>
  <c r="G1495" i="7"/>
  <c r="G1496" i="7"/>
  <c r="G1497" i="7"/>
  <c r="G1498" i="7"/>
  <c r="G1499" i="7"/>
  <c r="G1500" i="7"/>
  <c r="G1501" i="7"/>
  <c r="G1502" i="7"/>
  <c r="G1503" i="7"/>
  <c r="G1504" i="7"/>
  <c r="G1505" i="7"/>
  <c r="G1506" i="7"/>
  <c r="G1507" i="7"/>
  <c r="G1508" i="7"/>
  <c r="G1509" i="7"/>
  <c r="G1510" i="7"/>
  <c r="G1511" i="7"/>
  <c r="G1512" i="7"/>
  <c r="G1513" i="7"/>
  <c r="G1514" i="7"/>
  <c r="G1515" i="7"/>
  <c r="G1516" i="7"/>
  <c r="G1517" i="7"/>
  <c r="G1518" i="7"/>
  <c r="G1519" i="7"/>
  <c r="G1520" i="7"/>
  <c r="G1521" i="7"/>
  <c r="G1522" i="7"/>
  <c r="G1523" i="7"/>
  <c r="G1524" i="7"/>
  <c r="G1525" i="7"/>
  <c r="G1526" i="7"/>
  <c r="G1527" i="7"/>
  <c r="G1528" i="7"/>
  <c r="G1529" i="7"/>
  <c r="G1530" i="7"/>
  <c r="G1531" i="7"/>
  <c r="G1532" i="7"/>
  <c r="G1533" i="7"/>
  <c r="G1534" i="7"/>
  <c r="G1535" i="7"/>
  <c r="G1536" i="7"/>
  <c r="G1537" i="7"/>
  <c r="G1538" i="7"/>
  <c r="G1539" i="7"/>
  <c r="G1540" i="7"/>
  <c r="G1541" i="7"/>
  <c r="G1542" i="7"/>
  <c r="G1543" i="7"/>
  <c r="G1544" i="7"/>
  <c r="G1545" i="7"/>
  <c r="G1546" i="7"/>
  <c r="G1547" i="7"/>
  <c r="G1548" i="7"/>
  <c r="G1549" i="7"/>
  <c r="G1550" i="7"/>
  <c r="G1551" i="7"/>
  <c r="G1552" i="7"/>
  <c r="G1553" i="7"/>
  <c r="G1554" i="7"/>
  <c r="G1555" i="7"/>
  <c r="G1556" i="7"/>
  <c r="G1557" i="7"/>
  <c r="G1558" i="7"/>
  <c r="G1559" i="7"/>
  <c r="G1560" i="7"/>
  <c r="G1561" i="7"/>
  <c r="G1562" i="7"/>
  <c r="G1563" i="7"/>
  <c r="G1564" i="7"/>
  <c r="G1565" i="7"/>
  <c r="G1566" i="7"/>
  <c r="G1567" i="7"/>
  <c r="G1568" i="7"/>
  <c r="G1569" i="7"/>
  <c r="G1570" i="7"/>
  <c r="G1571" i="7"/>
  <c r="G1572" i="7"/>
  <c r="G1573" i="7"/>
  <c r="G1574" i="7"/>
  <c r="G1575" i="7"/>
  <c r="G1576" i="7"/>
  <c r="G1577" i="7"/>
  <c r="G1578" i="7"/>
  <c r="G1579" i="7"/>
  <c r="G1580" i="7"/>
  <c r="G1581" i="7"/>
  <c r="G1582" i="7"/>
  <c r="G1583" i="7"/>
  <c r="G1584" i="7"/>
  <c r="G1585" i="7"/>
  <c r="G1586" i="7"/>
  <c r="G1587" i="7"/>
  <c r="G1588" i="7"/>
  <c r="G1589" i="7"/>
  <c r="G1590" i="7"/>
  <c r="G1591" i="7"/>
  <c r="G1592" i="7"/>
  <c r="G1593" i="7"/>
  <c r="G1594" i="7"/>
  <c r="G1595" i="7"/>
  <c r="G1596" i="7"/>
  <c r="G1597" i="7"/>
  <c r="G1598" i="7"/>
  <c r="G1599" i="7"/>
  <c r="G1600" i="7"/>
  <c r="G1601" i="7"/>
  <c r="G1602" i="7"/>
  <c r="G1603" i="7"/>
  <c r="G1604" i="7"/>
  <c r="G1605" i="7"/>
  <c r="G1606" i="7"/>
  <c r="G1607" i="7"/>
  <c r="G1608" i="7"/>
  <c r="G1609" i="7"/>
  <c r="G1610" i="7"/>
  <c r="G1611" i="7"/>
  <c r="G1612" i="7"/>
  <c r="G1613" i="7"/>
  <c r="G1614" i="7"/>
  <c r="G1615" i="7"/>
  <c r="G1616" i="7"/>
  <c r="G1617" i="7"/>
  <c r="G1618" i="7"/>
  <c r="G1619" i="7"/>
  <c r="G1620" i="7"/>
  <c r="G1621" i="7"/>
  <c r="G1622" i="7"/>
  <c r="G1623" i="7"/>
  <c r="G1624" i="7"/>
  <c r="G1625" i="7"/>
  <c r="G1626" i="7"/>
  <c r="G1627" i="7"/>
  <c r="G1628" i="7"/>
  <c r="G1629" i="7"/>
  <c r="G1630" i="7"/>
  <c r="G1631" i="7"/>
  <c r="G1632" i="7"/>
  <c r="G1633" i="7"/>
  <c r="G1634" i="7"/>
  <c r="G1635" i="7"/>
  <c r="G1636" i="7"/>
  <c r="G1637" i="7"/>
  <c r="G1638" i="7"/>
  <c r="G1639" i="7"/>
  <c r="G1640" i="7"/>
  <c r="G1641" i="7"/>
  <c r="G1642" i="7"/>
  <c r="G1643" i="7"/>
  <c r="G1644" i="7"/>
  <c r="G1645" i="7"/>
  <c r="G1646" i="7"/>
  <c r="G1647" i="7"/>
  <c r="G1648" i="7"/>
  <c r="G1649" i="7"/>
  <c r="G1650" i="7"/>
  <c r="G1651" i="7"/>
  <c r="G1652" i="7"/>
  <c r="G1653" i="7"/>
  <c r="G1654" i="7"/>
  <c r="G1655" i="7"/>
  <c r="G1656" i="7"/>
  <c r="G1657" i="7"/>
  <c r="G1658" i="7"/>
  <c r="G1659" i="7"/>
  <c r="G1660" i="7"/>
  <c r="G1661" i="7"/>
  <c r="G1662" i="7"/>
  <c r="G1663" i="7"/>
  <c r="G1664" i="7"/>
  <c r="G1665" i="7"/>
  <c r="G1666" i="7"/>
  <c r="G1667" i="7"/>
  <c r="G1668" i="7"/>
  <c r="G1669" i="7"/>
  <c r="G1670" i="7"/>
  <c r="G1671" i="7"/>
  <c r="G1672" i="7"/>
  <c r="G1673" i="7"/>
  <c r="G1674" i="7"/>
  <c r="G1675" i="7"/>
  <c r="G1676" i="7"/>
  <c r="G1677" i="7"/>
  <c r="G1678" i="7"/>
  <c r="G1679" i="7"/>
  <c r="G1680" i="7"/>
  <c r="G1681" i="7"/>
  <c r="G1682" i="7"/>
  <c r="G1683" i="7"/>
  <c r="G1684" i="7"/>
  <c r="G1685" i="7"/>
  <c r="G1686" i="7"/>
  <c r="G1687" i="7"/>
  <c r="G1688" i="7"/>
  <c r="G1689" i="7"/>
  <c r="G1690" i="7"/>
  <c r="G1691" i="7"/>
  <c r="G1692" i="7"/>
  <c r="G1693" i="7"/>
  <c r="G1694" i="7"/>
  <c r="G1695" i="7"/>
  <c r="G1696" i="7"/>
  <c r="G1697" i="7"/>
  <c r="G1698" i="7"/>
  <c r="G1699" i="7"/>
  <c r="G1700" i="7"/>
  <c r="G1701" i="7"/>
  <c r="G1702" i="7"/>
  <c r="G1703" i="7"/>
  <c r="G1704" i="7"/>
  <c r="G1705" i="7"/>
  <c r="G1706" i="7"/>
  <c r="G1707" i="7"/>
  <c r="G1708" i="7"/>
  <c r="G1709" i="7"/>
  <c r="G1710" i="7"/>
  <c r="G1711" i="7"/>
  <c r="G1712" i="7"/>
  <c r="G1713" i="7"/>
  <c r="G1714" i="7"/>
  <c r="G1715" i="7"/>
  <c r="G1716" i="7"/>
  <c r="G1717" i="7"/>
  <c r="G1718" i="7"/>
  <c r="G1719" i="7"/>
  <c r="G1720" i="7"/>
  <c r="G1721" i="7"/>
  <c r="G1722" i="7"/>
  <c r="G1723" i="7"/>
  <c r="G1724" i="7"/>
  <c r="G1725" i="7"/>
  <c r="G1726" i="7"/>
  <c r="G1727" i="7"/>
  <c r="G1728" i="7"/>
  <c r="G1729" i="7"/>
  <c r="G1730" i="7"/>
  <c r="G1731" i="7"/>
  <c r="G1732" i="7"/>
  <c r="G1733" i="7"/>
  <c r="G1734" i="7"/>
  <c r="G1735" i="7"/>
  <c r="G1736" i="7"/>
  <c r="G1737" i="7"/>
  <c r="G1738" i="7"/>
  <c r="G1739" i="7"/>
  <c r="G1740" i="7"/>
  <c r="G1741" i="7"/>
  <c r="G1742" i="7"/>
  <c r="G1743" i="7"/>
  <c r="G1744" i="7"/>
  <c r="G1745" i="7"/>
  <c r="G1746" i="7"/>
  <c r="G1747" i="7"/>
  <c r="G1748" i="7"/>
  <c r="G1749" i="7"/>
  <c r="G1750" i="7"/>
  <c r="G1751" i="7"/>
  <c r="G1752" i="7"/>
  <c r="G1753" i="7"/>
  <c r="G1754" i="7"/>
  <c r="G1755" i="7"/>
  <c r="G1756" i="7"/>
  <c r="G1757" i="7"/>
  <c r="G1758" i="7"/>
  <c r="G1759" i="7"/>
  <c r="G1760" i="7"/>
  <c r="G1761" i="7"/>
  <c r="G1762" i="7"/>
  <c r="G1763" i="7"/>
  <c r="G1764" i="7"/>
  <c r="G1765" i="7"/>
  <c r="G1766" i="7"/>
  <c r="G1767" i="7"/>
  <c r="G1768" i="7"/>
  <c r="G1769" i="7"/>
  <c r="G1770" i="7"/>
  <c r="G1771" i="7"/>
  <c r="G1772" i="7"/>
  <c r="G1773" i="7"/>
  <c r="G1774" i="7"/>
  <c r="G1775" i="7"/>
  <c r="G1776" i="7"/>
  <c r="G1777" i="7"/>
  <c r="G1778" i="7"/>
  <c r="G1779" i="7"/>
  <c r="G1780" i="7"/>
  <c r="G1781" i="7"/>
  <c r="G1782" i="7"/>
  <c r="G1783" i="7"/>
  <c r="G1784" i="7"/>
  <c r="G1785" i="7"/>
  <c r="G1786" i="7"/>
  <c r="G1787" i="7"/>
  <c r="G1788" i="7"/>
  <c r="G1789" i="7"/>
  <c r="G1790" i="7"/>
  <c r="G1791" i="7"/>
  <c r="G1792" i="7"/>
  <c r="G1793" i="7"/>
  <c r="G1794" i="7"/>
  <c r="G1795" i="7"/>
  <c r="G1796" i="7"/>
  <c r="G1797" i="7"/>
  <c r="G1798" i="7"/>
  <c r="G1799" i="7"/>
  <c r="G1800" i="7"/>
  <c r="G1801" i="7"/>
  <c r="G1802" i="7"/>
  <c r="G1803" i="7"/>
  <c r="G1804" i="7"/>
  <c r="G1805" i="7"/>
  <c r="G1806" i="7"/>
  <c r="G1807" i="7"/>
  <c r="G1808" i="7"/>
  <c r="G1809" i="7"/>
  <c r="G1810" i="7"/>
  <c r="G1811" i="7"/>
  <c r="G1812" i="7"/>
  <c r="G1813" i="7"/>
  <c r="G1814" i="7"/>
  <c r="G1815" i="7"/>
  <c r="G1816" i="7"/>
  <c r="G1817" i="7"/>
  <c r="G1818" i="7"/>
  <c r="G1819" i="7"/>
  <c r="G1820" i="7"/>
  <c r="G1821" i="7"/>
  <c r="G1822" i="7"/>
  <c r="G1823" i="7"/>
  <c r="G1824" i="7"/>
  <c r="G1825" i="7"/>
  <c r="G1826" i="7"/>
  <c r="G1827" i="7"/>
  <c r="G1828" i="7"/>
  <c r="G1829" i="7"/>
  <c r="G1830" i="7"/>
  <c r="G1831" i="7"/>
  <c r="G1832" i="7"/>
  <c r="G1833" i="7"/>
  <c r="G1834" i="7"/>
  <c r="G1835" i="7"/>
  <c r="G1836" i="7"/>
  <c r="G1837" i="7"/>
  <c r="G1838" i="7"/>
  <c r="G1839" i="7"/>
  <c r="G1840" i="7"/>
  <c r="G1841" i="7"/>
  <c r="G1842" i="7"/>
  <c r="G1843" i="7"/>
  <c r="G1844" i="7"/>
  <c r="G1845" i="7"/>
  <c r="G1846" i="7"/>
  <c r="G1847" i="7"/>
  <c r="G1848" i="7"/>
  <c r="G1849" i="7"/>
  <c r="G1850" i="7"/>
  <c r="G1851" i="7"/>
  <c r="G1852" i="7"/>
  <c r="G1853" i="7"/>
  <c r="G1854" i="7"/>
  <c r="G1855" i="7"/>
  <c r="G1856" i="7"/>
  <c r="G1857" i="7"/>
  <c r="G1858" i="7"/>
  <c r="G1859" i="7"/>
  <c r="G1860" i="7"/>
  <c r="G1861" i="7"/>
  <c r="G1862" i="7"/>
  <c r="G1863" i="7"/>
  <c r="G1864" i="7"/>
  <c r="G1865" i="7"/>
  <c r="G1866" i="7"/>
  <c r="G1867" i="7"/>
  <c r="G1868" i="7"/>
  <c r="G1869" i="7"/>
  <c r="G1870" i="7"/>
  <c r="G1871" i="7"/>
  <c r="G1872" i="7"/>
  <c r="G1873" i="7"/>
  <c r="G1874" i="7"/>
  <c r="G1875" i="7"/>
  <c r="G1876" i="7"/>
  <c r="G1877" i="7"/>
  <c r="G1878" i="7"/>
  <c r="G1879" i="7"/>
  <c r="G1880" i="7"/>
  <c r="G1881" i="7"/>
  <c r="G1882" i="7"/>
  <c r="G1883" i="7"/>
  <c r="G1884" i="7"/>
  <c r="G1885" i="7"/>
  <c r="G1886" i="7"/>
  <c r="G1887" i="7"/>
  <c r="G1888" i="7"/>
  <c r="G1889" i="7"/>
  <c r="G1890" i="7"/>
  <c r="G1891" i="7"/>
  <c r="G1892" i="7"/>
  <c r="G1893" i="7"/>
  <c r="G1894" i="7"/>
  <c r="G1895" i="7"/>
  <c r="G1896" i="7"/>
  <c r="G1897" i="7"/>
  <c r="G1898" i="7"/>
  <c r="G1899" i="7"/>
  <c r="G1900" i="7"/>
  <c r="G1901" i="7"/>
  <c r="G1902" i="7"/>
  <c r="G1903" i="7"/>
  <c r="G1904" i="7"/>
  <c r="G1905" i="7"/>
  <c r="G1906" i="7"/>
  <c r="G1907" i="7"/>
  <c r="G1908" i="7"/>
  <c r="G1909" i="7"/>
  <c r="G1910" i="7"/>
  <c r="G1911" i="7"/>
  <c r="G1912" i="7"/>
  <c r="G1913" i="7"/>
  <c r="G1914" i="7"/>
  <c r="G1915" i="7"/>
  <c r="G1916" i="7"/>
  <c r="G1917" i="7"/>
  <c r="G1918" i="7"/>
  <c r="G1919" i="7"/>
  <c r="G1920" i="7"/>
  <c r="G1921" i="7"/>
  <c r="G1922" i="7"/>
  <c r="G1923" i="7"/>
  <c r="G1924" i="7"/>
  <c r="G1925" i="7"/>
  <c r="G1926" i="7"/>
  <c r="G1927" i="7"/>
  <c r="G1928" i="7"/>
  <c r="G1929" i="7"/>
  <c r="G1930" i="7"/>
  <c r="G1931" i="7"/>
  <c r="G1932" i="7"/>
  <c r="G1933" i="7"/>
  <c r="G1934" i="7"/>
  <c r="G1935" i="7"/>
  <c r="G1936" i="7"/>
  <c r="G1937" i="7"/>
  <c r="G1938" i="7"/>
  <c r="G1939" i="7"/>
  <c r="G1940" i="7"/>
  <c r="G1941" i="7"/>
  <c r="G1942" i="7"/>
  <c r="G1943" i="7"/>
  <c r="G1944" i="7"/>
  <c r="G1945" i="7"/>
  <c r="G1946" i="7"/>
  <c r="G1947" i="7"/>
  <c r="G1948" i="7"/>
  <c r="G1949" i="7"/>
  <c r="G1950" i="7"/>
  <c r="G1951" i="7"/>
  <c r="G1952" i="7"/>
  <c r="G1953" i="7"/>
  <c r="G1954" i="7"/>
  <c r="G1955" i="7"/>
  <c r="G1956" i="7"/>
  <c r="G1957" i="7"/>
  <c r="G1958" i="7"/>
  <c r="G1959" i="7"/>
  <c r="G1960" i="7"/>
  <c r="G1961" i="7"/>
  <c r="G1962" i="7"/>
  <c r="G1963" i="7"/>
  <c r="G1964" i="7"/>
  <c r="G1965" i="7"/>
  <c r="G1966" i="7"/>
  <c r="G1967" i="7"/>
  <c r="G1968" i="7"/>
  <c r="G1969" i="7"/>
  <c r="G1970" i="7"/>
  <c r="G1971" i="7"/>
  <c r="G1972" i="7"/>
  <c r="G1973" i="7"/>
  <c r="G1974" i="7"/>
  <c r="G1975" i="7"/>
  <c r="G1976" i="7"/>
  <c r="G1977" i="7"/>
  <c r="G1978" i="7"/>
  <c r="G1979" i="7"/>
  <c r="G1980" i="7"/>
  <c r="G1981" i="7"/>
  <c r="G1982" i="7"/>
  <c r="G1983" i="7"/>
  <c r="G1984" i="7"/>
  <c r="G1985" i="7"/>
  <c r="G1986" i="7"/>
  <c r="G1987" i="7"/>
  <c r="G1988" i="7"/>
  <c r="G1989" i="7"/>
  <c r="G1990" i="7"/>
  <c r="G1991" i="7"/>
  <c r="G1992" i="7"/>
  <c r="G1993" i="7"/>
  <c r="G1994" i="7"/>
  <c r="G1995" i="7"/>
  <c r="G1996" i="7"/>
  <c r="G1997" i="7"/>
  <c r="G1998" i="7"/>
  <c r="G1999" i="7"/>
  <c r="G2000" i="7"/>
  <c r="M115" i="4"/>
  <c r="L115" i="4"/>
  <c r="K115" i="4"/>
  <c r="CJ43" i="4"/>
  <c r="CE43" i="4"/>
  <c r="BS43" i="4"/>
  <c r="K11" i="7"/>
  <c r="K12" i="7"/>
  <c r="K13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K1102" i="7"/>
  <c r="K1103" i="7"/>
  <c r="K1104" i="7"/>
  <c r="K1105" i="7"/>
  <c r="K1106" i="7"/>
  <c r="K1107" i="7"/>
  <c r="K1108" i="7"/>
  <c r="K1109" i="7"/>
  <c r="K1110" i="7"/>
  <c r="K1111" i="7"/>
  <c r="K1112" i="7"/>
  <c r="K1113" i="7"/>
  <c r="K1114" i="7"/>
  <c r="K1115" i="7"/>
  <c r="K1116" i="7"/>
  <c r="K1117" i="7"/>
  <c r="K1118" i="7"/>
  <c r="K1119" i="7"/>
  <c r="K1120" i="7"/>
  <c r="K1121" i="7"/>
  <c r="K1122" i="7"/>
  <c r="K1123" i="7"/>
  <c r="K1124" i="7"/>
  <c r="K1125" i="7"/>
  <c r="K1126" i="7"/>
  <c r="K1127" i="7"/>
  <c r="K1128" i="7"/>
  <c r="K1129" i="7"/>
  <c r="K1130" i="7"/>
  <c r="K1131" i="7"/>
  <c r="K1132" i="7"/>
  <c r="K1133" i="7"/>
  <c r="K1134" i="7"/>
  <c r="K1135" i="7"/>
  <c r="K1136" i="7"/>
  <c r="K1137" i="7"/>
  <c r="K1138" i="7"/>
  <c r="K1139" i="7"/>
  <c r="K1140" i="7"/>
  <c r="K1141" i="7"/>
  <c r="K1142" i="7"/>
  <c r="K1143" i="7"/>
  <c r="K1144" i="7"/>
  <c r="K1145" i="7"/>
  <c r="K1146" i="7"/>
  <c r="K1147" i="7"/>
  <c r="K1148" i="7"/>
  <c r="K1149" i="7"/>
  <c r="K1150" i="7"/>
  <c r="K1151" i="7"/>
  <c r="K1152" i="7"/>
  <c r="K1153" i="7"/>
  <c r="K1154" i="7"/>
  <c r="K1155" i="7"/>
  <c r="K1156" i="7"/>
  <c r="K1157" i="7"/>
  <c r="K1158" i="7"/>
  <c r="K1159" i="7"/>
  <c r="K1160" i="7"/>
  <c r="K1161" i="7"/>
  <c r="K1162" i="7"/>
  <c r="K1163" i="7"/>
  <c r="K1164" i="7"/>
  <c r="K1165" i="7"/>
  <c r="K1166" i="7"/>
  <c r="K1167" i="7"/>
  <c r="K1168" i="7"/>
  <c r="K1169" i="7"/>
  <c r="K1170" i="7"/>
  <c r="K1171" i="7"/>
  <c r="K1172" i="7"/>
  <c r="K1173" i="7"/>
  <c r="K1174" i="7"/>
  <c r="K1175" i="7"/>
  <c r="K1176" i="7"/>
  <c r="K1177" i="7"/>
  <c r="K1178" i="7"/>
  <c r="K1179" i="7"/>
  <c r="K1180" i="7"/>
  <c r="K1181" i="7"/>
  <c r="K1182" i="7"/>
  <c r="K1183" i="7"/>
  <c r="K1184" i="7"/>
  <c r="K1185" i="7"/>
  <c r="K1186" i="7"/>
  <c r="K1187" i="7"/>
  <c r="K1188" i="7"/>
  <c r="K1189" i="7"/>
  <c r="K1190" i="7"/>
  <c r="K1191" i="7"/>
  <c r="K1192" i="7"/>
  <c r="K1193" i="7"/>
  <c r="K1194" i="7"/>
  <c r="K1195" i="7"/>
  <c r="K1196" i="7"/>
  <c r="K1197" i="7"/>
  <c r="K1198" i="7"/>
  <c r="K1199" i="7"/>
  <c r="K1200" i="7"/>
  <c r="K1201" i="7"/>
  <c r="K1202" i="7"/>
  <c r="K1203" i="7"/>
  <c r="K1204" i="7"/>
  <c r="K1205" i="7"/>
  <c r="K1206" i="7"/>
  <c r="K1207" i="7"/>
  <c r="K1208" i="7"/>
  <c r="K1209" i="7"/>
  <c r="K1210" i="7"/>
  <c r="K1211" i="7"/>
  <c r="K1212" i="7"/>
  <c r="K1213" i="7"/>
  <c r="K1214" i="7"/>
  <c r="K1215" i="7"/>
  <c r="K1216" i="7"/>
  <c r="K1217" i="7"/>
  <c r="K1218" i="7"/>
  <c r="K1219" i="7"/>
  <c r="K1220" i="7"/>
  <c r="K1221" i="7"/>
  <c r="K1222" i="7"/>
  <c r="K1223" i="7"/>
  <c r="K1224" i="7"/>
  <c r="K1225" i="7"/>
  <c r="K1226" i="7"/>
  <c r="K1227" i="7"/>
  <c r="K1228" i="7"/>
  <c r="K1229" i="7"/>
  <c r="K1230" i="7"/>
  <c r="K1231" i="7"/>
  <c r="K1232" i="7"/>
  <c r="K1233" i="7"/>
  <c r="K1234" i="7"/>
  <c r="K1235" i="7"/>
  <c r="K1236" i="7"/>
  <c r="K1237" i="7"/>
  <c r="K1238" i="7"/>
  <c r="K1239" i="7"/>
  <c r="K1240" i="7"/>
  <c r="K1241" i="7"/>
  <c r="K1242" i="7"/>
  <c r="K1243" i="7"/>
  <c r="K1244" i="7"/>
  <c r="K1245" i="7"/>
  <c r="K1246" i="7"/>
  <c r="K1247" i="7"/>
  <c r="K1248" i="7"/>
  <c r="K1249" i="7"/>
  <c r="K1250" i="7"/>
  <c r="K1251" i="7"/>
  <c r="K1252" i="7"/>
  <c r="K1253" i="7"/>
  <c r="K1254" i="7"/>
  <c r="K1255" i="7"/>
  <c r="K1256" i="7"/>
  <c r="K1257" i="7"/>
  <c r="K1258" i="7"/>
  <c r="K1259" i="7"/>
  <c r="K1260" i="7"/>
  <c r="K1261" i="7"/>
  <c r="K1262" i="7"/>
  <c r="K1263" i="7"/>
  <c r="K1264" i="7"/>
  <c r="K1265" i="7"/>
  <c r="K1266" i="7"/>
  <c r="K1267" i="7"/>
  <c r="K1268" i="7"/>
  <c r="K1269" i="7"/>
  <c r="K1270" i="7"/>
  <c r="K1271" i="7"/>
  <c r="K1272" i="7"/>
  <c r="K1273" i="7"/>
  <c r="K1274" i="7"/>
  <c r="K1275" i="7"/>
  <c r="K1276" i="7"/>
  <c r="K1277" i="7"/>
  <c r="K1278" i="7"/>
  <c r="K1279" i="7"/>
  <c r="K1280" i="7"/>
  <c r="K1281" i="7"/>
  <c r="K1282" i="7"/>
  <c r="K1283" i="7"/>
  <c r="K1284" i="7"/>
  <c r="K1285" i="7"/>
  <c r="K1286" i="7"/>
  <c r="K1287" i="7"/>
  <c r="K1288" i="7"/>
  <c r="K1289" i="7"/>
  <c r="K1290" i="7"/>
  <c r="K1291" i="7"/>
  <c r="K1292" i="7"/>
  <c r="K1293" i="7"/>
  <c r="K1294" i="7"/>
  <c r="K1295" i="7"/>
  <c r="K1296" i="7"/>
  <c r="K1297" i="7"/>
  <c r="K1298" i="7"/>
  <c r="K1299" i="7"/>
  <c r="K1300" i="7"/>
  <c r="K1301" i="7"/>
  <c r="K1302" i="7"/>
  <c r="K1303" i="7"/>
  <c r="K1304" i="7"/>
  <c r="K1305" i="7"/>
  <c r="K1306" i="7"/>
  <c r="K1307" i="7"/>
  <c r="K1308" i="7"/>
  <c r="K1309" i="7"/>
  <c r="K1310" i="7"/>
  <c r="K1311" i="7"/>
  <c r="K1312" i="7"/>
  <c r="K1313" i="7"/>
  <c r="K1314" i="7"/>
  <c r="K1315" i="7"/>
  <c r="K1316" i="7"/>
  <c r="K1317" i="7"/>
  <c r="K1318" i="7"/>
  <c r="K1319" i="7"/>
  <c r="K1320" i="7"/>
  <c r="K1321" i="7"/>
  <c r="K1322" i="7"/>
  <c r="K1323" i="7"/>
  <c r="K1324" i="7"/>
  <c r="K1325" i="7"/>
  <c r="K1326" i="7"/>
  <c r="K1327" i="7"/>
  <c r="K1328" i="7"/>
  <c r="K1329" i="7"/>
  <c r="K1330" i="7"/>
  <c r="K1331" i="7"/>
  <c r="K1332" i="7"/>
  <c r="K1333" i="7"/>
  <c r="K1334" i="7"/>
  <c r="K1335" i="7"/>
  <c r="K1336" i="7"/>
  <c r="K1337" i="7"/>
  <c r="K1338" i="7"/>
  <c r="K1339" i="7"/>
  <c r="K1340" i="7"/>
  <c r="K1341" i="7"/>
  <c r="K1342" i="7"/>
  <c r="K1343" i="7"/>
  <c r="K1344" i="7"/>
  <c r="K1345" i="7"/>
  <c r="K1346" i="7"/>
  <c r="K1347" i="7"/>
  <c r="K1348" i="7"/>
  <c r="K1349" i="7"/>
  <c r="K1350" i="7"/>
  <c r="K1351" i="7"/>
  <c r="K1352" i="7"/>
  <c r="K1353" i="7"/>
  <c r="K1354" i="7"/>
  <c r="K1355" i="7"/>
  <c r="K1356" i="7"/>
  <c r="K1357" i="7"/>
  <c r="K1358" i="7"/>
  <c r="K1359" i="7"/>
  <c r="K1360" i="7"/>
  <c r="K1361" i="7"/>
  <c r="K1362" i="7"/>
  <c r="K1363" i="7"/>
  <c r="K1364" i="7"/>
  <c r="K1365" i="7"/>
  <c r="K1366" i="7"/>
  <c r="K1367" i="7"/>
  <c r="K1368" i="7"/>
  <c r="K1369" i="7"/>
  <c r="K1370" i="7"/>
  <c r="K1371" i="7"/>
  <c r="K1372" i="7"/>
  <c r="K1373" i="7"/>
  <c r="K1374" i="7"/>
  <c r="K1375" i="7"/>
  <c r="K1376" i="7"/>
  <c r="K1377" i="7"/>
  <c r="K1378" i="7"/>
  <c r="K1379" i="7"/>
  <c r="K1380" i="7"/>
  <c r="K1381" i="7"/>
  <c r="K1382" i="7"/>
  <c r="K1383" i="7"/>
  <c r="K1384" i="7"/>
  <c r="K1385" i="7"/>
  <c r="K1386" i="7"/>
  <c r="K1387" i="7"/>
  <c r="K1388" i="7"/>
  <c r="K1389" i="7"/>
  <c r="K1390" i="7"/>
  <c r="K1391" i="7"/>
  <c r="K1392" i="7"/>
  <c r="K1393" i="7"/>
  <c r="K1394" i="7"/>
  <c r="K1395" i="7"/>
  <c r="K1396" i="7"/>
  <c r="K1397" i="7"/>
  <c r="K1398" i="7"/>
  <c r="K1399" i="7"/>
  <c r="K1400" i="7"/>
  <c r="K1401" i="7"/>
  <c r="K1402" i="7"/>
  <c r="K1403" i="7"/>
  <c r="K1404" i="7"/>
  <c r="K1405" i="7"/>
  <c r="K1406" i="7"/>
  <c r="K1407" i="7"/>
  <c r="K1408" i="7"/>
  <c r="K1409" i="7"/>
  <c r="K1410" i="7"/>
  <c r="K1411" i="7"/>
  <c r="K1412" i="7"/>
  <c r="K1413" i="7"/>
  <c r="K1414" i="7"/>
  <c r="K1415" i="7"/>
  <c r="K1416" i="7"/>
  <c r="K1417" i="7"/>
  <c r="K1418" i="7"/>
  <c r="K1419" i="7"/>
  <c r="K1420" i="7"/>
  <c r="K1421" i="7"/>
  <c r="K1422" i="7"/>
  <c r="K1423" i="7"/>
  <c r="K1424" i="7"/>
  <c r="K1425" i="7"/>
  <c r="K1426" i="7"/>
  <c r="K1427" i="7"/>
  <c r="K1428" i="7"/>
  <c r="K1429" i="7"/>
  <c r="K1430" i="7"/>
  <c r="K1431" i="7"/>
  <c r="K1432" i="7"/>
  <c r="K1433" i="7"/>
  <c r="K1434" i="7"/>
  <c r="K1435" i="7"/>
  <c r="K1436" i="7"/>
  <c r="K1437" i="7"/>
  <c r="K1438" i="7"/>
  <c r="K1439" i="7"/>
  <c r="K1440" i="7"/>
  <c r="K1441" i="7"/>
  <c r="K1442" i="7"/>
  <c r="K1443" i="7"/>
  <c r="K1444" i="7"/>
  <c r="K1445" i="7"/>
  <c r="K1446" i="7"/>
  <c r="K1447" i="7"/>
  <c r="K1448" i="7"/>
  <c r="K1449" i="7"/>
  <c r="K1450" i="7"/>
  <c r="K1451" i="7"/>
  <c r="K1452" i="7"/>
  <c r="K1453" i="7"/>
  <c r="K1454" i="7"/>
  <c r="K1455" i="7"/>
  <c r="K1456" i="7"/>
  <c r="K1457" i="7"/>
  <c r="K1458" i="7"/>
  <c r="K1459" i="7"/>
  <c r="K1460" i="7"/>
  <c r="K1461" i="7"/>
  <c r="K1462" i="7"/>
  <c r="K1463" i="7"/>
  <c r="K1464" i="7"/>
  <c r="K1465" i="7"/>
  <c r="K1466" i="7"/>
  <c r="K1467" i="7"/>
  <c r="K1468" i="7"/>
  <c r="K1469" i="7"/>
  <c r="K1470" i="7"/>
  <c r="K1471" i="7"/>
  <c r="K1472" i="7"/>
  <c r="K1473" i="7"/>
  <c r="K1474" i="7"/>
  <c r="K1475" i="7"/>
  <c r="K1476" i="7"/>
  <c r="K1477" i="7"/>
  <c r="K1478" i="7"/>
  <c r="K1479" i="7"/>
  <c r="K1480" i="7"/>
  <c r="K1481" i="7"/>
  <c r="K1482" i="7"/>
  <c r="K1483" i="7"/>
  <c r="K1484" i="7"/>
  <c r="K1485" i="7"/>
  <c r="K1486" i="7"/>
  <c r="K1487" i="7"/>
  <c r="K1488" i="7"/>
  <c r="K1489" i="7"/>
  <c r="K1490" i="7"/>
  <c r="K1491" i="7"/>
  <c r="K1492" i="7"/>
  <c r="K1493" i="7"/>
  <c r="K1494" i="7"/>
  <c r="K1495" i="7"/>
  <c r="K1496" i="7"/>
  <c r="K1497" i="7"/>
  <c r="K1498" i="7"/>
  <c r="K1499" i="7"/>
  <c r="K1500" i="7"/>
  <c r="K1501" i="7"/>
  <c r="K1502" i="7"/>
  <c r="K1503" i="7"/>
  <c r="K1504" i="7"/>
  <c r="K1505" i="7"/>
  <c r="K1506" i="7"/>
  <c r="K1507" i="7"/>
  <c r="K1508" i="7"/>
  <c r="K1509" i="7"/>
  <c r="K1510" i="7"/>
  <c r="K1511" i="7"/>
  <c r="K1512" i="7"/>
  <c r="K1513" i="7"/>
  <c r="K1514" i="7"/>
  <c r="K1515" i="7"/>
  <c r="K1516" i="7"/>
  <c r="K1517" i="7"/>
  <c r="K1518" i="7"/>
  <c r="K1519" i="7"/>
  <c r="K1520" i="7"/>
  <c r="K1521" i="7"/>
  <c r="K1522" i="7"/>
  <c r="K1523" i="7"/>
  <c r="K1524" i="7"/>
  <c r="K1525" i="7"/>
  <c r="K1526" i="7"/>
  <c r="K1527" i="7"/>
  <c r="K1528" i="7"/>
  <c r="K1529" i="7"/>
  <c r="K1530" i="7"/>
  <c r="K1531" i="7"/>
  <c r="K1532" i="7"/>
  <c r="K1533" i="7"/>
  <c r="K1534" i="7"/>
  <c r="K1535" i="7"/>
  <c r="K1536" i="7"/>
  <c r="K1537" i="7"/>
  <c r="K1538" i="7"/>
  <c r="K1539" i="7"/>
  <c r="K1540" i="7"/>
  <c r="K1541" i="7"/>
  <c r="K1542" i="7"/>
  <c r="K1543" i="7"/>
  <c r="K1544" i="7"/>
  <c r="K1545" i="7"/>
  <c r="K1546" i="7"/>
  <c r="K1547" i="7"/>
  <c r="K1548" i="7"/>
  <c r="K1549" i="7"/>
  <c r="K1550" i="7"/>
  <c r="K1551" i="7"/>
  <c r="K1552" i="7"/>
  <c r="K1553" i="7"/>
  <c r="K1554" i="7"/>
  <c r="K1555" i="7"/>
  <c r="K1556" i="7"/>
  <c r="K1557" i="7"/>
  <c r="K1558" i="7"/>
  <c r="K1559" i="7"/>
  <c r="K1560" i="7"/>
  <c r="K1561" i="7"/>
  <c r="K1562" i="7"/>
  <c r="K1563" i="7"/>
  <c r="K1564" i="7"/>
  <c r="K1565" i="7"/>
  <c r="K1566" i="7"/>
  <c r="K1567" i="7"/>
  <c r="K1568" i="7"/>
  <c r="K1569" i="7"/>
  <c r="K1570" i="7"/>
  <c r="K1571" i="7"/>
  <c r="K1572" i="7"/>
  <c r="K1573" i="7"/>
  <c r="K1574" i="7"/>
  <c r="K1575" i="7"/>
  <c r="K1576" i="7"/>
  <c r="K1577" i="7"/>
  <c r="K1578" i="7"/>
  <c r="K1579" i="7"/>
  <c r="K1580" i="7"/>
  <c r="K1581" i="7"/>
  <c r="K1582" i="7"/>
  <c r="K1583" i="7"/>
  <c r="K1584" i="7"/>
  <c r="K1585" i="7"/>
  <c r="K1586" i="7"/>
  <c r="K1587" i="7"/>
  <c r="K1588" i="7"/>
  <c r="K1589" i="7"/>
  <c r="K1590" i="7"/>
  <c r="K1591" i="7"/>
  <c r="K1592" i="7"/>
  <c r="K1593" i="7"/>
  <c r="K1594" i="7"/>
  <c r="K1595" i="7"/>
  <c r="K1596" i="7"/>
  <c r="K1597" i="7"/>
  <c r="K1598" i="7"/>
  <c r="K1599" i="7"/>
  <c r="K1600" i="7"/>
  <c r="K1601" i="7"/>
  <c r="K1602" i="7"/>
  <c r="K1603" i="7"/>
  <c r="K1604" i="7"/>
  <c r="K1605" i="7"/>
  <c r="K1606" i="7"/>
  <c r="K1607" i="7"/>
  <c r="K1608" i="7"/>
  <c r="K1609" i="7"/>
  <c r="K1610" i="7"/>
  <c r="K1611" i="7"/>
  <c r="K1612" i="7"/>
  <c r="K1613" i="7"/>
  <c r="K1614" i="7"/>
  <c r="K1615" i="7"/>
  <c r="K1616" i="7"/>
  <c r="K1617" i="7"/>
  <c r="K1618" i="7"/>
  <c r="K1619" i="7"/>
  <c r="K1620" i="7"/>
  <c r="K1621" i="7"/>
  <c r="K1622" i="7"/>
  <c r="K1623" i="7"/>
  <c r="K1624" i="7"/>
  <c r="K1625" i="7"/>
  <c r="K1626" i="7"/>
  <c r="K1627" i="7"/>
  <c r="K1628" i="7"/>
  <c r="K1629" i="7"/>
  <c r="K1630" i="7"/>
  <c r="K1631" i="7"/>
  <c r="K1632" i="7"/>
  <c r="K1633" i="7"/>
  <c r="K1634" i="7"/>
  <c r="K1635" i="7"/>
  <c r="K1636" i="7"/>
  <c r="K1637" i="7"/>
  <c r="K1638" i="7"/>
  <c r="K1639" i="7"/>
  <c r="K1640" i="7"/>
  <c r="K1641" i="7"/>
  <c r="K1642" i="7"/>
  <c r="K1643" i="7"/>
  <c r="K1644" i="7"/>
  <c r="K1645" i="7"/>
  <c r="K1646" i="7"/>
  <c r="K1647" i="7"/>
  <c r="K1648" i="7"/>
  <c r="K1649" i="7"/>
  <c r="K1650" i="7"/>
  <c r="K1651" i="7"/>
  <c r="K1652" i="7"/>
  <c r="K1653" i="7"/>
  <c r="K1654" i="7"/>
  <c r="K1655" i="7"/>
  <c r="K1656" i="7"/>
  <c r="K1657" i="7"/>
  <c r="K1658" i="7"/>
  <c r="K1659" i="7"/>
  <c r="K1660" i="7"/>
  <c r="K1661" i="7"/>
  <c r="K1662" i="7"/>
  <c r="K1663" i="7"/>
  <c r="K1664" i="7"/>
  <c r="K1665" i="7"/>
  <c r="K1666" i="7"/>
  <c r="K1667" i="7"/>
  <c r="K1668" i="7"/>
  <c r="K1669" i="7"/>
  <c r="K1670" i="7"/>
  <c r="K1671" i="7"/>
  <c r="K1672" i="7"/>
  <c r="K1673" i="7"/>
  <c r="K1674" i="7"/>
  <c r="K1675" i="7"/>
  <c r="K1676" i="7"/>
  <c r="K1677" i="7"/>
  <c r="K1678" i="7"/>
  <c r="K1679" i="7"/>
  <c r="K1680" i="7"/>
  <c r="K1681" i="7"/>
  <c r="K1682" i="7"/>
  <c r="K1683" i="7"/>
  <c r="K1684" i="7"/>
  <c r="K1685" i="7"/>
  <c r="K1686" i="7"/>
  <c r="K1687" i="7"/>
  <c r="K1688" i="7"/>
  <c r="K1689" i="7"/>
  <c r="K1690" i="7"/>
  <c r="K1691" i="7"/>
  <c r="K1692" i="7"/>
  <c r="K1693" i="7"/>
  <c r="K1694" i="7"/>
  <c r="K1695" i="7"/>
  <c r="K1696" i="7"/>
  <c r="K1697" i="7"/>
  <c r="K1698" i="7"/>
  <c r="K1699" i="7"/>
  <c r="K1700" i="7"/>
  <c r="K1701" i="7"/>
  <c r="K1702" i="7"/>
  <c r="K1703" i="7"/>
  <c r="K1704" i="7"/>
  <c r="K1705" i="7"/>
  <c r="K1706" i="7"/>
  <c r="K1707" i="7"/>
  <c r="K1708" i="7"/>
  <c r="K1709" i="7"/>
  <c r="K1710" i="7"/>
  <c r="K1711" i="7"/>
  <c r="K1712" i="7"/>
  <c r="K1713" i="7"/>
  <c r="K1714" i="7"/>
  <c r="K1715" i="7"/>
  <c r="K1716" i="7"/>
  <c r="K1717" i="7"/>
  <c r="K1718" i="7"/>
  <c r="K1719" i="7"/>
  <c r="K1720" i="7"/>
  <c r="K1721" i="7"/>
  <c r="K1722" i="7"/>
  <c r="K1723" i="7"/>
  <c r="K1724" i="7"/>
  <c r="K1725" i="7"/>
  <c r="K1726" i="7"/>
  <c r="K1727" i="7"/>
  <c r="K1728" i="7"/>
  <c r="K1729" i="7"/>
  <c r="K1730" i="7"/>
  <c r="K1731" i="7"/>
  <c r="K1732" i="7"/>
  <c r="K1733" i="7"/>
  <c r="K1734" i="7"/>
  <c r="K1735" i="7"/>
  <c r="K1736" i="7"/>
  <c r="K1737" i="7"/>
  <c r="K1738" i="7"/>
  <c r="K1739" i="7"/>
  <c r="K1740" i="7"/>
  <c r="K1741" i="7"/>
  <c r="K1742" i="7"/>
  <c r="K1743" i="7"/>
  <c r="K1744" i="7"/>
  <c r="K1745" i="7"/>
  <c r="K1746" i="7"/>
  <c r="K1747" i="7"/>
  <c r="K1748" i="7"/>
  <c r="K1749" i="7"/>
  <c r="K1750" i="7"/>
  <c r="K1751" i="7"/>
  <c r="K1752" i="7"/>
  <c r="K1753" i="7"/>
  <c r="K1754" i="7"/>
  <c r="K1755" i="7"/>
  <c r="K1756" i="7"/>
  <c r="K1757" i="7"/>
  <c r="K1758" i="7"/>
  <c r="K1759" i="7"/>
  <c r="K1760" i="7"/>
  <c r="K1761" i="7"/>
  <c r="K1762" i="7"/>
  <c r="K1763" i="7"/>
  <c r="K1764" i="7"/>
  <c r="K1765" i="7"/>
  <c r="K1766" i="7"/>
  <c r="K1767" i="7"/>
  <c r="K1768" i="7"/>
  <c r="K1769" i="7"/>
  <c r="K1770" i="7"/>
  <c r="K1771" i="7"/>
  <c r="K1772" i="7"/>
  <c r="K1773" i="7"/>
  <c r="K1774" i="7"/>
  <c r="K1775" i="7"/>
  <c r="K1776" i="7"/>
  <c r="K1777" i="7"/>
  <c r="K1778" i="7"/>
  <c r="K1779" i="7"/>
  <c r="K1780" i="7"/>
  <c r="K1781" i="7"/>
  <c r="K1782" i="7"/>
  <c r="K1783" i="7"/>
  <c r="K1784" i="7"/>
  <c r="K1785" i="7"/>
  <c r="K1786" i="7"/>
  <c r="K1787" i="7"/>
  <c r="K1788" i="7"/>
  <c r="K1789" i="7"/>
  <c r="K1790" i="7"/>
  <c r="K1791" i="7"/>
  <c r="K1792" i="7"/>
  <c r="K1793" i="7"/>
  <c r="K1794" i="7"/>
  <c r="K1795" i="7"/>
  <c r="K1796" i="7"/>
  <c r="K1797" i="7"/>
  <c r="K1798" i="7"/>
  <c r="K1799" i="7"/>
  <c r="K1800" i="7"/>
  <c r="K1801" i="7"/>
  <c r="K1802" i="7"/>
  <c r="K1803" i="7"/>
  <c r="K1804" i="7"/>
  <c r="K1805" i="7"/>
  <c r="K1806" i="7"/>
  <c r="K1807" i="7"/>
  <c r="K1808" i="7"/>
  <c r="K1809" i="7"/>
  <c r="K1810" i="7"/>
  <c r="K1811" i="7"/>
  <c r="K1812" i="7"/>
  <c r="K1813" i="7"/>
  <c r="K1814" i="7"/>
  <c r="K1815" i="7"/>
  <c r="K1816" i="7"/>
  <c r="K1817" i="7"/>
  <c r="K1818" i="7"/>
  <c r="K1819" i="7"/>
  <c r="K1820" i="7"/>
  <c r="K1821" i="7"/>
  <c r="K1822" i="7"/>
  <c r="K1823" i="7"/>
  <c r="K1824" i="7"/>
  <c r="K1825" i="7"/>
  <c r="K1826" i="7"/>
  <c r="K1827" i="7"/>
  <c r="K1828" i="7"/>
  <c r="K1829" i="7"/>
  <c r="K1830" i="7"/>
  <c r="K1831" i="7"/>
  <c r="K1832" i="7"/>
  <c r="K1833" i="7"/>
  <c r="K1834" i="7"/>
  <c r="K1835" i="7"/>
  <c r="K1836" i="7"/>
  <c r="K1837" i="7"/>
  <c r="K1838" i="7"/>
  <c r="K1839" i="7"/>
  <c r="K1840" i="7"/>
  <c r="K1841" i="7"/>
  <c r="K1842" i="7"/>
  <c r="K1843" i="7"/>
  <c r="K1844" i="7"/>
  <c r="K1845" i="7"/>
  <c r="K1846" i="7"/>
  <c r="K1847" i="7"/>
  <c r="K1848" i="7"/>
  <c r="K1849" i="7"/>
  <c r="K1850" i="7"/>
  <c r="K1851" i="7"/>
  <c r="K1852" i="7"/>
  <c r="K1853" i="7"/>
  <c r="K1854" i="7"/>
  <c r="K1855" i="7"/>
  <c r="K1856" i="7"/>
  <c r="K1857" i="7"/>
  <c r="K1858" i="7"/>
  <c r="K1859" i="7"/>
  <c r="K1860" i="7"/>
  <c r="K1861" i="7"/>
  <c r="K1862" i="7"/>
  <c r="K1863" i="7"/>
  <c r="K1864" i="7"/>
  <c r="K1865" i="7"/>
  <c r="K1866" i="7"/>
  <c r="K1867" i="7"/>
  <c r="K1868" i="7"/>
  <c r="K1869" i="7"/>
  <c r="K1870" i="7"/>
  <c r="K1871" i="7"/>
  <c r="K1872" i="7"/>
  <c r="K1873" i="7"/>
  <c r="K1874" i="7"/>
  <c r="K1875" i="7"/>
  <c r="K1876" i="7"/>
  <c r="K1877" i="7"/>
  <c r="K1878" i="7"/>
  <c r="K1879" i="7"/>
  <c r="K1880" i="7"/>
  <c r="K1881" i="7"/>
  <c r="K1882" i="7"/>
  <c r="K1883" i="7"/>
  <c r="K1884" i="7"/>
  <c r="K1885" i="7"/>
  <c r="K1886" i="7"/>
  <c r="K1887" i="7"/>
  <c r="K1888" i="7"/>
  <c r="K1889" i="7"/>
  <c r="K1890" i="7"/>
  <c r="K1891" i="7"/>
  <c r="K1892" i="7"/>
  <c r="K1893" i="7"/>
  <c r="K1894" i="7"/>
  <c r="K1895" i="7"/>
  <c r="K1896" i="7"/>
  <c r="K1897" i="7"/>
  <c r="K1898" i="7"/>
  <c r="K1899" i="7"/>
  <c r="K1900" i="7"/>
  <c r="K1901" i="7"/>
  <c r="K1902" i="7"/>
  <c r="K1903" i="7"/>
  <c r="K1904" i="7"/>
  <c r="K1905" i="7"/>
  <c r="K1906" i="7"/>
  <c r="K1907" i="7"/>
  <c r="K1908" i="7"/>
  <c r="K1909" i="7"/>
  <c r="K1910" i="7"/>
  <c r="K1911" i="7"/>
  <c r="K1912" i="7"/>
  <c r="K1913" i="7"/>
  <c r="K1914" i="7"/>
  <c r="K1915" i="7"/>
  <c r="K1916" i="7"/>
  <c r="K1917" i="7"/>
  <c r="K1918" i="7"/>
  <c r="K1919" i="7"/>
  <c r="K1920" i="7"/>
  <c r="K1921" i="7"/>
  <c r="K1922" i="7"/>
  <c r="K1923" i="7"/>
  <c r="K1924" i="7"/>
  <c r="K1925" i="7"/>
  <c r="K1926" i="7"/>
  <c r="K1927" i="7"/>
  <c r="K1928" i="7"/>
  <c r="K1929" i="7"/>
  <c r="K1930" i="7"/>
  <c r="K1931" i="7"/>
  <c r="K1932" i="7"/>
  <c r="K1933" i="7"/>
  <c r="K1934" i="7"/>
  <c r="K1935" i="7"/>
  <c r="K1936" i="7"/>
  <c r="K1937" i="7"/>
  <c r="K1938" i="7"/>
  <c r="K1939" i="7"/>
  <c r="K1940" i="7"/>
  <c r="K1941" i="7"/>
  <c r="K1942" i="7"/>
  <c r="K1943" i="7"/>
  <c r="K1944" i="7"/>
  <c r="K1945" i="7"/>
  <c r="K1946" i="7"/>
  <c r="K1947" i="7"/>
  <c r="K1948" i="7"/>
  <c r="K1949" i="7"/>
  <c r="K1950" i="7"/>
  <c r="K1951" i="7"/>
  <c r="K1952" i="7"/>
  <c r="K1953" i="7"/>
  <c r="K1954" i="7"/>
  <c r="K1955" i="7"/>
  <c r="K1956" i="7"/>
  <c r="K1957" i="7"/>
  <c r="K1958" i="7"/>
  <c r="K1959" i="7"/>
  <c r="K1960" i="7"/>
  <c r="K1961" i="7"/>
  <c r="K1962" i="7"/>
  <c r="K1963" i="7"/>
  <c r="K1964" i="7"/>
  <c r="K1965" i="7"/>
  <c r="K1966" i="7"/>
  <c r="K1967" i="7"/>
  <c r="K1968" i="7"/>
  <c r="K1969" i="7"/>
  <c r="K1970" i="7"/>
  <c r="K1971" i="7"/>
  <c r="K1972" i="7"/>
  <c r="K1973" i="7"/>
  <c r="K1974" i="7"/>
  <c r="K1975" i="7"/>
  <c r="K1976" i="7"/>
  <c r="K1977" i="7"/>
  <c r="K1978" i="7"/>
  <c r="K1979" i="7"/>
  <c r="K1980" i="7"/>
  <c r="K1981" i="7"/>
  <c r="K1982" i="7"/>
  <c r="K1983" i="7"/>
  <c r="K1984" i="7"/>
  <c r="K1985" i="7"/>
  <c r="K1986" i="7"/>
  <c r="K1987" i="7"/>
  <c r="K1988" i="7"/>
  <c r="K1989" i="7"/>
  <c r="K1990" i="7"/>
  <c r="K1991" i="7"/>
  <c r="K1992" i="7"/>
  <c r="K1993" i="7"/>
  <c r="K1994" i="7"/>
  <c r="K1995" i="7"/>
  <c r="K1996" i="7"/>
  <c r="K1997" i="7"/>
  <c r="K1998" i="7"/>
  <c r="K1999" i="7"/>
  <c r="K2000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L371" i="7"/>
  <c r="L372" i="7"/>
  <c r="L373" i="7"/>
  <c r="L374" i="7"/>
  <c r="L375" i="7"/>
  <c r="L376" i="7"/>
  <c r="L377" i="7"/>
  <c r="L378" i="7"/>
  <c r="L379" i="7"/>
  <c r="L380" i="7"/>
  <c r="L381" i="7"/>
  <c r="L382" i="7"/>
  <c r="L383" i="7"/>
  <c r="L384" i="7"/>
  <c r="L385" i="7"/>
  <c r="L386" i="7"/>
  <c r="L387" i="7"/>
  <c r="L388" i="7"/>
  <c r="L389" i="7"/>
  <c r="L390" i="7"/>
  <c r="L391" i="7"/>
  <c r="L392" i="7"/>
  <c r="L393" i="7"/>
  <c r="L394" i="7"/>
  <c r="L395" i="7"/>
  <c r="L396" i="7"/>
  <c r="L397" i="7"/>
  <c r="L398" i="7"/>
  <c r="L399" i="7"/>
  <c r="L400" i="7"/>
  <c r="L401" i="7"/>
  <c r="L402" i="7"/>
  <c r="L403" i="7"/>
  <c r="L404" i="7"/>
  <c r="L405" i="7"/>
  <c r="L406" i="7"/>
  <c r="L407" i="7"/>
  <c r="L408" i="7"/>
  <c r="L409" i="7"/>
  <c r="L410" i="7"/>
  <c r="L411" i="7"/>
  <c r="L412" i="7"/>
  <c r="L413" i="7"/>
  <c r="L414" i="7"/>
  <c r="L415" i="7"/>
  <c r="L416" i="7"/>
  <c r="L417" i="7"/>
  <c r="L418" i="7"/>
  <c r="L419" i="7"/>
  <c r="L420" i="7"/>
  <c r="L421" i="7"/>
  <c r="L422" i="7"/>
  <c r="L423" i="7"/>
  <c r="L424" i="7"/>
  <c r="L425" i="7"/>
  <c r="L426" i="7"/>
  <c r="L427" i="7"/>
  <c r="L428" i="7"/>
  <c r="L429" i="7"/>
  <c r="L430" i="7"/>
  <c r="L431" i="7"/>
  <c r="L432" i="7"/>
  <c r="L433" i="7"/>
  <c r="L434" i="7"/>
  <c r="L435" i="7"/>
  <c r="L436" i="7"/>
  <c r="L437" i="7"/>
  <c r="L438" i="7"/>
  <c r="L439" i="7"/>
  <c r="L440" i="7"/>
  <c r="L441" i="7"/>
  <c r="L442" i="7"/>
  <c r="L443" i="7"/>
  <c r="L444" i="7"/>
  <c r="L445" i="7"/>
  <c r="L446" i="7"/>
  <c r="L447" i="7"/>
  <c r="L448" i="7"/>
  <c r="L449" i="7"/>
  <c r="L450" i="7"/>
  <c r="L451" i="7"/>
  <c r="L452" i="7"/>
  <c r="L453" i="7"/>
  <c r="L454" i="7"/>
  <c r="L455" i="7"/>
  <c r="L456" i="7"/>
  <c r="L457" i="7"/>
  <c r="L458" i="7"/>
  <c r="L459" i="7"/>
  <c r="L460" i="7"/>
  <c r="L461" i="7"/>
  <c r="L462" i="7"/>
  <c r="L463" i="7"/>
  <c r="L464" i="7"/>
  <c r="L465" i="7"/>
  <c r="L466" i="7"/>
  <c r="L467" i="7"/>
  <c r="L468" i="7"/>
  <c r="L469" i="7"/>
  <c r="L470" i="7"/>
  <c r="L471" i="7"/>
  <c r="L472" i="7"/>
  <c r="L473" i="7"/>
  <c r="L474" i="7"/>
  <c r="L475" i="7"/>
  <c r="L476" i="7"/>
  <c r="L477" i="7"/>
  <c r="L478" i="7"/>
  <c r="L479" i="7"/>
  <c r="L480" i="7"/>
  <c r="L481" i="7"/>
  <c r="L482" i="7"/>
  <c r="L483" i="7"/>
  <c r="L484" i="7"/>
  <c r="L485" i="7"/>
  <c r="L486" i="7"/>
  <c r="L487" i="7"/>
  <c r="L488" i="7"/>
  <c r="L489" i="7"/>
  <c r="L490" i="7"/>
  <c r="L491" i="7"/>
  <c r="L492" i="7"/>
  <c r="L493" i="7"/>
  <c r="L494" i="7"/>
  <c r="L495" i="7"/>
  <c r="L496" i="7"/>
  <c r="L497" i="7"/>
  <c r="L498" i="7"/>
  <c r="L499" i="7"/>
  <c r="L500" i="7"/>
  <c r="L501" i="7"/>
  <c r="L502" i="7"/>
  <c r="L503" i="7"/>
  <c r="L504" i="7"/>
  <c r="L505" i="7"/>
  <c r="L506" i="7"/>
  <c r="L507" i="7"/>
  <c r="L508" i="7"/>
  <c r="L509" i="7"/>
  <c r="L510" i="7"/>
  <c r="L511" i="7"/>
  <c r="L512" i="7"/>
  <c r="L513" i="7"/>
  <c r="L514" i="7"/>
  <c r="L515" i="7"/>
  <c r="L516" i="7"/>
  <c r="L517" i="7"/>
  <c r="L518" i="7"/>
  <c r="L519" i="7"/>
  <c r="L520" i="7"/>
  <c r="L521" i="7"/>
  <c r="L522" i="7"/>
  <c r="L523" i="7"/>
  <c r="L524" i="7"/>
  <c r="L525" i="7"/>
  <c r="L526" i="7"/>
  <c r="L527" i="7"/>
  <c r="L528" i="7"/>
  <c r="L529" i="7"/>
  <c r="L530" i="7"/>
  <c r="L531" i="7"/>
  <c r="L532" i="7"/>
  <c r="L533" i="7"/>
  <c r="L534" i="7"/>
  <c r="L535" i="7"/>
  <c r="L536" i="7"/>
  <c r="L537" i="7"/>
  <c r="L538" i="7"/>
  <c r="L539" i="7"/>
  <c r="L540" i="7"/>
  <c r="L541" i="7"/>
  <c r="L542" i="7"/>
  <c r="L543" i="7"/>
  <c r="L544" i="7"/>
  <c r="L545" i="7"/>
  <c r="L546" i="7"/>
  <c r="L547" i="7"/>
  <c r="L548" i="7"/>
  <c r="L549" i="7"/>
  <c r="L550" i="7"/>
  <c r="L551" i="7"/>
  <c r="L552" i="7"/>
  <c r="L553" i="7"/>
  <c r="L554" i="7"/>
  <c r="L555" i="7"/>
  <c r="L556" i="7"/>
  <c r="L557" i="7"/>
  <c r="L558" i="7"/>
  <c r="L559" i="7"/>
  <c r="L560" i="7"/>
  <c r="L561" i="7"/>
  <c r="L562" i="7"/>
  <c r="L563" i="7"/>
  <c r="L564" i="7"/>
  <c r="L565" i="7"/>
  <c r="L566" i="7"/>
  <c r="L567" i="7"/>
  <c r="L568" i="7"/>
  <c r="L569" i="7"/>
  <c r="L570" i="7"/>
  <c r="L571" i="7"/>
  <c r="L572" i="7"/>
  <c r="L573" i="7"/>
  <c r="L574" i="7"/>
  <c r="L575" i="7"/>
  <c r="L576" i="7"/>
  <c r="L577" i="7"/>
  <c r="L578" i="7"/>
  <c r="L579" i="7"/>
  <c r="L580" i="7"/>
  <c r="L581" i="7"/>
  <c r="L582" i="7"/>
  <c r="L583" i="7"/>
  <c r="L584" i="7"/>
  <c r="L585" i="7"/>
  <c r="L586" i="7"/>
  <c r="L587" i="7"/>
  <c r="L588" i="7"/>
  <c r="L589" i="7"/>
  <c r="L590" i="7"/>
  <c r="L591" i="7"/>
  <c r="L592" i="7"/>
  <c r="L593" i="7"/>
  <c r="L594" i="7"/>
  <c r="L595" i="7"/>
  <c r="L596" i="7"/>
  <c r="L597" i="7"/>
  <c r="L598" i="7"/>
  <c r="L599" i="7"/>
  <c r="L600" i="7"/>
  <c r="L601" i="7"/>
  <c r="L602" i="7"/>
  <c r="L603" i="7"/>
  <c r="L604" i="7"/>
  <c r="L605" i="7"/>
  <c r="L606" i="7"/>
  <c r="L607" i="7"/>
  <c r="L608" i="7"/>
  <c r="L609" i="7"/>
  <c r="L610" i="7"/>
  <c r="L611" i="7"/>
  <c r="L612" i="7"/>
  <c r="L613" i="7"/>
  <c r="L614" i="7"/>
  <c r="L615" i="7"/>
  <c r="L616" i="7"/>
  <c r="L617" i="7"/>
  <c r="L618" i="7"/>
  <c r="L619" i="7"/>
  <c r="L620" i="7"/>
  <c r="L621" i="7"/>
  <c r="L622" i="7"/>
  <c r="L623" i="7"/>
  <c r="L624" i="7"/>
  <c r="L625" i="7"/>
  <c r="L626" i="7"/>
  <c r="L627" i="7"/>
  <c r="L628" i="7"/>
  <c r="L629" i="7"/>
  <c r="L630" i="7"/>
  <c r="L631" i="7"/>
  <c r="L632" i="7"/>
  <c r="L633" i="7"/>
  <c r="L634" i="7"/>
  <c r="L635" i="7"/>
  <c r="L636" i="7"/>
  <c r="L637" i="7"/>
  <c r="L638" i="7"/>
  <c r="L639" i="7"/>
  <c r="L640" i="7"/>
  <c r="L641" i="7"/>
  <c r="L642" i="7"/>
  <c r="L643" i="7"/>
  <c r="L644" i="7"/>
  <c r="L645" i="7"/>
  <c r="L646" i="7"/>
  <c r="L647" i="7"/>
  <c r="L648" i="7"/>
  <c r="L649" i="7"/>
  <c r="L650" i="7"/>
  <c r="L651" i="7"/>
  <c r="L652" i="7"/>
  <c r="L653" i="7"/>
  <c r="L654" i="7"/>
  <c r="L655" i="7"/>
  <c r="L656" i="7"/>
  <c r="L657" i="7"/>
  <c r="L658" i="7"/>
  <c r="L659" i="7"/>
  <c r="L660" i="7"/>
  <c r="L661" i="7"/>
  <c r="L662" i="7"/>
  <c r="L663" i="7"/>
  <c r="L664" i="7"/>
  <c r="L665" i="7"/>
  <c r="L666" i="7"/>
  <c r="L667" i="7"/>
  <c r="L668" i="7"/>
  <c r="L669" i="7"/>
  <c r="L670" i="7"/>
  <c r="L671" i="7"/>
  <c r="L672" i="7"/>
  <c r="L673" i="7"/>
  <c r="L674" i="7"/>
  <c r="L675" i="7"/>
  <c r="L676" i="7"/>
  <c r="L677" i="7"/>
  <c r="L678" i="7"/>
  <c r="L679" i="7"/>
  <c r="L680" i="7"/>
  <c r="L681" i="7"/>
  <c r="L682" i="7"/>
  <c r="L683" i="7"/>
  <c r="L684" i="7"/>
  <c r="L685" i="7"/>
  <c r="L686" i="7"/>
  <c r="L687" i="7"/>
  <c r="L688" i="7"/>
  <c r="L689" i="7"/>
  <c r="L690" i="7"/>
  <c r="L691" i="7"/>
  <c r="L692" i="7"/>
  <c r="L693" i="7"/>
  <c r="L694" i="7"/>
  <c r="L695" i="7"/>
  <c r="L696" i="7"/>
  <c r="L697" i="7"/>
  <c r="L698" i="7"/>
  <c r="L699" i="7"/>
  <c r="L700" i="7"/>
  <c r="L701" i="7"/>
  <c r="L702" i="7"/>
  <c r="L703" i="7"/>
  <c r="L704" i="7"/>
  <c r="L705" i="7"/>
  <c r="L706" i="7"/>
  <c r="L707" i="7"/>
  <c r="L708" i="7"/>
  <c r="L709" i="7"/>
  <c r="L710" i="7"/>
  <c r="L711" i="7"/>
  <c r="L712" i="7"/>
  <c r="L713" i="7"/>
  <c r="L714" i="7"/>
  <c r="L715" i="7"/>
  <c r="L716" i="7"/>
  <c r="L717" i="7"/>
  <c r="L718" i="7"/>
  <c r="L719" i="7"/>
  <c r="L720" i="7"/>
  <c r="L721" i="7"/>
  <c r="L722" i="7"/>
  <c r="L723" i="7"/>
  <c r="L724" i="7"/>
  <c r="L725" i="7"/>
  <c r="L726" i="7"/>
  <c r="L727" i="7"/>
  <c r="L728" i="7"/>
  <c r="L729" i="7"/>
  <c r="L730" i="7"/>
  <c r="L731" i="7"/>
  <c r="L732" i="7"/>
  <c r="L733" i="7"/>
  <c r="L734" i="7"/>
  <c r="L735" i="7"/>
  <c r="L736" i="7"/>
  <c r="L737" i="7"/>
  <c r="L738" i="7"/>
  <c r="L739" i="7"/>
  <c r="L740" i="7"/>
  <c r="L741" i="7"/>
  <c r="L742" i="7"/>
  <c r="L743" i="7"/>
  <c r="L744" i="7"/>
  <c r="L745" i="7"/>
  <c r="L746" i="7"/>
  <c r="L747" i="7"/>
  <c r="L748" i="7"/>
  <c r="L749" i="7"/>
  <c r="L750" i="7"/>
  <c r="L751" i="7"/>
  <c r="L752" i="7"/>
  <c r="L753" i="7"/>
  <c r="L754" i="7"/>
  <c r="L755" i="7"/>
  <c r="L756" i="7"/>
  <c r="L757" i="7"/>
  <c r="L758" i="7"/>
  <c r="L759" i="7"/>
  <c r="L760" i="7"/>
  <c r="L761" i="7"/>
  <c r="L762" i="7"/>
  <c r="L763" i="7"/>
  <c r="L764" i="7"/>
  <c r="L765" i="7"/>
  <c r="L766" i="7"/>
  <c r="L767" i="7"/>
  <c r="L768" i="7"/>
  <c r="L769" i="7"/>
  <c r="L770" i="7"/>
  <c r="L771" i="7"/>
  <c r="L772" i="7"/>
  <c r="L773" i="7"/>
  <c r="L774" i="7"/>
  <c r="L775" i="7"/>
  <c r="L776" i="7"/>
  <c r="L777" i="7"/>
  <c r="L778" i="7"/>
  <c r="L779" i="7"/>
  <c r="L780" i="7"/>
  <c r="L781" i="7"/>
  <c r="L782" i="7"/>
  <c r="L783" i="7"/>
  <c r="L784" i="7"/>
  <c r="L785" i="7"/>
  <c r="L786" i="7"/>
  <c r="L787" i="7"/>
  <c r="L788" i="7"/>
  <c r="L789" i="7"/>
  <c r="L790" i="7"/>
  <c r="L791" i="7"/>
  <c r="L792" i="7"/>
  <c r="L793" i="7"/>
  <c r="L794" i="7"/>
  <c r="L795" i="7"/>
  <c r="L796" i="7"/>
  <c r="L797" i="7"/>
  <c r="L798" i="7"/>
  <c r="L799" i="7"/>
  <c r="L800" i="7"/>
  <c r="L801" i="7"/>
  <c r="L802" i="7"/>
  <c r="L803" i="7"/>
  <c r="L804" i="7"/>
  <c r="L805" i="7"/>
  <c r="L806" i="7"/>
  <c r="L807" i="7"/>
  <c r="L808" i="7"/>
  <c r="L809" i="7"/>
  <c r="L810" i="7"/>
  <c r="L811" i="7"/>
  <c r="L812" i="7"/>
  <c r="L813" i="7"/>
  <c r="L814" i="7"/>
  <c r="L815" i="7"/>
  <c r="L816" i="7"/>
  <c r="L817" i="7"/>
  <c r="L818" i="7"/>
  <c r="L819" i="7"/>
  <c r="L820" i="7"/>
  <c r="L821" i="7"/>
  <c r="L822" i="7"/>
  <c r="L823" i="7"/>
  <c r="L824" i="7"/>
  <c r="L825" i="7"/>
  <c r="L826" i="7"/>
  <c r="L827" i="7"/>
  <c r="L828" i="7"/>
  <c r="L829" i="7"/>
  <c r="L830" i="7"/>
  <c r="L831" i="7"/>
  <c r="L832" i="7"/>
  <c r="L833" i="7"/>
  <c r="L834" i="7"/>
  <c r="L835" i="7"/>
  <c r="L836" i="7"/>
  <c r="L837" i="7"/>
  <c r="L838" i="7"/>
  <c r="L839" i="7"/>
  <c r="L840" i="7"/>
  <c r="L841" i="7"/>
  <c r="L842" i="7"/>
  <c r="L843" i="7"/>
  <c r="L844" i="7"/>
  <c r="L845" i="7"/>
  <c r="L846" i="7"/>
  <c r="L847" i="7"/>
  <c r="L848" i="7"/>
  <c r="L849" i="7"/>
  <c r="L850" i="7"/>
  <c r="L851" i="7"/>
  <c r="L852" i="7"/>
  <c r="L853" i="7"/>
  <c r="L854" i="7"/>
  <c r="L855" i="7"/>
  <c r="L856" i="7"/>
  <c r="L857" i="7"/>
  <c r="L858" i="7"/>
  <c r="L859" i="7"/>
  <c r="L860" i="7"/>
  <c r="L861" i="7"/>
  <c r="L862" i="7"/>
  <c r="L863" i="7"/>
  <c r="L864" i="7"/>
  <c r="L865" i="7"/>
  <c r="L866" i="7"/>
  <c r="L867" i="7"/>
  <c r="L868" i="7"/>
  <c r="L869" i="7"/>
  <c r="L870" i="7"/>
  <c r="L871" i="7"/>
  <c r="L872" i="7"/>
  <c r="L873" i="7"/>
  <c r="L874" i="7"/>
  <c r="L875" i="7"/>
  <c r="L876" i="7"/>
  <c r="L877" i="7"/>
  <c r="L878" i="7"/>
  <c r="L879" i="7"/>
  <c r="L880" i="7"/>
  <c r="L881" i="7"/>
  <c r="L882" i="7"/>
  <c r="L883" i="7"/>
  <c r="L884" i="7"/>
  <c r="L885" i="7"/>
  <c r="L886" i="7"/>
  <c r="L887" i="7"/>
  <c r="L888" i="7"/>
  <c r="L889" i="7"/>
  <c r="L890" i="7"/>
  <c r="L891" i="7"/>
  <c r="L892" i="7"/>
  <c r="L893" i="7"/>
  <c r="L894" i="7"/>
  <c r="L895" i="7"/>
  <c r="L896" i="7"/>
  <c r="L897" i="7"/>
  <c r="L898" i="7"/>
  <c r="L899" i="7"/>
  <c r="L900" i="7"/>
  <c r="L901" i="7"/>
  <c r="L902" i="7"/>
  <c r="L903" i="7"/>
  <c r="L904" i="7"/>
  <c r="L905" i="7"/>
  <c r="L906" i="7"/>
  <c r="L907" i="7"/>
  <c r="L908" i="7"/>
  <c r="L909" i="7"/>
  <c r="L910" i="7"/>
  <c r="L911" i="7"/>
  <c r="L912" i="7"/>
  <c r="L913" i="7"/>
  <c r="L914" i="7"/>
  <c r="L915" i="7"/>
  <c r="L916" i="7"/>
  <c r="L917" i="7"/>
  <c r="L918" i="7"/>
  <c r="L919" i="7"/>
  <c r="L920" i="7"/>
  <c r="L921" i="7"/>
  <c r="L922" i="7"/>
  <c r="L923" i="7"/>
  <c r="L924" i="7"/>
  <c r="L925" i="7"/>
  <c r="L926" i="7"/>
  <c r="L927" i="7"/>
  <c r="L928" i="7"/>
  <c r="L929" i="7"/>
  <c r="L930" i="7"/>
  <c r="L931" i="7"/>
  <c r="L932" i="7"/>
  <c r="L933" i="7"/>
  <c r="L934" i="7"/>
  <c r="L935" i="7"/>
  <c r="L936" i="7"/>
  <c r="L937" i="7"/>
  <c r="L938" i="7"/>
  <c r="L939" i="7"/>
  <c r="L940" i="7"/>
  <c r="L941" i="7"/>
  <c r="L942" i="7"/>
  <c r="L943" i="7"/>
  <c r="L944" i="7"/>
  <c r="L945" i="7"/>
  <c r="L946" i="7"/>
  <c r="L947" i="7"/>
  <c r="L948" i="7"/>
  <c r="L949" i="7"/>
  <c r="L950" i="7"/>
  <c r="L951" i="7"/>
  <c r="L952" i="7"/>
  <c r="L953" i="7"/>
  <c r="L954" i="7"/>
  <c r="L955" i="7"/>
  <c r="L956" i="7"/>
  <c r="L957" i="7"/>
  <c r="L958" i="7"/>
  <c r="L959" i="7"/>
  <c r="L960" i="7"/>
  <c r="L961" i="7"/>
  <c r="L962" i="7"/>
  <c r="L963" i="7"/>
  <c r="L964" i="7"/>
  <c r="L965" i="7"/>
  <c r="L966" i="7"/>
  <c r="L967" i="7"/>
  <c r="L968" i="7"/>
  <c r="L969" i="7"/>
  <c r="L970" i="7"/>
  <c r="L971" i="7"/>
  <c r="L972" i="7"/>
  <c r="L973" i="7"/>
  <c r="L974" i="7"/>
  <c r="L975" i="7"/>
  <c r="L976" i="7"/>
  <c r="L977" i="7"/>
  <c r="L978" i="7"/>
  <c r="L979" i="7"/>
  <c r="L980" i="7"/>
  <c r="L981" i="7"/>
  <c r="L982" i="7"/>
  <c r="L983" i="7"/>
  <c r="L984" i="7"/>
  <c r="L985" i="7"/>
  <c r="L986" i="7"/>
  <c r="L987" i="7"/>
  <c r="L988" i="7"/>
  <c r="L989" i="7"/>
  <c r="L990" i="7"/>
  <c r="L991" i="7"/>
  <c r="L992" i="7"/>
  <c r="L993" i="7"/>
  <c r="L994" i="7"/>
  <c r="L995" i="7"/>
  <c r="L996" i="7"/>
  <c r="L997" i="7"/>
  <c r="L998" i="7"/>
  <c r="L999" i="7"/>
  <c r="L1000" i="7"/>
  <c r="L1001" i="7"/>
  <c r="L1002" i="7"/>
  <c r="L1003" i="7"/>
  <c r="L1004" i="7"/>
  <c r="L1005" i="7"/>
  <c r="L1006" i="7"/>
  <c r="L1007" i="7"/>
  <c r="L1008" i="7"/>
  <c r="L1009" i="7"/>
  <c r="L1010" i="7"/>
  <c r="L1011" i="7"/>
  <c r="L1012" i="7"/>
  <c r="L1013" i="7"/>
  <c r="L1014" i="7"/>
  <c r="L1015" i="7"/>
  <c r="L1016" i="7"/>
  <c r="L1017" i="7"/>
  <c r="L1018" i="7"/>
  <c r="L1019" i="7"/>
  <c r="L1020" i="7"/>
  <c r="L1021" i="7"/>
  <c r="L1022" i="7"/>
  <c r="L1023" i="7"/>
  <c r="L1024" i="7"/>
  <c r="L1025" i="7"/>
  <c r="L1026" i="7"/>
  <c r="L1027" i="7"/>
  <c r="L1028" i="7"/>
  <c r="L1029" i="7"/>
  <c r="L1030" i="7"/>
  <c r="L1031" i="7"/>
  <c r="L1032" i="7"/>
  <c r="L1033" i="7"/>
  <c r="L1034" i="7"/>
  <c r="L1035" i="7"/>
  <c r="L1036" i="7"/>
  <c r="L1037" i="7"/>
  <c r="L1038" i="7"/>
  <c r="L1039" i="7"/>
  <c r="L1040" i="7"/>
  <c r="L1041" i="7"/>
  <c r="L1042" i="7"/>
  <c r="L1043" i="7"/>
  <c r="L1044" i="7"/>
  <c r="L1045" i="7"/>
  <c r="L1046" i="7"/>
  <c r="L1047" i="7"/>
  <c r="L1048" i="7"/>
  <c r="L1049" i="7"/>
  <c r="L1050" i="7"/>
  <c r="L1051" i="7"/>
  <c r="L1052" i="7"/>
  <c r="L1053" i="7"/>
  <c r="L1054" i="7"/>
  <c r="L1055" i="7"/>
  <c r="L1056" i="7"/>
  <c r="L1057" i="7"/>
  <c r="L1058" i="7"/>
  <c r="L1059" i="7"/>
  <c r="L1060" i="7"/>
  <c r="L1061" i="7"/>
  <c r="L1062" i="7"/>
  <c r="L1063" i="7"/>
  <c r="L1064" i="7"/>
  <c r="L1065" i="7"/>
  <c r="L1066" i="7"/>
  <c r="L1067" i="7"/>
  <c r="L1068" i="7"/>
  <c r="L1069" i="7"/>
  <c r="L1070" i="7"/>
  <c r="L1071" i="7"/>
  <c r="L1072" i="7"/>
  <c r="L1073" i="7"/>
  <c r="L1074" i="7"/>
  <c r="L1075" i="7"/>
  <c r="L1076" i="7"/>
  <c r="L1077" i="7"/>
  <c r="L1078" i="7"/>
  <c r="L1079" i="7"/>
  <c r="L1080" i="7"/>
  <c r="L1081" i="7"/>
  <c r="L1082" i="7"/>
  <c r="L1083" i="7"/>
  <c r="L1084" i="7"/>
  <c r="L1085" i="7"/>
  <c r="L1086" i="7"/>
  <c r="L1087" i="7"/>
  <c r="L1088" i="7"/>
  <c r="L1089" i="7"/>
  <c r="L1090" i="7"/>
  <c r="L1091" i="7"/>
  <c r="L1092" i="7"/>
  <c r="L1093" i="7"/>
  <c r="L1094" i="7"/>
  <c r="L1095" i="7"/>
  <c r="L1096" i="7"/>
  <c r="L1097" i="7"/>
  <c r="L1098" i="7"/>
  <c r="L1099" i="7"/>
  <c r="L1100" i="7"/>
  <c r="L1101" i="7"/>
  <c r="L1102" i="7"/>
  <c r="L1103" i="7"/>
  <c r="L1104" i="7"/>
  <c r="L1105" i="7"/>
  <c r="L1106" i="7"/>
  <c r="L1107" i="7"/>
  <c r="L1108" i="7"/>
  <c r="L1109" i="7"/>
  <c r="L1110" i="7"/>
  <c r="L1111" i="7"/>
  <c r="L1112" i="7"/>
  <c r="L1113" i="7"/>
  <c r="L1114" i="7"/>
  <c r="L1115" i="7"/>
  <c r="L1116" i="7"/>
  <c r="L1117" i="7"/>
  <c r="L1118" i="7"/>
  <c r="L1119" i="7"/>
  <c r="L1120" i="7"/>
  <c r="L1121" i="7"/>
  <c r="L1122" i="7"/>
  <c r="L1123" i="7"/>
  <c r="L1124" i="7"/>
  <c r="L1125" i="7"/>
  <c r="L1126" i="7"/>
  <c r="L1127" i="7"/>
  <c r="L1128" i="7"/>
  <c r="L1129" i="7"/>
  <c r="L1130" i="7"/>
  <c r="L1131" i="7"/>
  <c r="L1132" i="7"/>
  <c r="L1133" i="7"/>
  <c r="L1134" i="7"/>
  <c r="L1135" i="7"/>
  <c r="L1136" i="7"/>
  <c r="L1137" i="7"/>
  <c r="L1138" i="7"/>
  <c r="L1139" i="7"/>
  <c r="L1140" i="7"/>
  <c r="L1141" i="7"/>
  <c r="L1142" i="7"/>
  <c r="L1143" i="7"/>
  <c r="L1144" i="7"/>
  <c r="L1145" i="7"/>
  <c r="L1146" i="7"/>
  <c r="L1147" i="7"/>
  <c r="L1148" i="7"/>
  <c r="L1149" i="7"/>
  <c r="L1150" i="7"/>
  <c r="L1151" i="7"/>
  <c r="L1152" i="7"/>
  <c r="L1153" i="7"/>
  <c r="L1154" i="7"/>
  <c r="L1155" i="7"/>
  <c r="L1156" i="7"/>
  <c r="L1157" i="7"/>
  <c r="L1158" i="7"/>
  <c r="L1159" i="7"/>
  <c r="L1160" i="7"/>
  <c r="L1161" i="7"/>
  <c r="L1162" i="7"/>
  <c r="L1163" i="7"/>
  <c r="L1164" i="7"/>
  <c r="L1165" i="7"/>
  <c r="L1166" i="7"/>
  <c r="L1167" i="7"/>
  <c r="L1168" i="7"/>
  <c r="L1169" i="7"/>
  <c r="L1170" i="7"/>
  <c r="L1171" i="7"/>
  <c r="L1172" i="7"/>
  <c r="L1173" i="7"/>
  <c r="L1174" i="7"/>
  <c r="L1175" i="7"/>
  <c r="L1176" i="7"/>
  <c r="L1177" i="7"/>
  <c r="L1178" i="7"/>
  <c r="L1179" i="7"/>
  <c r="L1180" i="7"/>
  <c r="L1181" i="7"/>
  <c r="L1182" i="7"/>
  <c r="L1183" i="7"/>
  <c r="L1184" i="7"/>
  <c r="L1185" i="7"/>
  <c r="L1186" i="7"/>
  <c r="L1187" i="7"/>
  <c r="L1188" i="7"/>
  <c r="L1189" i="7"/>
  <c r="L1190" i="7"/>
  <c r="L1191" i="7"/>
  <c r="L1192" i="7"/>
  <c r="L1193" i="7"/>
  <c r="L1194" i="7"/>
  <c r="L1195" i="7"/>
  <c r="L1196" i="7"/>
  <c r="L1197" i="7"/>
  <c r="L1198" i="7"/>
  <c r="L1199" i="7"/>
  <c r="L1200" i="7"/>
  <c r="L1201" i="7"/>
  <c r="L1202" i="7"/>
  <c r="L1203" i="7"/>
  <c r="L1204" i="7"/>
  <c r="L1205" i="7"/>
  <c r="L1206" i="7"/>
  <c r="L1207" i="7"/>
  <c r="L1208" i="7"/>
  <c r="L1209" i="7"/>
  <c r="L1210" i="7"/>
  <c r="L1211" i="7"/>
  <c r="L1212" i="7"/>
  <c r="L1213" i="7"/>
  <c r="L1214" i="7"/>
  <c r="L1215" i="7"/>
  <c r="L1216" i="7"/>
  <c r="L1217" i="7"/>
  <c r="L1218" i="7"/>
  <c r="L1219" i="7"/>
  <c r="L1220" i="7"/>
  <c r="L1221" i="7"/>
  <c r="L1222" i="7"/>
  <c r="L1223" i="7"/>
  <c r="L1224" i="7"/>
  <c r="L1225" i="7"/>
  <c r="L1226" i="7"/>
  <c r="L1227" i="7"/>
  <c r="L1228" i="7"/>
  <c r="L1229" i="7"/>
  <c r="L1230" i="7"/>
  <c r="L1231" i="7"/>
  <c r="L1232" i="7"/>
  <c r="L1233" i="7"/>
  <c r="L1234" i="7"/>
  <c r="L1235" i="7"/>
  <c r="L1236" i="7"/>
  <c r="L1237" i="7"/>
  <c r="L1238" i="7"/>
  <c r="L1239" i="7"/>
  <c r="L1240" i="7"/>
  <c r="L1241" i="7"/>
  <c r="L1242" i="7"/>
  <c r="L1243" i="7"/>
  <c r="L1244" i="7"/>
  <c r="L1245" i="7"/>
  <c r="L1246" i="7"/>
  <c r="L1247" i="7"/>
  <c r="L1248" i="7"/>
  <c r="L1249" i="7"/>
  <c r="L1250" i="7"/>
  <c r="L1251" i="7"/>
  <c r="L1252" i="7"/>
  <c r="L1253" i="7"/>
  <c r="L1254" i="7"/>
  <c r="L1255" i="7"/>
  <c r="L1256" i="7"/>
  <c r="L1257" i="7"/>
  <c r="L1258" i="7"/>
  <c r="L1259" i="7"/>
  <c r="L1260" i="7"/>
  <c r="L1261" i="7"/>
  <c r="L1262" i="7"/>
  <c r="L1263" i="7"/>
  <c r="L1264" i="7"/>
  <c r="L1265" i="7"/>
  <c r="L1266" i="7"/>
  <c r="L1267" i="7"/>
  <c r="L1268" i="7"/>
  <c r="L1269" i="7"/>
  <c r="L1270" i="7"/>
  <c r="L1271" i="7"/>
  <c r="L1272" i="7"/>
  <c r="L1273" i="7"/>
  <c r="L1274" i="7"/>
  <c r="L1275" i="7"/>
  <c r="L1276" i="7"/>
  <c r="L1277" i="7"/>
  <c r="L1278" i="7"/>
  <c r="L1279" i="7"/>
  <c r="L1280" i="7"/>
  <c r="L1281" i="7"/>
  <c r="L1282" i="7"/>
  <c r="L1283" i="7"/>
  <c r="L1284" i="7"/>
  <c r="L1285" i="7"/>
  <c r="L1286" i="7"/>
  <c r="L1287" i="7"/>
  <c r="L1288" i="7"/>
  <c r="L1289" i="7"/>
  <c r="L1290" i="7"/>
  <c r="L1291" i="7"/>
  <c r="L1292" i="7"/>
  <c r="L1293" i="7"/>
  <c r="L1294" i="7"/>
  <c r="L1295" i="7"/>
  <c r="L1296" i="7"/>
  <c r="L1297" i="7"/>
  <c r="L1298" i="7"/>
  <c r="L1299" i="7"/>
  <c r="L1300" i="7"/>
  <c r="L1301" i="7"/>
  <c r="L1302" i="7"/>
  <c r="L1303" i="7"/>
  <c r="L1304" i="7"/>
  <c r="L1305" i="7"/>
  <c r="L1306" i="7"/>
  <c r="L1307" i="7"/>
  <c r="L1308" i="7"/>
  <c r="L1309" i="7"/>
  <c r="L1310" i="7"/>
  <c r="L1311" i="7"/>
  <c r="L1312" i="7"/>
  <c r="L1313" i="7"/>
  <c r="L1314" i="7"/>
  <c r="L1315" i="7"/>
  <c r="L1316" i="7"/>
  <c r="L1317" i="7"/>
  <c r="L1318" i="7"/>
  <c r="L1319" i="7"/>
  <c r="L1320" i="7"/>
  <c r="L1321" i="7"/>
  <c r="L1322" i="7"/>
  <c r="L1323" i="7"/>
  <c r="L1324" i="7"/>
  <c r="L1325" i="7"/>
  <c r="L1326" i="7"/>
  <c r="L1327" i="7"/>
  <c r="L1328" i="7"/>
  <c r="L1329" i="7"/>
  <c r="L1330" i="7"/>
  <c r="L1331" i="7"/>
  <c r="L1332" i="7"/>
  <c r="L1333" i="7"/>
  <c r="L1334" i="7"/>
  <c r="L1335" i="7"/>
  <c r="L1336" i="7"/>
  <c r="L1337" i="7"/>
  <c r="L1338" i="7"/>
  <c r="L1339" i="7"/>
  <c r="L1340" i="7"/>
  <c r="L1341" i="7"/>
  <c r="L1342" i="7"/>
  <c r="L1343" i="7"/>
  <c r="L1344" i="7"/>
  <c r="L1345" i="7"/>
  <c r="L1346" i="7"/>
  <c r="L1347" i="7"/>
  <c r="L1348" i="7"/>
  <c r="L1349" i="7"/>
  <c r="L1350" i="7"/>
  <c r="L1351" i="7"/>
  <c r="L1352" i="7"/>
  <c r="L1353" i="7"/>
  <c r="L1354" i="7"/>
  <c r="L1355" i="7"/>
  <c r="L1356" i="7"/>
  <c r="L1357" i="7"/>
  <c r="L1358" i="7"/>
  <c r="L1359" i="7"/>
  <c r="L1360" i="7"/>
  <c r="L1361" i="7"/>
  <c r="L1362" i="7"/>
  <c r="L1363" i="7"/>
  <c r="L1364" i="7"/>
  <c r="L1365" i="7"/>
  <c r="L1366" i="7"/>
  <c r="L1367" i="7"/>
  <c r="L1368" i="7"/>
  <c r="L1369" i="7"/>
  <c r="L1370" i="7"/>
  <c r="L1371" i="7"/>
  <c r="L1372" i="7"/>
  <c r="L1373" i="7"/>
  <c r="L1374" i="7"/>
  <c r="L1375" i="7"/>
  <c r="L1376" i="7"/>
  <c r="L1377" i="7"/>
  <c r="L1378" i="7"/>
  <c r="L1379" i="7"/>
  <c r="L1380" i="7"/>
  <c r="L1381" i="7"/>
  <c r="L1382" i="7"/>
  <c r="L1383" i="7"/>
  <c r="L1384" i="7"/>
  <c r="L1385" i="7"/>
  <c r="L1386" i="7"/>
  <c r="L1387" i="7"/>
  <c r="L1388" i="7"/>
  <c r="L1389" i="7"/>
  <c r="L1390" i="7"/>
  <c r="L1391" i="7"/>
  <c r="L1392" i="7"/>
  <c r="L1393" i="7"/>
  <c r="L1394" i="7"/>
  <c r="L1395" i="7"/>
  <c r="L1396" i="7"/>
  <c r="L1397" i="7"/>
  <c r="L1398" i="7"/>
  <c r="L1399" i="7"/>
  <c r="L1400" i="7"/>
  <c r="L1401" i="7"/>
  <c r="L1402" i="7"/>
  <c r="L1403" i="7"/>
  <c r="L1404" i="7"/>
  <c r="L1405" i="7"/>
  <c r="L1406" i="7"/>
  <c r="L1407" i="7"/>
  <c r="L1408" i="7"/>
  <c r="L1409" i="7"/>
  <c r="L1410" i="7"/>
  <c r="L1411" i="7"/>
  <c r="L1412" i="7"/>
  <c r="L1413" i="7"/>
  <c r="L1414" i="7"/>
  <c r="L1415" i="7"/>
  <c r="L1416" i="7"/>
  <c r="L1417" i="7"/>
  <c r="L1418" i="7"/>
  <c r="L1419" i="7"/>
  <c r="L1420" i="7"/>
  <c r="L1421" i="7"/>
  <c r="L1422" i="7"/>
  <c r="L1423" i="7"/>
  <c r="L1424" i="7"/>
  <c r="L1425" i="7"/>
  <c r="L1426" i="7"/>
  <c r="L1427" i="7"/>
  <c r="L1428" i="7"/>
  <c r="L1429" i="7"/>
  <c r="L1430" i="7"/>
  <c r="L1431" i="7"/>
  <c r="L1432" i="7"/>
  <c r="L1433" i="7"/>
  <c r="L1434" i="7"/>
  <c r="L1435" i="7"/>
  <c r="L1436" i="7"/>
  <c r="L1437" i="7"/>
  <c r="L1438" i="7"/>
  <c r="L1439" i="7"/>
  <c r="L1440" i="7"/>
  <c r="L1441" i="7"/>
  <c r="L1442" i="7"/>
  <c r="L1443" i="7"/>
  <c r="L1444" i="7"/>
  <c r="L1445" i="7"/>
  <c r="L1446" i="7"/>
  <c r="L1447" i="7"/>
  <c r="L1448" i="7"/>
  <c r="L1449" i="7"/>
  <c r="L1450" i="7"/>
  <c r="L1451" i="7"/>
  <c r="L1452" i="7"/>
  <c r="L1453" i="7"/>
  <c r="L1454" i="7"/>
  <c r="L1455" i="7"/>
  <c r="L1456" i="7"/>
  <c r="L1457" i="7"/>
  <c r="L1458" i="7"/>
  <c r="L1459" i="7"/>
  <c r="L1460" i="7"/>
  <c r="L1461" i="7"/>
  <c r="L1462" i="7"/>
  <c r="L1463" i="7"/>
  <c r="L1464" i="7"/>
  <c r="L1465" i="7"/>
  <c r="L1466" i="7"/>
  <c r="L1467" i="7"/>
  <c r="L1468" i="7"/>
  <c r="L1469" i="7"/>
  <c r="L1470" i="7"/>
  <c r="L1471" i="7"/>
  <c r="L1472" i="7"/>
  <c r="L1473" i="7"/>
  <c r="L1474" i="7"/>
  <c r="L1475" i="7"/>
  <c r="L1476" i="7"/>
  <c r="L1477" i="7"/>
  <c r="L1478" i="7"/>
  <c r="L1479" i="7"/>
  <c r="L1480" i="7"/>
  <c r="L1481" i="7"/>
  <c r="L1482" i="7"/>
  <c r="L1483" i="7"/>
  <c r="L1484" i="7"/>
  <c r="L1485" i="7"/>
  <c r="L1486" i="7"/>
  <c r="L1487" i="7"/>
  <c r="L1488" i="7"/>
  <c r="L1489" i="7"/>
  <c r="L1490" i="7"/>
  <c r="L1491" i="7"/>
  <c r="L1492" i="7"/>
  <c r="L1493" i="7"/>
  <c r="L1494" i="7"/>
  <c r="L1495" i="7"/>
  <c r="L1496" i="7"/>
  <c r="L1497" i="7"/>
  <c r="L1498" i="7"/>
  <c r="L1499" i="7"/>
  <c r="L1500" i="7"/>
  <c r="L1501" i="7"/>
  <c r="L1502" i="7"/>
  <c r="L1503" i="7"/>
  <c r="L1504" i="7"/>
  <c r="L1505" i="7"/>
  <c r="L1506" i="7"/>
  <c r="L1507" i="7"/>
  <c r="L1508" i="7"/>
  <c r="L1509" i="7"/>
  <c r="L1510" i="7"/>
  <c r="L1511" i="7"/>
  <c r="L1512" i="7"/>
  <c r="L1513" i="7"/>
  <c r="L1514" i="7"/>
  <c r="L1515" i="7"/>
  <c r="L1516" i="7"/>
  <c r="L1517" i="7"/>
  <c r="L1518" i="7"/>
  <c r="L1519" i="7"/>
  <c r="L1520" i="7"/>
  <c r="L1521" i="7"/>
  <c r="L1522" i="7"/>
  <c r="L1523" i="7"/>
  <c r="L1524" i="7"/>
  <c r="L1525" i="7"/>
  <c r="L1526" i="7"/>
  <c r="L1527" i="7"/>
  <c r="L1528" i="7"/>
  <c r="L1529" i="7"/>
  <c r="L1530" i="7"/>
  <c r="L1531" i="7"/>
  <c r="L1532" i="7"/>
  <c r="L1533" i="7"/>
  <c r="L1534" i="7"/>
  <c r="L1535" i="7"/>
  <c r="L1536" i="7"/>
  <c r="L1537" i="7"/>
  <c r="L1538" i="7"/>
  <c r="L1539" i="7"/>
  <c r="L1540" i="7"/>
  <c r="L1541" i="7"/>
  <c r="L1542" i="7"/>
  <c r="L1543" i="7"/>
  <c r="L1544" i="7"/>
  <c r="L1545" i="7"/>
  <c r="L1546" i="7"/>
  <c r="L1547" i="7"/>
  <c r="L1548" i="7"/>
  <c r="L1549" i="7"/>
  <c r="L1550" i="7"/>
  <c r="L1551" i="7"/>
  <c r="L1552" i="7"/>
  <c r="L1553" i="7"/>
  <c r="L1554" i="7"/>
  <c r="L1555" i="7"/>
  <c r="L1556" i="7"/>
  <c r="L1557" i="7"/>
  <c r="L1558" i="7"/>
  <c r="L1559" i="7"/>
  <c r="L1560" i="7"/>
  <c r="L1561" i="7"/>
  <c r="L1562" i="7"/>
  <c r="L1563" i="7"/>
  <c r="L1564" i="7"/>
  <c r="L1565" i="7"/>
  <c r="L1566" i="7"/>
  <c r="L1567" i="7"/>
  <c r="L1568" i="7"/>
  <c r="L1569" i="7"/>
  <c r="L1570" i="7"/>
  <c r="L1571" i="7"/>
  <c r="L1572" i="7"/>
  <c r="L1573" i="7"/>
  <c r="L1574" i="7"/>
  <c r="L1575" i="7"/>
  <c r="L1576" i="7"/>
  <c r="L1577" i="7"/>
  <c r="L1578" i="7"/>
  <c r="L1579" i="7"/>
  <c r="L1580" i="7"/>
  <c r="L1581" i="7"/>
  <c r="L1582" i="7"/>
  <c r="L1583" i="7"/>
  <c r="L1584" i="7"/>
  <c r="L1585" i="7"/>
  <c r="L1586" i="7"/>
  <c r="L1587" i="7"/>
  <c r="L1588" i="7"/>
  <c r="L1589" i="7"/>
  <c r="L1590" i="7"/>
  <c r="L1591" i="7"/>
  <c r="L1592" i="7"/>
  <c r="L1593" i="7"/>
  <c r="L1594" i="7"/>
  <c r="L1595" i="7"/>
  <c r="L1596" i="7"/>
  <c r="L1597" i="7"/>
  <c r="L1598" i="7"/>
  <c r="L1599" i="7"/>
  <c r="L1600" i="7"/>
  <c r="L1601" i="7"/>
  <c r="L1602" i="7"/>
  <c r="L1603" i="7"/>
  <c r="L1604" i="7"/>
  <c r="L1605" i="7"/>
  <c r="L1606" i="7"/>
  <c r="L1607" i="7"/>
  <c r="L1608" i="7"/>
  <c r="L1609" i="7"/>
  <c r="L1610" i="7"/>
  <c r="L1611" i="7"/>
  <c r="L1612" i="7"/>
  <c r="L1613" i="7"/>
  <c r="L1614" i="7"/>
  <c r="L1615" i="7"/>
  <c r="L1616" i="7"/>
  <c r="L1617" i="7"/>
  <c r="L1618" i="7"/>
  <c r="L1619" i="7"/>
  <c r="L1620" i="7"/>
  <c r="L1621" i="7"/>
  <c r="L1622" i="7"/>
  <c r="L1623" i="7"/>
  <c r="L1624" i="7"/>
  <c r="L1625" i="7"/>
  <c r="L1626" i="7"/>
  <c r="L1627" i="7"/>
  <c r="L1628" i="7"/>
  <c r="L1629" i="7"/>
  <c r="L1630" i="7"/>
  <c r="L1631" i="7"/>
  <c r="L1632" i="7"/>
  <c r="L1633" i="7"/>
  <c r="L1634" i="7"/>
  <c r="L1635" i="7"/>
  <c r="L1636" i="7"/>
  <c r="L1637" i="7"/>
  <c r="L1638" i="7"/>
  <c r="L1639" i="7"/>
  <c r="L1640" i="7"/>
  <c r="L1641" i="7"/>
  <c r="L1642" i="7"/>
  <c r="L1643" i="7"/>
  <c r="L1644" i="7"/>
  <c r="L1645" i="7"/>
  <c r="L1646" i="7"/>
  <c r="L1647" i="7"/>
  <c r="L1648" i="7"/>
  <c r="L1649" i="7"/>
  <c r="L1650" i="7"/>
  <c r="L1651" i="7"/>
  <c r="L1652" i="7"/>
  <c r="L1653" i="7"/>
  <c r="L1654" i="7"/>
  <c r="L1655" i="7"/>
  <c r="L1656" i="7"/>
  <c r="L1657" i="7"/>
  <c r="L1658" i="7"/>
  <c r="L1659" i="7"/>
  <c r="L1660" i="7"/>
  <c r="L1661" i="7"/>
  <c r="L1662" i="7"/>
  <c r="L1663" i="7"/>
  <c r="L1664" i="7"/>
  <c r="L1665" i="7"/>
  <c r="L1666" i="7"/>
  <c r="L1667" i="7"/>
  <c r="L1668" i="7"/>
  <c r="L1669" i="7"/>
  <c r="L1670" i="7"/>
  <c r="L1671" i="7"/>
  <c r="L1672" i="7"/>
  <c r="L1673" i="7"/>
  <c r="L1674" i="7"/>
  <c r="L1675" i="7"/>
  <c r="L1676" i="7"/>
  <c r="L1677" i="7"/>
  <c r="L1678" i="7"/>
  <c r="L1679" i="7"/>
  <c r="L1680" i="7"/>
  <c r="L1681" i="7"/>
  <c r="L1682" i="7"/>
  <c r="L1683" i="7"/>
  <c r="L1684" i="7"/>
  <c r="L1685" i="7"/>
  <c r="L1686" i="7"/>
  <c r="L1687" i="7"/>
  <c r="L1688" i="7"/>
  <c r="L1689" i="7"/>
  <c r="L1690" i="7"/>
  <c r="L1691" i="7"/>
  <c r="L1692" i="7"/>
  <c r="L1693" i="7"/>
  <c r="L1694" i="7"/>
  <c r="L1695" i="7"/>
  <c r="L1696" i="7"/>
  <c r="L1697" i="7"/>
  <c r="L1698" i="7"/>
  <c r="L1699" i="7"/>
  <c r="L1700" i="7"/>
  <c r="L1701" i="7"/>
  <c r="L1702" i="7"/>
  <c r="L1703" i="7"/>
  <c r="L1704" i="7"/>
  <c r="L1705" i="7"/>
  <c r="L1706" i="7"/>
  <c r="L1707" i="7"/>
  <c r="L1708" i="7"/>
  <c r="L1709" i="7"/>
  <c r="L1710" i="7"/>
  <c r="L1711" i="7"/>
  <c r="L1712" i="7"/>
  <c r="L1713" i="7"/>
  <c r="L1714" i="7"/>
  <c r="L1715" i="7"/>
  <c r="L1716" i="7"/>
  <c r="L1717" i="7"/>
  <c r="L1718" i="7"/>
  <c r="L1719" i="7"/>
  <c r="L1720" i="7"/>
  <c r="L1721" i="7"/>
  <c r="L1722" i="7"/>
  <c r="L1723" i="7"/>
  <c r="L1724" i="7"/>
  <c r="L1725" i="7"/>
  <c r="L1726" i="7"/>
  <c r="L1727" i="7"/>
  <c r="L1728" i="7"/>
  <c r="L1729" i="7"/>
  <c r="L1730" i="7"/>
  <c r="L1731" i="7"/>
  <c r="L1732" i="7"/>
  <c r="L1733" i="7"/>
  <c r="L1734" i="7"/>
  <c r="L1735" i="7"/>
  <c r="L1736" i="7"/>
  <c r="L1737" i="7"/>
  <c r="L1738" i="7"/>
  <c r="L1739" i="7"/>
  <c r="L1740" i="7"/>
  <c r="L1741" i="7"/>
  <c r="L1742" i="7"/>
  <c r="L1743" i="7"/>
  <c r="L1744" i="7"/>
  <c r="L1745" i="7"/>
  <c r="L1746" i="7"/>
  <c r="L1747" i="7"/>
  <c r="L1748" i="7"/>
  <c r="L1749" i="7"/>
  <c r="L1750" i="7"/>
  <c r="L1751" i="7"/>
  <c r="L1752" i="7"/>
  <c r="L1753" i="7"/>
  <c r="L1754" i="7"/>
  <c r="L1755" i="7"/>
  <c r="L1756" i="7"/>
  <c r="L1757" i="7"/>
  <c r="L1758" i="7"/>
  <c r="L1759" i="7"/>
  <c r="L1760" i="7"/>
  <c r="L1761" i="7"/>
  <c r="L1762" i="7"/>
  <c r="L1763" i="7"/>
  <c r="L1764" i="7"/>
  <c r="L1765" i="7"/>
  <c r="L1766" i="7"/>
  <c r="L1767" i="7"/>
  <c r="L1768" i="7"/>
  <c r="L1769" i="7"/>
  <c r="L1770" i="7"/>
  <c r="L1771" i="7"/>
  <c r="L1772" i="7"/>
  <c r="L1773" i="7"/>
  <c r="L1774" i="7"/>
  <c r="L1775" i="7"/>
  <c r="L1776" i="7"/>
  <c r="L1777" i="7"/>
  <c r="L1778" i="7"/>
  <c r="L1779" i="7"/>
  <c r="L1780" i="7"/>
  <c r="L1781" i="7"/>
  <c r="L1782" i="7"/>
  <c r="L1783" i="7"/>
  <c r="L1784" i="7"/>
  <c r="L1785" i="7"/>
  <c r="L1786" i="7"/>
  <c r="L1787" i="7"/>
  <c r="L1788" i="7"/>
  <c r="L1789" i="7"/>
  <c r="L1790" i="7"/>
  <c r="L1791" i="7"/>
  <c r="L1792" i="7"/>
  <c r="L1793" i="7"/>
  <c r="L1794" i="7"/>
  <c r="L1795" i="7"/>
  <c r="L1796" i="7"/>
  <c r="L1797" i="7"/>
  <c r="L1798" i="7"/>
  <c r="L1799" i="7"/>
  <c r="L1800" i="7"/>
  <c r="L1801" i="7"/>
  <c r="L1802" i="7"/>
  <c r="L1803" i="7"/>
  <c r="L1804" i="7"/>
  <c r="L1805" i="7"/>
  <c r="L1806" i="7"/>
  <c r="L1807" i="7"/>
  <c r="L1808" i="7"/>
  <c r="L1809" i="7"/>
  <c r="L1810" i="7"/>
  <c r="L1811" i="7"/>
  <c r="L1812" i="7"/>
  <c r="L1813" i="7"/>
  <c r="L1814" i="7"/>
  <c r="L1815" i="7"/>
  <c r="L1816" i="7"/>
  <c r="L1817" i="7"/>
  <c r="L1818" i="7"/>
  <c r="L1819" i="7"/>
  <c r="L1820" i="7"/>
  <c r="L1821" i="7"/>
  <c r="L1822" i="7"/>
  <c r="L1823" i="7"/>
  <c r="L1824" i="7"/>
  <c r="L1825" i="7"/>
  <c r="L1826" i="7"/>
  <c r="L1827" i="7"/>
  <c r="L1828" i="7"/>
  <c r="L1829" i="7"/>
  <c r="L1830" i="7"/>
  <c r="L1831" i="7"/>
  <c r="L1832" i="7"/>
  <c r="L1833" i="7"/>
  <c r="L1834" i="7"/>
  <c r="L1835" i="7"/>
  <c r="L1836" i="7"/>
  <c r="L1837" i="7"/>
  <c r="L1838" i="7"/>
  <c r="L1839" i="7"/>
  <c r="L1840" i="7"/>
  <c r="L1841" i="7"/>
  <c r="L1842" i="7"/>
  <c r="L1843" i="7"/>
  <c r="L1844" i="7"/>
  <c r="L1845" i="7"/>
  <c r="L1846" i="7"/>
  <c r="L1847" i="7"/>
  <c r="L1848" i="7"/>
  <c r="L1849" i="7"/>
  <c r="L1850" i="7"/>
  <c r="L1851" i="7"/>
  <c r="L1852" i="7"/>
  <c r="L1853" i="7"/>
  <c r="L1854" i="7"/>
  <c r="L1855" i="7"/>
  <c r="L1856" i="7"/>
  <c r="L1857" i="7"/>
  <c r="L1858" i="7"/>
  <c r="L1859" i="7"/>
  <c r="L1860" i="7"/>
  <c r="L1861" i="7"/>
  <c r="L1862" i="7"/>
  <c r="L1863" i="7"/>
  <c r="L1864" i="7"/>
  <c r="L1865" i="7"/>
  <c r="L1866" i="7"/>
  <c r="L1867" i="7"/>
  <c r="L1868" i="7"/>
  <c r="L1869" i="7"/>
  <c r="L1870" i="7"/>
  <c r="L1871" i="7"/>
  <c r="L1872" i="7"/>
  <c r="L1873" i="7"/>
  <c r="L1874" i="7"/>
  <c r="L1875" i="7"/>
  <c r="L1876" i="7"/>
  <c r="L1877" i="7"/>
  <c r="L1878" i="7"/>
  <c r="L1879" i="7"/>
  <c r="L1880" i="7"/>
  <c r="L1881" i="7"/>
  <c r="L1882" i="7"/>
  <c r="L1883" i="7"/>
  <c r="L1884" i="7"/>
  <c r="L1885" i="7"/>
  <c r="L1886" i="7"/>
  <c r="L1887" i="7"/>
  <c r="L1888" i="7"/>
  <c r="L1889" i="7"/>
  <c r="L1890" i="7"/>
  <c r="L1891" i="7"/>
  <c r="L1892" i="7"/>
  <c r="L1893" i="7"/>
  <c r="L1894" i="7"/>
  <c r="L1895" i="7"/>
  <c r="L1896" i="7"/>
  <c r="L1897" i="7"/>
  <c r="L1898" i="7"/>
  <c r="L1899" i="7"/>
  <c r="L1900" i="7"/>
  <c r="L1901" i="7"/>
  <c r="L1902" i="7"/>
  <c r="L1903" i="7"/>
  <c r="L1904" i="7"/>
  <c r="L1905" i="7"/>
  <c r="L1906" i="7"/>
  <c r="L1907" i="7"/>
  <c r="L1908" i="7"/>
  <c r="L1909" i="7"/>
  <c r="L1910" i="7"/>
  <c r="L1911" i="7"/>
  <c r="L1912" i="7"/>
  <c r="L1913" i="7"/>
  <c r="L1914" i="7"/>
  <c r="L1915" i="7"/>
  <c r="L1916" i="7"/>
  <c r="L1917" i="7"/>
  <c r="L1918" i="7"/>
  <c r="L1919" i="7"/>
  <c r="L1920" i="7"/>
  <c r="L1921" i="7"/>
  <c r="L1922" i="7"/>
  <c r="L1923" i="7"/>
  <c r="L1924" i="7"/>
  <c r="L1925" i="7"/>
  <c r="L1926" i="7"/>
  <c r="L1927" i="7"/>
  <c r="L1928" i="7"/>
  <c r="L1929" i="7"/>
  <c r="L1930" i="7"/>
  <c r="L1931" i="7"/>
  <c r="L1932" i="7"/>
  <c r="L1933" i="7"/>
  <c r="L1934" i="7"/>
  <c r="L1935" i="7"/>
  <c r="L1936" i="7"/>
  <c r="L1937" i="7"/>
  <c r="L1938" i="7"/>
  <c r="L1939" i="7"/>
  <c r="L1940" i="7"/>
  <c r="L1941" i="7"/>
  <c r="L1942" i="7"/>
  <c r="L1943" i="7"/>
  <c r="L1944" i="7"/>
  <c r="L1945" i="7"/>
  <c r="L1946" i="7"/>
  <c r="L1947" i="7"/>
  <c r="L1948" i="7"/>
  <c r="L1949" i="7"/>
  <c r="L1950" i="7"/>
  <c r="L1951" i="7"/>
  <c r="L1952" i="7"/>
  <c r="L1953" i="7"/>
  <c r="L1954" i="7"/>
  <c r="L1955" i="7"/>
  <c r="L1956" i="7"/>
  <c r="L1957" i="7"/>
  <c r="L1958" i="7"/>
  <c r="L1959" i="7"/>
  <c r="L1960" i="7"/>
  <c r="L1961" i="7"/>
  <c r="L1962" i="7"/>
  <c r="L1963" i="7"/>
  <c r="L1964" i="7"/>
  <c r="L1965" i="7"/>
  <c r="L1966" i="7"/>
  <c r="L1967" i="7"/>
  <c r="L1968" i="7"/>
  <c r="L1969" i="7"/>
  <c r="L1970" i="7"/>
  <c r="L1971" i="7"/>
  <c r="L1972" i="7"/>
  <c r="L1973" i="7"/>
  <c r="L1974" i="7"/>
  <c r="L1975" i="7"/>
  <c r="L1976" i="7"/>
  <c r="L1977" i="7"/>
  <c r="L1978" i="7"/>
  <c r="L1979" i="7"/>
  <c r="L1980" i="7"/>
  <c r="L1981" i="7"/>
  <c r="L1982" i="7"/>
  <c r="L1983" i="7"/>
  <c r="L1984" i="7"/>
  <c r="L1985" i="7"/>
  <c r="L1986" i="7"/>
  <c r="L1987" i="7"/>
  <c r="L1988" i="7"/>
  <c r="L1989" i="7"/>
  <c r="L1990" i="7"/>
  <c r="L1991" i="7"/>
  <c r="L1992" i="7"/>
  <c r="L1993" i="7"/>
  <c r="L1994" i="7"/>
  <c r="L1995" i="7"/>
  <c r="L1996" i="7"/>
  <c r="L1997" i="7"/>
  <c r="L1998" i="7"/>
  <c r="L1999" i="7"/>
  <c r="L2000" i="7"/>
  <c r="L11" i="7"/>
  <c r="L10" i="7"/>
  <c r="M813" i="7"/>
  <c r="N813" i="7"/>
  <c r="O813" i="7"/>
  <c r="M873" i="7"/>
  <c r="N873" i="7"/>
  <c r="O873" i="7"/>
  <c r="M1257" i="7"/>
  <c r="N1257" i="7"/>
  <c r="O1257" i="7"/>
  <c r="M1641" i="7"/>
  <c r="N1641" i="7"/>
  <c r="O164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306" i="7"/>
  <c r="O307" i="7"/>
  <c r="O308" i="7"/>
  <c r="O309" i="7"/>
  <c r="O310" i="7"/>
  <c r="O311" i="7"/>
  <c r="O312" i="7"/>
  <c r="O313" i="7"/>
  <c r="O314" i="7"/>
  <c r="O315" i="7"/>
  <c r="O316" i="7"/>
  <c r="O317" i="7"/>
  <c r="O318" i="7"/>
  <c r="O319" i="7"/>
  <c r="O320" i="7"/>
  <c r="O321" i="7"/>
  <c r="O322" i="7"/>
  <c r="O323" i="7"/>
  <c r="O324" i="7"/>
  <c r="O325" i="7"/>
  <c r="O326" i="7"/>
  <c r="O327" i="7"/>
  <c r="O328" i="7"/>
  <c r="O329" i="7"/>
  <c r="O330" i="7"/>
  <c r="O331" i="7"/>
  <c r="O332" i="7"/>
  <c r="O333" i="7"/>
  <c r="O334" i="7"/>
  <c r="O335" i="7"/>
  <c r="O336" i="7"/>
  <c r="O337" i="7"/>
  <c r="O338" i="7"/>
  <c r="O339" i="7"/>
  <c r="O340" i="7"/>
  <c r="O341" i="7"/>
  <c r="O342" i="7"/>
  <c r="O343" i="7"/>
  <c r="O344" i="7"/>
  <c r="O345" i="7"/>
  <c r="O346" i="7"/>
  <c r="O347" i="7"/>
  <c r="O348" i="7"/>
  <c r="O349" i="7"/>
  <c r="O350" i="7"/>
  <c r="O351" i="7"/>
  <c r="O352" i="7"/>
  <c r="O353" i="7"/>
  <c r="O354" i="7"/>
  <c r="O355" i="7"/>
  <c r="O356" i="7"/>
  <c r="O357" i="7"/>
  <c r="O358" i="7"/>
  <c r="O359" i="7"/>
  <c r="O360" i="7"/>
  <c r="O361" i="7"/>
  <c r="O362" i="7"/>
  <c r="O363" i="7"/>
  <c r="O364" i="7"/>
  <c r="O365" i="7"/>
  <c r="O366" i="7"/>
  <c r="O367" i="7"/>
  <c r="O368" i="7"/>
  <c r="O369" i="7"/>
  <c r="O370" i="7"/>
  <c r="O371" i="7"/>
  <c r="O372" i="7"/>
  <c r="O373" i="7"/>
  <c r="O374" i="7"/>
  <c r="O375" i="7"/>
  <c r="O376" i="7"/>
  <c r="O377" i="7"/>
  <c r="O378" i="7"/>
  <c r="O379" i="7"/>
  <c r="O380" i="7"/>
  <c r="O381" i="7"/>
  <c r="O382" i="7"/>
  <c r="O383" i="7"/>
  <c r="O384" i="7"/>
  <c r="O385" i="7"/>
  <c r="O386" i="7"/>
  <c r="O387" i="7"/>
  <c r="O388" i="7"/>
  <c r="O389" i="7"/>
  <c r="O390" i="7"/>
  <c r="O391" i="7"/>
  <c r="O392" i="7"/>
  <c r="O393" i="7"/>
  <c r="O394" i="7"/>
  <c r="O395" i="7"/>
  <c r="O396" i="7"/>
  <c r="O397" i="7"/>
  <c r="O398" i="7"/>
  <c r="O399" i="7"/>
  <c r="O400" i="7"/>
  <c r="O401" i="7"/>
  <c r="O402" i="7"/>
  <c r="O403" i="7"/>
  <c r="O404" i="7"/>
  <c r="O405" i="7"/>
  <c r="O406" i="7"/>
  <c r="O407" i="7"/>
  <c r="O408" i="7"/>
  <c r="O409" i="7"/>
  <c r="O410" i="7"/>
  <c r="O411" i="7"/>
  <c r="O412" i="7"/>
  <c r="O413" i="7"/>
  <c r="O414" i="7"/>
  <c r="O415" i="7"/>
  <c r="O416" i="7"/>
  <c r="O417" i="7"/>
  <c r="O418" i="7"/>
  <c r="O419" i="7"/>
  <c r="O420" i="7"/>
  <c r="O421" i="7"/>
  <c r="O422" i="7"/>
  <c r="O423" i="7"/>
  <c r="O424" i="7"/>
  <c r="O425" i="7"/>
  <c r="O426" i="7"/>
  <c r="O427" i="7"/>
  <c r="O428" i="7"/>
  <c r="O429" i="7"/>
  <c r="O430" i="7"/>
  <c r="O431" i="7"/>
  <c r="O432" i="7"/>
  <c r="O433" i="7"/>
  <c r="O434" i="7"/>
  <c r="O435" i="7"/>
  <c r="O436" i="7"/>
  <c r="O437" i="7"/>
  <c r="O438" i="7"/>
  <c r="O439" i="7"/>
  <c r="O440" i="7"/>
  <c r="O441" i="7"/>
  <c r="O442" i="7"/>
  <c r="O443" i="7"/>
  <c r="O444" i="7"/>
  <c r="O445" i="7"/>
  <c r="O446" i="7"/>
  <c r="O447" i="7"/>
  <c r="O448" i="7"/>
  <c r="O449" i="7"/>
  <c r="O450" i="7"/>
  <c r="O451" i="7"/>
  <c r="O452" i="7"/>
  <c r="O453" i="7"/>
  <c r="O454" i="7"/>
  <c r="O455" i="7"/>
  <c r="O456" i="7"/>
  <c r="O457" i="7"/>
  <c r="O458" i="7"/>
  <c r="O459" i="7"/>
  <c r="O460" i="7"/>
  <c r="O461" i="7"/>
  <c r="O462" i="7"/>
  <c r="O463" i="7"/>
  <c r="O464" i="7"/>
  <c r="O465" i="7"/>
  <c r="O466" i="7"/>
  <c r="O467" i="7"/>
  <c r="O468" i="7"/>
  <c r="O469" i="7"/>
  <c r="O470" i="7"/>
  <c r="O471" i="7"/>
  <c r="O472" i="7"/>
  <c r="O473" i="7"/>
  <c r="O474" i="7"/>
  <c r="O475" i="7"/>
  <c r="O476" i="7"/>
  <c r="O477" i="7"/>
  <c r="O478" i="7"/>
  <c r="O479" i="7"/>
  <c r="O480" i="7"/>
  <c r="O481" i="7"/>
  <c r="O482" i="7"/>
  <c r="O483" i="7"/>
  <c r="O484" i="7"/>
  <c r="O485" i="7"/>
  <c r="O486" i="7"/>
  <c r="O487" i="7"/>
  <c r="O488" i="7"/>
  <c r="O489" i="7"/>
  <c r="O490" i="7"/>
  <c r="O491" i="7"/>
  <c r="O492" i="7"/>
  <c r="O493" i="7"/>
  <c r="O494" i="7"/>
  <c r="O495" i="7"/>
  <c r="O496" i="7"/>
  <c r="O497" i="7"/>
  <c r="O498" i="7"/>
  <c r="O499" i="7"/>
  <c r="O500" i="7"/>
  <c r="O501" i="7"/>
  <c r="O502" i="7"/>
  <c r="O503" i="7"/>
  <c r="O504" i="7"/>
  <c r="O505" i="7"/>
  <c r="O506" i="7"/>
  <c r="O507" i="7"/>
  <c r="O508" i="7"/>
  <c r="O509" i="7"/>
  <c r="O510" i="7"/>
  <c r="O511" i="7"/>
  <c r="O512" i="7"/>
  <c r="O513" i="7"/>
  <c r="O514" i="7"/>
  <c r="O515" i="7"/>
  <c r="O516" i="7"/>
  <c r="O517" i="7"/>
  <c r="O518" i="7"/>
  <c r="O519" i="7"/>
  <c r="O520" i="7"/>
  <c r="O521" i="7"/>
  <c r="O522" i="7"/>
  <c r="O523" i="7"/>
  <c r="O524" i="7"/>
  <c r="O525" i="7"/>
  <c r="O526" i="7"/>
  <c r="O527" i="7"/>
  <c r="O528" i="7"/>
  <c r="O529" i="7"/>
  <c r="O530" i="7"/>
  <c r="O531" i="7"/>
  <c r="O532" i="7"/>
  <c r="O533" i="7"/>
  <c r="O534" i="7"/>
  <c r="O535" i="7"/>
  <c r="O536" i="7"/>
  <c r="O537" i="7"/>
  <c r="O538" i="7"/>
  <c r="O539" i="7"/>
  <c r="O540" i="7"/>
  <c r="O541" i="7"/>
  <c r="O542" i="7"/>
  <c r="O543" i="7"/>
  <c r="O544" i="7"/>
  <c r="O545" i="7"/>
  <c r="O546" i="7"/>
  <c r="O547" i="7"/>
  <c r="O548" i="7"/>
  <c r="O549" i="7"/>
  <c r="O550" i="7"/>
  <c r="O551" i="7"/>
  <c r="O552" i="7"/>
  <c r="O553" i="7"/>
  <c r="O554" i="7"/>
  <c r="O555" i="7"/>
  <c r="O556" i="7"/>
  <c r="O557" i="7"/>
  <c r="O558" i="7"/>
  <c r="O559" i="7"/>
  <c r="O560" i="7"/>
  <c r="O561" i="7"/>
  <c r="O562" i="7"/>
  <c r="O563" i="7"/>
  <c r="O564" i="7"/>
  <c r="O565" i="7"/>
  <c r="O566" i="7"/>
  <c r="O567" i="7"/>
  <c r="O568" i="7"/>
  <c r="O569" i="7"/>
  <c r="O570" i="7"/>
  <c r="O571" i="7"/>
  <c r="O572" i="7"/>
  <c r="O573" i="7"/>
  <c r="O574" i="7"/>
  <c r="O575" i="7"/>
  <c r="O576" i="7"/>
  <c r="O577" i="7"/>
  <c r="O578" i="7"/>
  <c r="O579" i="7"/>
  <c r="O580" i="7"/>
  <c r="O581" i="7"/>
  <c r="O582" i="7"/>
  <c r="O583" i="7"/>
  <c r="O584" i="7"/>
  <c r="O585" i="7"/>
  <c r="O586" i="7"/>
  <c r="O587" i="7"/>
  <c r="O588" i="7"/>
  <c r="O589" i="7"/>
  <c r="O590" i="7"/>
  <c r="O591" i="7"/>
  <c r="O592" i="7"/>
  <c r="O593" i="7"/>
  <c r="O594" i="7"/>
  <c r="O595" i="7"/>
  <c r="O596" i="7"/>
  <c r="O597" i="7"/>
  <c r="O598" i="7"/>
  <c r="O599" i="7"/>
  <c r="O600" i="7"/>
  <c r="O601" i="7"/>
  <c r="O602" i="7"/>
  <c r="O603" i="7"/>
  <c r="O604" i="7"/>
  <c r="O605" i="7"/>
  <c r="O606" i="7"/>
  <c r="O607" i="7"/>
  <c r="O608" i="7"/>
  <c r="O609" i="7"/>
  <c r="O610" i="7"/>
  <c r="O611" i="7"/>
  <c r="O612" i="7"/>
  <c r="O613" i="7"/>
  <c r="O614" i="7"/>
  <c r="O615" i="7"/>
  <c r="O616" i="7"/>
  <c r="O617" i="7"/>
  <c r="O618" i="7"/>
  <c r="O619" i="7"/>
  <c r="O620" i="7"/>
  <c r="O621" i="7"/>
  <c r="O622" i="7"/>
  <c r="O623" i="7"/>
  <c r="O624" i="7"/>
  <c r="O625" i="7"/>
  <c r="O626" i="7"/>
  <c r="O627" i="7"/>
  <c r="O628" i="7"/>
  <c r="O629" i="7"/>
  <c r="O630" i="7"/>
  <c r="O631" i="7"/>
  <c r="O632" i="7"/>
  <c r="O633" i="7"/>
  <c r="O634" i="7"/>
  <c r="O635" i="7"/>
  <c r="O636" i="7"/>
  <c r="O637" i="7"/>
  <c r="O638" i="7"/>
  <c r="O639" i="7"/>
  <c r="O640" i="7"/>
  <c r="O641" i="7"/>
  <c r="O642" i="7"/>
  <c r="O643" i="7"/>
  <c r="O644" i="7"/>
  <c r="O645" i="7"/>
  <c r="O646" i="7"/>
  <c r="O647" i="7"/>
  <c r="O648" i="7"/>
  <c r="O649" i="7"/>
  <c r="O650" i="7"/>
  <c r="O651" i="7"/>
  <c r="O652" i="7"/>
  <c r="O653" i="7"/>
  <c r="O654" i="7"/>
  <c r="O655" i="7"/>
  <c r="O656" i="7"/>
  <c r="O657" i="7"/>
  <c r="O658" i="7"/>
  <c r="O659" i="7"/>
  <c r="O660" i="7"/>
  <c r="O661" i="7"/>
  <c r="O662" i="7"/>
  <c r="O663" i="7"/>
  <c r="O664" i="7"/>
  <c r="O665" i="7"/>
  <c r="O666" i="7"/>
  <c r="O667" i="7"/>
  <c r="O668" i="7"/>
  <c r="O669" i="7"/>
  <c r="O670" i="7"/>
  <c r="O671" i="7"/>
  <c r="O672" i="7"/>
  <c r="O673" i="7"/>
  <c r="O674" i="7"/>
  <c r="O675" i="7"/>
  <c r="O676" i="7"/>
  <c r="O677" i="7"/>
  <c r="O678" i="7"/>
  <c r="O679" i="7"/>
  <c r="O680" i="7"/>
  <c r="O681" i="7"/>
  <c r="O682" i="7"/>
  <c r="O683" i="7"/>
  <c r="O684" i="7"/>
  <c r="O685" i="7"/>
  <c r="O686" i="7"/>
  <c r="O687" i="7"/>
  <c r="O688" i="7"/>
  <c r="O689" i="7"/>
  <c r="O690" i="7"/>
  <c r="O691" i="7"/>
  <c r="O692" i="7"/>
  <c r="O693" i="7"/>
  <c r="O694" i="7"/>
  <c r="O695" i="7"/>
  <c r="O696" i="7"/>
  <c r="O697" i="7"/>
  <c r="O698" i="7"/>
  <c r="O699" i="7"/>
  <c r="O700" i="7"/>
  <c r="O701" i="7"/>
  <c r="O702" i="7"/>
  <c r="O703" i="7"/>
  <c r="O704" i="7"/>
  <c r="O705" i="7"/>
  <c r="O706" i="7"/>
  <c r="O707" i="7"/>
  <c r="O708" i="7"/>
  <c r="O709" i="7"/>
  <c r="O710" i="7"/>
  <c r="O711" i="7"/>
  <c r="O712" i="7"/>
  <c r="O713" i="7"/>
  <c r="O714" i="7"/>
  <c r="O715" i="7"/>
  <c r="O716" i="7"/>
  <c r="O717" i="7"/>
  <c r="O718" i="7"/>
  <c r="O719" i="7"/>
  <c r="O720" i="7"/>
  <c r="O721" i="7"/>
  <c r="O722" i="7"/>
  <c r="O723" i="7"/>
  <c r="O724" i="7"/>
  <c r="O725" i="7"/>
  <c r="O726" i="7"/>
  <c r="O727" i="7"/>
  <c r="O728" i="7"/>
  <c r="O729" i="7"/>
  <c r="O730" i="7"/>
  <c r="O731" i="7"/>
  <c r="O732" i="7"/>
  <c r="O733" i="7"/>
  <c r="O734" i="7"/>
  <c r="O735" i="7"/>
  <c r="O736" i="7"/>
  <c r="O737" i="7"/>
  <c r="O738" i="7"/>
  <c r="O739" i="7"/>
  <c r="O740" i="7"/>
  <c r="O741" i="7"/>
  <c r="O742" i="7"/>
  <c r="O743" i="7"/>
  <c r="O744" i="7"/>
  <c r="O745" i="7"/>
  <c r="O746" i="7"/>
  <c r="O747" i="7"/>
  <c r="O748" i="7"/>
  <c r="O749" i="7"/>
  <c r="O750" i="7"/>
  <c r="O751" i="7"/>
  <c r="O752" i="7"/>
  <c r="O753" i="7"/>
  <c r="O754" i="7"/>
  <c r="O755" i="7"/>
  <c r="O756" i="7"/>
  <c r="O757" i="7"/>
  <c r="O758" i="7"/>
  <c r="O759" i="7"/>
  <c r="O760" i="7"/>
  <c r="O761" i="7"/>
  <c r="O762" i="7"/>
  <c r="O763" i="7"/>
  <c r="O764" i="7"/>
  <c r="O765" i="7"/>
  <c r="O766" i="7"/>
  <c r="O767" i="7"/>
  <c r="O768" i="7"/>
  <c r="O769" i="7"/>
  <c r="O770" i="7"/>
  <c r="O771" i="7"/>
  <c r="O772" i="7"/>
  <c r="O773" i="7"/>
  <c r="O774" i="7"/>
  <c r="O775" i="7"/>
  <c r="O776" i="7"/>
  <c r="O777" i="7"/>
  <c r="O778" i="7"/>
  <c r="O779" i="7"/>
  <c r="O780" i="7"/>
  <c r="O781" i="7"/>
  <c r="O782" i="7"/>
  <c r="O783" i="7"/>
  <c r="O784" i="7"/>
  <c r="O785" i="7"/>
  <c r="O786" i="7"/>
  <c r="O787" i="7"/>
  <c r="O788" i="7"/>
  <c r="O789" i="7"/>
  <c r="O790" i="7"/>
  <c r="O791" i="7"/>
  <c r="O792" i="7"/>
  <c r="O793" i="7"/>
  <c r="O794" i="7"/>
  <c r="O795" i="7"/>
  <c r="O796" i="7"/>
  <c r="O797" i="7"/>
  <c r="O798" i="7"/>
  <c r="O799" i="7"/>
  <c r="O800" i="7"/>
  <c r="O801" i="7"/>
  <c r="O802" i="7"/>
  <c r="O803" i="7"/>
  <c r="O804" i="7"/>
  <c r="O805" i="7"/>
  <c r="O806" i="7"/>
  <c r="O807" i="7"/>
  <c r="O808" i="7"/>
  <c r="O809" i="7"/>
  <c r="O810" i="7"/>
  <c r="O811" i="7"/>
  <c r="O812" i="7"/>
  <c r="O814" i="7"/>
  <c r="O815" i="7"/>
  <c r="O816" i="7"/>
  <c r="O817" i="7"/>
  <c r="O818" i="7"/>
  <c r="O819" i="7"/>
  <c r="O820" i="7"/>
  <c r="O821" i="7"/>
  <c r="O822" i="7"/>
  <c r="O823" i="7"/>
  <c r="O824" i="7"/>
  <c r="O825" i="7"/>
  <c r="O826" i="7"/>
  <c r="O827" i="7"/>
  <c r="O828" i="7"/>
  <c r="O829" i="7"/>
  <c r="O830" i="7"/>
  <c r="O831" i="7"/>
  <c r="O832" i="7"/>
  <c r="O833" i="7"/>
  <c r="O834" i="7"/>
  <c r="O835" i="7"/>
  <c r="O836" i="7"/>
  <c r="O837" i="7"/>
  <c r="O838" i="7"/>
  <c r="O839" i="7"/>
  <c r="O840" i="7"/>
  <c r="O841" i="7"/>
  <c r="O842" i="7"/>
  <c r="O843" i="7"/>
  <c r="O844" i="7"/>
  <c r="O845" i="7"/>
  <c r="O846" i="7"/>
  <c r="O847" i="7"/>
  <c r="O848" i="7"/>
  <c r="O849" i="7"/>
  <c r="O850" i="7"/>
  <c r="O851" i="7"/>
  <c r="O852" i="7"/>
  <c r="O853" i="7"/>
  <c r="O854" i="7"/>
  <c r="O855" i="7"/>
  <c r="O856" i="7"/>
  <c r="O857" i="7"/>
  <c r="O858" i="7"/>
  <c r="O859" i="7"/>
  <c r="O860" i="7"/>
  <c r="O861" i="7"/>
  <c r="O862" i="7"/>
  <c r="O863" i="7"/>
  <c r="O864" i="7"/>
  <c r="O865" i="7"/>
  <c r="O866" i="7"/>
  <c r="O867" i="7"/>
  <c r="O868" i="7"/>
  <c r="O869" i="7"/>
  <c r="O870" i="7"/>
  <c r="O871" i="7"/>
  <c r="O872" i="7"/>
  <c r="O874" i="7"/>
  <c r="O875" i="7"/>
  <c r="O876" i="7"/>
  <c r="O877" i="7"/>
  <c r="O878" i="7"/>
  <c r="O879" i="7"/>
  <c r="O880" i="7"/>
  <c r="O881" i="7"/>
  <c r="O882" i="7"/>
  <c r="O883" i="7"/>
  <c r="O884" i="7"/>
  <c r="O885" i="7"/>
  <c r="O886" i="7"/>
  <c r="O887" i="7"/>
  <c r="O888" i="7"/>
  <c r="O889" i="7"/>
  <c r="O890" i="7"/>
  <c r="O891" i="7"/>
  <c r="O892" i="7"/>
  <c r="O893" i="7"/>
  <c r="O894" i="7"/>
  <c r="O895" i="7"/>
  <c r="O896" i="7"/>
  <c r="O897" i="7"/>
  <c r="O898" i="7"/>
  <c r="O899" i="7"/>
  <c r="O900" i="7"/>
  <c r="O901" i="7"/>
  <c r="O902" i="7"/>
  <c r="O903" i="7"/>
  <c r="O904" i="7"/>
  <c r="O905" i="7"/>
  <c r="O906" i="7"/>
  <c r="O907" i="7"/>
  <c r="O908" i="7"/>
  <c r="O909" i="7"/>
  <c r="O910" i="7"/>
  <c r="O911" i="7"/>
  <c r="O912" i="7"/>
  <c r="O913" i="7"/>
  <c r="O914" i="7"/>
  <c r="O915" i="7"/>
  <c r="O916" i="7"/>
  <c r="O917" i="7"/>
  <c r="O918" i="7"/>
  <c r="O919" i="7"/>
  <c r="O920" i="7"/>
  <c r="O921" i="7"/>
  <c r="O922" i="7"/>
  <c r="O923" i="7"/>
  <c r="O924" i="7"/>
  <c r="O925" i="7"/>
  <c r="O926" i="7"/>
  <c r="O927" i="7"/>
  <c r="O928" i="7"/>
  <c r="O929" i="7"/>
  <c r="O930" i="7"/>
  <c r="O931" i="7"/>
  <c r="O932" i="7"/>
  <c r="O933" i="7"/>
  <c r="O934" i="7"/>
  <c r="O935" i="7"/>
  <c r="O936" i="7"/>
  <c r="O937" i="7"/>
  <c r="O938" i="7"/>
  <c r="O939" i="7"/>
  <c r="O940" i="7"/>
  <c r="O941" i="7"/>
  <c r="O942" i="7"/>
  <c r="O943" i="7"/>
  <c r="O944" i="7"/>
  <c r="O945" i="7"/>
  <c r="O946" i="7"/>
  <c r="O947" i="7"/>
  <c r="O948" i="7"/>
  <c r="O949" i="7"/>
  <c r="O950" i="7"/>
  <c r="O951" i="7"/>
  <c r="O952" i="7"/>
  <c r="O953" i="7"/>
  <c r="O954" i="7"/>
  <c r="O955" i="7"/>
  <c r="O956" i="7"/>
  <c r="O957" i="7"/>
  <c r="O958" i="7"/>
  <c r="O959" i="7"/>
  <c r="O960" i="7"/>
  <c r="O961" i="7"/>
  <c r="O962" i="7"/>
  <c r="O963" i="7"/>
  <c r="O964" i="7"/>
  <c r="O965" i="7"/>
  <c r="O966" i="7"/>
  <c r="O967" i="7"/>
  <c r="O968" i="7"/>
  <c r="O969" i="7"/>
  <c r="O970" i="7"/>
  <c r="O971" i="7"/>
  <c r="O972" i="7"/>
  <c r="O973" i="7"/>
  <c r="O974" i="7"/>
  <c r="O975" i="7"/>
  <c r="O976" i="7"/>
  <c r="O977" i="7"/>
  <c r="O978" i="7"/>
  <c r="O979" i="7"/>
  <c r="O980" i="7"/>
  <c r="O981" i="7"/>
  <c r="O982" i="7"/>
  <c r="O983" i="7"/>
  <c r="O984" i="7"/>
  <c r="O985" i="7"/>
  <c r="O986" i="7"/>
  <c r="O987" i="7"/>
  <c r="O988" i="7"/>
  <c r="O989" i="7"/>
  <c r="O990" i="7"/>
  <c r="O991" i="7"/>
  <c r="O992" i="7"/>
  <c r="O993" i="7"/>
  <c r="O994" i="7"/>
  <c r="O995" i="7"/>
  <c r="O996" i="7"/>
  <c r="O997" i="7"/>
  <c r="O998" i="7"/>
  <c r="O999" i="7"/>
  <c r="O1000" i="7"/>
  <c r="O1001" i="7"/>
  <c r="O1002" i="7"/>
  <c r="O1003" i="7"/>
  <c r="O1004" i="7"/>
  <c r="O1005" i="7"/>
  <c r="O1006" i="7"/>
  <c r="O1007" i="7"/>
  <c r="O1008" i="7"/>
  <c r="O1009" i="7"/>
  <c r="O1010" i="7"/>
  <c r="O1011" i="7"/>
  <c r="O1012" i="7"/>
  <c r="O1013" i="7"/>
  <c r="O1014" i="7"/>
  <c r="O1015" i="7"/>
  <c r="O1016" i="7"/>
  <c r="O1017" i="7"/>
  <c r="O1018" i="7"/>
  <c r="O1019" i="7"/>
  <c r="O1020" i="7"/>
  <c r="O1021" i="7"/>
  <c r="O1022" i="7"/>
  <c r="O1023" i="7"/>
  <c r="O1024" i="7"/>
  <c r="O1025" i="7"/>
  <c r="O1026" i="7"/>
  <c r="O1027" i="7"/>
  <c r="O1028" i="7"/>
  <c r="O1029" i="7"/>
  <c r="O1030" i="7"/>
  <c r="O1031" i="7"/>
  <c r="O1032" i="7"/>
  <c r="O1033" i="7"/>
  <c r="O1034" i="7"/>
  <c r="O1035" i="7"/>
  <c r="O1036" i="7"/>
  <c r="O1037" i="7"/>
  <c r="O1038" i="7"/>
  <c r="O1039" i="7"/>
  <c r="O1040" i="7"/>
  <c r="O1041" i="7"/>
  <c r="O1042" i="7"/>
  <c r="O1043" i="7"/>
  <c r="O1044" i="7"/>
  <c r="O1045" i="7"/>
  <c r="O1046" i="7"/>
  <c r="O1047" i="7"/>
  <c r="O1048" i="7"/>
  <c r="O1049" i="7"/>
  <c r="O1050" i="7"/>
  <c r="O1051" i="7"/>
  <c r="O1052" i="7"/>
  <c r="O1053" i="7"/>
  <c r="O1054" i="7"/>
  <c r="O1055" i="7"/>
  <c r="O1056" i="7"/>
  <c r="O1057" i="7"/>
  <c r="O1058" i="7"/>
  <c r="O1059" i="7"/>
  <c r="O1060" i="7"/>
  <c r="O1061" i="7"/>
  <c r="O1062" i="7"/>
  <c r="O1063" i="7"/>
  <c r="O1064" i="7"/>
  <c r="O1065" i="7"/>
  <c r="O1066" i="7"/>
  <c r="O1067" i="7"/>
  <c r="O1068" i="7"/>
  <c r="O1069" i="7"/>
  <c r="O1070" i="7"/>
  <c r="O1071" i="7"/>
  <c r="O1072" i="7"/>
  <c r="O1073" i="7"/>
  <c r="O1074" i="7"/>
  <c r="O1075" i="7"/>
  <c r="O1076" i="7"/>
  <c r="O1077" i="7"/>
  <c r="O1078" i="7"/>
  <c r="O1079" i="7"/>
  <c r="O1080" i="7"/>
  <c r="O1081" i="7"/>
  <c r="O1082" i="7"/>
  <c r="O1083" i="7"/>
  <c r="O1084" i="7"/>
  <c r="O1085" i="7"/>
  <c r="O1086" i="7"/>
  <c r="O1087" i="7"/>
  <c r="O1088" i="7"/>
  <c r="O1089" i="7"/>
  <c r="O1090" i="7"/>
  <c r="O1091" i="7"/>
  <c r="O1092" i="7"/>
  <c r="O1093" i="7"/>
  <c r="O1094" i="7"/>
  <c r="O1095" i="7"/>
  <c r="O1096" i="7"/>
  <c r="O1097" i="7"/>
  <c r="O1098" i="7"/>
  <c r="O1099" i="7"/>
  <c r="O1100" i="7"/>
  <c r="O1101" i="7"/>
  <c r="O1102" i="7"/>
  <c r="O1103" i="7"/>
  <c r="O1104" i="7"/>
  <c r="O1105" i="7"/>
  <c r="O1106" i="7"/>
  <c r="O1107" i="7"/>
  <c r="O1108" i="7"/>
  <c r="O1109" i="7"/>
  <c r="O1110" i="7"/>
  <c r="O1111" i="7"/>
  <c r="O1112" i="7"/>
  <c r="O1113" i="7"/>
  <c r="O1114" i="7"/>
  <c r="O1115" i="7"/>
  <c r="O1116" i="7"/>
  <c r="O1117" i="7"/>
  <c r="O1118" i="7"/>
  <c r="O1119" i="7"/>
  <c r="O1120" i="7"/>
  <c r="O1121" i="7"/>
  <c r="O1122" i="7"/>
  <c r="O1123" i="7"/>
  <c r="O1124" i="7"/>
  <c r="O1125" i="7"/>
  <c r="O1126" i="7"/>
  <c r="O1127" i="7"/>
  <c r="O1128" i="7"/>
  <c r="O1129" i="7"/>
  <c r="O1130" i="7"/>
  <c r="O1131" i="7"/>
  <c r="O1132" i="7"/>
  <c r="O1133" i="7"/>
  <c r="O1134" i="7"/>
  <c r="O1135" i="7"/>
  <c r="O1136" i="7"/>
  <c r="O1137" i="7"/>
  <c r="O1138" i="7"/>
  <c r="O1139" i="7"/>
  <c r="O1140" i="7"/>
  <c r="O1141" i="7"/>
  <c r="O1142" i="7"/>
  <c r="O1143" i="7"/>
  <c r="O1144" i="7"/>
  <c r="O1145" i="7"/>
  <c r="O1146" i="7"/>
  <c r="O1147" i="7"/>
  <c r="O1148" i="7"/>
  <c r="O1149" i="7"/>
  <c r="O1150" i="7"/>
  <c r="O1151" i="7"/>
  <c r="O1152" i="7"/>
  <c r="O1153" i="7"/>
  <c r="O1154" i="7"/>
  <c r="O1155" i="7"/>
  <c r="O1156" i="7"/>
  <c r="O1157" i="7"/>
  <c r="O1158" i="7"/>
  <c r="O1159" i="7"/>
  <c r="O1160" i="7"/>
  <c r="O1161" i="7"/>
  <c r="O1162" i="7"/>
  <c r="O1163" i="7"/>
  <c r="O1164" i="7"/>
  <c r="O1165" i="7"/>
  <c r="O1166" i="7"/>
  <c r="O1167" i="7"/>
  <c r="O1168" i="7"/>
  <c r="O1169" i="7"/>
  <c r="O1170" i="7"/>
  <c r="O1171" i="7"/>
  <c r="O1172" i="7"/>
  <c r="O1173" i="7"/>
  <c r="O1174" i="7"/>
  <c r="O1175" i="7"/>
  <c r="O1176" i="7"/>
  <c r="O1177" i="7"/>
  <c r="O1178" i="7"/>
  <c r="O1179" i="7"/>
  <c r="O1180" i="7"/>
  <c r="O1181" i="7"/>
  <c r="O1182" i="7"/>
  <c r="O1183" i="7"/>
  <c r="O1184" i="7"/>
  <c r="O1185" i="7"/>
  <c r="O1186" i="7"/>
  <c r="O1187" i="7"/>
  <c r="O1188" i="7"/>
  <c r="O1189" i="7"/>
  <c r="O1190" i="7"/>
  <c r="O1191" i="7"/>
  <c r="O1192" i="7"/>
  <c r="O1193" i="7"/>
  <c r="O1194" i="7"/>
  <c r="O1195" i="7"/>
  <c r="O1196" i="7"/>
  <c r="O1197" i="7"/>
  <c r="O1198" i="7"/>
  <c r="O1199" i="7"/>
  <c r="O1200" i="7"/>
  <c r="O1201" i="7"/>
  <c r="O1202" i="7"/>
  <c r="O1203" i="7"/>
  <c r="O1204" i="7"/>
  <c r="O1205" i="7"/>
  <c r="O1206" i="7"/>
  <c r="O1207" i="7"/>
  <c r="O1208" i="7"/>
  <c r="O1209" i="7"/>
  <c r="O1210" i="7"/>
  <c r="O1211" i="7"/>
  <c r="O1212" i="7"/>
  <c r="O1213" i="7"/>
  <c r="O1214" i="7"/>
  <c r="O1215" i="7"/>
  <c r="O1216" i="7"/>
  <c r="O1217" i="7"/>
  <c r="O1218" i="7"/>
  <c r="O1219" i="7"/>
  <c r="O1220" i="7"/>
  <c r="O1221" i="7"/>
  <c r="O1222" i="7"/>
  <c r="O1223" i="7"/>
  <c r="O1224" i="7"/>
  <c r="O1225" i="7"/>
  <c r="M1225" i="7"/>
  <c r="N1225" i="7"/>
  <c r="O1226" i="7"/>
  <c r="O1227" i="7"/>
  <c r="O1228" i="7"/>
  <c r="O1229" i="7"/>
  <c r="O1230" i="7"/>
  <c r="O1231" i="7"/>
  <c r="O1232" i="7"/>
  <c r="O1233" i="7"/>
  <c r="O1234" i="7"/>
  <c r="O1235" i="7"/>
  <c r="O1236" i="7"/>
  <c r="O1237" i="7"/>
  <c r="O1238" i="7"/>
  <c r="O1239" i="7"/>
  <c r="O1240" i="7"/>
  <c r="O1241" i="7"/>
  <c r="O1242" i="7"/>
  <c r="O1243" i="7"/>
  <c r="O1244" i="7"/>
  <c r="O1245" i="7"/>
  <c r="O1246" i="7"/>
  <c r="O1247" i="7"/>
  <c r="O1248" i="7"/>
  <c r="O1249" i="7"/>
  <c r="O1250" i="7"/>
  <c r="O1251" i="7"/>
  <c r="O1252" i="7"/>
  <c r="O1253" i="7"/>
  <c r="O1254" i="7"/>
  <c r="O1255" i="7"/>
  <c r="O1256" i="7"/>
  <c r="O1258" i="7"/>
  <c r="O1259" i="7"/>
  <c r="O1260" i="7"/>
  <c r="O1261" i="7"/>
  <c r="O1262" i="7"/>
  <c r="O1263" i="7"/>
  <c r="O1264" i="7"/>
  <c r="O1265" i="7"/>
  <c r="O1266" i="7"/>
  <c r="O1267" i="7"/>
  <c r="O1268" i="7"/>
  <c r="O1269" i="7"/>
  <c r="O1270" i="7"/>
  <c r="O1271" i="7"/>
  <c r="O1272" i="7"/>
  <c r="O1273" i="7"/>
  <c r="O1274" i="7"/>
  <c r="O1275" i="7"/>
  <c r="O1276" i="7"/>
  <c r="O1277" i="7"/>
  <c r="O1278" i="7"/>
  <c r="O1279" i="7"/>
  <c r="O1280" i="7"/>
  <c r="O1281" i="7"/>
  <c r="O1282" i="7"/>
  <c r="O1283" i="7"/>
  <c r="O1284" i="7"/>
  <c r="O1285" i="7"/>
  <c r="O1286" i="7"/>
  <c r="O1287" i="7"/>
  <c r="O1288" i="7"/>
  <c r="O1289" i="7"/>
  <c r="O1290" i="7"/>
  <c r="O1291" i="7"/>
  <c r="O1292" i="7"/>
  <c r="O1293" i="7"/>
  <c r="O1294" i="7"/>
  <c r="O1295" i="7"/>
  <c r="O1296" i="7"/>
  <c r="O1297" i="7"/>
  <c r="O1298" i="7"/>
  <c r="O1299" i="7"/>
  <c r="O1300" i="7"/>
  <c r="O1301" i="7"/>
  <c r="O1302" i="7"/>
  <c r="O1303" i="7"/>
  <c r="O1304" i="7"/>
  <c r="O1305" i="7"/>
  <c r="O1306" i="7"/>
  <c r="O1307" i="7"/>
  <c r="O1308" i="7"/>
  <c r="O1309" i="7"/>
  <c r="O1310" i="7"/>
  <c r="O1311" i="7"/>
  <c r="O1312" i="7"/>
  <c r="O1313" i="7"/>
  <c r="O1314" i="7"/>
  <c r="O1315" i="7"/>
  <c r="O1316" i="7"/>
  <c r="O1317" i="7"/>
  <c r="O1318" i="7"/>
  <c r="O1319" i="7"/>
  <c r="O1320" i="7"/>
  <c r="O1321" i="7"/>
  <c r="O1322" i="7"/>
  <c r="O1323" i="7"/>
  <c r="O1324" i="7"/>
  <c r="O1325" i="7"/>
  <c r="O1326" i="7"/>
  <c r="O1327" i="7"/>
  <c r="O1328" i="7"/>
  <c r="O1329" i="7"/>
  <c r="O1330" i="7"/>
  <c r="O1331" i="7"/>
  <c r="O1332" i="7"/>
  <c r="O1333" i="7"/>
  <c r="O1334" i="7"/>
  <c r="O1335" i="7"/>
  <c r="O1336" i="7"/>
  <c r="O1337" i="7"/>
  <c r="O1338" i="7"/>
  <c r="O1339" i="7"/>
  <c r="O1340" i="7"/>
  <c r="O1341" i="7"/>
  <c r="O1342" i="7"/>
  <c r="O1343" i="7"/>
  <c r="O1344" i="7"/>
  <c r="O1345" i="7"/>
  <c r="O1346" i="7"/>
  <c r="O1347" i="7"/>
  <c r="O1348" i="7"/>
  <c r="O1349" i="7"/>
  <c r="O1350" i="7"/>
  <c r="O1351" i="7"/>
  <c r="O1352" i="7"/>
  <c r="O1353" i="7"/>
  <c r="O1354" i="7"/>
  <c r="O1355" i="7"/>
  <c r="O1356" i="7"/>
  <c r="O1357" i="7"/>
  <c r="O1358" i="7"/>
  <c r="O1359" i="7"/>
  <c r="O1360" i="7"/>
  <c r="O1361" i="7"/>
  <c r="O1362" i="7"/>
  <c r="O1363" i="7"/>
  <c r="O1364" i="7"/>
  <c r="O1365" i="7"/>
  <c r="O1366" i="7"/>
  <c r="O1367" i="7"/>
  <c r="O1368" i="7"/>
  <c r="O1369" i="7"/>
  <c r="O1370" i="7"/>
  <c r="O1371" i="7"/>
  <c r="O1372" i="7"/>
  <c r="O1373" i="7"/>
  <c r="O1374" i="7"/>
  <c r="O1375" i="7"/>
  <c r="O1376" i="7"/>
  <c r="O1377" i="7"/>
  <c r="O1378" i="7"/>
  <c r="O1379" i="7"/>
  <c r="O1380" i="7"/>
  <c r="O1381" i="7"/>
  <c r="O1382" i="7"/>
  <c r="O1383" i="7"/>
  <c r="O1384" i="7"/>
  <c r="O1385" i="7"/>
  <c r="O1386" i="7"/>
  <c r="O1387" i="7"/>
  <c r="O1388" i="7"/>
  <c r="O1389" i="7"/>
  <c r="O1390" i="7"/>
  <c r="O1391" i="7"/>
  <c r="O1392" i="7"/>
  <c r="O1393" i="7"/>
  <c r="O1394" i="7"/>
  <c r="O1395" i="7"/>
  <c r="O1396" i="7"/>
  <c r="O1397" i="7"/>
  <c r="O1398" i="7"/>
  <c r="O1399" i="7"/>
  <c r="O1400" i="7"/>
  <c r="O1401" i="7"/>
  <c r="O1402" i="7"/>
  <c r="O1403" i="7"/>
  <c r="O1404" i="7"/>
  <c r="O1405" i="7"/>
  <c r="O1406" i="7"/>
  <c r="O1407" i="7"/>
  <c r="O1408" i="7"/>
  <c r="O1409" i="7"/>
  <c r="O1410" i="7"/>
  <c r="O1411" i="7"/>
  <c r="O1412" i="7"/>
  <c r="O1413" i="7"/>
  <c r="O1414" i="7"/>
  <c r="O1415" i="7"/>
  <c r="O1416" i="7"/>
  <c r="O1417" i="7"/>
  <c r="O1418" i="7"/>
  <c r="O1419" i="7"/>
  <c r="O1420" i="7"/>
  <c r="O1421" i="7"/>
  <c r="O1422" i="7"/>
  <c r="O1423" i="7"/>
  <c r="O1424" i="7"/>
  <c r="O1425" i="7"/>
  <c r="O1426" i="7"/>
  <c r="O1427" i="7"/>
  <c r="O1428" i="7"/>
  <c r="O1429" i="7"/>
  <c r="O1430" i="7"/>
  <c r="O1431" i="7"/>
  <c r="O1432" i="7"/>
  <c r="O1433" i="7"/>
  <c r="O1434" i="7"/>
  <c r="O1435" i="7"/>
  <c r="O1436" i="7"/>
  <c r="O1437" i="7"/>
  <c r="O1438" i="7"/>
  <c r="O1439" i="7"/>
  <c r="O1440" i="7"/>
  <c r="O1441" i="7"/>
  <c r="O1442" i="7"/>
  <c r="O1443" i="7"/>
  <c r="O1444" i="7"/>
  <c r="O1445" i="7"/>
  <c r="O1446" i="7"/>
  <c r="O1447" i="7"/>
  <c r="O1448" i="7"/>
  <c r="O1449" i="7"/>
  <c r="O1450" i="7"/>
  <c r="O1451" i="7"/>
  <c r="O1452" i="7"/>
  <c r="O1453" i="7"/>
  <c r="O1454" i="7"/>
  <c r="O1455" i="7"/>
  <c r="O1456" i="7"/>
  <c r="O1457" i="7"/>
  <c r="O1458" i="7"/>
  <c r="O1459" i="7"/>
  <c r="O1460" i="7"/>
  <c r="O1461" i="7"/>
  <c r="O1462" i="7"/>
  <c r="O1463" i="7"/>
  <c r="O1464" i="7"/>
  <c r="O1465" i="7"/>
  <c r="O1466" i="7"/>
  <c r="O1467" i="7"/>
  <c r="O1468" i="7"/>
  <c r="O1469" i="7"/>
  <c r="O1470" i="7"/>
  <c r="O1471" i="7"/>
  <c r="O1472" i="7"/>
  <c r="O1473" i="7"/>
  <c r="O1474" i="7"/>
  <c r="O1475" i="7"/>
  <c r="O1476" i="7"/>
  <c r="O1477" i="7"/>
  <c r="O1478" i="7"/>
  <c r="O1479" i="7"/>
  <c r="O1480" i="7"/>
  <c r="O1481" i="7"/>
  <c r="O1482" i="7"/>
  <c r="O1483" i="7"/>
  <c r="O1484" i="7"/>
  <c r="O1485" i="7"/>
  <c r="O1486" i="7"/>
  <c r="O1487" i="7"/>
  <c r="O1488" i="7"/>
  <c r="O1489" i="7"/>
  <c r="O1490" i="7"/>
  <c r="O1491" i="7"/>
  <c r="O1492" i="7"/>
  <c r="O1493" i="7"/>
  <c r="O1494" i="7"/>
  <c r="O1495" i="7"/>
  <c r="O1496" i="7"/>
  <c r="O1497" i="7"/>
  <c r="O1498" i="7"/>
  <c r="O1499" i="7"/>
  <c r="O1500" i="7"/>
  <c r="O1501" i="7"/>
  <c r="O1502" i="7"/>
  <c r="O1503" i="7"/>
  <c r="O1504" i="7"/>
  <c r="O1505" i="7"/>
  <c r="O1506" i="7"/>
  <c r="O1507" i="7"/>
  <c r="O1508" i="7"/>
  <c r="O1509" i="7"/>
  <c r="O1510" i="7"/>
  <c r="O1511" i="7"/>
  <c r="O1512" i="7"/>
  <c r="O1513" i="7"/>
  <c r="O1514" i="7"/>
  <c r="O1515" i="7"/>
  <c r="O1516" i="7"/>
  <c r="O1517" i="7"/>
  <c r="O1518" i="7"/>
  <c r="O1519" i="7"/>
  <c r="O1520" i="7"/>
  <c r="O1521" i="7"/>
  <c r="O1522" i="7"/>
  <c r="O1523" i="7"/>
  <c r="O1524" i="7"/>
  <c r="O1525" i="7"/>
  <c r="O1526" i="7"/>
  <c r="O1527" i="7"/>
  <c r="O1528" i="7"/>
  <c r="O1529" i="7"/>
  <c r="O1530" i="7"/>
  <c r="O1531" i="7"/>
  <c r="O1532" i="7"/>
  <c r="O1533" i="7"/>
  <c r="O1534" i="7"/>
  <c r="O1535" i="7"/>
  <c r="O1536" i="7"/>
  <c r="O1537" i="7"/>
  <c r="O1538" i="7"/>
  <c r="O1539" i="7"/>
  <c r="O1540" i="7"/>
  <c r="O1541" i="7"/>
  <c r="O1542" i="7"/>
  <c r="O1543" i="7"/>
  <c r="O1544" i="7"/>
  <c r="O1545" i="7"/>
  <c r="O1546" i="7"/>
  <c r="O1547" i="7"/>
  <c r="O1548" i="7"/>
  <c r="O1549" i="7"/>
  <c r="O1550" i="7"/>
  <c r="O1551" i="7"/>
  <c r="O1552" i="7"/>
  <c r="O1553" i="7"/>
  <c r="O1554" i="7"/>
  <c r="O1555" i="7"/>
  <c r="O1556" i="7"/>
  <c r="O1557" i="7"/>
  <c r="O1558" i="7"/>
  <c r="O1559" i="7"/>
  <c r="O1560" i="7"/>
  <c r="O1561" i="7"/>
  <c r="O1562" i="7"/>
  <c r="O1563" i="7"/>
  <c r="O1564" i="7"/>
  <c r="O1565" i="7"/>
  <c r="O1566" i="7"/>
  <c r="O1567" i="7"/>
  <c r="O1568" i="7"/>
  <c r="O1569" i="7"/>
  <c r="O1570" i="7"/>
  <c r="O1571" i="7"/>
  <c r="O1572" i="7"/>
  <c r="O1573" i="7"/>
  <c r="O1574" i="7"/>
  <c r="O1575" i="7"/>
  <c r="O1576" i="7"/>
  <c r="O1577" i="7"/>
  <c r="O1578" i="7"/>
  <c r="O1579" i="7"/>
  <c r="O1580" i="7"/>
  <c r="O1581" i="7"/>
  <c r="O1582" i="7"/>
  <c r="O1583" i="7"/>
  <c r="O1584" i="7"/>
  <c r="O1585" i="7"/>
  <c r="O1586" i="7"/>
  <c r="O1587" i="7"/>
  <c r="O1588" i="7"/>
  <c r="O1589" i="7"/>
  <c r="O1590" i="7"/>
  <c r="O1591" i="7"/>
  <c r="O1592" i="7"/>
  <c r="O1593" i="7"/>
  <c r="O1594" i="7"/>
  <c r="O1595" i="7"/>
  <c r="O1596" i="7"/>
  <c r="O1597" i="7"/>
  <c r="O1598" i="7"/>
  <c r="O1599" i="7"/>
  <c r="O1600" i="7"/>
  <c r="O1601" i="7"/>
  <c r="O1602" i="7"/>
  <c r="O1603" i="7"/>
  <c r="O1604" i="7"/>
  <c r="O1605" i="7"/>
  <c r="O1606" i="7"/>
  <c r="O1607" i="7"/>
  <c r="O1608" i="7"/>
  <c r="O1609" i="7"/>
  <c r="M1609" i="7"/>
  <c r="N1609" i="7"/>
  <c r="O1610" i="7"/>
  <c r="O1611" i="7"/>
  <c r="O1612" i="7"/>
  <c r="O1613" i="7"/>
  <c r="O1614" i="7"/>
  <c r="O1615" i="7"/>
  <c r="O1616" i="7"/>
  <c r="O1617" i="7"/>
  <c r="O1618" i="7"/>
  <c r="O1619" i="7"/>
  <c r="O1620" i="7"/>
  <c r="O1621" i="7"/>
  <c r="O1622" i="7"/>
  <c r="O1623" i="7"/>
  <c r="O1624" i="7"/>
  <c r="O1625" i="7"/>
  <c r="O1626" i="7"/>
  <c r="O1627" i="7"/>
  <c r="O1628" i="7"/>
  <c r="O1629" i="7"/>
  <c r="O1630" i="7"/>
  <c r="O1631" i="7"/>
  <c r="O1632" i="7"/>
  <c r="O1633" i="7"/>
  <c r="O1634" i="7"/>
  <c r="O1635" i="7"/>
  <c r="O1636" i="7"/>
  <c r="O1637" i="7"/>
  <c r="O1638" i="7"/>
  <c r="O1639" i="7"/>
  <c r="O1640" i="7"/>
  <c r="O1642" i="7"/>
  <c r="O1643" i="7"/>
  <c r="O1644" i="7"/>
  <c r="O1645" i="7"/>
  <c r="O1646" i="7"/>
  <c r="O1647" i="7"/>
  <c r="O1648" i="7"/>
  <c r="O1649" i="7"/>
  <c r="O1650" i="7"/>
  <c r="O1651" i="7"/>
  <c r="O1652" i="7"/>
  <c r="O1653" i="7"/>
  <c r="O1654" i="7"/>
  <c r="O1655" i="7"/>
  <c r="O1656" i="7"/>
  <c r="O1657" i="7"/>
  <c r="O1658" i="7"/>
  <c r="O1659" i="7"/>
  <c r="O1660" i="7"/>
  <c r="O1661" i="7"/>
  <c r="O1662" i="7"/>
  <c r="O1663" i="7"/>
  <c r="O1664" i="7"/>
  <c r="O1665" i="7"/>
  <c r="O1666" i="7"/>
  <c r="O1667" i="7"/>
  <c r="O1668" i="7"/>
  <c r="O1669" i="7"/>
  <c r="O1670" i="7"/>
  <c r="O1671" i="7"/>
  <c r="O1672" i="7"/>
  <c r="O1673" i="7"/>
  <c r="O1674" i="7"/>
  <c r="O1675" i="7"/>
  <c r="O1676" i="7"/>
  <c r="O1677" i="7"/>
  <c r="O1678" i="7"/>
  <c r="O1679" i="7"/>
  <c r="O1680" i="7"/>
  <c r="O1681" i="7"/>
  <c r="O1682" i="7"/>
  <c r="O1683" i="7"/>
  <c r="O1684" i="7"/>
  <c r="O1685" i="7"/>
  <c r="O1686" i="7"/>
  <c r="O1687" i="7"/>
  <c r="O1688" i="7"/>
  <c r="O1689" i="7"/>
  <c r="O1690" i="7"/>
  <c r="O1691" i="7"/>
  <c r="O1692" i="7"/>
  <c r="O1693" i="7"/>
  <c r="O1694" i="7"/>
  <c r="O1695" i="7"/>
  <c r="O1696" i="7"/>
  <c r="O1697" i="7"/>
  <c r="O1698" i="7"/>
  <c r="O1699" i="7"/>
  <c r="O1700" i="7"/>
  <c r="O1701" i="7"/>
  <c r="O1702" i="7"/>
  <c r="O1703" i="7"/>
  <c r="O1704" i="7"/>
  <c r="O1705" i="7"/>
  <c r="O1706" i="7"/>
  <c r="O1707" i="7"/>
  <c r="O1708" i="7"/>
  <c r="O1709" i="7"/>
  <c r="O1710" i="7"/>
  <c r="O1711" i="7"/>
  <c r="O1712" i="7"/>
  <c r="O1713" i="7"/>
  <c r="O1714" i="7"/>
  <c r="O1715" i="7"/>
  <c r="O1716" i="7"/>
  <c r="O1717" i="7"/>
  <c r="O1718" i="7"/>
  <c r="O1719" i="7"/>
  <c r="O1720" i="7"/>
  <c r="O1721" i="7"/>
  <c r="O1722" i="7"/>
  <c r="O1723" i="7"/>
  <c r="O1724" i="7"/>
  <c r="O1725" i="7"/>
  <c r="O1726" i="7"/>
  <c r="O1727" i="7"/>
  <c r="O1728" i="7"/>
  <c r="O1729" i="7"/>
  <c r="O1730" i="7"/>
  <c r="O1731" i="7"/>
  <c r="O1732" i="7"/>
  <c r="O1733" i="7"/>
  <c r="O1734" i="7"/>
  <c r="O1735" i="7"/>
  <c r="O1736" i="7"/>
  <c r="O1737" i="7"/>
  <c r="O1738" i="7"/>
  <c r="O1739" i="7"/>
  <c r="O1740" i="7"/>
  <c r="O1741" i="7"/>
  <c r="O1742" i="7"/>
  <c r="O1743" i="7"/>
  <c r="O1744" i="7"/>
  <c r="O1745" i="7"/>
  <c r="O1746" i="7"/>
  <c r="O1747" i="7"/>
  <c r="O1748" i="7"/>
  <c r="O1749" i="7"/>
  <c r="O1750" i="7"/>
  <c r="O1751" i="7"/>
  <c r="O1752" i="7"/>
  <c r="O1753" i="7"/>
  <c r="O1754" i="7"/>
  <c r="O1755" i="7"/>
  <c r="O1756" i="7"/>
  <c r="O1757" i="7"/>
  <c r="O1758" i="7"/>
  <c r="O1759" i="7"/>
  <c r="O1760" i="7"/>
  <c r="O1761" i="7"/>
  <c r="O1762" i="7"/>
  <c r="O1763" i="7"/>
  <c r="O1764" i="7"/>
  <c r="O1765" i="7"/>
  <c r="O1766" i="7"/>
  <c r="O1767" i="7"/>
  <c r="O1768" i="7"/>
  <c r="O1769" i="7"/>
  <c r="O1770" i="7"/>
  <c r="O1771" i="7"/>
  <c r="O1772" i="7"/>
  <c r="O1773" i="7"/>
  <c r="O1774" i="7"/>
  <c r="O1775" i="7"/>
  <c r="O1776" i="7"/>
  <c r="O1777" i="7"/>
  <c r="O1778" i="7"/>
  <c r="O1779" i="7"/>
  <c r="O1780" i="7"/>
  <c r="O1781" i="7"/>
  <c r="O1782" i="7"/>
  <c r="O1783" i="7"/>
  <c r="O1784" i="7"/>
  <c r="O1785" i="7"/>
  <c r="O1786" i="7"/>
  <c r="O1787" i="7"/>
  <c r="O1788" i="7"/>
  <c r="O1789" i="7"/>
  <c r="O1790" i="7"/>
  <c r="O1791" i="7"/>
  <c r="O1792" i="7"/>
  <c r="O1793" i="7"/>
  <c r="O1794" i="7"/>
  <c r="O1795" i="7"/>
  <c r="O1796" i="7"/>
  <c r="O1797" i="7"/>
  <c r="O1798" i="7"/>
  <c r="O1799" i="7"/>
  <c r="O1800" i="7"/>
  <c r="O1801" i="7"/>
  <c r="O1802" i="7"/>
  <c r="O1803" i="7"/>
  <c r="O1804" i="7"/>
  <c r="O1805" i="7"/>
  <c r="O1806" i="7"/>
  <c r="O1807" i="7"/>
  <c r="O1808" i="7"/>
  <c r="O1809" i="7"/>
  <c r="O1810" i="7"/>
  <c r="O1811" i="7"/>
  <c r="O1812" i="7"/>
  <c r="O1813" i="7"/>
  <c r="O1814" i="7"/>
  <c r="O1815" i="7"/>
  <c r="O1816" i="7"/>
  <c r="O1817" i="7"/>
  <c r="O1818" i="7"/>
  <c r="O1819" i="7"/>
  <c r="O1820" i="7"/>
  <c r="O1821" i="7"/>
  <c r="O1822" i="7"/>
  <c r="O1823" i="7"/>
  <c r="O1824" i="7"/>
  <c r="O1825" i="7"/>
  <c r="O1826" i="7"/>
  <c r="O1827" i="7"/>
  <c r="O1828" i="7"/>
  <c r="O1829" i="7"/>
  <c r="O1830" i="7"/>
  <c r="O1831" i="7"/>
  <c r="O1832" i="7"/>
  <c r="O1833" i="7"/>
  <c r="O1834" i="7"/>
  <c r="O1835" i="7"/>
  <c r="O1836" i="7"/>
  <c r="O1837" i="7"/>
  <c r="O1838" i="7"/>
  <c r="O1839" i="7"/>
  <c r="O1840" i="7"/>
  <c r="O1841" i="7"/>
  <c r="O1842" i="7"/>
  <c r="O1843" i="7"/>
  <c r="O1844" i="7"/>
  <c r="O1845" i="7"/>
  <c r="O1846" i="7"/>
  <c r="O1847" i="7"/>
  <c r="O1848" i="7"/>
  <c r="O1849" i="7"/>
  <c r="O1850" i="7"/>
  <c r="O1851" i="7"/>
  <c r="O1852" i="7"/>
  <c r="O1853" i="7"/>
  <c r="O1854" i="7"/>
  <c r="O1855" i="7"/>
  <c r="O1856" i="7"/>
  <c r="O1857" i="7"/>
  <c r="O1858" i="7"/>
  <c r="O1859" i="7"/>
  <c r="O1860" i="7"/>
  <c r="O1861" i="7"/>
  <c r="O1862" i="7"/>
  <c r="O1863" i="7"/>
  <c r="O1864" i="7"/>
  <c r="O1865" i="7"/>
  <c r="O1866" i="7"/>
  <c r="O1867" i="7"/>
  <c r="O1868" i="7"/>
  <c r="O1869" i="7"/>
  <c r="O1870" i="7"/>
  <c r="O1871" i="7"/>
  <c r="O1872" i="7"/>
  <c r="O1873" i="7"/>
  <c r="O1874" i="7"/>
  <c r="O1875" i="7"/>
  <c r="O1876" i="7"/>
  <c r="O1877" i="7"/>
  <c r="O1878" i="7"/>
  <c r="O1879" i="7"/>
  <c r="O1880" i="7"/>
  <c r="O1881" i="7"/>
  <c r="O1882" i="7"/>
  <c r="O1883" i="7"/>
  <c r="O1884" i="7"/>
  <c r="O1885" i="7"/>
  <c r="O1886" i="7"/>
  <c r="O1887" i="7"/>
  <c r="O1888" i="7"/>
  <c r="O1889" i="7"/>
  <c r="O1890" i="7"/>
  <c r="O1891" i="7"/>
  <c r="O1892" i="7"/>
  <c r="O1893" i="7"/>
  <c r="O1894" i="7"/>
  <c r="O1895" i="7"/>
  <c r="O1896" i="7"/>
  <c r="O1897" i="7"/>
  <c r="O1898" i="7"/>
  <c r="O1899" i="7"/>
  <c r="O1900" i="7"/>
  <c r="O1901" i="7"/>
  <c r="O1902" i="7"/>
  <c r="O1903" i="7"/>
  <c r="O1904" i="7"/>
  <c r="O1905" i="7"/>
  <c r="O1906" i="7"/>
  <c r="O1907" i="7"/>
  <c r="O1908" i="7"/>
  <c r="O1909" i="7"/>
  <c r="O1910" i="7"/>
  <c r="O1911" i="7"/>
  <c r="O1912" i="7"/>
  <c r="O1913" i="7"/>
  <c r="O1914" i="7"/>
  <c r="O1915" i="7"/>
  <c r="O1916" i="7"/>
  <c r="O1917" i="7"/>
  <c r="O1918" i="7"/>
  <c r="O1919" i="7"/>
  <c r="O1920" i="7"/>
  <c r="O1921" i="7"/>
  <c r="O1922" i="7"/>
  <c r="O1923" i="7"/>
  <c r="O1924" i="7"/>
  <c r="O1925" i="7"/>
  <c r="O1926" i="7"/>
  <c r="O1927" i="7"/>
  <c r="O1928" i="7"/>
  <c r="O1929" i="7"/>
  <c r="O1930" i="7"/>
  <c r="O1931" i="7"/>
  <c r="O1932" i="7"/>
  <c r="O1933" i="7"/>
  <c r="O1934" i="7"/>
  <c r="O1935" i="7"/>
  <c r="O1936" i="7"/>
  <c r="O1937" i="7"/>
  <c r="O1938" i="7"/>
  <c r="O1939" i="7"/>
  <c r="O1940" i="7"/>
  <c r="O1941" i="7"/>
  <c r="O1942" i="7"/>
  <c r="O1943" i="7"/>
  <c r="O1944" i="7"/>
  <c r="O1945" i="7"/>
  <c r="O1946" i="7"/>
  <c r="O1947" i="7"/>
  <c r="O1948" i="7"/>
  <c r="O1949" i="7"/>
  <c r="O1950" i="7"/>
  <c r="O1951" i="7"/>
  <c r="O1952" i="7"/>
  <c r="O1953" i="7"/>
  <c r="O1954" i="7"/>
  <c r="O1955" i="7"/>
  <c r="O1956" i="7"/>
  <c r="O1957" i="7"/>
  <c r="O1958" i="7"/>
  <c r="O1959" i="7"/>
  <c r="O1960" i="7"/>
  <c r="O1961" i="7"/>
  <c r="O1962" i="7"/>
  <c r="O1963" i="7"/>
  <c r="O1964" i="7"/>
  <c r="O1965" i="7"/>
  <c r="O1966" i="7"/>
  <c r="O1967" i="7"/>
  <c r="O1968" i="7"/>
  <c r="O1969" i="7"/>
  <c r="O1970" i="7"/>
  <c r="O1971" i="7"/>
  <c r="O1972" i="7"/>
  <c r="O1973" i="7"/>
  <c r="O1974" i="7"/>
  <c r="O1975" i="7"/>
  <c r="O1976" i="7"/>
  <c r="O1977" i="7"/>
  <c r="O1978" i="7"/>
  <c r="O1979" i="7"/>
  <c r="O1980" i="7"/>
  <c r="O1981" i="7"/>
  <c r="O1982" i="7"/>
  <c r="O1983" i="7"/>
  <c r="O1984" i="7"/>
  <c r="O1985" i="7"/>
  <c r="O1986" i="7"/>
  <c r="O1987" i="7"/>
  <c r="O1988" i="7"/>
  <c r="O1989" i="7"/>
  <c r="O1990" i="7"/>
  <c r="O1991" i="7"/>
  <c r="O1992" i="7"/>
  <c r="O1993" i="7"/>
  <c r="O1994" i="7"/>
  <c r="O1995" i="7"/>
  <c r="O1996" i="7"/>
  <c r="O1997" i="7"/>
  <c r="O1998" i="7"/>
  <c r="O1999" i="7"/>
  <c r="O2000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N501" i="7"/>
  <c r="N502" i="7"/>
  <c r="N503" i="7"/>
  <c r="N504" i="7"/>
  <c r="N505" i="7"/>
  <c r="N506" i="7"/>
  <c r="N507" i="7"/>
  <c r="N508" i="7"/>
  <c r="N509" i="7"/>
  <c r="N510" i="7"/>
  <c r="N511" i="7"/>
  <c r="N512" i="7"/>
  <c r="N513" i="7"/>
  <c r="N514" i="7"/>
  <c r="N515" i="7"/>
  <c r="N516" i="7"/>
  <c r="N517" i="7"/>
  <c r="N518" i="7"/>
  <c r="N519" i="7"/>
  <c r="N520" i="7"/>
  <c r="N521" i="7"/>
  <c r="N522" i="7"/>
  <c r="N523" i="7"/>
  <c r="N524" i="7"/>
  <c r="N525" i="7"/>
  <c r="N526" i="7"/>
  <c r="N527" i="7"/>
  <c r="N528" i="7"/>
  <c r="N529" i="7"/>
  <c r="N530" i="7"/>
  <c r="N531" i="7"/>
  <c r="N532" i="7"/>
  <c r="N533" i="7"/>
  <c r="N534" i="7"/>
  <c r="N535" i="7"/>
  <c r="N536" i="7"/>
  <c r="N537" i="7"/>
  <c r="N538" i="7"/>
  <c r="N539" i="7"/>
  <c r="N540" i="7"/>
  <c r="N541" i="7"/>
  <c r="N542" i="7"/>
  <c r="N543" i="7"/>
  <c r="N544" i="7"/>
  <c r="N545" i="7"/>
  <c r="N546" i="7"/>
  <c r="N547" i="7"/>
  <c r="N548" i="7"/>
  <c r="N549" i="7"/>
  <c r="N550" i="7"/>
  <c r="N551" i="7"/>
  <c r="N552" i="7"/>
  <c r="N553" i="7"/>
  <c r="N554" i="7"/>
  <c r="N555" i="7"/>
  <c r="N556" i="7"/>
  <c r="N557" i="7"/>
  <c r="N558" i="7"/>
  <c r="N559" i="7"/>
  <c r="N560" i="7"/>
  <c r="N561" i="7"/>
  <c r="N562" i="7"/>
  <c r="N563" i="7"/>
  <c r="N564" i="7"/>
  <c r="N565" i="7"/>
  <c r="N566" i="7"/>
  <c r="N567" i="7"/>
  <c r="N568" i="7"/>
  <c r="N569" i="7"/>
  <c r="N570" i="7"/>
  <c r="N571" i="7"/>
  <c r="N572" i="7"/>
  <c r="N573" i="7"/>
  <c r="N574" i="7"/>
  <c r="N575" i="7"/>
  <c r="N576" i="7"/>
  <c r="N577" i="7"/>
  <c r="N578" i="7"/>
  <c r="N579" i="7"/>
  <c r="N580" i="7"/>
  <c r="N581" i="7"/>
  <c r="N582" i="7"/>
  <c r="N583" i="7"/>
  <c r="N584" i="7"/>
  <c r="N585" i="7"/>
  <c r="N586" i="7"/>
  <c r="N587" i="7"/>
  <c r="N588" i="7"/>
  <c r="N589" i="7"/>
  <c r="N590" i="7"/>
  <c r="N591" i="7"/>
  <c r="N592" i="7"/>
  <c r="N593" i="7"/>
  <c r="N594" i="7"/>
  <c r="N595" i="7"/>
  <c r="N596" i="7"/>
  <c r="N597" i="7"/>
  <c r="N598" i="7"/>
  <c r="N599" i="7"/>
  <c r="N600" i="7"/>
  <c r="N601" i="7"/>
  <c r="N602" i="7"/>
  <c r="N603" i="7"/>
  <c r="N604" i="7"/>
  <c r="N605" i="7"/>
  <c r="N606" i="7"/>
  <c r="N607" i="7"/>
  <c r="N608" i="7"/>
  <c r="N609" i="7"/>
  <c r="N610" i="7"/>
  <c r="N611" i="7"/>
  <c r="N612" i="7"/>
  <c r="N613" i="7"/>
  <c r="N614" i="7"/>
  <c r="N615" i="7"/>
  <c r="N616" i="7"/>
  <c r="N617" i="7"/>
  <c r="N618" i="7"/>
  <c r="N619" i="7"/>
  <c r="N620" i="7"/>
  <c r="N621" i="7"/>
  <c r="N622" i="7"/>
  <c r="N623" i="7"/>
  <c r="N624" i="7"/>
  <c r="N625" i="7"/>
  <c r="N626" i="7"/>
  <c r="N627" i="7"/>
  <c r="N628" i="7"/>
  <c r="N629" i="7"/>
  <c r="N630" i="7"/>
  <c r="N631" i="7"/>
  <c r="N632" i="7"/>
  <c r="N633" i="7"/>
  <c r="N634" i="7"/>
  <c r="N635" i="7"/>
  <c r="N636" i="7"/>
  <c r="N637" i="7"/>
  <c r="N638" i="7"/>
  <c r="N639" i="7"/>
  <c r="N640" i="7"/>
  <c r="N641" i="7"/>
  <c r="N642" i="7"/>
  <c r="N643" i="7"/>
  <c r="N644" i="7"/>
  <c r="N645" i="7"/>
  <c r="N646" i="7"/>
  <c r="N647" i="7"/>
  <c r="N648" i="7"/>
  <c r="N649" i="7"/>
  <c r="N650" i="7"/>
  <c r="N651" i="7"/>
  <c r="N652" i="7"/>
  <c r="N653" i="7"/>
  <c r="N654" i="7"/>
  <c r="N655" i="7"/>
  <c r="N656" i="7"/>
  <c r="N657" i="7"/>
  <c r="N658" i="7"/>
  <c r="N659" i="7"/>
  <c r="N660" i="7"/>
  <c r="N661" i="7"/>
  <c r="N662" i="7"/>
  <c r="N663" i="7"/>
  <c r="N664" i="7"/>
  <c r="N665" i="7"/>
  <c r="N666" i="7"/>
  <c r="N667" i="7"/>
  <c r="N668" i="7"/>
  <c r="N669" i="7"/>
  <c r="N670" i="7"/>
  <c r="N671" i="7"/>
  <c r="N672" i="7"/>
  <c r="N673" i="7"/>
  <c r="N674" i="7"/>
  <c r="N675" i="7"/>
  <c r="N676" i="7"/>
  <c r="N677" i="7"/>
  <c r="N678" i="7"/>
  <c r="N679" i="7"/>
  <c r="N680" i="7"/>
  <c r="N681" i="7"/>
  <c r="N682" i="7"/>
  <c r="N683" i="7"/>
  <c r="N684" i="7"/>
  <c r="N685" i="7"/>
  <c r="N686" i="7"/>
  <c r="N687" i="7"/>
  <c r="N688" i="7"/>
  <c r="N689" i="7"/>
  <c r="N690" i="7"/>
  <c r="N691" i="7"/>
  <c r="N692" i="7"/>
  <c r="N693" i="7"/>
  <c r="N694" i="7"/>
  <c r="N695" i="7"/>
  <c r="N696" i="7"/>
  <c r="N697" i="7"/>
  <c r="N698" i="7"/>
  <c r="N699" i="7"/>
  <c r="N700" i="7"/>
  <c r="N701" i="7"/>
  <c r="N702" i="7"/>
  <c r="N703" i="7"/>
  <c r="N704" i="7"/>
  <c r="N705" i="7"/>
  <c r="N706" i="7"/>
  <c r="N707" i="7"/>
  <c r="N708" i="7"/>
  <c r="N709" i="7"/>
  <c r="N710" i="7"/>
  <c r="N711" i="7"/>
  <c r="N712" i="7"/>
  <c r="N713" i="7"/>
  <c r="N714" i="7"/>
  <c r="N715" i="7"/>
  <c r="N716" i="7"/>
  <c r="N717" i="7"/>
  <c r="N718" i="7"/>
  <c r="N719" i="7"/>
  <c r="N720" i="7"/>
  <c r="N721" i="7"/>
  <c r="N722" i="7"/>
  <c r="N723" i="7"/>
  <c r="N724" i="7"/>
  <c r="N725" i="7"/>
  <c r="N726" i="7"/>
  <c r="N727" i="7"/>
  <c r="N728" i="7"/>
  <c r="N729" i="7"/>
  <c r="N730" i="7"/>
  <c r="N731" i="7"/>
  <c r="N732" i="7"/>
  <c r="N733" i="7"/>
  <c r="N734" i="7"/>
  <c r="N735" i="7"/>
  <c r="N736" i="7"/>
  <c r="N737" i="7"/>
  <c r="N738" i="7"/>
  <c r="N739" i="7"/>
  <c r="N740" i="7"/>
  <c r="N741" i="7"/>
  <c r="N742" i="7"/>
  <c r="N743" i="7"/>
  <c r="N744" i="7"/>
  <c r="N745" i="7"/>
  <c r="N746" i="7"/>
  <c r="N747" i="7"/>
  <c r="N748" i="7"/>
  <c r="N749" i="7"/>
  <c r="N750" i="7"/>
  <c r="N751" i="7"/>
  <c r="N752" i="7"/>
  <c r="N753" i="7"/>
  <c r="N754" i="7"/>
  <c r="N755" i="7"/>
  <c r="N756" i="7"/>
  <c r="N757" i="7"/>
  <c r="N758" i="7"/>
  <c r="N759" i="7"/>
  <c r="N760" i="7"/>
  <c r="N761" i="7"/>
  <c r="N762" i="7"/>
  <c r="N763" i="7"/>
  <c r="N764" i="7"/>
  <c r="N765" i="7"/>
  <c r="N766" i="7"/>
  <c r="N767" i="7"/>
  <c r="N768" i="7"/>
  <c r="N769" i="7"/>
  <c r="N770" i="7"/>
  <c r="N771" i="7"/>
  <c r="N772" i="7"/>
  <c r="N773" i="7"/>
  <c r="N774" i="7"/>
  <c r="N775" i="7"/>
  <c r="N776" i="7"/>
  <c r="N777" i="7"/>
  <c r="N778" i="7"/>
  <c r="N779" i="7"/>
  <c r="N780" i="7"/>
  <c r="N781" i="7"/>
  <c r="N782" i="7"/>
  <c r="N783" i="7"/>
  <c r="N784" i="7"/>
  <c r="N785" i="7"/>
  <c r="N786" i="7"/>
  <c r="N787" i="7"/>
  <c r="N788" i="7"/>
  <c r="N789" i="7"/>
  <c r="N790" i="7"/>
  <c r="N791" i="7"/>
  <c r="N792" i="7"/>
  <c r="N793" i="7"/>
  <c r="N794" i="7"/>
  <c r="N795" i="7"/>
  <c r="N796" i="7"/>
  <c r="N797" i="7"/>
  <c r="N798" i="7"/>
  <c r="N799" i="7"/>
  <c r="N800" i="7"/>
  <c r="N801" i="7"/>
  <c r="N802" i="7"/>
  <c r="N803" i="7"/>
  <c r="N804" i="7"/>
  <c r="N805" i="7"/>
  <c r="N806" i="7"/>
  <c r="N807" i="7"/>
  <c r="N808" i="7"/>
  <c r="N809" i="7"/>
  <c r="N810" i="7"/>
  <c r="N811" i="7"/>
  <c r="N812" i="7"/>
  <c r="N814" i="7"/>
  <c r="N815" i="7"/>
  <c r="N816" i="7"/>
  <c r="N817" i="7"/>
  <c r="N818" i="7"/>
  <c r="N819" i="7"/>
  <c r="N820" i="7"/>
  <c r="N821" i="7"/>
  <c r="N822" i="7"/>
  <c r="N823" i="7"/>
  <c r="N824" i="7"/>
  <c r="N825" i="7"/>
  <c r="N826" i="7"/>
  <c r="N827" i="7"/>
  <c r="N828" i="7"/>
  <c r="N829" i="7"/>
  <c r="N830" i="7"/>
  <c r="N831" i="7"/>
  <c r="N832" i="7"/>
  <c r="N833" i="7"/>
  <c r="N834" i="7"/>
  <c r="N835" i="7"/>
  <c r="N836" i="7"/>
  <c r="N837" i="7"/>
  <c r="N838" i="7"/>
  <c r="N839" i="7"/>
  <c r="N840" i="7"/>
  <c r="N841" i="7"/>
  <c r="N842" i="7"/>
  <c r="N843" i="7"/>
  <c r="N844" i="7"/>
  <c r="N845" i="7"/>
  <c r="N846" i="7"/>
  <c r="N847" i="7"/>
  <c r="N848" i="7"/>
  <c r="N849" i="7"/>
  <c r="N850" i="7"/>
  <c r="N851" i="7"/>
  <c r="N852" i="7"/>
  <c r="N853" i="7"/>
  <c r="N854" i="7"/>
  <c r="N855" i="7"/>
  <c r="N856" i="7"/>
  <c r="N857" i="7"/>
  <c r="N858" i="7"/>
  <c r="N859" i="7"/>
  <c r="N860" i="7"/>
  <c r="N861" i="7"/>
  <c r="N862" i="7"/>
  <c r="N863" i="7"/>
  <c r="N864" i="7"/>
  <c r="N865" i="7"/>
  <c r="N866" i="7"/>
  <c r="N867" i="7"/>
  <c r="N868" i="7"/>
  <c r="N869" i="7"/>
  <c r="N870" i="7"/>
  <c r="N871" i="7"/>
  <c r="N872" i="7"/>
  <c r="N874" i="7"/>
  <c r="N875" i="7"/>
  <c r="N876" i="7"/>
  <c r="N877" i="7"/>
  <c r="N878" i="7"/>
  <c r="N879" i="7"/>
  <c r="N880" i="7"/>
  <c r="N881" i="7"/>
  <c r="N882" i="7"/>
  <c r="N883" i="7"/>
  <c r="N884" i="7"/>
  <c r="N885" i="7"/>
  <c r="N886" i="7"/>
  <c r="N887" i="7"/>
  <c r="N888" i="7"/>
  <c r="N889" i="7"/>
  <c r="N890" i="7"/>
  <c r="N891" i="7"/>
  <c r="N892" i="7"/>
  <c r="N893" i="7"/>
  <c r="N894" i="7"/>
  <c r="N895" i="7"/>
  <c r="N896" i="7"/>
  <c r="N897" i="7"/>
  <c r="N898" i="7"/>
  <c r="N899" i="7"/>
  <c r="N900" i="7"/>
  <c r="N901" i="7"/>
  <c r="N902" i="7"/>
  <c r="N903" i="7"/>
  <c r="N904" i="7"/>
  <c r="N905" i="7"/>
  <c r="N906" i="7"/>
  <c r="N907" i="7"/>
  <c r="N908" i="7"/>
  <c r="N909" i="7"/>
  <c r="N910" i="7"/>
  <c r="N911" i="7"/>
  <c r="N912" i="7"/>
  <c r="N913" i="7"/>
  <c r="N914" i="7"/>
  <c r="N915" i="7"/>
  <c r="N916" i="7"/>
  <c r="N917" i="7"/>
  <c r="N918" i="7"/>
  <c r="N919" i="7"/>
  <c r="N920" i="7"/>
  <c r="N921" i="7"/>
  <c r="N922" i="7"/>
  <c r="N923" i="7"/>
  <c r="N924" i="7"/>
  <c r="N925" i="7"/>
  <c r="N926" i="7"/>
  <c r="N927" i="7"/>
  <c r="N928" i="7"/>
  <c r="N929" i="7"/>
  <c r="N930" i="7"/>
  <c r="N931" i="7"/>
  <c r="N932" i="7"/>
  <c r="N933" i="7"/>
  <c r="N934" i="7"/>
  <c r="N935" i="7"/>
  <c r="N936" i="7"/>
  <c r="N937" i="7"/>
  <c r="N938" i="7"/>
  <c r="N939" i="7"/>
  <c r="N940" i="7"/>
  <c r="N941" i="7"/>
  <c r="N942" i="7"/>
  <c r="N943" i="7"/>
  <c r="N944" i="7"/>
  <c r="N945" i="7"/>
  <c r="N946" i="7"/>
  <c r="N947" i="7"/>
  <c r="N948" i="7"/>
  <c r="N949" i="7"/>
  <c r="N950" i="7"/>
  <c r="N951" i="7"/>
  <c r="N952" i="7"/>
  <c r="N953" i="7"/>
  <c r="N954" i="7"/>
  <c r="N955" i="7"/>
  <c r="N956" i="7"/>
  <c r="N957" i="7"/>
  <c r="N958" i="7"/>
  <c r="N959" i="7"/>
  <c r="N960" i="7"/>
  <c r="N961" i="7"/>
  <c r="N962" i="7"/>
  <c r="N963" i="7"/>
  <c r="N964" i="7"/>
  <c r="N965" i="7"/>
  <c r="N966" i="7"/>
  <c r="N967" i="7"/>
  <c r="N968" i="7"/>
  <c r="N969" i="7"/>
  <c r="N970" i="7"/>
  <c r="N971" i="7"/>
  <c r="N972" i="7"/>
  <c r="N973" i="7"/>
  <c r="N974" i="7"/>
  <c r="N975" i="7"/>
  <c r="N976" i="7"/>
  <c r="N977" i="7"/>
  <c r="N978" i="7"/>
  <c r="N979" i="7"/>
  <c r="N980" i="7"/>
  <c r="N981" i="7"/>
  <c r="N982" i="7"/>
  <c r="N983" i="7"/>
  <c r="N984" i="7"/>
  <c r="N985" i="7"/>
  <c r="N986" i="7"/>
  <c r="N987" i="7"/>
  <c r="N988" i="7"/>
  <c r="N989" i="7"/>
  <c r="N990" i="7"/>
  <c r="N991" i="7"/>
  <c r="N992" i="7"/>
  <c r="N993" i="7"/>
  <c r="N994" i="7"/>
  <c r="N995" i="7"/>
  <c r="N996" i="7"/>
  <c r="N997" i="7"/>
  <c r="N998" i="7"/>
  <c r="N999" i="7"/>
  <c r="N1000" i="7"/>
  <c r="N1001" i="7"/>
  <c r="N1002" i="7"/>
  <c r="N1003" i="7"/>
  <c r="N1004" i="7"/>
  <c r="N1005" i="7"/>
  <c r="N1006" i="7"/>
  <c r="N1007" i="7"/>
  <c r="N1008" i="7"/>
  <c r="N1009" i="7"/>
  <c r="N1010" i="7"/>
  <c r="N1011" i="7"/>
  <c r="N1012" i="7"/>
  <c r="N1013" i="7"/>
  <c r="N1014" i="7"/>
  <c r="N1015" i="7"/>
  <c r="N1016" i="7"/>
  <c r="N1017" i="7"/>
  <c r="N1018" i="7"/>
  <c r="N1019" i="7"/>
  <c r="N1020" i="7"/>
  <c r="N1021" i="7"/>
  <c r="N1022" i="7"/>
  <c r="N1023" i="7"/>
  <c r="N1024" i="7"/>
  <c r="N1025" i="7"/>
  <c r="N1026" i="7"/>
  <c r="N1027" i="7"/>
  <c r="N1028" i="7"/>
  <c r="N1029" i="7"/>
  <c r="N1030" i="7"/>
  <c r="N1031" i="7"/>
  <c r="N1032" i="7"/>
  <c r="N1033" i="7"/>
  <c r="N1034" i="7"/>
  <c r="N1035" i="7"/>
  <c r="N1036" i="7"/>
  <c r="N1037" i="7"/>
  <c r="N1038" i="7"/>
  <c r="N1039" i="7"/>
  <c r="N1040" i="7"/>
  <c r="N1041" i="7"/>
  <c r="N1042" i="7"/>
  <c r="N1043" i="7"/>
  <c r="N1044" i="7"/>
  <c r="N1045" i="7"/>
  <c r="N1046" i="7"/>
  <c r="N1047" i="7"/>
  <c r="N1048" i="7"/>
  <c r="N1049" i="7"/>
  <c r="N1050" i="7"/>
  <c r="N1051" i="7"/>
  <c r="N1052" i="7"/>
  <c r="N1053" i="7"/>
  <c r="N1054" i="7"/>
  <c r="N1055" i="7"/>
  <c r="N1056" i="7"/>
  <c r="N1057" i="7"/>
  <c r="N1058" i="7"/>
  <c r="N1059" i="7"/>
  <c r="N1060" i="7"/>
  <c r="N1061" i="7"/>
  <c r="N1062" i="7"/>
  <c r="N1063" i="7"/>
  <c r="N1064" i="7"/>
  <c r="N1065" i="7"/>
  <c r="N1066" i="7"/>
  <c r="N1067" i="7"/>
  <c r="N1068" i="7"/>
  <c r="N1069" i="7"/>
  <c r="N1070" i="7"/>
  <c r="N1071" i="7"/>
  <c r="N1072" i="7"/>
  <c r="N1073" i="7"/>
  <c r="N1074" i="7"/>
  <c r="N1075" i="7"/>
  <c r="N1076" i="7"/>
  <c r="N1077" i="7"/>
  <c r="N1078" i="7"/>
  <c r="N1079" i="7"/>
  <c r="N1080" i="7"/>
  <c r="N1081" i="7"/>
  <c r="N1082" i="7"/>
  <c r="N1083" i="7"/>
  <c r="N1084" i="7"/>
  <c r="N1085" i="7"/>
  <c r="N1086" i="7"/>
  <c r="N1087" i="7"/>
  <c r="N1088" i="7"/>
  <c r="N1089" i="7"/>
  <c r="N1090" i="7"/>
  <c r="N1091" i="7"/>
  <c r="N1092" i="7"/>
  <c r="N1093" i="7"/>
  <c r="N1094" i="7"/>
  <c r="N1095" i="7"/>
  <c r="N1096" i="7"/>
  <c r="N1097" i="7"/>
  <c r="N1098" i="7"/>
  <c r="N1099" i="7"/>
  <c r="N1100" i="7"/>
  <c r="N1101" i="7"/>
  <c r="N1102" i="7"/>
  <c r="N1103" i="7"/>
  <c r="N1104" i="7"/>
  <c r="N1105" i="7"/>
  <c r="N1106" i="7"/>
  <c r="N1107" i="7"/>
  <c r="N1108" i="7"/>
  <c r="N1109" i="7"/>
  <c r="N1110" i="7"/>
  <c r="N1111" i="7"/>
  <c r="N1112" i="7"/>
  <c r="N1113" i="7"/>
  <c r="N1114" i="7"/>
  <c r="N1115" i="7"/>
  <c r="N1116" i="7"/>
  <c r="N1117" i="7"/>
  <c r="N1118" i="7"/>
  <c r="N1119" i="7"/>
  <c r="N1120" i="7"/>
  <c r="N1121" i="7"/>
  <c r="N1122" i="7"/>
  <c r="N1123" i="7"/>
  <c r="N1124" i="7"/>
  <c r="N1125" i="7"/>
  <c r="N1126" i="7"/>
  <c r="N1127" i="7"/>
  <c r="N1128" i="7"/>
  <c r="N1129" i="7"/>
  <c r="N1130" i="7"/>
  <c r="N1131" i="7"/>
  <c r="N1132" i="7"/>
  <c r="N1133" i="7"/>
  <c r="N1134" i="7"/>
  <c r="N1135" i="7"/>
  <c r="N1136" i="7"/>
  <c r="N1137" i="7"/>
  <c r="N1138" i="7"/>
  <c r="N1139" i="7"/>
  <c r="N1140" i="7"/>
  <c r="N1141" i="7"/>
  <c r="N1142" i="7"/>
  <c r="N1143" i="7"/>
  <c r="N1144" i="7"/>
  <c r="N1145" i="7"/>
  <c r="N1146" i="7"/>
  <c r="N1147" i="7"/>
  <c r="N1148" i="7"/>
  <c r="N1149" i="7"/>
  <c r="N1150" i="7"/>
  <c r="N1151" i="7"/>
  <c r="N1152" i="7"/>
  <c r="N1153" i="7"/>
  <c r="N1154" i="7"/>
  <c r="N1155" i="7"/>
  <c r="N1156" i="7"/>
  <c r="N1157" i="7"/>
  <c r="N1158" i="7"/>
  <c r="N1159" i="7"/>
  <c r="N1160" i="7"/>
  <c r="N1161" i="7"/>
  <c r="N1162" i="7"/>
  <c r="N1163" i="7"/>
  <c r="N1164" i="7"/>
  <c r="N1165" i="7"/>
  <c r="N1166" i="7"/>
  <c r="N1167" i="7"/>
  <c r="N1168" i="7"/>
  <c r="N1169" i="7"/>
  <c r="N1170" i="7"/>
  <c r="N1171" i="7"/>
  <c r="N1172" i="7"/>
  <c r="N1173" i="7"/>
  <c r="N1174" i="7"/>
  <c r="N1175" i="7"/>
  <c r="N1176" i="7"/>
  <c r="N1177" i="7"/>
  <c r="N1178" i="7"/>
  <c r="N1179" i="7"/>
  <c r="N1180" i="7"/>
  <c r="N1181" i="7"/>
  <c r="N1182" i="7"/>
  <c r="N1183" i="7"/>
  <c r="N1184" i="7"/>
  <c r="N1185" i="7"/>
  <c r="N1186" i="7"/>
  <c r="N1187" i="7"/>
  <c r="N1188" i="7"/>
  <c r="N1189" i="7"/>
  <c r="N1190" i="7"/>
  <c r="N1191" i="7"/>
  <c r="N1192" i="7"/>
  <c r="N1193" i="7"/>
  <c r="N1194" i="7"/>
  <c r="N1195" i="7"/>
  <c r="N1196" i="7"/>
  <c r="N1197" i="7"/>
  <c r="N1198" i="7"/>
  <c r="N1199" i="7"/>
  <c r="N1200" i="7"/>
  <c r="N1201" i="7"/>
  <c r="N1202" i="7"/>
  <c r="N1203" i="7"/>
  <c r="N1204" i="7"/>
  <c r="N1205" i="7"/>
  <c r="N1206" i="7"/>
  <c r="N1207" i="7"/>
  <c r="N1208" i="7"/>
  <c r="N1209" i="7"/>
  <c r="N1210" i="7"/>
  <c r="N1211" i="7"/>
  <c r="N1212" i="7"/>
  <c r="N1213" i="7"/>
  <c r="N1214" i="7"/>
  <c r="N1215" i="7"/>
  <c r="N1216" i="7"/>
  <c r="N1217" i="7"/>
  <c r="N1218" i="7"/>
  <c r="N1219" i="7"/>
  <c r="N1220" i="7"/>
  <c r="N1221" i="7"/>
  <c r="N1222" i="7"/>
  <c r="N1223" i="7"/>
  <c r="N1224" i="7"/>
  <c r="N1226" i="7"/>
  <c r="N1227" i="7"/>
  <c r="N1228" i="7"/>
  <c r="N1229" i="7"/>
  <c r="N1230" i="7"/>
  <c r="N1231" i="7"/>
  <c r="N1232" i="7"/>
  <c r="N1233" i="7"/>
  <c r="N1234" i="7"/>
  <c r="N1235" i="7"/>
  <c r="N1236" i="7"/>
  <c r="N1237" i="7"/>
  <c r="N1238" i="7"/>
  <c r="N1239" i="7"/>
  <c r="N1240" i="7"/>
  <c r="N1241" i="7"/>
  <c r="N1242" i="7"/>
  <c r="N1243" i="7"/>
  <c r="N1244" i="7"/>
  <c r="N1245" i="7"/>
  <c r="N1246" i="7"/>
  <c r="N1247" i="7"/>
  <c r="N1248" i="7"/>
  <c r="N1249" i="7"/>
  <c r="N1250" i="7"/>
  <c r="N1251" i="7"/>
  <c r="N1252" i="7"/>
  <c r="N1253" i="7"/>
  <c r="N1254" i="7"/>
  <c r="N1255" i="7"/>
  <c r="N1256" i="7"/>
  <c r="N1258" i="7"/>
  <c r="N1259" i="7"/>
  <c r="N1260" i="7"/>
  <c r="N1261" i="7"/>
  <c r="N1262" i="7"/>
  <c r="N1263" i="7"/>
  <c r="N1264" i="7"/>
  <c r="N1265" i="7"/>
  <c r="N1266" i="7"/>
  <c r="N1267" i="7"/>
  <c r="N1268" i="7"/>
  <c r="N1269" i="7"/>
  <c r="N1270" i="7"/>
  <c r="N1271" i="7"/>
  <c r="N1272" i="7"/>
  <c r="N1273" i="7"/>
  <c r="N1274" i="7"/>
  <c r="N1275" i="7"/>
  <c r="N1276" i="7"/>
  <c r="N1277" i="7"/>
  <c r="N1278" i="7"/>
  <c r="N1279" i="7"/>
  <c r="N1280" i="7"/>
  <c r="N1281" i="7"/>
  <c r="N1282" i="7"/>
  <c r="N1283" i="7"/>
  <c r="N1284" i="7"/>
  <c r="N1285" i="7"/>
  <c r="N1286" i="7"/>
  <c r="N1287" i="7"/>
  <c r="N1288" i="7"/>
  <c r="N1289" i="7"/>
  <c r="N1290" i="7"/>
  <c r="N1291" i="7"/>
  <c r="N1292" i="7"/>
  <c r="N1293" i="7"/>
  <c r="N1294" i="7"/>
  <c r="N1295" i="7"/>
  <c r="N1296" i="7"/>
  <c r="N1297" i="7"/>
  <c r="N1298" i="7"/>
  <c r="N1299" i="7"/>
  <c r="N1300" i="7"/>
  <c r="N1301" i="7"/>
  <c r="N1302" i="7"/>
  <c r="N1303" i="7"/>
  <c r="N1304" i="7"/>
  <c r="N1305" i="7"/>
  <c r="N1306" i="7"/>
  <c r="N1307" i="7"/>
  <c r="N1308" i="7"/>
  <c r="N1309" i="7"/>
  <c r="N1310" i="7"/>
  <c r="N1311" i="7"/>
  <c r="N1312" i="7"/>
  <c r="N1313" i="7"/>
  <c r="N1314" i="7"/>
  <c r="N1315" i="7"/>
  <c r="N1316" i="7"/>
  <c r="N1317" i="7"/>
  <c r="N1318" i="7"/>
  <c r="N1319" i="7"/>
  <c r="N1320" i="7"/>
  <c r="N1321" i="7"/>
  <c r="N1322" i="7"/>
  <c r="N1323" i="7"/>
  <c r="N1324" i="7"/>
  <c r="N1325" i="7"/>
  <c r="N1326" i="7"/>
  <c r="N1327" i="7"/>
  <c r="N1328" i="7"/>
  <c r="N1329" i="7"/>
  <c r="N1330" i="7"/>
  <c r="N1331" i="7"/>
  <c r="N1332" i="7"/>
  <c r="N1333" i="7"/>
  <c r="N1334" i="7"/>
  <c r="N1335" i="7"/>
  <c r="N1336" i="7"/>
  <c r="N1337" i="7"/>
  <c r="N1338" i="7"/>
  <c r="N1339" i="7"/>
  <c r="N1340" i="7"/>
  <c r="N1341" i="7"/>
  <c r="N1342" i="7"/>
  <c r="N1343" i="7"/>
  <c r="N1344" i="7"/>
  <c r="N1345" i="7"/>
  <c r="N1346" i="7"/>
  <c r="N1347" i="7"/>
  <c r="N1348" i="7"/>
  <c r="N1349" i="7"/>
  <c r="N1350" i="7"/>
  <c r="N1351" i="7"/>
  <c r="N1352" i="7"/>
  <c r="N1353" i="7"/>
  <c r="N1354" i="7"/>
  <c r="N1355" i="7"/>
  <c r="N1356" i="7"/>
  <c r="N1357" i="7"/>
  <c r="N1358" i="7"/>
  <c r="N1359" i="7"/>
  <c r="N1360" i="7"/>
  <c r="N1361" i="7"/>
  <c r="N1362" i="7"/>
  <c r="N1363" i="7"/>
  <c r="N1364" i="7"/>
  <c r="N1365" i="7"/>
  <c r="N1366" i="7"/>
  <c r="N1367" i="7"/>
  <c r="N1368" i="7"/>
  <c r="N1369" i="7"/>
  <c r="N1370" i="7"/>
  <c r="N1371" i="7"/>
  <c r="N1372" i="7"/>
  <c r="N1373" i="7"/>
  <c r="N1374" i="7"/>
  <c r="N1375" i="7"/>
  <c r="N1376" i="7"/>
  <c r="N1377" i="7"/>
  <c r="N1378" i="7"/>
  <c r="N1379" i="7"/>
  <c r="N1380" i="7"/>
  <c r="N1381" i="7"/>
  <c r="N1382" i="7"/>
  <c r="N1383" i="7"/>
  <c r="N1384" i="7"/>
  <c r="N1385" i="7"/>
  <c r="N1386" i="7"/>
  <c r="N1387" i="7"/>
  <c r="N1388" i="7"/>
  <c r="N1389" i="7"/>
  <c r="N1390" i="7"/>
  <c r="N1391" i="7"/>
  <c r="N1392" i="7"/>
  <c r="N1393" i="7"/>
  <c r="N1394" i="7"/>
  <c r="N1395" i="7"/>
  <c r="N1396" i="7"/>
  <c r="N1397" i="7"/>
  <c r="N1398" i="7"/>
  <c r="N1399" i="7"/>
  <c r="N1400" i="7"/>
  <c r="N1401" i="7"/>
  <c r="N1402" i="7"/>
  <c r="N1403" i="7"/>
  <c r="N1404" i="7"/>
  <c r="N1405" i="7"/>
  <c r="N1406" i="7"/>
  <c r="N1407" i="7"/>
  <c r="N1408" i="7"/>
  <c r="N1409" i="7"/>
  <c r="N1410" i="7"/>
  <c r="N1411" i="7"/>
  <c r="N1412" i="7"/>
  <c r="N1413" i="7"/>
  <c r="N1414" i="7"/>
  <c r="N1415" i="7"/>
  <c r="N1416" i="7"/>
  <c r="N1417" i="7"/>
  <c r="N1418" i="7"/>
  <c r="N1419" i="7"/>
  <c r="N1420" i="7"/>
  <c r="N1421" i="7"/>
  <c r="N1422" i="7"/>
  <c r="N1423" i="7"/>
  <c r="N1424" i="7"/>
  <c r="N1425" i="7"/>
  <c r="N1426" i="7"/>
  <c r="N1427" i="7"/>
  <c r="N1428" i="7"/>
  <c r="N1429" i="7"/>
  <c r="N1430" i="7"/>
  <c r="N1431" i="7"/>
  <c r="N1432" i="7"/>
  <c r="N1433" i="7"/>
  <c r="N1434" i="7"/>
  <c r="N1435" i="7"/>
  <c r="N1436" i="7"/>
  <c r="N1437" i="7"/>
  <c r="N1438" i="7"/>
  <c r="N1439" i="7"/>
  <c r="N1440" i="7"/>
  <c r="N1441" i="7"/>
  <c r="N1442" i="7"/>
  <c r="N1443" i="7"/>
  <c r="N1444" i="7"/>
  <c r="N1445" i="7"/>
  <c r="N1446" i="7"/>
  <c r="N1447" i="7"/>
  <c r="N1448" i="7"/>
  <c r="N1449" i="7"/>
  <c r="N1450" i="7"/>
  <c r="N1451" i="7"/>
  <c r="N1452" i="7"/>
  <c r="N1453" i="7"/>
  <c r="N1454" i="7"/>
  <c r="N1455" i="7"/>
  <c r="N1456" i="7"/>
  <c r="N1457" i="7"/>
  <c r="N1458" i="7"/>
  <c r="N1459" i="7"/>
  <c r="N1460" i="7"/>
  <c r="N1461" i="7"/>
  <c r="N1462" i="7"/>
  <c r="N1463" i="7"/>
  <c r="N1464" i="7"/>
  <c r="N1465" i="7"/>
  <c r="N1466" i="7"/>
  <c r="N1467" i="7"/>
  <c r="N1468" i="7"/>
  <c r="N1469" i="7"/>
  <c r="N1470" i="7"/>
  <c r="N1471" i="7"/>
  <c r="N1472" i="7"/>
  <c r="N1473" i="7"/>
  <c r="N1474" i="7"/>
  <c r="N1475" i="7"/>
  <c r="N1476" i="7"/>
  <c r="N1477" i="7"/>
  <c r="N1478" i="7"/>
  <c r="N1479" i="7"/>
  <c r="N1480" i="7"/>
  <c r="N1481" i="7"/>
  <c r="N1482" i="7"/>
  <c r="N1483" i="7"/>
  <c r="N1484" i="7"/>
  <c r="N1485" i="7"/>
  <c r="N1486" i="7"/>
  <c r="N1487" i="7"/>
  <c r="N1488" i="7"/>
  <c r="N1489" i="7"/>
  <c r="N1490" i="7"/>
  <c r="N1491" i="7"/>
  <c r="N1492" i="7"/>
  <c r="N1493" i="7"/>
  <c r="N1494" i="7"/>
  <c r="N1495" i="7"/>
  <c r="N1496" i="7"/>
  <c r="N1497" i="7"/>
  <c r="N1498" i="7"/>
  <c r="N1499" i="7"/>
  <c r="N1500" i="7"/>
  <c r="N1501" i="7"/>
  <c r="N1502" i="7"/>
  <c r="N1503" i="7"/>
  <c r="N1504" i="7"/>
  <c r="N1505" i="7"/>
  <c r="N1506" i="7"/>
  <c r="N1507" i="7"/>
  <c r="N1508" i="7"/>
  <c r="N1509" i="7"/>
  <c r="N1510" i="7"/>
  <c r="N1511" i="7"/>
  <c r="N1512" i="7"/>
  <c r="N1513" i="7"/>
  <c r="N1514" i="7"/>
  <c r="N1515" i="7"/>
  <c r="N1516" i="7"/>
  <c r="N1517" i="7"/>
  <c r="N1518" i="7"/>
  <c r="N1519" i="7"/>
  <c r="N1520" i="7"/>
  <c r="N1521" i="7"/>
  <c r="N1522" i="7"/>
  <c r="N1523" i="7"/>
  <c r="N1524" i="7"/>
  <c r="N1525" i="7"/>
  <c r="N1526" i="7"/>
  <c r="N1527" i="7"/>
  <c r="N1528" i="7"/>
  <c r="N1529" i="7"/>
  <c r="N1530" i="7"/>
  <c r="N1531" i="7"/>
  <c r="N1532" i="7"/>
  <c r="N1533" i="7"/>
  <c r="N1534" i="7"/>
  <c r="N1535" i="7"/>
  <c r="N1536" i="7"/>
  <c r="N1537" i="7"/>
  <c r="N1538" i="7"/>
  <c r="N1539" i="7"/>
  <c r="N1540" i="7"/>
  <c r="N1541" i="7"/>
  <c r="N1542" i="7"/>
  <c r="N1543" i="7"/>
  <c r="N1544" i="7"/>
  <c r="N1545" i="7"/>
  <c r="N1546" i="7"/>
  <c r="N1547" i="7"/>
  <c r="N1548" i="7"/>
  <c r="N1549" i="7"/>
  <c r="N1550" i="7"/>
  <c r="N1551" i="7"/>
  <c r="N1552" i="7"/>
  <c r="N1553" i="7"/>
  <c r="N1554" i="7"/>
  <c r="N1555" i="7"/>
  <c r="N1556" i="7"/>
  <c r="N1557" i="7"/>
  <c r="N1558" i="7"/>
  <c r="N1559" i="7"/>
  <c r="N1560" i="7"/>
  <c r="N1561" i="7"/>
  <c r="N1562" i="7"/>
  <c r="N1563" i="7"/>
  <c r="N1564" i="7"/>
  <c r="N1565" i="7"/>
  <c r="N1566" i="7"/>
  <c r="N1567" i="7"/>
  <c r="N1568" i="7"/>
  <c r="N1569" i="7"/>
  <c r="N1570" i="7"/>
  <c r="N1571" i="7"/>
  <c r="N1572" i="7"/>
  <c r="N1573" i="7"/>
  <c r="N1574" i="7"/>
  <c r="N1575" i="7"/>
  <c r="N1576" i="7"/>
  <c r="N1577" i="7"/>
  <c r="N1578" i="7"/>
  <c r="N1579" i="7"/>
  <c r="N1580" i="7"/>
  <c r="N1581" i="7"/>
  <c r="N1582" i="7"/>
  <c r="N1583" i="7"/>
  <c r="N1584" i="7"/>
  <c r="N1585" i="7"/>
  <c r="N1586" i="7"/>
  <c r="N1587" i="7"/>
  <c r="N1588" i="7"/>
  <c r="N1589" i="7"/>
  <c r="N1590" i="7"/>
  <c r="N1591" i="7"/>
  <c r="N1592" i="7"/>
  <c r="N1593" i="7"/>
  <c r="N1594" i="7"/>
  <c r="N1595" i="7"/>
  <c r="N1596" i="7"/>
  <c r="N1597" i="7"/>
  <c r="N1598" i="7"/>
  <c r="N1599" i="7"/>
  <c r="N1600" i="7"/>
  <c r="N1601" i="7"/>
  <c r="N1602" i="7"/>
  <c r="N1603" i="7"/>
  <c r="N1604" i="7"/>
  <c r="N1605" i="7"/>
  <c r="N1606" i="7"/>
  <c r="N1607" i="7"/>
  <c r="N1608" i="7"/>
  <c r="N1610" i="7"/>
  <c r="N1611" i="7"/>
  <c r="N1612" i="7"/>
  <c r="N1613" i="7"/>
  <c r="N1614" i="7"/>
  <c r="N1615" i="7"/>
  <c r="N1616" i="7"/>
  <c r="N1617" i="7"/>
  <c r="N1618" i="7"/>
  <c r="N1619" i="7"/>
  <c r="N1620" i="7"/>
  <c r="N1621" i="7"/>
  <c r="N1622" i="7"/>
  <c r="N1623" i="7"/>
  <c r="N1624" i="7"/>
  <c r="N1625" i="7"/>
  <c r="N1626" i="7"/>
  <c r="N1627" i="7"/>
  <c r="N1628" i="7"/>
  <c r="N1629" i="7"/>
  <c r="N1630" i="7"/>
  <c r="N1631" i="7"/>
  <c r="N1632" i="7"/>
  <c r="N1633" i="7"/>
  <c r="N1634" i="7"/>
  <c r="N1635" i="7"/>
  <c r="N1636" i="7"/>
  <c r="N1637" i="7"/>
  <c r="N1638" i="7"/>
  <c r="N1639" i="7"/>
  <c r="N1640" i="7"/>
  <c r="N1642" i="7"/>
  <c r="N1643" i="7"/>
  <c r="N1644" i="7"/>
  <c r="N1645" i="7"/>
  <c r="N1646" i="7"/>
  <c r="N1647" i="7"/>
  <c r="N1648" i="7"/>
  <c r="N1649" i="7"/>
  <c r="N1650" i="7"/>
  <c r="N1651" i="7"/>
  <c r="N1652" i="7"/>
  <c r="N1653" i="7"/>
  <c r="N1654" i="7"/>
  <c r="N1655" i="7"/>
  <c r="N1656" i="7"/>
  <c r="N1657" i="7"/>
  <c r="N1658" i="7"/>
  <c r="N1659" i="7"/>
  <c r="N1660" i="7"/>
  <c r="N1661" i="7"/>
  <c r="N1662" i="7"/>
  <c r="N1663" i="7"/>
  <c r="N1664" i="7"/>
  <c r="N1665" i="7"/>
  <c r="N1666" i="7"/>
  <c r="N1667" i="7"/>
  <c r="N1668" i="7"/>
  <c r="N1669" i="7"/>
  <c r="N1670" i="7"/>
  <c r="N1671" i="7"/>
  <c r="N1672" i="7"/>
  <c r="N1673" i="7"/>
  <c r="N1674" i="7"/>
  <c r="N1675" i="7"/>
  <c r="N1676" i="7"/>
  <c r="N1677" i="7"/>
  <c r="N1678" i="7"/>
  <c r="N1679" i="7"/>
  <c r="N1680" i="7"/>
  <c r="N1681" i="7"/>
  <c r="N1682" i="7"/>
  <c r="N1683" i="7"/>
  <c r="N1684" i="7"/>
  <c r="N1685" i="7"/>
  <c r="N1686" i="7"/>
  <c r="N1687" i="7"/>
  <c r="N1688" i="7"/>
  <c r="N1689" i="7"/>
  <c r="N1690" i="7"/>
  <c r="N1691" i="7"/>
  <c r="N1692" i="7"/>
  <c r="N1693" i="7"/>
  <c r="N1694" i="7"/>
  <c r="N1695" i="7"/>
  <c r="N1696" i="7"/>
  <c r="N1697" i="7"/>
  <c r="N1698" i="7"/>
  <c r="N1699" i="7"/>
  <c r="N1700" i="7"/>
  <c r="N1701" i="7"/>
  <c r="N1702" i="7"/>
  <c r="N1703" i="7"/>
  <c r="N1704" i="7"/>
  <c r="N1705" i="7"/>
  <c r="N1706" i="7"/>
  <c r="N1707" i="7"/>
  <c r="N1708" i="7"/>
  <c r="N1709" i="7"/>
  <c r="N1710" i="7"/>
  <c r="N1711" i="7"/>
  <c r="N1712" i="7"/>
  <c r="N1713" i="7"/>
  <c r="N1714" i="7"/>
  <c r="N1715" i="7"/>
  <c r="N1716" i="7"/>
  <c r="N1717" i="7"/>
  <c r="N1718" i="7"/>
  <c r="N1719" i="7"/>
  <c r="N1720" i="7"/>
  <c r="N1721" i="7"/>
  <c r="N1722" i="7"/>
  <c r="N1723" i="7"/>
  <c r="N1724" i="7"/>
  <c r="N1725" i="7"/>
  <c r="N1726" i="7"/>
  <c r="N1727" i="7"/>
  <c r="N1728" i="7"/>
  <c r="N1729" i="7"/>
  <c r="N1730" i="7"/>
  <c r="N1731" i="7"/>
  <c r="N1732" i="7"/>
  <c r="N1733" i="7"/>
  <c r="N1734" i="7"/>
  <c r="N1735" i="7"/>
  <c r="N1736" i="7"/>
  <c r="N1737" i="7"/>
  <c r="N1738" i="7"/>
  <c r="N1739" i="7"/>
  <c r="N1740" i="7"/>
  <c r="N1741" i="7"/>
  <c r="N1742" i="7"/>
  <c r="N1743" i="7"/>
  <c r="N1744" i="7"/>
  <c r="N1745" i="7"/>
  <c r="N1746" i="7"/>
  <c r="N1747" i="7"/>
  <c r="N1748" i="7"/>
  <c r="N1749" i="7"/>
  <c r="N1750" i="7"/>
  <c r="N1751" i="7"/>
  <c r="N1752" i="7"/>
  <c r="N1753" i="7"/>
  <c r="N1754" i="7"/>
  <c r="N1755" i="7"/>
  <c r="N1756" i="7"/>
  <c r="N1757" i="7"/>
  <c r="N1758" i="7"/>
  <c r="N1759" i="7"/>
  <c r="N1760" i="7"/>
  <c r="N1761" i="7"/>
  <c r="N1762" i="7"/>
  <c r="N1763" i="7"/>
  <c r="N1764" i="7"/>
  <c r="N1765" i="7"/>
  <c r="N1766" i="7"/>
  <c r="N1767" i="7"/>
  <c r="N1768" i="7"/>
  <c r="N1769" i="7"/>
  <c r="N1770" i="7"/>
  <c r="N1771" i="7"/>
  <c r="N1772" i="7"/>
  <c r="N1773" i="7"/>
  <c r="N1774" i="7"/>
  <c r="N1775" i="7"/>
  <c r="N1776" i="7"/>
  <c r="N1777" i="7"/>
  <c r="N1778" i="7"/>
  <c r="N1779" i="7"/>
  <c r="N1780" i="7"/>
  <c r="N1781" i="7"/>
  <c r="N1782" i="7"/>
  <c r="N1783" i="7"/>
  <c r="N1784" i="7"/>
  <c r="N1785" i="7"/>
  <c r="N1786" i="7"/>
  <c r="N1787" i="7"/>
  <c r="N1788" i="7"/>
  <c r="N1789" i="7"/>
  <c r="N1790" i="7"/>
  <c r="N1791" i="7"/>
  <c r="N1792" i="7"/>
  <c r="N1793" i="7"/>
  <c r="N1794" i="7"/>
  <c r="N1795" i="7"/>
  <c r="N1796" i="7"/>
  <c r="N1797" i="7"/>
  <c r="N1798" i="7"/>
  <c r="N1799" i="7"/>
  <c r="N1800" i="7"/>
  <c r="N1801" i="7"/>
  <c r="N1802" i="7"/>
  <c r="N1803" i="7"/>
  <c r="N1804" i="7"/>
  <c r="N1805" i="7"/>
  <c r="N1806" i="7"/>
  <c r="N1807" i="7"/>
  <c r="N1808" i="7"/>
  <c r="N1809" i="7"/>
  <c r="N1810" i="7"/>
  <c r="N1811" i="7"/>
  <c r="N1812" i="7"/>
  <c r="N1813" i="7"/>
  <c r="N1814" i="7"/>
  <c r="N1815" i="7"/>
  <c r="N1816" i="7"/>
  <c r="N1817" i="7"/>
  <c r="N1818" i="7"/>
  <c r="N1819" i="7"/>
  <c r="N1820" i="7"/>
  <c r="N1821" i="7"/>
  <c r="N1822" i="7"/>
  <c r="N1823" i="7"/>
  <c r="N1824" i="7"/>
  <c r="N1825" i="7"/>
  <c r="N1826" i="7"/>
  <c r="N1827" i="7"/>
  <c r="N1828" i="7"/>
  <c r="N1829" i="7"/>
  <c r="N1830" i="7"/>
  <c r="N1831" i="7"/>
  <c r="N1832" i="7"/>
  <c r="N1833" i="7"/>
  <c r="N1834" i="7"/>
  <c r="N1835" i="7"/>
  <c r="N1836" i="7"/>
  <c r="N1837" i="7"/>
  <c r="N1838" i="7"/>
  <c r="N1839" i="7"/>
  <c r="N1840" i="7"/>
  <c r="N1841" i="7"/>
  <c r="N1842" i="7"/>
  <c r="N1843" i="7"/>
  <c r="N1844" i="7"/>
  <c r="N1845" i="7"/>
  <c r="N1846" i="7"/>
  <c r="N1847" i="7"/>
  <c r="N1848" i="7"/>
  <c r="N1849" i="7"/>
  <c r="N1850" i="7"/>
  <c r="N1851" i="7"/>
  <c r="N1852" i="7"/>
  <c r="N1853" i="7"/>
  <c r="N1854" i="7"/>
  <c r="N1855" i="7"/>
  <c r="N1856" i="7"/>
  <c r="N1857" i="7"/>
  <c r="N1858" i="7"/>
  <c r="N1859" i="7"/>
  <c r="N1860" i="7"/>
  <c r="N1861" i="7"/>
  <c r="N1862" i="7"/>
  <c r="N1863" i="7"/>
  <c r="N1864" i="7"/>
  <c r="N1865" i="7"/>
  <c r="N1866" i="7"/>
  <c r="N1867" i="7"/>
  <c r="N1868" i="7"/>
  <c r="N1869" i="7"/>
  <c r="N1870" i="7"/>
  <c r="N1871" i="7"/>
  <c r="N1872" i="7"/>
  <c r="N1873" i="7"/>
  <c r="N1874" i="7"/>
  <c r="N1875" i="7"/>
  <c r="N1876" i="7"/>
  <c r="N1877" i="7"/>
  <c r="N1878" i="7"/>
  <c r="N1879" i="7"/>
  <c r="N1880" i="7"/>
  <c r="N1881" i="7"/>
  <c r="N1882" i="7"/>
  <c r="N1883" i="7"/>
  <c r="N1884" i="7"/>
  <c r="N1885" i="7"/>
  <c r="N1886" i="7"/>
  <c r="N1887" i="7"/>
  <c r="N1888" i="7"/>
  <c r="N1889" i="7"/>
  <c r="N1890" i="7"/>
  <c r="N1891" i="7"/>
  <c r="N1892" i="7"/>
  <c r="N1893" i="7"/>
  <c r="N1894" i="7"/>
  <c r="N1895" i="7"/>
  <c r="N1896" i="7"/>
  <c r="N1897" i="7"/>
  <c r="N1898" i="7"/>
  <c r="N1899" i="7"/>
  <c r="N1900" i="7"/>
  <c r="N1901" i="7"/>
  <c r="N1902" i="7"/>
  <c r="N1903" i="7"/>
  <c r="N1904" i="7"/>
  <c r="N1905" i="7"/>
  <c r="N1906" i="7"/>
  <c r="N1907" i="7"/>
  <c r="N1908" i="7"/>
  <c r="N1909" i="7"/>
  <c r="N1910" i="7"/>
  <c r="N1911" i="7"/>
  <c r="N1912" i="7"/>
  <c r="N1913" i="7"/>
  <c r="N1914" i="7"/>
  <c r="N1915" i="7"/>
  <c r="N1916" i="7"/>
  <c r="N1917" i="7"/>
  <c r="N1918" i="7"/>
  <c r="N1919" i="7"/>
  <c r="N1920" i="7"/>
  <c r="N1921" i="7"/>
  <c r="N1922" i="7"/>
  <c r="N1923" i="7"/>
  <c r="N1924" i="7"/>
  <c r="N1925" i="7"/>
  <c r="N1926" i="7"/>
  <c r="N1927" i="7"/>
  <c r="N1928" i="7"/>
  <c r="N1929" i="7"/>
  <c r="N1930" i="7"/>
  <c r="N1931" i="7"/>
  <c r="N1932" i="7"/>
  <c r="N1933" i="7"/>
  <c r="N1934" i="7"/>
  <c r="N1935" i="7"/>
  <c r="N1936" i="7"/>
  <c r="N1937" i="7"/>
  <c r="N1938" i="7"/>
  <c r="N1939" i="7"/>
  <c r="N1940" i="7"/>
  <c r="N1941" i="7"/>
  <c r="N1942" i="7"/>
  <c r="N1943" i="7"/>
  <c r="N1944" i="7"/>
  <c r="N1945" i="7"/>
  <c r="N1946" i="7"/>
  <c r="N1947" i="7"/>
  <c r="N1948" i="7"/>
  <c r="N1949" i="7"/>
  <c r="N1950" i="7"/>
  <c r="N1951" i="7"/>
  <c r="N1952" i="7"/>
  <c r="N1953" i="7"/>
  <c r="N1954" i="7"/>
  <c r="N1955" i="7"/>
  <c r="N1956" i="7"/>
  <c r="N1957" i="7"/>
  <c r="N1958" i="7"/>
  <c r="N1959" i="7"/>
  <c r="N1960" i="7"/>
  <c r="N1961" i="7"/>
  <c r="N1962" i="7"/>
  <c r="N1963" i="7"/>
  <c r="N1964" i="7"/>
  <c r="N1965" i="7"/>
  <c r="N1966" i="7"/>
  <c r="N1967" i="7"/>
  <c r="N1968" i="7"/>
  <c r="N1969" i="7"/>
  <c r="N1970" i="7"/>
  <c r="N1971" i="7"/>
  <c r="N1972" i="7"/>
  <c r="N1973" i="7"/>
  <c r="N1974" i="7"/>
  <c r="N1975" i="7"/>
  <c r="N1976" i="7"/>
  <c r="N1977" i="7"/>
  <c r="N1978" i="7"/>
  <c r="N1979" i="7"/>
  <c r="N1980" i="7"/>
  <c r="N1981" i="7"/>
  <c r="N1982" i="7"/>
  <c r="N1983" i="7"/>
  <c r="N1984" i="7"/>
  <c r="N1985" i="7"/>
  <c r="N1986" i="7"/>
  <c r="N1987" i="7"/>
  <c r="N1988" i="7"/>
  <c r="N1989" i="7"/>
  <c r="N1990" i="7"/>
  <c r="N1991" i="7"/>
  <c r="N1992" i="7"/>
  <c r="N1993" i="7"/>
  <c r="N1994" i="7"/>
  <c r="N1995" i="7"/>
  <c r="N1996" i="7"/>
  <c r="N1997" i="7"/>
  <c r="N1998" i="7"/>
  <c r="N1999" i="7"/>
  <c r="N2000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304" i="7"/>
  <c r="M305" i="7"/>
  <c r="M306" i="7"/>
  <c r="M307" i="7"/>
  <c r="M308" i="7"/>
  <c r="M309" i="7"/>
  <c r="M310" i="7"/>
  <c r="M311" i="7"/>
  <c r="M312" i="7"/>
  <c r="M313" i="7"/>
  <c r="M314" i="7"/>
  <c r="M315" i="7"/>
  <c r="M316" i="7"/>
  <c r="M317" i="7"/>
  <c r="M318" i="7"/>
  <c r="M319" i="7"/>
  <c r="M320" i="7"/>
  <c r="M321" i="7"/>
  <c r="M322" i="7"/>
  <c r="M323" i="7"/>
  <c r="M324" i="7"/>
  <c r="M325" i="7"/>
  <c r="M326" i="7"/>
  <c r="M327" i="7"/>
  <c r="M328" i="7"/>
  <c r="M329" i="7"/>
  <c r="M330" i="7"/>
  <c r="M331" i="7"/>
  <c r="M332" i="7"/>
  <c r="M333" i="7"/>
  <c r="M334" i="7"/>
  <c r="M335" i="7"/>
  <c r="M336" i="7"/>
  <c r="M337" i="7"/>
  <c r="M338" i="7"/>
  <c r="M339" i="7"/>
  <c r="M340" i="7"/>
  <c r="M341" i="7"/>
  <c r="M342" i="7"/>
  <c r="M343" i="7"/>
  <c r="M344" i="7"/>
  <c r="M345" i="7"/>
  <c r="M346" i="7"/>
  <c r="M347" i="7"/>
  <c r="M348" i="7"/>
  <c r="M349" i="7"/>
  <c r="M350" i="7"/>
  <c r="M351" i="7"/>
  <c r="M352" i="7"/>
  <c r="M353" i="7"/>
  <c r="M354" i="7"/>
  <c r="M355" i="7"/>
  <c r="M356" i="7"/>
  <c r="M357" i="7"/>
  <c r="M358" i="7"/>
  <c r="M359" i="7"/>
  <c r="M360" i="7"/>
  <c r="M361" i="7"/>
  <c r="M362" i="7"/>
  <c r="M363" i="7"/>
  <c r="M364" i="7"/>
  <c r="M365" i="7"/>
  <c r="M366" i="7"/>
  <c r="M367" i="7"/>
  <c r="M368" i="7"/>
  <c r="M369" i="7"/>
  <c r="M370" i="7"/>
  <c r="M371" i="7"/>
  <c r="M372" i="7"/>
  <c r="M373" i="7"/>
  <c r="M374" i="7"/>
  <c r="M375" i="7"/>
  <c r="M376" i="7"/>
  <c r="M377" i="7"/>
  <c r="M378" i="7"/>
  <c r="M379" i="7"/>
  <c r="M380" i="7"/>
  <c r="M381" i="7"/>
  <c r="M382" i="7"/>
  <c r="M383" i="7"/>
  <c r="M384" i="7"/>
  <c r="M385" i="7"/>
  <c r="M386" i="7"/>
  <c r="M387" i="7"/>
  <c r="M388" i="7"/>
  <c r="M389" i="7"/>
  <c r="M390" i="7"/>
  <c r="M391" i="7"/>
  <c r="M392" i="7"/>
  <c r="M393" i="7"/>
  <c r="M394" i="7"/>
  <c r="M395" i="7"/>
  <c r="M396" i="7"/>
  <c r="M397" i="7"/>
  <c r="M398" i="7"/>
  <c r="M399" i="7"/>
  <c r="M400" i="7"/>
  <c r="M401" i="7"/>
  <c r="M402" i="7"/>
  <c r="M403" i="7"/>
  <c r="M404" i="7"/>
  <c r="M405" i="7"/>
  <c r="M406" i="7"/>
  <c r="M407" i="7"/>
  <c r="M408" i="7"/>
  <c r="M409" i="7"/>
  <c r="M410" i="7"/>
  <c r="M411" i="7"/>
  <c r="M412" i="7"/>
  <c r="M413" i="7"/>
  <c r="M414" i="7"/>
  <c r="M415" i="7"/>
  <c r="M416" i="7"/>
  <c r="M417" i="7"/>
  <c r="M418" i="7"/>
  <c r="M419" i="7"/>
  <c r="M420" i="7"/>
  <c r="M421" i="7"/>
  <c r="M422" i="7"/>
  <c r="M423" i="7"/>
  <c r="M424" i="7"/>
  <c r="M425" i="7"/>
  <c r="M426" i="7"/>
  <c r="M427" i="7"/>
  <c r="M428" i="7"/>
  <c r="M429" i="7"/>
  <c r="M430" i="7"/>
  <c r="M431" i="7"/>
  <c r="M432" i="7"/>
  <c r="M433" i="7"/>
  <c r="M434" i="7"/>
  <c r="M435" i="7"/>
  <c r="M436" i="7"/>
  <c r="M437" i="7"/>
  <c r="M438" i="7"/>
  <c r="M439" i="7"/>
  <c r="M440" i="7"/>
  <c r="M441" i="7"/>
  <c r="M442" i="7"/>
  <c r="M443" i="7"/>
  <c r="M444" i="7"/>
  <c r="M445" i="7"/>
  <c r="M446" i="7"/>
  <c r="M447" i="7"/>
  <c r="M448" i="7"/>
  <c r="M449" i="7"/>
  <c r="M450" i="7"/>
  <c r="M451" i="7"/>
  <c r="M452" i="7"/>
  <c r="M453" i="7"/>
  <c r="M454" i="7"/>
  <c r="M455" i="7"/>
  <c r="M456" i="7"/>
  <c r="M457" i="7"/>
  <c r="M458" i="7"/>
  <c r="M459" i="7"/>
  <c r="M460" i="7"/>
  <c r="M461" i="7"/>
  <c r="M462" i="7"/>
  <c r="M463" i="7"/>
  <c r="M464" i="7"/>
  <c r="M465" i="7"/>
  <c r="M466" i="7"/>
  <c r="M467" i="7"/>
  <c r="M468" i="7"/>
  <c r="M469" i="7"/>
  <c r="M470" i="7"/>
  <c r="M471" i="7"/>
  <c r="M472" i="7"/>
  <c r="M473" i="7"/>
  <c r="M474" i="7"/>
  <c r="M475" i="7"/>
  <c r="M476" i="7"/>
  <c r="M477" i="7"/>
  <c r="M478" i="7"/>
  <c r="M479" i="7"/>
  <c r="M480" i="7"/>
  <c r="M481" i="7"/>
  <c r="M482" i="7"/>
  <c r="M483" i="7"/>
  <c r="M484" i="7"/>
  <c r="M485" i="7"/>
  <c r="M486" i="7"/>
  <c r="M487" i="7"/>
  <c r="M488" i="7"/>
  <c r="M489" i="7"/>
  <c r="M490" i="7"/>
  <c r="M491" i="7"/>
  <c r="M492" i="7"/>
  <c r="M493" i="7"/>
  <c r="M494" i="7"/>
  <c r="M495" i="7"/>
  <c r="M496" i="7"/>
  <c r="M497" i="7"/>
  <c r="M498" i="7"/>
  <c r="M499" i="7"/>
  <c r="M500" i="7"/>
  <c r="M501" i="7"/>
  <c r="M502" i="7"/>
  <c r="M503" i="7"/>
  <c r="M504" i="7"/>
  <c r="M505" i="7"/>
  <c r="M506" i="7"/>
  <c r="M507" i="7"/>
  <c r="M508" i="7"/>
  <c r="M509" i="7"/>
  <c r="M510" i="7"/>
  <c r="M511" i="7"/>
  <c r="M512" i="7"/>
  <c r="M513" i="7"/>
  <c r="M514" i="7"/>
  <c r="M515" i="7"/>
  <c r="M516" i="7"/>
  <c r="M517" i="7"/>
  <c r="M518" i="7"/>
  <c r="M519" i="7"/>
  <c r="M520" i="7"/>
  <c r="M521" i="7"/>
  <c r="M522" i="7"/>
  <c r="M523" i="7"/>
  <c r="M524" i="7"/>
  <c r="M525" i="7"/>
  <c r="M526" i="7"/>
  <c r="M527" i="7"/>
  <c r="M528" i="7"/>
  <c r="M529" i="7"/>
  <c r="M530" i="7"/>
  <c r="M531" i="7"/>
  <c r="M532" i="7"/>
  <c r="M533" i="7"/>
  <c r="M534" i="7"/>
  <c r="M535" i="7"/>
  <c r="M536" i="7"/>
  <c r="M537" i="7"/>
  <c r="M538" i="7"/>
  <c r="M539" i="7"/>
  <c r="M540" i="7"/>
  <c r="M541" i="7"/>
  <c r="M542" i="7"/>
  <c r="M543" i="7"/>
  <c r="M544" i="7"/>
  <c r="M545" i="7"/>
  <c r="M546" i="7"/>
  <c r="M547" i="7"/>
  <c r="M548" i="7"/>
  <c r="M549" i="7"/>
  <c r="M550" i="7"/>
  <c r="M551" i="7"/>
  <c r="M552" i="7"/>
  <c r="M553" i="7"/>
  <c r="M554" i="7"/>
  <c r="M555" i="7"/>
  <c r="M556" i="7"/>
  <c r="M557" i="7"/>
  <c r="M558" i="7"/>
  <c r="M559" i="7"/>
  <c r="M560" i="7"/>
  <c r="M561" i="7"/>
  <c r="M562" i="7"/>
  <c r="M563" i="7"/>
  <c r="M564" i="7"/>
  <c r="M565" i="7"/>
  <c r="M566" i="7"/>
  <c r="M567" i="7"/>
  <c r="M568" i="7"/>
  <c r="M569" i="7"/>
  <c r="M570" i="7"/>
  <c r="M571" i="7"/>
  <c r="M572" i="7"/>
  <c r="M573" i="7"/>
  <c r="M574" i="7"/>
  <c r="M575" i="7"/>
  <c r="M576" i="7"/>
  <c r="M577" i="7"/>
  <c r="M578" i="7"/>
  <c r="M579" i="7"/>
  <c r="M580" i="7"/>
  <c r="M581" i="7"/>
  <c r="M582" i="7"/>
  <c r="M583" i="7"/>
  <c r="M584" i="7"/>
  <c r="M585" i="7"/>
  <c r="M586" i="7"/>
  <c r="M587" i="7"/>
  <c r="M588" i="7"/>
  <c r="M589" i="7"/>
  <c r="M590" i="7"/>
  <c r="M591" i="7"/>
  <c r="M592" i="7"/>
  <c r="M593" i="7"/>
  <c r="M594" i="7"/>
  <c r="M595" i="7"/>
  <c r="M596" i="7"/>
  <c r="M597" i="7"/>
  <c r="M598" i="7"/>
  <c r="M599" i="7"/>
  <c r="M600" i="7"/>
  <c r="M601" i="7"/>
  <c r="M602" i="7"/>
  <c r="M603" i="7"/>
  <c r="M604" i="7"/>
  <c r="M605" i="7"/>
  <c r="M606" i="7"/>
  <c r="M607" i="7"/>
  <c r="M608" i="7"/>
  <c r="M609" i="7"/>
  <c r="M610" i="7"/>
  <c r="M611" i="7"/>
  <c r="M612" i="7"/>
  <c r="M613" i="7"/>
  <c r="M614" i="7"/>
  <c r="M615" i="7"/>
  <c r="M616" i="7"/>
  <c r="M617" i="7"/>
  <c r="M618" i="7"/>
  <c r="M619" i="7"/>
  <c r="M620" i="7"/>
  <c r="M621" i="7"/>
  <c r="M622" i="7"/>
  <c r="M623" i="7"/>
  <c r="M624" i="7"/>
  <c r="M625" i="7"/>
  <c r="M626" i="7"/>
  <c r="M627" i="7"/>
  <c r="M628" i="7"/>
  <c r="M629" i="7"/>
  <c r="M630" i="7"/>
  <c r="M631" i="7"/>
  <c r="M632" i="7"/>
  <c r="M633" i="7"/>
  <c r="M634" i="7"/>
  <c r="M635" i="7"/>
  <c r="M636" i="7"/>
  <c r="M637" i="7"/>
  <c r="M638" i="7"/>
  <c r="M639" i="7"/>
  <c r="M640" i="7"/>
  <c r="M641" i="7"/>
  <c r="M642" i="7"/>
  <c r="M643" i="7"/>
  <c r="M644" i="7"/>
  <c r="M645" i="7"/>
  <c r="M646" i="7"/>
  <c r="M647" i="7"/>
  <c r="M648" i="7"/>
  <c r="M649" i="7"/>
  <c r="M650" i="7"/>
  <c r="M651" i="7"/>
  <c r="M652" i="7"/>
  <c r="M653" i="7"/>
  <c r="M654" i="7"/>
  <c r="M655" i="7"/>
  <c r="M656" i="7"/>
  <c r="M657" i="7"/>
  <c r="M658" i="7"/>
  <c r="M659" i="7"/>
  <c r="M660" i="7"/>
  <c r="M661" i="7"/>
  <c r="M662" i="7"/>
  <c r="M663" i="7"/>
  <c r="M664" i="7"/>
  <c r="M665" i="7"/>
  <c r="M666" i="7"/>
  <c r="M667" i="7"/>
  <c r="M668" i="7"/>
  <c r="M669" i="7"/>
  <c r="M670" i="7"/>
  <c r="M671" i="7"/>
  <c r="M672" i="7"/>
  <c r="M673" i="7"/>
  <c r="M674" i="7"/>
  <c r="M675" i="7"/>
  <c r="M676" i="7"/>
  <c r="M677" i="7"/>
  <c r="M678" i="7"/>
  <c r="M679" i="7"/>
  <c r="M680" i="7"/>
  <c r="M681" i="7"/>
  <c r="M682" i="7"/>
  <c r="M683" i="7"/>
  <c r="M684" i="7"/>
  <c r="M685" i="7"/>
  <c r="M686" i="7"/>
  <c r="M687" i="7"/>
  <c r="M688" i="7"/>
  <c r="M689" i="7"/>
  <c r="M690" i="7"/>
  <c r="M691" i="7"/>
  <c r="M692" i="7"/>
  <c r="M693" i="7"/>
  <c r="M694" i="7"/>
  <c r="M695" i="7"/>
  <c r="M696" i="7"/>
  <c r="M697" i="7"/>
  <c r="M698" i="7"/>
  <c r="M699" i="7"/>
  <c r="M700" i="7"/>
  <c r="M701" i="7"/>
  <c r="M702" i="7"/>
  <c r="M703" i="7"/>
  <c r="M704" i="7"/>
  <c r="M705" i="7"/>
  <c r="M706" i="7"/>
  <c r="M707" i="7"/>
  <c r="M708" i="7"/>
  <c r="M709" i="7"/>
  <c r="M710" i="7"/>
  <c r="M711" i="7"/>
  <c r="M712" i="7"/>
  <c r="M713" i="7"/>
  <c r="M714" i="7"/>
  <c r="M715" i="7"/>
  <c r="M716" i="7"/>
  <c r="M717" i="7"/>
  <c r="M718" i="7"/>
  <c r="M719" i="7"/>
  <c r="M720" i="7"/>
  <c r="M721" i="7"/>
  <c r="M722" i="7"/>
  <c r="M723" i="7"/>
  <c r="M724" i="7"/>
  <c r="M725" i="7"/>
  <c r="M726" i="7"/>
  <c r="M727" i="7"/>
  <c r="M728" i="7"/>
  <c r="M729" i="7"/>
  <c r="M730" i="7"/>
  <c r="M731" i="7"/>
  <c r="M732" i="7"/>
  <c r="M733" i="7"/>
  <c r="M734" i="7"/>
  <c r="M735" i="7"/>
  <c r="M736" i="7"/>
  <c r="M737" i="7"/>
  <c r="M738" i="7"/>
  <c r="M739" i="7"/>
  <c r="M740" i="7"/>
  <c r="M741" i="7"/>
  <c r="M742" i="7"/>
  <c r="M743" i="7"/>
  <c r="M744" i="7"/>
  <c r="M745" i="7"/>
  <c r="M746" i="7"/>
  <c r="M747" i="7"/>
  <c r="M748" i="7"/>
  <c r="M749" i="7"/>
  <c r="M750" i="7"/>
  <c r="M751" i="7"/>
  <c r="M752" i="7"/>
  <c r="M753" i="7"/>
  <c r="M754" i="7"/>
  <c r="M755" i="7"/>
  <c r="M756" i="7"/>
  <c r="M757" i="7"/>
  <c r="M758" i="7"/>
  <c r="M759" i="7"/>
  <c r="M760" i="7"/>
  <c r="M761" i="7"/>
  <c r="M762" i="7"/>
  <c r="M763" i="7"/>
  <c r="M764" i="7"/>
  <c r="M765" i="7"/>
  <c r="M766" i="7"/>
  <c r="M767" i="7"/>
  <c r="M768" i="7"/>
  <c r="M769" i="7"/>
  <c r="M770" i="7"/>
  <c r="M771" i="7"/>
  <c r="M772" i="7"/>
  <c r="M773" i="7"/>
  <c r="M774" i="7"/>
  <c r="M775" i="7"/>
  <c r="M776" i="7"/>
  <c r="M777" i="7"/>
  <c r="M778" i="7"/>
  <c r="M779" i="7"/>
  <c r="M780" i="7"/>
  <c r="M781" i="7"/>
  <c r="M782" i="7"/>
  <c r="M783" i="7"/>
  <c r="M784" i="7"/>
  <c r="M785" i="7"/>
  <c r="M786" i="7"/>
  <c r="M787" i="7"/>
  <c r="M788" i="7"/>
  <c r="M789" i="7"/>
  <c r="M790" i="7"/>
  <c r="M791" i="7"/>
  <c r="M792" i="7"/>
  <c r="M793" i="7"/>
  <c r="M794" i="7"/>
  <c r="M795" i="7"/>
  <c r="M796" i="7"/>
  <c r="M797" i="7"/>
  <c r="M798" i="7"/>
  <c r="M799" i="7"/>
  <c r="M800" i="7"/>
  <c r="M801" i="7"/>
  <c r="M802" i="7"/>
  <c r="M803" i="7"/>
  <c r="M804" i="7"/>
  <c r="M805" i="7"/>
  <c r="M806" i="7"/>
  <c r="M807" i="7"/>
  <c r="M808" i="7"/>
  <c r="M809" i="7"/>
  <c r="M810" i="7"/>
  <c r="M811" i="7"/>
  <c r="M812" i="7"/>
  <c r="M814" i="7"/>
  <c r="M815" i="7"/>
  <c r="M816" i="7"/>
  <c r="M817" i="7"/>
  <c r="M818" i="7"/>
  <c r="M819" i="7"/>
  <c r="M820" i="7"/>
  <c r="M821" i="7"/>
  <c r="M822" i="7"/>
  <c r="M823" i="7"/>
  <c r="M824" i="7"/>
  <c r="M825" i="7"/>
  <c r="M826" i="7"/>
  <c r="M827" i="7"/>
  <c r="M828" i="7"/>
  <c r="M829" i="7"/>
  <c r="M830" i="7"/>
  <c r="M831" i="7"/>
  <c r="M832" i="7"/>
  <c r="M833" i="7"/>
  <c r="M834" i="7"/>
  <c r="M835" i="7"/>
  <c r="M836" i="7"/>
  <c r="M837" i="7"/>
  <c r="M838" i="7"/>
  <c r="M839" i="7"/>
  <c r="M840" i="7"/>
  <c r="M841" i="7"/>
  <c r="M842" i="7"/>
  <c r="M843" i="7"/>
  <c r="M844" i="7"/>
  <c r="M845" i="7"/>
  <c r="M846" i="7"/>
  <c r="M847" i="7"/>
  <c r="M848" i="7"/>
  <c r="M849" i="7"/>
  <c r="M850" i="7"/>
  <c r="M851" i="7"/>
  <c r="M852" i="7"/>
  <c r="M853" i="7"/>
  <c r="M854" i="7"/>
  <c r="M855" i="7"/>
  <c r="M856" i="7"/>
  <c r="M857" i="7"/>
  <c r="M858" i="7"/>
  <c r="M859" i="7"/>
  <c r="M860" i="7"/>
  <c r="M861" i="7"/>
  <c r="M862" i="7"/>
  <c r="M863" i="7"/>
  <c r="M864" i="7"/>
  <c r="M865" i="7"/>
  <c r="M866" i="7"/>
  <c r="M867" i="7"/>
  <c r="M868" i="7"/>
  <c r="M869" i="7"/>
  <c r="M870" i="7"/>
  <c r="M871" i="7"/>
  <c r="M872" i="7"/>
  <c r="M874" i="7"/>
  <c r="M875" i="7"/>
  <c r="M876" i="7"/>
  <c r="M877" i="7"/>
  <c r="M878" i="7"/>
  <c r="M879" i="7"/>
  <c r="M880" i="7"/>
  <c r="M881" i="7"/>
  <c r="M882" i="7"/>
  <c r="M883" i="7"/>
  <c r="M884" i="7"/>
  <c r="M885" i="7"/>
  <c r="M886" i="7"/>
  <c r="M887" i="7"/>
  <c r="M888" i="7"/>
  <c r="M889" i="7"/>
  <c r="M890" i="7"/>
  <c r="M891" i="7"/>
  <c r="M892" i="7"/>
  <c r="M893" i="7"/>
  <c r="M894" i="7"/>
  <c r="M895" i="7"/>
  <c r="M896" i="7"/>
  <c r="M897" i="7"/>
  <c r="M898" i="7"/>
  <c r="M899" i="7"/>
  <c r="M900" i="7"/>
  <c r="M901" i="7"/>
  <c r="M902" i="7"/>
  <c r="M903" i="7"/>
  <c r="M904" i="7"/>
  <c r="M905" i="7"/>
  <c r="M906" i="7"/>
  <c r="M907" i="7"/>
  <c r="M908" i="7"/>
  <c r="M909" i="7"/>
  <c r="M910" i="7"/>
  <c r="M911" i="7"/>
  <c r="M912" i="7"/>
  <c r="M913" i="7"/>
  <c r="M914" i="7"/>
  <c r="M915" i="7"/>
  <c r="M916" i="7"/>
  <c r="M917" i="7"/>
  <c r="M918" i="7"/>
  <c r="M919" i="7"/>
  <c r="M920" i="7"/>
  <c r="M921" i="7"/>
  <c r="M922" i="7"/>
  <c r="M923" i="7"/>
  <c r="M924" i="7"/>
  <c r="M925" i="7"/>
  <c r="M926" i="7"/>
  <c r="M927" i="7"/>
  <c r="M928" i="7"/>
  <c r="M929" i="7"/>
  <c r="M930" i="7"/>
  <c r="M931" i="7"/>
  <c r="M932" i="7"/>
  <c r="M933" i="7"/>
  <c r="M934" i="7"/>
  <c r="M935" i="7"/>
  <c r="M936" i="7"/>
  <c r="M937" i="7"/>
  <c r="M938" i="7"/>
  <c r="M939" i="7"/>
  <c r="M940" i="7"/>
  <c r="M941" i="7"/>
  <c r="M942" i="7"/>
  <c r="M943" i="7"/>
  <c r="M944" i="7"/>
  <c r="M945" i="7"/>
  <c r="M946" i="7"/>
  <c r="M947" i="7"/>
  <c r="M948" i="7"/>
  <c r="M949" i="7"/>
  <c r="M950" i="7"/>
  <c r="M951" i="7"/>
  <c r="M952" i="7"/>
  <c r="M953" i="7"/>
  <c r="M954" i="7"/>
  <c r="M955" i="7"/>
  <c r="M956" i="7"/>
  <c r="M957" i="7"/>
  <c r="M958" i="7"/>
  <c r="M959" i="7"/>
  <c r="M960" i="7"/>
  <c r="M961" i="7"/>
  <c r="M962" i="7"/>
  <c r="M963" i="7"/>
  <c r="M964" i="7"/>
  <c r="M965" i="7"/>
  <c r="M966" i="7"/>
  <c r="M967" i="7"/>
  <c r="M968" i="7"/>
  <c r="M969" i="7"/>
  <c r="M970" i="7"/>
  <c r="M971" i="7"/>
  <c r="M972" i="7"/>
  <c r="M973" i="7"/>
  <c r="M974" i="7"/>
  <c r="M975" i="7"/>
  <c r="M976" i="7"/>
  <c r="M977" i="7"/>
  <c r="M978" i="7"/>
  <c r="M979" i="7"/>
  <c r="M980" i="7"/>
  <c r="M981" i="7"/>
  <c r="M982" i="7"/>
  <c r="M983" i="7"/>
  <c r="M984" i="7"/>
  <c r="M985" i="7"/>
  <c r="M986" i="7"/>
  <c r="M987" i="7"/>
  <c r="M988" i="7"/>
  <c r="M989" i="7"/>
  <c r="M990" i="7"/>
  <c r="M991" i="7"/>
  <c r="M992" i="7"/>
  <c r="M993" i="7"/>
  <c r="M994" i="7"/>
  <c r="M995" i="7"/>
  <c r="M996" i="7"/>
  <c r="M997" i="7"/>
  <c r="M998" i="7"/>
  <c r="M999" i="7"/>
  <c r="M1000" i="7"/>
  <c r="M1001" i="7"/>
  <c r="M1002" i="7"/>
  <c r="M1003" i="7"/>
  <c r="M1004" i="7"/>
  <c r="M1005" i="7"/>
  <c r="M1006" i="7"/>
  <c r="M1007" i="7"/>
  <c r="M1008" i="7"/>
  <c r="M1009" i="7"/>
  <c r="M1010" i="7"/>
  <c r="M1011" i="7"/>
  <c r="M1012" i="7"/>
  <c r="M1013" i="7"/>
  <c r="M1014" i="7"/>
  <c r="M1015" i="7"/>
  <c r="M1016" i="7"/>
  <c r="M1017" i="7"/>
  <c r="M1018" i="7"/>
  <c r="M1019" i="7"/>
  <c r="M1020" i="7"/>
  <c r="M1021" i="7"/>
  <c r="M1022" i="7"/>
  <c r="M1023" i="7"/>
  <c r="M1024" i="7"/>
  <c r="M1025" i="7"/>
  <c r="M1026" i="7"/>
  <c r="M1027" i="7"/>
  <c r="M1028" i="7"/>
  <c r="M1029" i="7"/>
  <c r="M1030" i="7"/>
  <c r="M1031" i="7"/>
  <c r="M1032" i="7"/>
  <c r="M1033" i="7"/>
  <c r="M1034" i="7"/>
  <c r="M1035" i="7"/>
  <c r="M1036" i="7"/>
  <c r="M1037" i="7"/>
  <c r="M1038" i="7"/>
  <c r="M1039" i="7"/>
  <c r="M1040" i="7"/>
  <c r="M1041" i="7"/>
  <c r="M1042" i="7"/>
  <c r="M1043" i="7"/>
  <c r="M1044" i="7"/>
  <c r="M1045" i="7"/>
  <c r="M1046" i="7"/>
  <c r="M1047" i="7"/>
  <c r="M1048" i="7"/>
  <c r="M1049" i="7"/>
  <c r="M1050" i="7"/>
  <c r="M1051" i="7"/>
  <c r="M1052" i="7"/>
  <c r="M1053" i="7"/>
  <c r="M1054" i="7"/>
  <c r="M1055" i="7"/>
  <c r="M1056" i="7"/>
  <c r="M1057" i="7"/>
  <c r="M1058" i="7"/>
  <c r="M1059" i="7"/>
  <c r="M1060" i="7"/>
  <c r="M1061" i="7"/>
  <c r="M1062" i="7"/>
  <c r="M1063" i="7"/>
  <c r="M1064" i="7"/>
  <c r="M1065" i="7"/>
  <c r="M1066" i="7"/>
  <c r="M1067" i="7"/>
  <c r="M1068" i="7"/>
  <c r="M1069" i="7"/>
  <c r="M1070" i="7"/>
  <c r="M1071" i="7"/>
  <c r="M1072" i="7"/>
  <c r="M1073" i="7"/>
  <c r="M1074" i="7"/>
  <c r="M1075" i="7"/>
  <c r="M1076" i="7"/>
  <c r="M1077" i="7"/>
  <c r="M1078" i="7"/>
  <c r="M1079" i="7"/>
  <c r="M1080" i="7"/>
  <c r="M1081" i="7"/>
  <c r="M1082" i="7"/>
  <c r="M1083" i="7"/>
  <c r="M1084" i="7"/>
  <c r="M1085" i="7"/>
  <c r="M1086" i="7"/>
  <c r="M1087" i="7"/>
  <c r="M1088" i="7"/>
  <c r="M1089" i="7"/>
  <c r="M1090" i="7"/>
  <c r="M1091" i="7"/>
  <c r="M1092" i="7"/>
  <c r="M1093" i="7"/>
  <c r="M1094" i="7"/>
  <c r="M1095" i="7"/>
  <c r="M1096" i="7"/>
  <c r="M1097" i="7"/>
  <c r="M1098" i="7"/>
  <c r="M1099" i="7"/>
  <c r="M1100" i="7"/>
  <c r="M1101" i="7"/>
  <c r="M1102" i="7"/>
  <c r="M1103" i="7"/>
  <c r="M1104" i="7"/>
  <c r="M1105" i="7"/>
  <c r="M1106" i="7"/>
  <c r="M1107" i="7"/>
  <c r="M1108" i="7"/>
  <c r="M1109" i="7"/>
  <c r="M1110" i="7"/>
  <c r="M1111" i="7"/>
  <c r="M1112" i="7"/>
  <c r="M1113" i="7"/>
  <c r="M1114" i="7"/>
  <c r="M1115" i="7"/>
  <c r="M1116" i="7"/>
  <c r="M1117" i="7"/>
  <c r="M1118" i="7"/>
  <c r="M1119" i="7"/>
  <c r="M1120" i="7"/>
  <c r="M1121" i="7"/>
  <c r="M1122" i="7"/>
  <c r="M1123" i="7"/>
  <c r="M1124" i="7"/>
  <c r="M1125" i="7"/>
  <c r="M1126" i="7"/>
  <c r="M1127" i="7"/>
  <c r="M1128" i="7"/>
  <c r="M1129" i="7"/>
  <c r="M1130" i="7"/>
  <c r="M1131" i="7"/>
  <c r="M1132" i="7"/>
  <c r="M1133" i="7"/>
  <c r="M1134" i="7"/>
  <c r="M1135" i="7"/>
  <c r="M1136" i="7"/>
  <c r="M1137" i="7"/>
  <c r="M1138" i="7"/>
  <c r="M1139" i="7"/>
  <c r="M1140" i="7"/>
  <c r="M1141" i="7"/>
  <c r="M1142" i="7"/>
  <c r="M1143" i="7"/>
  <c r="M1144" i="7"/>
  <c r="M1145" i="7"/>
  <c r="M1146" i="7"/>
  <c r="M1147" i="7"/>
  <c r="M1148" i="7"/>
  <c r="M1149" i="7"/>
  <c r="M1150" i="7"/>
  <c r="M1151" i="7"/>
  <c r="M1152" i="7"/>
  <c r="M1153" i="7"/>
  <c r="M1154" i="7"/>
  <c r="M1155" i="7"/>
  <c r="M1156" i="7"/>
  <c r="M1157" i="7"/>
  <c r="M1158" i="7"/>
  <c r="M1159" i="7"/>
  <c r="M1160" i="7"/>
  <c r="M1161" i="7"/>
  <c r="M1162" i="7"/>
  <c r="M1163" i="7"/>
  <c r="M1164" i="7"/>
  <c r="M1165" i="7"/>
  <c r="M1166" i="7"/>
  <c r="M1167" i="7"/>
  <c r="M1168" i="7"/>
  <c r="M1169" i="7"/>
  <c r="M1170" i="7"/>
  <c r="M1171" i="7"/>
  <c r="M1172" i="7"/>
  <c r="M1173" i="7"/>
  <c r="M1174" i="7"/>
  <c r="M1175" i="7"/>
  <c r="M1176" i="7"/>
  <c r="M1177" i="7"/>
  <c r="M1178" i="7"/>
  <c r="M1179" i="7"/>
  <c r="M1180" i="7"/>
  <c r="M1181" i="7"/>
  <c r="M1182" i="7"/>
  <c r="M1183" i="7"/>
  <c r="M1184" i="7"/>
  <c r="M1185" i="7"/>
  <c r="M1186" i="7"/>
  <c r="M1187" i="7"/>
  <c r="M1188" i="7"/>
  <c r="M1189" i="7"/>
  <c r="M1190" i="7"/>
  <c r="M1191" i="7"/>
  <c r="M1192" i="7"/>
  <c r="M1193" i="7"/>
  <c r="M1194" i="7"/>
  <c r="M1195" i="7"/>
  <c r="M1196" i="7"/>
  <c r="M1197" i="7"/>
  <c r="M1198" i="7"/>
  <c r="M1199" i="7"/>
  <c r="M1200" i="7"/>
  <c r="M1201" i="7"/>
  <c r="M1202" i="7"/>
  <c r="M1203" i="7"/>
  <c r="M1204" i="7"/>
  <c r="M1205" i="7"/>
  <c r="M1206" i="7"/>
  <c r="M1207" i="7"/>
  <c r="M1208" i="7"/>
  <c r="M1209" i="7"/>
  <c r="M1210" i="7"/>
  <c r="M1211" i="7"/>
  <c r="M1212" i="7"/>
  <c r="M1213" i="7"/>
  <c r="M1214" i="7"/>
  <c r="M1215" i="7"/>
  <c r="M1216" i="7"/>
  <c r="M1217" i="7"/>
  <c r="M1218" i="7"/>
  <c r="M1219" i="7"/>
  <c r="M1220" i="7"/>
  <c r="M1221" i="7"/>
  <c r="M1222" i="7"/>
  <c r="M1223" i="7"/>
  <c r="M1224" i="7"/>
  <c r="M1226" i="7"/>
  <c r="M1227" i="7"/>
  <c r="M1228" i="7"/>
  <c r="M1229" i="7"/>
  <c r="M1230" i="7"/>
  <c r="M1231" i="7"/>
  <c r="M1232" i="7"/>
  <c r="M1233" i="7"/>
  <c r="M1234" i="7"/>
  <c r="M1235" i="7"/>
  <c r="M1236" i="7"/>
  <c r="M1237" i="7"/>
  <c r="M1238" i="7"/>
  <c r="M1239" i="7"/>
  <c r="M1240" i="7"/>
  <c r="M1241" i="7"/>
  <c r="M1242" i="7"/>
  <c r="M1243" i="7"/>
  <c r="M1244" i="7"/>
  <c r="M1245" i="7"/>
  <c r="M1246" i="7"/>
  <c r="M1247" i="7"/>
  <c r="M1248" i="7"/>
  <c r="M1249" i="7"/>
  <c r="M1250" i="7"/>
  <c r="M1251" i="7"/>
  <c r="M1252" i="7"/>
  <c r="M1253" i="7"/>
  <c r="M1254" i="7"/>
  <c r="M1255" i="7"/>
  <c r="M1256" i="7"/>
  <c r="M1258" i="7"/>
  <c r="M1259" i="7"/>
  <c r="M1260" i="7"/>
  <c r="M1261" i="7"/>
  <c r="M1262" i="7"/>
  <c r="M1263" i="7"/>
  <c r="M1264" i="7"/>
  <c r="M1265" i="7"/>
  <c r="M1266" i="7"/>
  <c r="M1267" i="7"/>
  <c r="M1268" i="7"/>
  <c r="M1269" i="7"/>
  <c r="M1270" i="7"/>
  <c r="M1271" i="7"/>
  <c r="M1272" i="7"/>
  <c r="M1273" i="7"/>
  <c r="M1274" i="7"/>
  <c r="M1275" i="7"/>
  <c r="M1276" i="7"/>
  <c r="M1277" i="7"/>
  <c r="M1278" i="7"/>
  <c r="M1279" i="7"/>
  <c r="M1280" i="7"/>
  <c r="M1281" i="7"/>
  <c r="M1282" i="7"/>
  <c r="M1283" i="7"/>
  <c r="M1284" i="7"/>
  <c r="M1285" i="7"/>
  <c r="M1286" i="7"/>
  <c r="M1287" i="7"/>
  <c r="M1288" i="7"/>
  <c r="M1289" i="7"/>
  <c r="M1290" i="7"/>
  <c r="M1291" i="7"/>
  <c r="M1292" i="7"/>
  <c r="M1293" i="7"/>
  <c r="M1294" i="7"/>
  <c r="M1295" i="7"/>
  <c r="M1296" i="7"/>
  <c r="M1297" i="7"/>
  <c r="M1298" i="7"/>
  <c r="M1299" i="7"/>
  <c r="M1300" i="7"/>
  <c r="M1301" i="7"/>
  <c r="M1302" i="7"/>
  <c r="M1303" i="7"/>
  <c r="M1304" i="7"/>
  <c r="M1305" i="7"/>
  <c r="M1306" i="7"/>
  <c r="M1307" i="7"/>
  <c r="M1308" i="7"/>
  <c r="M1309" i="7"/>
  <c r="M1310" i="7"/>
  <c r="M1311" i="7"/>
  <c r="M1312" i="7"/>
  <c r="M1313" i="7"/>
  <c r="M1314" i="7"/>
  <c r="M1315" i="7"/>
  <c r="M1316" i="7"/>
  <c r="M1317" i="7"/>
  <c r="M1318" i="7"/>
  <c r="M1319" i="7"/>
  <c r="M1320" i="7"/>
  <c r="M1321" i="7"/>
  <c r="M1322" i="7"/>
  <c r="M1323" i="7"/>
  <c r="M1324" i="7"/>
  <c r="M1325" i="7"/>
  <c r="M1326" i="7"/>
  <c r="M1327" i="7"/>
  <c r="M1328" i="7"/>
  <c r="M1329" i="7"/>
  <c r="M1330" i="7"/>
  <c r="M1331" i="7"/>
  <c r="M1332" i="7"/>
  <c r="M1333" i="7"/>
  <c r="M1334" i="7"/>
  <c r="M1335" i="7"/>
  <c r="M1336" i="7"/>
  <c r="M1337" i="7"/>
  <c r="M1338" i="7"/>
  <c r="M1339" i="7"/>
  <c r="M1340" i="7"/>
  <c r="M1341" i="7"/>
  <c r="M1342" i="7"/>
  <c r="M1343" i="7"/>
  <c r="M1344" i="7"/>
  <c r="M1345" i="7"/>
  <c r="M1346" i="7"/>
  <c r="M1347" i="7"/>
  <c r="M1348" i="7"/>
  <c r="M1349" i="7"/>
  <c r="M1350" i="7"/>
  <c r="M1351" i="7"/>
  <c r="M1352" i="7"/>
  <c r="M1353" i="7"/>
  <c r="M1354" i="7"/>
  <c r="M1355" i="7"/>
  <c r="M1356" i="7"/>
  <c r="M1357" i="7"/>
  <c r="M1358" i="7"/>
  <c r="M1359" i="7"/>
  <c r="M1360" i="7"/>
  <c r="M1361" i="7"/>
  <c r="M1362" i="7"/>
  <c r="M1363" i="7"/>
  <c r="M1364" i="7"/>
  <c r="M1365" i="7"/>
  <c r="M1366" i="7"/>
  <c r="M1367" i="7"/>
  <c r="M1368" i="7"/>
  <c r="M1369" i="7"/>
  <c r="M1370" i="7"/>
  <c r="M1371" i="7"/>
  <c r="M1372" i="7"/>
  <c r="M1373" i="7"/>
  <c r="M1374" i="7"/>
  <c r="M1375" i="7"/>
  <c r="M1376" i="7"/>
  <c r="M1377" i="7"/>
  <c r="M1378" i="7"/>
  <c r="M1379" i="7"/>
  <c r="M1380" i="7"/>
  <c r="M1381" i="7"/>
  <c r="M1382" i="7"/>
  <c r="M1383" i="7"/>
  <c r="M1384" i="7"/>
  <c r="M1385" i="7"/>
  <c r="M1386" i="7"/>
  <c r="M1387" i="7"/>
  <c r="M1388" i="7"/>
  <c r="M1389" i="7"/>
  <c r="M1390" i="7"/>
  <c r="M1391" i="7"/>
  <c r="M1392" i="7"/>
  <c r="M1393" i="7"/>
  <c r="M1394" i="7"/>
  <c r="M1395" i="7"/>
  <c r="M1396" i="7"/>
  <c r="M1397" i="7"/>
  <c r="M1398" i="7"/>
  <c r="M1399" i="7"/>
  <c r="M1400" i="7"/>
  <c r="M1401" i="7"/>
  <c r="M1402" i="7"/>
  <c r="M1403" i="7"/>
  <c r="M1404" i="7"/>
  <c r="M1405" i="7"/>
  <c r="M1406" i="7"/>
  <c r="M1407" i="7"/>
  <c r="M1408" i="7"/>
  <c r="M1409" i="7"/>
  <c r="M1410" i="7"/>
  <c r="M1411" i="7"/>
  <c r="M1412" i="7"/>
  <c r="M1413" i="7"/>
  <c r="M1414" i="7"/>
  <c r="M1415" i="7"/>
  <c r="M1416" i="7"/>
  <c r="M1417" i="7"/>
  <c r="M1418" i="7"/>
  <c r="M1419" i="7"/>
  <c r="M1420" i="7"/>
  <c r="M1421" i="7"/>
  <c r="M1422" i="7"/>
  <c r="M1423" i="7"/>
  <c r="M1424" i="7"/>
  <c r="M1425" i="7"/>
  <c r="M1426" i="7"/>
  <c r="M1427" i="7"/>
  <c r="M1428" i="7"/>
  <c r="M1429" i="7"/>
  <c r="M1430" i="7"/>
  <c r="M1431" i="7"/>
  <c r="M1432" i="7"/>
  <c r="M1433" i="7"/>
  <c r="M1434" i="7"/>
  <c r="M1435" i="7"/>
  <c r="M1436" i="7"/>
  <c r="M1437" i="7"/>
  <c r="M1438" i="7"/>
  <c r="M1439" i="7"/>
  <c r="M1440" i="7"/>
  <c r="M1441" i="7"/>
  <c r="M1442" i="7"/>
  <c r="M1443" i="7"/>
  <c r="M1444" i="7"/>
  <c r="M1445" i="7"/>
  <c r="M1446" i="7"/>
  <c r="M1447" i="7"/>
  <c r="M1448" i="7"/>
  <c r="M1449" i="7"/>
  <c r="M1450" i="7"/>
  <c r="M1451" i="7"/>
  <c r="M1452" i="7"/>
  <c r="M1453" i="7"/>
  <c r="M1454" i="7"/>
  <c r="M1455" i="7"/>
  <c r="M1456" i="7"/>
  <c r="M1457" i="7"/>
  <c r="M1458" i="7"/>
  <c r="M1459" i="7"/>
  <c r="M1460" i="7"/>
  <c r="M1461" i="7"/>
  <c r="M1462" i="7"/>
  <c r="M1463" i="7"/>
  <c r="M1464" i="7"/>
  <c r="M1465" i="7"/>
  <c r="M1466" i="7"/>
  <c r="M1467" i="7"/>
  <c r="M1468" i="7"/>
  <c r="M1469" i="7"/>
  <c r="M1470" i="7"/>
  <c r="M1471" i="7"/>
  <c r="M1472" i="7"/>
  <c r="M1473" i="7"/>
  <c r="M1474" i="7"/>
  <c r="M1475" i="7"/>
  <c r="M1476" i="7"/>
  <c r="M1477" i="7"/>
  <c r="M1478" i="7"/>
  <c r="M1479" i="7"/>
  <c r="M1480" i="7"/>
  <c r="M1481" i="7"/>
  <c r="M1482" i="7"/>
  <c r="M1483" i="7"/>
  <c r="M1484" i="7"/>
  <c r="M1485" i="7"/>
  <c r="M1486" i="7"/>
  <c r="M1487" i="7"/>
  <c r="M1488" i="7"/>
  <c r="M1489" i="7"/>
  <c r="M1490" i="7"/>
  <c r="M1491" i="7"/>
  <c r="M1492" i="7"/>
  <c r="M1493" i="7"/>
  <c r="M1494" i="7"/>
  <c r="M1495" i="7"/>
  <c r="M1496" i="7"/>
  <c r="M1497" i="7"/>
  <c r="M1498" i="7"/>
  <c r="M1499" i="7"/>
  <c r="M1500" i="7"/>
  <c r="M1501" i="7"/>
  <c r="M1502" i="7"/>
  <c r="M1503" i="7"/>
  <c r="M1504" i="7"/>
  <c r="M1505" i="7"/>
  <c r="M1506" i="7"/>
  <c r="M1507" i="7"/>
  <c r="M1508" i="7"/>
  <c r="M1509" i="7"/>
  <c r="M1510" i="7"/>
  <c r="M1511" i="7"/>
  <c r="M1512" i="7"/>
  <c r="M1513" i="7"/>
  <c r="M1514" i="7"/>
  <c r="M1515" i="7"/>
  <c r="M1516" i="7"/>
  <c r="M1517" i="7"/>
  <c r="M1518" i="7"/>
  <c r="M1519" i="7"/>
  <c r="M1520" i="7"/>
  <c r="M1521" i="7"/>
  <c r="M1522" i="7"/>
  <c r="M1523" i="7"/>
  <c r="M1524" i="7"/>
  <c r="M1525" i="7"/>
  <c r="M1526" i="7"/>
  <c r="M1527" i="7"/>
  <c r="M1528" i="7"/>
  <c r="M1529" i="7"/>
  <c r="M1530" i="7"/>
  <c r="M1531" i="7"/>
  <c r="M1532" i="7"/>
  <c r="M1533" i="7"/>
  <c r="M1534" i="7"/>
  <c r="M1535" i="7"/>
  <c r="M1536" i="7"/>
  <c r="M1537" i="7"/>
  <c r="M1538" i="7"/>
  <c r="M1539" i="7"/>
  <c r="M1540" i="7"/>
  <c r="M1541" i="7"/>
  <c r="M1542" i="7"/>
  <c r="M1543" i="7"/>
  <c r="M1544" i="7"/>
  <c r="M1545" i="7"/>
  <c r="M1546" i="7"/>
  <c r="M1547" i="7"/>
  <c r="M1548" i="7"/>
  <c r="M1549" i="7"/>
  <c r="M1550" i="7"/>
  <c r="M1551" i="7"/>
  <c r="M1552" i="7"/>
  <c r="M1553" i="7"/>
  <c r="M1554" i="7"/>
  <c r="M1555" i="7"/>
  <c r="M1556" i="7"/>
  <c r="M1557" i="7"/>
  <c r="M1558" i="7"/>
  <c r="M1559" i="7"/>
  <c r="M1560" i="7"/>
  <c r="M1561" i="7"/>
  <c r="M1562" i="7"/>
  <c r="M1563" i="7"/>
  <c r="M1564" i="7"/>
  <c r="M1565" i="7"/>
  <c r="M1566" i="7"/>
  <c r="M1567" i="7"/>
  <c r="M1568" i="7"/>
  <c r="M1569" i="7"/>
  <c r="M1570" i="7"/>
  <c r="M1571" i="7"/>
  <c r="M1572" i="7"/>
  <c r="M1573" i="7"/>
  <c r="M1574" i="7"/>
  <c r="M1575" i="7"/>
  <c r="M1576" i="7"/>
  <c r="M1577" i="7"/>
  <c r="M1578" i="7"/>
  <c r="M1579" i="7"/>
  <c r="M1580" i="7"/>
  <c r="M1581" i="7"/>
  <c r="M1582" i="7"/>
  <c r="M1583" i="7"/>
  <c r="M1584" i="7"/>
  <c r="M1585" i="7"/>
  <c r="M1586" i="7"/>
  <c r="M1587" i="7"/>
  <c r="M1588" i="7"/>
  <c r="M1589" i="7"/>
  <c r="M1590" i="7"/>
  <c r="M1591" i="7"/>
  <c r="M1592" i="7"/>
  <c r="M1593" i="7"/>
  <c r="M1594" i="7"/>
  <c r="M1595" i="7"/>
  <c r="M1596" i="7"/>
  <c r="M1597" i="7"/>
  <c r="M1598" i="7"/>
  <c r="M1599" i="7"/>
  <c r="M1600" i="7"/>
  <c r="M1601" i="7"/>
  <c r="M1602" i="7"/>
  <c r="M1603" i="7"/>
  <c r="M1604" i="7"/>
  <c r="M1605" i="7"/>
  <c r="M1606" i="7"/>
  <c r="M1607" i="7"/>
  <c r="M1608" i="7"/>
  <c r="M1610" i="7"/>
  <c r="M1611" i="7"/>
  <c r="M1612" i="7"/>
  <c r="M1613" i="7"/>
  <c r="M1614" i="7"/>
  <c r="M1615" i="7"/>
  <c r="M1616" i="7"/>
  <c r="M1617" i="7"/>
  <c r="M1618" i="7"/>
  <c r="M1619" i="7"/>
  <c r="M1620" i="7"/>
  <c r="M1621" i="7"/>
  <c r="M1622" i="7"/>
  <c r="M1623" i="7"/>
  <c r="M1624" i="7"/>
  <c r="M1625" i="7"/>
  <c r="M1626" i="7"/>
  <c r="M1627" i="7"/>
  <c r="M1628" i="7"/>
  <c r="M1629" i="7"/>
  <c r="M1630" i="7"/>
  <c r="M1631" i="7"/>
  <c r="M1632" i="7"/>
  <c r="M1633" i="7"/>
  <c r="M1634" i="7"/>
  <c r="M1635" i="7"/>
  <c r="M1636" i="7"/>
  <c r="M1637" i="7"/>
  <c r="M1638" i="7"/>
  <c r="M1639" i="7"/>
  <c r="M1640" i="7"/>
  <c r="M1642" i="7"/>
  <c r="M1643" i="7"/>
  <c r="M1644" i="7"/>
  <c r="M1645" i="7"/>
  <c r="M1646" i="7"/>
  <c r="M1647" i="7"/>
  <c r="M1648" i="7"/>
  <c r="M1649" i="7"/>
  <c r="M1650" i="7"/>
  <c r="M1651" i="7"/>
  <c r="M1652" i="7"/>
  <c r="M1653" i="7"/>
  <c r="M1654" i="7"/>
  <c r="M1655" i="7"/>
  <c r="M1656" i="7"/>
  <c r="M1657" i="7"/>
  <c r="M1658" i="7"/>
  <c r="M1659" i="7"/>
  <c r="M1660" i="7"/>
  <c r="M1661" i="7"/>
  <c r="M1662" i="7"/>
  <c r="M1663" i="7"/>
  <c r="M1664" i="7"/>
  <c r="M1665" i="7"/>
  <c r="M1666" i="7"/>
  <c r="M1667" i="7"/>
  <c r="M1668" i="7"/>
  <c r="M1669" i="7"/>
  <c r="M1670" i="7"/>
  <c r="M1671" i="7"/>
  <c r="M1672" i="7"/>
  <c r="M1673" i="7"/>
  <c r="M1674" i="7"/>
  <c r="M1675" i="7"/>
  <c r="M1676" i="7"/>
  <c r="M1677" i="7"/>
  <c r="M1678" i="7"/>
  <c r="M1679" i="7"/>
  <c r="M1680" i="7"/>
  <c r="M1681" i="7"/>
  <c r="M1682" i="7"/>
  <c r="M1683" i="7"/>
  <c r="M1684" i="7"/>
  <c r="M1685" i="7"/>
  <c r="M1686" i="7"/>
  <c r="M1687" i="7"/>
  <c r="M1688" i="7"/>
  <c r="M1689" i="7"/>
  <c r="M1690" i="7"/>
  <c r="M1691" i="7"/>
  <c r="M1692" i="7"/>
  <c r="M1693" i="7"/>
  <c r="M1694" i="7"/>
  <c r="M1695" i="7"/>
  <c r="M1696" i="7"/>
  <c r="M1697" i="7"/>
  <c r="M1698" i="7"/>
  <c r="M1699" i="7"/>
  <c r="M1700" i="7"/>
  <c r="M1701" i="7"/>
  <c r="M1702" i="7"/>
  <c r="M1703" i="7"/>
  <c r="M1704" i="7"/>
  <c r="M1705" i="7"/>
  <c r="M1706" i="7"/>
  <c r="M1707" i="7"/>
  <c r="M1708" i="7"/>
  <c r="M1709" i="7"/>
  <c r="M1710" i="7"/>
  <c r="M1711" i="7"/>
  <c r="M1712" i="7"/>
  <c r="M1713" i="7"/>
  <c r="M1714" i="7"/>
  <c r="M1715" i="7"/>
  <c r="M1716" i="7"/>
  <c r="M1717" i="7"/>
  <c r="M1718" i="7"/>
  <c r="M1719" i="7"/>
  <c r="M1720" i="7"/>
  <c r="M1721" i="7"/>
  <c r="M1722" i="7"/>
  <c r="M1723" i="7"/>
  <c r="M1724" i="7"/>
  <c r="M1725" i="7"/>
  <c r="M1726" i="7"/>
  <c r="M1727" i="7"/>
  <c r="M1728" i="7"/>
  <c r="M1729" i="7"/>
  <c r="M1730" i="7"/>
  <c r="M1731" i="7"/>
  <c r="M1732" i="7"/>
  <c r="M1733" i="7"/>
  <c r="M1734" i="7"/>
  <c r="M1735" i="7"/>
  <c r="M1736" i="7"/>
  <c r="M1737" i="7"/>
  <c r="M1738" i="7"/>
  <c r="M1739" i="7"/>
  <c r="M1740" i="7"/>
  <c r="M1741" i="7"/>
  <c r="M1742" i="7"/>
  <c r="M1743" i="7"/>
  <c r="M1744" i="7"/>
  <c r="M1745" i="7"/>
  <c r="M1746" i="7"/>
  <c r="M1747" i="7"/>
  <c r="M1748" i="7"/>
  <c r="M1749" i="7"/>
  <c r="M1750" i="7"/>
  <c r="M1751" i="7"/>
  <c r="M1752" i="7"/>
  <c r="M1753" i="7"/>
  <c r="M1754" i="7"/>
  <c r="M1755" i="7"/>
  <c r="M1756" i="7"/>
  <c r="M1757" i="7"/>
  <c r="M1758" i="7"/>
  <c r="M1759" i="7"/>
  <c r="M1760" i="7"/>
  <c r="M1761" i="7"/>
  <c r="M1762" i="7"/>
  <c r="M1763" i="7"/>
  <c r="M1764" i="7"/>
  <c r="M1765" i="7"/>
  <c r="M1766" i="7"/>
  <c r="M1767" i="7"/>
  <c r="M1768" i="7"/>
  <c r="M1769" i="7"/>
  <c r="M1770" i="7"/>
  <c r="M1771" i="7"/>
  <c r="M1772" i="7"/>
  <c r="M1773" i="7"/>
  <c r="M1774" i="7"/>
  <c r="M1775" i="7"/>
  <c r="M1776" i="7"/>
  <c r="M1777" i="7"/>
  <c r="M1778" i="7"/>
  <c r="M1779" i="7"/>
  <c r="M1780" i="7"/>
  <c r="M1781" i="7"/>
  <c r="M1782" i="7"/>
  <c r="M1783" i="7"/>
  <c r="M1784" i="7"/>
  <c r="M1785" i="7"/>
  <c r="M1786" i="7"/>
  <c r="M1787" i="7"/>
  <c r="M1788" i="7"/>
  <c r="M1789" i="7"/>
  <c r="M1790" i="7"/>
  <c r="M1791" i="7"/>
  <c r="M1792" i="7"/>
  <c r="M1793" i="7"/>
  <c r="M1794" i="7"/>
  <c r="M1795" i="7"/>
  <c r="M1796" i="7"/>
  <c r="M1797" i="7"/>
  <c r="M1798" i="7"/>
  <c r="M1799" i="7"/>
  <c r="M1800" i="7"/>
  <c r="M1801" i="7"/>
  <c r="M1802" i="7"/>
  <c r="M1803" i="7"/>
  <c r="M1804" i="7"/>
  <c r="M1805" i="7"/>
  <c r="M1806" i="7"/>
  <c r="M1807" i="7"/>
  <c r="M1808" i="7"/>
  <c r="M1809" i="7"/>
  <c r="M1810" i="7"/>
  <c r="M1811" i="7"/>
  <c r="M1812" i="7"/>
  <c r="M1813" i="7"/>
  <c r="M1814" i="7"/>
  <c r="M1815" i="7"/>
  <c r="M1816" i="7"/>
  <c r="M1817" i="7"/>
  <c r="M1818" i="7"/>
  <c r="M1819" i="7"/>
  <c r="M1820" i="7"/>
  <c r="M1821" i="7"/>
  <c r="M1822" i="7"/>
  <c r="M1823" i="7"/>
  <c r="M1824" i="7"/>
  <c r="M1825" i="7"/>
  <c r="M1826" i="7"/>
  <c r="M1827" i="7"/>
  <c r="M1828" i="7"/>
  <c r="M1829" i="7"/>
  <c r="M1830" i="7"/>
  <c r="M1831" i="7"/>
  <c r="M1832" i="7"/>
  <c r="M1833" i="7"/>
  <c r="M1834" i="7"/>
  <c r="M1835" i="7"/>
  <c r="M1836" i="7"/>
  <c r="M1837" i="7"/>
  <c r="M1838" i="7"/>
  <c r="M1839" i="7"/>
  <c r="M1840" i="7"/>
  <c r="M1841" i="7"/>
  <c r="M1842" i="7"/>
  <c r="M1843" i="7"/>
  <c r="M1844" i="7"/>
  <c r="M1845" i="7"/>
  <c r="M1846" i="7"/>
  <c r="M1847" i="7"/>
  <c r="M1848" i="7"/>
  <c r="M1849" i="7"/>
  <c r="M1850" i="7"/>
  <c r="M1851" i="7"/>
  <c r="M1852" i="7"/>
  <c r="M1853" i="7"/>
  <c r="M1854" i="7"/>
  <c r="M1855" i="7"/>
  <c r="M1856" i="7"/>
  <c r="M1857" i="7"/>
  <c r="M1858" i="7"/>
  <c r="M1859" i="7"/>
  <c r="M1860" i="7"/>
  <c r="M1861" i="7"/>
  <c r="M1862" i="7"/>
  <c r="M1863" i="7"/>
  <c r="M1864" i="7"/>
  <c r="M1865" i="7"/>
  <c r="M1866" i="7"/>
  <c r="M1867" i="7"/>
  <c r="M1868" i="7"/>
  <c r="M1869" i="7"/>
  <c r="M1870" i="7"/>
  <c r="M1871" i="7"/>
  <c r="M1872" i="7"/>
  <c r="M1873" i="7"/>
  <c r="M1874" i="7"/>
  <c r="M1875" i="7"/>
  <c r="M1876" i="7"/>
  <c r="M1877" i="7"/>
  <c r="M1878" i="7"/>
  <c r="M1879" i="7"/>
  <c r="M1880" i="7"/>
  <c r="M1881" i="7"/>
  <c r="M1882" i="7"/>
  <c r="M1883" i="7"/>
  <c r="M1884" i="7"/>
  <c r="M1885" i="7"/>
  <c r="M1886" i="7"/>
  <c r="M1887" i="7"/>
  <c r="M1888" i="7"/>
  <c r="M1889" i="7"/>
  <c r="M1890" i="7"/>
  <c r="M1891" i="7"/>
  <c r="M1892" i="7"/>
  <c r="M1893" i="7"/>
  <c r="M1894" i="7"/>
  <c r="M1895" i="7"/>
  <c r="M1896" i="7"/>
  <c r="M1897" i="7"/>
  <c r="M1898" i="7"/>
  <c r="M1899" i="7"/>
  <c r="M1900" i="7"/>
  <c r="M1901" i="7"/>
  <c r="M1902" i="7"/>
  <c r="M1903" i="7"/>
  <c r="M1904" i="7"/>
  <c r="M1905" i="7"/>
  <c r="M1906" i="7"/>
  <c r="M1907" i="7"/>
  <c r="M1908" i="7"/>
  <c r="M1909" i="7"/>
  <c r="M1910" i="7"/>
  <c r="M1911" i="7"/>
  <c r="M1912" i="7"/>
  <c r="M1913" i="7"/>
  <c r="M1914" i="7"/>
  <c r="M1915" i="7"/>
  <c r="M1916" i="7"/>
  <c r="M1917" i="7"/>
  <c r="M1918" i="7"/>
  <c r="M1919" i="7"/>
  <c r="M1920" i="7"/>
  <c r="M1921" i="7"/>
  <c r="M1922" i="7"/>
  <c r="M1923" i="7"/>
  <c r="M1924" i="7"/>
  <c r="M1925" i="7"/>
  <c r="M1926" i="7"/>
  <c r="M1927" i="7"/>
  <c r="M1928" i="7"/>
  <c r="M1929" i="7"/>
  <c r="M1930" i="7"/>
  <c r="M1931" i="7"/>
  <c r="M1932" i="7"/>
  <c r="M1933" i="7"/>
  <c r="M1934" i="7"/>
  <c r="M1935" i="7"/>
  <c r="M1936" i="7"/>
  <c r="M1937" i="7"/>
  <c r="M1938" i="7"/>
  <c r="M1939" i="7"/>
  <c r="M1940" i="7"/>
  <c r="M1941" i="7"/>
  <c r="M1942" i="7"/>
  <c r="M1943" i="7"/>
  <c r="M1944" i="7"/>
  <c r="M1945" i="7"/>
  <c r="M1946" i="7"/>
  <c r="M1947" i="7"/>
  <c r="M1948" i="7"/>
  <c r="M1949" i="7"/>
  <c r="M1950" i="7"/>
  <c r="M1951" i="7"/>
  <c r="M1952" i="7"/>
  <c r="M1953" i="7"/>
  <c r="M1954" i="7"/>
  <c r="M1955" i="7"/>
  <c r="M1956" i="7"/>
  <c r="M1957" i="7"/>
  <c r="M1958" i="7"/>
  <c r="M1959" i="7"/>
  <c r="M1960" i="7"/>
  <c r="M1961" i="7"/>
  <c r="M1962" i="7"/>
  <c r="M1963" i="7"/>
  <c r="M1964" i="7"/>
  <c r="M1965" i="7"/>
  <c r="M1966" i="7"/>
  <c r="M1967" i="7"/>
  <c r="M1968" i="7"/>
  <c r="M1969" i="7"/>
  <c r="M1970" i="7"/>
  <c r="M1971" i="7"/>
  <c r="M1972" i="7"/>
  <c r="M1973" i="7"/>
  <c r="M1974" i="7"/>
  <c r="M1975" i="7"/>
  <c r="M1976" i="7"/>
  <c r="M1977" i="7"/>
  <c r="M1978" i="7"/>
  <c r="M1979" i="7"/>
  <c r="M1980" i="7"/>
  <c r="M1981" i="7"/>
  <c r="M1982" i="7"/>
  <c r="M1983" i="7"/>
  <c r="M1984" i="7"/>
  <c r="M1985" i="7"/>
  <c r="M1986" i="7"/>
  <c r="M1987" i="7"/>
  <c r="M1988" i="7"/>
  <c r="M1989" i="7"/>
  <c r="M1990" i="7"/>
  <c r="M1991" i="7"/>
  <c r="M1992" i="7"/>
  <c r="M1993" i="7"/>
  <c r="M1994" i="7"/>
  <c r="M1995" i="7"/>
  <c r="M1996" i="7"/>
  <c r="M1997" i="7"/>
  <c r="M1998" i="7"/>
  <c r="M1999" i="7"/>
  <c r="M2000" i="7"/>
  <c r="O11" i="7"/>
  <c r="N11" i="7"/>
  <c r="M11" i="7"/>
  <c r="O10" i="7"/>
  <c r="N10" i="7"/>
  <c r="M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I1102" i="7"/>
  <c r="I1103" i="7"/>
  <c r="I1104" i="7"/>
  <c r="I1105" i="7"/>
  <c r="I1106" i="7"/>
  <c r="I1107" i="7"/>
  <c r="I1108" i="7"/>
  <c r="I1109" i="7"/>
  <c r="I1110" i="7"/>
  <c r="I1111" i="7"/>
  <c r="I1112" i="7"/>
  <c r="I1113" i="7"/>
  <c r="I1114" i="7"/>
  <c r="I1115" i="7"/>
  <c r="I1116" i="7"/>
  <c r="I1117" i="7"/>
  <c r="I1118" i="7"/>
  <c r="I1119" i="7"/>
  <c r="I1120" i="7"/>
  <c r="I1121" i="7"/>
  <c r="I1122" i="7"/>
  <c r="I1123" i="7"/>
  <c r="I1124" i="7"/>
  <c r="I1125" i="7"/>
  <c r="I1126" i="7"/>
  <c r="I1127" i="7"/>
  <c r="I1128" i="7"/>
  <c r="I1129" i="7"/>
  <c r="I1130" i="7"/>
  <c r="I1131" i="7"/>
  <c r="I1132" i="7"/>
  <c r="I1133" i="7"/>
  <c r="I1134" i="7"/>
  <c r="I1135" i="7"/>
  <c r="I1136" i="7"/>
  <c r="I1137" i="7"/>
  <c r="I1138" i="7"/>
  <c r="I1139" i="7"/>
  <c r="I1140" i="7"/>
  <c r="I1141" i="7"/>
  <c r="I1142" i="7"/>
  <c r="I1143" i="7"/>
  <c r="I1144" i="7"/>
  <c r="I1145" i="7"/>
  <c r="I1146" i="7"/>
  <c r="I1147" i="7"/>
  <c r="I1148" i="7"/>
  <c r="I1149" i="7"/>
  <c r="I1150" i="7"/>
  <c r="I1151" i="7"/>
  <c r="I1152" i="7"/>
  <c r="I1153" i="7"/>
  <c r="I1154" i="7"/>
  <c r="I1155" i="7"/>
  <c r="I1156" i="7"/>
  <c r="I1157" i="7"/>
  <c r="I1158" i="7"/>
  <c r="I1159" i="7"/>
  <c r="I1160" i="7"/>
  <c r="I1161" i="7"/>
  <c r="I1162" i="7"/>
  <c r="I1163" i="7"/>
  <c r="I1164" i="7"/>
  <c r="I1165" i="7"/>
  <c r="I1166" i="7"/>
  <c r="I1167" i="7"/>
  <c r="I1168" i="7"/>
  <c r="I1169" i="7"/>
  <c r="I1170" i="7"/>
  <c r="I1171" i="7"/>
  <c r="I1172" i="7"/>
  <c r="I1173" i="7"/>
  <c r="I1174" i="7"/>
  <c r="I1175" i="7"/>
  <c r="I1176" i="7"/>
  <c r="I1177" i="7"/>
  <c r="I1178" i="7"/>
  <c r="I1179" i="7"/>
  <c r="I1180" i="7"/>
  <c r="I1181" i="7"/>
  <c r="I1182" i="7"/>
  <c r="I1183" i="7"/>
  <c r="I1184" i="7"/>
  <c r="I1185" i="7"/>
  <c r="I1186" i="7"/>
  <c r="I1187" i="7"/>
  <c r="I1188" i="7"/>
  <c r="I1189" i="7"/>
  <c r="I1190" i="7"/>
  <c r="I1191" i="7"/>
  <c r="I1192" i="7"/>
  <c r="I1193" i="7"/>
  <c r="I1194" i="7"/>
  <c r="I1195" i="7"/>
  <c r="I1196" i="7"/>
  <c r="I1197" i="7"/>
  <c r="I1198" i="7"/>
  <c r="I1199" i="7"/>
  <c r="I1200" i="7"/>
  <c r="I1201" i="7"/>
  <c r="I1202" i="7"/>
  <c r="I1203" i="7"/>
  <c r="I1204" i="7"/>
  <c r="I1205" i="7"/>
  <c r="I1206" i="7"/>
  <c r="I1207" i="7"/>
  <c r="I1208" i="7"/>
  <c r="I1209" i="7"/>
  <c r="I1210" i="7"/>
  <c r="I1211" i="7"/>
  <c r="I1212" i="7"/>
  <c r="I1213" i="7"/>
  <c r="I1214" i="7"/>
  <c r="I1215" i="7"/>
  <c r="I1216" i="7"/>
  <c r="I1217" i="7"/>
  <c r="I1218" i="7"/>
  <c r="I1219" i="7"/>
  <c r="I1220" i="7"/>
  <c r="I1221" i="7"/>
  <c r="I1222" i="7"/>
  <c r="I1223" i="7"/>
  <c r="I1224" i="7"/>
  <c r="I1225" i="7"/>
  <c r="I1226" i="7"/>
  <c r="I1227" i="7"/>
  <c r="I1228" i="7"/>
  <c r="I1229" i="7"/>
  <c r="I1230" i="7"/>
  <c r="I1231" i="7"/>
  <c r="I1232" i="7"/>
  <c r="I1233" i="7"/>
  <c r="I1234" i="7"/>
  <c r="I1235" i="7"/>
  <c r="I1236" i="7"/>
  <c r="I1237" i="7"/>
  <c r="I1238" i="7"/>
  <c r="I1239" i="7"/>
  <c r="I1240" i="7"/>
  <c r="I1241" i="7"/>
  <c r="I1242" i="7"/>
  <c r="I1243" i="7"/>
  <c r="I1244" i="7"/>
  <c r="I1245" i="7"/>
  <c r="I1246" i="7"/>
  <c r="I1247" i="7"/>
  <c r="I1248" i="7"/>
  <c r="I1249" i="7"/>
  <c r="I1250" i="7"/>
  <c r="I1251" i="7"/>
  <c r="I1252" i="7"/>
  <c r="I1253" i="7"/>
  <c r="I1254" i="7"/>
  <c r="I1255" i="7"/>
  <c r="I1256" i="7"/>
  <c r="I1257" i="7"/>
  <c r="I1258" i="7"/>
  <c r="I1259" i="7"/>
  <c r="I1260" i="7"/>
  <c r="I1261" i="7"/>
  <c r="I1262" i="7"/>
  <c r="I1263" i="7"/>
  <c r="I1264" i="7"/>
  <c r="I1265" i="7"/>
  <c r="I1266" i="7"/>
  <c r="I1267" i="7"/>
  <c r="I1268" i="7"/>
  <c r="I1269" i="7"/>
  <c r="I1270" i="7"/>
  <c r="I1271" i="7"/>
  <c r="I1272" i="7"/>
  <c r="I1273" i="7"/>
  <c r="I1274" i="7"/>
  <c r="I1275" i="7"/>
  <c r="I1276" i="7"/>
  <c r="I1277" i="7"/>
  <c r="I1278" i="7"/>
  <c r="I1279" i="7"/>
  <c r="I1280" i="7"/>
  <c r="I1281" i="7"/>
  <c r="I1282" i="7"/>
  <c r="I1283" i="7"/>
  <c r="I1284" i="7"/>
  <c r="I1285" i="7"/>
  <c r="I1286" i="7"/>
  <c r="I1287" i="7"/>
  <c r="I1288" i="7"/>
  <c r="I1289" i="7"/>
  <c r="I1290" i="7"/>
  <c r="I1291" i="7"/>
  <c r="I1292" i="7"/>
  <c r="I1293" i="7"/>
  <c r="I1294" i="7"/>
  <c r="I1295" i="7"/>
  <c r="I1296" i="7"/>
  <c r="I1297" i="7"/>
  <c r="I1298" i="7"/>
  <c r="I1299" i="7"/>
  <c r="I1300" i="7"/>
  <c r="I1301" i="7"/>
  <c r="I1302" i="7"/>
  <c r="I1303" i="7"/>
  <c r="I1304" i="7"/>
  <c r="I1305" i="7"/>
  <c r="I1306" i="7"/>
  <c r="I1307" i="7"/>
  <c r="I1308" i="7"/>
  <c r="I1309" i="7"/>
  <c r="I1310" i="7"/>
  <c r="I1311" i="7"/>
  <c r="I1312" i="7"/>
  <c r="I1313" i="7"/>
  <c r="I1314" i="7"/>
  <c r="I1315" i="7"/>
  <c r="I1316" i="7"/>
  <c r="I1317" i="7"/>
  <c r="I1318" i="7"/>
  <c r="I1319" i="7"/>
  <c r="I1320" i="7"/>
  <c r="I1321" i="7"/>
  <c r="I1322" i="7"/>
  <c r="I1323" i="7"/>
  <c r="I1324" i="7"/>
  <c r="I1325" i="7"/>
  <c r="I1326" i="7"/>
  <c r="I1327" i="7"/>
  <c r="I1328" i="7"/>
  <c r="I1329" i="7"/>
  <c r="I1330" i="7"/>
  <c r="I1331" i="7"/>
  <c r="I1332" i="7"/>
  <c r="I1333" i="7"/>
  <c r="I1334" i="7"/>
  <c r="I1335" i="7"/>
  <c r="I1336" i="7"/>
  <c r="I1337" i="7"/>
  <c r="I1338" i="7"/>
  <c r="I1339" i="7"/>
  <c r="I1340" i="7"/>
  <c r="I1341" i="7"/>
  <c r="I1342" i="7"/>
  <c r="I1343" i="7"/>
  <c r="I1344" i="7"/>
  <c r="I1345" i="7"/>
  <c r="I1346" i="7"/>
  <c r="I1347" i="7"/>
  <c r="I1348" i="7"/>
  <c r="I1349" i="7"/>
  <c r="I1350" i="7"/>
  <c r="I1351" i="7"/>
  <c r="I1352" i="7"/>
  <c r="I1353" i="7"/>
  <c r="I1354" i="7"/>
  <c r="I1355" i="7"/>
  <c r="I1356" i="7"/>
  <c r="I1357" i="7"/>
  <c r="I1358" i="7"/>
  <c r="I1359" i="7"/>
  <c r="I1360" i="7"/>
  <c r="I1361" i="7"/>
  <c r="I1362" i="7"/>
  <c r="I1363" i="7"/>
  <c r="I1364" i="7"/>
  <c r="I1365" i="7"/>
  <c r="I1366" i="7"/>
  <c r="I1367" i="7"/>
  <c r="I1368" i="7"/>
  <c r="I1369" i="7"/>
  <c r="I1370" i="7"/>
  <c r="I1371" i="7"/>
  <c r="I1372" i="7"/>
  <c r="I1373" i="7"/>
  <c r="I1374" i="7"/>
  <c r="I1375" i="7"/>
  <c r="I1376" i="7"/>
  <c r="I1377" i="7"/>
  <c r="I1378" i="7"/>
  <c r="I1379" i="7"/>
  <c r="I1380" i="7"/>
  <c r="I1381" i="7"/>
  <c r="I1382" i="7"/>
  <c r="I1383" i="7"/>
  <c r="I1384" i="7"/>
  <c r="I1385" i="7"/>
  <c r="I1386" i="7"/>
  <c r="I1387" i="7"/>
  <c r="I1388" i="7"/>
  <c r="I1389" i="7"/>
  <c r="I1390" i="7"/>
  <c r="I1391" i="7"/>
  <c r="I1392" i="7"/>
  <c r="I1393" i="7"/>
  <c r="I1394" i="7"/>
  <c r="I1395" i="7"/>
  <c r="I1396" i="7"/>
  <c r="I1397" i="7"/>
  <c r="I1398" i="7"/>
  <c r="I1399" i="7"/>
  <c r="I1400" i="7"/>
  <c r="I1401" i="7"/>
  <c r="I1402" i="7"/>
  <c r="I1403" i="7"/>
  <c r="I1404" i="7"/>
  <c r="I1405" i="7"/>
  <c r="I1406" i="7"/>
  <c r="I1407" i="7"/>
  <c r="I1408" i="7"/>
  <c r="I1409" i="7"/>
  <c r="I1410" i="7"/>
  <c r="I1411" i="7"/>
  <c r="I1412" i="7"/>
  <c r="I1413" i="7"/>
  <c r="I1414" i="7"/>
  <c r="I1415" i="7"/>
  <c r="I1416" i="7"/>
  <c r="I1417" i="7"/>
  <c r="I1418" i="7"/>
  <c r="I1419" i="7"/>
  <c r="I1420" i="7"/>
  <c r="I1421" i="7"/>
  <c r="I1422" i="7"/>
  <c r="I1423" i="7"/>
  <c r="I1424" i="7"/>
  <c r="I1425" i="7"/>
  <c r="I1426" i="7"/>
  <c r="I1427" i="7"/>
  <c r="I1428" i="7"/>
  <c r="I1429" i="7"/>
  <c r="I1430" i="7"/>
  <c r="I1431" i="7"/>
  <c r="I1432" i="7"/>
  <c r="I1433" i="7"/>
  <c r="I1434" i="7"/>
  <c r="I1435" i="7"/>
  <c r="I1436" i="7"/>
  <c r="I1437" i="7"/>
  <c r="I1438" i="7"/>
  <c r="I1439" i="7"/>
  <c r="I1440" i="7"/>
  <c r="I1441" i="7"/>
  <c r="I1442" i="7"/>
  <c r="I1443" i="7"/>
  <c r="I1444" i="7"/>
  <c r="I1445" i="7"/>
  <c r="I1446" i="7"/>
  <c r="I1447" i="7"/>
  <c r="I1448" i="7"/>
  <c r="I1449" i="7"/>
  <c r="I1450" i="7"/>
  <c r="I1451" i="7"/>
  <c r="I1452" i="7"/>
  <c r="I1453" i="7"/>
  <c r="I1454" i="7"/>
  <c r="I1455" i="7"/>
  <c r="I1456" i="7"/>
  <c r="I1457" i="7"/>
  <c r="I1458" i="7"/>
  <c r="I1459" i="7"/>
  <c r="I1460" i="7"/>
  <c r="I1461" i="7"/>
  <c r="I1462" i="7"/>
  <c r="I1463" i="7"/>
  <c r="I1464" i="7"/>
  <c r="I1465" i="7"/>
  <c r="I1466" i="7"/>
  <c r="I1467" i="7"/>
  <c r="I1468" i="7"/>
  <c r="I1469" i="7"/>
  <c r="I1470" i="7"/>
  <c r="I1471" i="7"/>
  <c r="I1472" i="7"/>
  <c r="I1473" i="7"/>
  <c r="I1474" i="7"/>
  <c r="I1475" i="7"/>
  <c r="I1476" i="7"/>
  <c r="I1477" i="7"/>
  <c r="I1478" i="7"/>
  <c r="I1479" i="7"/>
  <c r="I1480" i="7"/>
  <c r="I1481" i="7"/>
  <c r="I1482" i="7"/>
  <c r="I1483" i="7"/>
  <c r="I1484" i="7"/>
  <c r="I1485" i="7"/>
  <c r="I1486" i="7"/>
  <c r="I1487" i="7"/>
  <c r="I1488" i="7"/>
  <c r="I1489" i="7"/>
  <c r="I1490" i="7"/>
  <c r="I1491" i="7"/>
  <c r="I1492" i="7"/>
  <c r="I1493" i="7"/>
  <c r="I1494" i="7"/>
  <c r="I1495" i="7"/>
  <c r="I1496" i="7"/>
  <c r="I1497" i="7"/>
  <c r="I1498" i="7"/>
  <c r="I1499" i="7"/>
  <c r="I1500" i="7"/>
  <c r="I1501" i="7"/>
  <c r="I1502" i="7"/>
  <c r="I1503" i="7"/>
  <c r="I1504" i="7"/>
  <c r="I1505" i="7"/>
  <c r="I1506" i="7"/>
  <c r="I1507" i="7"/>
  <c r="I1508" i="7"/>
  <c r="I1509" i="7"/>
  <c r="I1510" i="7"/>
  <c r="I1511" i="7"/>
  <c r="I1512" i="7"/>
  <c r="I1513" i="7"/>
  <c r="I1514" i="7"/>
  <c r="I1515" i="7"/>
  <c r="I1516" i="7"/>
  <c r="I1517" i="7"/>
  <c r="I1518" i="7"/>
  <c r="I1519" i="7"/>
  <c r="I1520" i="7"/>
  <c r="I1521" i="7"/>
  <c r="I1522" i="7"/>
  <c r="I1523" i="7"/>
  <c r="I1524" i="7"/>
  <c r="I1525" i="7"/>
  <c r="I1526" i="7"/>
  <c r="I1527" i="7"/>
  <c r="I1528" i="7"/>
  <c r="I1529" i="7"/>
  <c r="I1530" i="7"/>
  <c r="I1531" i="7"/>
  <c r="I1532" i="7"/>
  <c r="I1533" i="7"/>
  <c r="I1534" i="7"/>
  <c r="I1535" i="7"/>
  <c r="I1536" i="7"/>
  <c r="I1537" i="7"/>
  <c r="I1538" i="7"/>
  <c r="I1539" i="7"/>
  <c r="I1540" i="7"/>
  <c r="I1541" i="7"/>
  <c r="I1542" i="7"/>
  <c r="I1543" i="7"/>
  <c r="I1544" i="7"/>
  <c r="I1545" i="7"/>
  <c r="I1546" i="7"/>
  <c r="I1547" i="7"/>
  <c r="I1548" i="7"/>
  <c r="I1549" i="7"/>
  <c r="I1550" i="7"/>
  <c r="I1551" i="7"/>
  <c r="I1552" i="7"/>
  <c r="I1553" i="7"/>
  <c r="I1554" i="7"/>
  <c r="I1555" i="7"/>
  <c r="I1556" i="7"/>
  <c r="I1557" i="7"/>
  <c r="I1558" i="7"/>
  <c r="I1559" i="7"/>
  <c r="I1560" i="7"/>
  <c r="I1561" i="7"/>
  <c r="I1562" i="7"/>
  <c r="I1563" i="7"/>
  <c r="I1564" i="7"/>
  <c r="I1565" i="7"/>
  <c r="I1566" i="7"/>
  <c r="I1567" i="7"/>
  <c r="I1568" i="7"/>
  <c r="I1569" i="7"/>
  <c r="I1570" i="7"/>
  <c r="I1571" i="7"/>
  <c r="I1572" i="7"/>
  <c r="I1573" i="7"/>
  <c r="I1574" i="7"/>
  <c r="I1575" i="7"/>
  <c r="I1576" i="7"/>
  <c r="I1577" i="7"/>
  <c r="I1578" i="7"/>
  <c r="I1579" i="7"/>
  <c r="I1580" i="7"/>
  <c r="I1581" i="7"/>
  <c r="I1582" i="7"/>
  <c r="I1583" i="7"/>
  <c r="I1584" i="7"/>
  <c r="I1585" i="7"/>
  <c r="I1586" i="7"/>
  <c r="I1587" i="7"/>
  <c r="I1588" i="7"/>
  <c r="I1589" i="7"/>
  <c r="I1590" i="7"/>
  <c r="I1591" i="7"/>
  <c r="I1592" i="7"/>
  <c r="I1593" i="7"/>
  <c r="I1594" i="7"/>
  <c r="I1595" i="7"/>
  <c r="I1596" i="7"/>
  <c r="I1597" i="7"/>
  <c r="I1598" i="7"/>
  <c r="I1599" i="7"/>
  <c r="I1600" i="7"/>
  <c r="I1601" i="7"/>
  <c r="I1602" i="7"/>
  <c r="I1603" i="7"/>
  <c r="I1604" i="7"/>
  <c r="I1605" i="7"/>
  <c r="I1606" i="7"/>
  <c r="I1607" i="7"/>
  <c r="I1608" i="7"/>
  <c r="I1609" i="7"/>
  <c r="I1610" i="7"/>
  <c r="I1611" i="7"/>
  <c r="I1612" i="7"/>
  <c r="I1613" i="7"/>
  <c r="I1614" i="7"/>
  <c r="I1615" i="7"/>
  <c r="I1616" i="7"/>
  <c r="I1617" i="7"/>
  <c r="I1618" i="7"/>
  <c r="I1619" i="7"/>
  <c r="I1620" i="7"/>
  <c r="I1621" i="7"/>
  <c r="I1622" i="7"/>
  <c r="I1623" i="7"/>
  <c r="I1624" i="7"/>
  <c r="I1625" i="7"/>
  <c r="I1626" i="7"/>
  <c r="I1627" i="7"/>
  <c r="I1628" i="7"/>
  <c r="I1629" i="7"/>
  <c r="I1630" i="7"/>
  <c r="I1631" i="7"/>
  <c r="I1632" i="7"/>
  <c r="I1633" i="7"/>
  <c r="I1634" i="7"/>
  <c r="I1635" i="7"/>
  <c r="I1636" i="7"/>
  <c r="I1637" i="7"/>
  <c r="I1638" i="7"/>
  <c r="I1639" i="7"/>
  <c r="I1640" i="7"/>
  <c r="I1641" i="7"/>
  <c r="I1642" i="7"/>
  <c r="I1643" i="7"/>
  <c r="I1644" i="7"/>
  <c r="I1645" i="7"/>
  <c r="I1646" i="7"/>
  <c r="I1647" i="7"/>
  <c r="I1648" i="7"/>
  <c r="I1649" i="7"/>
  <c r="I1650" i="7"/>
  <c r="I1651" i="7"/>
  <c r="I1652" i="7"/>
  <c r="I1653" i="7"/>
  <c r="I1654" i="7"/>
  <c r="I1655" i="7"/>
  <c r="I1656" i="7"/>
  <c r="I1657" i="7"/>
  <c r="I1658" i="7"/>
  <c r="I1659" i="7"/>
  <c r="I1660" i="7"/>
  <c r="I1661" i="7"/>
  <c r="I1662" i="7"/>
  <c r="I1663" i="7"/>
  <c r="I1664" i="7"/>
  <c r="I1665" i="7"/>
  <c r="I1666" i="7"/>
  <c r="I1667" i="7"/>
  <c r="I1668" i="7"/>
  <c r="I1669" i="7"/>
  <c r="I1670" i="7"/>
  <c r="I1671" i="7"/>
  <c r="I1672" i="7"/>
  <c r="I1673" i="7"/>
  <c r="I1674" i="7"/>
  <c r="I1675" i="7"/>
  <c r="I1676" i="7"/>
  <c r="I1677" i="7"/>
  <c r="I1678" i="7"/>
  <c r="I1679" i="7"/>
  <c r="I1680" i="7"/>
  <c r="I1681" i="7"/>
  <c r="I1682" i="7"/>
  <c r="I1683" i="7"/>
  <c r="I1684" i="7"/>
  <c r="I1685" i="7"/>
  <c r="I1686" i="7"/>
  <c r="I1687" i="7"/>
  <c r="I1688" i="7"/>
  <c r="I1689" i="7"/>
  <c r="I1690" i="7"/>
  <c r="I1691" i="7"/>
  <c r="I1692" i="7"/>
  <c r="I1693" i="7"/>
  <c r="I1694" i="7"/>
  <c r="I1695" i="7"/>
  <c r="I1696" i="7"/>
  <c r="I1697" i="7"/>
  <c r="I1698" i="7"/>
  <c r="I1699" i="7"/>
  <c r="I1700" i="7"/>
  <c r="I1701" i="7"/>
  <c r="I1702" i="7"/>
  <c r="I1703" i="7"/>
  <c r="I1704" i="7"/>
  <c r="I1705" i="7"/>
  <c r="I1706" i="7"/>
  <c r="I1707" i="7"/>
  <c r="I1708" i="7"/>
  <c r="I1709" i="7"/>
  <c r="I1710" i="7"/>
  <c r="I1711" i="7"/>
  <c r="I1712" i="7"/>
  <c r="I1713" i="7"/>
  <c r="I1714" i="7"/>
  <c r="I1715" i="7"/>
  <c r="I1716" i="7"/>
  <c r="I1717" i="7"/>
  <c r="I1718" i="7"/>
  <c r="I1719" i="7"/>
  <c r="I1720" i="7"/>
  <c r="I1721" i="7"/>
  <c r="I1722" i="7"/>
  <c r="I1723" i="7"/>
  <c r="I1724" i="7"/>
  <c r="I1725" i="7"/>
  <c r="I1726" i="7"/>
  <c r="I1727" i="7"/>
  <c r="I1728" i="7"/>
  <c r="I1729" i="7"/>
  <c r="I1730" i="7"/>
  <c r="I1731" i="7"/>
  <c r="I1732" i="7"/>
  <c r="I1733" i="7"/>
  <c r="I1734" i="7"/>
  <c r="I1735" i="7"/>
  <c r="I1736" i="7"/>
  <c r="I1737" i="7"/>
  <c r="I1738" i="7"/>
  <c r="I1739" i="7"/>
  <c r="I1740" i="7"/>
  <c r="I1741" i="7"/>
  <c r="I1742" i="7"/>
  <c r="I1743" i="7"/>
  <c r="I1744" i="7"/>
  <c r="I1745" i="7"/>
  <c r="I1746" i="7"/>
  <c r="I1747" i="7"/>
  <c r="I1748" i="7"/>
  <c r="I1749" i="7"/>
  <c r="I1750" i="7"/>
  <c r="I1751" i="7"/>
  <c r="I1752" i="7"/>
  <c r="I1753" i="7"/>
  <c r="I1754" i="7"/>
  <c r="I1755" i="7"/>
  <c r="I1756" i="7"/>
  <c r="I1757" i="7"/>
  <c r="I1758" i="7"/>
  <c r="I1759" i="7"/>
  <c r="I1760" i="7"/>
  <c r="I1761" i="7"/>
  <c r="I1762" i="7"/>
  <c r="I1763" i="7"/>
  <c r="I1764" i="7"/>
  <c r="I1765" i="7"/>
  <c r="I1766" i="7"/>
  <c r="I1767" i="7"/>
  <c r="I1768" i="7"/>
  <c r="I1769" i="7"/>
  <c r="I1770" i="7"/>
  <c r="I1771" i="7"/>
  <c r="I1772" i="7"/>
  <c r="I1773" i="7"/>
  <c r="I1774" i="7"/>
  <c r="I1775" i="7"/>
  <c r="I1776" i="7"/>
  <c r="I1777" i="7"/>
  <c r="I1778" i="7"/>
  <c r="I1779" i="7"/>
  <c r="I1780" i="7"/>
  <c r="I1781" i="7"/>
  <c r="I1782" i="7"/>
  <c r="I1783" i="7"/>
  <c r="I1784" i="7"/>
  <c r="I1785" i="7"/>
  <c r="I1786" i="7"/>
  <c r="I1787" i="7"/>
  <c r="I1788" i="7"/>
  <c r="I1789" i="7"/>
  <c r="I1790" i="7"/>
  <c r="I1791" i="7"/>
  <c r="I1792" i="7"/>
  <c r="I1793" i="7"/>
  <c r="I1794" i="7"/>
  <c r="I1795" i="7"/>
  <c r="I1796" i="7"/>
  <c r="I1797" i="7"/>
  <c r="I1798" i="7"/>
  <c r="I1799" i="7"/>
  <c r="I1800" i="7"/>
  <c r="I1801" i="7"/>
  <c r="I1802" i="7"/>
  <c r="I1803" i="7"/>
  <c r="I1804" i="7"/>
  <c r="I1805" i="7"/>
  <c r="I1806" i="7"/>
  <c r="I1807" i="7"/>
  <c r="I1808" i="7"/>
  <c r="I1809" i="7"/>
  <c r="I1810" i="7"/>
  <c r="I1811" i="7"/>
  <c r="I1812" i="7"/>
  <c r="I1813" i="7"/>
  <c r="I1814" i="7"/>
  <c r="I1815" i="7"/>
  <c r="I1816" i="7"/>
  <c r="I1817" i="7"/>
  <c r="I1818" i="7"/>
  <c r="I1819" i="7"/>
  <c r="I1820" i="7"/>
  <c r="I1821" i="7"/>
  <c r="I1822" i="7"/>
  <c r="I1823" i="7"/>
  <c r="I1824" i="7"/>
  <c r="I1825" i="7"/>
  <c r="I1826" i="7"/>
  <c r="I1827" i="7"/>
  <c r="I1828" i="7"/>
  <c r="I1829" i="7"/>
  <c r="I1830" i="7"/>
  <c r="I1831" i="7"/>
  <c r="I1832" i="7"/>
  <c r="I1833" i="7"/>
  <c r="I1834" i="7"/>
  <c r="I1835" i="7"/>
  <c r="I1836" i="7"/>
  <c r="I1837" i="7"/>
  <c r="I1838" i="7"/>
  <c r="I1839" i="7"/>
  <c r="I1840" i="7"/>
  <c r="I1841" i="7"/>
  <c r="I1842" i="7"/>
  <c r="I1843" i="7"/>
  <c r="I1844" i="7"/>
  <c r="I1845" i="7"/>
  <c r="I1846" i="7"/>
  <c r="I1847" i="7"/>
  <c r="I1848" i="7"/>
  <c r="I1849" i="7"/>
  <c r="I1850" i="7"/>
  <c r="I1851" i="7"/>
  <c r="I1852" i="7"/>
  <c r="I1853" i="7"/>
  <c r="I1854" i="7"/>
  <c r="I1855" i="7"/>
  <c r="I1856" i="7"/>
  <c r="I1857" i="7"/>
  <c r="I1858" i="7"/>
  <c r="I1859" i="7"/>
  <c r="I1860" i="7"/>
  <c r="I1861" i="7"/>
  <c r="I1862" i="7"/>
  <c r="I1863" i="7"/>
  <c r="I1864" i="7"/>
  <c r="I1865" i="7"/>
  <c r="I1866" i="7"/>
  <c r="I1867" i="7"/>
  <c r="I1868" i="7"/>
  <c r="I1869" i="7"/>
  <c r="I1870" i="7"/>
  <c r="I1871" i="7"/>
  <c r="I1872" i="7"/>
  <c r="I1873" i="7"/>
  <c r="I1874" i="7"/>
  <c r="I1875" i="7"/>
  <c r="I1876" i="7"/>
  <c r="I1877" i="7"/>
  <c r="I1878" i="7"/>
  <c r="I1879" i="7"/>
  <c r="I1880" i="7"/>
  <c r="I1881" i="7"/>
  <c r="I1882" i="7"/>
  <c r="I1883" i="7"/>
  <c r="I1884" i="7"/>
  <c r="I1885" i="7"/>
  <c r="I1886" i="7"/>
  <c r="I1887" i="7"/>
  <c r="I1888" i="7"/>
  <c r="I1889" i="7"/>
  <c r="I1890" i="7"/>
  <c r="I1891" i="7"/>
  <c r="I1892" i="7"/>
  <c r="I1893" i="7"/>
  <c r="I1894" i="7"/>
  <c r="I1895" i="7"/>
  <c r="I1896" i="7"/>
  <c r="I1897" i="7"/>
  <c r="I1898" i="7"/>
  <c r="I1899" i="7"/>
  <c r="I1900" i="7"/>
  <c r="I1901" i="7"/>
  <c r="I1902" i="7"/>
  <c r="I1903" i="7"/>
  <c r="I1904" i="7"/>
  <c r="I1905" i="7"/>
  <c r="I1906" i="7"/>
  <c r="I1907" i="7"/>
  <c r="I1908" i="7"/>
  <c r="I1909" i="7"/>
  <c r="I1910" i="7"/>
  <c r="I1911" i="7"/>
  <c r="I1912" i="7"/>
  <c r="I1913" i="7"/>
  <c r="I1914" i="7"/>
  <c r="I1915" i="7"/>
  <c r="I1916" i="7"/>
  <c r="I1917" i="7"/>
  <c r="I1918" i="7"/>
  <c r="I1919" i="7"/>
  <c r="I1920" i="7"/>
  <c r="I1921" i="7"/>
  <c r="I1922" i="7"/>
  <c r="I1923" i="7"/>
  <c r="I1924" i="7"/>
  <c r="I1925" i="7"/>
  <c r="I1926" i="7"/>
  <c r="I1927" i="7"/>
  <c r="I1928" i="7"/>
  <c r="I1929" i="7"/>
  <c r="I1930" i="7"/>
  <c r="I1931" i="7"/>
  <c r="I1932" i="7"/>
  <c r="I1933" i="7"/>
  <c r="I1934" i="7"/>
  <c r="I1935" i="7"/>
  <c r="I1936" i="7"/>
  <c r="I1937" i="7"/>
  <c r="I1938" i="7"/>
  <c r="I1939" i="7"/>
  <c r="I1940" i="7"/>
  <c r="I1941" i="7"/>
  <c r="I1942" i="7"/>
  <c r="I1943" i="7"/>
  <c r="I1944" i="7"/>
  <c r="I1945" i="7"/>
  <c r="I1946" i="7"/>
  <c r="I1947" i="7"/>
  <c r="I1948" i="7"/>
  <c r="I1949" i="7"/>
  <c r="I1950" i="7"/>
  <c r="I1951" i="7"/>
  <c r="I1952" i="7"/>
  <c r="I1953" i="7"/>
  <c r="I1954" i="7"/>
  <c r="I1955" i="7"/>
  <c r="I1956" i="7"/>
  <c r="I1957" i="7"/>
  <c r="I1958" i="7"/>
  <c r="I1959" i="7"/>
  <c r="I1960" i="7"/>
  <c r="I1961" i="7"/>
  <c r="I1962" i="7"/>
  <c r="I1963" i="7"/>
  <c r="I1964" i="7"/>
  <c r="I1965" i="7"/>
  <c r="I1966" i="7"/>
  <c r="I1967" i="7"/>
  <c r="I1968" i="7"/>
  <c r="I1969" i="7"/>
  <c r="I1970" i="7"/>
  <c r="I1971" i="7"/>
  <c r="I1972" i="7"/>
  <c r="I1973" i="7"/>
  <c r="I1974" i="7"/>
  <c r="I1975" i="7"/>
  <c r="I1976" i="7"/>
  <c r="I1977" i="7"/>
  <c r="I1978" i="7"/>
  <c r="I1979" i="7"/>
  <c r="I1980" i="7"/>
  <c r="I1981" i="7"/>
  <c r="I1982" i="7"/>
  <c r="I1983" i="7"/>
  <c r="I1984" i="7"/>
  <c r="I1985" i="7"/>
  <c r="I1986" i="7"/>
  <c r="I1987" i="7"/>
  <c r="I1988" i="7"/>
  <c r="I1989" i="7"/>
  <c r="I1990" i="7"/>
  <c r="I1991" i="7"/>
  <c r="I1992" i="7"/>
  <c r="I1993" i="7"/>
  <c r="I1994" i="7"/>
  <c r="I1995" i="7"/>
  <c r="I1996" i="7"/>
  <c r="I1997" i="7"/>
  <c r="I1998" i="7"/>
  <c r="I1999" i="7"/>
  <c r="I2000" i="7"/>
  <c r="E5" i="2" a="1"/>
  <c r="E5" i="2" s="1"/>
  <c r="E2000" i="7"/>
  <c r="D2000" i="7"/>
  <c r="E1999" i="7"/>
  <c r="D1999" i="7"/>
  <c r="E1998" i="7"/>
  <c r="D1998" i="7"/>
  <c r="E1997" i="7"/>
  <c r="D1997" i="7"/>
  <c r="E1996" i="7"/>
  <c r="D1996" i="7"/>
  <c r="E1995" i="7"/>
  <c r="D1995" i="7"/>
  <c r="E1994" i="7"/>
  <c r="D1994" i="7"/>
  <c r="E1993" i="7"/>
  <c r="D1993" i="7"/>
  <c r="E1992" i="7"/>
  <c r="D1992" i="7"/>
  <c r="E1991" i="7"/>
  <c r="D1991" i="7"/>
  <c r="E1990" i="7"/>
  <c r="D1990" i="7"/>
  <c r="E1989" i="7"/>
  <c r="D1989" i="7"/>
  <c r="E1988" i="7"/>
  <c r="D1988" i="7"/>
  <c r="E1987" i="7"/>
  <c r="D1987" i="7"/>
  <c r="E1986" i="7"/>
  <c r="D1986" i="7"/>
  <c r="E1985" i="7"/>
  <c r="D1985" i="7"/>
  <c r="E1984" i="7"/>
  <c r="D1984" i="7"/>
  <c r="E1983" i="7"/>
  <c r="D1983" i="7"/>
  <c r="E1982" i="7"/>
  <c r="D1982" i="7"/>
  <c r="E1981" i="7"/>
  <c r="D1981" i="7"/>
  <c r="E1980" i="7"/>
  <c r="D1980" i="7"/>
  <c r="E1979" i="7"/>
  <c r="D1979" i="7"/>
  <c r="E1978" i="7"/>
  <c r="D1978" i="7"/>
  <c r="E1977" i="7"/>
  <c r="D1977" i="7"/>
  <c r="E1976" i="7"/>
  <c r="D1976" i="7"/>
  <c r="E1975" i="7"/>
  <c r="D1975" i="7"/>
  <c r="E1974" i="7"/>
  <c r="D1974" i="7"/>
  <c r="E1973" i="7"/>
  <c r="D1973" i="7"/>
  <c r="E1972" i="7"/>
  <c r="D1972" i="7"/>
  <c r="E1971" i="7"/>
  <c r="D1971" i="7"/>
  <c r="E1970" i="7"/>
  <c r="D1970" i="7"/>
  <c r="E1969" i="7"/>
  <c r="D1969" i="7"/>
  <c r="E1968" i="7"/>
  <c r="D1968" i="7"/>
  <c r="E1967" i="7"/>
  <c r="D1967" i="7"/>
  <c r="E1966" i="7"/>
  <c r="D1966" i="7"/>
  <c r="E1965" i="7"/>
  <c r="D1965" i="7"/>
  <c r="E1964" i="7"/>
  <c r="D1964" i="7"/>
  <c r="E1963" i="7"/>
  <c r="D1963" i="7"/>
  <c r="E1962" i="7"/>
  <c r="D1962" i="7"/>
  <c r="E1961" i="7"/>
  <c r="D1961" i="7"/>
  <c r="E1960" i="7"/>
  <c r="D1960" i="7"/>
  <c r="E1959" i="7"/>
  <c r="D1959" i="7"/>
  <c r="E1958" i="7"/>
  <c r="D1958" i="7"/>
  <c r="E1957" i="7"/>
  <c r="D1957" i="7"/>
  <c r="E1956" i="7"/>
  <c r="D1956" i="7"/>
  <c r="E1955" i="7"/>
  <c r="D1955" i="7"/>
  <c r="E1954" i="7"/>
  <c r="D1954" i="7"/>
  <c r="E1953" i="7"/>
  <c r="D1953" i="7"/>
  <c r="E1952" i="7"/>
  <c r="D1952" i="7"/>
  <c r="E1951" i="7"/>
  <c r="D1951" i="7"/>
  <c r="E1950" i="7"/>
  <c r="D1950" i="7"/>
  <c r="E1949" i="7"/>
  <c r="D1949" i="7"/>
  <c r="E1948" i="7"/>
  <c r="D1948" i="7"/>
  <c r="E1947" i="7"/>
  <c r="D1947" i="7"/>
  <c r="E1946" i="7"/>
  <c r="D1946" i="7"/>
  <c r="E1945" i="7"/>
  <c r="D1945" i="7"/>
  <c r="E1944" i="7"/>
  <c r="D1944" i="7"/>
  <c r="E1943" i="7"/>
  <c r="D1943" i="7"/>
  <c r="E1942" i="7"/>
  <c r="D1942" i="7"/>
  <c r="E1941" i="7"/>
  <c r="D1941" i="7"/>
  <c r="E1940" i="7"/>
  <c r="D1940" i="7"/>
  <c r="E1939" i="7"/>
  <c r="D1939" i="7"/>
  <c r="E1938" i="7"/>
  <c r="D1938" i="7"/>
  <c r="E1937" i="7"/>
  <c r="D1937" i="7"/>
  <c r="E1936" i="7"/>
  <c r="D1936" i="7"/>
  <c r="E1935" i="7"/>
  <c r="D1935" i="7"/>
  <c r="E1934" i="7"/>
  <c r="D1934" i="7"/>
  <c r="E1933" i="7"/>
  <c r="D1933" i="7"/>
  <c r="E1932" i="7"/>
  <c r="D1932" i="7"/>
  <c r="E1931" i="7"/>
  <c r="D1931" i="7"/>
  <c r="E1930" i="7"/>
  <c r="D1930" i="7"/>
  <c r="E1929" i="7"/>
  <c r="D1929" i="7"/>
  <c r="E1928" i="7"/>
  <c r="D1928" i="7"/>
  <c r="E1927" i="7"/>
  <c r="D1927" i="7"/>
  <c r="E1926" i="7"/>
  <c r="D1926" i="7"/>
  <c r="E1925" i="7"/>
  <c r="D1925" i="7"/>
  <c r="E1924" i="7"/>
  <c r="D1924" i="7"/>
  <c r="E1923" i="7"/>
  <c r="D1923" i="7"/>
  <c r="E1922" i="7"/>
  <c r="D1922" i="7"/>
  <c r="E1921" i="7"/>
  <c r="D1921" i="7"/>
  <c r="E1920" i="7"/>
  <c r="D1920" i="7"/>
  <c r="E1919" i="7"/>
  <c r="D1919" i="7"/>
  <c r="E1918" i="7"/>
  <c r="D1918" i="7"/>
  <c r="E1917" i="7"/>
  <c r="D1917" i="7"/>
  <c r="E1916" i="7"/>
  <c r="D1916" i="7"/>
  <c r="E1915" i="7"/>
  <c r="D1915" i="7"/>
  <c r="E1914" i="7"/>
  <c r="D1914" i="7"/>
  <c r="E1913" i="7"/>
  <c r="D1913" i="7"/>
  <c r="E1912" i="7"/>
  <c r="D1912" i="7"/>
  <c r="E1911" i="7"/>
  <c r="D1911" i="7"/>
  <c r="E1910" i="7"/>
  <c r="D1910" i="7"/>
  <c r="E1909" i="7"/>
  <c r="D1909" i="7"/>
  <c r="E1908" i="7"/>
  <c r="D1908" i="7"/>
  <c r="E1907" i="7"/>
  <c r="D1907" i="7"/>
  <c r="E1906" i="7"/>
  <c r="D1906" i="7"/>
  <c r="E1905" i="7"/>
  <c r="D1905" i="7"/>
  <c r="E1904" i="7"/>
  <c r="D1904" i="7"/>
  <c r="E1903" i="7"/>
  <c r="D1903" i="7"/>
  <c r="E1902" i="7"/>
  <c r="D1902" i="7"/>
  <c r="E1901" i="7"/>
  <c r="D1901" i="7"/>
  <c r="E1900" i="7"/>
  <c r="D1900" i="7"/>
  <c r="E1899" i="7"/>
  <c r="D1899" i="7"/>
  <c r="E1898" i="7"/>
  <c r="D1898" i="7"/>
  <c r="E1897" i="7"/>
  <c r="D1897" i="7"/>
  <c r="E1896" i="7"/>
  <c r="D1896" i="7"/>
  <c r="E1895" i="7"/>
  <c r="D1895" i="7"/>
  <c r="E1894" i="7"/>
  <c r="D1894" i="7"/>
  <c r="E1893" i="7"/>
  <c r="D1893" i="7"/>
  <c r="E1892" i="7"/>
  <c r="D1892" i="7"/>
  <c r="E1891" i="7"/>
  <c r="D1891" i="7"/>
  <c r="E1890" i="7"/>
  <c r="D1890" i="7"/>
  <c r="E1889" i="7"/>
  <c r="D1889" i="7"/>
  <c r="E1888" i="7"/>
  <c r="D1888" i="7"/>
  <c r="E1887" i="7"/>
  <c r="D1887" i="7"/>
  <c r="E1886" i="7"/>
  <c r="D1886" i="7"/>
  <c r="E1885" i="7"/>
  <c r="D1885" i="7"/>
  <c r="E1884" i="7"/>
  <c r="D1884" i="7"/>
  <c r="E1883" i="7"/>
  <c r="D1883" i="7"/>
  <c r="E1882" i="7"/>
  <c r="D1882" i="7"/>
  <c r="E1881" i="7"/>
  <c r="D1881" i="7"/>
  <c r="E1880" i="7"/>
  <c r="D1880" i="7"/>
  <c r="E1879" i="7"/>
  <c r="D1879" i="7"/>
  <c r="E1878" i="7"/>
  <c r="D1878" i="7"/>
  <c r="E1877" i="7"/>
  <c r="D1877" i="7"/>
  <c r="E1876" i="7"/>
  <c r="D1876" i="7"/>
  <c r="E1875" i="7"/>
  <c r="D1875" i="7"/>
  <c r="E1874" i="7"/>
  <c r="D1874" i="7"/>
  <c r="E1873" i="7"/>
  <c r="D1873" i="7"/>
  <c r="E1872" i="7"/>
  <c r="D1872" i="7"/>
  <c r="E1871" i="7"/>
  <c r="D1871" i="7"/>
  <c r="E1870" i="7"/>
  <c r="D1870" i="7"/>
  <c r="E1869" i="7"/>
  <c r="D1869" i="7"/>
  <c r="E1868" i="7"/>
  <c r="D1868" i="7"/>
  <c r="E1867" i="7"/>
  <c r="D1867" i="7"/>
  <c r="E1866" i="7"/>
  <c r="D1866" i="7"/>
  <c r="E1865" i="7"/>
  <c r="D1865" i="7"/>
  <c r="E1864" i="7"/>
  <c r="D1864" i="7"/>
  <c r="E1863" i="7"/>
  <c r="D1863" i="7"/>
  <c r="E1862" i="7"/>
  <c r="D1862" i="7"/>
  <c r="E1861" i="7"/>
  <c r="D1861" i="7"/>
  <c r="E1860" i="7"/>
  <c r="D1860" i="7"/>
  <c r="E1859" i="7"/>
  <c r="D1859" i="7"/>
  <c r="E1858" i="7"/>
  <c r="D1858" i="7"/>
  <c r="E1857" i="7"/>
  <c r="D1857" i="7"/>
  <c r="E1856" i="7"/>
  <c r="D1856" i="7"/>
  <c r="E1855" i="7"/>
  <c r="D1855" i="7"/>
  <c r="E1854" i="7"/>
  <c r="D1854" i="7"/>
  <c r="E1853" i="7"/>
  <c r="D1853" i="7"/>
  <c r="E1852" i="7"/>
  <c r="D1852" i="7"/>
  <c r="E1851" i="7"/>
  <c r="D1851" i="7"/>
  <c r="E1850" i="7"/>
  <c r="D1850" i="7"/>
  <c r="E1849" i="7"/>
  <c r="D1849" i="7"/>
  <c r="E1848" i="7"/>
  <c r="D1848" i="7"/>
  <c r="E1847" i="7"/>
  <c r="D1847" i="7"/>
  <c r="E1846" i="7"/>
  <c r="D1846" i="7"/>
  <c r="E1845" i="7"/>
  <c r="D1845" i="7"/>
  <c r="E1844" i="7"/>
  <c r="D1844" i="7"/>
  <c r="E1843" i="7"/>
  <c r="D1843" i="7"/>
  <c r="E1842" i="7"/>
  <c r="D1842" i="7"/>
  <c r="E1841" i="7"/>
  <c r="D1841" i="7"/>
  <c r="E1840" i="7"/>
  <c r="D1840" i="7"/>
  <c r="E1839" i="7"/>
  <c r="D1839" i="7"/>
  <c r="E1838" i="7"/>
  <c r="D1838" i="7"/>
  <c r="E1837" i="7"/>
  <c r="D1837" i="7"/>
  <c r="E1836" i="7"/>
  <c r="D1836" i="7"/>
  <c r="E1835" i="7"/>
  <c r="D1835" i="7"/>
  <c r="E1834" i="7"/>
  <c r="D1834" i="7"/>
  <c r="E1833" i="7"/>
  <c r="D1833" i="7"/>
  <c r="E1832" i="7"/>
  <c r="D1832" i="7"/>
  <c r="E1831" i="7"/>
  <c r="D1831" i="7"/>
  <c r="E1830" i="7"/>
  <c r="D1830" i="7"/>
  <c r="E1829" i="7"/>
  <c r="D1829" i="7"/>
  <c r="E1828" i="7"/>
  <c r="D1828" i="7"/>
  <c r="E1827" i="7"/>
  <c r="D1827" i="7"/>
  <c r="E1826" i="7"/>
  <c r="D1826" i="7"/>
  <c r="E1825" i="7"/>
  <c r="D1825" i="7"/>
  <c r="E1824" i="7"/>
  <c r="D1824" i="7"/>
  <c r="E1823" i="7"/>
  <c r="D1823" i="7"/>
  <c r="E1822" i="7"/>
  <c r="D1822" i="7"/>
  <c r="E1821" i="7"/>
  <c r="D1821" i="7"/>
  <c r="E1820" i="7"/>
  <c r="D1820" i="7"/>
  <c r="E1819" i="7"/>
  <c r="D1819" i="7"/>
  <c r="E1818" i="7"/>
  <c r="D1818" i="7"/>
  <c r="E1817" i="7"/>
  <c r="D1817" i="7"/>
  <c r="E1816" i="7"/>
  <c r="D1816" i="7"/>
  <c r="E1815" i="7"/>
  <c r="D1815" i="7"/>
  <c r="E1814" i="7"/>
  <c r="D1814" i="7"/>
  <c r="E1813" i="7"/>
  <c r="D1813" i="7"/>
  <c r="E1812" i="7"/>
  <c r="D1812" i="7"/>
  <c r="E1811" i="7"/>
  <c r="D1811" i="7"/>
  <c r="E1810" i="7"/>
  <c r="D1810" i="7"/>
  <c r="E1809" i="7"/>
  <c r="D1809" i="7"/>
  <c r="E1808" i="7"/>
  <c r="D1808" i="7"/>
  <c r="E1807" i="7"/>
  <c r="D1807" i="7"/>
  <c r="E1806" i="7"/>
  <c r="D1806" i="7"/>
  <c r="E1805" i="7"/>
  <c r="D1805" i="7"/>
  <c r="E1804" i="7"/>
  <c r="D1804" i="7"/>
  <c r="E1803" i="7"/>
  <c r="D1803" i="7"/>
  <c r="E1802" i="7"/>
  <c r="D1802" i="7"/>
  <c r="E1801" i="7"/>
  <c r="D1801" i="7"/>
  <c r="E1800" i="7"/>
  <c r="D1800" i="7"/>
  <c r="E1799" i="7"/>
  <c r="D1799" i="7"/>
  <c r="E1798" i="7"/>
  <c r="D1798" i="7"/>
  <c r="E1797" i="7"/>
  <c r="D1797" i="7"/>
  <c r="E1796" i="7"/>
  <c r="D1796" i="7"/>
  <c r="E1795" i="7"/>
  <c r="D1795" i="7"/>
  <c r="E1794" i="7"/>
  <c r="D1794" i="7"/>
  <c r="E1793" i="7"/>
  <c r="D1793" i="7"/>
  <c r="E1792" i="7"/>
  <c r="D1792" i="7"/>
  <c r="E1791" i="7"/>
  <c r="D1791" i="7"/>
  <c r="E1790" i="7"/>
  <c r="D1790" i="7"/>
  <c r="E1789" i="7"/>
  <c r="D1789" i="7"/>
  <c r="E1788" i="7"/>
  <c r="D1788" i="7"/>
  <c r="E1787" i="7"/>
  <c r="D1787" i="7"/>
  <c r="E1786" i="7"/>
  <c r="D1786" i="7"/>
  <c r="E1785" i="7"/>
  <c r="D1785" i="7"/>
  <c r="E1784" i="7"/>
  <c r="D1784" i="7"/>
  <c r="E1783" i="7"/>
  <c r="D1783" i="7"/>
  <c r="E1782" i="7"/>
  <c r="D1782" i="7"/>
  <c r="E1781" i="7"/>
  <c r="D1781" i="7"/>
  <c r="E1780" i="7"/>
  <c r="D1780" i="7"/>
  <c r="E1779" i="7"/>
  <c r="D1779" i="7"/>
  <c r="E1778" i="7"/>
  <c r="D1778" i="7"/>
  <c r="E1777" i="7"/>
  <c r="D1777" i="7"/>
  <c r="E1776" i="7"/>
  <c r="D1776" i="7"/>
  <c r="E1775" i="7"/>
  <c r="D1775" i="7"/>
  <c r="E1774" i="7"/>
  <c r="D1774" i="7"/>
  <c r="E1773" i="7"/>
  <c r="D1773" i="7"/>
  <c r="E1772" i="7"/>
  <c r="D1772" i="7"/>
  <c r="E1771" i="7"/>
  <c r="D1771" i="7"/>
  <c r="E1770" i="7"/>
  <c r="D1770" i="7"/>
  <c r="E1769" i="7"/>
  <c r="D1769" i="7"/>
  <c r="E1768" i="7"/>
  <c r="D1768" i="7"/>
  <c r="E1767" i="7"/>
  <c r="D1767" i="7"/>
  <c r="E1766" i="7"/>
  <c r="D1766" i="7"/>
  <c r="E1765" i="7"/>
  <c r="D1765" i="7"/>
  <c r="E1764" i="7"/>
  <c r="D1764" i="7"/>
  <c r="E1763" i="7"/>
  <c r="D1763" i="7"/>
  <c r="E1762" i="7"/>
  <c r="D1762" i="7"/>
  <c r="E1761" i="7"/>
  <c r="D1761" i="7"/>
  <c r="E1760" i="7"/>
  <c r="D1760" i="7"/>
  <c r="E1759" i="7"/>
  <c r="D1759" i="7"/>
  <c r="E1758" i="7"/>
  <c r="D1758" i="7"/>
  <c r="E1757" i="7"/>
  <c r="D1757" i="7"/>
  <c r="E1756" i="7"/>
  <c r="D1756" i="7"/>
  <c r="E1755" i="7"/>
  <c r="D1755" i="7"/>
  <c r="E1754" i="7"/>
  <c r="D1754" i="7"/>
  <c r="E1753" i="7"/>
  <c r="D1753" i="7"/>
  <c r="E1752" i="7"/>
  <c r="D1752" i="7"/>
  <c r="E1751" i="7"/>
  <c r="D1751" i="7"/>
  <c r="E1750" i="7"/>
  <c r="D1750" i="7"/>
  <c r="E1749" i="7"/>
  <c r="D1749" i="7"/>
  <c r="E1748" i="7"/>
  <c r="D1748" i="7"/>
  <c r="E1747" i="7"/>
  <c r="D1747" i="7"/>
  <c r="E1746" i="7"/>
  <c r="D1746" i="7"/>
  <c r="E1745" i="7"/>
  <c r="D1745" i="7"/>
  <c r="E1744" i="7"/>
  <c r="D1744" i="7"/>
  <c r="E1743" i="7"/>
  <c r="D1743" i="7"/>
  <c r="E1742" i="7"/>
  <c r="D1742" i="7"/>
  <c r="E1741" i="7"/>
  <c r="D1741" i="7"/>
  <c r="E1740" i="7"/>
  <c r="D1740" i="7"/>
  <c r="E1739" i="7"/>
  <c r="D1739" i="7"/>
  <c r="E1738" i="7"/>
  <c r="D1738" i="7"/>
  <c r="E1737" i="7"/>
  <c r="D1737" i="7"/>
  <c r="E1736" i="7"/>
  <c r="D1736" i="7"/>
  <c r="E1735" i="7"/>
  <c r="D1735" i="7"/>
  <c r="E1734" i="7"/>
  <c r="D1734" i="7"/>
  <c r="E1733" i="7"/>
  <c r="D1733" i="7"/>
  <c r="E1732" i="7"/>
  <c r="D1732" i="7"/>
  <c r="E1731" i="7"/>
  <c r="D1731" i="7"/>
  <c r="E1730" i="7"/>
  <c r="D1730" i="7"/>
  <c r="E1729" i="7"/>
  <c r="D1729" i="7"/>
  <c r="E1728" i="7"/>
  <c r="D1728" i="7"/>
  <c r="E1727" i="7"/>
  <c r="D1727" i="7"/>
  <c r="E1726" i="7"/>
  <c r="D1726" i="7"/>
  <c r="E1725" i="7"/>
  <c r="D1725" i="7"/>
  <c r="E1724" i="7"/>
  <c r="D1724" i="7"/>
  <c r="E1723" i="7"/>
  <c r="D1723" i="7"/>
  <c r="E1722" i="7"/>
  <c r="D1722" i="7"/>
  <c r="E1721" i="7"/>
  <c r="D1721" i="7"/>
  <c r="E1720" i="7"/>
  <c r="D1720" i="7"/>
  <c r="E1719" i="7"/>
  <c r="D1719" i="7"/>
  <c r="E1718" i="7"/>
  <c r="D1718" i="7"/>
  <c r="E1717" i="7"/>
  <c r="D1717" i="7"/>
  <c r="E1716" i="7"/>
  <c r="D1716" i="7"/>
  <c r="E1715" i="7"/>
  <c r="D1715" i="7"/>
  <c r="E1714" i="7"/>
  <c r="D1714" i="7"/>
  <c r="E1713" i="7"/>
  <c r="D1713" i="7"/>
  <c r="E1712" i="7"/>
  <c r="D1712" i="7"/>
  <c r="E1711" i="7"/>
  <c r="D1711" i="7"/>
  <c r="E1710" i="7"/>
  <c r="D1710" i="7"/>
  <c r="E1709" i="7"/>
  <c r="D1709" i="7"/>
  <c r="E1708" i="7"/>
  <c r="D1708" i="7"/>
  <c r="E1707" i="7"/>
  <c r="D1707" i="7"/>
  <c r="E1706" i="7"/>
  <c r="D1706" i="7"/>
  <c r="E1705" i="7"/>
  <c r="D1705" i="7"/>
  <c r="E1704" i="7"/>
  <c r="D1704" i="7"/>
  <c r="E1703" i="7"/>
  <c r="D1703" i="7"/>
  <c r="E1702" i="7"/>
  <c r="D1702" i="7"/>
  <c r="E1701" i="7"/>
  <c r="D1701" i="7"/>
  <c r="E1700" i="7"/>
  <c r="D1700" i="7"/>
  <c r="E1699" i="7"/>
  <c r="D1699" i="7"/>
  <c r="E1698" i="7"/>
  <c r="D1698" i="7"/>
  <c r="E1697" i="7"/>
  <c r="D1697" i="7"/>
  <c r="E1696" i="7"/>
  <c r="D1696" i="7"/>
  <c r="E1695" i="7"/>
  <c r="D1695" i="7"/>
  <c r="E1694" i="7"/>
  <c r="D1694" i="7"/>
  <c r="E1693" i="7"/>
  <c r="D1693" i="7"/>
  <c r="E1692" i="7"/>
  <c r="D1692" i="7"/>
  <c r="E1691" i="7"/>
  <c r="D1691" i="7"/>
  <c r="E1690" i="7"/>
  <c r="D1690" i="7"/>
  <c r="E1689" i="7"/>
  <c r="D1689" i="7"/>
  <c r="E1688" i="7"/>
  <c r="D1688" i="7"/>
  <c r="E1687" i="7"/>
  <c r="D1687" i="7"/>
  <c r="E1686" i="7"/>
  <c r="D1686" i="7"/>
  <c r="E1685" i="7"/>
  <c r="D1685" i="7"/>
  <c r="E1684" i="7"/>
  <c r="D1684" i="7"/>
  <c r="E1683" i="7"/>
  <c r="D1683" i="7"/>
  <c r="E1682" i="7"/>
  <c r="D1682" i="7"/>
  <c r="E1681" i="7"/>
  <c r="D1681" i="7"/>
  <c r="E1680" i="7"/>
  <c r="D1680" i="7"/>
  <c r="E1679" i="7"/>
  <c r="D1679" i="7"/>
  <c r="E1678" i="7"/>
  <c r="D1678" i="7"/>
  <c r="E1677" i="7"/>
  <c r="D1677" i="7"/>
  <c r="E1676" i="7"/>
  <c r="D1676" i="7"/>
  <c r="E1675" i="7"/>
  <c r="D1675" i="7"/>
  <c r="E1674" i="7"/>
  <c r="D1674" i="7"/>
  <c r="E1673" i="7"/>
  <c r="D1673" i="7"/>
  <c r="E1672" i="7"/>
  <c r="D1672" i="7"/>
  <c r="E1671" i="7"/>
  <c r="D1671" i="7"/>
  <c r="E1670" i="7"/>
  <c r="D1670" i="7"/>
  <c r="E1669" i="7"/>
  <c r="D1669" i="7"/>
  <c r="E1668" i="7"/>
  <c r="D1668" i="7"/>
  <c r="E1667" i="7"/>
  <c r="D1667" i="7"/>
  <c r="E1666" i="7"/>
  <c r="D1666" i="7"/>
  <c r="E1665" i="7"/>
  <c r="D1665" i="7"/>
  <c r="E1664" i="7"/>
  <c r="D1664" i="7"/>
  <c r="E1663" i="7"/>
  <c r="D1663" i="7"/>
  <c r="E1662" i="7"/>
  <c r="D1662" i="7"/>
  <c r="E1661" i="7"/>
  <c r="D1661" i="7"/>
  <c r="E1660" i="7"/>
  <c r="D1660" i="7"/>
  <c r="E1659" i="7"/>
  <c r="D1659" i="7"/>
  <c r="E1658" i="7"/>
  <c r="D1658" i="7"/>
  <c r="E1657" i="7"/>
  <c r="D1657" i="7"/>
  <c r="E1656" i="7"/>
  <c r="D1656" i="7"/>
  <c r="E1655" i="7"/>
  <c r="D1655" i="7"/>
  <c r="E1654" i="7"/>
  <c r="D1654" i="7"/>
  <c r="E1653" i="7"/>
  <c r="D1653" i="7"/>
  <c r="E1652" i="7"/>
  <c r="D1652" i="7"/>
  <c r="E1651" i="7"/>
  <c r="D1651" i="7"/>
  <c r="E1650" i="7"/>
  <c r="D1650" i="7"/>
  <c r="E1649" i="7"/>
  <c r="D1649" i="7"/>
  <c r="E1648" i="7"/>
  <c r="D1648" i="7"/>
  <c r="E1647" i="7"/>
  <c r="D1647" i="7"/>
  <c r="E1646" i="7"/>
  <c r="D1646" i="7"/>
  <c r="E1645" i="7"/>
  <c r="D1645" i="7"/>
  <c r="E1644" i="7"/>
  <c r="D1644" i="7"/>
  <c r="E1643" i="7"/>
  <c r="D1643" i="7"/>
  <c r="E1642" i="7"/>
  <c r="D1642" i="7"/>
  <c r="E1641" i="7"/>
  <c r="D1641" i="7"/>
  <c r="E1640" i="7"/>
  <c r="D1640" i="7"/>
  <c r="E1639" i="7"/>
  <c r="D1639" i="7"/>
  <c r="E1638" i="7"/>
  <c r="D1638" i="7"/>
  <c r="E1637" i="7"/>
  <c r="D1637" i="7"/>
  <c r="E1636" i="7"/>
  <c r="D1636" i="7"/>
  <c r="E1635" i="7"/>
  <c r="D1635" i="7"/>
  <c r="E1634" i="7"/>
  <c r="D1634" i="7"/>
  <c r="E1633" i="7"/>
  <c r="D1633" i="7"/>
  <c r="E1632" i="7"/>
  <c r="D1632" i="7"/>
  <c r="E1631" i="7"/>
  <c r="D1631" i="7"/>
  <c r="E1630" i="7"/>
  <c r="D1630" i="7"/>
  <c r="E1629" i="7"/>
  <c r="D1629" i="7"/>
  <c r="E1628" i="7"/>
  <c r="D1628" i="7"/>
  <c r="E1627" i="7"/>
  <c r="D1627" i="7"/>
  <c r="E1626" i="7"/>
  <c r="D1626" i="7"/>
  <c r="E1625" i="7"/>
  <c r="D1625" i="7"/>
  <c r="E1624" i="7"/>
  <c r="D1624" i="7"/>
  <c r="E1623" i="7"/>
  <c r="D1623" i="7"/>
  <c r="E1622" i="7"/>
  <c r="D1622" i="7"/>
  <c r="E1621" i="7"/>
  <c r="D1621" i="7"/>
  <c r="E1620" i="7"/>
  <c r="D1620" i="7"/>
  <c r="E1619" i="7"/>
  <c r="D1619" i="7"/>
  <c r="E1618" i="7"/>
  <c r="D1618" i="7"/>
  <c r="E1617" i="7"/>
  <c r="D1617" i="7"/>
  <c r="E1616" i="7"/>
  <c r="D1616" i="7"/>
  <c r="E1615" i="7"/>
  <c r="D1615" i="7"/>
  <c r="E1614" i="7"/>
  <c r="D1614" i="7"/>
  <c r="E1613" i="7"/>
  <c r="D1613" i="7"/>
  <c r="E1612" i="7"/>
  <c r="D1612" i="7"/>
  <c r="E1611" i="7"/>
  <c r="D1611" i="7"/>
  <c r="E1610" i="7"/>
  <c r="D1610" i="7"/>
  <c r="E1609" i="7"/>
  <c r="D1609" i="7"/>
  <c r="E1608" i="7"/>
  <c r="D1608" i="7"/>
  <c r="E1607" i="7"/>
  <c r="D1607" i="7"/>
  <c r="E1606" i="7"/>
  <c r="D1606" i="7"/>
  <c r="E1605" i="7"/>
  <c r="D1605" i="7"/>
  <c r="E1604" i="7"/>
  <c r="D1604" i="7"/>
  <c r="E1603" i="7"/>
  <c r="D1603" i="7"/>
  <c r="E1602" i="7"/>
  <c r="D1602" i="7"/>
  <c r="E1601" i="7"/>
  <c r="D1601" i="7"/>
  <c r="E1600" i="7"/>
  <c r="D1600" i="7"/>
  <c r="E1599" i="7"/>
  <c r="D1599" i="7"/>
  <c r="E1598" i="7"/>
  <c r="D1598" i="7"/>
  <c r="E1597" i="7"/>
  <c r="D1597" i="7"/>
  <c r="E1596" i="7"/>
  <c r="D1596" i="7"/>
  <c r="E1595" i="7"/>
  <c r="D1595" i="7"/>
  <c r="E1594" i="7"/>
  <c r="D1594" i="7"/>
  <c r="E1593" i="7"/>
  <c r="D1593" i="7"/>
  <c r="E1592" i="7"/>
  <c r="D1592" i="7"/>
  <c r="E1591" i="7"/>
  <c r="D1591" i="7"/>
  <c r="E1590" i="7"/>
  <c r="D1590" i="7"/>
  <c r="E1589" i="7"/>
  <c r="D1589" i="7"/>
  <c r="E1588" i="7"/>
  <c r="D1588" i="7"/>
  <c r="E1587" i="7"/>
  <c r="D1587" i="7"/>
  <c r="E1586" i="7"/>
  <c r="D1586" i="7"/>
  <c r="E1585" i="7"/>
  <c r="D1585" i="7"/>
  <c r="E1584" i="7"/>
  <c r="D1584" i="7"/>
  <c r="E1583" i="7"/>
  <c r="D1583" i="7"/>
  <c r="E1582" i="7"/>
  <c r="D1582" i="7"/>
  <c r="E1581" i="7"/>
  <c r="D1581" i="7"/>
  <c r="E1580" i="7"/>
  <c r="D1580" i="7"/>
  <c r="E1579" i="7"/>
  <c r="D1579" i="7"/>
  <c r="E1578" i="7"/>
  <c r="D1578" i="7"/>
  <c r="E1577" i="7"/>
  <c r="D1577" i="7"/>
  <c r="E1576" i="7"/>
  <c r="D1576" i="7"/>
  <c r="E1575" i="7"/>
  <c r="D1575" i="7"/>
  <c r="E1574" i="7"/>
  <c r="D1574" i="7"/>
  <c r="E1573" i="7"/>
  <c r="D1573" i="7"/>
  <c r="E1572" i="7"/>
  <c r="D1572" i="7"/>
  <c r="E1571" i="7"/>
  <c r="D1571" i="7"/>
  <c r="E1570" i="7"/>
  <c r="D1570" i="7"/>
  <c r="E1569" i="7"/>
  <c r="D1569" i="7"/>
  <c r="E1568" i="7"/>
  <c r="D1568" i="7"/>
  <c r="E1567" i="7"/>
  <c r="D1567" i="7"/>
  <c r="E1566" i="7"/>
  <c r="D1566" i="7"/>
  <c r="E1565" i="7"/>
  <c r="D1565" i="7"/>
  <c r="E1564" i="7"/>
  <c r="D1564" i="7"/>
  <c r="E1563" i="7"/>
  <c r="D1563" i="7"/>
  <c r="E1562" i="7"/>
  <c r="D1562" i="7"/>
  <c r="E1561" i="7"/>
  <c r="D1561" i="7"/>
  <c r="E1560" i="7"/>
  <c r="D1560" i="7"/>
  <c r="E1559" i="7"/>
  <c r="D1559" i="7"/>
  <c r="E1558" i="7"/>
  <c r="D1558" i="7"/>
  <c r="E1557" i="7"/>
  <c r="D1557" i="7"/>
  <c r="E1556" i="7"/>
  <c r="D1556" i="7"/>
  <c r="E1555" i="7"/>
  <c r="D1555" i="7"/>
  <c r="E1554" i="7"/>
  <c r="D1554" i="7"/>
  <c r="E1553" i="7"/>
  <c r="D1553" i="7"/>
  <c r="E1552" i="7"/>
  <c r="D1552" i="7"/>
  <c r="E1551" i="7"/>
  <c r="D1551" i="7"/>
  <c r="E1550" i="7"/>
  <c r="D1550" i="7"/>
  <c r="E1549" i="7"/>
  <c r="D1549" i="7"/>
  <c r="E1548" i="7"/>
  <c r="D1548" i="7"/>
  <c r="E1547" i="7"/>
  <c r="D1547" i="7"/>
  <c r="E1546" i="7"/>
  <c r="D1546" i="7"/>
  <c r="E1545" i="7"/>
  <c r="D1545" i="7"/>
  <c r="E1544" i="7"/>
  <c r="D1544" i="7"/>
  <c r="E1543" i="7"/>
  <c r="D1543" i="7"/>
  <c r="E1542" i="7"/>
  <c r="D1542" i="7"/>
  <c r="E1541" i="7"/>
  <c r="D1541" i="7"/>
  <c r="E1540" i="7"/>
  <c r="D1540" i="7"/>
  <c r="E1539" i="7"/>
  <c r="D1539" i="7"/>
  <c r="E1538" i="7"/>
  <c r="D1538" i="7"/>
  <c r="E1537" i="7"/>
  <c r="D1537" i="7"/>
  <c r="E1536" i="7"/>
  <c r="D1536" i="7"/>
  <c r="E1535" i="7"/>
  <c r="D1535" i="7"/>
  <c r="E1534" i="7"/>
  <c r="D1534" i="7"/>
  <c r="E1533" i="7"/>
  <c r="D1533" i="7"/>
  <c r="E1532" i="7"/>
  <c r="D1532" i="7"/>
  <c r="E1531" i="7"/>
  <c r="D1531" i="7"/>
  <c r="E1530" i="7"/>
  <c r="D1530" i="7"/>
  <c r="E1529" i="7"/>
  <c r="D1529" i="7"/>
  <c r="E1528" i="7"/>
  <c r="D1528" i="7"/>
  <c r="E1527" i="7"/>
  <c r="D1527" i="7"/>
  <c r="E1526" i="7"/>
  <c r="D1526" i="7"/>
  <c r="E1525" i="7"/>
  <c r="D1525" i="7"/>
  <c r="E1524" i="7"/>
  <c r="D1524" i="7"/>
  <c r="E1523" i="7"/>
  <c r="D1523" i="7"/>
  <c r="E1522" i="7"/>
  <c r="D1522" i="7"/>
  <c r="E1521" i="7"/>
  <c r="D1521" i="7"/>
  <c r="E1520" i="7"/>
  <c r="D1520" i="7"/>
  <c r="E1519" i="7"/>
  <c r="D1519" i="7"/>
  <c r="E1518" i="7"/>
  <c r="D1518" i="7"/>
  <c r="E1517" i="7"/>
  <c r="D1517" i="7"/>
  <c r="E1516" i="7"/>
  <c r="D1516" i="7"/>
  <c r="E1515" i="7"/>
  <c r="D1515" i="7"/>
  <c r="E1514" i="7"/>
  <c r="D1514" i="7"/>
  <c r="E1513" i="7"/>
  <c r="D1513" i="7"/>
  <c r="E1512" i="7"/>
  <c r="D1512" i="7"/>
  <c r="E1511" i="7"/>
  <c r="D1511" i="7"/>
  <c r="E1510" i="7"/>
  <c r="D1510" i="7"/>
  <c r="E1509" i="7"/>
  <c r="D1509" i="7"/>
  <c r="E1508" i="7"/>
  <c r="D1508" i="7"/>
  <c r="E1507" i="7"/>
  <c r="D1507" i="7"/>
  <c r="E1506" i="7"/>
  <c r="D1506" i="7"/>
  <c r="E1505" i="7"/>
  <c r="D1505" i="7"/>
  <c r="E1504" i="7"/>
  <c r="D1504" i="7"/>
  <c r="E1503" i="7"/>
  <c r="D1503" i="7"/>
  <c r="E1502" i="7"/>
  <c r="D1502" i="7"/>
  <c r="E1501" i="7"/>
  <c r="D1501" i="7"/>
  <c r="E1500" i="7"/>
  <c r="D1500" i="7"/>
  <c r="E1499" i="7"/>
  <c r="D1499" i="7"/>
  <c r="E1498" i="7"/>
  <c r="D1498" i="7"/>
  <c r="E1497" i="7"/>
  <c r="D1497" i="7"/>
  <c r="E1496" i="7"/>
  <c r="D1496" i="7"/>
  <c r="E1495" i="7"/>
  <c r="D1495" i="7"/>
  <c r="E1494" i="7"/>
  <c r="D1494" i="7"/>
  <c r="E1493" i="7"/>
  <c r="D1493" i="7"/>
  <c r="E1492" i="7"/>
  <c r="D1492" i="7"/>
  <c r="E1491" i="7"/>
  <c r="D1491" i="7"/>
  <c r="E1490" i="7"/>
  <c r="D1490" i="7"/>
  <c r="E1489" i="7"/>
  <c r="D1489" i="7"/>
  <c r="E1488" i="7"/>
  <c r="D1488" i="7"/>
  <c r="E1487" i="7"/>
  <c r="D1487" i="7"/>
  <c r="E1486" i="7"/>
  <c r="D1486" i="7"/>
  <c r="E1485" i="7"/>
  <c r="D1485" i="7"/>
  <c r="E1484" i="7"/>
  <c r="D1484" i="7"/>
  <c r="E1483" i="7"/>
  <c r="D1483" i="7"/>
  <c r="E1482" i="7"/>
  <c r="D1482" i="7"/>
  <c r="E1481" i="7"/>
  <c r="D1481" i="7"/>
  <c r="E1480" i="7"/>
  <c r="D1480" i="7"/>
  <c r="E1479" i="7"/>
  <c r="D1479" i="7"/>
  <c r="E1478" i="7"/>
  <c r="D1478" i="7"/>
  <c r="E1477" i="7"/>
  <c r="D1477" i="7"/>
  <c r="E1476" i="7"/>
  <c r="D1476" i="7"/>
  <c r="E1475" i="7"/>
  <c r="D1475" i="7"/>
  <c r="E1474" i="7"/>
  <c r="D1474" i="7"/>
  <c r="E1473" i="7"/>
  <c r="D1473" i="7"/>
  <c r="E1472" i="7"/>
  <c r="D1472" i="7"/>
  <c r="E1471" i="7"/>
  <c r="D1471" i="7"/>
  <c r="E1470" i="7"/>
  <c r="D1470" i="7"/>
  <c r="E1469" i="7"/>
  <c r="D1469" i="7"/>
  <c r="E1468" i="7"/>
  <c r="D1468" i="7"/>
  <c r="E1467" i="7"/>
  <c r="D1467" i="7"/>
  <c r="E1466" i="7"/>
  <c r="D1466" i="7"/>
  <c r="E1465" i="7"/>
  <c r="D1465" i="7"/>
  <c r="E1464" i="7"/>
  <c r="D1464" i="7"/>
  <c r="E1463" i="7"/>
  <c r="D1463" i="7"/>
  <c r="E1462" i="7"/>
  <c r="D1462" i="7"/>
  <c r="E1461" i="7"/>
  <c r="D1461" i="7"/>
  <c r="E1460" i="7"/>
  <c r="D1460" i="7"/>
  <c r="E1459" i="7"/>
  <c r="D1459" i="7"/>
  <c r="E1458" i="7"/>
  <c r="D1458" i="7"/>
  <c r="E1457" i="7"/>
  <c r="D1457" i="7"/>
  <c r="E1456" i="7"/>
  <c r="D1456" i="7"/>
  <c r="E1455" i="7"/>
  <c r="D1455" i="7"/>
  <c r="E1454" i="7"/>
  <c r="D1454" i="7"/>
  <c r="E1453" i="7"/>
  <c r="D1453" i="7"/>
  <c r="E1452" i="7"/>
  <c r="D1452" i="7"/>
  <c r="E1451" i="7"/>
  <c r="D1451" i="7"/>
  <c r="E1450" i="7"/>
  <c r="D1450" i="7"/>
  <c r="E1449" i="7"/>
  <c r="D1449" i="7"/>
  <c r="E1448" i="7"/>
  <c r="D1448" i="7"/>
  <c r="E1447" i="7"/>
  <c r="D1447" i="7"/>
  <c r="E1446" i="7"/>
  <c r="D1446" i="7"/>
  <c r="E1445" i="7"/>
  <c r="D1445" i="7"/>
  <c r="E1444" i="7"/>
  <c r="D1444" i="7"/>
  <c r="E1443" i="7"/>
  <c r="D1443" i="7"/>
  <c r="E1442" i="7"/>
  <c r="D1442" i="7"/>
  <c r="E1441" i="7"/>
  <c r="D1441" i="7"/>
  <c r="E1440" i="7"/>
  <c r="D1440" i="7"/>
  <c r="E1439" i="7"/>
  <c r="D1439" i="7"/>
  <c r="E1438" i="7"/>
  <c r="D1438" i="7"/>
  <c r="E1437" i="7"/>
  <c r="D1437" i="7"/>
  <c r="E1436" i="7"/>
  <c r="D1436" i="7"/>
  <c r="E1435" i="7"/>
  <c r="D1435" i="7"/>
  <c r="E1434" i="7"/>
  <c r="D1434" i="7"/>
  <c r="E1433" i="7"/>
  <c r="D1433" i="7"/>
  <c r="E1432" i="7"/>
  <c r="D1432" i="7"/>
  <c r="E1431" i="7"/>
  <c r="D1431" i="7"/>
  <c r="E1430" i="7"/>
  <c r="D1430" i="7"/>
  <c r="E1429" i="7"/>
  <c r="D1429" i="7"/>
  <c r="E1428" i="7"/>
  <c r="D1428" i="7"/>
  <c r="E1427" i="7"/>
  <c r="D1427" i="7"/>
  <c r="E1426" i="7"/>
  <c r="D1426" i="7"/>
  <c r="E1425" i="7"/>
  <c r="D1425" i="7"/>
  <c r="E1424" i="7"/>
  <c r="D1424" i="7"/>
  <c r="E1423" i="7"/>
  <c r="D1423" i="7"/>
  <c r="E1422" i="7"/>
  <c r="D1422" i="7"/>
  <c r="E1421" i="7"/>
  <c r="D1421" i="7"/>
  <c r="E1420" i="7"/>
  <c r="D1420" i="7"/>
  <c r="E1419" i="7"/>
  <c r="D1419" i="7"/>
  <c r="E1418" i="7"/>
  <c r="D1418" i="7"/>
  <c r="E1417" i="7"/>
  <c r="D1417" i="7"/>
  <c r="E1416" i="7"/>
  <c r="D1416" i="7"/>
  <c r="E1415" i="7"/>
  <c r="D1415" i="7"/>
  <c r="E1414" i="7"/>
  <c r="D1414" i="7"/>
  <c r="E1413" i="7"/>
  <c r="D1413" i="7"/>
  <c r="E1412" i="7"/>
  <c r="D1412" i="7"/>
  <c r="E1411" i="7"/>
  <c r="D1411" i="7"/>
  <c r="E1410" i="7"/>
  <c r="D1410" i="7"/>
  <c r="E1409" i="7"/>
  <c r="D1409" i="7"/>
  <c r="E1408" i="7"/>
  <c r="D1408" i="7"/>
  <c r="E1407" i="7"/>
  <c r="D1407" i="7"/>
  <c r="E1406" i="7"/>
  <c r="D1406" i="7"/>
  <c r="E1405" i="7"/>
  <c r="D1405" i="7"/>
  <c r="E1404" i="7"/>
  <c r="D1404" i="7"/>
  <c r="E1403" i="7"/>
  <c r="D1403" i="7"/>
  <c r="E1402" i="7"/>
  <c r="D1402" i="7"/>
  <c r="E1401" i="7"/>
  <c r="D1401" i="7"/>
  <c r="E1400" i="7"/>
  <c r="D1400" i="7"/>
  <c r="E1399" i="7"/>
  <c r="D1399" i="7"/>
  <c r="E1398" i="7"/>
  <c r="D1398" i="7"/>
  <c r="E1397" i="7"/>
  <c r="D1397" i="7"/>
  <c r="E1396" i="7"/>
  <c r="D1396" i="7"/>
  <c r="E1395" i="7"/>
  <c r="D1395" i="7"/>
  <c r="E1394" i="7"/>
  <c r="D1394" i="7"/>
  <c r="E1393" i="7"/>
  <c r="D1393" i="7"/>
  <c r="E1392" i="7"/>
  <c r="D1392" i="7"/>
  <c r="E1391" i="7"/>
  <c r="D1391" i="7"/>
  <c r="E1390" i="7"/>
  <c r="D1390" i="7"/>
  <c r="E1389" i="7"/>
  <c r="D1389" i="7"/>
  <c r="E1388" i="7"/>
  <c r="D1388" i="7"/>
  <c r="E1387" i="7"/>
  <c r="D1387" i="7"/>
  <c r="E1386" i="7"/>
  <c r="D1386" i="7"/>
  <c r="E1385" i="7"/>
  <c r="D1385" i="7"/>
  <c r="E1384" i="7"/>
  <c r="D1384" i="7"/>
  <c r="E1383" i="7"/>
  <c r="D1383" i="7"/>
  <c r="E1382" i="7"/>
  <c r="D1382" i="7"/>
  <c r="E1381" i="7"/>
  <c r="D1381" i="7"/>
  <c r="E1380" i="7"/>
  <c r="D1380" i="7"/>
  <c r="E1379" i="7"/>
  <c r="D1379" i="7"/>
  <c r="E1378" i="7"/>
  <c r="D1378" i="7"/>
  <c r="E1377" i="7"/>
  <c r="D1377" i="7"/>
  <c r="E1376" i="7"/>
  <c r="D1376" i="7"/>
  <c r="E1375" i="7"/>
  <c r="D1375" i="7"/>
  <c r="E1374" i="7"/>
  <c r="D1374" i="7"/>
  <c r="E1373" i="7"/>
  <c r="D1373" i="7"/>
  <c r="E1372" i="7"/>
  <c r="D1372" i="7"/>
  <c r="E1371" i="7"/>
  <c r="D1371" i="7"/>
  <c r="E1370" i="7"/>
  <c r="D1370" i="7"/>
  <c r="E1369" i="7"/>
  <c r="D1369" i="7"/>
  <c r="E1368" i="7"/>
  <c r="D1368" i="7"/>
  <c r="E1367" i="7"/>
  <c r="D1367" i="7"/>
  <c r="E1366" i="7"/>
  <c r="D1366" i="7"/>
  <c r="E1365" i="7"/>
  <c r="D1365" i="7"/>
  <c r="E1364" i="7"/>
  <c r="D1364" i="7"/>
  <c r="E1363" i="7"/>
  <c r="D1363" i="7"/>
  <c r="E1362" i="7"/>
  <c r="D1362" i="7"/>
  <c r="E1361" i="7"/>
  <c r="D1361" i="7"/>
  <c r="E1360" i="7"/>
  <c r="D1360" i="7"/>
  <c r="E1359" i="7"/>
  <c r="D1359" i="7"/>
  <c r="E1358" i="7"/>
  <c r="D1358" i="7"/>
  <c r="E1357" i="7"/>
  <c r="D1357" i="7"/>
  <c r="E1356" i="7"/>
  <c r="D1356" i="7"/>
  <c r="E1355" i="7"/>
  <c r="D1355" i="7"/>
  <c r="E1354" i="7"/>
  <c r="D1354" i="7"/>
  <c r="E1353" i="7"/>
  <c r="D1353" i="7"/>
  <c r="E1352" i="7"/>
  <c r="D1352" i="7"/>
  <c r="E1351" i="7"/>
  <c r="D1351" i="7"/>
  <c r="E1350" i="7"/>
  <c r="D1350" i="7"/>
  <c r="E1349" i="7"/>
  <c r="D1349" i="7"/>
  <c r="E1348" i="7"/>
  <c r="D1348" i="7"/>
  <c r="E1347" i="7"/>
  <c r="D1347" i="7"/>
  <c r="E1346" i="7"/>
  <c r="D1346" i="7"/>
  <c r="E1345" i="7"/>
  <c r="D1345" i="7"/>
  <c r="E1344" i="7"/>
  <c r="D1344" i="7"/>
  <c r="E1343" i="7"/>
  <c r="D1343" i="7"/>
  <c r="E1342" i="7"/>
  <c r="D1342" i="7"/>
  <c r="E1341" i="7"/>
  <c r="D1341" i="7"/>
  <c r="E1340" i="7"/>
  <c r="D1340" i="7"/>
  <c r="E1339" i="7"/>
  <c r="D1339" i="7"/>
  <c r="E1338" i="7"/>
  <c r="D1338" i="7"/>
  <c r="E1337" i="7"/>
  <c r="D1337" i="7"/>
  <c r="E1336" i="7"/>
  <c r="D1336" i="7"/>
  <c r="E1335" i="7"/>
  <c r="D1335" i="7"/>
  <c r="E1334" i="7"/>
  <c r="D1334" i="7"/>
  <c r="E1333" i="7"/>
  <c r="D1333" i="7"/>
  <c r="E1332" i="7"/>
  <c r="D1332" i="7"/>
  <c r="E1331" i="7"/>
  <c r="D1331" i="7"/>
  <c r="E1330" i="7"/>
  <c r="D1330" i="7"/>
  <c r="E1329" i="7"/>
  <c r="D1329" i="7"/>
  <c r="E1328" i="7"/>
  <c r="D1328" i="7"/>
  <c r="E1327" i="7"/>
  <c r="D1327" i="7"/>
  <c r="E1326" i="7"/>
  <c r="D1326" i="7"/>
  <c r="E1325" i="7"/>
  <c r="D1325" i="7"/>
  <c r="E1324" i="7"/>
  <c r="D1324" i="7"/>
  <c r="E1323" i="7"/>
  <c r="D1323" i="7"/>
  <c r="E1322" i="7"/>
  <c r="D1322" i="7"/>
  <c r="E1321" i="7"/>
  <c r="D1321" i="7"/>
  <c r="E1320" i="7"/>
  <c r="D1320" i="7"/>
  <c r="E1319" i="7"/>
  <c r="D1319" i="7"/>
  <c r="E1318" i="7"/>
  <c r="D1318" i="7"/>
  <c r="E1317" i="7"/>
  <c r="D1317" i="7"/>
  <c r="E1316" i="7"/>
  <c r="D1316" i="7"/>
  <c r="E1315" i="7"/>
  <c r="D1315" i="7"/>
  <c r="E1314" i="7"/>
  <c r="D1314" i="7"/>
  <c r="E1313" i="7"/>
  <c r="D1313" i="7"/>
  <c r="E1312" i="7"/>
  <c r="D1312" i="7"/>
  <c r="E1311" i="7"/>
  <c r="D1311" i="7"/>
  <c r="E1310" i="7"/>
  <c r="D1310" i="7"/>
  <c r="E1309" i="7"/>
  <c r="D1309" i="7"/>
  <c r="E1308" i="7"/>
  <c r="D1308" i="7"/>
  <c r="E1307" i="7"/>
  <c r="D1307" i="7"/>
  <c r="E1306" i="7"/>
  <c r="D1306" i="7"/>
  <c r="E1305" i="7"/>
  <c r="D1305" i="7"/>
  <c r="E1304" i="7"/>
  <c r="D1304" i="7"/>
  <c r="E1303" i="7"/>
  <c r="D1303" i="7"/>
  <c r="E1302" i="7"/>
  <c r="D1302" i="7"/>
  <c r="E1301" i="7"/>
  <c r="D1301" i="7"/>
  <c r="E1300" i="7"/>
  <c r="D1300" i="7"/>
  <c r="E1299" i="7"/>
  <c r="D1299" i="7"/>
  <c r="E1298" i="7"/>
  <c r="D1298" i="7"/>
  <c r="E1297" i="7"/>
  <c r="D1297" i="7"/>
  <c r="E1296" i="7"/>
  <c r="D1296" i="7"/>
  <c r="E1295" i="7"/>
  <c r="D1295" i="7"/>
  <c r="E1294" i="7"/>
  <c r="D1294" i="7"/>
  <c r="E1293" i="7"/>
  <c r="D1293" i="7"/>
  <c r="E1292" i="7"/>
  <c r="D1292" i="7"/>
  <c r="E1291" i="7"/>
  <c r="D1291" i="7"/>
  <c r="E1290" i="7"/>
  <c r="D1290" i="7"/>
  <c r="E1289" i="7"/>
  <c r="D1289" i="7"/>
  <c r="E1288" i="7"/>
  <c r="D1288" i="7"/>
  <c r="E1287" i="7"/>
  <c r="D1287" i="7"/>
  <c r="E1286" i="7"/>
  <c r="D1286" i="7"/>
  <c r="E1285" i="7"/>
  <c r="D1285" i="7"/>
  <c r="E1284" i="7"/>
  <c r="D1284" i="7"/>
  <c r="E1283" i="7"/>
  <c r="D1283" i="7"/>
  <c r="E1282" i="7"/>
  <c r="D1282" i="7"/>
  <c r="E1281" i="7"/>
  <c r="D1281" i="7"/>
  <c r="E1280" i="7"/>
  <c r="D1280" i="7"/>
  <c r="E1279" i="7"/>
  <c r="D1279" i="7"/>
  <c r="E1278" i="7"/>
  <c r="D1278" i="7"/>
  <c r="E1277" i="7"/>
  <c r="D1277" i="7"/>
  <c r="E1276" i="7"/>
  <c r="D1276" i="7"/>
  <c r="E1275" i="7"/>
  <c r="D1275" i="7"/>
  <c r="E1274" i="7"/>
  <c r="D1274" i="7"/>
  <c r="E1273" i="7"/>
  <c r="D1273" i="7"/>
  <c r="E1272" i="7"/>
  <c r="D1272" i="7"/>
  <c r="E1271" i="7"/>
  <c r="D1271" i="7"/>
  <c r="E1270" i="7"/>
  <c r="D1270" i="7"/>
  <c r="E1269" i="7"/>
  <c r="D1269" i="7"/>
  <c r="E1268" i="7"/>
  <c r="D1268" i="7"/>
  <c r="E1267" i="7"/>
  <c r="D1267" i="7"/>
  <c r="E1266" i="7"/>
  <c r="D1266" i="7"/>
  <c r="E1265" i="7"/>
  <c r="D1265" i="7"/>
  <c r="E1264" i="7"/>
  <c r="D1264" i="7"/>
  <c r="E1263" i="7"/>
  <c r="D1263" i="7"/>
  <c r="E1262" i="7"/>
  <c r="D1262" i="7"/>
  <c r="E1261" i="7"/>
  <c r="D1261" i="7"/>
  <c r="E1260" i="7"/>
  <c r="D1260" i="7"/>
  <c r="E1259" i="7"/>
  <c r="D1259" i="7"/>
  <c r="E1258" i="7"/>
  <c r="D1258" i="7"/>
  <c r="E1257" i="7"/>
  <c r="D1257" i="7"/>
  <c r="E1256" i="7"/>
  <c r="D1256" i="7"/>
  <c r="E1255" i="7"/>
  <c r="D1255" i="7"/>
  <c r="E1254" i="7"/>
  <c r="D1254" i="7"/>
  <c r="E1253" i="7"/>
  <c r="D1253" i="7"/>
  <c r="E1252" i="7"/>
  <c r="D1252" i="7"/>
  <c r="E1251" i="7"/>
  <c r="D1251" i="7"/>
  <c r="E1250" i="7"/>
  <c r="D1250" i="7"/>
  <c r="E1249" i="7"/>
  <c r="D1249" i="7"/>
  <c r="E1248" i="7"/>
  <c r="D1248" i="7"/>
  <c r="E1247" i="7"/>
  <c r="D1247" i="7"/>
  <c r="E1246" i="7"/>
  <c r="D1246" i="7"/>
  <c r="E1245" i="7"/>
  <c r="D1245" i="7"/>
  <c r="E1244" i="7"/>
  <c r="D1244" i="7"/>
  <c r="E1243" i="7"/>
  <c r="D1243" i="7"/>
  <c r="E1242" i="7"/>
  <c r="D1242" i="7"/>
  <c r="E1241" i="7"/>
  <c r="D1241" i="7"/>
  <c r="E1240" i="7"/>
  <c r="D1240" i="7"/>
  <c r="E1239" i="7"/>
  <c r="D1239" i="7"/>
  <c r="E1238" i="7"/>
  <c r="D1238" i="7"/>
  <c r="E1237" i="7"/>
  <c r="D1237" i="7"/>
  <c r="E1236" i="7"/>
  <c r="D1236" i="7"/>
  <c r="E1235" i="7"/>
  <c r="D1235" i="7"/>
  <c r="E1234" i="7"/>
  <c r="D1234" i="7"/>
  <c r="E1233" i="7"/>
  <c r="D1233" i="7"/>
  <c r="E1232" i="7"/>
  <c r="D1232" i="7"/>
  <c r="E1231" i="7"/>
  <c r="D1231" i="7"/>
  <c r="E1230" i="7"/>
  <c r="D1230" i="7"/>
  <c r="E1229" i="7"/>
  <c r="D1229" i="7"/>
  <c r="E1228" i="7"/>
  <c r="D1228" i="7"/>
  <c r="E1227" i="7"/>
  <c r="D1227" i="7"/>
  <c r="E1226" i="7"/>
  <c r="D1226" i="7"/>
  <c r="E1225" i="7"/>
  <c r="D1225" i="7"/>
  <c r="E1224" i="7"/>
  <c r="D1224" i="7"/>
  <c r="E1223" i="7"/>
  <c r="D1223" i="7"/>
  <c r="E1222" i="7"/>
  <c r="D1222" i="7"/>
  <c r="E1221" i="7"/>
  <c r="D1221" i="7"/>
  <c r="E1220" i="7"/>
  <c r="D1220" i="7"/>
  <c r="E1219" i="7"/>
  <c r="D1219" i="7"/>
  <c r="E1218" i="7"/>
  <c r="D1218" i="7"/>
  <c r="E1217" i="7"/>
  <c r="D1217" i="7"/>
  <c r="E1216" i="7"/>
  <c r="D1216" i="7"/>
  <c r="E1215" i="7"/>
  <c r="D1215" i="7"/>
  <c r="E1214" i="7"/>
  <c r="D1214" i="7"/>
  <c r="E1213" i="7"/>
  <c r="D1213" i="7"/>
  <c r="E1212" i="7"/>
  <c r="D1212" i="7"/>
  <c r="E1211" i="7"/>
  <c r="D1211" i="7"/>
  <c r="E1210" i="7"/>
  <c r="D1210" i="7"/>
  <c r="E1209" i="7"/>
  <c r="D1209" i="7"/>
  <c r="E1208" i="7"/>
  <c r="D1208" i="7"/>
  <c r="E1207" i="7"/>
  <c r="D1207" i="7"/>
  <c r="E1206" i="7"/>
  <c r="D1206" i="7"/>
  <c r="E1205" i="7"/>
  <c r="D1205" i="7"/>
  <c r="E1204" i="7"/>
  <c r="D1204" i="7"/>
  <c r="E1203" i="7"/>
  <c r="D1203" i="7"/>
  <c r="E1202" i="7"/>
  <c r="D1202" i="7"/>
  <c r="E1201" i="7"/>
  <c r="D1201" i="7"/>
  <c r="E1200" i="7"/>
  <c r="D1200" i="7"/>
  <c r="E1199" i="7"/>
  <c r="D1199" i="7"/>
  <c r="E1198" i="7"/>
  <c r="D1198" i="7"/>
  <c r="E1197" i="7"/>
  <c r="D1197" i="7"/>
  <c r="E1196" i="7"/>
  <c r="D1196" i="7"/>
  <c r="E1195" i="7"/>
  <c r="D1195" i="7"/>
  <c r="E1194" i="7"/>
  <c r="D1194" i="7"/>
  <c r="E1193" i="7"/>
  <c r="D1193" i="7"/>
  <c r="E1192" i="7"/>
  <c r="D1192" i="7"/>
  <c r="E1191" i="7"/>
  <c r="D1191" i="7"/>
  <c r="E1190" i="7"/>
  <c r="D1190" i="7"/>
  <c r="E1189" i="7"/>
  <c r="D1189" i="7"/>
  <c r="E1188" i="7"/>
  <c r="D1188" i="7"/>
  <c r="E1187" i="7"/>
  <c r="D1187" i="7"/>
  <c r="E1186" i="7"/>
  <c r="D1186" i="7"/>
  <c r="E1185" i="7"/>
  <c r="D1185" i="7"/>
  <c r="E1184" i="7"/>
  <c r="D1184" i="7"/>
  <c r="E1183" i="7"/>
  <c r="D1183" i="7"/>
  <c r="E1182" i="7"/>
  <c r="D1182" i="7"/>
  <c r="E1181" i="7"/>
  <c r="D1181" i="7"/>
  <c r="E1180" i="7"/>
  <c r="D1180" i="7"/>
  <c r="E1179" i="7"/>
  <c r="D1179" i="7"/>
  <c r="E1178" i="7"/>
  <c r="D1178" i="7"/>
  <c r="E1177" i="7"/>
  <c r="D1177" i="7"/>
  <c r="E1176" i="7"/>
  <c r="D1176" i="7"/>
  <c r="E1175" i="7"/>
  <c r="D1175" i="7"/>
  <c r="E1174" i="7"/>
  <c r="D1174" i="7"/>
  <c r="E1173" i="7"/>
  <c r="D1173" i="7"/>
  <c r="E1172" i="7"/>
  <c r="D1172" i="7"/>
  <c r="E1171" i="7"/>
  <c r="D1171" i="7"/>
  <c r="E1170" i="7"/>
  <c r="D1170" i="7"/>
  <c r="E1169" i="7"/>
  <c r="D1169" i="7"/>
  <c r="E1168" i="7"/>
  <c r="D1168" i="7"/>
  <c r="E1167" i="7"/>
  <c r="D1167" i="7"/>
  <c r="E1166" i="7"/>
  <c r="D1166" i="7"/>
  <c r="E1165" i="7"/>
  <c r="D1165" i="7"/>
  <c r="E1164" i="7"/>
  <c r="D1164" i="7"/>
  <c r="E1163" i="7"/>
  <c r="D1163" i="7"/>
  <c r="E1162" i="7"/>
  <c r="D1162" i="7"/>
  <c r="E1161" i="7"/>
  <c r="D1161" i="7"/>
  <c r="E1160" i="7"/>
  <c r="D1160" i="7"/>
  <c r="E1159" i="7"/>
  <c r="D1159" i="7"/>
  <c r="E1158" i="7"/>
  <c r="D1158" i="7"/>
  <c r="E1157" i="7"/>
  <c r="D1157" i="7"/>
  <c r="E1156" i="7"/>
  <c r="D1156" i="7"/>
  <c r="E1155" i="7"/>
  <c r="D1155" i="7"/>
  <c r="E1154" i="7"/>
  <c r="D1154" i="7"/>
  <c r="E1153" i="7"/>
  <c r="D1153" i="7"/>
  <c r="E1152" i="7"/>
  <c r="D1152" i="7"/>
  <c r="E1151" i="7"/>
  <c r="D1151" i="7"/>
  <c r="E1150" i="7"/>
  <c r="D1150" i="7"/>
  <c r="E1149" i="7"/>
  <c r="D1149" i="7"/>
  <c r="E1148" i="7"/>
  <c r="D1148" i="7"/>
  <c r="E1147" i="7"/>
  <c r="D1147" i="7"/>
  <c r="E1146" i="7"/>
  <c r="D1146" i="7"/>
  <c r="E1145" i="7"/>
  <c r="D1145" i="7"/>
  <c r="E1144" i="7"/>
  <c r="D1144" i="7"/>
  <c r="E1143" i="7"/>
  <c r="D1143" i="7"/>
  <c r="E1142" i="7"/>
  <c r="D1142" i="7"/>
  <c r="E1141" i="7"/>
  <c r="D1141" i="7"/>
  <c r="E1140" i="7"/>
  <c r="D1140" i="7"/>
  <c r="E1139" i="7"/>
  <c r="D1139" i="7"/>
  <c r="E1138" i="7"/>
  <c r="D1138" i="7"/>
  <c r="E1137" i="7"/>
  <c r="D1137" i="7"/>
  <c r="E1136" i="7"/>
  <c r="D1136" i="7"/>
  <c r="E1135" i="7"/>
  <c r="D1135" i="7"/>
  <c r="E1134" i="7"/>
  <c r="D1134" i="7"/>
  <c r="E1133" i="7"/>
  <c r="D1133" i="7"/>
  <c r="E1132" i="7"/>
  <c r="D1132" i="7"/>
  <c r="E1131" i="7"/>
  <c r="D1131" i="7"/>
  <c r="E1130" i="7"/>
  <c r="D1130" i="7"/>
  <c r="E1129" i="7"/>
  <c r="D1129" i="7"/>
  <c r="E1128" i="7"/>
  <c r="D1128" i="7"/>
  <c r="E1127" i="7"/>
  <c r="D1127" i="7"/>
  <c r="E1126" i="7"/>
  <c r="D1126" i="7"/>
  <c r="E1125" i="7"/>
  <c r="D1125" i="7"/>
  <c r="E1124" i="7"/>
  <c r="D1124" i="7"/>
  <c r="E1123" i="7"/>
  <c r="D1123" i="7"/>
  <c r="E1122" i="7"/>
  <c r="D1122" i="7"/>
  <c r="E1121" i="7"/>
  <c r="D1121" i="7"/>
  <c r="E1120" i="7"/>
  <c r="D1120" i="7"/>
  <c r="E1119" i="7"/>
  <c r="D1119" i="7"/>
  <c r="E1118" i="7"/>
  <c r="D1118" i="7"/>
  <c r="E1117" i="7"/>
  <c r="D1117" i="7"/>
  <c r="E1116" i="7"/>
  <c r="D1116" i="7"/>
  <c r="E1115" i="7"/>
  <c r="D1115" i="7"/>
  <c r="E1114" i="7"/>
  <c r="D1114" i="7"/>
  <c r="E1113" i="7"/>
  <c r="D1113" i="7"/>
  <c r="E1112" i="7"/>
  <c r="D1112" i="7"/>
  <c r="E1111" i="7"/>
  <c r="D1111" i="7"/>
  <c r="E1110" i="7"/>
  <c r="D1110" i="7"/>
  <c r="E1109" i="7"/>
  <c r="D1109" i="7"/>
  <c r="E1108" i="7"/>
  <c r="D1108" i="7"/>
  <c r="E1107" i="7"/>
  <c r="D1107" i="7"/>
  <c r="E1106" i="7"/>
  <c r="D1106" i="7"/>
  <c r="E1105" i="7"/>
  <c r="D1105" i="7"/>
  <c r="E1104" i="7"/>
  <c r="D1104" i="7"/>
  <c r="E1103" i="7"/>
  <c r="D1103" i="7"/>
  <c r="E1102" i="7"/>
  <c r="D1102" i="7"/>
  <c r="E1101" i="7"/>
  <c r="D1101" i="7"/>
  <c r="E1100" i="7"/>
  <c r="D1100" i="7"/>
  <c r="E1099" i="7"/>
  <c r="D1099" i="7"/>
  <c r="E1098" i="7"/>
  <c r="D1098" i="7"/>
  <c r="E1097" i="7"/>
  <c r="D1097" i="7"/>
  <c r="E1096" i="7"/>
  <c r="D1096" i="7"/>
  <c r="E1095" i="7"/>
  <c r="D1095" i="7"/>
  <c r="E1094" i="7"/>
  <c r="D1094" i="7"/>
  <c r="E1093" i="7"/>
  <c r="D1093" i="7"/>
  <c r="E1092" i="7"/>
  <c r="D1092" i="7"/>
  <c r="E1091" i="7"/>
  <c r="D1091" i="7"/>
  <c r="E1090" i="7"/>
  <c r="D1090" i="7"/>
  <c r="E1089" i="7"/>
  <c r="D1089" i="7"/>
  <c r="E1088" i="7"/>
  <c r="D1088" i="7"/>
  <c r="E1087" i="7"/>
  <c r="D1087" i="7"/>
  <c r="E1086" i="7"/>
  <c r="D1086" i="7"/>
  <c r="E1085" i="7"/>
  <c r="D1085" i="7"/>
  <c r="E1084" i="7"/>
  <c r="D1084" i="7"/>
  <c r="E1083" i="7"/>
  <c r="D1083" i="7"/>
  <c r="E1082" i="7"/>
  <c r="D1082" i="7"/>
  <c r="E1081" i="7"/>
  <c r="D1081" i="7"/>
  <c r="E1080" i="7"/>
  <c r="D1080" i="7"/>
  <c r="E1079" i="7"/>
  <c r="D1079" i="7"/>
  <c r="E1078" i="7"/>
  <c r="D1078" i="7"/>
  <c r="E1077" i="7"/>
  <c r="D1077" i="7"/>
  <c r="E1076" i="7"/>
  <c r="D1076" i="7"/>
  <c r="E1075" i="7"/>
  <c r="D1075" i="7"/>
  <c r="E1074" i="7"/>
  <c r="D1074" i="7"/>
  <c r="E1073" i="7"/>
  <c r="D1073" i="7"/>
  <c r="E1072" i="7"/>
  <c r="D1072" i="7"/>
  <c r="E1071" i="7"/>
  <c r="D1071" i="7"/>
  <c r="E1070" i="7"/>
  <c r="D1070" i="7"/>
  <c r="E1069" i="7"/>
  <c r="D1069" i="7"/>
  <c r="E1068" i="7"/>
  <c r="D1068" i="7"/>
  <c r="E1067" i="7"/>
  <c r="D1067" i="7"/>
  <c r="E1066" i="7"/>
  <c r="D1066" i="7"/>
  <c r="E1065" i="7"/>
  <c r="D1065" i="7"/>
  <c r="E1064" i="7"/>
  <c r="D1064" i="7"/>
  <c r="E1063" i="7"/>
  <c r="D1063" i="7"/>
  <c r="E1062" i="7"/>
  <c r="D1062" i="7"/>
  <c r="E1061" i="7"/>
  <c r="D1061" i="7"/>
  <c r="E1060" i="7"/>
  <c r="D1060" i="7"/>
  <c r="E1059" i="7"/>
  <c r="D1059" i="7"/>
  <c r="E1058" i="7"/>
  <c r="D1058" i="7"/>
  <c r="E1057" i="7"/>
  <c r="D1057" i="7"/>
  <c r="E1056" i="7"/>
  <c r="D1056" i="7"/>
  <c r="E1055" i="7"/>
  <c r="D1055" i="7"/>
  <c r="E1054" i="7"/>
  <c r="D1054" i="7"/>
  <c r="E1053" i="7"/>
  <c r="D1053" i="7"/>
  <c r="E1052" i="7"/>
  <c r="D1052" i="7"/>
  <c r="E1051" i="7"/>
  <c r="D1051" i="7"/>
  <c r="E1050" i="7"/>
  <c r="D1050" i="7"/>
  <c r="E1049" i="7"/>
  <c r="D1049" i="7"/>
  <c r="E1048" i="7"/>
  <c r="D1048" i="7"/>
  <c r="E1047" i="7"/>
  <c r="D1047" i="7"/>
  <c r="E1046" i="7"/>
  <c r="D1046" i="7"/>
  <c r="E1045" i="7"/>
  <c r="D1045" i="7"/>
  <c r="E1044" i="7"/>
  <c r="D1044" i="7"/>
  <c r="E1043" i="7"/>
  <c r="D1043" i="7"/>
  <c r="E1042" i="7"/>
  <c r="D1042" i="7"/>
  <c r="E1041" i="7"/>
  <c r="D1041" i="7"/>
  <c r="E1040" i="7"/>
  <c r="D1040" i="7"/>
  <c r="E1039" i="7"/>
  <c r="D1039" i="7"/>
  <c r="E1038" i="7"/>
  <c r="D1038" i="7"/>
  <c r="E1037" i="7"/>
  <c r="D1037" i="7"/>
  <c r="E1036" i="7"/>
  <c r="D1036" i="7"/>
  <c r="E1035" i="7"/>
  <c r="D1035" i="7"/>
  <c r="E1034" i="7"/>
  <c r="D1034" i="7"/>
  <c r="E1033" i="7"/>
  <c r="D1033" i="7"/>
  <c r="E1032" i="7"/>
  <c r="D1032" i="7"/>
  <c r="E1031" i="7"/>
  <c r="D1031" i="7"/>
  <c r="E1030" i="7"/>
  <c r="D1030" i="7"/>
  <c r="E1029" i="7"/>
  <c r="D1029" i="7"/>
  <c r="E1028" i="7"/>
  <c r="D1028" i="7"/>
  <c r="E1027" i="7"/>
  <c r="D1027" i="7"/>
  <c r="E1026" i="7"/>
  <c r="D1026" i="7"/>
  <c r="E1025" i="7"/>
  <c r="D1025" i="7"/>
  <c r="E1024" i="7"/>
  <c r="D1024" i="7"/>
  <c r="E1023" i="7"/>
  <c r="D1023" i="7"/>
  <c r="E1022" i="7"/>
  <c r="D1022" i="7"/>
  <c r="E1021" i="7"/>
  <c r="D1021" i="7"/>
  <c r="E1020" i="7"/>
  <c r="D1020" i="7"/>
  <c r="E1019" i="7"/>
  <c r="D1019" i="7"/>
  <c r="E1018" i="7"/>
  <c r="D1018" i="7"/>
  <c r="E1017" i="7"/>
  <c r="D1017" i="7"/>
  <c r="E1016" i="7"/>
  <c r="D1016" i="7"/>
  <c r="E1015" i="7"/>
  <c r="D1015" i="7"/>
  <c r="E1014" i="7"/>
  <c r="D1014" i="7"/>
  <c r="E1013" i="7"/>
  <c r="D1013" i="7"/>
  <c r="E1012" i="7"/>
  <c r="D1012" i="7"/>
  <c r="E1011" i="7"/>
  <c r="D1011" i="7"/>
  <c r="E1010" i="7"/>
  <c r="D1010" i="7"/>
  <c r="E1009" i="7"/>
  <c r="D1009" i="7"/>
  <c r="E1008" i="7"/>
  <c r="D1008" i="7"/>
  <c r="E1007" i="7"/>
  <c r="D1007" i="7"/>
  <c r="E1006" i="7"/>
  <c r="D1006" i="7"/>
  <c r="E1005" i="7"/>
  <c r="D1005" i="7"/>
  <c r="E1004" i="7"/>
  <c r="D1004" i="7"/>
  <c r="E1003" i="7"/>
  <c r="D1003" i="7"/>
  <c r="E1002" i="7"/>
  <c r="D1002" i="7"/>
  <c r="E1001" i="7"/>
  <c r="D1001" i="7"/>
  <c r="E1000" i="7"/>
  <c r="D1000" i="7"/>
  <c r="E999" i="7"/>
  <c r="D999" i="7"/>
  <c r="E998" i="7"/>
  <c r="D998" i="7"/>
  <c r="E997" i="7"/>
  <c r="D997" i="7"/>
  <c r="E996" i="7"/>
  <c r="D996" i="7"/>
  <c r="E995" i="7"/>
  <c r="D995" i="7"/>
  <c r="E994" i="7"/>
  <c r="D994" i="7"/>
  <c r="E993" i="7"/>
  <c r="D993" i="7"/>
  <c r="E992" i="7"/>
  <c r="D992" i="7"/>
  <c r="E991" i="7"/>
  <c r="D991" i="7"/>
  <c r="E990" i="7"/>
  <c r="D990" i="7"/>
  <c r="E989" i="7"/>
  <c r="D989" i="7"/>
  <c r="E988" i="7"/>
  <c r="D988" i="7"/>
  <c r="E987" i="7"/>
  <c r="D987" i="7"/>
  <c r="E986" i="7"/>
  <c r="D986" i="7"/>
  <c r="E985" i="7"/>
  <c r="D985" i="7"/>
  <c r="E984" i="7"/>
  <c r="D984" i="7"/>
  <c r="E983" i="7"/>
  <c r="D983" i="7"/>
  <c r="E982" i="7"/>
  <c r="D982" i="7"/>
  <c r="E981" i="7"/>
  <c r="D981" i="7"/>
  <c r="E980" i="7"/>
  <c r="D980" i="7"/>
  <c r="E979" i="7"/>
  <c r="D979" i="7"/>
  <c r="E978" i="7"/>
  <c r="D978" i="7"/>
  <c r="E977" i="7"/>
  <c r="D977" i="7"/>
  <c r="E976" i="7"/>
  <c r="D976" i="7"/>
  <c r="E975" i="7"/>
  <c r="D975" i="7"/>
  <c r="E974" i="7"/>
  <c r="D974" i="7"/>
  <c r="E973" i="7"/>
  <c r="D973" i="7"/>
  <c r="E972" i="7"/>
  <c r="D972" i="7"/>
  <c r="E971" i="7"/>
  <c r="D971" i="7"/>
  <c r="E970" i="7"/>
  <c r="D970" i="7"/>
  <c r="E969" i="7"/>
  <c r="D969" i="7"/>
  <c r="E968" i="7"/>
  <c r="D968" i="7"/>
  <c r="E967" i="7"/>
  <c r="D967" i="7"/>
  <c r="E966" i="7"/>
  <c r="D966" i="7"/>
  <c r="E965" i="7"/>
  <c r="D965" i="7"/>
  <c r="E964" i="7"/>
  <c r="D964" i="7"/>
  <c r="E963" i="7"/>
  <c r="D963" i="7"/>
  <c r="E962" i="7"/>
  <c r="D962" i="7"/>
  <c r="E961" i="7"/>
  <c r="D961" i="7"/>
  <c r="E960" i="7"/>
  <c r="D960" i="7"/>
  <c r="E959" i="7"/>
  <c r="D959" i="7"/>
  <c r="E958" i="7"/>
  <c r="D958" i="7"/>
  <c r="E957" i="7"/>
  <c r="D957" i="7"/>
  <c r="E956" i="7"/>
  <c r="D956" i="7"/>
  <c r="E955" i="7"/>
  <c r="D955" i="7"/>
  <c r="E954" i="7"/>
  <c r="D954" i="7"/>
  <c r="E953" i="7"/>
  <c r="D953" i="7"/>
  <c r="E952" i="7"/>
  <c r="D952" i="7"/>
  <c r="E951" i="7"/>
  <c r="D951" i="7"/>
  <c r="E950" i="7"/>
  <c r="D950" i="7"/>
  <c r="E949" i="7"/>
  <c r="D949" i="7"/>
  <c r="E948" i="7"/>
  <c r="D948" i="7"/>
  <c r="E947" i="7"/>
  <c r="D947" i="7"/>
  <c r="E946" i="7"/>
  <c r="D946" i="7"/>
  <c r="E945" i="7"/>
  <c r="D945" i="7"/>
  <c r="E944" i="7"/>
  <c r="D944" i="7"/>
  <c r="E943" i="7"/>
  <c r="D943" i="7"/>
  <c r="E942" i="7"/>
  <c r="D942" i="7"/>
  <c r="E941" i="7"/>
  <c r="D941" i="7"/>
  <c r="E940" i="7"/>
  <c r="D940" i="7"/>
  <c r="E939" i="7"/>
  <c r="D939" i="7"/>
  <c r="E938" i="7"/>
  <c r="D938" i="7"/>
  <c r="E937" i="7"/>
  <c r="D937" i="7"/>
  <c r="E936" i="7"/>
  <c r="D936" i="7"/>
  <c r="E935" i="7"/>
  <c r="D935" i="7"/>
  <c r="E934" i="7"/>
  <c r="D934" i="7"/>
  <c r="E933" i="7"/>
  <c r="D933" i="7"/>
  <c r="E932" i="7"/>
  <c r="D932" i="7"/>
  <c r="E931" i="7"/>
  <c r="D931" i="7"/>
  <c r="E930" i="7"/>
  <c r="D930" i="7"/>
  <c r="E929" i="7"/>
  <c r="D929" i="7"/>
  <c r="E928" i="7"/>
  <c r="D928" i="7"/>
  <c r="E927" i="7"/>
  <c r="D927" i="7"/>
  <c r="E926" i="7"/>
  <c r="D926" i="7"/>
  <c r="E925" i="7"/>
  <c r="D925" i="7"/>
  <c r="E924" i="7"/>
  <c r="D924" i="7"/>
  <c r="E923" i="7"/>
  <c r="D923" i="7"/>
  <c r="E922" i="7"/>
  <c r="D922" i="7"/>
  <c r="E921" i="7"/>
  <c r="D921" i="7"/>
  <c r="E920" i="7"/>
  <c r="D920" i="7"/>
  <c r="E919" i="7"/>
  <c r="D919" i="7"/>
  <c r="E918" i="7"/>
  <c r="D918" i="7"/>
  <c r="E917" i="7"/>
  <c r="D917" i="7"/>
  <c r="E916" i="7"/>
  <c r="D916" i="7"/>
  <c r="E915" i="7"/>
  <c r="D915" i="7"/>
  <c r="E914" i="7"/>
  <c r="D914" i="7"/>
  <c r="E913" i="7"/>
  <c r="D913" i="7"/>
  <c r="E912" i="7"/>
  <c r="D912" i="7"/>
  <c r="E911" i="7"/>
  <c r="D911" i="7"/>
  <c r="E910" i="7"/>
  <c r="D910" i="7"/>
  <c r="E909" i="7"/>
  <c r="D909" i="7"/>
  <c r="E908" i="7"/>
  <c r="D908" i="7"/>
  <c r="E907" i="7"/>
  <c r="D907" i="7"/>
  <c r="E906" i="7"/>
  <c r="D906" i="7"/>
  <c r="E905" i="7"/>
  <c r="D905" i="7"/>
  <c r="E904" i="7"/>
  <c r="D904" i="7"/>
  <c r="E903" i="7"/>
  <c r="D903" i="7"/>
  <c r="E902" i="7"/>
  <c r="D902" i="7"/>
  <c r="E901" i="7"/>
  <c r="D901" i="7"/>
  <c r="E900" i="7"/>
  <c r="D900" i="7"/>
  <c r="E899" i="7"/>
  <c r="D899" i="7"/>
  <c r="E898" i="7"/>
  <c r="D898" i="7"/>
  <c r="E897" i="7"/>
  <c r="D897" i="7"/>
  <c r="E896" i="7"/>
  <c r="D896" i="7"/>
  <c r="E895" i="7"/>
  <c r="D895" i="7"/>
  <c r="E894" i="7"/>
  <c r="D894" i="7"/>
  <c r="E893" i="7"/>
  <c r="D893" i="7"/>
  <c r="E892" i="7"/>
  <c r="D892" i="7"/>
  <c r="E891" i="7"/>
  <c r="D891" i="7"/>
  <c r="E890" i="7"/>
  <c r="D890" i="7"/>
  <c r="E889" i="7"/>
  <c r="D889" i="7"/>
  <c r="E888" i="7"/>
  <c r="D888" i="7"/>
  <c r="E887" i="7"/>
  <c r="D887" i="7"/>
  <c r="E886" i="7"/>
  <c r="D886" i="7"/>
  <c r="E885" i="7"/>
  <c r="D885" i="7"/>
  <c r="E884" i="7"/>
  <c r="D884" i="7"/>
  <c r="E883" i="7"/>
  <c r="D883" i="7"/>
  <c r="E882" i="7"/>
  <c r="D882" i="7"/>
  <c r="E881" i="7"/>
  <c r="D881" i="7"/>
  <c r="E880" i="7"/>
  <c r="D880" i="7"/>
  <c r="E879" i="7"/>
  <c r="D879" i="7"/>
  <c r="E878" i="7"/>
  <c r="D878" i="7"/>
  <c r="E877" i="7"/>
  <c r="D877" i="7"/>
  <c r="E876" i="7"/>
  <c r="D876" i="7"/>
  <c r="E875" i="7"/>
  <c r="D875" i="7"/>
  <c r="E874" i="7"/>
  <c r="D874" i="7"/>
  <c r="E873" i="7"/>
  <c r="D873" i="7"/>
  <c r="E872" i="7"/>
  <c r="D872" i="7"/>
  <c r="E871" i="7"/>
  <c r="D871" i="7"/>
  <c r="E870" i="7"/>
  <c r="D870" i="7"/>
  <c r="E869" i="7"/>
  <c r="D869" i="7"/>
  <c r="E868" i="7"/>
  <c r="D868" i="7"/>
  <c r="E867" i="7"/>
  <c r="D867" i="7"/>
  <c r="E866" i="7"/>
  <c r="D866" i="7"/>
  <c r="E865" i="7"/>
  <c r="D865" i="7"/>
  <c r="E864" i="7"/>
  <c r="D864" i="7"/>
  <c r="E863" i="7"/>
  <c r="D863" i="7"/>
  <c r="E862" i="7"/>
  <c r="D862" i="7"/>
  <c r="E861" i="7"/>
  <c r="D861" i="7"/>
  <c r="E860" i="7"/>
  <c r="D860" i="7"/>
  <c r="E859" i="7"/>
  <c r="D859" i="7"/>
  <c r="E858" i="7"/>
  <c r="D858" i="7"/>
  <c r="E857" i="7"/>
  <c r="D857" i="7"/>
  <c r="E856" i="7"/>
  <c r="D856" i="7"/>
  <c r="E855" i="7"/>
  <c r="D855" i="7"/>
  <c r="E854" i="7"/>
  <c r="D854" i="7"/>
  <c r="E853" i="7"/>
  <c r="D853" i="7"/>
  <c r="E852" i="7"/>
  <c r="D852" i="7"/>
  <c r="E851" i="7"/>
  <c r="D851" i="7"/>
  <c r="E850" i="7"/>
  <c r="D850" i="7"/>
  <c r="E849" i="7"/>
  <c r="D849" i="7"/>
  <c r="E848" i="7"/>
  <c r="D848" i="7"/>
  <c r="E847" i="7"/>
  <c r="D847" i="7"/>
  <c r="E846" i="7"/>
  <c r="D846" i="7"/>
  <c r="E845" i="7"/>
  <c r="D845" i="7"/>
  <c r="E844" i="7"/>
  <c r="D844" i="7"/>
  <c r="E843" i="7"/>
  <c r="D843" i="7"/>
  <c r="E842" i="7"/>
  <c r="D842" i="7"/>
  <c r="E841" i="7"/>
  <c r="D841" i="7"/>
  <c r="E840" i="7"/>
  <c r="D840" i="7"/>
  <c r="E839" i="7"/>
  <c r="D839" i="7"/>
  <c r="E838" i="7"/>
  <c r="D838" i="7"/>
  <c r="E837" i="7"/>
  <c r="D837" i="7"/>
  <c r="E836" i="7"/>
  <c r="D836" i="7"/>
  <c r="E835" i="7"/>
  <c r="D835" i="7"/>
  <c r="E834" i="7"/>
  <c r="D834" i="7"/>
  <c r="E833" i="7"/>
  <c r="D833" i="7"/>
  <c r="E832" i="7"/>
  <c r="D832" i="7"/>
  <c r="E831" i="7"/>
  <c r="D831" i="7"/>
  <c r="E830" i="7"/>
  <c r="D830" i="7"/>
  <c r="E829" i="7"/>
  <c r="D829" i="7"/>
  <c r="E828" i="7"/>
  <c r="D828" i="7"/>
  <c r="E827" i="7"/>
  <c r="D827" i="7"/>
  <c r="E826" i="7"/>
  <c r="D826" i="7"/>
  <c r="E825" i="7"/>
  <c r="D825" i="7"/>
  <c r="E824" i="7"/>
  <c r="D824" i="7"/>
  <c r="E823" i="7"/>
  <c r="D823" i="7"/>
  <c r="E822" i="7"/>
  <c r="D822" i="7"/>
  <c r="E821" i="7"/>
  <c r="D821" i="7"/>
  <c r="E820" i="7"/>
  <c r="D820" i="7"/>
  <c r="E819" i="7"/>
  <c r="D819" i="7"/>
  <c r="E818" i="7"/>
  <c r="D818" i="7"/>
  <c r="E817" i="7"/>
  <c r="D817" i="7"/>
  <c r="E816" i="7"/>
  <c r="D816" i="7"/>
  <c r="E815" i="7"/>
  <c r="D815" i="7"/>
  <c r="E814" i="7"/>
  <c r="D814" i="7"/>
  <c r="E813" i="7"/>
  <c r="D813" i="7"/>
  <c r="E812" i="7"/>
  <c r="D812" i="7"/>
  <c r="E811" i="7"/>
  <c r="D811" i="7"/>
  <c r="E810" i="7"/>
  <c r="D810" i="7"/>
  <c r="E809" i="7"/>
  <c r="D809" i="7"/>
  <c r="E808" i="7"/>
  <c r="D808" i="7"/>
  <c r="E807" i="7"/>
  <c r="D807" i="7"/>
  <c r="E806" i="7"/>
  <c r="D806" i="7"/>
  <c r="E805" i="7"/>
  <c r="D805" i="7"/>
  <c r="E804" i="7"/>
  <c r="D804" i="7"/>
  <c r="E803" i="7"/>
  <c r="D803" i="7"/>
  <c r="E802" i="7"/>
  <c r="D802" i="7"/>
  <c r="E801" i="7"/>
  <c r="D801" i="7"/>
  <c r="E800" i="7"/>
  <c r="D800" i="7"/>
  <c r="E799" i="7"/>
  <c r="D799" i="7"/>
  <c r="E798" i="7"/>
  <c r="D798" i="7"/>
  <c r="E797" i="7"/>
  <c r="D797" i="7"/>
  <c r="E796" i="7"/>
  <c r="D796" i="7"/>
  <c r="E795" i="7"/>
  <c r="D795" i="7"/>
  <c r="E794" i="7"/>
  <c r="D794" i="7"/>
  <c r="E793" i="7"/>
  <c r="D793" i="7"/>
  <c r="E792" i="7"/>
  <c r="D792" i="7"/>
  <c r="E791" i="7"/>
  <c r="D791" i="7"/>
  <c r="E790" i="7"/>
  <c r="D790" i="7"/>
  <c r="E789" i="7"/>
  <c r="D789" i="7"/>
  <c r="E788" i="7"/>
  <c r="D788" i="7"/>
  <c r="E787" i="7"/>
  <c r="D787" i="7"/>
  <c r="E786" i="7"/>
  <c r="D786" i="7"/>
  <c r="E785" i="7"/>
  <c r="D785" i="7"/>
  <c r="E784" i="7"/>
  <c r="D784" i="7"/>
  <c r="E783" i="7"/>
  <c r="D783" i="7"/>
  <c r="E782" i="7"/>
  <c r="D782" i="7"/>
  <c r="E781" i="7"/>
  <c r="D781" i="7"/>
  <c r="E780" i="7"/>
  <c r="D780" i="7"/>
  <c r="E779" i="7"/>
  <c r="D779" i="7"/>
  <c r="E778" i="7"/>
  <c r="D778" i="7"/>
  <c r="E777" i="7"/>
  <c r="D777" i="7"/>
  <c r="E776" i="7"/>
  <c r="D776" i="7"/>
  <c r="E775" i="7"/>
  <c r="D775" i="7"/>
  <c r="E774" i="7"/>
  <c r="D774" i="7"/>
  <c r="E773" i="7"/>
  <c r="D773" i="7"/>
  <c r="E772" i="7"/>
  <c r="D772" i="7"/>
  <c r="E771" i="7"/>
  <c r="D771" i="7"/>
  <c r="E770" i="7"/>
  <c r="D770" i="7"/>
  <c r="E769" i="7"/>
  <c r="D769" i="7"/>
  <c r="E768" i="7"/>
  <c r="D768" i="7"/>
  <c r="E767" i="7"/>
  <c r="D767" i="7"/>
  <c r="E766" i="7"/>
  <c r="D766" i="7"/>
  <c r="E765" i="7"/>
  <c r="D765" i="7"/>
  <c r="E764" i="7"/>
  <c r="D764" i="7"/>
  <c r="E763" i="7"/>
  <c r="D763" i="7"/>
  <c r="E762" i="7"/>
  <c r="D762" i="7"/>
  <c r="E761" i="7"/>
  <c r="D761" i="7"/>
  <c r="E760" i="7"/>
  <c r="D760" i="7"/>
  <c r="E759" i="7"/>
  <c r="D759" i="7"/>
  <c r="E758" i="7"/>
  <c r="D758" i="7"/>
  <c r="E757" i="7"/>
  <c r="D757" i="7"/>
  <c r="E756" i="7"/>
  <c r="D756" i="7"/>
  <c r="E755" i="7"/>
  <c r="D755" i="7"/>
  <c r="E754" i="7"/>
  <c r="D754" i="7"/>
  <c r="E753" i="7"/>
  <c r="D753" i="7"/>
  <c r="E752" i="7"/>
  <c r="D752" i="7"/>
  <c r="E751" i="7"/>
  <c r="D751" i="7"/>
  <c r="E750" i="7"/>
  <c r="D750" i="7"/>
  <c r="E749" i="7"/>
  <c r="D749" i="7"/>
  <c r="E748" i="7"/>
  <c r="D748" i="7"/>
  <c r="E747" i="7"/>
  <c r="D747" i="7"/>
  <c r="E746" i="7"/>
  <c r="D746" i="7"/>
  <c r="E745" i="7"/>
  <c r="D745" i="7"/>
  <c r="E744" i="7"/>
  <c r="D744" i="7"/>
  <c r="E743" i="7"/>
  <c r="D743" i="7"/>
  <c r="E742" i="7"/>
  <c r="D742" i="7"/>
  <c r="E741" i="7"/>
  <c r="D741" i="7"/>
  <c r="E740" i="7"/>
  <c r="D740" i="7"/>
  <c r="E739" i="7"/>
  <c r="D739" i="7"/>
  <c r="E738" i="7"/>
  <c r="D738" i="7"/>
  <c r="E737" i="7"/>
  <c r="D737" i="7"/>
  <c r="E736" i="7"/>
  <c r="D736" i="7"/>
  <c r="E735" i="7"/>
  <c r="D735" i="7"/>
  <c r="E734" i="7"/>
  <c r="D734" i="7"/>
  <c r="E733" i="7"/>
  <c r="D733" i="7"/>
  <c r="E732" i="7"/>
  <c r="D732" i="7"/>
  <c r="E731" i="7"/>
  <c r="D731" i="7"/>
  <c r="E730" i="7"/>
  <c r="D730" i="7"/>
  <c r="E729" i="7"/>
  <c r="D729" i="7"/>
  <c r="E728" i="7"/>
  <c r="D728" i="7"/>
  <c r="E727" i="7"/>
  <c r="D727" i="7"/>
  <c r="E726" i="7"/>
  <c r="D726" i="7"/>
  <c r="E725" i="7"/>
  <c r="D725" i="7"/>
  <c r="E724" i="7"/>
  <c r="D724" i="7"/>
  <c r="E723" i="7"/>
  <c r="D723" i="7"/>
  <c r="E722" i="7"/>
  <c r="D722" i="7"/>
  <c r="E721" i="7"/>
  <c r="D721" i="7"/>
  <c r="E720" i="7"/>
  <c r="D720" i="7"/>
  <c r="E719" i="7"/>
  <c r="D719" i="7"/>
  <c r="E718" i="7"/>
  <c r="D718" i="7"/>
  <c r="E717" i="7"/>
  <c r="D717" i="7"/>
  <c r="E716" i="7"/>
  <c r="D716" i="7"/>
  <c r="E715" i="7"/>
  <c r="D715" i="7"/>
  <c r="E714" i="7"/>
  <c r="D714" i="7"/>
  <c r="E713" i="7"/>
  <c r="D713" i="7"/>
  <c r="E712" i="7"/>
  <c r="D712" i="7"/>
  <c r="E711" i="7"/>
  <c r="D711" i="7"/>
  <c r="E710" i="7"/>
  <c r="D710" i="7"/>
  <c r="E709" i="7"/>
  <c r="D709" i="7"/>
  <c r="E708" i="7"/>
  <c r="D708" i="7"/>
  <c r="E707" i="7"/>
  <c r="D707" i="7"/>
  <c r="E706" i="7"/>
  <c r="D706" i="7"/>
  <c r="E705" i="7"/>
  <c r="D705" i="7"/>
  <c r="E704" i="7"/>
  <c r="D704" i="7"/>
  <c r="E703" i="7"/>
  <c r="D703" i="7"/>
  <c r="E702" i="7"/>
  <c r="D702" i="7"/>
  <c r="E701" i="7"/>
  <c r="D701" i="7"/>
  <c r="E700" i="7"/>
  <c r="D700" i="7"/>
  <c r="E699" i="7"/>
  <c r="D699" i="7"/>
  <c r="E698" i="7"/>
  <c r="D698" i="7"/>
  <c r="E697" i="7"/>
  <c r="D697" i="7"/>
  <c r="E696" i="7"/>
  <c r="D696" i="7"/>
  <c r="E695" i="7"/>
  <c r="D695" i="7"/>
  <c r="E694" i="7"/>
  <c r="D694" i="7"/>
  <c r="E693" i="7"/>
  <c r="D693" i="7"/>
  <c r="E692" i="7"/>
  <c r="D692" i="7"/>
  <c r="E691" i="7"/>
  <c r="D691" i="7"/>
  <c r="E690" i="7"/>
  <c r="D690" i="7"/>
  <c r="E689" i="7"/>
  <c r="D689" i="7"/>
  <c r="E688" i="7"/>
  <c r="D688" i="7"/>
  <c r="E687" i="7"/>
  <c r="D687" i="7"/>
  <c r="E686" i="7"/>
  <c r="D686" i="7"/>
  <c r="E685" i="7"/>
  <c r="D685" i="7"/>
  <c r="E684" i="7"/>
  <c r="D684" i="7"/>
  <c r="E683" i="7"/>
  <c r="D683" i="7"/>
  <c r="E682" i="7"/>
  <c r="D682" i="7"/>
  <c r="E681" i="7"/>
  <c r="D681" i="7"/>
  <c r="E680" i="7"/>
  <c r="D680" i="7"/>
  <c r="E679" i="7"/>
  <c r="D679" i="7"/>
  <c r="E678" i="7"/>
  <c r="D678" i="7"/>
  <c r="E677" i="7"/>
  <c r="D677" i="7"/>
  <c r="E676" i="7"/>
  <c r="D676" i="7"/>
  <c r="E675" i="7"/>
  <c r="D675" i="7"/>
  <c r="E674" i="7"/>
  <c r="D674" i="7"/>
  <c r="E673" i="7"/>
  <c r="D673" i="7"/>
  <c r="E672" i="7"/>
  <c r="D672" i="7"/>
  <c r="E671" i="7"/>
  <c r="D671" i="7"/>
  <c r="E670" i="7"/>
  <c r="D670" i="7"/>
  <c r="E669" i="7"/>
  <c r="D669" i="7"/>
  <c r="E668" i="7"/>
  <c r="D668" i="7"/>
  <c r="E667" i="7"/>
  <c r="D667" i="7"/>
  <c r="E666" i="7"/>
  <c r="D666" i="7"/>
  <c r="E665" i="7"/>
  <c r="D665" i="7"/>
  <c r="E664" i="7"/>
  <c r="D664" i="7"/>
  <c r="E663" i="7"/>
  <c r="D663" i="7"/>
  <c r="E662" i="7"/>
  <c r="D662" i="7"/>
  <c r="E661" i="7"/>
  <c r="D661" i="7"/>
  <c r="E660" i="7"/>
  <c r="D660" i="7"/>
  <c r="E659" i="7"/>
  <c r="D659" i="7"/>
  <c r="E658" i="7"/>
  <c r="D658" i="7"/>
  <c r="E657" i="7"/>
  <c r="D657" i="7"/>
  <c r="E656" i="7"/>
  <c r="D656" i="7"/>
  <c r="E655" i="7"/>
  <c r="D655" i="7"/>
  <c r="E654" i="7"/>
  <c r="D654" i="7"/>
  <c r="E653" i="7"/>
  <c r="D653" i="7"/>
  <c r="E652" i="7"/>
  <c r="D652" i="7"/>
  <c r="E651" i="7"/>
  <c r="D651" i="7"/>
  <c r="E650" i="7"/>
  <c r="D650" i="7"/>
  <c r="E649" i="7"/>
  <c r="D649" i="7"/>
  <c r="E648" i="7"/>
  <c r="D648" i="7"/>
  <c r="E647" i="7"/>
  <c r="D647" i="7"/>
  <c r="E646" i="7"/>
  <c r="D646" i="7"/>
  <c r="E645" i="7"/>
  <c r="D645" i="7"/>
  <c r="E644" i="7"/>
  <c r="D644" i="7"/>
  <c r="E643" i="7"/>
  <c r="D643" i="7"/>
  <c r="E642" i="7"/>
  <c r="D642" i="7"/>
  <c r="E641" i="7"/>
  <c r="D641" i="7"/>
  <c r="E640" i="7"/>
  <c r="D640" i="7"/>
  <c r="E639" i="7"/>
  <c r="D639" i="7"/>
  <c r="E638" i="7"/>
  <c r="D638" i="7"/>
  <c r="E637" i="7"/>
  <c r="D637" i="7"/>
  <c r="E636" i="7"/>
  <c r="D636" i="7"/>
  <c r="E635" i="7"/>
  <c r="D635" i="7"/>
  <c r="E634" i="7"/>
  <c r="D634" i="7"/>
  <c r="E633" i="7"/>
  <c r="D633" i="7"/>
  <c r="E632" i="7"/>
  <c r="D632" i="7"/>
  <c r="E631" i="7"/>
  <c r="D631" i="7"/>
  <c r="E630" i="7"/>
  <c r="D630" i="7"/>
  <c r="E629" i="7"/>
  <c r="D629" i="7"/>
  <c r="E628" i="7"/>
  <c r="D628" i="7"/>
  <c r="E627" i="7"/>
  <c r="D627" i="7"/>
  <c r="E626" i="7"/>
  <c r="D626" i="7"/>
  <c r="E625" i="7"/>
  <c r="D625" i="7"/>
  <c r="E624" i="7"/>
  <c r="D624" i="7"/>
  <c r="E623" i="7"/>
  <c r="D623" i="7"/>
  <c r="E622" i="7"/>
  <c r="D622" i="7"/>
  <c r="E621" i="7"/>
  <c r="D621" i="7"/>
  <c r="E620" i="7"/>
  <c r="D620" i="7"/>
  <c r="E619" i="7"/>
  <c r="D619" i="7"/>
  <c r="E618" i="7"/>
  <c r="D618" i="7"/>
  <c r="E617" i="7"/>
  <c r="D617" i="7"/>
  <c r="E616" i="7"/>
  <c r="D616" i="7"/>
  <c r="E615" i="7"/>
  <c r="D615" i="7"/>
  <c r="E614" i="7"/>
  <c r="D614" i="7"/>
  <c r="E613" i="7"/>
  <c r="D613" i="7"/>
  <c r="E612" i="7"/>
  <c r="D612" i="7"/>
  <c r="E611" i="7"/>
  <c r="D611" i="7"/>
  <c r="E610" i="7"/>
  <c r="D610" i="7"/>
  <c r="E609" i="7"/>
  <c r="D609" i="7"/>
  <c r="E608" i="7"/>
  <c r="D608" i="7"/>
  <c r="E607" i="7"/>
  <c r="D607" i="7"/>
  <c r="E606" i="7"/>
  <c r="D606" i="7"/>
  <c r="E605" i="7"/>
  <c r="D605" i="7"/>
  <c r="E604" i="7"/>
  <c r="D604" i="7"/>
  <c r="E603" i="7"/>
  <c r="D603" i="7"/>
  <c r="E602" i="7"/>
  <c r="D602" i="7"/>
  <c r="E601" i="7"/>
  <c r="D601" i="7"/>
  <c r="E600" i="7"/>
  <c r="D600" i="7"/>
  <c r="E599" i="7"/>
  <c r="D599" i="7"/>
  <c r="E598" i="7"/>
  <c r="D598" i="7"/>
  <c r="E597" i="7"/>
  <c r="D597" i="7"/>
  <c r="E596" i="7"/>
  <c r="D596" i="7"/>
  <c r="E595" i="7"/>
  <c r="D595" i="7"/>
  <c r="E594" i="7"/>
  <c r="D594" i="7"/>
  <c r="E593" i="7"/>
  <c r="D593" i="7"/>
  <c r="E592" i="7"/>
  <c r="D592" i="7"/>
  <c r="E591" i="7"/>
  <c r="D591" i="7"/>
  <c r="E590" i="7"/>
  <c r="D590" i="7"/>
  <c r="E589" i="7"/>
  <c r="D589" i="7"/>
  <c r="E588" i="7"/>
  <c r="D588" i="7"/>
  <c r="E587" i="7"/>
  <c r="D587" i="7"/>
  <c r="E586" i="7"/>
  <c r="D586" i="7"/>
  <c r="E585" i="7"/>
  <c r="D585" i="7"/>
  <c r="E584" i="7"/>
  <c r="D584" i="7"/>
  <c r="E583" i="7"/>
  <c r="D583" i="7"/>
  <c r="E582" i="7"/>
  <c r="D582" i="7"/>
  <c r="E581" i="7"/>
  <c r="D581" i="7"/>
  <c r="E580" i="7"/>
  <c r="D580" i="7"/>
  <c r="E579" i="7"/>
  <c r="D579" i="7"/>
  <c r="E578" i="7"/>
  <c r="D578" i="7"/>
  <c r="E577" i="7"/>
  <c r="D577" i="7"/>
  <c r="E576" i="7"/>
  <c r="D576" i="7"/>
  <c r="E575" i="7"/>
  <c r="D575" i="7"/>
  <c r="E574" i="7"/>
  <c r="D574" i="7"/>
  <c r="E573" i="7"/>
  <c r="D573" i="7"/>
  <c r="E572" i="7"/>
  <c r="D572" i="7"/>
  <c r="E571" i="7"/>
  <c r="D571" i="7"/>
  <c r="E570" i="7"/>
  <c r="D570" i="7"/>
  <c r="E569" i="7"/>
  <c r="D569" i="7"/>
  <c r="E568" i="7"/>
  <c r="D568" i="7"/>
  <c r="E567" i="7"/>
  <c r="D567" i="7"/>
  <c r="E566" i="7"/>
  <c r="D566" i="7"/>
  <c r="E565" i="7"/>
  <c r="D565" i="7"/>
  <c r="E564" i="7"/>
  <c r="D564" i="7"/>
  <c r="E563" i="7"/>
  <c r="D563" i="7"/>
  <c r="E562" i="7"/>
  <c r="D562" i="7"/>
  <c r="E561" i="7"/>
  <c r="D561" i="7"/>
  <c r="E560" i="7"/>
  <c r="D560" i="7"/>
  <c r="E559" i="7"/>
  <c r="D559" i="7"/>
  <c r="E558" i="7"/>
  <c r="D558" i="7"/>
  <c r="E557" i="7"/>
  <c r="D557" i="7"/>
  <c r="E556" i="7"/>
  <c r="D556" i="7"/>
  <c r="E555" i="7"/>
  <c r="D555" i="7"/>
  <c r="E554" i="7"/>
  <c r="D554" i="7"/>
  <c r="E553" i="7"/>
  <c r="D553" i="7"/>
  <c r="E552" i="7"/>
  <c r="D552" i="7"/>
  <c r="E551" i="7"/>
  <c r="D551" i="7"/>
  <c r="E550" i="7"/>
  <c r="D550" i="7"/>
  <c r="E549" i="7"/>
  <c r="D549" i="7"/>
  <c r="E548" i="7"/>
  <c r="D548" i="7"/>
  <c r="E547" i="7"/>
  <c r="D547" i="7"/>
  <c r="E546" i="7"/>
  <c r="D546" i="7"/>
  <c r="E545" i="7"/>
  <c r="D545" i="7"/>
  <c r="E544" i="7"/>
  <c r="D544" i="7"/>
  <c r="E543" i="7"/>
  <c r="D543" i="7"/>
  <c r="E542" i="7"/>
  <c r="D542" i="7"/>
  <c r="E541" i="7"/>
  <c r="D541" i="7"/>
  <c r="E540" i="7"/>
  <c r="D540" i="7"/>
  <c r="E539" i="7"/>
  <c r="D539" i="7"/>
  <c r="E538" i="7"/>
  <c r="D538" i="7"/>
  <c r="E537" i="7"/>
  <c r="D537" i="7"/>
  <c r="E536" i="7"/>
  <c r="D536" i="7"/>
  <c r="E535" i="7"/>
  <c r="D535" i="7"/>
  <c r="E534" i="7"/>
  <c r="D534" i="7"/>
  <c r="E533" i="7"/>
  <c r="D533" i="7"/>
  <c r="E532" i="7"/>
  <c r="D532" i="7"/>
  <c r="E531" i="7"/>
  <c r="D531" i="7"/>
  <c r="E530" i="7"/>
  <c r="D530" i="7"/>
  <c r="E529" i="7"/>
  <c r="D529" i="7"/>
  <c r="E528" i="7"/>
  <c r="D528" i="7"/>
  <c r="E527" i="7"/>
  <c r="D527" i="7"/>
  <c r="E526" i="7"/>
  <c r="D526" i="7"/>
  <c r="E525" i="7"/>
  <c r="D525" i="7"/>
  <c r="E524" i="7"/>
  <c r="D524" i="7"/>
  <c r="E523" i="7"/>
  <c r="D523" i="7"/>
  <c r="E522" i="7"/>
  <c r="D522" i="7"/>
  <c r="E521" i="7"/>
  <c r="D521" i="7"/>
  <c r="E520" i="7"/>
  <c r="D520" i="7"/>
  <c r="E519" i="7"/>
  <c r="D519" i="7"/>
  <c r="E518" i="7"/>
  <c r="D518" i="7"/>
  <c r="E517" i="7"/>
  <c r="D517" i="7"/>
  <c r="E516" i="7"/>
  <c r="D516" i="7"/>
  <c r="E515" i="7"/>
  <c r="D515" i="7"/>
  <c r="E514" i="7"/>
  <c r="D514" i="7"/>
  <c r="E513" i="7"/>
  <c r="D513" i="7"/>
  <c r="E512" i="7"/>
  <c r="D512" i="7"/>
  <c r="E511" i="7"/>
  <c r="D511" i="7"/>
  <c r="E510" i="7"/>
  <c r="D510" i="7"/>
  <c r="E509" i="7"/>
  <c r="D509" i="7"/>
  <c r="E508" i="7"/>
  <c r="D508" i="7"/>
  <c r="E507" i="7"/>
  <c r="D507" i="7"/>
  <c r="E506" i="7"/>
  <c r="D506" i="7"/>
  <c r="E505" i="7"/>
  <c r="D505" i="7"/>
  <c r="E504" i="7"/>
  <c r="D504" i="7"/>
  <c r="E503" i="7"/>
  <c r="D503" i="7"/>
  <c r="E502" i="7"/>
  <c r="D502" i="7"/>
  <c r="E501" i="7"/>
  <c r="D501" i="7"/>
  <c r="E500" i="7"/>
  <c r="D500" i="7"/>
  <c r="E499" i="7"/>
  <c r="D499" i="7"/>
  <c r="E498" i="7"/>
  <c r="D498" i="7"/>
  <c r="E497" i="7"/>
  <c r="D497" i="7"/>
  <c r="E496" i="7"/>
  <c r="D496" i="7"/>
  <c r="E495" i="7"/>
  <c r="D495" i="7"/>
  <c r="E494" i="7"/>
  <c r="D494" i="7"/>
  <c r="E493" i="7"/>
  <c r="D493" i="7"/>
  <c r="E492" i="7"/>
  <c r="D492" i="7"/>
  <c r="E491" i="7"/>
  <c r="D491" i="7"/>
  <c r="E490" i="7"/>
  <c r="D490" i="7"/>
  <c r="E489" i="7"/>
  <c r="D489" i="7"/>
  <c r="E488" i="7"/>
  <c r="D488" i="7"/>
  <c r="E487" i="7"/>
  <c r="D487" i="7"/>
  <c r="E486" i="7"/>
  <c r="D486" i="7"/>
  <c r="E485" i="7"/>
  <c r="D485" i="7"/>
  <c r="E484" i="7"/>
  <c r="D484" i="7"/>
  <c r="E483" i="7"/>
  <c r="D483" i="7"/>
  <c r="E482" i="7"/>
  <c r="D482" i="7"/>
  <c r="E481" i="7"/>
  <c r="D481" i="7"/>
  <c r="E480" i="7"/>
  <c r="D480" i="7"/>
  <c r="E479" i="7"/>
  <c r="D479" i="7"/>
  <c r="E478" i="7"/>
  <c r="D478" i="7"/>
  <c r="E477" i="7"/>
  <c r="D477" i="7"/>
  <c r="E476" i="7"/>
  <c r="D476" i="7"/>
  <c r="E475" i="7"/>
  <c r="D475" i="7"/>
  <c r="E474" i="7"/>
  <c r="D474" i="7"/>
  <c r="E473" i="7"/>
  <c r="D473" i="7"/>
  <c r="E472" i="7"/>
  <c r="D472" i="7"/>
  <c r="E471" i="7"/>
  <c r="D471" i="7"/>
  <c r="E470" i="7"/>
  <c r="D470" i="7"/>
  <c r="E469" i="7"/>
  <c r="D469" i="7"/>
  <c r="E468" i="7"/>
  <c r="D468" i="7"/>
  <c r="E467" i="7"/>
  <c r="D467" i="7"/>
  <c r="E466" i="7"/>
  <c r="D466" i="7"/>
  <c r="E465" i="7"/>
  <c r="D465" i="7"/>
  <c r="E464" i="7"/>
  <c r="D464" i="7"/>
  <c r="E463" i="7"/>
  <c r="D463" i="7"/>
  <c r="E462" i="7"/>
  <c r="D462" i="7"/>
  <c r="E461" i="7"/>
  <c r="D461" i="7"/>
  <c r="E460" i="7"/>
  <c r="D460" i="7"/>
  <c r="E459" i="7"/>
  <c r="D459" i="7"/>
  <c r="E458" i="7"/>
  <c r="D458" i="7"/>
  <c r="E457" i="7"/>
  <c r="D457" i="7"/>
  <c r="E456" i="7"/>
  <c r="D456" i="7"/>
  <c r="E455" i="7"/>
  <c r="D455" i="7"/>
  <c r="E454" i="7"/>
  <c r="D454" i="7"/>
  <c r="E453" i="7"/>
  <c r="D453" i="7"/>
  <c r="E452" i="7"/>
  <c r="D452" i="7"/>
  <c r="E451" i="7"/>
  <c r="D451" i="7"/>
  <c r="E450" i="7"/>
  <c r="D450" i="7"/>
  <c r="E449" i="7"/>
  <c r="D449" i="7"/>
  <c r="E448" i="7"/>
  <c r="D448" i="7"/>
  <c r="E447" i="7"/>
  <c r="D447" i="7"/>
  <c r="E446" i="7"/>
  <c r="D446" i="7"/>
  <c r="E445" i="7"/>
  <c r="D445" i="7"/>
  <c r="E444" i="7"/>
  <c r="D444" i="7"/>
  <c r="E443" i="7"/>
  <c r="D443" i="7"/>
  <c r="E442" i="7"/>
  <c r="D442" i="7"/>
  <c r="E441" i="7"/>
  <c r="D441" i="7"/>
  <c r="E440" i="7"/>
  <c r="D440" i="7"/>
  <c r="E439" i="7"/>
  <c r="D439" i="7"/>
  <c r="E438" i="7"/>
  <c r="D438" i="7"/>
  <c r="E437" i="7"/>
  <c r="D437" i="7"/>
  <c r="E436" i="7"/>
  <c r="D436" i="7"/>
  <c r="E435" i="7"/>
  <c r="D435" i="7"/>
  <c r="E434" i="7"/>
  <c r="D434" i="7"/>
  <c r="E433" i="7"/>
  <c r="D433" i="7"/>
  <c r="E432" i="7"/>
  <c r="D432" i="7"/>
  <c r="E431" i="7"/>
  <c r="D431" i="7"/>
  <c r="E430" i="7"/>
  <c r="D430" i="7"/>
  <c r="E429" i="7"/>
  <c r="D429" i="7"/>
  <c r="E428" i="7"/>
  <c r="D428" i="7"/>
  <c r="E427" i="7"/>
  <c r="D427" i="7"/>
  <c r="E426" i="7"/>
  <c r="D426" i="7"/>
  <c r="E425" i="7"/>
  <c r="D425" i="7"/>
  <c r="E424" i="7"/>
  <c r="D424" i="7"/>
  <c r="E423" i="7"/>
  <c r="D423" i="7"/>
  <c r="E422" i="7"/>
  <c r="D422" i="7"/>
  <c r="E421" i="7"/>
  <c r="D421" i="7"/>
  <c r="E420" i="7"/>
  <c r="D420" i="7"/>
  <c r="E419" i="7"/>
  <c r="D419" i="7"/>
  <c r="E418" i="7"/>
  <c r="D418" i="7"/>
  <c r="E417" i="7"/>
  <c r="D417" i="7"/>
  <c r="E416" i="7"/>
  <c r="D416" i="7"/>
  <c r="E415" i="7"/>
  <c r="D415" i="7"/>
  <c r="E414" i="7"/>
  <c r="D414" i="7"/>
  <c r="E413" i="7"/>
  <c r="D413" i="7"/>
  <c r="E412" i="7"/>
  <c r="D412" i="7"/>
  <c r="E411" i="7"/>
  <c r="D411" i="7"/>
  <c r="E410" i="7"/>
  <c r="D410" i="7"/>
  <c r="E409" i="7"/>
  <c r="D409" i="7"/>
  <c r="E408" i="7"/>
  <c r="D408" i="7"/>
  <c r="E407" i="7"/>
  <c r="D407" i="7"/>
  <c r="E406" i="7"/>
  <c r="D406" i="7"/>
  <c r="E405" i="7"/>
  <c r="D405" i="7"/>
  <c r="E404" i="7"/>
  <c r="D404" i="7"/>
  <c r="E403" i="7"/>
  <c r="D403" i="7"/>
  <c r="E402" i="7"/>
  <c r="D402" i="7"/>
  <c r="E401" i="7"/>
  <c r="D401" i="7"/>
  <c r="E400" i="7"/>
  <c r="D400" i="7"/>
  <c r="E399" i="7"/>
  <c r="D399" i="7"/>
  <c r="E398" i="7"/>
  <c r="D398" i="7"/>
  <c r="E397" i="7"/>
  <c r="D397" i="7"/>
  <c r="E396" i="7"/>
  <c r="D396" i="7"/>
  <c r="E395" i="7"/>
  <c r="D395" i="7"/>
  <c r="E394" i="7"/>
  <c r="D394" i="7"/>
  <c r="E393" i="7"/>
  <c r="D393" i="7"/>
  <c r="E392" i="7"/>
  <c r="D392" i="7"/>
  <c r="E391" i="7"/>
  <c r="D391" i="7"/>
  <c r="E390" i="7"/>
  <c r="D390" i="7"/>
  <c r="E389" i="7"/>
  <c r="D389" i="7"/>
  <c r="E388" i="7"/>
  <c r="D388" i="7"/>
  <c r="E387" i="7"/>
  <c r="D387" i="7"/>
  <c r="E386" i="7"/>
  <c r="D386" i="7"/>
  <c r="E385" i="7"/>
  <c r="D385" i="7"/>
  <c r="E384" i="7"/>
  <c r="D384" i="7"/>
  <c r="E383" i="7"/>
  <c r="D383" i="7"/>
  <c r="E382" i="7"/>
  <c r="D382" i="7"/>
  <c r="E381" i="7"/>
  <c r="D381" i="7"/>
  <c r="E380" i="7"/>
  <c r="D380" i="7"/>
  <c r="E379" i="7"/>
  <c r="D379" i="7"/>
  <c r="E378" i="7"/>
  <c r="D378" i="7"/>
  <c r="E377" i="7"/>
  <c r="D377" i="7"/>
  <c r="E376" i="7"/>
  <c r="D376" i="7"/>
  <c r="E375" i="7"/>
  <c r="D375" i="7"/>
  <c r="E374" i="7"/>
  <c r="D374" i="7"/>
  <c r="E373" i="7"/>
  <c r="D373" i="7"/>
  <c r="E372" i="7"/>
  <c r="D372" i="7"/>
  <c r="E371" i="7"/>
  <c r="D371" i="7"/>
  <c r="E370" i="7"/>
  <c r="D370" i="7"/>
  <c r="E369" i="7"/>
  <c r="D369" i="7"/>
  <c r="E368" i="7"/>
  <c r="D368" i="7"/>
  <c r="E367" i="7"/>
  <c r="D367" i="7"/>
  <c r="E366" i="7"/>
  <c r="D366" i="7"/>
  <c r="E365" i="7"/>
  <c r="D365" i="7"/>
  <c r="E364" i="7"/>
  <c r="D364" i="7"/>
  <c r="E363" i="7"/>
  <c r="D363" i="7"/>
  <c r="E362" i="7"/>
  <c r="D362" i="7"/>
  <c r="E361" i="7"/>
  <c r="D361" i="7"/>
  <c r="E360" i="7"/>
  <c r="D360" i="7"/>
  <c r="E359" i="7"/>
  <c r="D359" i="7"/>
  <c r="E358" i="7"/>
  <c r="D358" i="7"/>
  <c r="E357" i="7"/>
  <c r="D357" i="7"/>
  <c r="E356" i="7"/>
  <c r="D356" i="7"/>
  <c r="E355" i="7"/>
  <c r="D355" i="7"/>
  <c r="E354" i="7"/>
  <c r="D354" i="7"/>
  <c r="E353" i="7"/>
  <c r="D353" i="7"/>
  <c r="E352" i="7"/>
  <c r="D352" i="7"/>
  <c r="E351" i="7"/>
  <c r="D351" i="7"/>
  <c r="E350" i="7"/>
  <c r="D350" i="7"/>
  <c r="E349" i="7"/>
  <c r="D349" i="7"/>
  <c r="E348" i="7"/>
  <c r="D348" i="7"/>
  <c r="E347" i="7"/>
  <c r="D347" i="7"/>
  <c r="E346" i="7"/>
  <c r="D346" i="7"/>
  <c r="E345" i="7"/>
  <c r="D345" i="7"/>
  <c r="E344" i="7"/>
  <c r="D344" i="7"/>
  <c r="E343" i="7"/>
  <c r="D343" i="7"/>
  <c r="E342" i="7"/>
  <c r="D342" i="7"/>
  <c r="E341" i="7"/>
  <c r="D341" i="7"/>
  <c r="E340" i="7"/>
  <c r="D340" i="7"/>
  <c r="E339" i="7"/>
  <c r="D339" i="7"/>
  <c r="E338" i="7"/>
  <c r="D338" i="7"/>
  <c r="E337" i="7"/>
  <c r="D337" i="7"/>
  <c r="E336" i="7"/>
  <c r="D336" i="7"/>
  <c r="E335" i="7"/>
  <c r="D335" i="7"/>
  <c r="E334" i="7"/>
  <c r="D334" i="7"/>
  <c r="E333" i="7"/>
  <c r="D333" i="7"/>
  <c r="E332" i="7"/>
  <c r="D332" i="7"/>
  <c r="E331" i="7"/>
  <c r="D331" i="7"/>
  <c r="E330" i="7"/>
  <c r="D330" i="7"/>
  <c r="E329" i="7"/>
  <c r="D329" i="7"/>
  <c r="E328" i="7"/>
  <c r="D328" i="7"/>
  <c r="E327" i="7"/>
  <c r="D327" i="7"/>
  <c r="E326" i="7"/>
  <c r="D326" i="7"/>
  <c r="E325" i="7"/>
  <c r="D325" i="7"/>
  <c r="E324" i="7"/>
  <c r="D324" i="7"/>
  <c r="E323" i="7"/>
  <c r="D323" i="7"/>
  <c r="E322" i="7"/>
  <c r="D322" i="7"/>
  <c r="E321" i="7"/>
  <c r="D321" i="7"/>
  <c r="E320" i="7"/>
  <c r="D320" i="7"/>
  <c r="E319" i="7"/>
  <c r="D319" i="7"/>
  <c r="E318" i="7"/>
  <c r="D318" i="7"/>
  <c r="E317" i="7"/>
  <c r="D317" i="7"/>
  <c r="E316" i="7"/>
  <c r="D316" i="7"/>
  <c r="E315" i="7"/>
  <c r="D315" i="7"/>
  <c r="E314" i="7"/>
  <c r="D314" i="7"/>
  <c r="E313" i="7"/>
  <c r="D313" i="7"/>
  <c r="E312" i="7"/>
  <c r="D312" i="7"/>
  <c r="E311" i="7"/>
  <c r="D311" i="7"/>
  <c r="E310" i="7"/>
  <c r="D310" i="7"/>
  <c r="E309" i="7"/>
  <c r="D309" i="7"/>
  <c r="E308" i="7"/>
  <c r="D308" i="7"/>
  <c r="E307" i="7"/>
  <c r="D307" i="7"/>
  <c r="E306" i="7"/>
  <c r="D306" i="7"/>
  <c r="E305" i="7"/>
  <c r="D305" i="7"/>
  <c r="E304" i="7"/>
  <c r="D304" i="7"/>
  <c r="E303" i="7"/>
  <c r="D303" i="7"/>
  <c r="E302" i="7"/>
  <c r="D302" i="7"/>
  <c r="E301" i="7"/>
  <c r="D301" i="7"/>
  <c r="E300" i="7"/>
  <c r="D300" i="7"/>
  <c r="E299" i="7"/>
  <c r="D299" i="7"/>
  <c r="E298" i="7"/>
  <c r="D298" i="7"/>
  <c r="E297" i="7"/>
  <c r="D297" i="7"/>
  <c r="E296" i="7"/>
  <c r="D296" i="7"/>
  <c r="E295" i="7"/>
  <c r="D295" i="7"/>
  <c r="E294" i="7"/>
  <c r="D294" i="7"/>
  <c r="E293" i="7"/>
  <c r="D293" i="7"/>
  <c r="E292" i="7"/>
  <c r="D292" i="7"/>
  <c r="E291" i="7"/>
  <c r="D291" i="7"/>
  <c r="E290" i="7"/>
  <c r="D290" i="7"/>
  <c r="E289" i="7"/>
  <c r="D289" i="7"/>
  <c r="E288" i="7"/>
  <c r="D288" i="7"/>
  <c r="E287" i="7"/>
  <c r="D287" i="7"/>
  <c r="E286" i="7"/>
  <c r="D286" i="7"/>
  <c r="E285" i="7"/>
  <c r="D285" i="7"/>
  <c r="E284" i="7"/>
  <c r="D284" i="7"/>
  <c r="E283" i="7"/>
  <c r="D283" i="7"/>
  <c r="E282" i="7"/>
  <c r="D282" i="7"/>
  <c r="E281" i="7"/>
  <c r="D281" i="7"/>
  <c r="E280" i="7"/>
  <c r="D280" i="7"/>
  <c r="E279" i="7"/>
  <c r="D279" i="7"/>
  <c r="E278" i="7"/>
  <c r="D278" i="7"/>
  <c r="E277" i="7"/>
  <c r="D277" i="7"/>
  <c r="E276" i="7"/>
  <c r="D276" i="7"/>
  <c r="E275" i="7"/>
  <c r="D275" i="7"/>
  <c r="E274" i="7"/>
  <c r="D274" i="7"/>
  <c r="E273" i="7"/>
  <c r="D273" i="7"/>
  <c r="E272" i="7"/>
  <c r="D272" i="7"/>
  <c r="E271" i="7"/>
  <c r="D271" i="7"/>
  <c r="E270" i="7"/>
  <c r="D270" i="7"/>
  <c r="E269" i="7"/>
  <c r="D269" i="7"/>
  <c r="E268" i="7"/>
  <c r="D268" i="7"/>
  <c r="E267" i="7"/>
  <c r="D267" i="7"/>
  <c r="E266" i="7"/>
  <c r="D266" i="7"/>
  <c r="E265" i="7"/>
  <c r="D265" i="7"/>
  <c r="E264" i="7"/>
  <c r="D264" i="7"/>
  <c r="E263" i="7"/>
  <c r="D263" i="7"/>
  <c r="E262" i="7"/>
  <c r="D262" i="7"/>
  <c r="E261" i="7"/>
  <c r="D261" i="7"/>
  <c r="E260" i="7"/>
  <c r="D260" i="7"/>
  <c r="E259" i="7"/>
  <c r="D259" i="7"/>
  <c r="E258" i="7"/>
  <c r="D258" i="7"/>
  <c r="E257" i="7"/>
  <c r="D257" i="7"/>
  <c r="E256" i="7"/>
  <c r="D256" i="7"/>
  <c r="E255" i="7"/>
  <c r="D255" i="7"/>
  <c r="E254" i="7"/>
  <c r="D254" i="7"/>
  <c r="E253" i="7"/>
  <c r="D253" i="7"/>
  <c r="E252" i="7"/>
  <c r="D252" i="7"/>
  <c r="E251" i="7"/>
  <c r="D251" i="7"/>
  <c r="E250" i="7"/>
  <c r="D250" i="7"/>
  <c r="E249" i="7"/>
  <c r="D249" i="7"/>
  <c r="E248" i="7"/>
  <c r="D248" i="7"/>
  <c r="E247" i="7"/>
  <c r="D247" i="7"/>
  <c r="E246" i="7"/>
  <c r="D246" i="7"/>
  <c r="E245" i="7"/>
  <c r="D245" i="7"/>
  <c r="E244" i="7"/>
  <c r="D244" i="7"/>
  <c r="E243" i="7"/>
  <c r="D243" i="7"/>
  <c r="E242" i="7"/>
  <c r="D242" i="7"/>
  <c r="E241" i="7"/>
  <c r="D241" i="7"/>
  <c r="E240" i="7"/>
  <c r="D240" i="7"/>
  <c r="E239" i="7"/>
  <c r="D239" i="7"/>
  <c r="E238" i="7"/>
  <c r="D238" i="7"/>
  <c r="E237" i="7"/>
  <c r="D237" i="7"/>
  <c r="E236" i="7"/>
  <c r="D236" i="7"/>
  <c r="E235" i="7"/>
  <c r="D235" i="7"/>
  <c r="E234" i="7"/>
  <c r="D234" i="7"/>
  <c r="E233" i="7"/>
  <c r="D233" i="7"/>
  <c r="E232" i="7"/>
  <c r="D232" i="7"/>
  <c r="E231" i="7"/>
  <c r="D231" i="7"/>
  <c r="E230" i="7"/>
  <c r="D230" i="7"/>
  <c r="E229" i="7"/>
  <c r="D229" i="7"/>
  <c r="E228" i="7"/>
  <c r="D228" i="7"/>
  <c r="E227" i="7"/>
  <c r="D227" i="7"/>
  <c r="E226" i="7"/>
  <c r="D226" i="7"/>
  <c r="E225" i="7"/>
  <c r="D225" i="7"/>
  <c r="E224" i="7"/>
  <c r="D224" i="7"/>
  <c r="E223" i="7"/>
  <c r="D223" i="7"/>
  <c r="E222" i="7"/>
  <c r="D222" i="7"/>
  <c r="E221" i="7"/>
  <c r="D221" i="7"/>
  <c r="E220" i="7"/>
  <c r="D220" i="7"/>
  <c r="E219" i="7"/>
  <c r="D219" i="7"/>
  <c r="E218" i="7"/>
  <c r="D218" i="7"/>
  <c r="E217" i="7"/>
  <c r="D217" i="7"/>
  <c r="E216" i="7"/>
  <c r="D216" i="7"/>
  <c r="E215" i="7"/>
  <c r="D215" i="7"/>
  <c r="E214" i="7"/>
  <c r="D214" i="7"/>
  <c r="E213" i="7"/>
  <c r="D213" i="7"/>
  <c r="E212" i="7"/>
  <c r="D212" i="7"/>
  <c r="E211" i="7"/>
  <c r="D211" i="7"/>
  <c r="E210" i="7"/>
  <c r="D210" i="7"/>
  <c r="E209" i="7"/>
  <c r="D209" i="7"/>
  <c r="E208" i="7"/>
  <c r="D208" i="7"/>
  <c r="E207" i="7"/>
  <c r="D207" i="7"/>
  <c r="E206" i="7"/>
  <c r="D206" i="7"/>
  <c r="E205" i="7"/>
  <c r="D205" i="7"/>
  <c r="E204" i="7"/>
  <c r="D204" i="7"/>
  <c r="E203" i="7"/>
  <c r="D203" i="7"/>
  <c r="E202" i="7"/>
  <c r="D202" i="7"/>
  <c r="E201" i="7"/>
  <c r="D201" i="7"/>
  <c r="E200" i="7"/>
  <c r="D200" i="7"/>
  <c r="E199" i="7"/>
  <c r="D199" i="7"/>
  <c r="E198" i="7"/>
  <c r="D198" i="7"/>
  <c r="E197" i="7"/>
  <c r="D197" i="7"/>
  <c r="E196" i="7"/>
  <c r="D196" i="7"/>
  <c r="E195" i="7"/>
  <c r="D195" i="7"/>
  <c r="E194" i="7"/>
  <c r="D194" i="7"/>
  <c r="E193" i="7"/>
  <c r="D193" i="7"/>
  <c r="E192" i="7"/>
  <c r="D192" i="7"/>
  <c r="E191" i="7"/>
  <c r="D191" i="7"/>
  <c r="E190" i="7"/>
  <c r="D190" i="7"/>
  <c r="E189" i="7"/>
  <c r="D189" i="7"/>
  <c r="E188" i="7"/>
  <c r="D188" i="7"/>
  <c r="E187" i="7"/>
  <c r="D187" i="7"/>
  <c r="E186" i="7"/>
  <c r="D186" i="7"/>
  <c r="E185" i="7"/>
  <c r="D185" i="7"/>
  <c r="E184" i="7"/>
  <c r="D184" i="7"/>
  <c r="E183" i="7"/>
  <c r="D183" i="7"/>
  <c r="E182" i="7"/>
  <c r="D182" i="7"/>
  <c r="E181" i="7"/>
  <c r="D181" i="7"/>
  <c r="E180" i="7"/>
  <c r="D180" i="7"/>
  <c r="E179" i="7"/>
  <c r="D179" i="7"/>
  <c r="E178" i="7"/>
  <c r="D178" i="7"/>
  <c r="E177" i="7"/>
  <c r="D177" i="7"/>
  <c r="E176" i="7"/>
  <c r="D176" i="7"/>
  <c r="E175" i="7"/>
  <c r="D175" i="7"/>
  <c r="E174" i="7"/>
  <c r="D174" i="7"/>
  <c r="E173" i="7"/>
  <c r="D173" i="7"/>
  <c r="E172" i="7"/>
  <c r="D172" i="7"/>
  <c r="E171" i="7"/>
  <c r="D171" i="7"/>
  <c r="E170" i="7"/>
  <c r="D170" i="7"/>
  <c r="E169" i="7"/>
  <c r="D169" i="7"/>
  <c r="E168" i="7"/>
  <c r="D168" i="7"/>
  <c r="E167" i="7"/>
  <c r="D167" i="7"/>
  <c r="E166" i="7"/>
  <c r="D166" i="7"/>
  <c r="E165" i="7"/>
  <c r="D165" i="7"/>
  <c r="E164" i="7"/>
  <c r="D164" i="7"/>
  <c r="E163" i="7"/>
  <c r="D163" i="7"/>
  <c r="E162" i="7"/>
  <c r="D162" i="7"/>
  <c r="E161" i="7"/>
  <c r="D161" i="7"/>
  <c r="E160" i="7"/>
  <c r="D160" i="7"/>
  <c r="E159" i="7"/>
  <c r="D159" i="7"/>
  <c r="E158" i="7"/>
  <c r="D158" i="7"/>
  <c r="E157" i="7"/>
  <c r="D157" i="7"/>
  <c r="E156" i="7"/>
  <c r="D156" i="7"/>
  <c r="E155" i="7"/>
  <c r="D155" i="7"/>
  <c r="E154" i="7"/>
  <c r="D154" i="7"/>
  <c r="E153" i="7"/>
  <c r="D153" i="7"/>
  <c r="E152" i="7"/>
  <c r="D152" i="7"/>
  <c r="E151" i="7"/>
  <c r="D151" i="7"/>
  <c r="E150" i="7"/>
  <c r="D150" i="7"/>
  <c r="E149" i="7"/>
  <c r="D149" i="7"/>
  <c r="E148" i="7"/>
  <c r="D148" i="7"/>
  <c r="E147" i="7"/>
  <c r="D147" i="7"/>
  <c r="E146" i="7"/>
  <c r="D146" i="7"/>
  <c r="E145" i="7"/>
  <c r="D145" i="7"/>
  <c r="E144" i="7"/>
  <c r="D144" i="7"/>
  <c r="E143" i="7"/>
  <c r="D143" i="7"/>
  <c r="E142" i="7"/>
  <c r="D142" i="7"/>
  <c r="E141" i="7"/>
  <c r="D141" i="7"/>
  <c r="E140" i="7"/>
  <c r="D140" i="7"/>
  <c r="E139" i="7"/>
  <c r="D139" i="7"/>
  <c r="E138" i="7"/>
  <c r="D138" i="7"/>
  <c r="E137" i="7"/>
  <c r="D137" i="7"/>
  <c r="E136" i="7"/>
  <c r="D136" i="7"/>
  <c r="E135" i="7"/>
  <c r="D135" i="7"/>
  <c r="E134" i="7"/>
  <c r="D134" i="7"/>
  <c r="E133" i="7"/>
  <c r="D133" i="7"/>
  <c r="E132" i="7"/>
  <c r="D132" i="7"/>
  <c r="E131" i="7"/>
  <c r="D131" i="7"/>
  <c r="E130" i="7"/>
  <c r="D130" i="7"/>
  <c r="E129" i="7"/>
  <c r="D129" i="7"/>
  <c r="E128" i="7"/>
  <c r="D128" i="7"/>
  <c r="E127" i="7"/>
  <c r="D127" i="7"/>
  <c r="E126" i="7"/>
  <c r="D126" i="7"/>
  <c r="E125" i="7"/>
  <c r="D125" i="7"/>
  <c r="E124" i="7"/>
  <c r="D124" i="7"/>
  <c r="E123" i="7"/>
  <c r="D123" i="7"/>
  <c r="E122" i="7"/>
  <c r="D122" i="7"/>
  <c r="E121" i="7"/>
  <c r="D121" i="7"/>
  <c r="E120" i="7"/>
  <c r="D120" i="7"/>
  <c r="E119" i="7"/>
  <c r="D119" i="7"/>
  <c r="E118" i="7"/>
  <c r="D118" i="7"/>
  <c r="E117" i="7"/>
  <c r="D117" i="7"/>
  <c r="E116" i="7"/>
  <c r="D116" i="7"/>
  <c r="E115" i="7"/>
  <c r="D115" i="7"/>
  <c r="E114" i="7"/>
  <c r="D114" i="7"/>
  <c r="E113" i="7"/>
  <c r="D113" i="7"/>
  <c r="E112" i="7"/>
  <c r="D112" i="7"/>
  <c r="E111" i="7"/>
  <c r="D111" i="7"/>
  <c r="E110" i="7"/>
  <c r="D110" i="7"/>
  <c r="E109" i="7"/>
  <c r="D109" i="7"/>
  <c r="E108" i="7"/>
  <c r="D108" i="7"/>
  <c r="E107" i="7"/>
  <c r="D107" i="7"/>
  <c r="E106" i="7"/>
  <c r="D106" i="7"/>
  <c r="E105" i="7"/>
  <c r="D105" i="7"/>
  <c r="E104" i="7"/>
  <c r="D104" i="7"/>
  <c r="E103" i="7"/>
  <c r="D103" i="7"/>
  <c r="E102" i="7"/>
  <c r="D102" i="7"/>
  <c r="E101" i="7"/>
  <c r="D101" i="7"/>
  <c r="E100" i="7"/>
  <c r="D100" i="7"/>
  <c r="E99" i="7"/>
  <c r="D99" i="7"/>
  <c r="E98" i="7"/>
  <c r="D98" i="7"/>
  <c r="E97" i="7"/>
  <c r="D97" i="7"/>
  <c r="E96" i="7"/>
  <c r="D96" i="7"/>
  <c r="E95" i="7"/>
  <c r="D95" i="7"/>
  <c r="E94" i="7"/>
  <c r="D94" i="7"/>
  <c r="E93" i="7"/>
  <c r="D93" i="7"/>
  <c r="E92" i="7"/>
  <c r="D92" i="7"/>
  <c r="E91" i="7"/>
  <c r="D91" i="7"/>
  <c r="E90" i="7"/>
  <c r="D90" i="7"/>
  <c r="E89" i="7"/>
  <c r="D89" i="7"/>
  <c r="E88" i="7"/>
  <c r="D88" i="7"/>
  <c r="E87" i="7"/>
  <c r="D87" i="7"/>
  <c r="E86" i="7"/>
  <c r="D86" i="7"/>
  <c r="E85" i="7"/>
  <c r="D85" i="7"/>
  <c r="E84" i="7"/>
  <c r="D84" i="7"/>
  <c r="E83" i="7"/>
  <c r="D83" i="7"/>
  <c r="E82" i="7"/>
  <c r="D82" i="7"/>
  <c r="E81" i="7"/>
  <c r="D81" i="7"/>
  <c r="E80" i="7"/>
  <c r="D80" i="7"/>
  <c r="E79" i="7"/>
  <c r="D79" i="7"/>
  <c r="E78" i="7"/>
  <c r="D78" i="7"/>
  <c r="E77" i="7"/>
  <c r="D77" i="7"/>
  <c r="E76" i="7"/>
  <c r="D76" i="7"/>
  <c r="E75" i="7"/>
  <c r="D75" i="7"/>
  <c r="E74" i="7"/>
  <c r="D74" i="7"/>
  <c r="E73" i="7"/>
  <c r="D73" i="7"/>
  <c r="E72" i="7"/>
  <c r="D72" i="7"/>
  <c r="E71" i="7"/>
  <c r="D71" i="7"/>
  <c r="E70" i="7"/>
  <c r="D70" i="7"/>
  <c r="E69" i="7"/>
  <c r="D69" i="7"/>
  <c r="E68" i="7"/>
  <c r="D68" i="7"/>
  <c r="E67" i="7"/>
  <c r="D67" i="7"/>
  <c r="E66" i="7"/>
  <c r="D66" i="7"/>
  <c r="E65" i="7"/>
  <c r="D65" i="7"/>
  <c r="E64" i="7"/>
  <c r="D64" i="7"/>
  <c r="E63" i="7"/>
  <c r="D63" i="7"/>
  <c r="E62" i="7"/>
  <c r="D62" i="7"/>
  <c r="E61" i="7"/>
  <c r="D61" i="7"/>
  <c r="E60" i="7"/>
  <c r="D60" i="7"/>
  <c r="E59" i="7"/>
  <c r="D59" i="7"/>
  <c r="E58" i="7"/>
  <c r="D58" i="7"/>
  <c r="E57" i="7"/>
  <c r="D57" i="7"/>
  <c r="E56" i="7"/>
  <c r="D56" i="7"/>
  <c r="E55" i="7"/>
  <c r="D55" i="7"/>
  <c r="E54" i="7"/>
  <c r="D54" i="7"/>
  <c r="E53" i="7"/>
  <c r="D53" i="7"/>
  <c r="E52" i="7"/>
  <c r="D52" i="7"/>
  <c r="E51" i="7"/>
  <c r="D51" i="7"/>
  <c r="E50" i="7"/>
  <c r="D50" i="7"/>
  <c r="E49" i="7"/>
  <c r="D49" i="7"/>
  <c r="E48" i="7"/>
  <c r="D48" i="7"/>
  <c r="E47" i="7"/>
  <c r="D47" i="7"/>
  <c r="E46" i="7"/>
  <c r="D46" i="7"/>
  <c r="E45" i="7"/>
  <c r="D45" i="7"/>
  <c r="E44" i="7"/>
  <c r="D44" i="7"/>
  <c r="E43" i="7"/>
  <c r="D43" i="7"/>
  <c r="E42" i="7"/>
  <c r="D42" i="7"/>
  <c r="E41" i="7"/>
  <c r="D41" i="7"/>
  <c r="E40" i="7"/>
  <c r="D40" i="7"/>
  <c r="E39" i="7"/>
  <c r="D39" i="7"/>
  <c r="E38" i="7"/>
  <c r="D38" i="7"/>
  <c r="E37" i="7"/>
  <c r="D37" i="7"/>
  <c r="E36" i="7"/>
  <c r="D36" i="7"/>
  <c r="E35" i="7"/>
  <c r="D35" i="7"/>
  <c r="E34" i="7"/>
  <c r="D34" i="7"/>
  <c r="E33" i="7"/>
  <c r="D33" i="7"/>
  <c r="E32" i="7"/>
  <c r="D32" i="7"/>
  <c r="E31" i="7"/>
  <c r="D31" i="7"/>
  <c r="E30" i="7"/>
  <c r="D30" i="7"/>
  <c r="E29" i="7"/>
  <c r="D29" i="7"/>
  <c r="E28" i="7"/>
  <c r="D28" i="7"/>
  <c r="E27" i="7"/>
  <c r="D27" i="7"/>
  <c r="E26" i="7"/>
  <c r="D26" i="7"/>
  <c r="E25" i="7"/>
  <c r="D25" i="7"/>
  <c r="E24" i="7"/>
  <c r="D24" i="7"/>
  <c r="E23" i="7"/>
  <c r="D23" i="7"/>
  <c r="E22" i="7"/>
  <c r="D22" i="7"/>
  <c r="E21" i="7"/>
  <c r="D21" i="7"/>
  <c r="E20" i="7"/>
  <c r="D20" i="7"/>
  <c r="E19" i="7"/>
  <c r="D19" i="7"/>
  <c r="E18" i="7"/>
  <c r="D18" i="7"/>
  <c r="E17" i="7"/>
  <c r="D17" i="7"/>
  <c r="E16" i="7"/>
  <c r="D16" i="7"/>
  <c r="E15" i="7"/>
  <c r="D15" i="7"/>
  <c r="E14" i="7"/>
  <c r="D14" i="7"/>
  <c r="E13" i="7"/>
  <c r="D13" i="7"/>
  <c r="E12" i="7"/>
  <c r="D12" i="7"/>
  <c r="E11" i="7"/>
  <c r="D11" i="7"/>
  <c r="D10" i="7"/>
  <c r="D5" i="2" a="1"/>
  <c r="D5" i="2" s="1"/>
  <c r="H5" i="2"/>
  <c r="I5" i="2"/>
  <c r="P5" i="2"/>
  <c r="N115" i="4"/>
  <c r="J115" i="4"/>
  <c r="I115" i="4"/>
  <c r="H115" i="4"/>
  <c r="G115" i="4"/>
  <c r="F115" i="4"/>
  <c r="CT43" i="4"/>
  <c r="CS43" i="4"/>
  <c r="CR43" i="4"/>
  <c r="CQ43" i="4"/>
  <c r="CP43" i="4"/>
  <c r="CO43" i="4"/>
  <c r="CN43" i="4"/>
  <c r="CM43" i="4"/>
  <c r="CL43" i="4"/>
  <c r="CK43" i="4"/>
  <c r="CI43" i="4"/>
  <c r="CH43" i="4"/>
  <c r="CF43" i="4"/>
  <c r="CD43" i="4"/>
  <c r="CC43" i="4"/>
  <c r="CB43" i="4"/>
  <c r="CA43" i="4"/>
  <c r="BZ43" i="4"/>
  <c r="BY43" i="4"/>
  <c r="BX43" i="4"/>
  <c r="BT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BC43" i="4"/>
  <c r="BB43" i="4"/>
  <c r="BA43" i="4"/>
  <c r="AZ43" i="4"/>
  <c r="AY43" i="4"/>
  <c r="AX43" i="4"/>
  <c r="AW43" i="4"/>
  <c r="AV43" i="4"/>
  <c r="AU43" i="4"/>
  <c r="AT43" i="4"/>
  <c r="AS43" i="4"/>
  <c r="AR43" i="4"/>
  <c r="AQ43" i="4"/>
  <c r="AP43" i="4"/>
  <c r="AO43" i="4"/>
  <c r="AN43" i="4"/>
  <c r="AM43" i="4"/>
  <c r="AL43" i="4"/>
  <c r="AK43" i="4"/>
  <c r="AJ43" i="4"/>
  <c r="AI43" i="4"/>
  <c r="AH43" i="4"/>
  <c r="AG43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I43" i="4"/>
  <c r="H43" i="4"/>
  <c r="G43" i="4"/>
  <c r="F43" i="4"/>
  <c r="H10" i="7" l="1"/>
  <c r="P294" i="7"/>
  <c r="H1387" i="7"/>
  <c r="H1570" i="7"/>
  <c r="H1690" i="7"/>
  <c r="H1732" i="7"/>
  <c r="H1771" i="7"/>
  <c r="H1783" i="7"/>
  <c r="H1798" i="7"/>
  <c r="H1807" i="7"/>
  <c r="H1816" i="7"/>
  <c r="H1876" i="7"/>
  <c r="H1885" i="7"/>
  <c r="H1888" i="7"/>
  <c r="H1948" i="7"/>
  <c r="H1627" i="7"/>
  <c r="H1705" i="7"/>
  <c r="H1708" i="7"/>
  <c r="H1744" i="7"/>
  <c r="H1540" i="7"/>
  <c r="H1178" i="7"/>
  <c r="H1315" i="7"/>
  <c r="H49" i="7"/>
  <c r="H52" i="7"/>
  <c r="H55" i="7"/>
  <c r="H184" i="7"/>
  <c r="H208" i="7"/>
  <c r="H322" i="7"/>
  <c r="H331" i="7"/>
  <c r="H358" i="7"/>
  <c r="H394" i="7"/>
  <c r="H427" i="7"/>
  <c r="H454" i="7"/>
  <c r="H538" i="7"/>
  <c r="H547" i="7"/>
  <c r="H574" i="7"/>
  <c r="H577" i="7"/>
  <c r="H607" i="7"/>
  <c r="H613" i="7"/>
  <c r="H622" i="7"/>
  <c r="H637" i="7"/>
  <c r="H646" i="7"/>
  <c r="H655" i="7"/>
  <c r="H694" i="7"/>
  <c r="H1030" i="7"/>
  <c r="H1033" i="7"/>
  <c r="H1039" i="7"/>
  <c r="H1108" i="7"/>
  <c r="P694" i="7"/>
  <c r="H1042" i="7"/>
  <c r="H1051" i="7"/>
  <c r="H1072" i="7"/>
  <c r="H1078" i="7"/>
  <c r="H1084" i="7"/>
  <c r="H1090" i="7"/>
  <c r="H1093" i="7"/>
  <c r="H1105" i="7"/>
  <c r="H1120" i="7"/>
  <c r="H1126" i="7"/>
  <c r="H1144" i="7"/>
  <c r="H1150" i="7"/>
  <c r="H1174" i="7"/>
  <c r="P1071" i="7"/>
  <c r="P903" i="7"/>
  <c r="P866" i="7"/>
  <c r="P757" i="7"/>
  <c r="P745" i="7"/>
  <c r="P601" i="7"/>
  <c r="P565" i="7"/>
  <c r="P529" i="7"/>
  <c r="P325" i="7"/>
  <c r="P313" i="7"/>
  <c r="P301" i="7"/>
  <c r="P289" i="7"/>
  <c r="P277" i="7"/>
  <c r="P265" i="7"/>
  <c r="P241" i="7"/>
  <c r="P217" i="7"/>
  <c r="P205" i="7"/>
  <c r="P193" i="7"/>
  <c r="P157" i="7"/>
  <c r="P73" i="7"/>
  <c r="H1226" i="7"/>
  <c r="H1253" i="7"/>
  <c r="P1474" i="7"/>
  <c r="J5" i="2"/>
  <c r="P1214" i="7"/>
  <c r="P1202" i="7"/>
  <c r="P1190" i="7"/>
  <c r="P766" i="7"/>
  <c r="P742" i="7"/>
  <c r="P730" i="7"/>
  <c r="P514" i="7"/>
  <c r="P490" i="7"/>
  <c r="P430" i="7"/>
  <c r="P346" i="7"/>
  <c r="P310" i="7"/>
  <c r="P250" i="7"/>
  <c r="P154" i="7"/>
  <c r="P58" i="7"/>
  <c r="P46" i="7"/>
  <c r="P22" i="7"/>
  <c r="P1486" i="7"/>
  <c r="P1609" i="7"/>
  <c r="P1178" i="7"/>
  <c r="P1166" i="7"/>
  <c r="P1154" i="7"/>
  <c r="P1142" i="7"/>
  <c r="P1130" i="7"/>
  <c r="P1118" i="7"/>
  <c r="P1106" i="7"/>
  <c r="P1082" i="7"/>
  <c r="P1070" i="7"/>
  <c r="P1046" i="7"/>
  <c r="P1034" i="7"/>
  <c r="P1022" i="7"/>
  <c r="P1010" i="7"/>
  <c r="P998" i="7"/>
  <c r="P986" i="7"/>
  <c r="P974" i="7"/>
  <c r="P962" i="7"/>
  <c r="P950" i="7"/>
  <c r="P938" i="7"/>
  <c r="P926" i="7"/>
  <c r="P914" i="7"/>
  <c r="P902" i="7"/>
  <c r="P890" i="7"/>
  <c r="P878" i="7"/>
  <c r="P865" i="7"/>
  <c r="P853" i="7"/>
  <c r="P841" i="7"/>
  <c r="P829" i="7"/>
  <c r="P817" i="7"/>
  <c r="P804" i="7"/>
  <c r="P792" i="7"/>
  <c r="P780" i="7"/>
  <c r="P768" i="7"/>
  <c r="P756" i="7"/>
  <c r="P744" i="7"/>
  <c r="P732" i="7"/>
  <c r="P708" i="7"/>
  <c r="P696" i="7"/>
  <c r="P684" i="7"/>
  <c r="P660" i="7"/>
  <c r="P648" i="7"/>
  <c r="P636" i="7"/>
  <c r="P624" i="7"/>
  <c r="P612" i="7"/>
  <c r="P600" i="7"/>
  <c r="P588" i="7"/>
  <c r="P564" i="7"/>
  <c r="P552" i="7"/>
  <c r="P540" i="7"/>
  <c r="P516" i="7"/>
  <c r="P504" i="7"/>
  <c r="P492" i="7"/>
  <c r="P480" i="7"/>
  <c r="P468" i="7"/>
  <c r="P456" i="7"/>
  <c r="P444" i="7"/>
  <c r="P420" i="7"/>
  <c r="P408" i="7"/>
  <c r="P396" i="7"/>
  <c r="P372" i="7"/>
  <c r="P360" i="7"/>
  <c r="P348" i="7"/>
  <c r="P336" i="7"/>
  <c r="P324" i="7"/>
  <c r="P312" i="7"/>
  <c r="P300" i="7"/>
  <c r="P276" i="7"/>
  <c r="P264" i="7"/>
  <c r="P252" i="7"/>
  <c r="P240" i="7"/>
  <c r="P228" i="7"/>
  <c r="P216" i="7"/>
  <c r="P204" i="7"/>
  <c r="P192" i="7"/>
  <c r="P180" i="7"/>
  <c r="P168" i="7"/>
  <c r="P156" i="7"/>
  <c r="P144" i="7"/>
  <c r="P108" i="7"/>
  <c r="P96" i="7"/>
  <c r="P72" i="7"/>
  <c r="P48" i="7"/>
  <c r="P36" i="7"/>
  <c r="P24" i="7"/>
  <c r="P12" i="7"/>
  <c r="P1347" i="7"/>
  <c r="P1335" i="7"/>
  <c r="P1323" i="7"/>
  <c r="P1189" i="7"/>
  <c r="H1177" i="7"/>
  <c r="H1183" i="7"/>
  <c r="H1195" i="7"/>
  <c r="H1207" i="7"/>
  <c r="H1210" i="7"/>
  <c r="H1225" i="7"/>
  <c r="H1231" i="7"/>
  <c r="H1234" i="7"/>
  <c r="H1261" i="7"/>
  <c r="H1270" i="7"/>
  <c r="H1279" i="7"/>
  <c r="H1318" i="7"/>
  <c r="H1342" i="7"/>
  <c r="H1345" i="7"/>
  <c r="H1399" i="7"/>
  <c r="H1462" i="7"/>
  <c r="H1573" i="7"/>
  <c r="H1576" i="7"/>
  <c r="H1579" i="7"/>
  <c r="H1585" i="7"/>
  <c r="H1591" i="7"/>
  <c r="H1594" i="7"/>
  <c r="H1597" i="7"/>
  <c r="H1606" i="7"/>
  <c r="H1609" i="7"/>
  <c r="H1615" i="7"/>
  <c r="H1618" i="7"/>
  <c r="H1624" i="7"/>
  <c r="H1630" i="7"/>
  <c r="H1639" i="7"/>
  <c r="H1642" i="7"/>
  <c r="H1645" i="7"/>
  <c r="H1657" i="7"/>
  <c r="H1666" i="7"/>
  <c r="H1672" i="7"/>
  <c r="H1675" i="7"/>
  <c r="H1693" i="7"/>
  <c r="H1696" i="7"/>
  <c r="H1699" i="7"/>
  <c r="H1723" i="7"/>
  <c r="H1726" i="7"/>
  <c r="H1729" i="7"/>
  <c r="H1735" i="7"/>
  <c r="H1738" i="7"/>
  <c r="H1747" i="7"/>
  <c r="H1750" i="7"/>
  <c r="H1762" i="7"/>
  <c r="H1765" i="7"/>
  <c r="H1768" i="7"/>
  <c r="H1774" i="7"/>
  <c r="H1780" i="7"/>
  <c r="H1825" i="7"/>
  <c r="H1828" i="7"/>
  <c r="P1815" i="7"/>
  <c r="P1477" i="7"/>
  <c r="P1357" i="7"/>
  <c r="P1321" i="7"/>
  <c r="P1273" i="7"/>
  <c r="P777" i="7"/>
  <c r="P729" i="7"/>
  <c r="P597" i="7"/>
  <c r="P429" i="7"/>
  <c r="P345" i="7"/>
  <c r="P333" i="7"/>
  <c r="P213" i="7"/>
  <c r="P45" i="7"/>
  <c r="P21" i="7"/>
  <c r="P1478" i="7"/>
  <c r="P1286" i="7"/>
  <c r="P1262" i="7"/>
  <c r="P1237" i="7"/>
  <c r="P960" i="7"/>
  <c r="P670" i="7"/>
  <c r="P478" i="7"/>
  <c r="P238" i="7"/>
  <c r="P214" i="7"/>
  <c r="P1830" i="7"/>
  <c r="P1399" i="7"/>
  <c r="P1882" i="7"/>
  <c r="P1870" i="7"/>
  <c r="P1858" i="7"/>
  <c r="P1846" i="7"/>
  <c r="P1834" i="7"/>
  <c r="P1822" i="7"/>
  <c r="P1810" i="7"/>
  <c r="P1798" i="7"/>
  <c r="P1786" i="7"/>
  <c r="P1774" i="7"/>
  <c r="P1762" i="7"/>
  <c r="P1750" i="7"/>
  <c r="P1714" i="7"/>
  <c r="P1702" i="7"/>
  <c r="P1666" i="7"/>
  <c r="P1629" i="7"/>
  <c r="P1617" i="7"/>
  <c r="P1604" i="7"/>
  <c r="P1592" i="7"/>
  <c r="P1194" i="7"/>
  <c r="P1170" i="7"/>
  <c r="P1098" i="7"/>
  <c r="P1050" i="7"/>
  <c r="P1038" i="7"/>
  <c r="P966" i="7"/>
  <c r="P954" i="7"/>
  <c r="P930" i="7"/>
  <c r="P918" i="7"/>
  <c r="P906" i="7"/>
  <c r="P845" i="7"/>
  <c r="P784" i="7"/>
  <c r="P712" i="7"/>
  <c r="P676" i="7"/>
  <c r="P568" i="7"/>
  <c r="P556" i="7"/>
  <c r="P532" i="7"/>
  <c r="P400" i="7"/>
  <c r="P388" i="7"/>
  <c r="P376" i="7"/>
  <c r="P352" i="7"/>
  <c r="P340" i="7"/>
  <c r="P328" i="7"/>
  <c r="P292" i="7"/>
  <c r="P280" i="7"/>
  <c r="P268" i="7"/>
  <c r="P256" i="7"/>
  <c r="P244" i="7"/>
  <c r="P220" i="7"/>
  <c r="P196" i="7"/>
  <c r="P184" i="7"/>
  <c r="P172" i="7"/>
  <c r="P148" i="7"/>
  <c r="P136" i="7"/>
  <c r="P112" i="7"/>
  <c r="P88" i="7"/>
  <c r="P76" i="7"/>
  <c r="P52" i="7"/>
  <c r="P40" i="7"/>
  <c r="P28" i="7"/>
  <c r="P1977" i="7"/>
  <c r="P1929" i="7"/>
  <c r="P1677" i="7"/>
  <c r="P1254" i="7"/>
  <c r="P1216" i="7"/>
  <c r="P1204" i="7"/>
  <c r="P1192" i="7"/>
  <c r="P1180" i="7"/>
  <c r="P1168" i="7"/>
  <c r="P1156" i="7"/>
  <c r="P1144" i="7"/>
  <c r="P1132" i="7"/>
  <c r="P1120" i="7"/>
  <c r="P1108" i="7"/>
  <c r="P1096" i="7"/>
  <c r="P1084" i="7"/>
  <c r="P1072" i="7"/>
  <c r="P1060" i="7"/>
  <c r="P1048" i="7"/>
  <c r="P1036" i="7"/>
  <c r="P1024" i="7"/>
  <c r="P1012" i="7"/>
  <c r="P1000" i="7"/>
  <c r="P988" i="7"/>
  <c r="P976" i="7"/>
  <c r="P1998" i="7"/>
  <c r="P1986" i="7"/>
  <c r="P1974" i="7"/>
  <c r="H803" i="7"/>
  <c r="H812" i="7"/>
  <c r="H818" i="7"/>
  <c r="H854" i="7"/>
  <c r="H860" i="7"/>
  <c r="H962" i="7"/>
  <c r="H968" i="7"/>
  <c r="H1019" i="7"/>
  <c r="H1055" i="7"/>
  <c r="H1151" i="7"/>
  <c r="H1157" i="7"/>
  <c r="H1187" i="7"/>
  <c r="H1202" i="7"/>
  <c r="H1229" i="7"/>
  <c r="P946" i="7"/>
  <c r="P898" i="7"/>
  <c r="P886" i="7"/>
  <c r="P1877" i="7"/>
  <c r="P1602" i="7"/>
  <c r="P1566" i="7"/>
  <c r="P1554" i="7"/>
  <c r="P1542" i="7"/>
  <c r="P1518" i="7"/>
  <c r="P1494" i="7"/>
  <c r="P1482" i="7"/>
  <c r="P1458" i="7"/>
  <c r="P1446" i="7"/>
  <c r="P1422" i="7"/>
  <c r="P1410" i="7"/>
  <c r="P1229" i="7"/>
  <c r="P1591" i="7"/>
  <c r="P1579" i="7"/>
  <c r="P1567" i="7"/>
  <c r="P1555" i="7"/>
  <c r="P1543" i="7"/>
  <c r="P1531" i="7"/>
  <c r="P1519" i="7"/>
  <c r="P1507" i="7"/>
  <c r="P1495" i="7"/>
  <c r="P1483" i="7"/>
  <c r="P1471" i="7"/>
  <c r="P1459" i="7"/>
  <c r="P1447" i="7"/>
  <c r="P1435" i="7"/>
  <c r="P1423" i="7"/>
  <c r="P1411" i="7"/>
  <c r="P1945" i="7"/>
  <c r="P1897" i="7"/>
  <c r="P1837" i="7"/>
  <c r="P1765" i="7"/>
  <c r="P1741" i="7"/>
  <c r="P1717" i="7"/>
  <c r="P1234" i="7"/>
  <c r="P1137" i="7"/>
  <c r="P1125" i="7"/>
  <c r="P1113" i="7"/>
  <c r="P1077" i="7"/>
  <c r="P1053" i="7"/>
  <c r="P981" i="7"/>
  <c r="P909" i="7"/>
  <c r="P897" i="7"/>
  <c r="P885" i="7"/>
  <c r="P964" i="7"/>
  <c r="P952" i="7"/>
  <c r="P940" i="7"/>
  <c r="P928" i="7"/>
  <c r="P916" i="7"/>
  <c r="P904" i="7"/>
  <c r="P892" i="7"/>
  <c r="P867" i="7"/>
  <c r="P855" i="7"/>
  <c r="P843" i="7"/>
  <c r="P831" i="7"/>
  <c r="P819" i="7"/>
  <c r="P806" i="7"/>
  <c r="P794" i="7"/>
  <c r="P782" i="7"/>
  <c r="P770" i="7"/>
  <c r="P758" i="7"/>
  <c r="P746" i="7"/>
  <c r="P734" i="7"/>
  <c r="P722" i="7"/>
  <c r="P710" i="7"/>
  <c r="P698" i="7"/>
  <c r="P686" i="7"/>
  <c r="P674" i="7"/>
  <c r="P662" i="7"/>
  <c r="P650" i="7"/>
  <c r="P638" i="7"/>
  <c r="P626" i="7"/>
  <c r="P614" i="7"/>
  <c r="P602" i="7"/>
  <c r="P590" i="7"/>
  <c r="P578" i="7"/>
  <c r="P566" i="7"/>
  <c r="P554" i="7"/>
  <c r="P542" i="7"/>
  <c r="P530" i="7"/>
  <c r="P518" i="7"/>
  <c r="P506" i="7"/>
  <c r="P494" i="7"/>
  <c r="P482" i="7"/>
  <c r="P470" i="7"/>
  <c r="P458" i="7"/>
  <c r="P446" i="7"/>
  <c r="P434" i="7"/>
  <c r="P422" i="7"/>
  <c r="P410" i="7"/>
  <c r="P398" i="7"/>
  <c r="P386" i="7"/>
  <c r="P374" i="7"/>
  <c r="P362" i="7"/>
  <c r="P350" i="7"/>
  <c r="P338" i="7"/>
  <c r="P326" i="7"/>
  <c r="P314" i="7"/>
  <c r="P302" i="7"/>
  <c r="P290" i="7"/>
  <c r="P278" i="7"/>
  <c r="P266" i="7"/>
  <c r="P254" i="7"/>
  <c r="P242" i="7"/>
  <c r="P230" i="7"/>
  <c r="P218" i="7"/>
  <c r="P206" i="7"/>
  <c r="P194" i="7"/>
  <c r="P182" i="7"/>
  <c r="P170" i="7"/>
  <c r="P158" i="7"/>
  <c r="P146" i="7"/>
  <c r="P134" i="7"/>
  <c r="P122" i="7"/>
  <c r="P110" i="7"/>
  <c r="P98" i="7"/>
  <c r="P86" i="7"/>
  <c r="P74" i="7"/>
  <c r="P62" i="7"/>
  <c r="P50" i="7"/>
  <c r="P38" i="7"/>
  <c r="P26" i="7"/>
  <c r="P14" i="7"/>
  <c r="P1991" i="7"/>
  <c r="P1979" i="7"/>
  <c r="P1967" i="7"/>
  <c r="P1907" i="7"/>
  <c r="P1895" i="7"/>
  <c r="P1859" i="7"/>
  <c r="P1962" i="7"/>
  <c r="P1950" i="7"/>
  <c r="P1938" i="7"/>
  <c r="P1926" i="7"/>
  <c r="P1914" i="7"/>
  <c r="P1902" i="7"/>
  <c r="P1890" i="7"/>
  <c r="P1878" i="7"/>
  <c r="P1866" i="7"/>
  <c r="P1854" i="7"/>
  <c r="P1842" i="7"/>
  <c r="P1818" i="7"/>
  <c r="P1806" i="7"/>
  <c r="P1794" i="7"/>
  <c r="P1782" i="7"/>
  <c r="P1770" i="7"/>
  <c r="P1758" i="7"/>
  <c r="P1746" i="7"/>
  <c r="P1734" i="7"/>
  <c r="P1722" i="7"/>
  <c r="P1710" i="7"/>
  <c r="P1698" i="7"/>
  <c r="P1686" i="7"/>
  <c r="P1674" i="7"/>
  <c r="P1662" i="7"/>
  <c r="P1650" i="7"/>
  <c r="P1637" i="7"/>
  <c r="P1625" i="7"/>
  <c r="P1613" i="7"/>
  <c r="P1550" i="7"/>
  <c r="P1442" i="7"/>
  <c r="P1501" i="7"/>
  <c r="P1582" i="7"/>
  <c r="P1390" i="7"/>
  <c r="P186" i="7"/>
  <c r="P150" i="7"/>
  <c r="P102" i="7"/>
  <c r="P1634" i="7"/>
  <c r="P1622" i="7"/>
  <c r="P1553" i="7"/>
  <c r="P1541" i="7"/>
  <c r="P1457" i="7"/>
  <c r="P1445" i="7"/>
  <c r="P1433" i="7"/>
  <c r="H303" i="7"/>
  <c r="H558" i="7"/>
  <c r="H651" i="7"/>
  <c r="H840" i="7"/>
  <c r="H843" i="7"/>
  <c r="H897" i="7"/>
  <c r="H900" i="7"/>
  <c r="H915" i="7"/>
  <c r="H936" i="7"/>
  <c r="H951" i="7"/>
  <c r="H954" i="7"/>
  <c r="H957" i="7"/>
  <c r="H960" i="7"/>
  <c r="H963" i="7"/>
  <c r="H972" i="7"/>
  <c r="H975" i="7"/>
  <c r="H1008" i="7"/>
  <c r="H1011" i="7"/>
  <c r="H1020" i="7"/>
  <c r="H1023" i="7"/>
  <c r="H1056" i="7"/>
  <c r="H1062" i="7"/>
  <c r="H1086" i="7"/>
  <c r="H1089" i="7"/>
  <c r="H1095" i="7"/>
  <c r="H1098" i="7"/>
  <c r="H1101" i="7"/>
  <c r="H1104" i="7"/>
  <c r="H1107" i="7"/>
  <c r="H1110" i="7"/>
  <c r="H1113" i="7"/>
  <c r="H1116" i="7"/>
  <c r="H1119" i="7"/>
  <c r="H1122" i="7"/>
  <c r="H1125" i="7"/>
  <c r="H1128" i="7"/>
  <c r="H1131" i="7"/>
  <c r="H1134" i="7"/>
  <c r="H1137" i="7"/>
  <c r="H1140" i="7"/>
  <c r="H1143" i="7"/>
  <c r="H1146" i="7"/>
  <c r="H1149" i="7"/>
  <c r="H1152" i="7"/>
  <c r="H1155" i="7"/>
  <c r="H1158" i="7"/>
  <c r="H1161" i="7"/>
  <c r="H1164" i="7"/>
  <c r="H1167" i="7"/>
  <c r="H1170" i="7"/>
  <c r="H1173" i="7"/>
  <c r="H1176" i="7"/>
  <c r="H1179" i="7"/>
  <c r="H1182" i="7"/>
  <c r="H1185" i="7"/>
  <c r="H1188" i="7"/>
  <c r="H1209" i="7"/>
  <c r="H1215" i="7"/>
  <c r="H1275" i="7"/>
  <c r="H1287" i="7"/>
  <c r="H1344" i="7"/>
  <c r="H1353" i="7"/>
  <c r="H1356" i="7"/>
  <c r="H1383" i="7"/>
  <c r="H1392" i="7"/>
  <c r="H1401" i="7"/>
  <c r="H1431" i="7"/>
  <c r="H1437" i="7"/>
  <c r="H1440" i="7"/>
  <c r="H1503" i="7"/>
  <c r="H1512" i="7"/>
  <c r="H1569" i="7"/>
  <c r="H1584" i="7"/>
  <c r="H1587" i="7"/>
  <c r="H1644" i="7"/>
  <c r="H1653" i="7"/>
  <c r="H1659" i="7"/>
  <c r="H1716" i="7"/>
  <c r="H1788" i="7"/>
  <c r="H1791" i="7"/>
  <c r="H1794" i="7"/>
  <c r="H1842" i="7"/>
  <c r="H1968" i="7"/>
  <c r="P1322" i="7"/>
  <c r="P1549" i="7"/>
  <c r="P1441" i="7"/>
  <c r="P1345" i="7"/>
  <c r="H1846" i="7"/>
  <c r="H1870" i="7"/>
  <c r="H1894" i="7"/>
  <c r="H1900" i="7"/>
  <c r="H1903" i="7"/>
  <c r="H1912" i="7"/>
  <c r="H1951" i="7"/>
  <c r="H1954" i="7"/>
  <c r="H1972" i="7"/>
  <c r="H1981" i="7"/>
  <c r="H1984" i="7"/>
  <c r="H1987" i="7"/>
  <c r="H1990" i="7"/>
  <c r="P1018" i="7"/>
  <c r="P1006" i="7"/>
  <c r="P861" i="7"/>
  <c r="P1093" i="7"/>
  <c r="P1089" i="7"/>
  <c r="P1430" i="7"/>
  <c r="P1406" i="7"/>
  <c r="P1394" i="7"/>
  <c r="P1334" i="7"/>
  <c r="P1020" i="7"/>
  <c r="P778" i="7"/>
  <c r="P754" i="7"/>
  <c r="P502" i="7"/>
  <c r="P394" i="7"/>
  <c r="P382" i="7"/>
  <c r="P358" i="7"/>
  <c r="P190" i="7"/>
  <c r="P1389" i="7"/>
  <c r="P1377" i="7"/>
  <c r="P1365" i="7"/>
  <c r="P1341" i="7"/>
  <c r="P1329" i="7"/>
  <c r="P1317" i="7"/>
  <c r="P1305" i="7"/>
  <c r="P1293" i="7"/>
  <c r="P1281" i="7"/>
  <c r="P1256" i="7"/>
  <c r="P1244" i="7"/>
  <c r="P1232" i="7"/>
  <c r="P1994" i="7"/>
  <c r="P1982" i="7"/>
  <c r="P1958" i="7"/>
  <c r="P1946" i="7"/>
  <c r="P1934" i="7"/>
  <c r="P1922" i="7"/>
  <c r="P1910" i="7"/>
  <c r="P1898" i="7"/>
  <c r="P1886" i="7"/>
  <c r="P1874" i="7"/>
  <c r="P1862" i="7"/>
  <c r="P1850" i="7"/>
  <c r="P1838" i="7"/>
  <c r="P1826" i="7"/>
  <c r="P1814" i="7"/>
  <c r="P1802" i="7"/>
  <c r="P1790" i="7"/>
  <c r="P1778" i="7"/>
  <c r="P1766" i="7"/>
  <c r="P1754" i="7"/>
  <c r="P1742" i="7"/>
  <c r="P1730" i="7"/>
  <c r="P1706" i="7"/>
  <c r="P1694" i="7"/>
  <c r="P1682" i="7"/>
  <c r="P1658" i="7"/>
  <c r="P1633" i="7"/>
  <c r="P1621" i="7"/>
  <c r="P1337" i="7"/>
  <c r="P1301" i="7"/>
  <c r="P1265" i="7"/>
  <c r="P1997" i="7"/>
  <c r="P1985" i="7"/>
  <c r="P1973" i="7"/>
  <c r="P1949" i="7"/>
  <c r="P1889" i="7"/>
  <c r="P1841" i="7"/>
  <c r="P1817" i="7"/>
  <c r="P1805" i="7"/>
  <c r="P1781" i="7"/>
  <c r="P1757" i="7"/>
  <c r="P1745" i="7"/>
  <c r="P1733" i="7"/>
  <c r="P1721" i="7"/>
  <c r="P1697" i="7"/>
  <c r="P1685" i="7"/>
  <c r="P1673" i="7"/>
  <c r="P1661" i="7"/>
  <c r="P1649" i="7"/>
  <c r="P1624" i="7"/>
  <c r="P1612" i="7"/>
  <c r="P1563" i="7"/>
  <c r="P1551" i="7"/>
  <c r="P1539" i="7"/>
  <c r="P1515" i="7"/>
  <c r="P1491" i="7"/>
  <c r="P1479" i="7"/>
  <c r="P1407" i="7"/>
  <c r="P1876" i="7"/>
  <c r="P1732" i="7"/>
  <c r="P1648" i="7"/>
  <c r="P1611" i="7"/>
  <c r="P1598" i="7"/>
  <c r="P1141" i="7"/>
  <c r="P1021" i="7"/>
  <c r="P1009" i="7"/>
  <c r="P997" i="7"/>
  <c r="P985" i="7"/>
  <c r="P973" i="7"/>
  <c r="P949" i="7"/>
  <c r="P901" i="7"/>
  <c r="P1597" i="7"/>
  <c r="P1116" i="7"/>
  <c r="P1104" i="7"/>
  <c r="P1092" i="7"/>
  <c r="P1068" i="7"/>
  <c r="P912" i="7"/>
  <c r="P876" i="7"/>
  <c r="H524" i="7"/>
  <c r="H674" i="7"/>
  <c r="H755" i="7"/>
  <c r="H764" i="7"/>
  <c r="H773" i="7"/>
  <c r="H782" i="7"/>
  <c r="H791" i="7"/>
  <c r="H797" i="7"/>
  <c r="H815" i="7"/>
  <c r="H821" i="7"/>
  <c r="H845" i="7"/>
  <c r="H872" i="7"/>
  <c r="H875" i="7"/>
  <c r="H878" i="7"/>
  <c r="H887" i="7"/>
  <c r="H890" i="7"/>
  <c r="H893" i="7"/>
  <c r="H896" i="7"/>
  <c r="H908" i="7"/>
  <c r="H914" i="7"/>
  <c r="H920" i="7"/>
  <c r="H923" i="7"/>
  <c r="H938" i="7"/>
  <c r="H971" i="7"/>
  <c r="H980" i="7"/>
  <c r="H983" i="7"/>
  <c r="H992" i="7"/>
  <c r="H995" i="7"/>
  <c r="H1001" i="7"/>
  <c r="H1010" i="7"/>
  <c r="H1034" i="7"/>
  <c r="H1040" i="7"/>
  <c r="H1079" i="7"/>
  <c r="H1088" i="7"/>
  <c r="H1097" i="7"/>
  <c r="H1106" i="7"/>
  <c r="H1109" i="7"/>
  <c r="H1112" i="7"/>
  <c r="H1115" i="7"/>
  <c r="H1118" i="7"/>
  <c r="H1139" i="7"/>
  <c r="H1142" i="7"/>
  <c r="H1145" i="7"/>
  <c r="H1154" i="7"/>
  <c r="H1160" i="7"/>
  <c r="H1172" i="7"/>
  <c r="H1181" i="7"/>
  <c r="H1184" i="7"/>
  <c r="H1196" i="7"/>
  <c r="H1205" i="7"/>
  <c r="H1214" i="7"/>
  <c r="H1217" i="7"/>
  <c r="H1223" i="7"/>
  <c r="H1232" i="7"/>
  <c r="H1238" i="7"/>
  <c r="H1250" i="7"/>
  <c r="H1280" i="7"/>
  <c r="H1283" i="7"/>
  <c r="P1584" i="7"/>
  <c r="P1464" i="7"/>
  <c r="P1428" i="7"/>
  <c r="P1404" i="7"/>
  <c r="P1222" i="7"/>
  <c r="P1210" i="7"/>
  <c r="P1150" i="7"/>
  <c r="P1138" i="7"/>
  <c r="P1090" i="7"/>
  <c r="P1078" i="7"/>
  <c r="P1066" i="7"/>
  <c r="P1054" i="7"/>
  <c r="P1042" i="7"/>
  <c r="P994" i="7"/>
  <c r="P982" i="7"/>
  <c r="P958" i="7"/>
  <c r="P874" i="7"/>
  <c r="P584" i="7"/>
  <c r="P1992" i="7"/>
  <c r="P1378" i="7"/>
  <c r="P1366" i="7"/>
  <c r="P1354" i="7"/>
  <c r="P1282" i="7"/>
  <c r="P908" i="7"/>
  <c r="P810" i="7"/>
  <c r="P798" i="7"/>
  <c r="P786" i="7"/>
  <c r="P774" i="7"/>
  <c r="P762" i="7"/>
  <c r="P750" i="7"/>
  <c r="P714" i="7"/>
  <c r="P702" i="7"/>
  <c r="P642" i="7"/>
  <c r="P606" i="7"/>
  <c r="P582" i="7"/>
  <c r="P570" i="7"/>
  <c r="P558" i="7"/>
  <c r="P546" i="7"/>
  <c r="P534" i="7"/>
  <c r="P522" i="7"/>
  <c r="P510" i="7"/>
  <c r="P498" i="7"/>
  <c r="P486" i="7"/>
  <c r="P474" i="7"/>
  <c r="P462" i="7"/>
  <c r="P450" i="7"/>
  <c r="P438" i="7"/>
  <c r="P426" i="7"/>
  <c r="P342" i="7"/>
  <c r="P282" i="7"/>
  <c r="P198" i="7"/>
  <c r="P174" i="7"/>
  <c r="P126" i="7"/>
  <c r="P54" i="7"/>
  <c r="P1610" i="7"/>
  <c r="P1537" i="7"/>
  <c r="P1525" i="7"/>
  <c r="P1465" i="7"/>
  <c r="P1453" i="7"/>
  <c r="P1429" i="7"/>
  <c r="P1417" i="7"/>
  <c r="P1261" i="7"/>
  <c r="P862" i="7"/>
  <c r="P850" i="7"/>
  <c r="P814" i="7"/>
  <c r="P621" i="7"/>
  <c r="P465" i="7"/>
  <c r="P381" i="7"/>
  <c r="P369" i="7"/>
  <c r="P153" i="7"/>
  <c r="P1590" i="7"/>
  <c r="P1470" i="7"/>
  <c r="P1434" i="7"/>
  <c r="P1241" i="7"/>
  <c r="P1387" i="7"/>
  <c r="P1375" i="7"/>
  <c r="P1363" i="7"/>
  <c r="P1351" i="7"/>
  <c r="P1339" i="7"/>
  <c r="P1327" i="7"/>
  <c r="P1315" i="7"/>
  <c r="P1303" i="7"/>
  <c r="P1291" i="7"/>
  <c r="P1279" i="7"/>
  <c r="P1267" i="7"/>
  <c r="P1242" i="7"/>
  <c r="P1230" i="7"/>
  <c r="P651" i="7"/>
  <c r="P1160" i="7"/>
  <c r="P1148" i="7"/>
  <c r="P920" i="7"/>
  <c r="P354" i="7"/>
  <c r="P318" i="7"/>
  <c r="P306" i="7"/>
  <c r="P270" i="7"/>
  <c r="P210" i="7"/>
  <c r="P114" i="7"/>
  <c r="P78" i="7"/>
  <c r="P18" i="7"/>
  <c r="P1158" i="7"/>
  <c r="P1110" i="7"/>
  <c r="P942" i="7"/>
  <c r="P869" i="7"/>
  <c r="P857" i="7"/>
  <c r="P833" i="7"/>
  <c r="P821" i="7"/>
  <c r="P628" i="7"/>
  <c r="P580" i="7"/>
  <c r="P544" i="7"/>
  <c r="P1398" i="7"/>
  <c r="P1386" i="7"/>
  <c r="P1374" i="7"/>
  <c r="P1362" i="7"/>
  <c r="P1350" i="7"/>
  <c r="P1338" i="7"/>
  <c r="P1326" i="7"/>
  <c r="P1314" i="7"/>
  <c r="P1266" i="7"/>
  <c r="P1253" i="7"/>
  <c r="P1461" i="7"/>
  <c r="P1449" i="7"/>
  <c r="P1437" i="7"/>
  <c r="P1425" i="7"/>
  <c r="P1413" i="7"/>
  <c r="P1401" i="7"/>
  <c r="P1219" i="7"/>
  <c r="P1207" i="7"/>
  <c r="P1195" i="7"/>
  <c r="P1135" i="7"/>
  <c r="P1075" i="7"/>
  <c r="P1063" i="7"/>
  <c r="P1051" i="7"/>
  <c r="P1015" i="7"/>
  <c r="P1003" i="7"/>
  <c r="P943" i="7"/>
  <c r="P931" i="7"/>
  <c r="P809" i="7"/>
  <c r="P797" i="7"/>
  <c r="P785" i="7"/>
  <c r="P773" i="7"/>
  <c r="P749" i="7"/>
  <c r="P737" i="7"/>
  <c r="P725" i="7"/>
  <c r="P713" i="7"/>
  <c r="P701" i="7"/>
  <c r="P689" i="7"/>
  <c r="P677" i="7"/>
  <c r="P665" i="7"/>
  <c r="P653" i="7"/>
  <c r="P641" i="7"/>
  <c r="P629" i="7"/>
  <c r="P617" i="7"/>
  <c r="P605" i="7"/>
  <c r="P593" i="7"/>
  <c r="P581" i="7"/>
  <c r="P521" i="7"/>
  <c r="P509" i="7"/>
  <c r="P497" i="7"/>
  <c r="P485" i="7"/>
  <c r="P473" i="7"/>
  <c r="P461" i="7"/>
  <c r="P449" i="7"/>
  <c r="P437" i="7"/>
  <c r="P425" i="7"/>
  <c r="P413" i="7"/>
  <c r="P401" i="7"/>
  <c r="P389" i="7"/>
  <c r="P377" i="7"/>
  <c r="P365" i="7"/>
  <c r="P353" i="7"/>
  <c r="P341" i="7"/>
  <c r="P329" i="7"/>
  <c r="P317" i="7"/>
  <c r="P293" i="7"/>
  <c r="P281" i="7"/>
  <c r="P269" i="7"/>
  <c r="P257" i="7"/>
  <c r="P245" i="7"/>
  <c r="P233" i="7"/>
  <c r="P221" i="7"/>
  <c r="P209" i="7"/>
  <c r="P197" i="7"/>
  <c r="P1217" i="7"/>
  <c r="P1205" i="7"/>
  <c r="P1193" i="7"/>
  <c r="P1181" i="7"/>
  <c r="P1157" i="7"/>
  <c r="P868" i="7"/>
  <c r="P1182" i="7"/>
  <c r="P808" i="7"/>
  <c r="P664" i="7"/>
  <c r="P640" i="7"/>
  <c r="P496" i="7"/>
  <c r="P472" i="7"/>
  <c r="P880" i="7"/>
  <c r="P1995" i="7"/>
  <c r="P1983" i="7"/>
  <c r="P1971" i="7"/>
  <c r="P1959" i="7"/>
  <c r="P1947" i="7"/>
  <c r="P1935" i="7"/>
  <c r="P1923" i="7"/>
  <c r="P1911" i="7"/>
  <c r="P1899" i="7"/>
  <c r="P1791" i="7"/>
  <c r="P1743" i="7"/>
  <c r="P1731" i="7"/>
  <c r="P1695" i="7"/>
  <c r="P1683" i="7"/>
  <c r="P1671" i="7"/>
  <c r="P1659" i="7"/>
  <c r="P1647" i="7"/>
  <c r="H1789" i="7"/>
  <c r="H1792" i="7"/>
  <c r="H1795" i="7"/>
  <c r="H1801" i="7"/>
  <c r="H1813" i="7"/>
  <c r="H1834" i="7"/>
  <c r="H1837" i="7"/>
  <c r="H1840" i="7"/>
  <c r="H1843" i="7"/>
  <c r="H1849" i="7"/>
  <c r="H1852" i="7"/>
  <c r="H1855" i="7"/>
  <c r="H1858" i="7"/>
  <c r="H1864" i="7"/>
  <c r="H1882" i="7"/>
  <c r="H1891" i="7"/>
  <c r="H1906" i="7"/>
  <c r="H1909" i="7"/>
  <c r="H1915" i="7"/>
  <c r="H1918" i="7"/>
  <c r="H1921" i="7"/>
  <c r="H1927" i="7"/>
  <c r="H1930" i="7"/>
  <c r="H1939" i="7"/>
  <c r="H1942" i="7"/>
  <c r="H1963" i="7"/>
  <c r="H1966" i="7"/>
  <c r="H1975" i="7"/>
  <c r="H1978" i="7"/>
  <c r="H1996" i="7"/>
  <c r="P1585" i="7"/>
  <c r="P1573" i="7"/>
  <c r="P1489" i="7"/>
  <c r="P1405" i="7"/>
  <c r="P1620" i="7"/>
  <c r="P1607" i="7"/>
  <c r="P1595" i="7"/>
  <c r="P1393" i="7"/>
  <c r="P1381" i="7"/>
  <c r="P1369" i="7"/>
  <c r="P1333" i="7"/>
  <c r="P1309" i="7"/>
  <c r="P1297" i="7"/>
  <c r="P1285" i="7"/>
  <c r="P1199" i="7"/>
  <c r="P1187" i="7"/>
  <c r="P1175" i="7"/>
  <c r="P1151" i="7"/>
  <c r="P1103" i="7"/>
  <c r="P1031" i="7"/>
  <c r="P273" i="7"/>
  <c r="P117" i="7"/>
  <c r="P1980" i="7"/>
  <c r="P1968" i="7"/>
  <c r="P1956" i="7"/>
  <c r="P1944" i="7"/>
  <c r="P1932" i="7"/>
  <c r="P1920" i="7"/>
  <c r="P1908" i="7"/>
  <c r="P1896" i="7"/>
  <c r="P1884" i="7"/>
  <c r="P1872" i="7"/>
  <c r="P1860" i="7"/>
  <c r="P1848" i="7"/>
  <c r="P1836" i="7"/>
  <c r="P1824" i="7"/>
  <c r="P1812" i="7"/>
  <c r="P1800" i="7"/>
  <c r="P1788" i="7"/>
  <c r="P1776" i="7"/>
  <c r="P1764" i="7"/>
  <c r="P1752" i="7"/>
  <c r="P1740" i="7"/>
  <c r="P1728" i="7"/>
  <c r="P1716" i="7"/>
  <c r="P1704" i="7"/>
  <c r="P1692" i="7"/>
  <c r="P1680" i="7"/>
  <c r="P1668" i="7"/>
  <c r="P1656" i="7"/>
  <c r="P1644" i="7"/>
  <c r="P1631" i="7"/>
  <c r="P1619" i="7"/>
  <c r="P1606" i="7"/>
  <c r="P1583" i="7"/>
  <c r="P1571" i="7"/>
  <c r="P1559" i="7"/>
  <c r="P1547" i="7"/>
  <c r="P1535" i="7"/>
  <c r="P1511" i="7"/>
  <c r="P1499" i="7"/>
  <c r="P1463" i="7"/>
  <c r="P1439" i="7"/>
  <c r="P1427" i="7"/>
  <c r="P1415" i="7"/>
  <c r="P1403" i="7"/>
  <c r="P1311" i="7"/>
  <c r="P838" i="7"/>
  <c r="P826" i="7"/>
  <c r="P789" i="7"/>
  <c r="P765" i="7"/>
  <c r="P741" i="7"/>
  <c r="P717" i="7"/>
  <c r="P705" i="7"/>
  <c r="P681" i="7"/>
  <c r="P645" i="7"/>
  <c r="P633" i="7"/>
  <c r="P441" i="7"/>
  <c r="P237" i="7"/>
  <c r="P225" i="7"/>
  <c r="P93" i="7"/>
  <c r="P81" i="7"/>
  <c r="P1641" i="7"/>
  <c r="P1570" i="7"/>
  <c r="P1462" i="7"/>
  <c r="P1450" i="7"/>
  <c r="P1438" i="7"/>
  <c r="P1426" i="7"/>
  <c r="P1414" i="7"/>
  <c r="P1402" i="7"/>
  <c r="P1391" i="7"/>
  <c r="P1379" i="7"/>
  <c r="P1367" i="7"/>
  <c r="P1355" i="7"/>
  <c r="P1343" i="7"/>
  <c r="P1331" i="7"/>
  <c r="P1307" i="7"/>
  <c r="P1295" i="7"/>
  <c r="P1259" i="7"/>
  <c r="P1246" i="7"/>
  <c r="P1221" i="7"/>
  <c r="P1197" i="7"/>
  <c r="P1185" i="7"/>
  <c r="P1173" i="7"/>
  <c r="P1161" i="7"/>
  <c r="P1029" i="7"/>
  <c r="P872" i="7"/>
  <c r="P811" i="7"/>
  <c r="P799" i="7"/>
  <c r="P787" i="7"/>
  <c r="P775" i="7"/>
  <c r="P763" i="7"/>
  <c r="P715" i="7"/>
  <c r="P703" i="7"/>
  <c r="P679" i="7"/>
  <c r="P667" i="7"/>
  <c r="P655" i="7"/>
  <c r="P643" i="7"/>
  <c r="P631" i="7"/>
  <c r="P619" i="7"/>
  <c r="P607" i="7"/>
  <c r="P595" i="7"/>
  <c r="P583" i="7"/>
  <c r="P571" i="7"/>
  <c r="P559" i="7"/>
  <c r="P547" i="7"/>
  <c r="P535" i="7"/>
  <c r="P523" i="7"/>
  <c r="P511" i="7"/>
  <c r="P499" i="7"/>
  <c r="P451" i="7"/>
  <c r="P367" i="7"/>
  <c r="P355" i="7"/>
  <c r="P1382" i="7"/>
  <c r="P1346" i="7"/>
  <c r="P1310" i="7"/>
  <c r="P1249" i="7"/>
  <c r="P1200" i="7"/>
  <c r="P1989" i="7"/>
  <c r="P1965" i="7"/>
  <c r="P1953" i="7"/>
  <c r="P1941" i="7"/>
  <c r="P1917" i="7"/>
  <c r="P1905" i="7"/>
  <c r="P1893" i="7"/>
  <c r="P1881" i="7"/>
  <c r="P1869" i="7"/>
  <c r="P1857" i="7"/>
  <c r="P1845" i="7"/>
  <c r="P1833" i="7"/>
  <c r="P1821" i="7"/>
  <c r="P1809" i="7"/>
  <c r="P1797" i="7"/>
  <c r="P1785" i="7"/>
  <c r="P1773" i="7"/>
  <c r="P1761" i="7"/>
  <c r="P1749" i="7"/>
  <c r="P1725" i="7"/>
  <c r="P1713" i="7"/>
  <c r="P1701" i="7"/>
  <c r="P1689" i="7"/>
  <c r="P1665" i="7"/>
  <c r="P1653" i="7"/>
  <c r="P1640" i="7"/>
  <c r="P1628" i="7"/>
  <c r="P1616" i="7"/>
  <c r="P1603" i="7"/>
  <c r="H1148" i="7"/>
  <c r="H1163" i="7"/>
  <c r="H1199" i="7"/>
  <c r="H1208" i="7"/>
  <c r="H1211" i="7"/>
  <c r="H1220" i="7"/>
  <c r="H1235" i="7"/>
  <c r="H1241" i="7"/>
  <c r="P124" i="7"/>
  <c r="P1823" i="7"/>
  <c r="P1811" i="7"/>
  <c r="P1799" i="7"/>
  <c r="P1787" i="7"/>
  <c r="P1775" i="7"/>
  <c r="P1667" i="7"/>
  <c r="P1655" i="7"/>
  <c r="P1643" i="7"/>
  <c r="P1630" i="7"/>
  <c r="P883" i="7"/>
  <c r="P846" i="7"/>
  <c r="P834" i="7"/>
  <c r="P822" i="7"/>
  <c r="P185" i="7"/>
  <c r="P173" i="7"/>
  <c r="P161" i="7"/>
  <c r="P149" i="7"/>
  <c r="P137" i="7"/>
  <c r="P125" i="7"/>
  <c r="P113" i="7"/>
  <c r="P101" i="7"/>
  <c r="P89" i="7"/>
  <c r="P77" i="7"/>
  <c r="P65" i="7"/>
  <c r="P53" i="7"/>
  <c r="P41" i="7"/>
  <c r="P29" i="7"/>
  <c r="P17" i="7"/>
  <c r="P1588" i="7"/>
  <c r="P1576" i="7"/>
  <c r="P1564" i="7"/>
  <c r="P1540" i="7"/>
  <c r="P1528" i="7"/>
  <c r="P1516" i="7"/>
  <c r="P1456" i="7"/>
  <c r="P1420" i="7"/>
  <c r="P1408" i="7"/>
  <c r="P1396" i="7"/>
  <c r="P1372" i="7"/>
  <c r="P1360" i="7"/>
  <c r="P1348" i="7"/>
  <c r="P1336" i="7"/>
  <c r="P1300" i="7"/>
  <c r="P1288" i="7"/>
  <c r="P1264" i="7"/>
  <c r="P1251" i="7"/>
  <c r="P1227" i="7"/>
  <c r="P1145" i="7"/>
  <c r="P1133" i="7"/>
  <c r="P1121" i="7"/>
  <c r="P1109" i="7"/>
  <c r="P1097" i="7"/>
  <c r="P1073" i="7"/>
  <c r="P1025" i="7"/>
  <c r="P1013" i="7"/>
  <c r="P989" i="7"/>
  <c r="P977" i="7"/>
  <c r="P965" i="7"/>
  <c r="P953" i="7"/>
  <c r="P941" i="7"/>
  <c r="P929" i="7"/>
  <c r="P917" i="7"/>
  <c r="P759" i="7"/>
  <c r="P747" i="7"/>
  <c r="P735" i="7"/>
  <c r="P723" i="7"/>
  <c r="P711" i="7"/>
  <c r="P699" i="7"/>
  <c r="P675" i="7"/>
  <c r="P663" i="7"/>
  <c r="P639" i="7"/>
  <c r="P615" i="7"/>
  <c r="P603" i="7"/>
  <c r="P591" i="7"/>
  <c r="P519" i="7"/>
  <c r="P507" i="7"/>
  <c r="P495" i="7"/>
  <c r="P483" i="7"/>
  <c r="P471" i="7"/>
  <c r="P459" i="7"/>
  <c r="P447" i="7"/>
  <c r="P435" i="7"/>
  <c r="P423" i="7"/>
  <c r="P411" i="7"/>
  <c r="P399" i="7"/>
  <c r="P1330" i="7"/>
  <c r="P1318" i="7"/>
  <c r="P1306" i="7"/>
  <c r="P1294" i="7"/>
  <c r="P1270" i="7"/>
  <c r="P1258" i="7"/>
  <c r="P1245" i="7"/>
  <c r="P1233" i="7"/>
  <c r="P1220" i="7"/>
  <c r="P1208" i="7"/>
  <c r="P1196" i="7"/>
  <c r="P1184" i="7"/>
  <c r="P1172" i="7"/>
  <c r="P1149" i="7"/>
  <c r="P852" i="7"/>
  <c r="P840" i="7"/>
  <c r="P828" i="7"/>
  <c r="P1952" i="7"/>
  <c r="P1940" i="7"/>
  <c r="P1928" i="7"/>
  <c r="P1916" i="7"/>
  <c r="P1904" i="7"/>
  <c r="P1892" i="7"/>
  <c r="P1880" i="7"/>
  <c r="P1724" i="7"/>
  <c r="P1712" i="7"/>
  <c r="P1700" i="7"/>
  <c r="P1688" i="7"/>
  <c r="P1664" i="7"/>
  <c r="P1580" i="7"/>
  <c r="P1568" i="7"/>
  <c r="P1556" i="7"/>
  <c r="P1544" i="7"/>
  <c r="P1532" i="7"/>
  <c r="P1520" i="7"/>
  <c r="P1508" i="7"/>
  <c r="P1496" i="7"/>
  <c r="P1484" i="7"/>
  <c r="P1472" i="7"/>
  <c r="P1460" i="7"/>
  <c r="P1448" i="7"/>
  <c r="P1436" i="7"/>
  <c r="P1424" i="7"/>
  <c r="P1412" i="7"/>
  <c r="P1400" i="7"/>
  <c r="P1101" i="7"/>
  <c r="P1017" i="7"/>
  <c r="P1005" i="7"/>
  <c r="P993" i="7"/>
  <c r="P969" i="7"/>
  <c r="P957" i="7"/>
  <c r="P945" i="7"/>
  <c r="P933" i="7"/>
  <c r="P921" i="7"/>
  <c r="P899" i="7"/>
  <c r="P887" i="7"/>
  <c r="P875" i="7"/>
  <c r="P515" i="7"/>
  <c r="P443" i="7"/>
  <c r="P1388" i="7"/>
  <c r="P1364" i="7"/>
  <c r="P1352" i="7"/>
  <c r="P1340" i="7"/>
  <c r="P1328" i="7"/>
  <c r="P1316" i="7"/>
  <c r="P1304" i="7"/>
  <c r="P1280" i="7"/>
  <c r="P1268" i="7"/>
  <c r="P1255" i="7"/>
  <c r="P1243" i="7"/>
  <c r="P1231" i="7"/>
  <c r="P1040" i="7"/>
  <c r="P1028" i="7"/>
  <c r="P1016" i="7"/>
  <c r="P1004" i="7"/>
  <c r="P992" i="7"/>
  <c r="P980" i="7"/>
  <c r="P968" i="7"/>
  <c r="P956" i="7"/>
  <c r="P944" i="7"/>
  <c r="P932" i="7"/>
  <c r="P1601" i="7"/>
  <c r="P1578" i="7"/>
  <c r="P1530" i="7"/>
  <c r="P1506" i="7"/>
  <c r="P585" i="7"/>
  <c r="P573" i="7"/>
  <c r="P393" i="7"/>
  <c r="P854" i="7"/>
  <c r="P842" i="7"/>
  <c r="P818" i="7"/>
  <c r="P1302" i="7"/>
  <c r="P1290" i="7"/>
  <c r="P1278" i="7"/>
  <c r="P860" i="7"/>
  <c r="P848" i="7"/>
  <c r="P836" i="7"/>
  <c r="P824" i="7"/>
  <c r="P877" i="7"/>
  <c r="P414" i="7"/>
  <c r="P402" i="7"/>
  <c r="P390" i="7"/>
  <c r="P378" i="7"/>
  <c r="P366" i="7"/>
  <c r="P343" i="7"/>
  <c r="P331" i="7"/>
  <c r="P319" i="7"/>
  <c r="P307" i="7"/>
  <c r="P295" i="7"/>
  <c r="P283" i="7"/>
  <c r="P271" i="7"/>
  <c r="P259" i="7"/>
  <c r="P247" i="7"/>
  <c r="P235" i="7"/>
  <c r="P223" i="7"/>
  <c r="P211" i="7"/>
  <c r="P199" i="7"/>
  <c r="P127" i="7"/>
  <c r="P115" i="7"/>
  <c r="P103" i="7"/>
  <c r="P79" i="7"/>
  <c r="P67" i="7"/>
  <c r="P55" i="7"/>
  <c r="P43" i="7"/>
  <c r="P31" i="7"/>
  <c r="P19" i="7"/>
  <c r="P1996" i="7"/>
  <c r="P1888" i="7"/>
  <c r="P1864" i="7"/>
  <c r="P1840" i="7"/>
  <c r="P1780" i="7"/>
  <c r="P1768" i="7"/>
  <c r="P1756" i="7"/>
  <c r="P1708" i="7"/>
  <c r="P1684" i="7"/>
  <c r="P1672" i="7"/>
  <c r="P1152" i="7"/>
  <c r="P1032" i="7"/>
  <c r="P996" i="7"/>
  <c r="P984" i="7"/>
  <c r="P972" i="7"/>
  <c r="P900" i="7"/>
  <c r="P888" i="7"/>
  <c r="P682" i="7"/>
  <c r="P658" i="7"/>
  <c r="P646" i="7"/>
  <c r="P634" i="7"/>
  <c r="P622" i="7"/>
  <c r="P610" i="7"/>
  <c r="P598" i="7"/>
  <c r="P586" i="7"/>
  <c r="P466" i="7"/>
  <c r="P442" i="7"/>
  <c r="P406" i="7"/>
  <c r="P370" i="7"/>
  <c r="P322" i="7"/>
  <c r="P202" i="7"/>
  <c r="P178" i="7"/>
  <c r="P118" i="7"/>
  <c r="P106" i="7"/>
  <c r="P94" i="7"/>
  <c r="P82" i="7"/>
  <c r="P70" i="7"/>
  <c r="P1030" i="7"/>
  <c r="P970" i="7"/>
  <c r="P922" i="7"/>
  <c r="P849" i="7"/>
  <c r="P825" i="7"/>
  <c r="P776" i="7"/>
  <c r="P740" i="7"/>
  <c r="P500" i="7"/>
  <c r="P452" i="7"/>
  <c r="P188" i="7"/>
  <c r="H1920" i="7"/>
  <c r="H1932" i="7"/>
  <c r="H1965" i="7"/>
  <c r="H1971" i="7"/>
  <c r="P1562" i="7"/>
  <c r="P1538" i="7"/>
  <c r="P1526" i="7"/>
  <c r="P1514" i="7"/>
  <c r="P1502" i="7"/>
  <c r="P1466" i="7"/>
  <c r="P1418" i="7"/>
  <c r="P1263" i="7"/>
  <c r="P1250" i="7"/>
  <c r="P1238" i="7"/>
  <c r="P1226" i="7"/>
  <c r="P1993" i="7"/>
  <c r="P1981" i="7"/>
  <c r="P1969" i="7"/>
  <c r="P1957" i="7"/>
  <c r="P1933" i="7"/>
  <c r="P1921" i="7"/>
  <c r="P1909" i="7"/>
  <c r="P1885" i="7"/>
  <c r="P1873" i="7"/>
  <c r="P1861" i="7"/>
  <c r="P1849" i="7"/>
  <c r="P1825" i="7"/>
  <c r="P1813" i="7"/>
  <c r="P1801" i="7"/>
  <c r="P1789" i="7"/>
  <c r="P1777" i="7"/>
  <c r="P1753" i="7"/>
  <c r="P1729" i="7"/>
  <c r="P1705" i="7"/>
  <c r="P1693" i="7"/>
  <c r="P1681" i="7"/>
  <c r="P1669" i="7"/>
  <c r="P1657" i="7"/>
  <c r="P1645" i="7"/>
  <c r="P1632" i="7"/>
  <c r="P1094" i="7"/>
  <c r="P1058" i="7"/>
  <c r="P796" i="7"/>
  <c r="P772" i="7"/>
  <c r="P760" i="7"/>
  <c r="P748" i="7"/>
  <c r="P724" i="7"/>
  <c r="P700" i="7"/>
  <c r="P688" i="7"/>
  <c r="P652" i="7"/>
  <c r="P616" i="7"/>
  <c r="P604" i="7"/>
  <c r="H376" i="7"/>
  <c r="H409" i="7"/>
  <c r="H658" i="7"/>
  <c r="H664" i="7"/>
  <c r="H745" i="7"/>
  <c r="H775" i="7"/>
  <c r="H958" i="7"/>
  <c r="H1000" i="7"/>
  <c r="H1027" i="7"/>
  <c r="H1036" i="7"/>
  <c r="H1048" i="7"/>
  <c r="H1054" i="7"/>
  <c r="H1060" i="7"/>
  <c r="H1066" i="7"/>
  <c r="H1102" i="7"/>
  <c r="H1138" i="7"/>
  <c r="H1156" i="7"/>
  <c r="H1165" i="7"/>
  <c r="H1171" i="7"/>
  <c r="H1180" i="7"/>
  <c r="H1186" i="7"/>
  <c r="H1213" i="7"/>
  <c r="H1222" i="7"/>
  <c r="H1246" i="7"/>
  <c r="H1264" i="7"/>
  <c r="H1369" i="7"/>
  <c r="H1603" i="7"/>
  <c r="H1633" i="7"/>
  <c r="H334" i="7"/>
  <c r="H415" i="7"/>
  <c r="H571" i="7"/>
  <c r="H1009" i="7"/>
  <c r="H1024" i="7"/>
  <c r="H1045" i="7"/>
  <c r="H1057" i="7"/>
  <c r="H1063" i="7"/>
  <c r="H1069" i="7"/>
  <c r="H1075" i="7"/>
  <c r="H1081" i="7"/>
  <c r="H1087" i="7"/>
  <c r="H1111" i="7"/>
  <c r="H1135" i="7"/>
  <c r="H1141" i="7"/>
  <c r="H1147" i="7"/>
  <c r="H1153" i="7"/>
  <c r="H1159" i="7"/>
  <c r="H1162" i="7"/>
  <c r="H1168" i="7"/>
  <c r="H1189" i="7"/>
  <c r="H1204" i="7"/>
  <c r="H1216" i="7"/>
  <c r="H1219" i="7"/>
  <c r="H1228" i="7"/>
  <c r="H1237" i="7"/>
  <c r="H1243" i="7"/>
  <c r="H1255" i="7"/>
  <c r="H1267" i="7"/>
  <c r="H1273" i="7"/>
  <c r="H1282" i="7"/>
  <c r="H1375" i="7"/>
  <c r="H1450" i="7"/>
  <c r="H1486" i="7"/>
  <c r="H1600" i="7"/>
  <c r="H1636" i="7"/>
  <c r="H1684" i="7"/>
  <c r="H1711" i="7"/>
  <c r="H337" i="7"/>
  <c r="H529" i="7"/>
  <c r="H400" i="7"/>
  <c r="H418" i="7"/>
  <c r="H493" i="7"/>
  <c r="H292" i="7"/>
  <c r="H328" i="7"/>
  <c r="H406" i="7"/>
  <c r="H424" i="7"/>
  <c r="H481" i="7"/>
  <c r="H34" i="7"/>
  <c r="H37" i="7"/>
  <c r="H40" i="7"/>
  <c r="H43" i="7"/>
  <c r="H46" i="7"/>
  <c r="H58" i="7"/>
  <c r="H61" i="7"/>
  <c r="H64" i="7"/>
  <c r="H67" i="7"/>
  <c r="H70" i="7"/>
  <c r="H73" i="7"/>
  <c r="H94" i="7"/>
  <c r="H97" i="7"/>
  <c r="H100" i="7"/>
  <c r="H103" i="7"/>
  <c r="H106" i="7"/>
  <c r="H109" i="7"/>
  <c r="H112" i="7"/>
  <c r="H115" i="7"/>
  <c r="H118" i="7"/>
  <c r="H121" i="7"/>
  <c r="H124" i="7"/>
  <c r="H127" i="7"/>
  <c r="H130" i="7"/>
  <c r="H133" i="7"/>
  <c r="H136" i="7"/>
  <c r="H139" i="7"/>
  <c r="H142" i="7"/>
  <c r="H154" i="7"/>
  <c r="H160" i="7"/>
  <c r="H163" i="7"/>
  <c r="H166" i="7"/>
  <c r="H169" i="7"/>
  <c r="H172" i="7"/>
  <c r="H175" i="7"/>
  <c r="H178" i="7"/>
  <c r="H187" i="7"/>
  <c r="H196" i="7"/>
  <c r="H199" i="7"/>
  <c r="H202" i="7"/>
  <c r="H205" i="7"/>
  <c r="H211" i="7"/>
  <c r="H214" i="7"/>
  <c r="H217" i="7"/>
  <c r="H220" i="7"/>
  <c r="H223" i="7"/>
  <c r="H226" i="7"/>
  <c r="H229" i="7"/>
  <c r="H232" i="7"/>
  <c r="H235" i="7"/>
  <c r="H238" i="7"/>
  <c r="H241" i="7"/>
  <c r="H244" i="7"/>
  <c r="H247" i="7"/>
  <c r="H250" i="7"/>
  <c r="H253" i="7"/>
  <c r="H256" i="7"/>
  <c r="H259" i="7"/>
  <c r="H262" i="7"/>
  <c r="H265" i="7"/>
  <c r="H268" i="7"/>
  <c r="H271" i="7"/>
  <c r="H274" i="7"/>
  <c r="H277" i="7"/>
  <c r="H280" i="7"/>
  <c r="H283" i="7"/>
  <c r="H286" i="7"/>
  <c r="H289" i="7"/>
  <c r="H295" i="7"/>
  <c r="H298" i="7"/>
  <c r="H301" i="7"/>
  <c r="H236" i="7"/>
  <c r="H263" i="7"/>
  <c r="H671" i="7"/>
  <c r="H677" i="7"/>
  <c r="H680" i="7"/>
  <c r="H683" i="7"/>
  <c r="H686" i="7"/>
  <c r="H689" i="7"/>
  <c r="H695" i="7"/>
  <c r="H743" i="7"/>
  <c r="H749" i="7"/>
  <c r="H758" i="7"/>
  <c r="H767" i="7"/>
  <c r="H776" i="7"/>
  <c r="H779" i="7"/>
  <c r="H785" i="7"/>
  <c r="H806" i="7"/>
  <c r="H926" i="7"/>
  <c r="H932" i="7"/>
  <c r="H935" i="7"/>
  <c r="H998" i="7"/>
  <c r="H1064" i="7"/>
  <c r="H1265" i="7"/>
  <c r="H117" i="7"/>
  <c r="H540" i="7"/>
  <c r="H642" i="7"/>
  <c r="H1341" i="7"/>
  <c r="H1422" i="7"/>
  <c r="H1488" i="7"/>
  <c r="H1572" i="7"/>
  <c r="H1581" i="7"/>
  <c r="H1635" i="7"/>
  <c r="H1689" i="7"/>
  <c r="H1836" i="7"/>
  <c r="H1956" i="7"/>
  <c r="P1618" i="7"/>
  <c r="P1605" i="7"/>
  <c r="P1593" i="7"/>
  <c r="P1581" i="7"/>
  <c r="P1569" i="7"/>
  <c r="P1557" i="7"/>
  <c r="P1533" i="7"/>
  <c r="P1521" i="7"/>
  <c r="P1509" i="7"/>
  <c r="P1497" i="7"/>
  <c r="P1485" i="7"/>
  <c r="P1473" i="7"/>
  <c r="H1258" i="7"/>
  <c r="H1291" i="7"/>
  <c r="H1297" i="7"/>
  <c r="H1327" i="7"/>
  <c r="H1333" i="7"/>
  <c r="H1336" i="7"/>
  <c r="H1339" i="7"/>
  <c r="H1351" i="7"/>
  <c r="H1354" i="7"/>
  <c r="H1363" i="7"/>
  <c r="H1432" i="7"/>
  <c r="H1438" i="7"/>
  <c r="H1465" i="7"/>
  <c r="H1582" i="7"/>
  <c r="H1588" i="7"/>
  <c r="H1612" i="7"/>
  <c r="H1621" i="7"/>
  <c r="H1648" i="7"/>
  <c r="H1651" i="7"/>
  <c r="H1654" i="7"/>
  <c r="H1660" i="7"/>
  <c r="H1663" i="7"/>
  <c r="H1669" i="7"/>
  <c r="H1678" i="7"/>
  <c r="H1681" i="7"/>
  <c r="H1687" i="7"/>
  <c r="H1702" i="7"/>
  <c r="H1714" i="7"/>
  <c r="H1717" i="7"/>
  <c r="H1720" i="7"/>
  <c r="H1741" i="7"/>
  <c r="H1753" i="7"/>
  <c r="H1756" i="7"/>
  <c r="H1759" i="7"/>
  <c r="H1777" i="7"/>
  <c r="H1786" i="7"/>
  <c r="H1804" i="7"/>
  <c r="H1810" i="7"/>
  <c r="H1819" i="7"/>
  <c r="H1822" i="7"/>
  <c r="H1831" i="7"/>
  <c r="H1861" i="7"/>
  <c r="H1867" i="7"/>
  <c r="H1873" i="7"/>
  <c r="H1879" i="7"/>
  <c r="H1897" i="7"/>
  <c r="H1924" i="7"/>
  <c r="H1933" i="7"/>
  <c r="H1936" i="7"/>
  <c r="H1945" i="7"/>
  <c r="H1957" i="7"/>
  <c r="H1960" i="7"/>
  <c r="H1969" i="7"/>
  <c r="H1993" i="7"/>
  <c r="H1999" i="7"/>
  <c r="P863" i="7"/>
  <c r="H1376" i="7"/>
  <c r="H1391" i="7"/>
  <c r="H1433" i="7"/>
  <c r="H1442" i="7"/>
  <c r="H1460" i="7"/>
  <c r="H1469" i="7"/>
  <c r="H347" i="7"/>
  <c r="H371" i="7"/>
  <c r="H578" i="7"/>
  <c r="H614" i="7"/>
  <c r="H1052" i="7"/>
  <c r="H1136" i="7"/>
  <c r="H1166" i="7"/>
  <c r="H1175" i="7"/>
  <c r="H1193" i="7"/>
  <c r="H1244" i="7"/>
  <c r="H1247" i="7"/>
  <c r="H1256" i="7"/>
  <c r="P1586" i="7"/>
  <c r="P1574" i="7"/>
  <c r="P1490" i="7"/>
  <c r="P1454" i="7"/>
  <c r="P1080" i="7"/>
  <c r="P1056" i="7"/>
  <c r="P1044" i="7"/>
  <c r="P790" i="7"/>
  <c r="P1186" i="7"/>
  <c r="P1174" i="7"/>
  <c r="P1162" i="7"/>
  <c r="P1114" i="7"/>
  <c r="P1102" i="7"/>
  <c r="P344" i="7"/>
  <c r="H75" i="7"/>
  <c r="H81" i="7"/>
  <c r="H114" i="7"/>
  <c r="H120" i="7"/>
  <c r="H135" i="7"/>
  <c r="H150" i="7"/>
  <c r="H159" i="7"/>
  <c r="H171" i="7"/>
  <c r="H180" i="7"/>
  <c r="H189" i="7"/>
  <c r="H192" i="7"/>
  <c r="H195" i="7"/>
  <c r="H198" i="7"/>
  <c r="H267" i="7"/>
  <c r="H279" i="7"/>
  <c r="H285" i="7"/>
  <c r="H288" i="7"/>
  <c r="H291" i="7"/>
  <c r="H294" i="7"/>
  <c r="H297" i="7"/>
  <c r="H300" i="7"/>
  <c r="P1061" i="7"/>
  <c r="P1049" i="7"/>
  <c r="P1037" i="7"/>
  <c r="P893" i="7"/>
  <c r="P856" i="7"/>
  <c r="P844" i="7"/>
  <c r="P832" i="7"/>
  <c r="P820" i="7"/>
  <c r="P807" i="7"/>
  <c r="P795" i="7"/>
  <c r="P771" i="7"/>
  <c r="P579" i="7"/>
  <c r="P567" i="7"/>
  <c r="P555" i="7"/>
  <c r="P531" i="7"/>
  <c r="P387" i="7"/>
  <c r="P375" i="7"/>
  <c r="P351" i="7"/>
  <c r="P339" i="7"/>
  <c r="P327" i="7"/>
  <c r="P315" i="7"/>
  <c r="P303" i="7"/>
  <c r="P291" i="7"/>
  <c r="P279" i="7"/>
  <c r="P267" i="7"/>
  <c r="P231" i="7"/>
  <c r="P219" i="7"/>
  <c r="P195" i="7"/>
  <c r="P99" i="7"/>
  <c r="P87" i="7"/>
  <c r="P75" i="7"/>
  <c r="P63" i="7"/>
  <c r="P51" i="7"/>
  <c r="P27" i="7"/>
  <c r="P15" i="7"/>
  <c r="P1026" i="7"/>
  <c r="P1014" i="7"/>
  <c r="P1002" i="7"/>
  <c r="P990" i="7"/>
  <c r="P978" i="7"/>
  <c r="P896" i="7"/>
  <c r="P884" i="7"/>
  <c r="P1370" i="7"/>
  <c r="P1358" i="7"/>
  <c r="P1274" i="7"/>
  <c r="P1164" i="7"/>
  <c r="P871" i="7"/>
  <c r="P574" i="7"/>
  <c r="P562" i="7"/>
  <c r="P550" i="7"/>
  <c r="P538" i="7"/>
  <c r="P526" i="7"/>
  <c r="P1558" i="7"/>
  <c r="P1546" i="7"/>
  <c r="P1534" i="7"/>
  <c r="P1522" i="7"/>
  <c r="P1510" i="7"/>
  <c r="P1498" i="7"/>
  <c r="P894" i="7"/>
  <c r="P882" i="7"/>
  <c r="P859" i="7"/>
  <c r="P847" i="7"/>
  <c r="P835" i="7"/>
  <c r="P823" i="7"/>
  <c r="P596" i="7"/>
  <c r="P454" i="7"/>
  <c r="P347" i="7"/>
  <c r="P130" i="7"/>
  <c r="P1987" i="7"/>
  <c r="P1975" i="7"/>
  <c r="P1927" i="7"/>
  <c r="P1891" i="7"/>
  <c r="P1638" i="7"/>
  <c r="P1626" i="7"/>
  <c r="P1614" i="7"/>
  <c r="P1565" i="7"/>
  <c r="P1529" i="7"/>
  <c r="P1517" i="7"/>
  <c r="P1505" i="7"/>
  <c r="P1493" i="7"/>
  <c r="P1469" i="7"/>
  <c r="P1421" i="7"/>
  <c r="P1409" i="7"/>
  <c r="P1397" i="7"/>
  <c r="P1373" i="7"/>
  <c r="P1277" i="7"/>
  <c r="P1252" i="7"/>
  <c r="P1215" i="7"/>
  <c r="P1191" i="7"/>
  <c r="P1179" i="7"/>
  <c r="P1167" i="7"/>
  <c r="P1155" i="7"/>
  <c r="P1131" i="7"/>
  <c r="P1119" i="7"/>
  <c r="P1107" i="7"/>
  <c r="P1059" i="7"/>
  <c r="P1047" i="7"/>
  <c r="P1023" i="7"/>
  <c r="P987" i="7"/>
  <c r="P963" i="7"/>
  <c r="P927" i="7"/>
  <c r="P879" i="7"/>
  <c r="P793" i="7"/>
  <c r="P781" i="7"/>
  <c r="P769" i="7"/>
  <c r="P733" i="7"/>
  <c r="P721" i="7"/>
  <c r="P709" i="7"/>
  <c r="P697" i="7"/>
  <c r="P661" i="7"/>
  <c r="P649" i="7"/>
  <c r="P637" i="7"/>
  <c r="P625" i="7"/>
  <c r="P613" i="7"/>
  <c r="P589" i="7"/>
  <c r="P577" i="7"/>
  <c r="P553" i="7"/>
  <c r="P541" i="7"/>
  <c r="P493" i="7"/>
  <c r="P469" i="7"/>
  <c r="P457" i="7"/>
  <c r="P445" i="7"/>
  <c r="P421" i="7"/>
  <c r="P397" i="7"/>
  <c r="P373" i="7"/>
  <c r="P361" i="7"/>
  <c r="P349" i="7"/>
  <c r="P337" i="7"/>
  <c r="P229" i="7"/>
  <c r="P181" i="7"/>
  <c r="P169" i="7"/>
  <c r="P145" i="7"/>
  <c r="P121" i="7"/>
  <c r="P109" i="7"/>
  <c r="P85" i="7"/>
  <c r="P49" i="7"/>
  <c r="P13" i="7"/>
  <c r="P1966" i="7"/>
  <c r="P1906" i="7"/>
  <c r="P1738" i="7"/>
  <c r="P1726" i="7"/>
  <c r="P1690" i="7"/>
  <c r="P1654" i="7"/>
  <c r="P1356" i="7"/>
  <c r="P1201" i="7"/>
  <c r="P1177" i="7"/>
  <c r="P1165" i="7"/>
  <c r="P1105" i="7"/>
  <c r="P961" i="7"/>
  <c r="P925" i="7"/>
  <c r="P813" i="7"/>
  <c r="P738" i="7"/>
  <c r="P726" i="7"/>
  <c r="P690" i="7"/>
  <c r="P678" i="7"/>
  <c r="P666" i="7"/>
  <c r="P654" i="7"/>
  <c r="P630" i="7"/>
  <c r="P618" i="7"/>
  <c r="P594" i="7"/>
  <c r="P92" i="7"/>
  <c r="P20" i="7"/>
  <c r="P1961" i="7"/>
  <c r="P1937" i="7"/>
  <c r="P1925" i="7"/>
  <c r="P1913" i="7"/>
  <c r="P1901" i="7"/>
  <c r="P1829" i="7"/>
  <c r="P1636" i="7"/>
  <c r="P1443" i="7"/>
  <c r="P1431" i="7"/>
  <c r="P1383" i="7"/>
  <c r="P1275" i="7"/>
  <c r="P1117" i="7"/>
  <c r="P1057" i="7"/>
  <c r="P1045" i="7"/>
  <c r="P1033" i="7"/>
  <c r="P1976" i="7"/>
  <c r="P1964" i="7"/>
  <c r="P1115" i="7"/>
  <c r="P1091" i="7"/>
  <c r="P801" i="7"/>
  <c r="P753" i="7"/>
  <c r="P693" i="7"/>
  <c r="P669" i="7"/>
  <c r="P609" i="7"/>
  <c r="P561" i="7"/>
  <c r="P537" i="7"/>
  <c r="P525" i="7"/>
  <c r="P513" i="7"/>
  <c r="P501" i="7"/>
  <c r="P489" i="7"/>
  <c r="P477" i="7"/>
  <c r="P453" i="7"/>
  <c r="P417" i="7"/>
  <c r="P405" i="7"/>
  <c r="P297" i="7"/>
  <c r="P285" i="7"/>
  <c r="P261" i="7"/>
  <c r="P249" i="7"/>
  <c r="P201" i="7"/>
  <c r="P165" i="7"/>
  <c r="P129" i="7"/>
  <c r="P105" i="7"/>
  <c r="P1984" i="7"/>
  <c r="P1924" i="7"/>
  <c r="P1720" i="7"/>
  <c r="P1696" i="7"/>
  <c r="P1660" i="7"/>
  <c r="P1635" i="7"/>
  <c r="P1623" i="7"/>
  <c r="P1599" i="7"/>
  <c r="P1218" i="7"/>
  <c r="P1206" i="7"/>
  <c r="P1136" i="7"/>
  <c r="P1124" i="7"/>
  <c r="P1112" i="7"/>
  <c r="P1100" i="7"/>
  <c r="P1088" i="7"/>
  <c r="P1076" i="7"/>
  <c r="P1064" i="7"/>
  <c r="P1052" i="7"/>
  <c r="P330" i="7"/>
  <c r="P258" i="7"/>
  <c r="P246" i="7"/>
  <c r="P234" i="7"/>
  <c r="P222" i="7"/>
  <c r="P162" i="7"/>
  <c r="P138" i="7"/>
  <c r="P90" i="7"/>
  <c r="P66" i="7"/>
  <c r="P42" i="7"/>
  <c r="P30" i="7"/>
  <c r="P475" i="7"/>
  <c r="P463" i="7"/>
  <c r="P139" i="7"/>
  <c r="P520" i="7"/>
  <c r="P508" i="7"/>
  <c r="P484" i="7"/>
  <c r="P436" i="7"/>
  <c r="P424" i="7"/>
  <c r="P412" i="7"/>
  <c r="P364" i="7"/>
  <c r="P1146" i="7"/>
  <c r="P1134" i="7"/>
  <c r="P1122" i="7"/>
  <c r="P1086" i="7"/>
  <c r="P1074" i="7"/>
  <c r="P1062" i="7"/>
  <c r="P910" i="7"/>
  <c r="P232" i="7"/>
  <c r="P208" i="7"/>
  <c r="P100" i="7"/>
  <c r="H809" i="7"/>
  <c r="H824" i="7"/>
  <c r="H848" i="7"/>
  <c r="H881" i="7"/>
  <c r="H884" i="7"/>
  <c r="H899" i="7"/>
  <c r="H905" i="7"/>
  <c r="H911" i="7"/>
  <c r="H929" i="7"/>
  <c r="H944" i="7"/>
  <c r="H947" i="7"/>
  <c r="H950" i="7"/>
  <c r="H956" i="7"/>
  <c r="H974" i="7"/>
  <c r="H977" i="7"/>
  <c r="H986" i="7"/>
  <c r="H989" i="7"/>
  <c r="H1016" i="7"/>
  <c r="H1022" i="7"/>
  <c r="H1028" i="7"/>
  <c r="H1037" i="7"/>
  <c r="H1043" i="7"/>
  <c r="H1049" i="7"/>
  <c r="H1058" i="7"/>
  <c r="H1076" i="7"/>
  <c r="H1100" i="7"/>
  <c r="H1103" i="7"/>
  <c r="H1124" i="7"/>
  <c r="H1169" i="7"/>
  <c r="H1259" i="7"/>
  <c r="H1262" i="7"/>
  <c r="H1268" i="7"/>
  <c r="H1271" i="7"/>
  <c r="H1274" i="7"/>
  <c r="H1277" i="7"/>
  <c r="H1286" i="7"/>
  <c r="H1289" i="7"/>
  <c r="H1292" i="7"/>
  <c r="H1295" i="7"/>
  <c r="H1301" i="7"/>
  <c r="H1310" i="7"/>
  <c r="H1313" i="7"/>
  <c r="H1316" i="7"/>
  <c r="H1319" i="7"/>
  <c r="H1322" i="7"/>
  <c r="H1337" i="7"/>
  <c r="H1346" i="7"/>
  <c r="H1349" i="7"/>
  <c r="H1352" i="7"/>
  <c r="H1355" i="7"/>
  <c r="H1358" i="7"/>
  <c r="H1361" i="7"/>
  <c r="H1364" i="7"/>
  <c r="H1367" i="7"/>
  <c r="H1370" i="7"/>
  <c r="H1373" i="7"/>
  <c r="H1379" i="7"/>
  <c r="H1382" i="7"/>
  <c r="H1385" i="7"/>
  <c r="H1388" i="7"/>
  <c r="H1394" i="7"/>
  <c r="H1397" i="7"/>
  <c r="H1400" i="7"/>
  <c r="H1403" i="7"/>
  <c r="H1406" i="7"/>
  <c r="H1409" i="7"/>
  <c r="H1412" i="7"/>
  <c r="H1415" i="7"/>
  <c r="H1418" i="7"/>
  <c r="H1421" i="7"/>
  <c r="H1424" i="7"/>
  <c r="H1427" i="7"/>
  <c r="H1430" i="7"/>
  <c r="H1436" i="7"/>
  <c r="H1439" i="7"/>
  <c r="H1445" i="7"/>
  <c r="H1448" i="7"/>
  <c r="H1451" i="7"/>
  <c r="H1454" i="7"/>
  <c r="H1457" i="7"/>
  <c r="H1463" i="7"/>
  <c r="H1466" i="7"/>
  <c r="H1472" i="7"/>
  <c r="H1475" i="7"/>
  <c r="H1478" i="7"/>
  <c r="H1481" i="7"/>
  <c r="H1484" i="7"/>
  <c r="H1490" i="7"/>
  <c r="H1493" i="7"/>
  <c r="H1496" i="7"/>
  <c r="H1499" i="7"/>
  <c r="H1502" i="7"/>
  <c r="H1505" i="7"/>
  <c r="H1508" i="7"/>
  <c r="H1511" i="7"/>
  <c r="H1514" i="7"/>
  <c r="H1517" i="7"/>
  <c r="H1520" i="7"/>
  <c r="H1529" i="7"/>
  <c r="H1535" i="7"/>
  <c r="H1541" i="7"/>
  <c r="H1547" i="7"/>
  <c r="H1553" i="7"/>
  <c r="H1559" i="7"/>
  <c r="H1565" i="7"/>
  <c r="H1568" i="7"/>
  <c r="H1571" i="7"/>
  <c r="H1577" i="7"/>
  <c r="H1580" i="7"/>
  <c r="H1586" i="7"/>
  <c r="H1589" i="7"/>
  <c r="H1592" i="7"/>
  <c r="H1595" i="7"/>
  <c r="H1598" i="7"/>
  <c r="H1601" i="7"/>
  <c r="H1604" i="7"/>
  <c r="H1607" i="7"/>
  <c r="H1610" i="7"/>
  <c r="H1613" i="7"/>
  <c r="H1616" i="7"/>
  <c r="H1619" i="7"/>
  <c r="H1622" i="7"/>
  <c r="H1625" i="7"/>
  <c r="H1628" i="7"/>
  <c r="H1631" i="7"/>
  <c r="H1637" i="7"/>
  <c r="H1643" i="7"/>
  <c r="H1649" i="7"/>
  <c r="H1652" i="7"/>
  <c r="H1655" i="7"/>
  <c r="H1658" i="7"/>
  <c r="H1661" i="7"/>
  <c r="H1664" i="7"/>
  <c r="H1667" i="7"/>
  <c r="H1670" i="7"/>
  <c r="H1673" i="7"/>
  <c r="H1676" i="7"/>
  <c r="H1679" i="7"/>
  <c r="H1682" i="7"/>
  <c r="H1685" i="7"/>
  <c r="H1688" i="7"/>
  <c r="H1691" i="7"/>
  <c r="H1694" i="7"/>
  <c r="H1697" i="7"/>
  <c r="H1700" i="7"/>
  <c r="H1703" i="7"/>
  <c r="H1706" i="7"/>
  <c r="H1709" i="7"/>
  <c r="H1712" i="7"/>
  <c r="H1715" i="7"/>
  <c r="H1718" i="7"/>
  <c r="H1721" i="7"/>
  <c r="H1724" i="7"/>
  <c r="H1727" i="7"/>
  <c r="H1730" i="7"/>
  <c r="H1733" i="7"/>
  <c r="H1736" i="7"/>
  <c r="H1739" i="7"/>
  <c r="H1742" i="7"/>
  <c r="H1745" i="7"/>
  <c r="H1748" i="7"/>
  <c r="H1751" i="7"/>
  <c r="H1754" i="7"/>
  <c r="H1757" i="7"/>
  <c r="H1760" i="7"/>
  <c r="H1763" i="7"/>
  <c r="H1766" i="7"/>
  <c r="H1769" i="7"/>
  <c r="H1772" i="7"/>
  <c r="H1775" i="7"/>
  <c r="H1778" i="7"/>
  <c r="H1781" i="7"/>
  <c r="H1784" i="7"/>
  <c r="H1787" i="7"/>
  <c r="H1790" i="7"/>
  <c r="H1793" i="7"/>
  <c r="H1796" i="7"/>
  <c r="H1799" i="7"/>
  <c r="H1802" i="7"/>
  <c r="H1805" i="7"/>
  <c r="H1808" i="7"/>
  <c r="H1811" i="7"/>
  <c r="H1814" i="7"/>
  <c r="H1817" i="7"/>
  <c r="H1820" i="7"/>
  <c r="H1823" i="7"/>
  <c r="H1826" i="7"/>
  <c r="H1829" i="7"/>
  <c r="H1832" i="7"/>
  <c r="H1835" i="7"/>
  <c r="H1838" i="7"/>
  <c r="H1841" i="7"/>
  <c r="H1844" i="7"/>
  <c r="H1847" i="7"/>
  <c r="H1850" i="7"/>
  <c r="H1853" i="7"/>
  <c r="H1856" i="7"/>
  <c r="H1859" i="7"/>
  <c r="H1862" i="7"/>
  <c r="H1865" i="7"/>
  <c r="H1868" i="7"/>
  <c r="H1871" i="7"/>
  <c r="H1874" i="7"/>
  <c r="H1877" i="7"/>
  <c r="H1880" i="7"/>
  <c r="H1883" i="7"/>
  <c r="H1886" i="7"/>
  <c r="H1889" i="7"/>
  <c r="H1892" i="7"/>
  <c r="H1895" i="7"/>
  <c r="H1898" i="7"/>
  <c r="H1901" i="7"/>
  <c r="H1904" i="7"/>
  <c r="H1907" i="7"/>
  <c r="H1910" i="7"/>
  <c r="H1913" i="7"/>
  <c r="H1916" i="7"/>
  <c r="H1919" i="7"/>
  <c r="H1922" i="7"/>
  <c r="H1925" i="7"/>
  <c r="H1928" i="7"/>
  <c r="H1931" i="7"/>
  <c r="H1934" i="7"/>
  <c r="H1937" i="7"/>
  <c r="H1940" i="7"/>
  <c r="H1943" i="7"/>
  <c r="H1946" i="7"/>
  <c r="H1949" i="7"/>
  <c r="H1952" i="7"/>
  <c r="H1955" i="7"/>
  <c r="H1958" i="7"/>
  <c r="H1961" i="7"/>
  <c r="H1964" i="7"/>
  <c r="H1967" i="7"/>
  <c r="H1970" i="7"/>
  <c r="H1973" i="7"/>
  <c r="H1976" i="7"/>
  <c r="H1979" i="7"/>
  <c r="H1982" i="7"/>
  <c r="H1985" i="7"/>
  <c r="H1988" i="7"/>
  <c r="H1991" i="7"/>
  <c r="H1994" i="7"/>
  <c r="H1997" i="7"/>
  <c r="H2000" i="7"/>
  <c r="H669" i="7"/>
  <c r="H672" i="7"/>
  <c r="H675" i="7"/>
  <c r="H678" i="7"/>
  <c r="H690" i="7"/>
  <c r="H696" i="7"/>
  <c r="H699" i="7"/>
  <c r="H702" i="7"/>
  <c r="H705" i="7"/>
  <c r="H744" i="7"/>
  <c r="H747" i="7"/>
  <c r="H834" i="7"/>
  <c r="H837" i="7"/>
  <c r="H846" i="7"/>
  <c r="H849" i="7"/>
  <c r="H852" i="7"/>
  <c r="H855" i="7"/>
  <c r="H858" i="7"/>
  <c r="H861" i="7"/>
  <c r="H864" i="7"/>
  <c r="H867" i="7"/>
  <c r="H870" i="7"/>
  <c r="H879" i="7"/>
  <c r="H882" i="7"/>
  <c r="H891" i="7"/>
  <c r="H918" i="7"/>
  <c r="H921" i="7"/>
  <c r="H924" i="7"/>
  <c r="H321" i="7"/>
  <c r="H327" i="7"/>
  <c r="H330" i="7"/>
  <c r="H354" i="7"/>
  <c r="H387" i="7"/>
  <c r="H402" i="7"/>
  <c r="H420" i="7"/>
  <c r="H423" i="7"/>
  <c r="H426" i="7"/>
  <c r="H432" i="7"/>
  <c r="H459" i="7"/>
  <c r="H471" i="7"/>
  <c r="H474" i="7"/>
  <c r="H477" i="7"/>
  <c r="H480" i="7"/>
  <c r="H486" i="7"/>
  <c r="H489" i="7"/>
  <c r="H492" i="7"/>
  <c r="H498" i="7"/>
  <c r="H519" i="7"/>
  <c r="H522" i="7"/>
  <c r="H525" i="7"/>
  <c r="H528" i="7"/>
  <c r="H534" i="7"/>
  <c r="H537" i="7"/>
  <c r="H546" i="7"/>
  <c r="H549" i="7"/>
  <c r="H561" i="7"/>
  <c r="H564" i="7"/>
  <c r="H570" i="7"/>
  <c r="H573" i="7"/>
  <c r="H576" i="7"/>
  <c r="H582" i="7"/>
  <c r="H585" i="7"/>
  <c r="H588" i="7"/>
  <c r="H594" i="7"/>
  <c r="H597" i="7"/>
  <c r="H606" i="7"/>
  <c r="H609" i="7"/>
  <c r="H615" i="7"/>
  <c r="H618" i="7"/>
  <c r="H621" i="7"/>
  <c r="H624" i="7"/>
  <c r="H630" i="7"/>
  <c r="H633" i="7"/>
  <c r="H636" i="7"/>
  <c r="H639" i="7"/>
  <c r="H654" i="7"/>
  <c r="H657" i="7"/>
  <c r="H660" i="7"/>
  <c r="H663" i="7"/>
  <c r="H666" i="7"/>
  <c r="P1963" i="7"/>
  <c r="P1951" i="7"/>
  <c r="P1879" i="7"/>
  <c r="H304" i="7"/>
  <c r="H310" i="7"/>
  <c r="H316" i="7"/>
  <c r="H319" i="7"/>
  <c r="H325" i="7"/>
  <c r="H340" i="7"/>
  <c r="H346" i="7"/>
  <c r="H352" i="7"/>
  <c r="H355" i="7"/>
  <c r="H367" i="7"/>
  <c r="H370" i="7"/>
  <c r="H373" i="7"/>
  <c r="H382" i="7"/>
  <c r="H385" i="7"/>
  <c r="H388" i="7"/>
  <c r="H391" i="7"/>
  <c r="H397" i="7"/>
  <c r="H403" i="7"/>
  <c r="H412" i="7"/>
  <c r="H421" i="7"/>
  <c r="H430" i="7"/>
  <c r="H436" i="7"/>
  <c r="H439" i="7"/>
  <c r="H466" i="7"/>
  <c r="H490" i="7"/>
  <c r="H502" i="7"/>
  <c r="H508" i="7"/>
  <c r="H520" i="7"/>
  <c r="H523" i="7"/>
  <c r="H526" i="7"/>
  <c r="H532" i="7"/>
  <c r="H535" i="7"/>
  <c r="H541" i="7"/>
  <c r="H544" i="7"/>
  <c r="H550" i="7"/>
  <c r="H556" i="7"/>
  <c r="H568" i="7"/>
  <c r="H604" i="7"/>
  <c r="H610" i="7"/>
  <c r="H616" i="7"/>
  <c r="H619" i="7"/>
  <c r="H625" i="7"/>
  <c r="H634" i="7"/>
  <c r="H640" i="7"/>
  <c r="H643" i="7"/>
  <c r="H649" i="7"/>
  <c r="H652" i="7"/>
  <c r="H661" i="7"/>
  <c r="H667" i="7"/>
  <c r="H709" i="7"/>
  <c r="H712" i="7"/>
  <c r="H715" i="7"/>
  <c r="H718" i="7"/>
  <c r="H721" i="7"/>
  <c r="H724" i="7"/>
  <c r="H727" i="7"/>
  <c r="H730" i="7"/>
  <c r="H733" i="7"/>
  <c r="H736" i="7"/>
  <c r="H739" i="7"/>
  <c r="H742" i="7"/>
  <c r="H748" i="7"/>
  <c r="H751" i="7"/>
  <c r="H754" i="7"/>
  <c r="H757" i="7"/>
  <c r="H760" i="7"/>
  <c r="H763" i="7"/>
  <c r="H766" i="7"/>
  <c r="H772" i="7"/>
  <c r="H778" i="7"/>
  <c r="H781" i="7"/>
  <c r="H811" i="7"/>
  <c r="H814" i="7"/>
  <c r="H823" i="7"/>
  <c r="H826" i="7"/>
  <c r="H829" i="7"/>
  <c r="H832" i="7"/>
  <c r="H835" i="7"/>
  <c r="H838" i="7"/>
  <c r="H844" i="7"/>
  <c r="H847" i="7"/>
  <c r="H850" i="7"/>
  <c r="H856" i="7"/>
  <c r="H859" i="7"/>
  <c r="H862" i="7"/>
  <c r="H874" i="7"/>
  <c r="H880" i="7"/>
  <c r="H904" i="7"/>
  <c r="H907" i="7"/>
  <c r="H910" i="7"/>
  <c r="H913" i="7"/>
  <c r="H916" i="7"/>
  <c r="H919" i="7"/>
  <c r="H922" i="7"/>
  <c r="H925" i="7"/>
  <c r="H928" i="7"/>
  <c r="H931" i="7"/>
  <c r="H934" i="7"/>
  <c r="H937" i="7"/>
  <c r="H940" i="7"/>
  <c r="H943" i="7"/>
  <c r="H946" i="7"/>
  <c r="H949" i="7"/>
  <c r="H952" i="7"/>
  <c r="H955" i="7"/>
  <c r="H961" i="7"/>
  <c r="H964" i="7"/>
  <c r="H967" i="7"/>
  <c r="H970" i="7"/>
  <c r="H973" i="7"/>
  <c r="H976" i="7"/>
  <c r="H994" i="7"/>
  <c r="H1003" i="7"/>
  <c r="H1006" i="7"/>
  <c r="H1012" i="7"/>
  <c r="H1015" i="7"/>
  <c r="H1018" i="7"/>
  <c r="H1021" i="7"/>
  <c r="H1201" i="7"/>
  <c r="H1240" i="7"/>
  <c r="H1249" i="7"/>
  <c r="H1252" i="7"/>
  <c r="H311" i="7"/>
  <c r="H317" i="7"/>
  <c r="H320" i="7"/>
  <c r="H323" i="7"/>
  <c r="H326" i="7"/>
  <c r="H329" i="7"/>
  <c r="H332" i="7"/>
  <c r="H335" i="7"/>
  <c r="H338" i="7"/>
  <c r="H341" i="7"/>
  <c r="H344" i="7"/>
  <c r="H350" i="7"/>
  <c r="H353" i="7"/>
  <c r="H356" i="7"/>
  <c r="H359" i="7"/>
  <c r="H362" i="7"/>
  <c r="H365" i="7"/>
  <c r="H368" i="7"/>
  <c r="H374" i="7"/>
  <c r="H377" i="7"/>
  <c r="H380" i="7"/>
  <c r="H383" i="7"/>
  <c r="H473" i="7"/>
  <c r="H476" i="7"/>
  <c r="H479" i="7"/>
  <c r="H482" i="7"/>
  <c r="H485" i="7"/>
  <c r="H488" i="7"/>
  <c r="H491" i="7"/>
  <c r="H494" i="7"/>
  <c r="P1349" i="7"/>
  <c r="P1325" i="7"/>
  <c r="P1313" i="7"/>
  <c r="P569" i="7"/>
  <c r="P557" i="7"/>
  <c r="P545" i="7"/>
  <c r="P533" i="7"/>
  <c r="P1970" i="7"/>
  <c r="P1468" i="7"/>
  <c r="P183" i="7"/>
  <c r="P171" i="7"/>
  <c r="P159" i="7"/>
  <c r="P147" i="7"/>
  <c r="P135" i="7"/>
  <c r="P1915" i="7"/>
  <c r="P357" i="7"/>
  <c r="P61" i="7"/>
  <c r="P37" i="7"/>
  <c r="P25" i="7"/>
  <c r="P1972" i="7"/>
  <c r="P1784" i="7"/>
  <c r="P1772" i="7"/>
  <c r="P1760" i="7"/>
  <c r="P1642" i="7"/>
  <c r="P1240" i="7"/>
  <c r="P971" i="7"/>
  <c r="P959" i="7"/>
  <c r="P947" i="7"/>
  <c r="P935" i="7"/>
  <c r="P923" i="7"/>
  <c r="P830" i="7"/>
  <c r="P488" i="7"/>
  <c r="P476" i="7"/>
  <c r="P440" i="7"/>
  <c r="P404" i="7"/>
  <c r="P392" i="7"/>
  <c r="P380" i="7"/>
  <c r="P368" i="7"/>
  <c r="P356" i="7"/>
  <c r="P334" i="7"/>
  <c r="P311" i="7"/>
  <c r="P299" i="7"/>
  <c r="P287" i="7"/>
  <c r="P263" i="7"/>
  <c r="P239" i="7"/>
  <c r="P227" i="7"/>
  <c r="P1960" i="7"/>
  <c r="P1948" i="7"/>
  <c r="P1936" i="7"/>
  <c r="P1855" i="7"/>
  <c r="P1843" i="7"/>
  <c r="P1831" i="7"/>
  <c r="P1819" i="7"/>
  <c r="P1807" i="7"/>
  <c r="P1795" i="7"/>
  <c r="P1371" i="7"/>
  <c r="P1359" i="7"/>
  <c r="P298" i="7"/>
  <c r="P286" i="7"/>
  <c r="P274" i="7"/>
  <c r="P262" i="7"/>
  <c r="P107" i="7"/>
  <c r="P95" i="7"/>
  <c r="P1865" i="7"/>
  <c r="P1853" i="7"/>
  <c r="P1793" i="7"/>
  <c r="P1687" i="7"/>
  <c r="P1615" i="7"/>
  <c r="P1392" i="7"/>
  <c r="P1224" i="7"/>
  <c r="P851" i="7"/>
  <c r="P839" i="7"/>
  <c r="P827" i="7"/>
  <c r="P815" i="7"/>
  <c r="P803" i="7"/>
  <c r="P779" i="7"/>
  <c r="P673" i="7"/>
  <c r="P177" i="7"/>
  <c r="P141" i="7"/>
  <c r="P69" i="7"/>
  <c r="P57" i="7"/>
  <c r="P33" i="7"/>
  <c r="P1344" i="7"/>
  <c r="P1143" i="7"/>
  <c r="P913" i="7"/>
  <c r="P1990" i="7"/>
  <c r="P1978" i="7"/>
  <c r="P1589" i="7"/>
  <c r="P1095" i="7"/>
  <c r="P1083" i="7"/>
  <c r="P707" i="7"/>
  <c r="P683" i="7"/>
  <c r="P11" i="7"/>
  <c r="P1577" i="7"/>
  <c r="P1129" i="7"/>
  <c r="P718" i="7"/>
  <c r="P983" i="7"/>
  <c r="H1348" i="7"/>
  <c r="H1360" i="7"/>
  <c r="H1381" i="7"/>
  <c r="H1384" i="7"/>
  <c r="H1390" i="7"/>
  <c r="H1393" i="7"/>
  <c r="H1396" i="7"/>
  <c r="H1402" i="7"/>
  <c r="H1405" i="7"/>
  <c r="H1408" i="7"/>
  <c r="H1411" i="7"/>
  <c r="H1414" i="7"/>
  <c r="H1417" i="7"/>
  <c r="H1420" i="7"/>
  <c r="H1423" i="7"/>
  <c r="H1426" i="7"/>
  <c r="H1429" i="7"/>
  <c r="H1435" i="7"/>
  <c r="H1441" i="7"/>
  <c r="H1444" i="7"/>
  <c r="H1447" i="7"/>
  <c r="H1453" i="7"/>
  <c r="H1456" i="7"/>
  <c r="H1459" i="7"/>
  <c r="H1468" i="7"/>
  <c r="H1471" i="7"/>
  <c r="H1474" i="7"/>
  <c r="H1477" i="7"/>
  <c r="H1480" i="7"/>
  <c r="H1483" i="7"/>
  <c r="H1495" i="7"/>
  <c r="H1546" i="7"/>
  <c r="H1549" i="7"/>
  <c r="H1552" i="7"/>
  <c r="H1555" i="7"/>
  <c r="H1558" i="7"/>
  <c r="H1561" i="7"/>
  <c r="P1954" i="7"/>
  <c r="P1942" i="7"/>
  <c r="P1930" i="7"/>
  <c r="P1587" i="7"/>
  <c r="P1140" i="7"/>
  <c r="P1128" i="7"/>
  <c r="P752" i="7"/>
  <c r="P657" i="7"/>
  <c r="P587" i="7"/>
  <c r="P481" i="7"/>
  <c r="P1575" i="7"/>
  <c r="P1139" i="7"/>
  <c r="P1127" i="7"/>
  <c r="P1011" i="7"/>
  <c r="P951" i="7"/>
  <c r="P905" i="7"/>
  <c r="P728" i="7"/>
  <c r="P692" i="7"/>
  <c r="P563" i="7"/>
  <c r="P539" i="7"/>
  <c r="P527" i="7"/>
  <c r="P1912" i="7"/>
  <c r="P1900" i="7"/>
  <c r="P1783" i="7"/>
  <c r="P1759" i="7"/>
  <c r="P1748" i="7"/>
  <c r="P1736" i="7"/>
  <c r="P1678" i="7"/>
  <c r="P1596" i="7"/>
  <c r="P1527" i="7"/>
  <c r="P1503" i="7"/>
  <c r="P1298" i="7"/>
  <c r="P1079" i="7"/>
  <c r="P1067" i="7"/>
  <c r="P1055" i="7"/>
  <c r="P1043" i="7"/>
  <c r="P975" i="7"/>
  <c r="P764" i="7"/>
  <c r="P719" i="7"/>
  <c r="P433" i="7"/>
  <c r="P385" i="7"/>
  <c r="P212" i="7"/>
  <c r="P189" i="7"/>
  <c r="P166" i="7"/>
  <c r="P142" i="7"/>
  <c r="P131" i="7"/>
  <c r="P2000" i="7"/>
  <c r="P1988" i="7"/>
  <c r="P1887" i="7"/>
  <c r="P1852" i="7"/>
  <c r="P1828" i="7"/>
  <c r="P1816" i="7"/>
  <c r="P1804" i="7"/>
  <c r="P1792" i="7"/>
  <c r="P1769" i="7"/>
  <c r="P1723" i="7"/>
  <c r="P1676" i="7"/>
  <c r="P1594" i="7"/>
  <c r="P1561" i="7"/>
  <c r="P1513" i="7"/>
  <c r="P1467" i="7"/>
  <c r="P1376" i="7"/>
  <c r="P1332" i="7"/>
  <c r="P1320" i="7"/>
  <c r="P1308" i="7"/>
  <c r="P1296" i="7"/>
  <c r="P1284" i="7"/>
  <c r="P1213" i="7"/>
  <c r="P1065" i="7"/>
  <c r="P1041" i="7"/>
  <c r="P1008" i="7"/>
  <c r="P915" i="7"/>
  <c r="P751" i="7"/>
  <c r="P706" i="7"/>
  <c r="P487" i="7"/>
  <c r="P464" i="7"/>
  <c r="P431" i="7"/>
  <c r="P419" i="7"/>
  <c r="P395" i="7"/>
  <c r="P383" i="7"/>
  <c r="P371" i="7"/>
  <c r="P176" i="7"/>
  <c r="P152" i="7"/>
  <c r="P140" i="7"/>
  <c r="P83" i="7"/>
  <c r="P1999" i="7"/>
  <c r="P1875" i="7"/>
  <c r="P1863" i="7"/>
  <c r="P1851" i="7"/>
  <c r="P1839" i="7"/>
  <c r="P1827" i="7"/>
  <c r="P1803" i="7"/>
  <c r="P1652" i="7"/>
  <c r="P1639" i="7"/>
  <c r="P1560" i="7"/>
  <c r="P1536" i="7"/>
  <c r="P1524" i="7"/>
  <c r="P1512" i="7"/>
  <c r="P1500" i="7"/>
  <c r="P1455" i="7"/>
  <c r="P1272" i="7"/>
  <c r="P1248" i="7"/>
  <c r="P1236" i="7"/>
  <c r="P1212" i="7"/>
  <c r="P1019" i="7"/>
  <c r="P1007" i="7"/>
  <c r="P995" i="7"/>
  <c r="P937" i="7"/>
  <c r="P739" i="7"/>
  <c r="P716" i="7"/>
  <c r="P671" i="7"/>
  <c r="P659" i="7"/>
  <c r="P635" i="7"/>
  <c r="P623" i="7"/>
  <c r="P611" i="7"/>
  <c r="P418" i="7"/>
  <c r="P187" i="7"/>
  <c r="P175" i="7"/>
  <c r="P163" i="7"/>
  <c r="P151" i="7"/>
  <c r="P128" i="7"/>
  <c r="P71" i="7"/>
  <c r="P59" i="7"/>
  <c r="P47" i="7"/>
  <c r="P35" i="7"/>
  <c r="P23" i="7"/>
  <c r="P1779" i="7"/>
  <c r="P1767" i="7"/>
  <c r="P1755" i="7"/>
  <c r="P1744" i="7"/>
  <c r="P1709" i="7"/>
  <c r="P1651" i="7"/>
  <c r="P1627" i="7"/>
  <c r="P1488" i="7"/>
  <c r="P1476" i="7"/>
  <c r="P1419" i="7"/>
  <c r="P1342" i="7"/>
  <c r="P1260" i="7"/>
  <c r="P1235" i="7"/>
  <c r="P1223" i="7"/>
  <c r="P1211" i="7"/>
  <c r="P1188" i="7"/>
  <c r="P1176" i="7"/>
  <c r="P948" i="7"/>
  <c r="P936" i="7"/>
  <c r="P924" i="7"/>
  <c r="P727" i="7"/>
  <c r="P704" i="7"/>
  <c r="P104" i="7"/>
  <c r="P34" i="7"/>
  <c r="P1918" i="7"/>
  <c r="P1894" i="7"/>
  <c r="P1719" i="7"/>
  <c r="P1707" i="7"/>
  <c r="P1452" i="7"/>
  <c r="P1440" i="7"/>
  <c r="P1395" i="7"/>
  <c r="P1361" i="7"/>
  <c r="P1292" i="7"/>
  <c r="P1209" i="7"/>
  <c r="P1198" i="7"/>
  <c r="P1163" i="7"/>
  <c r="P934" i="7"/>
  <c r="P911" i="7"/>
  <c r="P864" i="7"/>
  <c r="P805" i="7"/>
  <c r="P691" i="7"/>
  <c r="P680" i="7"/>
  <c r="P668" i="7"/>
  <c r="P656" i="7"/>
  <c r="P644" i="7"/>
  <c r="P632" i="7"/>
  <c r="P620" i="7"/>
  <c r="P608" i="7"/>
  <c r="P575" i="7"/>
  <c r="P517" i="7"/>
  <c r="P505" i="7"/>
  <c r="P439" i="7"/>
  <c r="P427" i="7"/>
  <c r="P415" i="7"/>
  <c r="P403" i="7"/>
  <c r="P391" i="7"/>
  <c r="P379" i="7"/>
  <c r="P323" i="7"/>
  <c r="P91" i="7"/>
  <c r="P68" i="7"/>
  <c r="P44" i="7"/>
  <c r="P384" i="7"/>
  <c r="P802" i="7"/>
  <c r="P767" i="7"/>
  <c r="P572" i="7"/>
  <c r="P549" i="7"/>
  <c r="P491" i="7"/>
  <c r="P332" i="7"/>
  <c r="P321" i="7"/>
  <c r="P309" i="7"/>
  <c r="P226" i="7"/>
  <c r="P215" i="7"/>
  <c r="P1868" i="7"/>
  <c r="P1856" i="7"/>
  <c r="P1844" i="7"/>
  <c r="P1832" i="7"/>
  <c r="P1820" i="7"/>
  <c r="P1808" i="7"/>
  <c r="P1796" i="7"/>
  <c r="P1126" i="7"/>
  <c r="P1081" i="7"/>
  <c r="P1069" i="7"/>
  <c r="P837" i="7"/>
  <c r="P812" i="7"/>
  <c r="P755" i="7"/>
  <c r="P560" i="7"/>
  <c r="P548" i="7"/>
  <c r="P536" i="7"/>
  <c r="P524" i="7"/>
  <c r="P479" i="7"/>
  <c r="P284" i="7"/>
  <c r="P272" i="7"/>
  <c r="P260" i="7"/>
  <c r="P133" i="7"/>
  <c r="P200" i="7"/>
  <c r="P1608" i="7"/>
  <c r="P1299" i="7"/>
  <c r="P1287" i="7"/>
  <c r="P800" i="7"/>
  <c r="P788" i="7"/>
  <c r="P731" i="7"/>
  <c r="P512" i="7"/>
  <c r="P467" i="7"/>
  <c r="P248" i="7"/>
  <c r="P236" i="7"/>
  <c r="P224" i="7"/>
  <c r="P179" i="7"/>
  <c r="P167" i="7"/>
  <c r="P155" i="7"/>
  <c r="P143" i="7"/>
  <c r="H366" i="7"/>
  <c r="H363" i="7"/>
  <c r="H345" i="7"/>
  <c r="H553" i="7"/>
  <c r="H628" i="7"/>
  <c r="H631" i="7"/>
  <c r="H324" i="7"/>
  <c r="H333" i="7"/>
  <c r="H357" i="7"/>
  <c r="H315" i="7"/>
  <c r="H342" i="7"/>
  <c r="H11" i="7"/>
  <c r="H23" i="7"/>
  <c r="H26" i="7"/>
  <c r="H29" i="7"/>
  <c r="H32" i="7"/>
  <c r="H35" i="7"/>
  <c r="H47" i="7"/>
  <c r="H59" i="7"/>
  <c r="H65" i="7"/>
  <c r="H83" i="7"/>
  <c r="H86" i="7"/>
  <c r="H95" i="7"/>
  <c r="H98" i="7"/>
  <c r="H101" i="7"/>
  <c r="H104" i="7"/>
  <c r="H107" i="7"/>
  <c r="H110" i="7"/>
  <c r="H113" i="7"/>
  <c r="H116" i="7"/>
  <c r="H119" i="7"/>
  <c r="H125" i="7"/>
  <c r="H128" i="7"/>
  <c r="H131" i="7"/>
  <c r="H134" i="7"/>
  <c r="H137" i="7"/>
  <c r="H140" i="7"/>
  <c r="H318" i="7"/>
  <c r="H360" i="7"/>
  <c r="H708" i="7"/>
  <c r="H765" i="7"/>
  <c r="H807" i="7"/>
  <c r="H873" i="7"/>
  <c r="H885" i="7"/>
  <c r="H888" i="7"/>
  <c r="H894" i="7"/>
  <c r="H903" i="7"/>
  <c r="H906" i="7"/>
  <c r="H927" i="7"/>
  <c r="H930" i="7"/>
  <c r="H933" i="7"/>
  <c r="H939" i="7"/>
  <c r="H1026" i="7"/>
  <c r="H1029" i="7"/>
  <c r="H1260" i="7"/>
  <c r="H1263" i="7"/>
  <c r="H1266" i="7"/>
  <c r="H1269" i="7"/>
  <c r="H1272" i="7"/>
  <c r="H1278" i="7"/>
  <c r="H1281" i="7"/>
  <c r="H1284" i="7"/>
  <c r="H1290" i="7"/>
  <c r="H1293" i="7"/>
  <c r="H1296" i="7"/>
  <c r="H1299" i="7"/>
  <c r="H1302" i="7"/>
  <c r="H1308" i="7"/>
  <c r="H1311" i="7"/>
  <c r="H1314" i="7"/>
  <c r="H1317" i="7"/>
  <c r="H1320" i="7"/>
  <c r="H1323" i="7"/>
  <c r="H1326" i="7"/>
  <c r="H1329" i="7"/>
  <c r="H1332" i="7"/>
  <c r="H1335" i="7"/>
  <c r="H1338" i="7"/>
  <c r="H1347" i="7"/>
  <c r="H1350" i="7"/>
  <c r="H1359" i="7"/>
  <c r="H1365" i="7"/>
  <c r="H1371" i="7"/>
  <c r="H1374" i="7"/>
  <c r="H1377" i="7"/>
  <c r="H1380" i="7"/>
  <c r="H1386" i="7"/>
  <c r="H1389" i="7"/>
  <c r="H1395" i="7"/>
  <c r="H1398" i="7"/>
  <c r="H1404" i="7"/>
  <c r="H1407" i="7"/>
  <c r="H1410" i="7"/>
  <c r="H1413" i="7"/>
  <c r="H1416" i="7"/>
  <c r="H1419" i="7"/>
  <c r="H1425" i="7"/>
  <c r="H1428" i="7"/>
  <c r="H1434" i="7"/>
  <c r="H1443" i="7"/>
  <c r="H1446" i="7"/>
  <c r="H1449" i="7"/>
  <c r="H1452" i="7"/>
  <c r="H1455" i="7"/>
  <c r="H1458" i="7"/>
  <c r="H1461" i="7"/>
  <c r="H1464" i="7"/>
  <c r="H1467" i="7"/>
  <c r="H1470" i="7"/>
  <c r="H1473" i="7"/>
  <c r="H1476" i="7"/>
  <c r="H1479" i="7"/>
  <c r="H1482" i="7"/>
  <c r="H1485" i="7"/>
  <c r="H1491" i="7"/>
  <c r="H1494" i="7"/>
  <c r="H1497" i="7"/>
  <c r="H1500" i="7"/>
  <c r="H1506" i="7"/>
  <c r="H1509" i="7"/>
  <c r="H1515" i="7"/>
  <c r="H1518" i="7"/>
  <c r="H1521" i="7"/>
  <c r="H1524" i="7"/>
  <c r="H1536" i="7"/>
  <c r="H1545" i="7"/>
  <c r="H1548" i="7"/>
  <c r="H1551" i="7"/>
  <c r="H1554" i="7"/>
  <c r="H1557" i="7"/>
  <c r="H1560" i="7"/>
  <c r="H1563" i="7"/>
  <c r="H1566" i="7"/>
  <c r="H1575" i="7"/>
  <c r="H1578" i="7"/>
  <c r="H1590" i="7"/>
  <c r="H1593" i="7"/>
  <c r="H1596" i="7"/>
  <c r="H1599" i="7"/>
  <c r="H1602" i="7"/>
  <c r="H1605" i="7"/>
  <c r="H1608" i="7"/>
  <c r="H1611" i="7"/>
  <c r="H1614" i="7"/>
  <c r="H1617" i="7"/>
  <c r="H1620" i="7"/>
  <c r="H1623" i="7"/>
  <c r="H1626" i="7"/>
  <c r="H1629" i="7"/>
  <c r="H1632" i="7"/>
  <c r="H1638" i="7"/>
  <c r="H1641" i="7"/>
  <c r="H1647" i="7"/>
  <c r="H1650" i="7"/>
  <c r="H1656" i="7"/>
  <c r="H1662" i="7"/>
  <c r="H1665" i="7"/>
  <c r="H1668" i="7"/>
  <c r="H1671" i="7"/>
  <c r="H1674" i="7"/>
  <c r="H1677" i="7"/>
  <c r="H1680" i="7"/>
  <c r="H1683" i="7"/>
  <c r="H1686" i="7"/>
  <c r="H1692" i="7"/>
  <c r="H1695" i="7"/>
  <c r="H1698" i="7"/>
  <c r="H1701" i="7"/>
  <c r="H1704" i="7"/>
  <c r="H1707" i="7"/>
  <c r="H697" i="7"/>
  <c r="H706" i="7"/>
  <c r="H143" i="7"/>
  <c r="H146" i="7"/>
  <c r="H152" i="7"/>
  <c r="H155" i="7"/>
  <c r="H158" i="7"/>
  <c r="H161" i="7"/>
  <c r="H164" i="7"/>
  <c r="H167" i="7"/>
  <c r="H170" i="7"/>
  <c r="H173" i="7"/>
  <c r="H176" i="7"/>
  <c r="H191" i="7"/>
  <c r="H197" i="7"/>
  <c r="H200" i="7"/>
  <c r="H203" i="7"/>
  <c r="H206" i="7"/>
  <c r="H209" i="7"/>
  <c r="H212" i="7"/>
  <c r="H215" i="7"/>
  <c r="H218" i="7"/>
  <c r="H221" i="7"/>
  <c r="H224" i="7"/>
  <c r="H227" i="7"/>
  <c r="H230" i="7"/>
  <c r="H233" i="7"/>
  <c r="H239" i="7"/>
  <c r="H242" i="7"/>
  <c r="H245" i="7"/>
  <c r="H248" i="7"/>
  <c r="H251" i="7"/>
  <c r="H254" i="7"/>
  <c r="H257" i="7"/>
  <c r="H260" i="7"/>
  <c r="H266" i="7"/>
  <c r="H269" i="7"/>
  <c r="H272" i="7"/>
  <c r="H275" i="7"/>
  <c r="H278" i="7"/>
  <c r="H281" i="7"/>
  <c r="H287" i="7"/>
  <c r="H290" i="7"/>
  <c r="H293" i="7"/>
  <c r="H296" i="7"/>
  <c r="H299" i="7"/>
  <c r="H302" i="7"/>
  <c r="H521" i="7"/>
  <c r="H527" i="7"/>
  <c r="H530" i="7"/>
  <c r="H533" i="7"/>
  <c r="H536" i="7"/>
  <c r="H548" i="7"/>
  <c r="H557" i="7"/>
  <c r="H560" i="7"/>
  <c r="H563" i="7"/>
  <c r="H566" i="7"/>
  <c r="H569" i="7"/>
  <c r="H572" i="7"/>
  <c r="H575" i="7"/>
  <c r="H584" i="7"/>
  <c r="H587" i="7"/>
  <c r="H590" i="7"/>
  <c r="H593" i="7"/>
  <c r="H596" i="7"/>
  <c r="H599" i="7"/>
  <c r="H602" i="7"/>
  <c r="H605" i="7"/>
  <c r="H608" i="7"/>
  <c r="H611" i="7"/>
  <c r="H617" i="7"/>
  <c r="H620" i="7"/>
  <c r="H623" i="7"/>
  <c r="H626" i="7"/>
  <c r="H629" i="7"/>
  <c r="H632" i="7"/>
  <c r="H635" i="7"/>
  <c r="H638" i="7"/>
  <c r="H641" i="7"/>
  <c r="H644" i="7"/>
  <c r="H647" i="7"/>
  <c r="H650" i="7"/>
  <c r="H653" i="7"/>
  <c r="H656" i="7"/>
  <c r="H659" i="7"/>
  <c r="H662" i="7"/>
  <c r="H668" i="7"/>
  <c r="H827" i="7"/>
  <c r="H830" i="7"/>
  <c r="H1013" i="7"/>
  <c r="H1046" i="7"/>
  <c r="H1094" i="7"/>
  <c r="H1544" i="7"/>
  <c r="H1562" i="7"/>
  <c r="H1710" i="7"/>
  <c r="H1713" i="7"/>
  <c r="H1719" i="7"/>
  <c r="H1722" i="7"/>
  <c r="H1725" i="7"/>
  <c r="H1728" i="7"/>
  <c r="H1731" i="7"/>
  <c r="H1734" i="7"/>
  <c r="H1737" i="7"/>
  <c r="H1740" i="7"/>
  <c r="H1743" i="7"/>
  <c r="H1746" i="7"/>
  <c r="H1749" i="7"/>
  <c r="H1752" i="7"/>
  <c r="H1755" i="7"/>
  <c r="H1758" i="7"/>
  <c r="H1761" i="7"/>
  <c r="H1764" i="7"/>
  <c r="H1767" i="7"/>
  <c r="H1770" i="7"/>
  <c r="H1773" i="7"/>
  <c r="H1776" i="7"/>
  <c r="H1779" i="7"/>
  <c r="H1782" i="7"/>
  <c r="H1785" i="7"/>
  <c r="H1797" i="7"/>
  <c r="H1800" i="7"/>
  <c r="H1803" i="7"/>
  <c r="H1806" i="7"/>
  <c r="H1809" i="7"/>
  <c r="H1812" i="7"/>
  <c r="H1815" i="7"/>
  <c r="H1818" i="7"/>
  <c r="H1821" i="7"/>
  <c r="H1824" i="7"/>
  <c r="H1827" i="7"/>
  <c r="H1830" i="7"/>
  <c r="H1833" i="7"/>
  <c r="H1839" i="7"/>
  <c r="H1845" i="7"/>
  <c r="H1848" i="7"/>
  <c r="H1851" i="7"/>
  <c r="H1854" i="7"/>
  <c r="H1857" i="7"/>
  <c r="H1860" i="7"/>
  <c r="H1863" i="7"/>
  <c r="H1866" i="7"/>
  <c r="H1869" i="7"/>
  <c r="H1872" i="7"/>
  <c r="H1875" i="7"/>
  <c r="H1878" i="7"/>
  <c r="H1881" i="7"/>
  <c r="H1884" i="7"/>
  <c r="H1887" i="7"/>
  <c r="H1890" i="7"/>
  <c r="H1893" i="7"/>
  <c r="H1896" i="7"/>
  <c r="H1899" i="7"/>
  <c r="H1902" i="7"/>
  <c r="H1905" i="7"/>
  <c r="H1908" i="7"/>
  <c r="H1911" i="7"/>
  <c r="H1914" i="7"/>
  <c r="H1917" i="7"/>
  <c r="H1923" i="7"/>
  <c r="H1926" i="7"/>
  <c r="H1929" i="7"/>
  <c r="H1935" i="7"/>
  <c r="H1938" i="7"/>
  <c r="H1941" i="7"/>
  <c r="H1944" i="7"/>
  <c r="H1947" i="7"/>
  <c r="H1950" i="7"/>
  <c r="H1953" i="7"/>
  <c r="H1959" i="7"/>
  <c r="H1962" i="7"/>
  <c r="H1974" i="7"/>
  <c r="H1977" i="7"/>
  <c r="H1980" i="7"/>
  <c r="H1983" i="7"/>
  <c r="H1986" i="7"/>
  <c r="H1989" i="7"/>
  <c r="H1992" i="7"/>
  <c r="H1995" i="7"/>
  <c r="H1998" i="7"/>
  <c r="H805" i="7"/>
  <c r="H979" i="7"/>
  <c r="H982" i="7"/>
  <c r="H985" i="7"/>
  <c r="H988" i="7"/>
  <c r="H1203" i="7"/>
  <c r="H1206" i="7"/>
  <c r="H1212" i="7"/>
  <c r="H1218" i="7"/>
  <c r="H1221" i="7"/>
  <c r="H1224" i="7"/>
  <c r="H1227" i="7"/>
  <c r="H1230" i="7"/>
  <c r="H1233" i="7"/>
  <c r="H1236" i="7"/>
  <c r="H1239" i="7"/>
  <c r="H1242" i="7"/>
  <c r="H1245" i="7"/>
  <c r="H1248" i="7"/>
  <c r="H1251" i="7"/>
  <c r="H1254" i="7"/>
  <c r="H1257" i="7"/>
  <c r="H787" i="7"/>
  <c r="H820" i="7"/>
  <c r="H796" i="7"/>
  <c r="H817" i="7"/>
  <c r="H1065" i="7"/>
  <c r="H27" i="7"/>
  <c r="H36" i="7"/>
  <c r="H39" i="7"/>
  <c r="H42" i="7"/>
  <c r="H45" i="7"/>
  <c r="H48" i="7"/>
  <c r="H54" i="7"/>
  <c r="H66" i="7"/>
  <c r="H78" i="7"/>
  <c r="H84" i="7"/>
  <c r="H87" i="7"/>
  <c r="H93" i="7"/>
  <c r="H96" i="7"/>
  <c r="H102" i="7"/>
  <c r="H105" i="7"/>
  <c r="H111" i="7"/>
  <c r="H141" i="7"/>
  <c r="H144" i="7"/>
  <c r="H156" i="7"/>
  <c r="H162" i="7"/>
  <c r="H306" i="7"/>
  <c r="H309" i="7"/>
  <c r="H312" i="7"/>
  <c r="H435" i="7"/>
  <c r="H450" i="7"/>
  <c r="H453" i="7"/>
  <c r="H456" i="7"/>
  <c r="H462" i="7"/>
  <c r="H465" i="7"/>
  <c r="H468" i="7"/>
  <c r="H698" i="7"/>
  <c r="H701" i="7"/>
  <c r="H704" i="7"/>
  <c r="H707" i="7"/>
  <c r="H710" i="7"/>
  <c r="H713" i="7"/>
  <c r="H719" i="7"/>
  <c r="H722" i="7"/>
  <c r="H731" i="7"/>
  <c r="H734" i="7"/>
  <c r="H737" i="7"/>
  <c r="H740" i="7"/>
  <c r="H746" i="7"/>
  <c r="H752" i="7"/>
  <c r="H770" i="7"/>
  <c r="H788" i="7"/>
  <c r="H794" i="7"/>
  <c r="H800" i="7"/>
  <c r="H1132" i="7"/>
  <c r="H1198" i="7"/>
  <c r="H375" i="7"/>
  <c r="H378" i="7"/>
  <c r="H414" i="7"/>
  <c r="H417" i="7"/>
  <c r="H790" i="7"/>
  <c r="H802" i="7"/>
  <c r="H684" i="7"/>
  <c r="H687" i="7"/>
  <c r="H693" i="7"/>
  <c r="H953" i="7"/>
  <c r="H1312" i="7"/>
  <c r="H1321" i="7"/>
  <c r="H1324" i="7"/>
  <c r="H1330" i="7"/>
  <c r="H793" i="7"/>
  <c r="H808" i="7"/>
  <c r="H799" i="7"/>
  <c r="H145" i="7"/>
  <c r="H729" i="7"/>
  <c r="H732" i="7"/>
  <c r="H786" i="7"/>
  <c r="H798" i="7"/>
  <c r="H804" i="7"/>
  <c r="H810" i="7"/>
  <c r="H831" i="7"/>
  <c r="H1073" i="7"/>
  <c r="H1082" i="7"/>
  <c r="H1091" i="7"/>
  <c r="H1130" i="7"/>
  <c r="H966" i="7"/>
  <c r="H999" i="7"/>
  <c r="H1005" i="7"/>
  <c r="H182" i="7"/>
  <c r="H185" i="7"/>
  <c r="H188" i="7"/>
  <c r="H670" i="7"/>
  <c r="H673" i="7"/>
  <c r="H676" i="7"/>
  <c r="H679" i="7"/>
  <c r="H682" i="7"/>
  <c r="H685" i="7"/>
  <c r="H688" i="7"/>
  <c r="H691" i="7"/>
  <c r="H703" i="7"/>
  <c r="H1340" i="7"/>
  <c r="H1583" i="7"/>
  <c r="H868" i="7"/>
  <c r="H865" i="7"/>
  <c r="H1362" i="7"/>
  <c r="H1527" i="7"/>
  <c r="H1530" i="7"/>
  <c r="H853" i="7"/>
  <c r="H531" i="7"/>
  <c r="H600" i="7"/>
  <c r="H1096" i="7"/>
  <c r="H1099" i="7"/>
  <c r="H1114" i="7"/>
  <c r="H1117" i="7"/>
  <c r="H1123" i="7"/>
  <c r="H841" i="7"/>
  <c r="H681" i="7"/>
  <c r="H871" i="7"/>
  <c r="H969" i="7"/>
  <c r="H996" i="7"/>
  <c r="H978" i="7"/>
  <c r="H56" i="7"/>
  <c r="H71" i="7"/>
  <c r="H92" i="7"/>
  <c r="H122" i="7"/>
  <c r="H149" i="7"/>
  <c r="H717" i="7"/>
  <c r="H720" i="7"/>
  <c r="H726" i="7"/>
  <c r="H433" i="7"/>
  <c r="H442" i="7"/>
  <c r="H445" i="7"/>
  <c r="H448" i="7"/>
  <c r="H451" i="7"/>
  <c r="H457" i="7"/>
  <c r="H460" i="7"/>
  <c r="H463" i="7"/>
  <c r="H469" i="7"/>
  <c r="H472" i="7"/>
  <c r="H475" i="7"/>
  <c r="H478" i="7"/>
  <c r="H484" i="7"/>
  <c r="H487" i="7"/>
  <c r="H496" i="7"/>
  <c r="H499" i="7"/>
  <c r="H505" i="7"/>
  <c r="H511" i="7"/>
  <c r="H514" i="7"/>
  <c r="H517" i="7"/>
  <c r="H559" i="7"/>
  <c r="H562" i="7"/>
  <c r="H565" i="7"/>
  <c r="H833" i="7"/>
  <c r="H991" i="7"/>
  <c r="H997" i="7"/>
  <c r="H1035" i="7"/>
  <c r="H1067" i="7"/>
  <c r="H1070" i="7"/>
  <c r="H1127" i="7"/>
  <c r="H1300" i="7"/>
  <c r="H1303" i="7"/>
  <c r="H1306" i="7"/>
  <c r="H1309" i="7"/>
  <c r="H1357" i="7"/>
  <c r="H1372" i="7"/>
  <c r="H1378" i="7"/>
  <c r="H1498" i="7"/>
  <c r="H1507" i="7"/>
  <c r="H1510" i="7"/>
  <c r="H1513" i="7"/>
  <c r="H1516" i="7"/>
  <c r="H1519" i="7"/>
  <c r="H1522" i="7"/>
  <c r="H1525" i="7"/>
  <c r="H1528" i="7"/>
  <c r="H1531" i="7"/>
  <c r="H1534" i="7"/>
  <c r="H1537" i="7"/>
  <c r="H1543" i="7"/>
  <c r="H1564" i="7"/>
  <c r="H1567" i="7"/>
  <c r="H15" i="7"/>
  <c r="H18" i="7"/>
  <c r="H21" i="7"/>
  <c r="H24" i="7"/>
  <c r="H51" i="7"/>
  <c r="H90" i="7"/>
  <c r="H99" i="7"/>
  <c r="H108" i="7"/>
  <c r="H305" i="7"/>
  <c r="H308" i="7"/>
  <c r="H314" i="7"/>
  <c r="H750" i="7"/>
  <c r="H774" i="7"/>
  <c r="H777" i="7"/>
  <c r="H783" i="7"/>
  <c r="H842" i="7"/>
  <c r="H851" i="7"/>
  <c r="H857" i="7"/>
  <c r="H863" i="7"/>
  <c r="H866" i="7"/>
  <c r="H869" i="7"/>
  <c r="H1053" i="7"/>
  <c r="H1133" i="7"/>
  <c r="H147" i="7"/>
  <c r="H177" i="7"/>
  <c r="H183" i="7"/>
  <c r="H186" i="7"/>
  <c r="H386" i="7"/>
  <c r="H389" i="7"/>
  <c r="H395" i="7"/>
  <c r="H398" i="7"/>
  <c r="H401" i="7"/>
  <c r="H404" i="7"/>
  <c r="H407" i="7"/>
  <c r="H410" i="7"/>
  <c r="H413" i="7"/>
  <c r="H416" i="7"/>
  <c r="H419" i="7"/>
  <c r="H422" i="7"/>
  <c r="H425" i="7"/>
  <c r="H428" i="7"/>
  <c r="H431" i="7"/>
  <c r="H434" i="7"/>
  <c r="H437" i="7"/>
  <c r="H440" i="7"/>
  <c r="H443" i="7"/>
  <c r="H446" i="7"/>
  <c r="H449" i="7"/>
  <c r="H452" i="7"/>
  <c r="H455" i="7"/>
  <c r="H458" i="7"/>
  <c r="H461" i="7"/>
  <c r="H464" i="7"/>
  <c r="H467" i="7"/>
  <c r="H470" i="7"/>
  <c r="H959" i="7"/>
  <c r="H965" i="7"/>
  <c r="H1059" i="7"/>
  <c r="H1068" i="7"/>
  <c r="H1071" i="7"/>
  <c r="H1092" i="7"/>
  <c r="H201" i="7"/>
  <c r="H204" i="7"/>
  <c r="H207" i="7"/>
  <c r="H210" i="7"/>
  <c r="H213" i="7"/>
  <c r="H216" i="7"/>
  <c r="H219" i="7"/>
  <c r="H222" i="7"/>
  <c r="H225" i="7"/>
  <c r="H228" i="7"/>
  <c r="H231" i="7"/>
  <c r="H234" i="7"/>
  <c r="H237" i="7"/>
  <c r="H240" i="7"/>
  <c r="H243" i="7"/>
  <c r="H246" i="7"/>
  <c r="H249" i="7"/>
  <c r="H252" i="7"/>
  <c r="H255" i="7"/>
  <c r="H258" i="7"/>
  <c r="H261" i="7"/>
  <c r="H264" i="7"/>
  <c r="H276" i="7"/>
  <c r="H497" i="7"/>
  <c r="H500" i="7"/>
  <c r="H503" i="7"/>
  <c r="H506" i="7"/>
  <c r="H539" i="7"/>
  <c r="H542" i="7"/>
  <c r="H1523" i="7"/>
  <c r="H13" i="7"/>
  <c r="H16" i="7"/>
  <c r="H19" i="7"/>
  <c r="H22" i="7"/>
  <c r="H25" i="7"/>
  <c r="H28" i="7"/>
  <c r="H31" i="7"/>
  <c r="H76" i="7"/>
  <c r="H82" i="7"/>
  <c r="H85" i="7"/>
  <c r="H148" i="7"/>
  <c r="H151" i="7"/>
  <c r="H384" i="7"/>
  <c r="H390" i="7"/>
  <c r="H393" i="7"/>
  <c r="H396" i="7"/>
  <c r="H399" i="7"/>
  <c r="H405" i="7"/>
  <c r="H408" i="7"/>
  <c r="H411" i="7"/>
  <c r="H912" i="7"/>
  <c r="H945" i="7"/>
  <c r="H1004" i="7"/>
  <c r="H1025" i="7"/>
  <c r="H1191" i="7"/>
  <c r="H1194" i="7"/>
  <c r="H1197" i="7"/>
  <c r="B2" i="7"/>
  <c r="H157" i="7"/>
  <c r="H351" i="7"/>
  <c r="H381" i="7"/>
  <c r="H80" i="7"/>
  <c r="H89" i="7"/>
  <c r="H822" i="7"/>
  <c r="H1080" i="7"/>
  <c r="H1334" i="7"/>
  <c r="P1492" i="7"/>
  <c r="P783" i="7"/>
  <c r="P243" i="7"/>
  <c r="P870" i="7"/>
  <c r="H555" i="7"/>
  <c r="H567" i="7"/>
  <c r="H579" i="7"/>
  <c r="H591" i="7"/>
  <c r="H603" i="7"/>
  <c r="H612" i="7"/>
  <c r="P1718" i="7"/>
  <c r="H12" i="7"/>
  <c r="H30" i="7"/>
  <c r="H33" i="7"/>
  <c r="H57" i="7"/>
  <c r="H60" i="7"/>
  <c r="H63" i="7"/>
  <c r="H69" i="7"/>
  <c r="H72" i="7"/>
  <c r="P123" i="7"/>
  <c r="P111" i="7"/>
  <c r="H392" i="7"/>
  <c r="H762" i="7"/>
  <c r="H771" i="7"/>
  <c r="H1294" i="7"/>
  <c r="P627" i="7"/>
  <c r="P363" i="7"/>
  <c r="H725" i="7"/>
  <c r="H728" i="7"/>
  <c r="H769" i="7"/>
  <c r="H801" i="7"/>
  <c r="P1001" i="7"/>
  <c r="P881" i="7"/>
  <c r="P428" i="7"/>
  <c r="P320" i="7"/>
  <c r="P308" i="7"/>
  <c r="P132" i="7"/>
  <c r="P56" i="7"/>
  <c r="P873" i="7"/>
  <c r="H190" i="7"/>
  <c r="H193" i="7"/>
  <c r="H336" i="7"/>
  <c r="H339" i="7"/>
  <c r="H348" i="7"/>
  <c r="H509" i="7"/>
  <c r="H512" i="7"/>
  <c r="H515" i="7"/>
  <c r="H518" i="7"/>
  <c r="H580" i="7"/>
  <c r="H583" i="7"/>
  <c r="H586" i="7"/>
  <c r="H589" i="7"/>
  <c r="H592" i="7"/>
  <c r="H595" i="7"/>
  <c r="H598" i="7"/>
  <c r="H601" i="7"/>
  <c r="H711" i="7"/>
  <c r="H714" i="7"/>
  <c r="H784" i="7"/>
  <c r="H813" i="7"/>
  <c r="H819" i="7"/>
  <c r="H902" i="7"/>
  <c r="H1002" i="7"/>
  <c r="H1031" i="7"/>
  <c r="H1074" i="7"/>
  <c r="H1077" i="7"/>
  <c r="H1121" i="7"/>
  <c r="H1288" i="7"/>
  <c r="H1526" i="7"/>
  <c r="H1532" i="7"/>
  <c r="H1538" i="7"/>
  <c r="P416" i="7"/>
  <c r="P296" i="7"/>
  <c r="P164" i="7"/>
  <c r="H545" i="7"/>
  <c r="H551" i="7"/>
  <c r="H554" i="7"/>
  <c r="H761" i="7"/>
  <c r="H825" i="7"/>
  <c r="H828" i="7"/>
  <c r="H917" i="7"/>
  <c r="H941" i="7"/>
  <c r="H1014" i="7"/>
  <c r="H1017" i="7"/>
  <c r="H1190" i="7"/>
  <c r="H1550" i="7"/>
  <c r="H1556" i="7"/>
  <c r="P207" i="7"/>
  <c r="P1939" i="7"/>
  <c r="P1903" i="7"/>
  <c r="P1867" i="7"/>
  <c r="P1747" i="7"/>
  <c r="P1735" i="7"/>
  <c r="P1711" i="7"/>
  <c r="P1699" i="7"/>
  <c r="P1675" i="7"/>
  <c r="P1481" i="7"/>
  <c r="P1289" i="7"/>
  <c r="P1228" i="7"/>
  <c r="P1203" i="7"/>
  <c r="P999" i="7"/>
  <c r="P939" i="7"/>
  <c r="P891" i="7"/>
  <c r="P685" i="7"/>
  <c r="P409" i="7"/>
  <c r="P253" i="7"/>
  <c r="P97" i="7"/>
  <c r="P1572" i="7"/>
  <c r="P1548" i="7"/>
  <c r="P1416" i="7"/>
  <c r="P1380" i="7"/>
  <c r="P1368" i="7"/>
  <c r="P1247" i="7"/>
  <c r="P1153" i="7"/>
  <c r="P889" i="7"/>
  <c r="P816" i="7"/>
  <c r="P791" i="7"/>
  <c r="P743" i="7"/>
  <c r="P695" i="7"/>
  <c r="P647" i="7"/>
  <c r="P599" i="7"/>
  <c r="P551" i="7"/>
  <c r="P503" i="7"/>
  <c r="P455" i="7"/>
  <c r="P407" i="7"/>
  <c r="P359" i="7"/>
  <c r="P335" i="7"/>
  <c r="P275" i="7"/>
  <c r="P251" i="7"/>
  <c r="P203" i="7"/>
  <c r="P191" i="7"/>
  <c r="P119" i="7"/>
  <c r="H723" i="7"/>
  <c r="H1083" i="7"/>
  <c r="P720" i="7"/>
  <c r="P672" i="7"/>
  <c r="P576" i="7"/>
  <c r="P528" i="7"/>
  <c r="P432" i="7"/>
  <c r="P288" i="7"/>
  <c r="P120" i="7"/>
  <c r="P84" i="7"/>
  <c r="P60" i="7"/>
  <c r="P1737" i="7"/>
  <c r="P1523" i="7"/>
  <c r="P1487" i="7"/>
  <c r="P1475" i="7"/>
  <c r="P1451" i="7"/>
  <c r="P1319" i="7"/>
  <c r="P1283" i="7"/>
  <c r="P1271" i="7"/>
  <c r="H123" i="7"/>
  <c r="H126" i="7"/>
  <c r="H129" i="7"/>
  <c r="H132" i="7"/>
  <c r="H138" i="7"/>
  <c r="H153" i="7"/>
  <c r="H179" i="7"/>
  <c r="H194" i="7"/>
  <c r="H307" i="7"/>
  <c r="H313" i="7"/>
  <c r="H343" i="7"/>
  <c r="H349" i="7"/>
  <c r="H429" i="7"/>
  <c r="H441" i="7"/>
  <c r="H444" i="7"/>
  <c r="H447" i="7"/>
  <c r="H501" i="7"/>
  <c r="H507" i="7"/>
  <c r="H510" i="7"/>
  <c r="H513" i="7"/>
  <c r="H516" i="7"/>
  <c r="H581" i="7"/>
  <c r="H665" i="7"/>
  <c r="H700" i="7"/>
  <c r="H735" i="7"/>
  <c r="H738" i="7"/>
  <c r="H741" i="7"/>
  <c r="H876" i="7"/>
  <c r="H909" i="7"/>
  <c r="H1032" i="7"/>
  <c r="H1533" i="7"/>
  <c r="H1539" i="7"/>
  <c r="H1542" i="7"/>
  <c r="H1574" i="7"/>
  <c r="H1634" i="7"/>
  <c r="H1640" i="7"/>
  <c r="H1646" i="7"/>
  <c r="P687" i="7"/>
  <c r="H79" i="7"/>
  <c r="H284" i="7"/>
  <c r="H361" i="7"/>
  <c r="H364" i="7"/>
  <c r="H379" i="7"/>
  <c r="H543" i="7"/>
  <c r="H552" i="7"/>
  <c r="H759" i="7"/>
  <c r="H942" i="7"/>
  <c r="H1298" i="7"/>
  <c r="H1304" i="7"/>
  <c r="H1307" i="7"/>
  <c r="H1366" i="7"/>
  <c r="P543" i="7"/>
  <c r="H88" i="7"/>
  <c r="H91" i="7"/>
  <c r="H165" i="7"/>
  <c r="H168" i="7"/>
  <c r="H174" i="7"/>
  <c r="H768" i="7"/>
  <c r="H948" i="7"/>
  <c r="H1038" i="7"/>
  <c r="H1041" i="7"/>
  <c r="H1044" i="7"/>
  <c r="H1200" i="7"/>
  <c r="H1325" i="7"/>
  <c r="H1328" i="7"/>
  <c r="H1331" i="7"/>
  <c r="P1085" i="7"/>
  <c r="H1007" i="7"/>
  <c r="H1047" i="7"/>
  <c r="H1050" i="7"/>
  <c r="H1129" i="7"/>
  <c r="H1343" i="7"/>
  <c r="H1489" i="7"/>
  <c r="H1492" i="7"/>
  <c r="P1169" i="7"/>
  <c r="P39" i="7"/>
  <c r="P116" i="7"/>
  <c r="P32" i="7"/>
  <c r="P1257" i="7"/>
  <c r="H14" i="7"/>
  <c r="H17" i="7"/>
  <c r="H20" i="7"/>
  <c r="H41" i="7"/>
  <c r="H44" i="7"/>
  <c r="H50" i="7"/>
  <c r="H53" i="7"/>
  <c r="H62" i="7"/>
  <c r="H68" i="7"/>
  <c r="H74" i="7"/>
  <c r="H77" i="7"/>
  <c r="H282" i="7"/>
  <c r="H716" i="7"/>
  <c r="H795" i="7"/>
  <c r="H877" i="7"/>
  <c r="H883" i="7"/>
  <c r="H886" i="7"/>
  <c r="H889" i="7"/>
  <c r="H892" i="7"/>
  <c r="H895" i="7"/>
  <c r="H898" i="7"/>
  <c r="H901" i="7"/>
  <c r="H981" i="7"/>
  <c r="H984" i="7"/>
  <c r="H987" i="7"/>
  <c r="H1192" i="7"/>
  <c r="H1305" i="7"/>
  <c r="P255" i="7"/>
  <c r="P80" i="7"/>
  <c r="P736" i="7"/>
  <c r="P592" i="7"/>
  <c r="P460" i="7"/>
  <c r="P448" i="7"/>
  <c r="P316" i="7"/>
  <c r="P304" i="7"/>
  <c r="P160" i="7"/>
  <c r="P64" i="7"/>
  <c r="P16" i="7"/>
  <c r="P858" i="7"/>
  <c r="H38" i="7"/>
  <c r="H438" i="7"/>
  <c r="H836" i="7"/>
  <c r="H839" i="7"/>
  <c r="H990" i="7"/>
  <c r="H993" i="7"/>
  <c r="P1670" i="7"/>
  <c r="P967" i="7"/>
  <c r="H483" i="7"/>
  <c r="H495" i="7"/>
  <c r="H504" i="7"/>
  <c r="H816" i="7"/>
  <c r="H1085" i="7"/>
  <c r="H1501" i="7"/>
  <c r="H1504" i="7"/>
  <c r="P1552" i="7"/>
  <c r="P1432" i="7"/>
  <c r="P1883" i="7"/>
  <c r="P305" i="7"/>
  <c r="P1646" i="7"/>
  <c r="H270" i="7"/>
  <c r="H273" i="7"/>
  <c r="H692" i="7"/>
  <c r="H753" i="7"/>
  <c r="H756" i="7"/>
  <c r="H1276" i="7"/>
  <c r="H1285" i="7"/>
  <c r="H1487" i="7"/>
  <c r="P1871" i="7"/>
  <c r="P1847" i="7"/>
  <c r="P1763" i="7"/>
  <c r="P1269" i="7"/>
  <c r="P1835" i="7"/>
  <c r="P1159" i="7"/>
  <c r="H181" i="7"/>
  <c r="H627" i="7"/>
  <c r="H645" i="7"/>
  <c r="H648" i="7"/>
  <c r="H1368" i="7"/>
  <c r="P1600" i="7"/>
  <c r="P1931" i="7"/>
  <c r="P1123" i="7"/>
  <c r="H780" i="7"/>
  <c r="H1061" i="7"/>
  <c r="P1384" i="7"/>
  <c r="P991" i="7"/>
  <c r="H369" i="7"/>
  <c r="H372" i="7"/>
  <c r="H789" i="7"/>
  <c r="H792" i="7"/>
  <c r="P761" i="7"/>
  <c r="P1751" i="7"/>
  <c r="P1276" i="7"/>
  <c r="P955" i="7"/>
  <c r="P1919" i="7"/>
  <c r="P1771" i="7"/>
  <c r="P1444" i="7"/>
  <c r="P1147" i="7"/>
  <c r="P1225" i="7"/>
  <c r="P1739" i="7"/>
  <c r="P1039" i="7"/>
  <c r="P1727" i="7"/>
  <c r="P1239" i="7"/>
  <c r="P919" i="7"/>
  <c r="P1504" i="7"/>
  <c r="P1324" i="7"/>
  <c r="P1312" i="7"/>
  <c r="P10" i="7"/>
  <c r="P1663" i="7"/>
  <c r="P1111" i="7"/>
  <c r="P1027" i="7"/>
  <c r="P1715" i="7"/>
  <c r="P1545" i="7"/>
  <c r="P907" i="7"/>
  <c r="P1703" i="7"/>
  <c r="P1099" i="7"/>
  <c r="P1035" i="7"/>
  <c r="P1955" i="7"/>
  <c r="P1691" i="7"/>
  <c r="P1183" i="7"/>
  <c r="P1480" i="7"/>
  <c r="P1353" i="7"/>
  <c r="P979" i="7"/>
  <c r="P895" i="7"/>
  <c r="P1943" i="7"/>
  <c r="P1679" i="7"/>
  <c r="P1385" i="7"/>
  <c r="P1171" i="7"/>
  <c r="P108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<sst xmlns="http://schemas.openxmlformats.org/spreadsheetml/2006/main" count="5142" uniqueCount="947">
  <si>
    <r>
      <t xml:space="preserve">Please note the following, or your application form may be rejected:
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- All number values must be entered without commas.
</t>
    </r>
    <r>
      <rPr>
        <b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- Reported Data must be representative of the same tested configuration of the Parent model (i.e. Retrofit Kits are rated based on performance in a reference housing).</t>
    </r>
    <r>
      <rPr>
        <b/>
        <u/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- Please do not skip rows between product entries.</t>
    </r>
    <r>
      <rPr>
        <b/>
        <u/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- Please ensure the selection in all columns are specific to the model number in each row.</t>
    </r>
  </si>
  <si>
    <t>Optical code column should be filled out with the same characters used to represent each optic/lens option in the model number.</t>
  </si>
  <si>
    <t>Controls Option Codes column should be filled out with the same characters used to represent each controls option in the model number. Comma delimited.</t>
  </si>
  <si>
    <t>THD should be entered for each model number without including a percent (%) sign</t>
  </si>
  <si>
    <t>Rcs,h1 should be entered for each model number without including a percent (%) sign</t>
  </si>
  <si>
    <t>Please separate model numbers with a comma and space. Ex. ABC-20W, ABC-20W-AUX, DEF-20</t>
  </si>
  <si>
    <t>For each model number please enter the UGR bin corresponding to the higher of the two UGR values (crosswise or endwise direction)</t>
  </si>
  <si>
    <t>v1.0</t>
  </si>
  <si>
    <t>Product ID</t>
  </si>
  <si>
    <t>Brand Name</t>
  </si>
  <si>
    <r>
      <t xml:space="preserve">DLC Category 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</si>
  <si>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DLC General Application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</si>
  <si>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DLC Primary Use Designation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</si>
  <si>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LUNA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</si>
  <si>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Classification
</t>
    </r>
    <r>
      <rPr>
        <b/>
        <i/>
        <sz val="10"/>
        <rFont val="Calibri"/>
        <family val="2"/>
        <scheme val="minor"/>
      </rPr>
      <t>(please select from dropdown)</t>
    </r>
  </si>
  <si>
    <t>Reported Minimum Input Voltage</t>
  </si>
  <si>
    <t>Reported Maximum Input Voltage</t>
  </si>
  <si>
    <t>Model Number</t>
  </si>
  <si>
    <t>Optical Code</t>
  </si>
  <si>
    <t>Controls Option Codes</t>
  </si>
  <si>
    <t>Reported Light Output (lumens)</t>
  </si>
  <si>
    <r>
      <t>Reported Efficacy (AC) 
(lm/W) 
(</t>
    </r>
    <r>
      <rPr>
        <b/>
        <i/>
        <sz val="10"/>
        <rFont val="Calibri"/>
        <family val="2"/>
        <scheme val="minor"/>
      </rPr>
      <t>AC products only)</t>
    </r>
  </si>
  <si>
    <r>
      <t>Reported Efficacy (DC)
(lm/W)
(</t>
    </r>
    <r>
      <rPr>
        <b/>
        <i/>
        <sz val="10"/>
        <rFont val="Calibri"/>
        <family val="2"/>
        <scheme val="minor"/>
      </rPr>
      <t>DC or PoE products only)</t>
    </r>
  </si>
  <si>
    <t>Reported Input Wattage (W)</t>
  </si>
  <si>
    <t>Reported Total Harmonic Distortion (THD)</t>
  </si>
  <si>
    <t>Reported Power Factor</t>
  </si>
  <si>
    <r>
      <t xml:space="preserve">Reported CCT (K)
</t>
    </r>
    <r>
      <rPr>
        <b/>
        <i/>
        <sz val="10"/>
        <rFont val="Calibri"/>
        <family val="2"/>
        <scheme val="minor"/>
      </rPr>
      <t>(please select from dropdown)</t>
    </r>
  </si>
  <si>
    <t>Reported CRI (Ra)</t>
  </si>
  <si>
    <t>Reported R9</t>
  </si>
  <si>
    <t>Reported IES Rf</t>
  </si>
  <si>
    <t>Reported IES Rg</t>
  </si>
  <si>
    <t>Reported IES Rcs,h1</t>
  </si>
  <si>
    <t>LED Model Number</t>
  </si>
  <si>
    <t>Driver Model Number</t>
  </si>
  <si>
    <r>
      <t xml:space="preserve">UGR Bin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</si>
  <si>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Reported Backlight (TM-15 BUG)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</si>
  <si>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Reported Uplight (TM-15 BUG)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</si>
  <si>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Reported Glare (TM-15 BUG)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</si>
  <si>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Reported Beam Angle
</t>
    </r>
    <r>
      <rPr>
        <b/>
        <i/>
        <sz val="10"/>
        <rFont val="Calibri"/>
        <family val="2"/>
        <scheme val="minor"/>
      </rPr>
      <t>(Linear Replacement Lamps, Omnidirectional/Direction Lamps, and 2G11 Base Lamps only)</t>
    </r>
  </si>
  <si>
    <r>
      <t xml:space="preserve">Luminaire Length </t>
    </r>
    <r>
      <rPr>
        <b/>
        <sz val="11"/>
        <color rgb="FFFF0000"/>
        <rFont val="Calibri"/>
        <family val="2"/>
        <scheme val="minor"/>
      </rPr>
      <t>(In Feet)</t>
    </r>
    <r>
      <rPr>
        <b/>
        <sz val="11"/>
        <rFont val="Calibri"/>
        <family val="2"/>
        <scheme val="minor"/>
      </rPr>
      <t xml:space="preserve">
</t>
    </r>
    <r>
      <rPr>
        <b/>
        <i/>
        <sz val="10"/>
        <rFont val="Calibri"/>
        <family val="2"/>
        <scheme val="minor"/>
      </rPr>
      <t>(Case Lighting, Linear Ambient, Linear Replacement Lamps, and 2G11 Base Lamps Only)</t>
    </r>
  </si>
  <si>
    <r>
      <t xml:space="preserve">Field Adjustable Light Output (FALO)
</t>
    </r>
    <r>
      <rPr>
        <b/>
        <i/>
        <sz val="10"/>
        <rFont val="Calibri"/>
        <family val="2"/>
        <scheme val="minor"/>
      </rPr>
      <t>(please select from dropdown)</t>
    </r>
  </si>
  <si>
    <t>Reported Default Light Output
(FALO Required, Optional Otherwise)</t>
  </si>
  <si>
    <t>Reported Default Input Wattage
(FALO Required, Optional Otherwise)</t>
  </si>
  <si>
    <t>Field Adjustable Color Temperture (FACT)</t>
  </si>
  <si>
    <t>CCT-Tunable</t>
  </si>
  <si>
    <t>Full Color-Tunable</t>
  </si>
  <si>
    <t>Warm-Dimming</t>
  </si>
  <si>
    <t>Reported Default CCT
(for FACT Products)</t>
  </si>
  <si>
    <t>Reported Minimum Input Wattage
(CCT-Tunable Only)</t>
  </si>
  <si>
    <t>Reported Maximum Input Wattage
(CCT-Tunable Only)</t>
  </si>
  <si>
    <t>Reported Minimum Light Output
(CCT-Tunable Only)</t>
  </si>
  <si>
    <t>Reported Maximum Light Output
(CCT-Tunable Only)</t>
  </si>
  <si>
    <r>
      <t xml:space="preserve">Field Adjustable Light Distribution
</t>
    </r>
    <r>
      <rPr>
        <b/>
        <i/>
        <sz val="10"/>
        <rFont val="Calibri"/>
        <family val="2"/>
        <scheme val="minor"/>
      </rPr>
      <t>(please select from dropdown)</t>
    </r>
  </si>
  <si>
    <r>
      <t xml:space="preserve">Field Adjustable Distribution Type
</t>
    </r>
    <r>
      <rPr>
        <b/>
        <i/>
        <sz val="10"/>
        <rFont val="Calibri"/>
        <family val="2"/>
        <scheme val="minor"/>
      </rPr>
      <t>(please select from dropdown)</t>
    </r>
  </si>
  <si>
    <t>Tested Setting that meets Distribution Requirements</t>
  </si>
  <si>
    <t>Reported Default Field Adjustable Distribution Setting</t>
  </si>
  <si>
    <t>Aimable</t>
  </si>
  <si>
    <t>Levelable</t>
  </si>
  <si>
    <t>Solar</t>
  </si>
  <si>
    <t>Environmental Product Declaration (EPD)</t>
  </si>
  <si>
    <t>Declare Level</t>
  </si>
  <si>
    <t>Restriction of Hazardous Substances in Electrical and Electronic Equipment (RoHS) Level</t>
  </si>
  <si>
    <t>Lighting for Good Level</t>
  </si>
  <si>
    <t>Cradle to Cradle Level</t>
  </si>
  <si>
    <t>UL Greenguard Level</t>
  </si>
  <si>
    <t>TÜV Rheinland</t>
  </si>
  <si>
    <t>Brand</t>
  </si>
  <si>
    <t>Category</t>
  </si>
  <si>
    <t>General Application</t>
  </si>
  <si>
    <t>Primary Use Designation</t>
  </si>
  <si>
    <t>LUNA</t>
  </si>
  <si>
    <t>Classification</t>
  </si>
  <si>
    <t>Controls Options Code</t>
  </si>
  <si>
    <t>Reported Light Output</t>
  </si>
  <si>
    <t>Reported Efficacy (AC)</t>
  </si>
  <si>
    <t>Reported Efficacy (DC)</t>
  </si>
  <si>
    <t>Reported Input Wattage</t>
  </si>
  <si>
    <t>Reported Total Harmonic Distortion</t>
  </si>
  <si>
    <t>Reported CCT</t>
  </si>
  <si>
    <t>UGR Bin</t>
  </si>
  <si>
    <t>Reported Backlight (TM-15 BUG)</t>
  </si>
  <si>
    <t>Reported Uplight (TM-15 BUG)</t>
  </si>
  <si>
    <t>Reported Glare (TM-15 BUG)</t>
  </si>
  <si>
    <t>Reported Beam Angle</t>
  </si>
  <si>
    <t>Luminaire Length</t>
  </si>
  <si>
    <t>Field Adjustable Light Output</t>
  </si>
  <si>
    <t>Reported Default Light Output</t>
  </si>
  <si>
    <t>Reported Default Input Wattage</t>
  </si>
  <si>
    <t>Field Adjustable Color Temperature</t>
  </si>
  <si>
    <t>Reported Default CCT</t>
  </si>
  <si>
    <t>Reported Minimum Input Wattage</t>
  </si>
  <si>
    <t>Repored Maximum Input Wattage</t>
  </si>
  <si>
    <t>Reported Minimum Light Output</t>
  </si>
  <si>
    <t>Reported Maximum Light Output</t>
  </si>
  <si>
    <t>Field Adjustable Light Distribution</t>
  </si>
  <si>
    <t>Field Adjustable Distribution Type</t>
  </si>
  <si>
    <t>Field Adjustable Light Distribution Setting</t>
  </si>
  <si>
    <r>
      <rPr>
        <b/>
        <sz val="24"/>
        <color rgb="FF313131"/>
        <rFont val="Calibri"/>
        <family val="2"/>
      </rPr>
      <t xml:space="preserve">SSL V6.0 &amp; LUNA V2.0 Field Adjustable Performance Reporting Form
</t>
    </r>
    <r>
      <rPr>
        <b/>
        <sz val="16"/>
        <color rgb="FF313131"/>
        <rFont val="Calibri"/>
        <family val="2"/>
      </rPr>
      <t>Field Adjustable Color Temperature
Field Adjustable Light Distribution
Field Adjustable Light Output</t>
    </r>
  </si>
  <si>
    <t xml:space="preserve">Please note the following, or your application form may be rejected:
- Please see the Field Adjustable Light Distribution Tab for distribution </t>
  </si>
  <si>
    <t/>
  </si>
  <si>
    <t>Field Adjustable Color Temperature (FACT)</t>
  </si>
  <si>
    <t>Field Adjustable Light Distribution (FALD)</t>
  </si>
  <si>
    <t>Color Temperature Setting</t>
  </si>
  <si>
    <t>Field Adjustable Distribution Metric</t>
  </si>
  <si>
    <t>Select the metric for reporting FALD performance (Degree Range, IES Distribution Type, NEMA Flood Type)</t>
  </si>
  <si>
    <t>Setting 1</t>
  </si>
  <si>
    <t>Light Distribution Setting</t>
  </si>
  <si>
    <t>Light Distribution Setting Identifier</t>
  </si>
  <si>
    <t>Setting 2</t>
  </si>
  <si>
    <t>Setting 3</t>
  </si>
  <si>
    <t>Setting 4</t>
  </si>
  <si>
    <t>Setting 5</t>
  </si>
  <si>
    <t>Setting 6</t>
  </si>
  <si>
    <t>Setting 7</t>
  </si>
  <si>
    <t>Setting 8</t>
  </si>
  <si>
    <t>Field Adjustable Light Output (FALO)</t>
  </si>
  <si>
    <t>Model Number
(copy from previous tab)</t>
  </si>
  <si>
    <t>Reported Light Output Setting 1</t>
  </si>
  <si>
    <t>Reported Wattage Setting 1</t>
  </si>
  <si>
    <t>Reported Light Output Setting 2</t>
  </si>
  <si>
    <t>Reported Wattage Setting 2</t>
  </si>
  <si>
    <t>Reported Light Output Setting 3</t>
  </si>
  <si>
    <t>Reported Wattage Setting 3</t>
  </si>
  <si>
    <t>Reported Light Output Setting 4</t>
  </si>
  <si>
    <t>Reported Wattage Setting 4</t>
  </si>
  <si>
    <t>Reported Light Output Setting 5</t>
  </si>
  <si>
    <t>Reported Wattage Setting 5</t>
  </si>
  <si>
    <t>Reported Light Output Setting 6</t>
  </si>
  <si>
    <t>Reported Wattage Setting 6</t>
  </si>
  <si>
    <t>Reported Light Output Setting 7</t>
  </si>
  <si>
    <t>Reported Wattage Setting 7</t>
  </si>
  <si>
    <t>Reported Light Output Setting 8</t>
  </si>
  <si>
    <t>Reported Wattage Setting 8</t>
  </si>
  <si>
    <t>Model number</t>
  </si>
  <si>
    <r>
      <rPr>
        <b/>
        <u/>
        <sz val="11"/>
        <color theme="1"/>
        <rFont val="Calibri"/>
        <family val="2"/>
        <scheme val="minor"/>
      </rPr>
      <t>Instructions:</t>
    </r>
    <r>
      <rPr>
        <u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
1 - Please fill in your component information below.
2 - Driver model numbers listed below must exactly match driver model numbers listed in column X of the Reported Performance Table.
3 - LED model numbers listed below must exactly match LED model numbers listed in column W of the Reported Performance Table.</t>
    </r>
  </si>
  <si>
    <t>For LED Components Only</t>
  </si>
  <si>
    <t>Component Model Number</t>
  </si>
  <si>
    <t>Manufacturer</t>
  </si>
  <si>
    <t>Component Type</t>
  </si>
  <si>
    <t>Max LED Current (mA) used within family</t>
  </si>
  <si>
    <t>Max LED Current within application</t>
  </si>
  <si>
    <r>
      <rPr>
        <b/>
        <u/>
        <sz val="11"/>
        <color theme="1"/>
        <rFont val="Calibri"/>
        <family val="2"/>
        <scheme val="minor"/>
      </rPr>
      <t>Instructions:</t>
    </r>
    <r>
      <rPr>
        <u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
1 - Please copy the product model number exactly as it appears on the Reported Performance Table tab.</t>
    </r>
  </si>
  <si>
    <t>Solar Luminaire Configuration</t>
  </si>
  <si>
    <t>Solar Luminaire Grid Connection</t>
  </si>
  <si>
    <t>PV Wattage</t>
  </si>
  <si>
    <t>Recommended Minimum Install Height for Solar Luminaire</t>
  </si>
  <si>
    <t>Recommended Maximum Install Height for Solar Luminaire</t>
  </si>
  <si>
    <t>Battery Type for Solar Luminaire</t>
  </si>
  <si>
    <t>Battery Capacity for Solar Luminaire</t>
  </si>
  <si>
    <t>Battery Lifetime for Solar Luminaire</t>
  </si>
  <si>
    <t>Solar Panel Lifetime</t>
  </si>
  <si>
    <r>
      <t xml:space="preserve">Instructions: 
</t>
    </r>
    <r>
      <rPr>
        <sz val="11"/>
        <color theme="1"/>
        <rFont val="Calibri"/>
        <family val="2"/>
        <scheme val="minor"/>
      </rPr>
      <t>1 - Please fill in your controls information below.
2 - Please refer to the V6 Technical Requirements page and Control Guide for additional information: https://designlights.org/our-work/solid-state-lighting/ssl-v6-luna-v2/</t>
    </r>
  </si>
  <si>
    <t>Controls Option Code</t>
  </si>
  <si>
    <t>Driver Type</t>
  </si>
  <si>
    <t>Dimming Capability</t>
  </si>
  <si>
    <t>Min. Dim Level</t>
  </si>
  <si>
    <t>Integral Controller or Sensor Type</t>
  </si>
  <si>
    <t>Top or Side Controls Receptacle Type</t>
  </si>
  <si>
    <t>Bottom or Side Controls Receptacle Type</t>
  </si>
  <si>
    <t>Integral Sensor Function</t>
  </si>
  <si>
    <t>Integral Sensor Technology</t>
  </si>
  <si>
    <t>Integral Sensor Max Mounting Height (ft.)</t>
  </si>
  <si>
    <t xml:space="preserve">NLC Product ID </t>
  </si>
  <si>
    <t>Controls Ready Accessory Model Numbers (optional)</t>
  </si>
  <si>
    <t>DO NOT MODIFY THIS TAB</t>
  </si>
  <si>
    <t>Reported Performance Table</t>
  </si>
  <si>
    <t>Gen App Sensor List</t>
  </si>
  <si>
    <t>Version History Change Type</t>
  </si>
  <si>
    <t>No Sensor</t>
  </si>
  <si>
    <t>Structural</t>
  </si>
  <si>
    <t>Traffic Sensing</t>
  </si>
  <si>
    <t>Daylight Sensing</t>
  </si>
  <si>
    <t>Cosmetic</t>
  </si>
  <si>
    <t>Exterior Photocell</t>
  </si>
  <si>
    <t>Occupancy Sensing</t>
  </si>
  <si>
    <t>Sensor Receptacle</t>
  </si>
  <si>
    <t>Multifunction Sensor</t>
  </si>
  <si>
    <t>Cat_Trim</t>
  </si>
  <si>
    <t>Cat_Trim_2</t>
  </si>
  <si>
    <t>Outdoor Luminaires</t>
  </si>
  <si>
    <t>OutdoorLuminaires</t>
  </si>
  <si>
    <t>OutdoorLuminaires_Cat</t>
  </si>
  <si>
    <t>Traffic Sensing;Exterior Photocell</t>
  </si>
  <si>
    <t>Daylight Sensing;Occupancy Sensing</t>
  </si>
  <si>
    <t>Indoor Luminaires</t>
  </si>
  <si>
    <t>IndoorLuminaires</t>
  </si>
  <si>
    <t>IndoorLuminaires_Cat</t>
  </si>
  <si>
    <t>Traffic Sensing;Sensor Receptacle</t>
  </si>
  <si>
    <t>Daylight Sensing;Multifunction Sensor</t>
  </si>
  <si>
    <t>Outdoor Retrofit Kit</t>
  </si>
  <si>
    <t>OutdoorRetrofitKit</t>
  </si>
  <si>
    <t>OutdoorRetrofitKit_Cat</t>
  </si>
  <si>
    <t>Exterior Photocell;Sensor Receptacle</t>
  </si>
  <si>
    <t>Daylight Sensing;Sensor Receptacle</t>
  </si>
  <si>
    <t>Indoor Retrofit Kit</t>
  </si>
  <si>
    <t>IndoorRetrofitKit</t>
  </si>
  <si>
    <t>IndoorRetrofitKit_Cat</t>
  </si>
  <si>
    <t>Traffic Sensing;Occupancy Sensing</t>
  </si>
  <si>
    <t>Occupancy Sensing;Multifunction Sensor</t>
  </si>
  <si>
    <t>Linear Replacement Lamp</t>
  </si>
  <si>
    <t>LinearReplacementLamp</t>
  </si>
  <si>
    <t>LinearReplacementLamp_Cat</t>
  </si>
  <si>
    <t>Exterior Photocell;Occupancy Sensing</t>
  </si>
  <si>
    <t>Occupancy Sensing;Sensor Receptacle</t>
  </si>
  <si>
    <t>Mogul (E39) Screw-Base Replacements for HID Lamps</t>
  </si>
  <si>
    <t>MogulE39ScrewBaseReplacementsforHIDLamps</t>
  </si>
  <si>
    <t>MogulE39ScrewBaseReplacementsforHIDLamps_Cat</t>
  </si>
  <si>
    <t>Sensor Receptacle;Occupancy Sensing</t>
  </si>
  <si>
    <t>Multifunction Sensor;Sensor Receptacle</t>
  </si>
  <si>
    <t>Medium Screw-Base (E26, E27) Replacement for HID Lamps</t>
  </si>
  <si>
    <t>MediumScrewBaseE26E27ReplacementforHIDLamps</t>
  </si>
  <si>
    <t>MediumScrewBaseE26E27ReplacementforHIDLamps_Cat</t>
  </si>
  <si>
    <t>Traffic Sensing;Exterior Photocell;Sensor Receptacle</t>
  </si>
  <si>
    <t>Daylight Sensing;Occupancy Sensing;Multifunction Sensor</t>
  </si>
  <si>
    <t>Four Pin-Base Replacement Lamps for CFLs</t>
  </si>
  <si>
    <t>FourPinBaseReplacementLampsForCFLs</t>
  </si>
  <si>
    <t>FourPinBaseReplacementLampsForCFLs_Cat</t>
  </si>
  <si>
    <t>Traffic Sensing;Exterior Photocell;Occupancy Sensing</t>
  </si>
  <si>
    <t>Daylight Sensing;Multifunction Sensor;Sensor Receptacle</t>
  </si>
  <si>
    <t>Solar Powered Outdoor Luminaires</t>
  </si>
  <si>
    <t>SolarPoweredOutdoorLuminaires</t>
  </si>
  <si>
    <t>SolarPoweredOutdoorLuminaires_Cat</t>
  </si>
  <si>
    <t>Exterior Photocell;Sensor Receptacle;Occupancy Sensing</t>
  </si>
  <si>
    <t>Occupancy Sensing;Multifunction Sensor;Sensor Receptacle</t>
  </si>
  <si>
    <t>Traffic Sensing;Sensor Receptacle;Occupancy Sensing</t>
  </si>
  <si>
    <t>Daylight Sensing;Occupancy Sensing;Sensor Receptacle</t>
  </si>
  <si>
    <t>GA_Trim</t>
  </si>
  <si>
    <t>GA_Trim_2</t>
  </si>
  <si>
    <t>Traffic Sensing;Exterior Photocell;Sensor Receptacle;Occupancy Sensing</t>
  </si>
  <si>
    <t>Daylight Sensing;Occupancy Sensing;Multifunction Sensor;Sensor Receptacle</t>
  </si>
  <si>
    <t>Low Output</t>
  </si>
  <si>
    <t>LowOutput</t>
  </si>
  <si>
    <t>LowOutput_GA</t>
  </si>
  <si>
    <t>Mid Output</t>
  </si>
  <si>
    <t>MidOutput</t>
  </si>
  <si>
    <t>MidOutput_GA</t>
  </si>
  <si>
    <t>Traffic sensing;Multifunction Sensor</t>
  </si>
  <si>
    <t>High Output</t>
  </si>
  <si>
    <t>HighOutput</t>
  </si>
  <si>
    <t>HighOutput_GA</t>
  </si>
  <si>
    <t>Exterior Photocell;Multifunction Sensor</t>
  </si>
  <si>
    <t>Very High Output</t>
  </si>
  <si>
    <t>VeryHighOutput</t>
  </si>
  <si>
    <t>VeryHighOutput_GA</t>
  </si>
  <si>
    <t>Integral Sensor Receptacle;Multifunction Sensor</t>
  </si>
  <si>
    <t>Interior Directional</t>
  </si>
  <si>
    <t>InteriorDirectional</t>
  </si>
  <si>
    <t>InteriorDirectional_GA</t>
  </si>
  <si>
    <t>Occupancy sensing;Multifunction Sensor</t>
  </si>
  <si>
    <t>Case Lighting</t>
  </si>
  <si>
    <t>CaseLighting</t>
  </si>
  <si>
    <t>CaseLighting_GA</t>
  </si>
  <si>
    <t>Traffic sensing;Exterior Photocell;Multifunction Sensor</t>
  </si>
  <si>
    <t>Troffer</t>
  </si>
  <si>
    <t>Troffer_GA</t>
  </si>
  <si>
    <t>Traffic sensing;Integral Sensor Receptacle;Multifunction Sensor</t>
  </si>
  <si>
    <t>Linear Ambient</t>
  </si>
  <si>
    <t>LinearAmbient</t>
  </si>
  <si>
    <t>LinearAmbient_GA</t>
  </si>
  <si>
    <t>Traffic sensing;Occupancy sensing;Multifunction Sensor</t>
  </si>
  <si>
    <t>High-Bay</t>
  </si>
  <si>
    <t>HighBay</t>
  </si>
  <si>
    <t>HighBay_GA</t>
  </si>
  <si>
    <t>Exterior Photocell;Integral Sensor Receptacle;Multifunction Sensor</t>
  </si>
  <si>
    <t>Low-Bay</t>
  </si>
  <si>
    <t>LowBay</t>
  </si>
  <si>
    <t>LowBay_GA</t>
  </si>
  <si>
    <t>Exterior Photocell;Occupancy sensing;Multifunction Sensor</t>
  </si>
  <si>
    <t>T8 Four-Foot</t>
  </si>
  <si>
    <t>T8FourFoot</t>
  </si>
  <si>
    <t>T8FourFoot_GA</t>
  </si>
  <si>
    <t>Integral Sensor Receptacle;Occupancy sensing;Multifunction Sensor</t>
  </si>
  <si>
    <t>T5 Four-Foot</t>
  </si>
  <si>
    <t>T5FourFoot</t>
  </si>
  <si>
    <t>T5FourFoot_GA</t>
  </si>
  <si>
    <t>Traffic sensing;Exterior Photocell;Integral Sensor Receptacle;Multifunction Sensor</t>
  </si>
  <si>
    <t>T5HO Four-Foot</t>
  </si>
  <si>
    <t>T5HOFourFoot</t>
  </si>
  <si>
    <t>T5HOFourFoot_GA</t>
  </si>
  <si>
    <t>Traffic sensing;Integral Sensor Receptacle;Occupancy sensing;Multifunction Sensor</t>
  </si>
  <si>
    <t>T8 Two-Foot</t>
  </si>
  <si>
    <t>T8TwoFoot</t>
  </si>
  <si>
    <t>T8TwoFoot_GA</t>
  </si>
  <si>
    <t>Traffic sensing;Exterior Photocell;Occupancy sensing;Multifunction Sensor</t>
  </si>
  <si>
    <t>U-Bend Replacement Lamps</t>
  </si>
  <si>
    <t>UBendReplacementLamps</t>
  </si>
  <si>
    <t>UBendReplacementLamps_GA</t>
  </si>
  <si>
    <t>Exterior Photocell;Integral Sensor Receptacle;Occupancy sensing;Multifunction Sensor</t>
  </si>
  <si>
    <t>T8 Three-Foot</t>
  </si>
  <si>
    <t>T8ThreeFoot</t>
  </si>
  <si>
    <t>T8ThreeFoot_GA</t>
  </si>
  <si>
    <t>Traffic sensing;Exterior Photocell;Integral Sensor Receptacle;Occupancy sensing;Multifunction Sensor</t>
  </si>
  <si>
    <t>T8 Eight-Foot</t>
  </si>
  <si>
    <t>T8EightFoot</t>
  </si>
  <si>
    <t>T8EightFoot_GA</t>
  </si>
  <si>
    <t>Vertically-Mounted Lamps</t>
  </si>
  <si>
    <t>VerticallyMountedLamps</t>
  </si>
  <si>
    <t>VerticallyMountedLamps_GA</t>
  </si>
  <si>
    <t>Horizontally-Mounted Lamps</t>
  </si>
  <si>
    <t>HorizontallyMountedLamps</t>
  </si>
  <si>
    <t>HorizontallyMountedLamps_GA</t>
  </si>
  <si>
    <t>2G11 Base Replacement Lamps</t>
  </si>
  <si>
    <t>A2G11BaseReplacementLamps</t>
  </si>
  <si>
    <t>A2G11BaseReplacementLamps_GA</t>
  </si>
  <si>
    <t>Omnidirectional/Directional Lamps</t>
  </si>
  <si>
    <t>OmnidirectionalDirectionalLamps</t>
  </si>
  <si>
    <t>OmnidirectionalDirectionalLamps_GA</t>
  </si>
  <si>
    <t>PUD Control Capability List</t>
  </si>
  <si>
    <t>SpecialtyHazardous1x4LuminairesforAmbientLightingofInteriorCommercialSpaces</t>
  </si>
  <si>
    <t>SpecialtyHazardous2x2LuminairesforAmbientLightingofInteriorCommercialSpaces</t>
  </si>
  <si>
    <t>SpecialtyHazardous2x4LuminairesforAmbientLightingofInteriorCommercialSpaces</t>
  </si>
  <si>
    <t>SpecialtyIndirectLowBay</t>
  </si>
  <si>
    <t>Primary/Speciality Use Designation</t>
  </si>
  <si>
    <t>PUD_Trim</t>
  </si>
  <si>
    <t>LUNA?</t>
  </si>
  <si>
    <t>LUNA Bug Rating</t>
  </si>
  <si>
    <t>No Control Capability</t>
  </si>
  <si>
    <t>Outdoor Pole/Arm-Mounted Area and Roadway Luminaires</t>
  </si>
  <si>
    <t>OutdoorPoleArmMountedAreaandRoadwayLuminaires</t>
  </si>
  <si>
    <t>Yes_No</t>
  </si>
  <si>
    <t>OutdoorPoleArmMountedAreaAndRoadwayURating</t>
  </si>
  <si>
    <t>LLLC</t>
  </si>
  <si>
    <t>Networked Replacement Lamp</t>
  </si>
  <si>
    <t>Outdoor Pole/Arm-Mounted Decorative Luminaires</t>
  </si>
  <si>
    <t>OutdoorPoleArmMountedDecorativeLuminaires</t>
  </si>
  <si>
    <t>OutdoorPoleArmMountedDecorativeURating</t>
  </si>
  <si>
    <t>Energy Monitoring</t>
  </si>
  <si>
    <t>Outdoor Zero-Uplight Wall-Mounted Area Luminaire</t>
  </si>
  <si>
    <t>OutdoorZeroUplightWallMountedAreaLuminaire</t>
  </si>
  <si>
    <t>OutdoorFullCutoffWallMountedAreaURating</t>
  </si>
  <si>
    <t>High End Trim</t>
  </si>
  <si>
    <t>Outdoor Uplight-Emitting Wall-Mounted Area Luminaire</t>
  </si>
  <si>
    <t>OutdoorUplightEmittingWallMountedAreaLuminaire</t>
  </si>
  <si>
    <t>LLLC; Energy Monitoring</t>
  </si>
  <si>
    <t>Part Night Dim</t>
  </si>
  <si>
    <t>Bollards</t>
  </si>
  <si>
    <t>BollardsURating</t>
  </si>
  <si>
    <t>LLLC; High End Trim</t>
  </si>
  <si>
    <t>Networked Replacement Lamp; Energy Monitoring</t>
  </si>
  <si>
    <t>Photocontrol with self-calibrating astronomic time clock</t>
  </si>
  <si>
    <t>Parking Garage Luminaires</t>
  </si>
  <si>
    <t>ParkingGarageLuminaires</t>
  </si>
  <si>
    <t>Energy Monitoring; High End Trim</t>
  </si>
  <si>
    <t>Networked Replacement Lamp; High End Trim</t>
  </si>
  <si>
    <t>Low-end trim for vacancy mode</t>
  </si>
  <si>
    <t>Fuel Pump Canopy Luminaires</t>
  </si>
  <si>
    <t>FuelPumpCanopyLuminaires</t>
  </si>
  <si>
    <t>FuelPumpCanopyURating</t>
  </si>
  <si>
    <t>LLLC; Energy Monitoring; High End Trim</t>
  </si>
  <si>
    <t>Architectural Flood and Spot Luminaires</t>
  </si>
  <si>
    <t>ArchitecturalFloodandSpotLuminaires</t>
  </si>
  <si>
    <t>Networked Replacement Lamp; LLLC</t>
  </si>
  <si>
    <t>Stairwell and Passageway Luminaires</t>
  </si>
  <si>
    <t>StairwellandPassagewayLuminaires</t>
  </si>
  <si>
    <t>Turtle Lighting Zero-Uplight Pole/Arm-Mounted Area and Roadway Luminaire</t>
  </si>
  <si>
    <t>TurtleLightingZeroUplightPoleArmMountedAreaandRoadwayLuminaire</t>
  </si>
  <si>
    <t>TurtleLightingZeroUplightPoleArmMountedAreaandRoadwayURating</t>
  </si>
  <si>
    <t>Turtle Lighting Zero-Uplight Wall-Mounted Area Luminaire</t>
  </si>
  <si>
    <t>TurtleLightingZeroUplightWallMountedAreaLuminaires</t>
  </si>
  <si>
    <t>TurtleLightingZeroUplightWallMountedAreaURating</t>
  </si>
  <si>
    <t>Turtle Lighting Zero-Uplight Bollard</t>
  </si>
  <si>
    <t>TurtleLightingZeroUplightBollard</t>
  </si>
  <si>
    <t>Networked Replacement Lamp; Energy Monitoring; High End Trim</t>
  </si>
  <si>
    <t>Hazardous Environment Area Luminaire</t>
  </si>
  <si>
    <t>HazardousEnvironmentAreaLuminaire</t>
  </si>
  <si>
    <t>Networked Replacement Lamp; Energy Monitoring; LLLC</t>
  </si>
  <si>
    <t>Sports Lighting</t>
  </si>
  <si>
    <t>SportsLighting</t>
  </si>
  <si>
    <t>Networked Replacement Lamp; High End Trim: LLLC</t>
  </si>
  <si>
    <t>Wall-Wash Luminaires</t>
  </si>
  <si>
    <t>WallWashLuminaires</t>
  </si>
  <si>
    <t>Networked Replacement Lamp; Energy Monitoring; High End Trim; LLLC</t>
  </si>
  <si>
    <t>Track or Mono-Point Directional Luminaires</t>
  </si>
  <si>
    <t>TrackorMonoPointDirectionalLuminaires</t>
  </si>
  <si>
    <t>Vertical Refrigerated Case Luminaires</t>
  </si>
  <si>
    <t>VerticalRefrigeratedCaseLuminaires</t>
  </si>
  <si>
    <t>Horizontal Refrigerated Case Luminaires</t>
  </si>
  <si>
    <t>HorizontalRefrigeratedCaseLuminaires</t>
  </si>
  <si>
    <t>Display Case Luminaires</t>
  </si>
  <si>
    <t>DisplayCaseLuminaires</t>
  </si>
  <si>
    <t>2x2 Luminaires for Ambient Lighting of Interior Commercial Spaces</t>
  </si>
  <si>
    <t>A2x2LuminairesforAmbientLightingofInteriorCommercialSpaces</t>
  </si>
  <si>
    <t>Gen App PUD List</t>
  </si>
  <si>
    <t>1x4 Luminaires for Ambient Lighting of Interior Commercial Spaces</t>
  </si>
  <si>
    <t>A1x4LuminairesforAmbientLightingofInteriorCommercialSpaces</t>
  </si>
  <si>
    <t>LowOutput_GAOutdoorLuminaires_Cat</t>
  </si>
  <si>
    <t>LowOutput_GAOutdoorRetrofitKit_Cat</t>
  </si>
  <si>
    <t>LowOutput_GAMogulE39ScrewBaseReplacementsforHIDLamps_Cat</t>
  </si>
  <si>
    <t>MidOutput_GAOutdoorLuminaires_Cat</t>
  </si>
  <si>
    <t>MidOutput_GAOutdoorRetrofitKit_Cat</t>
  </si>
  <si>
    <t>MidOutput_GAMogulE39ScrewBaseReplacementsforHIDLamps_Cat</t>
  </si>
  <si>
    <t>HighOutput_GAOutdoorLuminaires_Cat</t>
  </si>
  <si>
    <t>HighOutput_GAOutdoorRetrofitKit_Cat</t>
  </si>
  <si>
    <t>HighOutput_GAMogulE39ScrewBaseReplacementsforHIDLamps_Cat</t>
  </si>
  <si>
    <t>VeryHighOutput_GAOutdoorLuminaires_Cat</t>
  </si>
  <si>
    <t>VeryHighOutput_GAOutdoorRetrofitKit_Cat</t>
  </si>
  <si>
    <t>VeryHighOutput_GAMogulE39ScrewBaseReplacementsforHIDLamps_Cat</t>
  </si>
  <si>
    <t>InteriorDirectional_GAIndoorLuminaires_Cat</t>
  </si>
  <si>
    <t>CaseLighting_GAIndoorLuminaires_Cat</t>
  </si>
  <si>
    <t>Troffer_GAIndoorLuminaires_Cat</t>
  </si>
  <si>
    <t>Troffer_GAIndoorRetrofitKit_Cat</t>
  </si>
  <si>
    <t>LinearAmbient_GAIndoorLuminaires_Cat</t>
  </si>
  <si>
    <t>LinearAmbient_GAIndoorRetrofitKit_Cat</t>
  </si>
  <si>
    <t>HighBay_GAIndoorLuminaires_Cat</t>
  </si>
  <si>
    <t>HighBay_GAIndoorRetrofitKit_Cat</t>
  </si>
  <si>
    <t>HighBay_GAMogulE39ScrewBaseReplacementsforHIDLamps_Cat</t>
  </si>
  <si>
    <t>LowBay_GAIndoorLuminaires_Cat</t>
  </si>
  <si>
    <t>LowBay_GAIndoorRetrofitKit_Cat</t>
  </si>
  <si>
    <t>LowBay_GAMogulE39ScrewBaseReplacementsforHIDLamps_Cat</t>
  </si>
  <si>
    <t>T8FourFoot_GALinearReplacementLamp_Cat</t>
  </si>
  <si>
    <t>T5FourFoot_GALinearReplacementLamp_Cat</t>
  </si>
  <si>
    <t>T5HOFourFoot_GALinearReplacementLamp_Cat</t>
  </si>
  <si>
    <t>T8TwoFoot_GALinearReplacementLamp_Cat</t>
  </si>
  <si>
    <t>UBendReplacementLamps_GALinearReplacementLamp_Cat</t>
  </si>
  <si>
    <t>T8ThreeFoot_GALinearReplacementLamp_Cat</t>
  </si>
  <si>
    <t>T8EightFoot_GALinearReplacementLamp_Cat</t>
  </si>
  <si>
    <t>VerticallyMountedLamps_GAFourPinBaseReplacementLampsForCFLs_Cat</t>
  </si>
  <si>
    <t>HorizontallyMountedLamps_GAFourPinBaseReplacementLampsForCFLs_Cat</t>
  </si>
  <si>
    <t>A2G11BaseReplacementLamps_GAFourPinBaseReplacementLampsForCFLs_Cat</t>
  </si>
  <si>
    <t>LowOutput_GASolarPoweredOutdoorLuminaires_Cat</t>
  </si>
  <si>
    <t>MidOutput_GASolarPoweredOutdoorLuminaires_Cat</t>
  </si>
  <si>
    <t>HighOutput_GASolarPoweredOutdoorLuminaires_Cat</t>
  </si>
  <si>
    <t>VeryHighOutput_GASolarPoweredOutdoorLuminaires_Cat</t>
  </si>
  <si>
    <t>OmnidirectionalDirectionalLamps_GAMediumScrewBaseE26E27ReplacementforHIDLamps_Cat</t>
  </si>
  <si>
    <t>OmnidirectionalDirectionalLamps_GAMogulE39ScrewBaseReplacementsforHIDLamps_Cat</t>
  </si>
  <si>
    <t>LUNA-eligible</t>
  </si>
  <si>
    <t>2x4 Luminaires for Ambient Lighting of Interior Commercial Spaces</t>
  </si>
  <si>
    <t>A2x4LuminairesforAmbientLightingofInteriorCommercialSpaces</t>
  </si>
  <si>
    <t>Retrofit Kits for Outdoor Pole/Arm-Mounted Area and Roadway Luminaires</t>
  </si>
  <si>
    <t>Replacement Lamps for Outdoor Pole/Arm-Mounted Area and Roadway Luminaires (Type B)</t>
  </si>
  <si>
    <t>Linear Retrofit Kits for 2x2 Luminaires</t>
  </si>
  <si>
    <t>Direct Linear Ambient Luminaires</t>
  </si>
  <si>
    <t>Retrofit Kits for Direct Linear Ambient Luminaires</t>
  </si>
  <si>
    <t>High-Bay Luminaires for Commercial and Industrial Buildings</t>
  </si>
  <si>
    <t>Retrofit Kits for High-Bay Luminaires for Commercial and Industrial Buildings</t>
  </si>
  <si>
    <t>Replacement Lamps for High-Bay Luminaires (Type B)</t>
  </si>
  <si>
    <t>Low-Bay Luminaires for Commercial and Industrial Buildings</t>
  </si>
  <si>
    <t>Retrofit Kits for Low-Bay Luminaires for Commercial and Industrial Buildings</t>
  </si>
  <si>
    <t>Replacement Lamps for Low-Bay Luminaires (Type B)</t>
  </si>
  <si>
    <t>Replacement Lamps (Plug and Play) (UL Type A)</t>
  </si>
  <si>
    <t>Omnidirectional/Directional Replacement Lamps (UL Type B)</t>
  </si>
  <si>
    <t>DirectLinearAmbientLuminaires</t>
  </si>
  <si>
    <t>Retrofit Kits for Outdoor Pole/Arm-Mounted Decorative Luminaires</t>
  </si>
  <si>
    <t>Replacement Lamps for Outdoor Pole/Arm-Mounted Area and Roadway Luminaires (Type C)</t>
  </si>
  <si>
    <t>Integrated Retrofit Kits for 2x2 Luminaires</t>
  </si>
  <si>
    <t>Linear Ambient Luminaires w/ Indirect component</t>
  </si>
  <si>
    <t>High-Bay Aisle Luminaires</t>
  </si>
  <si>
    <t>Replacement Lamps for High-Bay Luminaires (Type C)</t>
  </si>
  <si>
    <t>Specialty: Hazardous Environment Low-Bay</t>
  </si>
  <si>
    <t>Replacement Lamps for Low-Bay Luminaires (Type C)</t>
  </si>
  <si>
    <t>Internal Driver/Line Voltage (UL Type B) Lamps</t>
  </si>
  <si>
    <t>LinearAmbientLuminaireswIndirectcomponent</t>
  </si>
  <si>
    <t>Retrofit Kits for Large Outdoor Pole/Arm-Mounted Area and Roadway Luminaires</t>
  </si>
  <si>
    <t>Replacement Lamps for Outdoor Pole/Arm-Mounted Decorative Luminaires (Type B)</t>
  </si>
  <si>
    <t>Specialty: Direct/Indirect Wall-Wash</t>
  </si>
  <si>
    <t>Linear Retrofit Kits for 1x4 Luminaires</t>
  </si>
  <si>
    <t>Specialty: Direct Linear Ambient Luminaires Wider than 12 inches</t>
  </si>
  <si>
    <t>Specialty: Hazardous Environment High-Bay</t>
  </si>
  <si>
    <t>Specialty: Indirect Low-Bay</t>
  </si>
  <si>
    <t>1-lamp External Driver (UL Type C) Lamps</t>
  </si>
  <si>
    <t>HighBayLuminairesforCommercialandIndustrialBuildings</t>
  </si>
  <si>
    <t>Retrofit Kits for Outdoor Zero-Uplight Wall-Mounted Area Luminaires</t>
  </si>
  <si>
    <t>Replacement Lamps for Outdoor Pole/Arm-Mounted Decorative Luminaires (Type C)</t>
  </si>
  <si>
    <t>Specialty: Double Wall-Wash</t>
  </si>
  <si>
    <t>Specialty: Other</t>
  </si>
  <si>
    <t>Specialty: 1x1 Luminaires for Ambient Lighting of Interior Commercial Spaces</t>
  </si>
  <si>
    <t>Integrated Retrofit Kits for 1x4 Luminaires</t>
  </si>
  <si>
    <t>Specialty: Hazardous Direct Linear Ambient Luminaires</t>
  </si>
  <si>
    <t>Specialty: High-Bay w/ Indirect Component</t>
  </si>
  <si>
    <t>Specialty: Indoor Flood</t>
  </si>
  <si>
    <t>2-lamp External Driver (UL Type C) Lamps</t>
  </si>
  <si>
    <t>LowBayLuminairesforCommercialandIndustrialBuildings</t>
  </si>
  <si>
    <t>Retrofit Kits for Parking Garage Luminaires</t>
  </si>
  <si>
    <t>Replacement Lamps for Outdoor Zero-Uplight Wall-Mounted Area Luminaires (Type B)</t>
  </si>
  <si>
    <t>Specialty: Specialty Flood</t>
  </si>
  <si>
    <t>Specialty: 1x2 Luminaires for Ambient Lighting of Interior Commercial Spaces</t>
  </si>
  <si>
    <t>Linear Retrofit Kits for 2x4 Luminaires</t>
  </si>
  <si>
    <t>Specialty: Indirect High-Bay</t>
  </si>
  <si>
    <t>Specialty: Low-Bay w/ Indirect Component</t>
  </si>
  <si>
    <t>3-lamp External Driver (UL Type C) Lamps</t>
  </si>
  <si>
    <t>Dual Mode Internal Driver (UL Type A and Type B)</t>
  </si>
  <si>
    <t>HighBayAisleLuminaires</t>
  </si>
  <si>
    <t>Retrofit Kits for Fuel Pump Canopy Luminaires</t>
  </si>
  <si>
    <t>Replacement Lamps for Outdoor Zero-Uplight Wall-Mounted Area Luminaires (Type C)</t>
  </si>
  <si>
    <t>Specialty: Hazardous 1x4 Luminaires for Ambient Lighting of Interior Commercial Spaces</t>
  </si>
  <si>
    <t>Integrated Retrofit Kits for 2x4 Luminaires</t>
  </si>
  <si>
    <t>4-lamp External Driver (UL Type C) Lamps</t>
  </si>
  <si>
    <t>Hazardous Environment High-Bay Luminaire</t>
  </si>
  <si>
    <t>HazardousEnvironmentHighBayLuminaire</t>
  </si>
  <si>
    <t>Replacement Lamps for Parking Garage Luminaires (Type B)</t>
  </si>
  <si>
    <t>Specialty: Hazardous 2x2 Luminaires for Ambient Lighting of Interior Commercial Spaces</t>
  </si>
  <si>
    <t>6-lamp External Driver (UL Type C) Lamps</t>
  </si>
  <si>
    <t>Indirect High-Bay Luminaire</t>
  </si>
  <si>
    <t>IndirectHighBayLuminaire</t>
  </si>
  <si>
    <t>Replacement Lamps for Parking Garage Luminaires (Type C)</t>
  </si>
  <si>
    <t>Specialty: Hazardous 2x4 Luminaires for Ambient Lighting of Interior Commercial Spaces</t>
  </si>
  <si>
    <t>Hazardous Environment Low-Bay Luminaire</t>
  </si>
  <si>
    <t>HazardousEnvironmentLowBayLuminaire</t>
  </si>
  <si>
    <t>Replacement Lamps for Fuel Pump Canopy Luminaires (Type B)</t>
  </si>
  <si>
    <t>Specialty: Specialty Dimension Troffers</t>
  </si>
  <si>
    <t>RetrofitKitsforOutdoorPoleArmMountedAreaandRoadwayLuminaires</t>
  </si>
  <si>
    <t>Replacement Lamps for Fuel Pump Canopy Luminaires (Type C)</t>
  </si>
  <si>
    <t>Specialty: Metric Troffer</t>
  </si>
  <si>
    <t>Specialty: Hazardous Area Lighting</t>
  </si>
  <si>
    <t>RetrofitKitsforOutdoorPoleArmMountedDecorativeLuminaires</t>
  </si>
  <si>
    <t>Specialty: Hazardous Outdoor Pole/Arm-Mounted Area and Roadway Luminaires</t>
  </si>
  <si>
    <t>RetrofitKitsforLargeOutdoorPoleArmMountedAreaandRoadwayLuminaires</t>
  </si>
  <si>
    <t>Specialty: Canopy Lighting</t>
  </si>
  <si>
    <t>Specialty: Hazardous Wall Mounted Luminaire</t>
  </si>
  <si>
    <t>RetrofitKitsforOutdoorZeroUplightWallMountedAreaLuminaires</t>
  </si>
  <si>
    <t>Specialty: Directional Fuel Pump Canopy Luminaires</t>
  </si>
  <si>
    <t>RetrofitKitsforParkingGarageLuminaires</t>
  </si>
  <si>
    <t>RetrofitKitsforFuelPumpCanopyLuminaires</t>
  </si>
  <si>
    <t>Specialty: Hazardous Flood and Spot Luminaires</t>
  </si>
  <si>
    <t>Specialty: Transportation</t>
  </si>
  <si>
    <t>ReplacementLampsforOutdoorPoleArmMountedAreaandRoadwayLuminairesTypeB</t>
  </si>
  <si>
    <t>ReplacementLampsforOutdoorPoleArmMountedAreaandRoadwayLuminairesTypeC</t>
  </si>
  <si>
    <t>ReplacementLampsforOutdoorPoleArmMountedDecorativeLuminairesTypeB</t>
  </si>
  <si>
    <t>Specialty: Indirect Fuel Pump Canopy</t>
  </si>
  <si>
    <t>ReplacementLampsforOutdoorPoleArmMountedDecorativeLuminairesTypeC</t>
  </si>
  <si>
    <t>Specialty: Natatorium Lighting</t>
  </si>
  <si>
    <t>ReplacementLampsforOutdoorZeroUplightWallMountedAreaLuminairesULTypeB</t>
  </si>
  <si>
    <t>Specialty: Soffit Lighting</t>
  </si>
  <si>
    <t>ReplacementLampsforOutdoorZeroUplightWallMountedAreaLuminairesULTypeC</t>
  </si>
  <si>
    <t>Specialty: Sports Flood</t>
  </si>
  <si>
    <t>ReplacementLampsforParkingGarageLuminairesTypeB</t>
  </si>
  <si>
    <t>ReplacementLampsforParkingGarageLuminairesTypeC</t>
  </si>
  <si>
    <t>Specialty: Tunnel Lighting</t>
  </si>
  <si>
    <t>ReplacementLampsforFuelPumpCanopyLuminairesTypeB</t>
  </si>
  <si>
    <t>Specialty: Wall Grazing/Slicing</t>
  </si>
  <si>
    <t>ReplacementLampsforFuelPumpCanopyLuminairesTypeC</t>
  </si>
  <si>
    <t>LinearRetrofitKitsfor2x2Luminaires</t>
  </si>
  <si>
    <t>IntegratedRetrofitKitsfor2x2Luminaires</t>
  </si>
  <si>
    <t>LinearRetrofitKitsfor1x4Luminaires</t>
  </si>
  <si>
    <t>IntegratedRetrofitKitsfor1x4Luminaires</t>
  </si>
  <si>
    <t>LinearRetrofitKitsfor2x4Luminaires</t>
  </si>
  <si>
    <t>IntegratedRetrofitKitsfor2x4Luminaires</t>
  </si>
  <si>
    <t>RetrofitKitsforDirectLinearAmbientLuminaires</t>
  </si>
  <si>
    <t>RetrofitKitsforHighBayLuminairesforCommercialandIndustrialBuildings</t>
  </si>
  <si>
    <t>RetrofitKitsforLowBayLuminairesforCommercialandIndustrialBuildings</t>
  </si>
  <si>
    <t>ReplacementLampsforHighBayLuminairesTypeB</t>
  </si>
  <si>
    <t>ReplacementLampsforHighBayLuminairesTypeC</t>
  </si>
  <si>
    <t>ReplacementLampsforLowBayLuminairesTypeB</t>
  </si>
  <si>
    <t>ReplacementLampsforLowBayLuminairesTypeC</t>
  </si>
  <si>
    <t>ReplacementLampsPlugandPlayULTypeA</t>
  </si>
  <si>
    <t>InternalDriverLineVoltageULTypeBLamps</t>
  </si>
  <si>
    <t>A1lampExternalDriverULTypeCLamps</t>
  </si>
  <si>
    <t>A2lampExternalDriverULTypeCLamps</t>
  </si>
  <si>
    <t>A3lampExternalDriverULTypeCLamps</t>
  </si>
  <si>
    <t>A4lampExternalDriverULTypeCLamps</t>
  </si>
  <si>
    <t>A6lampExternalDriverULTypeCLamps</t>
  </si>
  <si>
    <t>DualModeInternalDriverULTypeAandTypeB</t>
  </si>
  <si>
    <t>OmnidirectionalDirectionalReplacementLampsULTypeB</t>
  </si>
  <si>
    <t>Specialty1x1LuminairesforAmbientLightingofInteriorCommercialSpaces</t>
  </si>
  <si>
    <t>Specialty1x2LuminairesforAmbientLightingofInteriorCommercialSpaces</t>
  </si>
  <si>
    <t>Category Gen App List</t>
  </si>
  <si>
    <t>SpecialtyCanopyLighting</t>
  </si>
  <si>
    <t>SpecialtyCanopyLightingURating</t>
  </si>
  <si>
    <t>PleaseSelectFromDropDown_Cat</t>
  </si>
  <si>
    <t>SpecialtyDirectIndirectWallWash</t>
  </si>
  <si>
    <t>Please select from dropdown</t>
  </si>
  <si>
    <t>SpecialtyDirectLinearAmbientLuminairesWiderthan12inches</t>
  </si>
  <si>
    <t>SpecialtyDirectionalFuelPumpCanopyLuminaires</t>
  </si>
  <si>
    <t>SpecialtyDirectionalFuelPumpCanopyURating</t>
  </si>
  <si>
    <t>SpecialtyDoubleWallWash</t>
  </si>
  <si>
    <t>SpecialtyHazardousAreaLighting</t>
  </si>
  <si>
    <t>SpecialtyHazardousAreaURating</t>
  </si>
  <si>
    <t>SpecialtyHazardousDirectLinearAmbientLuminaires</t>
  </si>
  <si>
    <t>SpecialtyHazardousEnvironmentHighBay</t>
  </si>
  <si>
    <t>LUNA BUG Ratings</t>
  </si>
  <si>
    <t>SpecialtyHazardousEnvironmentLowBay</t>
  </si>
  <si>
    <t>SpecialtyHazardousOutdoorPoleArmMountedAreaAndRoadwayURating</t>
  </si>
  <si>
    <t>SpecialtyHazardousWallMountedURating</t>
  </si>
  <si>
    <t>SpecialtyTransportationURating</t>
  </si>
  <si>
    <t>SpecialtyHazardousFloodandSpotLuminaires</t>
  </si>
  <si>
    <t>SpecialtyHazardousOutdoorPoleArmMountedAreaandRoadwayLuminaires</t>
  </si>
  <si>
    <t>SpecialtyHazardousWallMountedLuminaire</t>
  </si>
  <si>
    <t>SpecialtyHighBayIndirectComponent</t>
  </si>
  <si>
    <t>SpecialtyIndirectFuelPumpCanopy</t>
  </si>
  <si>
    <t>SpecialtyIndirectHighBay</t>
  </si>
  <si>
    <t>SpecialtyIndoorFlood</t>
  </si>
  <si>
    <t>SpecialtyLowBayIndirectComponent</t>
  </si>
  <si>
    <t>SpecialtyMetricTroffer</t>
  </si>
  <si>
    <t>SpecialtyNatatoriumLighting</t>
  </si>
  <si>
    <t>SpecialtySoffitLighting</t>
  </si>
  <si>
    <t>SpecialtySpecialtyDimensionTroffers</t>
  </si>
  <si>
    <t>SpecialtySpecialtyFlood</t>
  </si>
  <si>
    <t>SpecialtySportsFlood</t>
  </si>
  <si>
    <t>SpecialtyTransportation</t>
  </si>
  <si>
    <t>SpecialtyTunnelLighting</t>
  </si>
  <si>
    <t>SpecialtyWallGrazingSlicing</t>
  </si>
  <si>
    <t>SpecialtyOther</t>
  </si>
  <si>
    <t>Classification
(Standard/ Premium)</t>
  </si>
  <si>
    <t>Standard</t>
  </si>
  <si>
    <t>Premium</t>
  </si>
  <si>
    <t>Filtered Amber</t>
  </si>
  <si>
    <t>de-Amber</t>
  </si>
  <si>
    <t>pc-Amber</t>
  </si>
  <si>
    <t>Vertical NEMA Beam Spread
Flood and Spot Lighting Only</t>
  </si>
  <si>
    <t>10.0-12.9</t>
  </si>
  <si>
    <t>13.0-15.9</t>
  </si>
  <si>
    <t>16.0-18.9</t>
  </si>
  <si>
    <t>19.0-21.9</t>
  </si>
  <si>
    <t>22.0-24.9</t>
  </si>
  <si>
    <t>25.0-27.9</t>
  </si>
  <si>
    <t>Reported BUG</t>
  </si>
  <si>
    <t>Sensor Type</t>
  </si>
  <si>
    <t>Integral Control Capability</t>
  </si>
  <si>
    <t>Dimming Capability and Range</t>
  </si>
  <si>
    <t>Not Dimmable</t>
  </si>
  <si>
    <t>Stepped Dimmable</t>
  </si>
  <si>
    <t>Continuous Dimming above 10%</t>
  </si>
  <si>
    <t>Continuous Dimming to 10% or below</t>
  </si>
  <si>
    <t>Wired Communication Protocol</t>
  </si>
  <si>
    <t>No Wired Communication Protocol</t>
  </si>
  <si>
    <t>0-10V Analog</t>
  </si>
  <si>
    <t>DALI</t>
  </si>
  <si>
    <t>DMX</t>
  </si>
  <si>
    <t>Phase Cut</t>
  </si>
  <si>
    <t>0-10V Analog; DALI</t>
  </si>
  <si>
    <t>0-10V Analog; DMX</t>
  </si>
  <si>
    <t>0-10V Analog; Phase Cut</t>
  </si>
  <si>
    <t>DALI; DMX</t>
  </si>
  <si>
    <t>DALI; Phase Cut</t>
  </si>
  <si>
    <t>DMX; Phase Cut</t>
  </si>
  <si>
    <t>0-10V Analog; DALI; DMX</t>
  </si>
  <si>
    <t>0-10V Analog; DALI; Phase Cut</t>
  </si>
  <si>
    <t>0-10V Analog; DMX; Phase Cut</t>
  </si>
  <si>
    <t>DALI; DMX; Phase Cut</t>
  </si>
  <si>
    <t>0-10V Analog; DALI; DMX; Phase Cut</t>
  </si>
  <si>
    <t>Wireless Communication Protocol</t>
  </si>
  <si>
    <t>No Wireless Communication Protocol</t>
  </si>
  <si>
    <t>Zigbee</t>
  </si>
  <si>
    <t>Bluetooth</t>
  </si>
  <si>
    <t>WiFi</t>
  </si>
  <si>
    <t>Zigbee; Bluetooth</t>
  </si>
  <si>
    <t>Zigbee; WiFi</t>
  </si>
  <si>
    <t>Bluetooth; WiFi</t>
  </si>
  <si>
    <t>Zigbee; Bluetooth; WiFi</t>
  </si>
  <si>
    <t>FALO and FALD (yes/no)</t>
  </si>
  <si>
    <t>Yes</t>
  </si>
  <si>
    <t>No</t>
  </si>
  <si>
    <t>Integral FALD</t>
  </si>
  <si>
    <t>Standard Component FALD</t>
  </si>
  <si>
    <t>Integral and Standard Component FALD</t>
  </si>
  <si>
    <t>Driver</t>
  </si>
  <si>
    <t>LED</t>
  </si>
  <si>
    <t>Alternate LED</t>
  </si>
  <si>
    <t>Alternate Driver</t>
  </si>
  <si>
    <t>Sensor Receptacle Standard (LUNA)</t>
  </si>
  <si>
    <t>NEMA 5-pin</t>
  </si>
  <si>
    <t>NEMA 7-pin</t>
  </si>
  <si>
    <t>Zhaga Book 18</t>
  </si>
  <si>
    <t>NEMA 5-pin, NEMA 7-Pin</t>
  </si>
  <si>
    <t>NEMA 5-pin, Zhaga Book 18</t>
  </si>
  <si>
    <t>NEMA 7-Pin, Zhaga Book 18</t>
  </si>
  <si>
    <t>NEMA 5-pin, NEMA 7-Pin, Zhaga Book 18</t>
  </si>
  <si>
    <t>LUNA Text</t>
  </si>
  <si>
    <t>Please ensure that mounting structures are present as either an option or accessory within the model number field.</t>
  </si>
  <si>
    <t>LUNA CCT</t>
  </si>
  <si>
    <t>Outdoor CCT</t>
  </si>
  <si>
    <t>Sports and Fuel Pump CCT</t>
  </si>
  <si>
    <t>Premium CCT</t>
  </si>
  <si>
    <t>Premium Outdoor CCT</t>
  </si>
  <si>
    <t>Premium Sports and Fuel Pump CCT</t>
  </si>
  <si>
    <t>Premium LUNA CCT</t>
  </si>
  <si>
    <t>Driver Communication Method</t>
  </si>
  <si>
    <t>Diming Capability</t>
  </si>
  <si>
    <t>Integral Controller or Sensor Communication Method</t>
  </si>
  <si>
    <t>Receptacle  Type</t>
  </si>
  <si>
    <t>10V (wired)</t>
  </si>
  <si>
    <t>Continuous</t>
  </si>
  <si>
    <t>None</t>
  </si>
  <si>
    <t>BACnet (wired)</t>
  </si>
  <si>
    <t>Stepped</t>
  </si>
  <si>
    <t>Bluetooth (wireless, proprietary)</t>
  </si>
  <si>
    <t>7 Pin Twistlock</t>
  </si>
  <si>
    <t>Occupancy only</t>
  </si>
  <si>
    <t>Passive Infrared (PIR)</t>
  </si>
  <si>
    <t>D4i (wired)</t>
  </si>
  <si>
    <t>Not dimmable</t>
  </si>
  <si>
    <t>Bluetooth NLC (wireless)</t>
  </si>
  <si>
    <t>5 Pin Twistlock</t>
  </si>
  <si>
    <t>Daylight only</t>
  </si>
  <si>
    <t>Ultrasonic</t>
  </si>
  <si>
    <t>DALI-2 (wired)</t>
  </si>
  <si>
    <t>DALI (wired)</t>
  </si>
  <si>
    <t>3 Pin Twistlock</t>
  </si>
  <si>
    <t>Photocell only</t>
  </si>
  <si>
    <t>Dual-Tech</t>
  </si>
  <si>
    <t>Traffic only</t>
  </si>
  <si>
    <t>Microphonic</t>
  </si>
  <si>
    <t>Dimmable Fluorescent Ballast (Type A Lamps)</t>
  </si>
  <si>
    <t>DALI+ (wireless)</t>
  </si>
  <si>
    <t>Zhaga Book 20</t>
  </si>
  <si>
    <t>Occupancy + Daylight</t>
  </si>
  <si>
    <t>Microwave</t>
  </si>
  <si>
    <t>DMX512 (wired)</t>
  </si>
  <si>
    <t>Wi-Fi (wireless)</t>
  </si>
  <si>
    <t>USB C Port</t>
  </si>
  <si>
    <t>Occupancy + Photocell</t>
  </si>
  <si>
    <t>Millimeter Wave</t>
  </si>
  <si>
    <t>Integrated Driver and Controller</t>
  </si>
  <si>
    <t>Zigbee (wireless, proprietary)</t>
  </si>
  <si>
    <t>3.5mm Phono Jack</t>
  </si>
  <si>
    <t>Photocell + Part Night Dim</t>
  </si>
  <si>
    <t>Camera</t>
  </si>
  <si>
    <t>KNX (wired)</t>
  </si>
  <si>
    <t>Other</t>
  </si>
  <si>
    <t>Occupancy + Photocell + Part Night Dim</t>
  </si>
  <si>
    <t>Bluetooth Beacon</t>
  </si>
  <si>
    <t>Modbus (wired)</t>
  </si>
  <si>
    <t>EnOcean (wireless)</t>
  </si>
  <si>
    <t>Traffic + Photocell</t>
  </si>
  <si>
    <t>Light-dependent Resistor</t>
  </si>
  <si>
    <t>Other Analog (wired, proprietary)</t>
  </si>
  <si>
    <t>4G Cellular (wireless)</t>
  </si>
  <si>
    <t>Traffic + Photocell + Part Night Dim</t>
  </si>
  <si>
    <t>Other Digital (wired, proprietary)</t>
  </si>
  <si>
    <t>5G Cellular (wireless)</t>
  </si>
  <si>
    <t>Phase Cut (wired)</t>
  </si>
  <si>
    <t>Phase Cut/10V (wired)</t>
  </si>
  <si>
    <t>FALO (lamps only)</t>
  </si>
  <si>
    <t>Other (wireless, proprietary)</t>
  </si>
  <si>
    <t>PoE (wired)</t>
  </si>
  <si>
    <t>TALQ (wireless)</t>
  </si>
  <si>
    <t>Infrared (wireless, proprietary)</t>
  </si>
  <si>
    <t>Integrated</t>
  </si>
  <si>
    <t>Off-Grid</t>
  </si>
  <si>
    <t>Lithium Iron Phosphate (LiFePO4)</t>
  </si>
  <si>
    <t>Split-Type</t>
  </si>
  <si>
    <t>Hybrid</t>
  </si>
  <si>
    <t>Lead Acid</t>
  </si>
  <si>
    <t>Luminaire Only</t>
  </si>
  <si>
    <t>Nickel-Metal Hydride (NiMH)</t>
  </si>
  <si>
    <t>Lithium Nickel Manganese Cobalt Oxide (NMC)</t>
  </si>
  <si>
    <t>Lead Crystal</t>
  </si>
  <si>
    <t>Declared</t>
  </si>
  <si>
    <t>RoHS Compliant</t>
  </si>
  <si>
    <t>Fair</t>
  </si>
  <si>
    <t>Bronze</t>
  </si>
  <si>
    <t>GREENGUARD Certified</t>
  </si>
  <si>
    <t>Red List Approved</t>
  </si>
  <si>
    <t>RoHS 2</t>
  </si>
  <si>
    <t>Good</t>
  </si>
  <si>
    <t>Silver</t>
  </si>
  <si>
    <t>GREENGUARD Gold</t>
  </si>
  <si>
    <t>Red List Free</t>
  </si>
  <si>
    <t>RoHS 3</t>
  </si>
  <si>
    <t>Best</t>
  </si>
  <si>
    <t>Gold</t>
  </si>
  <si>
    <t>Platinum</t>
  </si>
  <si>
    <t>(Degree Range, IES Distribution Type, NEMA Flood Type)</t>
  </si>
  <si>
    <t>Degree Range</t>
  </si>
  <si>
    <t>IES Distribution Type</t>
  </si>
  <si>
    <t>NEMA Flood Type</t>
  </si>
  <si>
    <t>NEMA 1</t>
  </si>
  <si>
    <t>NEMA 2</t>
  </si>
  <si>
    <t>NEMA 3</t>
  </si>
  <si>
    <t>NEMA 4</t>
  </si>
  <si>
    <t>NEMA 5</t>
  </si>
  <si>
    <t>NEMA 6</t>
  </si>
  <si>
    <t>NEMA 7</t>
  </si>
  <si>
    <t>Type I</t>
  </si>
  <si>
    <t>Type II</t>
  </si>
  <si>
    <t>Type III</t>
  </si>
  <si>
    <t>Type IV</t>
  </si>
  <si>
    <t>Type V</t>
  </si>
  <si>
    <t>Missing Data in Columns</t>
  </si>
  <si>
    <t>Indirect Sensor/PUD Information</t>
  </si>
  <si>
    <t>Sensor Type1</t>
  </si>
  <si>
    <t>Control Capability1</t>
  </si>
  <si>
    <t>GA1</t>
  </si>
  <si>
    <t>PUD1</t>
  </si>
  <si>
    <t>CCT</t>
  </si>
  <si>
    <t>LUNA U Rating</t>
  </si>
  <si>
    <t>0-10V IEC 60929 Annex E</t>
  </si>
  <si>
    <t>0-10V ANSI C137 (8V)</t>
  </si>
  <si>
    <t>0-10V ANSI C137 (9V)</t>
  </si>
  <si>
    <t>All Three Yes?</t>
  </si>
  <si>
    <t>Date</t>
  </si>
  <si>
    <t>Name</t>
  </si>
  <si>
    <t>Version</t>
  </si>
  <si>
    <t>Change Type</t>
  </si>
  <si>
    <t>Notes</t>
  </si>
  <si>
    <t>1/1/2026</t>
  </si>
  <si>
    <t xml:space="preserve">Adrian
Aaron
Jillian
Erin
</t>
  </si>
  <si>
    <t>Creation of app excel form for OEM update v6.</t>
  </si>
  <si>
    <t>General Applications</t>
  </si>
  <si>
    <t>Standard Efficacy</t>
  </si>
  <si>
    <t>Standard Efficacy w/ Tolerance</t>
  </si>
  <si>
    <t>THD</t>
  </si>
  <si>
    <t>THD w/ tolerance</t>
  </si>
  <si>
    <t>PF</t>
  </si>
  <si>
    <t>PF w/ tolerance</t>
  </si>
  <si>
    <t>CRI Display</t>
  </si>
  <si>
    <t>CRI
w/tolerance</t>
  </si>
  <si>
    <t>Warranty</t>
  </si>
  <si>
    <t>Rated Hours</t>
  </si>
  <si>
    <t>Gen App Light Out. Display</t>
  </si>
  <si>
    <t>Gen App LO</t>
  </si>
  <si>
    <t>Gen App LO Upper Bound</t>
  </si>
  <si>
    <t>Gen App LO w/ Tolerance</t>
  </si>
  <si>
    <t>Gen App LO Upper Bound w/ Tolerance</t>
  </si>
  <si>
    <t>CCT Display</t>
  </si>
  <si>
    <t>CCT Max</t>
  </si>
  <si>
    <t>CCT Max w/ tolerance</t>
  </si>
  <si>
    <t>R9</t>
  </si>
  <si>
    <t>R9 w/ Tolerance</t>
  </si>
  <si>
    <t>Rf</t>
  </si>
  <si>
    <t>Rf w/ tolerance</t>
  </si>
  <si>
    <t>Rg</t>
  </si>
  <si>
    <t>Rg w/ tolerance</t>
  </si>
  <si>
    <t>Rcs,h1 Display</t>
  </si>
  <si>
    <t>Rcs,h1low</t>
  </si>
  <si>
    <t>Rcs,h1high</t>
  </si>
  <si>
    <t>Rcs,h1low w/ tolerance</t>
  </si>
  <si>
    <t>Rcs,h1high w tolerance</t>
  </si>
  <si>
    <t>Column3</t>
  </si>
  <si>
    <t>Gen App lm/ft LO</t>
  </si>
  <si>
    <t>Gen App lm/ft LO Upper</t>
  </si>
  <si>
    <t>Included in App?</t>
  </si>
  <si>
    <t>≥150 lm to ≤5,000 lm</t>
  </si>
  <si>
    <t>1800K ≤ CCT ≤ 5000K</t>
  </si>
  <si>
    <t>-18% ≤ IES Rcs,h1 ≤ +23%</t>
  </si>
  <si>
    <t>-</t>
  </si>
  <si>
    <t>≥5,000 lm to ≤10,000 lm</t>
  </si>
  <si>
    <t>≥10,000 lm to ≤30,000 lm</t>
  </si>
  <si>
    <t>≥30,000 lm</t>
  </si>
  <si>
    <t>≥250 lm</t>
  </si>
  <si>
    <t>1800K ≤ CCT ≤ 6500K</t>
  </si>
  <si>
    <t>-12% ≤ IES Rcs,h1 ≤ +23%</t>
  </si>
  <si>
    <t>Enter Total Lumens</t>
  </si>
  <si>
    <t>Check Lm/ft ----&gt;</t>
  </si>
  <si>
    <t>≥1,500 lm</t>
  </si>
  <si>
    <t>≥5,000 lm</t>
  </si>
  <si>
    <t>≥10,000 lm</t>
  </si>
  <si>
    <t>≥675 lm (bare lamp)</t>
  </si>
  <si>
    <t>≥1900 lm (bare lamp)</t>
  </si>
  <si>
    <t>≥1600 lm (bare lamp)</t>
  </si>
  <si>
    <t>≥3200 lm (bare lamp)</t>
  </si>
  <si>
    <t>≥1200 lm (bare lamp)</t>
  </si>
  <si>
    <t>≥1400 lm (bare lamp)</t>
  </si>
  <si>
    <t>≥800 lm (bare lamp)</t>
  </si>
  <si>
    <t>≥1,600 lm (bare lamp)</t>
  </si>
  <si>
    <t>≥3,200 lm (bare lamp)</t>
  </si>
  <si>
    <t>≥2000 lm (bare lamp)</t>
  </si>
  <si>
    <t>Multiple Light Output Bins</t>
  </si>
  <si>
    <t>Multiple General Applications</t>
  </si>
  <si>
    <t>Primary Use</t>
  </si>
  <si>
    <t>Stand. Efficacy w/ tolerance</t>
  </si>
  <si>
    <t>Premium Efficacy</t>
  </si>
  <si>
    <t>Prem. Efficacy w/ tolerance</t>
  </si>
  <si>
    <t>Troffer/PUD Light Output Display</t>
  </si>
  <si>
    <t>Troffer Light Output w/ tolerance</t>
  </si>
  <si>
    <t>Min Light Output</t>
  </si>
  <si>
    <t>Min Light Output w/ tolerance</t>
  </si>
  <si>
    <t>Troffer Min Light Output</t>
  </si>
  <si>
    <t>Troffer Min Light Output w/ tolerance</t>
  </si>
  <si>
    <t>Max Light Output</t>
  </si>
  <si>
    <t>Max Light Output w/ tolerance</t>
  </si>
  <si>
    <t>THD Display</t>
  </si>
  <si>
    <t>PF Display</t>
  </si>
  <si>
    <t>Zone 1 Display</t>
  </si>
  <si>
    <t>Zone 1 Tolerance Display</t>
  </si>
  <si>
    <t>Zone 1 Upper</t>
  </si>
  <si>
    <t>Zone 1 Lower</t>
  </si>
  <si>
    <t>Zone 2 Display</t>
  </si>
  <si>
    <t>Zone 2 Tolerance Display</t>
  </si>
  <si>
    <t>Zone 2 Upper</t>
  </si>
  <si>
    <t>Zone 2 Lower</t>
  </si>
  <si>
    <t>Zone 3 Display</t>
  </si>
  <si>
    <t>Zone 3 Tolerance Display</t>
  </si>
  <si>
    <t>Zone 3 Upper</t>
  </si>
  <si>
    <t>Zone 3 Lower</t>
  </si>
  <si>
    <t>Lumens / Foot Light Output</t>
  </si>
  <si>
    <t>Lm/Ft Display</t>
  </si>
  <si>
    <t>Lm/ft LO w/ tolerance - lower bound</t>
  </si>
  <si>
    <t>Lm/ft LO w/ tolerance - Upper bound</t>
  </si>
  <si>
    <t>Column1</t>
  </si>
  <si>
    <t>BUG Required</t>
  </si>
  <si>
    <t>UGR</t>
  </si>
  <si>
    <t>* Output</t>
  </si>
  <si>
    <t>0-90°
=100%</t>
  </si>
  <si>
    <t>≥99%</t>
  </si>
  <si>
    <t>80-90° ≤10%</t>
  </si>
  <si>
    <t>≤13%</t>
  </si>
  <si>
    <t>0-90° ≥65%</t>
  </si>
  <si>
    <t>≥62%</t>
  </si>
  <si>
    <t>0-90° =100%</t>
  </si>
  <si>
    <t>80-90° ≤5%</t>
  </si>
  <si>
    <t>≤8%</t>
  </si>
  <si>
    <t>&gt;90° ≤20%</t>
  </si>
  <si>
    <t>≤23%</t>
  </si>
  <si>
    <t>90-110° ≤15%</t>
  </si>
  <si>
    <t>≤18%</t>
  </si>
  <si>
    <t>&gt;110° =0%</t>
  </si>
  <si>
    <t>≤3%</t>
  </si>
  <si>
    <t>70-80° ≤25%</t>
  </si>
  <si>
    <t>≤28%</t>
  </si>
  <si>
    <t>60-80° ≥30%</t>
  </si>
  <si>
    <t>≥27%</t>
  </si>
  <si>
    <t>1800K ≤ CCT ≤ 5700K</t>
  </si>
  <si>
    <t>0-40° ≥40%</t>
  </si>
  <si>
    <t>≥37%</t>
  </si>
  <si>
    <t>40-70° ≥40%</t>
  </si>
  <si>
    <t>0-90° ≥85%</t>
  </si>
  <si>
    <t>≥82%</t>
  </si>
  <si>
    <t>0-90° ≥85%
bilateral for surface, single hemisphere for corner</t>
  </si>
  <si>
    <t>0-90° ≥60%
One-sided, single hemisphere light distribution</t>
  </si>
  <si>
    <t>≥57%</t>
  </si>
  <si>
    <t>0-60° ≥75%</t>
  </si>
  <si>
    <t>≥72%</t>
  </si>
  <si>
    <t>0-180°
SC: 1.0-2.0</t>
  </si>
  <si>
    <t>SC: 0.9-2.1</t>
  </si>
  <si>
    <t>90-270°
SC: 1.0-2.0</t>
  </si>
  <si>
    <t>0-80° ≥95%</t>
  </si>
  <si>
    <t>≥90%</t>
  </si>
  <si>
    <t>≥50 lm/ft</t>
  </si>
  <si>
    <t>0-90° ≥95%</t>
  </si>
  <si>
    <t>≥92%</t>
  </si>
  <si>
    <t>≥100 lm/ft</t>
  </si>
  <si>
    <t>10-90° ≥95%</t>
  </si>
  <si>
    <t>Center: ≥92%; End: ≥90%</t>
  </si>
  <si>
    <t>Center: ≥100 lm/ft; End: ≥50 lm/ft</t>
  </si>
  <si>
    <t>Center: ≥90 lm/ft; End: ≥45 lm/ft</t>
  </si>
  <si>
    <t>0-60° ≥40%</t>
  </si>
  <si>
    <t>≥375 lm/ft</t>
  </si>
  <si>
    <t>90-150° ≥35%</t>
  </si>
  <si>
    <t>≥32%</t>
  </si>
  <si>
    <t>≥500 lm/ft</t>
  </si>
  <si>
    <t>20-50° ≥30%</t>
  </si>
  <si>
    <t>≥20%</t>
  </si>
  <si>
    <t>20-50° ≥50%</t>
  </si>
  <si>
    <t>≥40%</t>
  </si>
  <si>
    <t>0-20° ≥30%</t>
  </si>
  <si>
    <t>90-180° &gt;90%</t>
  </si>
  <si>
    <t>≥87%</t>
  </si>
  <si>
    <t>≥97%</t>
  </si>
  <si>
    <t>Omnidirectional/Directional Replacement Lamp (UL Type B)</t>
  </si>
  <si>
    <t>&gt;=80°</t>
  </si>
  <si>
    <t>&gt;=75°</t>
  </si>
  <si>
    <t>Replacement Lamps (plug and play) (UL Type A)</t>
  </si>
  <si>
    <t>&gt;=140°</t>
  </si>
  <si>
    <t>&gt;=135°</t>
  </si>
  <si>
    <t>SSL and LUNA V6.0 OEM Update App Excel Form</t>
  </si>
  <si>
    <t>Standard PUDs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</si>
</sst>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##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8.5"/>
      <color theme="10"/>
      <name val="Arial"/>
      <family val="2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22"/>
      <color rgb="FFFF000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Calibri"/>
      <family val="2"/>
      <scheme val="minor"/>
    </font>
    <font>
      <u/>
      <sz val="16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color rgb="FF313131"/>
      <name val="Calibri"/>
      <family val="2"/>
    </font>
    <font>
      <sz val="18"/>
      <color rgb="FFFF000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color rgb="FF313131"/>
      <name val="Arial"/>
      <family val="2"/>
    </font>
    <font>
      <b/>
      <sz val="24"/>
      <color rgb="FF313131"/>
      <name val="Calibri"/>
      <family val="2"/>
    </font>
    <font>
      <b/>
      <sz val="16"/>
      <color rgb="FF313131"/>
      <name val="Calibri"/>
      <family val="2"/>
    </font>
    <font>
      <sz val="11"/>
      <color rgb="FF313131"/>
      <name val="Calibri"/>
      <family val="2"/>
    </font>
    <font>
      <sz val="11"/>
      <name val="Arial"/>
      <family val="2"/>
    </font>
    <font>
      <sz val="10"/>
      <color rgb="FF0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7D2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rgb="FF787878"/>
        <bgColor indexed="64"/>
      </patternFill>
    </fill>
    <fill>
      <patternFill patternType="solid">
        <fgColor theme="0" tint="-0.14999847407452621"/>
        <bgColor theme="4" tint="0.59999389629810485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C7CE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7D25"/>
        <bgColor rgb="FF000000"/>
      </patternFill>
    </fill>
    <fill>
      <patternFill patternType="solid">
        <fgColor rgb="FFEAEAEA"/>
        <bgColor rgb="FF000000"/>
      </patternFill>
    </fill>
    <fill>
      <patternFill patternType="solid">
        <fgColor rgb="FFFFC20E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59999389629810485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 tint="-0.249977111117893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292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5" borderId="1" xfId="0" applyFill="1" applyBorder="1" applyProtection="1">
      <protection locked="0"/>
    </xf>
    <xf numFmtId="0" fontId="0" fillId="6" borderId="1" xfId="0" applyFill="1" applyBorder="1"/>
    <xf numFmtId="0" fontId="0" fillId="7" borderId="1" xfId="0" applyFill="1" applyBorder="1"/>
    <xf numFmtId="0" fontId="0" fillId="0" borderId="1" xfId="0" applyBorder="1"/>
    <xf numFmtId="0" fontId="0" fillId="5" borderId="1" xfId="0" applyFill="1" applyBorder="1"/>
    <xf numFmtId="0" fontId="2" fillId="9" borderId="6" xfId="2" applyFont="1" applyFill="1" applyBorder="1" applyAlignment="1">
      <alignment horizontal="center" vertical="center" wrapText="1"/>
    </xf>
    <xf numFmtId="0" fontId="2" fillId="9" borderId="7" xfId="2" applyFont="1" applyFill="1" applyBorder="1" applyAlignment="1">
      <alignment horizontal="center" vertical="center" wrapText="1"/>
    </xf>
    <xf numFmtId="0" fontId="0" fillId="10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0" fillId="10" borderId="8" xfId="0" applyFill="1" applyBorder="1" applyAlignment="1" applyProtection="1">
      <alignment vertical="center" wrapText="1"/>
      <protection locked="0"/>
    </xf>
    <xf numFmtId="0" fontId="11" fillId="0" borderId="0" xfId="4"/>
    <xf numFmtId="164" fontId="2" fillId="9" borderId="7" xfId="2" applyNumberFormat="1" applyFont="1" applyFill="1" applyBorder="1" applyAlignment="1">
      <alignment horizontal="center" vertical="center" wrapText="1"/>
    </xf>
    <xf numFmtId="165" fontId="2" fillId="9" borderId="7" xfId="2" applyNumberFormat="1" applyFont="1" applyFill="1" applyBorder="1" applyAlignment="1">
      <alignment horizontal="center" vertical="center" wrapText="1"/>
    </xf>
    <xf numFmtId="166" fontId="2" fillId="9" borderId="7" xfId="2" applyNumberFormat="1" applyFont="1" applyFill="1" applyBorder="1" applyAlignment="1">
      <alignment horizontal="center" vertical="center" wrapText="1"/>
    </xf>
    <xf numFmtId="0" fontId="12" fillId="0" borderId="1" xfId="0" applyFont="1" applyBorder="1"/>
    <xf numFmtId="2" fontId="2" fillId="9" borderId="7" xfId="2" applyNumberFormat="1" applyFont="1" applyFill="1" applyBorder="1" applyAlignment="1">
      <alignment horizontal="center" vertical="center" wrapText="1"/>
    </xf>
    <xf numFmtId="166" fontId="0" fillId="0" borderId="0" xfId="0" applyNumberFormat="1"/>
    <xf numFmtId="0" fontId="13" fillId="0" borderId="0" xfId="0" applyFont="1" applyAlignment="1" applyProtection="1">
      <alignment vertical="center"/>
      <protection locked="0"/>
    </xf>
    <xf numFmtId="0" fontId="0" fillId="2" borderId="1" xfId="0" applyFill="1" applyBorder="1"/>
    <xf numFmtId="0" fontId="0" fillId="0" borderId="15" xfId="0" applyBorder="1"/>
    <xf numFmtId="0" fontId="0" fillId="2" borderId="1" xfId="0" applyFill="1" applyBorder="1" applyProtection="1">
      <protection locked="0"/>
    </xf>
    <xf numFmtId="0" fontId="0" fillId="12" borderId="1" xfId="0" applyFill="1" applyBorder="1"/>
    <xf numFmtId="0" fontId="0" fillId="13" borderId="1" xfId="0" applyFill="1" applyBorder="1"/>
    <xf numFmtId="0" fontId="0" fillId="10" borderId="7" xfId="0" applyFill="1" applyBorder="1" applyAlignment="1" applyProtection="1">
      <alignment vertical="center" wrapText="1"/>
      <protection locked="0"/>
    </xf>
    <xf numFmtId="0" fontId="0" fillId="10" borderId="10" xfId="0" applyFill="1" applyBorder="1" applyAlignment="1" applyProtection="1">
      <alignment vertical="center" wrapText="1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" fillId="0" borderId="3" xfId="2" applyBorder="1" applyAlignment="1" applyProtection="1">
      <alignment horizontal="left" vertical="center" wrapText="1"/>
      <protection locked="0"/>
    </xf>
    <xf numFmtId="0" fontId="1" fillId="0" borderId="9" xfId="2" applyBorder="1" applyAlignment="1" applyProtection="1">
      <alignment horizontal="left" vertical="center" wrapText="1"/>
      <protection locked="0"/>
    </xf>
    <xf numFmtId="166" fontId="1" fillId="0" borderId="3" xfId="2" applyNumberFormat="1" applyBorder="1" applyAlignment="1" applyProtection="1">
      <alignment horizontal="left" vertical="center" wrapText="1"/>
      <protection locked="0"/>
    </xf>
    <xf numFmtId="164" fontId="1" fillId="0" borderId="3" xfId="2" applyNumberFormat="1" applyBorder="1" applyAlignment="1" applyProtection="1">
      <alignment horizontal="left" vertical="center" wrapText="1"/>
      <protection locked="0"/>
    </xf>
    <xf numFmtId="0" fontId="1" fillId="0" borderId="1" xfId="2" applyBorder="1" applyAlignment="1" applyProtection="1">
      <alignment horizontal="left" vertical="center" wrapText="1"/>
      <protection locked="0"/>
    </xf>
    <xf numFmtId="166" fontId="1" fillId="0" borderId="1" xfId="2" applyNumberFormat="1" applyBorder="1" applyAlignment="1" applyProtection="1">
      <alignment horizontal="left" vertical="center" wrapText="1"/>
      <protection locked="0"/>
    </xf>
    <xf numFmtId="164" fontId="1" fillId="0" borderId="1" xfId="2" applyNumberFormat="1" applyBorder="1" applyAlignment="1" applyProtection="1">
      <alignment horizontal="left" vertical="center" wrapText="1"/>
      <protection locked="0"/>
    </xf>
    <xf numFmtId="0" fontId="17" fillId="0" borderId="1" xfId="2" applyFont="1" applyBorder="1" applyAlignment="1" applyProtection="1">
      <alignment horizontal="left" vertical="center"/>
      <protection locked="0"/>
    </xf>
    <xf numFmtId="166" fontId="17" fillId="0" borderId="1" xfId="2" applyNumberFormat="1" applyFont="1" applyBorder="1" applyAlignment="1" applyProtection="1">
      <alignment horizontal="left" vertical="center"/>
      <protection locked="0"/>
    </xf>
    <xf numFmtId="164" fontId="17" fillId="0" borderId="1" xfId="2" applyNumberFormat="1" applyFont="1" applyBorder="1" applyAlignment="1" applyProtection="1">
      <alignment horizontal="left" vertical="center"/>
      <protection locked="0"/>
    </xf>
    <xf numFmtId="165" fontId="17" fillId="0" borderId="1" xfId="2" applyNumberFormat="1" applyFont="1" applyBorder="1" applyAlignment="1" applyProtection="1">
      <alignment horizontal="left" vertical="center"/>
      <protection locked="0"/>
    </xf>
    <xf numFmtId="0" fontId="17" fillId="11" borderId="1" xfId="2" applyFont="1" applyFill="1" applyBorder="1" applyAlignment="1" applyProtection="1">
      <alignment horizontal="left" vertical="center"/>
      <protection locked="0"/>
    </xf>
    <xf numFmtId="166" fontId="1" fillId="0" borderId="1" xfId="2" applyNumberFormat="1" applyBorder="1" applyAlignment="1" applyProtection="1">
      <alignment horizontal="left" vertical="center"/>
      <protection locked="0"/>
    </xf>
    <xf numFmtId="0" fontId="1" fillId="0" borderId="1" xfId="2" applyBorder="1" applyAlignment="1" applyProtection="1">
      <alignment horizontal="left" vertical="center"/>
      <protection locked="0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4" fontId="0" fillId="0" borderId="1" xfId="0" applyNumberFormat="1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vertical="top" wrapText="1"/>
    </xf>
    <xf numFmtId="164" fontId="0" fillId="0" borderId="3" xfId="0" applyNumberFormat="1" applyBorder="1" applyAlignment="1">
      <alignment vertical="top"/>
    </xf>
    <xf numFmtId="14" fontId="0" fillId="0" borderId="3" xfId="0" applyNumberFormat="1" applyBorder="1" applyAlignment="1">
      <alignment vertical="top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13" fillId="0" borderId="0" xfId="0" applyFont="1" applyProtection="1">
      <protection locked="0"/>
    </xf>
    <xf numFmtId="166" fontId="13" fillId="0" borderId="0" xfId="0" applyNumberFormat="1" applyFont="1" applyProtection="1">
      <protection locked="0"/>
    </xf>
    <xf numFmtId="2" fontId="13" fillId="0" borderId="0" xfId="0" applyNumberFormat="1" applyFont="1" applyProtection="1">
      <protection locked="0"/>
    </xf>
    <xf numFmtId="164" fontId="13" fillId="0" borderId="0" xfId="0" applyNumberFormat="1" applyFont="1" applyProtection="1">
      <protection locked="0"/>
    </xf>
    <xf numFmtId="165" fontId="13" fillId="0" borderId="0" xfId="0" applyNumberFormat="1" applyFont="1" applyProtection="1">
      <protection locked="0"/>
    </xf>
    <xf numFmtId="166" fontId="13" fillId="0" borderId="1" xfId="0" applyNumberFormat="1" applyFont="1" applyBorder="1" applyAlignment="1" applyProtection="1">
      <alignment horizontal="left" vertical="center"/>
      <protection locked="0"/>
    </xf>
    <xf numFmtId="2" fontId="13" fillId="0" borderId="13" xfId="0" applyNumberFormat="1" applyFont="1" applyBorder="1" applyAlignment="1" applyProtection="1">
      <alignment horizontal="left" vertical="center"/>
      <protection locked="0"/>
    </xf>
    <xf numFmtId="164" fontId="13" fillId="0" borderId="3" xfId="0" applyNumberFormat="1" applyFont="1" applyBorder="1" applyAlignment="1" applyProtection="1">
      <alignment horizontal="left" vertical="center" wrapText="1"/>
      <protection locked="0"/>
    </xf>
    <xf numFmtId="165" fontId="13" fillId="0" borderId="3" xfId="0" applyNumberFormat="1" applyFont="1" applyBorder="1" applyAlignment="1" applyProtection="1">
      <alignment horizontal="left" vertical="center" wrapText="1"/>
      <protection locked="0"/>
    </xf>
    <xf numFmtId="0" fontId="13" fillId="4" borderId="3" xfId="0" applyFont="1" applyFill="1" applyBorder="1" applyAlignment="1" applyProtection="1">
      <alignment horizontal="left" vertical="center" wrapText="1"/>
      <protection locked="0"/>
    </xf>
    <xf numFmtId="166" fontId="13" fillId="0" borderId="3" xfId="0" applyNumberFormat="1" applyFont="1" applyBorder="1" applyAlignment="1" applyProtection="1">
      <alignment horizontal="left" vertical="center"/>
      <protection locked="0"/>
    </xf>
    <xf numFmtId="0" fontId="13" fillId="11" borderId="3" xfId="0" applyFont="1" applyFill="1" applyBorder="1" applyAlignment="1" applyProtection="1">
      <alignment horizontal="left" vertical="center"/>
      <protection locked="0"/>
    </xf>
    <xf numFmtId="2" fontId="13" fillId="0" borderId="1" xfId="0" applyNumberFormat="1" applyFont="1" applyBorder="1" applyAlignment="1" applyProtection="1">
      <alignment horizontal="left" vertical="center"/>
      <protection locked="0"/>
    </xf>
    <xf numFmtId="164" fontId="13" fillId="0" borderId="1" xfId="0" applyNumberFormat="1" applyFont="1" applyBorder="1" applyAlignment="1" applyProtection="1">
      <alignment horizontal="left" vertical="center" wrapText="1"/>
      <protection locked="0"/>
    </xf>
    <xf numFmtId="165" fontId="13" fillId="0" borderId="1" xfId="0" applyNumberFormat="1" applyFont="1" applyBorder="1" applyAlignment="1" applyProtection="1">
      <alignment horizontal="left" vertical="center" wrapText="1"/>
      <protection locked="0"/>
    </xf>
    <xf numFmtId="0" fontId="13" fillId="4" borderId="1" xfId="0" applyFont="1" applyFill="1" applyBorder="1" applyAlignment="1" applyProtection="1">
      <alignment horizontal="left" vertical="center" wrapText="1"/>
      <protection locked="0"/>
    </xf>
    <xf numFmtId="0" fontId="13" fillId="11" borderId="1" xfId="0" applyFont="1" applyFill="1" applyBorder="1" applyAlignment="1" applyProtection="1">
      <alignment horizontal="left" vertical="center"/>
      <protection locked="0"/>
    </xf>
    <xf numFmtId="164" fontId="13" fillId="0" borderId="1" xfId="0" applyNumberFormat="1" applyFont="1" applyBorder="1" applyAlignment="1" applyProtection="1">
      <alignment horizontal="left" vertical="center"/>
      <protection locked="0"/>
    </xf>
    <xf numFmtId="165" fontId="13" fillId="0" borderId="1" xfId="0" applyNumberFormat="1" applyFont="1" applyBorder="1" applyAlignment="1" applyProtection="1">
      <alignment horizontal="left" vertical="center"/>
      <protection locked="0"/>
    </xf>
    <xf numFmtId="2" fontId="0" fillId="10" borderId="8" xfId="0" applyNumberFormat="1" applyFill="1" applyBorder="1" applyAlignment="1" applyProtection="1">
      <alignment vertical="center" wrapText="1"/>
      <protection hidden="1"/>
    </xf>
    <xf numFmtId="0" fontId="0" fillId="10" borderId="16" xfId="0" applyFill="1" applyBorder="1" applyAlignment="1">
      <alignment horizontal="center" vertical="center" wrapText="1"/>
    </xf>
    <xf numFmtId="1" fontId="2" fillId="9" borderId="7" xfId="2" applyNumberFormat="1" applyFont="1" applyFill="1" applyBorder="1" applyAlignment="1">
      <alignment horizontal="center" vertical="center" wrapText="1"/>
    </xf>
    <xf numFmtId="1" fontId="1" fillId="0" borderId="3" xfId="2" applyNumberFormat="1" applyBorder="1" applyAlignment="1" applyProtection="1">
      <alignment horizontal="left" vertical="center" wrapText="1"/>
      <protection locked="0"/>
    </xf>
    <xf numFmtId="1" fontId="1" fillId="0" borderId="1" xfId="2" applyNumberFormat="1" applyBorder="1" applyAlignment="1" applyProtection="1">
      <alignment horizontal="left" vertical="center" wrapText="1"/>
      <protection locked="0"/>
    </xf>
    <xf numFmtId="1" fontId="17" fillId="0" borderId="1" xfId="2" applyNumberFormat="1" applyFont="1" applyBorder="1" applyAlignment="1" applyProtection="1">
      <alignment horizontal="left" vertical="center"/>
      <protection locked="0"/>
    </xf>
    <xf numFmtId="1" fontId="1" fillId="0" borderId="1" xfId="2" applyNumberFormat="1" applyBorder="1" applyAlignment="1" applyProtection="1">
      <alignment horizontal="left" vertical="center"/>
      <protection locked="0"/>
    </xf>
    <xf numFmtId="1" fontId="13" fillId="0" borderId="1" xfId="0" applyNumberFormat="1" applyFont="1" applyBorder="1" applyAlignment="1" applyProtection="1">
      <alignment horizontal="left" vertical="center"/>
      <protection locked="0"/>
    </xf>
    <xf numFmtId="1" fontId="13" fillId="0" borderId="0" xfId="0" applyNumberFormat="1" applyFont="1" applyProtection="1">
      <protection locked="0"/>
    </xf>
    <xf numFmtId="1" fontId="13" fillId="0" borderId="12" xfId="0" applyNumberFormat="1" applyFont="1" applyBorder="1" applyAlignment="1" applyProtection="1">
      <alignment horizontal="left" vertical="center"/>
      <protection locked="0"/>
    </xf>
    <xf numFmtId="1" fontId="13" fillId="0" borderId="0" xfId="0" applyNumberFormat="1" applyFont="1" applyAlignment="1" applyProtection="1">
      <alignment horizontal="left" vertical="center"/>
      <protection locked="0"/>
    </xf>
    <xf numFmtId="1" fontId="2" fillId="9" borderId="6" xfId="2" applyNumberFormat="1" applyFont="1" applyFill="1" applyBorder="1" applyAlignment="1">
      <alignment horizontal="center" vertical="center" wrapText="1"/>
    </xf>
    <xf numFmtId="166" fontId="0" fillId="15" borderId="0" xfId="0" applyNumberFormat="1" applyFill="1"/>
    <xf numFmtId="0" fontId="0" fillId="15" borderId="0" xfId="0" applyFill="1"/>
    <xf numFmtId="0" fontId="1" fillId="16" borderId="9" xfId="2" applyFill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29" xfId="0" applyBorder="1" applyProtection="1">
      <protection locked="0"/>
    </xf>
    <xf numFmtId="0" fontId="0" fillId="15" borderId="29" xfId="0" applyFill="1" applyBorder="1" applyProtection="1">
      <protection locked="0"/>
    </xf>
    <xf numFmtId="0" fontId="7" fillId="0" borderId="26" xfId="0" applyFont="1" applyBorder="1"/>
    <xf numFmtId="166" fontId="7" fillId="0" borderId="0" xfId="0" applyNumberFormat="1" applyFont="1"/>
    <xf numFmtId="166" fontId="0" fillId="0" borderId="14" xfId="0" applyNumberFormat="1" applyBorder="1"/>
    <xf numFmtId="0" fontId="0" fillId="0" borderId="14" xfId="0" applyBorder="1" applyAlignment="1">
      <alignment wrapText="1"/>
    </xf>
    <xf numFmtId="0" fontId="0" fillId="0" borderId="9" xfId="0" applyBorder="1" applyAlignment="1" applyProtection="1">
      <alignment wrapText="1"/>
      <protection locked="0"/>
    </xf>
    <xf numFmtId="0" fontId="0" fillId="0" borderId="14" xfId="0" applyBorder="1"/>
    <xf numFmtId="1" fontId="0" fillId="0" borderId="0" xfId="0" applyNumberFormat="1"/>
    <xf numFmtId="164" fontId="1" fillId="0" borderId="9" xfId="2" applyNumberFormat="1" applyBorder="1" applyAlignment="1" applyProtection="1">
      <alignment horizontal="left" vertical="center" wrapText="1"/>
      <protection locked="0"/>
    </xf>
    <xf numFmtId="1" fontId="13" fillId="0" borderId="3" xfId="0" applyNumberFormat="1" applyFont="1" applyBorder="1" applyAlignment="1" applyProtection="1">
      <alignment horizontal="left" vertical="center" wrapText="1"/>
      <protection locked="0"/>
    </xf>
    <xf numFmtId="1" fontId="13" fillId="0" borderId="1" xfId="0" applyNumberFormat="1" applyFont="1" applyBorder="1" applyAlignment="1" applyProtection="1">
      <alignment horizontal="left" vertical="center" wrapText="1"/>
      <protection locked="0"/>
    </xf>
    <xf numFmtId="1" fontId="13" fillId="11" borderId="3" xfId="0" applyNumberFormat="1" applyFont="1" applyFill="1" applyBorder="1" applyAlignment="1" applyProtection="1">
      <alignment horizontal="left" vertical="center"/>
      <protection locked="0"/>
    </xf>
    <xf numFmtId="164" fontId="13" fillId="11" borderId="3" xfId="0" applyNumberFormat="1" applyFont="1" applyFill="1" applyBorder="1" applyAlignment="1" applyProtection="1">
      <alignment horizontal="left" vertical="center"/>
      <protection locked="0"/>
    </xf>
    <xf numFmtId="0" fontId="0" fillId="10" borderId="18" xfId="0" applyFill="1" applyBorder="1" applyAlignment="1" applyProtection="1">
      <alignment vertical="center" wrapText="1"/>
      <protection locked="0"/>
    </xf>
    <xf numFmtId="0" fontId="0" fillId="10" borderId="17" xfId="0" applyFill="1" applyBorder="1" applyAlignment="1" applyProtection="1">
      <alignment vertical="center" wrapText="1"/>
      <protection locked="0"/>
    </xf>
    <xf numFmtId="0" fontId="0" fillId="10" borderId="8" xfId="0" applyFill="1" applyBorder="1" applyAlignment="1" applyProtection="1">
      <alignment horizontal="center" vertical="center" wrapText="1"/>
      <protection hidden="1"/>
    </xf>
    <xf numFmtId="0" fontId="0" fillId="10" borderId="10" xfId="0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>
      <alignment wrapText="1"/>
    </xf>
    <xf numFmtId="0" fontId="20" fillId="0" borderId="0" xfId="0" applyFont="1"/>
    <xf numFmtId="0" fontId="20" fillId="0" borderId="0" xfId="0" applyFont="1" applyAlignment="1">
      <alignment vertical="center"/>
    </xf>
    <xf numFmtId="1" fontId="0" fillId="10" borderId="0" xfId="0" applyNumberFormat="1" applyFill="1" applyAlignment="1" applyProtection="1">
      <alignment vertical="center" wrapText="1"/>
      <protection locked="0"/>
    </xf>
    <xf numFmtId="0" fontId="0" fillId="10" borderId="8" xfId="0" applyFill="1" applyBorder="1" applyAlignment="1" applyProtection="1">
      <alignment vertical="center" wrapText="1"/>
      <protection hidden="1"/>
    </xf>
    <xf numFmtId="0" fontId="3" fillId="10" borderId="0" xfId="0" applyFont="1" applyFill="1" applyAlignment="1" applyProtection="1">
      <alignment vertical="center" wrapText="1"/>
      <protection locked="0"/>
    </xf>
    <xf numFmtId="0" fontId="0" fillId="10" borderId="0" xfId="0" applyFill="1" applyAlignment="1" applyProtection="1">
      <alignment vertical="center" wrapText="1"/>
      <protection locked="0"/>
    </xf>
    <xf numFmtId="166" fontId="0" fillId="10" borderId="0" xfId="0" applyNumberFormat="1" applyFill="1" applyAlignment="1" applyProtection="1">
      <alignment vertical="center" wrapText="1"/>
      <protection locked="0"/>
    </xf>
    <xf numFmtId="2" fontId="0" fillId="10" borderId="5" xfId="0" applyNumberFormat="1" applyFill="1" applyBorder="1" applyAlignment="1" applyProtection="1">
      <alignment vertical="center" wrapText="1"/>
      <protection locked="0"/>
    </xf>
    <xf numFmtId="164" fontId="0" fillId="10" borderId="0" xfId="0" applyNumberFormat="1" applyFill="1" applyAlignment="1" applyProtection="1">
      <alignment vertical="center" wrapText="1"/>
      <protection locked="0"/>
    </xf>
    <xf numFmtId="165" fontId="0" fillId="10" borderId="0" xfId="0" applyNumberFormat="1" applyFill="1" applyAlignment="1" applyProtection="1">
      <alignment vertical="center" wrapText="1"/>
      <protection locked="0"/>
    </xf>
    <xf numFmtId="2" fontId="0" fillId="10" borderId="0" xfId="0" applyNumberFormat="1" applyFill="1" applyAlignment="1" applyProtection="1">
      <alignment vertical="center" wrapText="1"/>
      <protection locked="0"/>
    </xf>
    <xf numFmtId="0" fontId="3" fillId="10" borderId="31" xfId="0" applyFont="1" applyFill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0" fontId="3" fillId="10" borderId="8" xfId="0" applyFont="1" applyFill="1" applyBorder="1" applyAlignment="1" applyProtection="1">
      <alignment vertical="center" wrapText="1"/>
      <protection hidden="1"/>
    </xf>
    <xf numFmtId="0" fontId="19" fillId="10" borderId="8" xfId="0" applyFont="1" applyFill="1" applyBorder="1" applyAlignment="1" applyProtection="1">
      <alignment vertical="center" wrapText="1"/>
      <protection hidden="1"/>
    </xf>
    <xf numFmtId="1" fontId="0" fillId="10" borderId="8" xfId="0" applyNumberFormat="1" applyFill="1" applyBorder="1" applyAlignment="1" applyProtection="1">
      <alignment vertical="center" wrapText="1"/>
      <protection hidden="1"/>
    </xf>
    <xf numFmtId="166" fontId="0" fillId="10" borderId="8" xfId="0" applyNumberFormat="1" applyFill="1" applyBorder="1" applyAlignment="1" applyProtection="1">
      <alignment vertical="center" wrapText="1"/>
      <protection hidden="1"/>
    </xf>
    <xf numFmtId="164" fontId="0" fillId="10" borderId="8" xfId="0" applyNumberFormat="1" applyFill="1" applyBorder="1" applyAlignment="1" applyProtection="1">
      <alignment vertical="center" wrapText="1"/>
      <protection hidden="1"/>
    </xf>
    <xf numFmtId="165" fontId="0" fillId="10" borderId="8" xfId="0" applyNumberFormat="1" applyFill="1" applyBorder="1" applyAlignment="1" applyProtection="1">
      <alignment vertical="center" wrapText="1"/>
      <protection hidden="1"/>
    </xf>
    <xf numFmtId="0" fontId="23" fillId="18" borderId="2" xfId="0" applyFont="1" applyFill="1" applyBorder="1" applyAlignment="1" applyProtection="1">
      <alignment vertical="center" wrapText="1"/>
      <protection hidden="1"/>
    </xf>
    <xf numFmtId="0" fontId="12" fillId="18" borderId="2" xfId="0" applyFont="1" applyFill="1" applyBorder="1" applyAlignment="1" applyProtection="1">
      <alignment vertical="center" wrapText="1"/>
      <protection hidden="1"/>
    </xf>
    <xf numFmtId="1" fontId="12" fillId="18" borderId="2" xfId="0" applyNumberFormat="1" applyFont="1" applyFill="1" applyBorder="1" applyAlignment="1" applyProtection="1">
      <alignment vertical="center" wrapText="1"/>
      <protection hidden="1"/>
    </xf>
    <xf numFmtId="0" fontId="24" fillId="19" borderId="35" xfId="2" applyFont="1" applyFill="1" applyBorder="1" applyAlignment="1">
      <alignment horizontal="center" vertical="center" wrapText="1"/>
    </xf>
    <xf numFmtId="0" fontId="24" fillId="19" borderId="36" xfId="2" applyFont="1" applyFill="1" applyBorder="1" applyAlignment="1">
      <alignment horizontal="center" vertical="center" wrapText="1"/>
    </xf>
    <xf numFmtId="0" fontId="24" fillId="19" borderId="37" xfId="2" applyFont="1" applyFill="1" applyBorder="1" applyAlignment="1">
      <alignment horizontal="center" vertical="center" wrapText="1"/>
    </xf>
    <xf numFmtId="0" fontId="24" fillId="19" borderId="41" xfId="2" applyFont="1" applyFill="1" applyBorder="1" applyAlignment="1">
      <alignment horizontal="center" vertical="center" wrapText="1"/>
    </xf>
    <xf numFmtId="0" fontId="0" fillId="10" borderId="0" xfId="0" applyFill="1" applyAlignment="1" applyProtection="1">
      <alignment vertical="center" wrapText="1"/>
      <protection hidden="1"/>
    </xf>
    <xf numFmtId="1" fontId="24" fillId="19" borderId="42" xfId="2" applyNumberFormat="1" applyFont="1" applyFill="1" applyBorder="1" applyAlignment="1">
      <alignment horizontal="center" vertical="center" wrapText="1"/>
    </xf>
    <xf numFmtId="0" fontId="24" fillId="19" borderId="44" xfId="2" applyFont="1" applyFill="1" applyBorder="1" applyAlignment="1">
      <alignment horizontal="center" vertical="center" wrapText="1"/>
    </xf>
    <xf numFmtId="164" fontId="6" fillId="15" borderId="5" xfId="0" applyNumberFormat="1" applyFont="1" applyFill="1" applyBorder="1" applyAlignment="1" applyProtection="1">
      <alignment vertical="top" wrapText="1"/>
      <protection locked="0"/>
    </xf>
    <xf numFmtId="0" fontId="2" fillId="9" borderId="49" xfId="2" applyFont="1" applyFill="1" applyBorder="1" applyAlignment="1">
      <alignment horizontal="center" vertical="center" wrapText="1"/>
    </xf>
    <xf numFmtId="0" fontId="2" fillId="9" borderId="50" xfId="2" applyFont="1" applyFill="1" applyBorder="1" applyAlignment="1">
      <alignment horizontal="center" vertical="center" wrapText="1"/>
    </xf>
    <xf numFmtId="0" fontId="2" fillId="9" borderId="51" xfId="2" applyFont="1" applyFill="1" applyBorder="1" applyAlignment="1">
      <alignment horizontal="center" vertical="center" wrapText="1"/>
    </xf>
    <xf numFmtId="0" fontId="25" fillId="0" borderId="32" xfId="0" applyFont="1" applyBorder="1" applyAlignment="1" applyProtection="1">
      <alignment horizontal="left" vertical="center"/>
      <protection locked="0"/>
    </xf>
    <xf numFmtId="0" fontId="12" fillId="0" borderId="43" xfId="0" applyFont="1" applyBorder="1" applyAlignment="1" applyProtection="1">
      <alignment vertical="top" wrapText="1"/>
      <protection locked="0"/>
    </xf>
    <xf numFmtId="0" fontId="22" fillId="18" borderId="55" xfId="0" applyFont="1" applyFill="1" applyBorder="1" applyAlignment="1" applyProtection="1">
      <alignment vertical="center" wrapText="1"/>
      <protection hidden="1"/>
    </xf>
    <xf numFmtId="1" fontId="12" fillId="18" borderId="56" xfId="0" applyNumberFormat="1" applyFont="1" applyFill="1" applyBorder="1" applyAlignment="1" applyProtection="1">
      <alignment vertical="center" wrapText="1"/>
      <protection hidden="1"/>
    </xf>
    <xf numFmtId="0" fontId="24" fillId="19" borderId="42" xfId="2" applyFont="1" applyFill="1" applyBorder="1" applyAlignment="1">
      <alignment horizontal="center" vertical="center" wrapText="1"/>
    </xf>
    <xf numFmtId="0" fontId="24" fillId="19" borderId="58" xfId="2" applyFont="1" applyFill="1" applyBorder="1" applyAlignment="1">
      <alignment horizontal="center" vertical="center" wrapText="1"/>
    </xf>
    <xf numFmtId="0" fontId="0" fillId="0" borderId="59" xfId="0" applyBorder="1"/>
    <xf numFmtId="0" fontId="24" fillId="19" borderId="43" xfId="2" applyFont="1" applyFill="1" applyBorder="1" applyAlignment="1">
      <alignment horizontal="center" vertical="center" wrapText="1"/>
    </xf>
    <xf numFmtId="0" fontId="0" fillId="0" borderId="57" xfId="0" applyBorder="1"/>
    <xf numFmtId="0" fontId="0" fillId="10" borderId="57" xfId="0" applyFill="1" applyBorder="1" applyAlignment="1" applyProtection="1">
      <alignment vertical="center" wrapText="1"/>
      <protection hidden="1"/>
    </xf>
    <xf numFmtId="0" fontId="0" fillId="10" borderId="0" xfId="0" applyFill="1"/>
    <xf numFmtId="0" fontId="23" fillId="10" borderId="0" xfId="0" applyFont="1" applyFill="1" applyAlignment="1">
      <alignment horizontal="center" vertical="center" wrapText="1"/>
    </xf>
    <xf numFmtId="0" fontId="1" fillId="10" borderId="0" xfId="2" applyFill="1" applyAlignment="1" applyProtection="1">
      <alignment horizontal="left" vertical="center" wrapText="1"/>
      <protection locked="0"/>
    </xf>
    <xf numFmtId="0" fontId="0" fillId="10" borderId="59" xfId="0" applyFill="1" applyBorder="1"/>
    <xf numFmtId="0" fontId="0" fillId="10" borderId="63" xfId="0" applyFill="1" applyBorder="1" applyAlignment="1" applyProtection="1">
      <alignment vertical="center" wrapText="1"/>
      <protection locked="0"/>
    </xf>
    <xf numFmtId="0" fontId="0" fillId="10" borderId="64" xfId="0" applyFill="1" applyBorder="1" applyAlignment="1" applyProtection="1">
      <alignment vertical="center" wrapText="1"/>
      <protection locked="0"/>
    </xf>
    <xf numFmtId="0" fontId="0" fillId="10" borderId="55" xfId="0" applyFill="1" applyBorder="1" applyAlignment="1" applyProtection="1">
      <alignment vertical="center" wrapText="1"/>
      <protection locked="0"/>
    </xf>
    <xf numFmtId="0" fontId="0" fillId="10" borderId="56" xfId="0" applyFill="1" applyBorder="1" applyAlignment="1" applyProtection="1">
      <alignment vertical="center" wrapText="1"/>
      <protection locked="0"/>
    </xf>
    <xf numFmtId="0" fontId="17" fillId="11" borderId="3" xfId="2" applyFont="1" applyFill="1" applyBorder="1" applyAlignment="1" applyProtection="1">
      <alignment horizontal="left" vertical="center"/>
      <protection locked="0"/>
    </xf>
    <xf numFmtId="0" fontId="28" fillId="0" borderId="43" xfId="0" applyFont="1" applyBorder="1" applyAlignment="1">
      <alignment wrapText="1"/>
    </xf>
    <xf numFmtId="0" fontId="0" fillId="20" borderId="0" xfId="0" applyFill="1"/>
    <xf numFmtId="0" fontId="0" fillId="20" borderId="1" xfId="0" applyFill="1" applyBorder="1"/>
    <xf numFmtId="0" fontId="0" fillId="20" borderId="0" xfId="0" applyFill="1" applyAlignment="1">
      <alignment wrapText="1"/>
    </xf>
    <xf numFmtId="0" fontId="0" fillId="20" borderId="1" xfId="0" applyFill="1" applyBorder="1" applyAlignment="1">
      <alignment wrapText="1"/>
    </xf>
    <xf numFmtId="0" fontId="0" fillId="21" borderId="1" xfId="0" applyFill="1" applyBorder="1"/>
    <xf numFmtId="0" fontId="0" fillId="22" borderId="1" xfId="0" applyFill="1" applyBorder="1"/>
    <xf numFmtId="0" fontId="0" fillId="20" borderId="0" xfId="0" applyFill="1" applyAlignment="1">
      <alignment horizontal="left"/>
    </xf>
    <xf numFmtId="0" fontId="0" fillId="20" borderId="1" xfId="0" applyFill="1" applyBorder="1" applyAlignment="1">
      <alignment horizontal="left"/>
    </xf>
    <xf numFmtId="1" fontId="0" fillId="20" borderId="1" xfId="0" applyNumberForma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3" fillId="23" borderId="0" xfId="0" applyFont="1" applyFill="1" applyAlignment="1">
      <alignment horizontal="center"/>
    </xf>
    <xf numFmtId="0" fontId="0" fillId="23" borderId="0" xfId="0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0" xfId="0" quotePrefix="1" applyAlignment="1">
      <alignment horizontal="left"/>
    </xf>
    <xf numFmtId="0" fontId="3" fillId="0" borderId="0" xfId="0" quotePrefix="1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/>
    </xf>
    <xf numFmtId="0" fontId="3" fillId="23" borderId="65" xfId="0" applyFont="1" applyFill="1" applyBorder="1" applyAlignment="1">
      <alignment horizontal="center"/>
    </xf>
    <xf numFmtId="0" fontId="3" fillId="23" borderId="66" xfId="0" applyFont="1" applyFill="1" applyBorder="1" applyAlignment="1">
      <alignment horizontal="center"/>
    </xf>
    <xf numFmtId="0" fontId="3" fillId="0" borderId="66" xfId="0" applyFont="1" applyBorder="1" applyAlignment="1">
      <alignment horizontal="left"/>
    </xf>
    <xf numFmtId="0" fontId="3" fillId="0" borderId="66" xfId="0" applyFont="1" applyBorder="1" applyAlignment="1">
      <alignment horizontal="left" vertical="center"/>
    </xf>
    <xf numFmtId="0" fontId="29" fillId="0" borderId="66" xfId="2" applyFont="1" applyBorder="1" applyAlignment="1">
      <alignment horizontal="left" vertical="center"/>
    </xf>
    <xf numFmtId="0" fontId="3" fillId="0" borderId="66" xfId="0" applyFont="1" applyBorder="1"/>
    <xf numFmtId="0" fontId="29" fillId="0" borderId="0" xfId="2" applyFont="1" applyAlignment="1">
      <alignment horizontal="left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29" fillId="0" borderId="0" xfId="2" applyFont="1" applyAlignment="1">
      <alignment horizontal="left" vertical="center" wrapText="1"/>
    </xf>
    <xf numFmtId="2" fontId="13" fillId="0" borderId="24" xfId="0" applyNumberFormat="1" applyFont="1" applyBorder="1" applyAlignment="1" applyProtection="1">
      <alignment horizontal="left" vertical="center"/>
      <protection locked="0"/>
    </xf>
    <xf numFmtId="0" fontId="6" fillId="8" borderId="10" xfId="0" applyFont="1" applyFill="1" applyBorder="1" applyAlignment="1" applyProtection="1">
      <alignment vertical="top" wrapText="1"/>
      <protection locked="0"/>
    </xf>
    <xf numFmtId="0" fontId="0" fillId="15" borderId="17" xfId="0" applyFill="1" applyBorder="1" applyProtection="1">
      <protection locked="0"/>
    </xf>
    <xf numFmtId="0" fontId="6" fillId="15" borderId="2" xfId="0" applyFont="1" applyFill="1" applyBorder="1" applyAlignment="1" applyProtection="1">
      <alignment horizontal="left" vertical="center" wrapText="1"/>
      <protection locked="0"/>
    </xf>
    <xf numFmtId="1" fontId="6" fillId="15" borderId="2" xfId="0" applyNumberFormat="1" applyFont="1" applyFill="1" applyBorder="1" applyAlignment="1" applyProtection="1">
      <alignment horizontal="left" vertical="center" wrapText="1"/>
      <protection locked="0"/>
    </xf>
    <xf numFmtId="166" fontId="6" fillId="15" borderId="2" xfId="0" applyNumberFormat="1" applyFont="1" applyFill="1" applyBorder="1" applyAlignment="1" applyProtection="1">
      <alignment vertical="top" wrapText="1"/>
      <protection locked="0"/>
    </xf>
    <xf numFmtId="0" fontId="6" fillId="15" borderId="2" xfId="0" applyFont="1" applyFill="1" applyBorder="1" applyAlignment="1" applyProtection="1">
      <alignment vertical="top" wrapText="1"/>
      <protection locked="0"/>
    </xf>
    <xf numFmtId="1" fontId="6" fillId="15" borderId="2" xfId="0" applyNumberFormat="1" applyFont="1" applyFill="1" applyBorder="1" applyAlignment="1" applyProtection="1">
      <alignment vertical="top" wrapText="1"/>
      <protection locked="0"/>
    </xf>
    <xf numFmtId="2" fontId="6" fillId="15" borderId="2" xfId="0" applyNumberFormat="1" applyFont="1" applyFill="1" applyBorder="1" applyAlignment="1" applyProtection="1">
      <alignment vertical="top" wrapText="1"/>
      <protection locked="0"/>
    </xf>
    <xf numFmtId="164" fontId="6" fillId="15" borderId="2" xfId="0" applyNumberFormat="1" applyFont="1" applyFill="1" applyBorder="1" applyAlignment="1" applyProtection="1">
      <alignment vertical="top" wrapText="1"/>
      <protection locked="0"/>
    </xf>
    <xf numFmtId="165" fontId="6" fillId="15" borderId="2" xfId="0" applyNumberFormat="1" applyFont="1" applyFill="1" applyBorder="1" applyAlignment="1" applyProtection="1">
      <alignment vertical="top" wrapText="1"/>
      <protection locked="0"/>
    </xf>
    <xf numFmtId="1" fontId="0" fillId="15" borderId="2" xfId="0" applyNumberFormat="1" applyFill="1" applyBorder="1" applyAlignment="1" applyProtection="1">
      <alignment vertical="top" wrapText="1"/>
      <protection locked="0"/>
    </xf>
    <xf numFmtId="1" fontId="0" fillId="15" borderId="18" xfId="0" applyNumberFormat="1" applyFill="1" applyBorder="1" applyAlignment="1" applyProtection="1">
      <alignment vertical="top" wrapText="1"/>
      <protection locked="0"/>
    </xf>
    <xf numFmtId="0" fontId="0" fillId="15" borderId="4" xfId="0" applyFill="1" applyBorder="1" applyProtection="1">
      <protection locked="0"/>
    </xf>
    <xf numFmtId="0" fontId="6" fillId="15" borderId="5" xfId="0" applyFont="1" applyFill="1" applyBorder="1" applyAlignment="1" applyProtection="1">
      <alignment horizontal="left" vertical="center" wrapText="1"/>
      <protection locked="0"/>
    </xf>
    <xf numFmtId="1" fontId="6" fillId="15" borderId="5" xfId="0" applyNumberFormat="1" applyFont="1" applyFill="1" applyBorder="1" applyAlignment="1" applyProtection="1">
      <alignment horizontal="left" vertical="center" wrapText="1"/>
      <protection locked="0"/>
    </xf>
    <xf numFmtId="166" fontId="6" fillId="15" borderId="5" xfId="0" applyNumberFormat="1" applyFont="1" applyFill="1" applyBorder="1" applyAlignment="1" applyProtection="1">
      <alignment vertical="top" wrapText="1"/>
      <protection locked="0"/>
    </xf>
    <xf numFmtId="0" fontId="6" fillId="15" borderId="5" xfId="0" applyFont="1" applyFill="1" applyBorder="1" applyAlignment="1" applyProtection="1">
      <alignment vertical="top" wrapText="1"/>
      <protection locked="0"/>
    </xf>
    <xf numFmtId="1" fontId="6" fillId="15" borderId="5" xfId="0" applyNumberFormat="1" applyFont="1" applyFill="1" applyBorder="1" applyAlignment="1" applyProtection="1">
      <alignment vertical="top" wrapText="1"/>
      <protection locked="0"/>
    </xf>
    <xf numFmtId="2" fontId="6" fillId="15" borderId="5" xfId="0" applyNumberFormat="1" applyFont="1" applyFill="1" applyBorder="1" applyAlignment="1" applyProtection="1">
      <alignment vertical="top" wrapText="1"/>
      <protection locked="0"/>
    </xf>
    <xf numFmtId="165" fontId="6" fillId="15" borderId="5" xfId="0" applyNumberFormat="1" applyFont="1" applyFill="1" applyBorder="1" applyAlignment="1" applyProtection="1">
      <alignment vertical="top" wrapText="1"/>
      <protection locked="0"/>
    </xf>
    <xf numFmtId="1" fontId="0" fillId="15" borderId="5" xfId="0" applyNumberFormat="1" applyFill="1" applyBorder="1" applyAlignment="1" applyProtection="1">
      <alignment vertical="top" wrapText="1"/>
      <protection locked="0"/>
    </xf>
    <xf numFmtId="1" fontId="0" fillId="15" borderId="11" xfId="0" applyNumberFormat="1" applyFill="1" applyBorder="1" applyAlignment="1" applyProtection="1">
      <alignment vertical="top" wrapText="1"/>
      <protection locked="0"/>
    </xf>
    <xf numFmtId="0" fontId="0" fillId="0" borderId="7" xfId="0" applyBorder="1" applyProtection="1"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5" fillId="3" borderId="0" xfId="0" applyFont="1" applyFill="1" applyAlignment="1">
      <alignment horizontal="center"/>
    </xf>
    <xf numFmtId="0" fontId="13" fillId="0" borderId="32" xfId="0" applyFont="1" applyBorder="1" applyAlignment="1" applyProtection="1">
      <alignment horizontal="left" vertical="center"/>
      <protection locked="0"/>
    </xf>
    <xf numFmtId="0" fontId="13" fillId="0" borderId="19" xfId="0" applyFont="1" applyBorder="1" applyAlignment="1" applyProtection="1">
      <alignment horizontal="left" vertical="center"/>
      <protection locked="0"/>
    </xf>
    <xf numFmtId="0" fontId="1" fillId="0" borderId="36" xfId="2" applyBorder="1" applyAlignment="1" applyProtection="1">
      <alignment horizontal="center" vertical="center" wrapText="1"/>
      <protection locked="0"/>
    </xf>
    <xf numFmtId="1" fontId="1" fillId="0" borderId="36" xfId="0" applyNumberFormat="1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0" fontId="1" fillId="0" borderId="34" xfId="2" applyBorder="1" applyAlignment="1" applyProtection="1">
      <alignment horizontal="left" vertical="center" wrapText="1"/>
      <protection locked="0"/>
    </xf>
    <xf numFmtId="0" fontId="1" fillId="0" borderId="33" xfId="2" applyBorder="1" applyAlignment="1" applyProtection="1">
      <alignment horizontal="left" vertical="center" wrapText="1"/>
      <protection locked="0"/>
    </xf>
    <xf numFmtId="0" fontId="1" fillId="0" borderId="60" xfId="2" applyBorder="1" applyAlignment="1" applyProtection="1">
      <alignment horizontal="left" vertical="center" wrapText="1"/>
      <protection locked="0"/>
    </xf>
    <xf numFmtId="0" fontId="1" fillId="0" borderId="68" xfId="2" applyBorder="1" applyAlignment="1" applyProtection="1">
      <alignment horizontal="left" vertical="center" wrapText="1"/>
      <protection locked="0"/>
    </xf>
    <xf numFmtId="0" fontId="1" fillId="0" borderId="69" xfId="2" applyBorder="1" applyAlignment="1" applyProtection="1">
      <alignment horizontal="left" vertical="center" wrapText="1"/>
      <protection locked="0"/>
    </xf>
    <xf numFmtId="0" fontId="1" fillId="0" borderId="70" xfId="2" applyBorder="1" applyAlignment="1" applyProtection="1">
      <alignment horizontal="left" vertical="center" wrapText="1"/>
      <protection locked="0"/>
    </xf>
    <xf numFmtId="0" fontId="1" fillId="0" borderId="45" xfId="2" applyBorder="1" applyAlignment="1" applyProtection="1">
      <alignment horizontal="left" vertical="center" wrapText="1"/>
      <protection locked="0"/>
    </xf>
    <xf numFmtId="0" fontId="1" fillId="0" borderId="46" xfId="2" applyBorder="1" applyAlignment="1" applyProtection="1">
      <alignment horizontal="left" vertical="center" wrapText="1"/>
      <protection locked="0"/>
    </xf>
    <xf numFmtId="0" fontId="1" fillId="0" borderId="61" xfId="2" applyBorder="1" applyAlignment="1" applyProtection="1">
      <alignment horizontal="left" vertical="center" wrapText="1"/>
      <protection locked="0"/>
    </xf>
    <xf numFmtId="0" fontId="13" fillId="0" borderId="59" xfId="0" applyFont="1" applyBorder="1"/>
    <xf numFmtId="0" fontId="13" fillId="0" borderId="0" xfId="0" applyFont="1"/>
    <xf numFmtId="0" fontId="30" fillId="0" borderId="1" xfId="4" applyFont="1" applyBorder="1" applyAlignment="1" applyProtection="1">
      <alignment horizontal="left" vertical="center"/>
      <protection locked="0"/>
    </xf>
    <xf numFmtId="0" fontId="30" fillId="11" borderId="1" xfId="4" applyFont="1" applyFill="1" applyBorder="1" applyAlignment="1" applyProtection="1">
      <alignment horizontal="left" vertical="center"/>
      <protection locked="0"/>
    </xf>
    <xf numFmtId="0" fontId="30" fillId="0" borderId="35" xfId="4" applyFont="1" applyBorder="1" applyAlignment="1" applyProtection="1">
      <alignment horizontal="left" vertical="center"/>
      <protection locked="0"/>
    </xf>
    <xf numFmtId="0" fontId="30" fillId="0" borderId="36" xfId="4" applyFont="1" applyBorder="1" applyAlignment="1" applyProtection="1">
      <alignment horizontal="left" vertical="center"/>
      <protection locked="0"/>
    </xf>
    <xf numFmtId="0" fontId="13" fillId="0" borderId="1" xfId="0" applyFont="1" applyBorder="1" applyProtection="1">
      <protection locked="0"/>
    </xf>
    <xf numFmtId="0" fontId="8" fillId="0" borderId="8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6" fillId="8" borderId="7" xfId="0" applyFont="1" applyFill="1" applyBorder="1" applyAlignment="1" applyProtection="1">
      <alignment horizontal="left" vertical="center" wrapText="1"/>
      <protection locked="0"/>
    </xf>
    <xf numFmtId="0" fontId="6" fillId="8" borderId="8" xfId="0" applyFont="1" applyFill="1" applyBorder="1" applyAlignment="1" applyProtection="1">
      <alignment horizontal="left" vertical="center" wrapText="1"/>
      <protection locked="0"/>
    </xf>
    <xf numFmtId="0" fontId="8" fillId="0" borderId="39" xfId="0" applyFont="1" applyBorder="1" applyAlignment="1" applyProtection="1">
      <alignment vertical="center" wrapText="1"/>
      <protection hidden="1"/>
    </xf>
    <xf numFmtId="0" fontId="8" fillId="0" borderId="62" xfId="0" applyFont="1" applyBorder="1" applyAlignment="1" applyProtection="1">
      <alignment vertical="center" wrapText="1"/>
      <protection hidden="1"/>
    </xf>
    <xf numFmtId="0" fontId="8" fillId="0" borderId="40" xfId="0" applyFont="1" applyBorder="1" applyAlignment="1" applyProtection="1">
      <alignment vertical="center" wrapText="1"/>
      <protection hidden="1"/>
    </xf>
    <xf numFmtId="0" fontId="21" fillId="17" borderId="53" xfId="0" applyFont="1" applyFill="1" applyBorder="1" applyAlignment="1" applyProtection="1">
      <alignment horizontal="left" vertical="center" wrapText="1"/>
      <protection locked="0"/>
    </xf>
    <xf numFmtId="0" fontId="21" fillId="17" borderId="5" xfId="0" applyFont="1" applyFill="1" applyBorder="1" applyAlignment="1" applyProtection="1">
      <alignment horizontal="left" vertical="center" wrapText="1"/>
      <protection locked="0"/>
    </xf>
    <xf numFmtId="0" fontId="21" fillId="17" borderId="54" xfId="0" applyFont="1" applyFill="1" applyBorder="1" applyAlignment="1" applyProtection="1">
      <alignment horizontal="left" vertical="center" wrapText="1"/>
      <protection locked="0"/>
    </xf>
    <xf numFmtId="0" fontId="8" fillId="0" borderId="39" xfId="0" applyFont="1" applyBorder="1" applyAlignment="1" applyProtection="1">
      <alignment horizontal="left" vertical="center" wrapText="1"/>
      <protection hidden="1"/>
    </xf>
    <xf numFmtId="0" fontId="8" fillId="0" borderId="40" xfId="0" applyFont="1" applyBorder="1" applyAlignment="1" applyProtection="1">
      <alignment horizontal="left" vertical="center" wrapText="1"/>
      <protection hidden="1"/>
    </xf>
    <xf numFmtId="0" fontId="26" fillId="0" borderId="8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0" fontId="0" fillId="8" borderId="7" xfId="0" applyFill="1" applyBorder="1" applyAlignment="1" applyProtection="1">
      <alignment horizontal="left" vertical="center" wrapText="1"/>
      <protection locked="0"/>
    </xf>
    <xf numFmtId="0" fontId="0" fillId="8" borderId="8" xfId="0" applyFill="1" applyBorder="1" applyAlignment="1" applyProtection="1">
      <alignment horizontal="left" vertical="center" wrapText="1"/>
      <protection locked="0"/>
    </xf>
    <xf numFmtId="0" fontId="0" fillId="8" borderId="10" xfId="0" applyFill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71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8" fillId="0" borderId="2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67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9" fillId="0" borderId="47" xfId="0" applyFont="1" applyBorder="1" applyAlignment="1" applyProtection="1">
      <alignment horizontal="center"/>
      <protection locked="0"/>
    </xf>
    <xf numFmtId="0" fontId="9" fillId="0" borderId="59" xfId="0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/>
      <protection locked="0"/>
    </xf>
    <xf numFmtId="0" fontId="0" fillId="8" borderId="63" xfId="0" applyFill="1" applyBorder="1" applyAlignment="1" applyProtection="1">
      <alignment horizontal="left" vertical="center" wrapText="1"/>
      <protection locked="0"/>
    </xf>
    <xf numFmtId="0" fontId="0" fillId="8" borderId="64" xfId="0" applyFill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>
      <alignment horizontal="left" vertical="center"/>
    </xf>
    <xf numFmtId="0" fontId="8" fillId="0" borderId="52" xfId="0" applyFont="1" applyBorder="1" applyAlignment="1">
      <alignment horizontal="left" vertical="center"/>
    </xf>
    <xf numFmtId="0" fontId="8" fillId="0" borderId="57" xfId="0" applyFont="1" applyBorder="1" applyAlignment="1">
      <alignment horizontal="left" vertical="center"/>
    </xf>
    <xf numFmtId="0" fontId="8" fillId="0" borderId="54" xfId="0" applyFont="1" applyBorder="1" applyAlignment="1">
      <alignment horizontal="left" vertical="center"/>
    </xf>
    <xf numFmtId="0" fontId="9" fillId="0" borderId="0" xfId="0" applyFont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5" fillId="3" borderId="14" xfId="0" applyFont="1" applyFill="1" applyBorder="1" applyAlignment="1">
      <alignment horizontal="center"/>
    </xf>
    <xf numFmtId="0" fontId="14" fillId="14" borderId="17" xfId="0" applyFont="1" applyFill="1" applyBorder="1" applyAlignment="1">
      <alignment horizontal="center"/>
    </xf>
    <xf numFmtId="0" fontId="14" fillId="14" borderId="18" xfId="0" applyFont="1" applyFill="1" applyBorder="1" applyAlignment="1">
      <alignment horizontal="center"/>
    </xf>
    <xf numFmtId="0" fontId="14" fillId="14" borderId="4" xfId="0" applyFont="1" applyFill="1" applyBorder="1" applyAlignment="1">
      <alignment horizontal="center"/>
    </xf>
    <xf numFmtId="0" fontId="14" fillId="14" borderId="11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18" fillId="0" borderId="25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</cellXfs>
  <cellStyles count="5">
    <cellStyle name="Hyperlink 2" xfId="3" xr:uid="{00000000-0005-0000-0000-000000000000}"/>
    <cellStyle name="Normal" xfId="0" builtinId="0"/>
    <cellStyle name="Normal 2" xfId="2" xr:uid="{00000000-0005-0000-0000-000002000000}"/>
    <cellStyle name="Normal 3" xfId="1" xr:uid="{00000000-0005-0000-0000-000003000000}"/>
    <cellStyle name="Normal 4" xfId="4" xr:uid="{00000000-0005-0000-0000-000004000000}"/>
  </cellStyles>
  <dxfs count="112"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0"/>
        </patternFill>
      </fill>
    </dxf>
    <dxf>
      <font>
        <strike val="0"/>
      </font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rgb="FF787878"/>
        </patternFill>
      </fill>
    </dxf>
    <dxf>
      <font>
        <color theme="2" tint="-0.499984740745262"/>
      </font>
      <fill>
        <patternFill>
          <bgColor theme="2" tint="0.39994506668294322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9" tint="0.749961851863155"/>
        </patternFill>
      </fill>
    </dxf>
    <dxf>
      <font>
        <color rgb="FFFF0000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FF0000"/>
      </font>
      <fill>
        <patternFill>
          <bgColor rgb="FFFFC7CE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0"/>
        </patternFill>
      </fill>
    </dxf>
    <dxf>
      <font>
        <color rgb="FFFF0000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border outline="0">
        <top style="thin">
          <color theme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FF9933"/>
      <color rgb="FFFF7D25"/>
      <color rgb="FFFFFFFF"/>
      <color rgb="FFFFC7CE"/>
      <color rgb="FF787878"/>
      <color rgb="FFFFA0AA"/>
      <color rgb="FFFF6600"/>
      <color rgb="FFCCFFFF"/>
      <color rgb="FFFFFF99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259290</xdr:colOff>
      <xdr:row>0</xdr:row>
      <xdr:rowOff>227293</xdr:rowOff>
    </xdr:from>
    <xdr:to>
      <xdr:col>0</xdr:col>
      <xdr:colOff>1849067</xdr:colOff>
      <xdr:row>0</xdr:row>
      <xdr:rowOff>869837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290" y="227293"/>
          <a:ext cx="1589777" cy="6425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285385</xdr:colOff>
      <xdr:row>0</xdr:row>
      <xdr:rowOff>149103</xdr:rowOff>
    </xdr:from>
    <xdr:to>
      <xdr:col>0</xdr:col>
      <xdr:colOff>2399569</xdr:colOff>
      <xdr:row>0</xdr:row>
      <xdr:rowOff>999830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1D3B06-D248-4300-90E9-48AA4D9FB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385" y="149103"/>
          <a:ext cx="2114184" cy="85072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84667</xdr:colOff>
      <xdr:row>0</xdr:row>
      <xdr:rowOff>95250</xdr:rowOff>
    </xdr:from>
    <xdr:to>
      <xdr:col>0</xdr:col>
      <xdr:colOff>1670678</xdr:colOff>
      <xdr:row>2</xdr:row>
      <xdr:rowOff>121497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203BD1-12D6-47C3-B095-AB2349B82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667" y="95250"/>
          <a:ext cx="1586011" cy="6400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171450</xdr:rowOff>
    </xdr:from>
    <xdr:to>
      <xdr:col>0</xdr:col>
      <xdr:colOff>2152650</xdr:colOff>
      <xdr:row>1</xdr:row>
      <xdr:rowOff>281776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5782C39-E1F4-4EDB-B9BF-5CD82FA0B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171450"/>
          <a:ext cx="1914525" cy="7675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104775</xdr:rowOff>
    </xdr:from>
    <xdr:to>
      <xdr:col>0</xdr:col>
      <xdr:colOff>1700311</xdr:colOff>
      <xdr:row>2</xdr:row>
      <xdr:rowOff>131022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05E54F7-5F24-4310-9720-18B0349D0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04775"/>
          <a:ext cx="1586011" cy="63584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52AEBA-752F-41BB-A92A-0B0B95E6BB30}" name="PUD_Requirements" displayName="PUD_Requirements" ref="B30:AT158" totalsRowShown="0" headerRowDxfId="111" tableBorderDxfId="110">
  <autoFilter ref="B30:AT158" xr:uid="{D652AEBA-752F-41BB-A92A-0B0B95E6BB30}"/>
  <tableColumns count="45">
    <tableColumn id="36" xr3:uid="{FB8D8077-3446-4FAC-9C62-AD6494F0DF79}" name="Category" dataDxfId="109"/>
    <tableColumn id="33" xr3:uid="{15C4A552-82FF-4EC3-9887-AC23938188AE}" name="General Application" dataDxfId="108"/>
    <tableColumn id="1" xr3:uid="{49624001-5D87-4CC0-B8E4-74BC145D8F4D}" name="Primary Use" dataDxfId="107"/>
    <tableColumn id="39" xr3:uid="{57F40DCB-9B6F-4A41-9965-6F8CF4EB7B8E}" name="Standard Efficacy" dataDxfId="106"/>
    <tableColumn id="40" xr3:uid="{4B4E444F-E3AB-47B4-82F1-E491561F480D}" name="Stand. Efficacy w/ tolerance" dataDxfId="105"/>
    <tableColumn id="38" xr3:uid="{19650B22-8C25-49F6-96CF-E86468FA0FF6}" name="Premium Efficacy" dataDxfId="104"/>
    <tableColumn id="37" xr3:uid="{86775B79-A496-48DC-9741-465B50F7D10E}" name="Prem. Efficacy w/ tolerance" dataDxfId="103"/>
    <tableColumn id="2" xr3:uid="{F87DC1AB-F4A0-4DE1-AF90-167080A88A5F}" name="Troffer/PUD Light Output Display" dataDxfId="102"/>
    <tableColumn id="3" xr3:uid="{80A38D8E-0123-4B98-B6DA-AA550615F355}" name="Troffer Light Output w/ tolerance" dataDxfId="101"/>
    <tableColumn id="43" xr3:uid="{14F39BF5-38AF-4F1F-A588-AB6975489C64}" name="Min Light Output" dataDxfId="100"/>
    <tableColumn id="44" xr3:uid="{17B5051F-A850-4B96-92EB-16978A027D68}" name="Min Light Output w/ tolerance" dataDxfId="99"/>
    <tableColumn id="41" xr3:uid="{F0C91E13-F903-49D9-97C1-B6C3E086F231}" name="Troffer Min Light Output" dataDxfId="98"/>
    <tableColumn id="42" xr3:uid="{CA694F13-06AA-4477-963C-3EB8D187D7D7}" name="Troffer Min Light Output w/ tolerance" dataDxfId="97"/>
    <tableColumn id="4" xr3:uid="{A0FAF1A1-CF66-4F30-A881-5F96B852806D}" name="Max Light Output" dataDxfId="96"/>
    <tableColumn id="5" xr3:uid="{9F611FD0-57F8-49B9-84E2-DCE8B5A31116}" name="Max Light Output w/ tolerance" dataDxfId="95"/>
    <tableColumn id="7" xr3:uid="{142DE46E-A202-4CA0-B9C4-F712CD310CBD}" name="THD Display" dataDxfId="94"/>
    <tableColumn id="8" xr3:uid="{A3A7AE47-620C-4B83-B3B1-025135029E41}" name="THD w/ tolerance" dataDxfId="93"/>
    <tableColumn id="9" xr3:uid="{93910F55-357E-4597-9552-2A87C6F25C1B}" name="PF Display" dataDxfId="92"/>
    <tableColumn id="10" xr3:uid="{06190E46-0B97-4259-89F3-C17C35FD18AE}" name="PF w/ tolerance" dataDxfId="91"/>
    <tableColumn id="11" xr3:uid="{710711B9-9FCF-43DC-9FD9-4F5C742D6F28}" name="CCT Display" dataDxfId="90"/>
    <tableColumn id="45" xr3:uid="{CB02768E-2246-42F5-89CB-16DE3A81CD93}" name="CCT Max" dataDxfId="89"/>
    <tableColumn id="12" xr3:uid="{68126E76-668A-42A1-A6E5-7C28537A3E92}" name="CCT Max w/ tolerance" dataDxfId="88"/>
    <tableColumn id="13" xr3:uid="{2F85402D-C29F-4179-B411-64546AA5F02B}" name="CRI Display" dataDxfId="87"/>
    <tableColumn id="14" xr3:uid="{2A19D13A-7F64-43E2-83E7-C7B410440F3D}" name="CRI_x000a_w/tolerance" dataDxfId="86"/>
    <tableColumn id="15" xr3:uid="{4FEC5D8D-54FC-435A-8EA0-35D68321A2C5}" name="Warranty" dataDxfId="85"/>
    <tableColumn id="16" xr3:uid="{774CC95E-DEA3-4B67-9A72-00FFB8FD03F9}" name="Rated Hours" dataDxfId="84"/>
    <tableColumn id="17" xr3:uid="{6CE42DA4-EC64-4B36-B337-054FDE3ECD12}" name="Zone 1 Display" dataDxfId="83"/>
    <tableColumn id="18" xr3:uid="{B84142DD-77C0-4CF9-A364-2CD39A8193FC}" name="Zone 1 Tolerance Display" dataDxfId="82"/>
    <tableColumn id="19" xr3:uid="{4DD0D062-7595-4577-8629-54EF468DCEBF}" name="Zone 1 Upper" dataDxfId="81"/>
    <tableColumn id="20" xr3:uid="{4ECDA566-CA1C-499E-A32E-09612D50C326}" name="Zone 1 Lower" dataDxfId="80"/>
    <tableColumn id="21" xr3:uid="{020E9F9C-ED5C-4B9E-8CA9-AB6263A967F1}" name="Zone 2 Display" dataDxfId="79"/>
    <tableColumn id="22" xr3:uid="{50688570-2CD7-47F4-BAEE-D537BDACA4FF}" name="Zone 2 Tolerance Display" dataDxfId="78"/>
    <tableColumn id="23" xr3:uid="{A161ACD7-7CC3-44F2-A926-C5DAD099796E}" name="Zone 2 Upper" dataDxfId="77"/>
    <tableColumn id="24" xr3:uid="{18F2C802-7116-4162-B105-72052F710E81}" name="Zone 2 Lower" dataDxfId="76"/>
    <tableColumn id="25" xr3:uid="{905FEA3E-7B3C-4ED9-92D0-DF5999809ADC}" name="Zone 3 Display" dataDxfId="75"/>
    <tableColumn id="26" xr3:uid="{6232E25B-110D-4374-8633-39B068F00C0C}" name="Zone 3 Tolerance Display" dataDxfId="74"/>
    <tableColumn id="27" xr3:uid="{9E0B7AAC-BC57-4F1E-836A-83102EEEB6ED}" name="Zone 3 Upper" dataDxfId="73"/>
    <tableColumn id="28" xr3:uid="{5439EEE7-017C-4F5E-8FFA-32DC8558A8A1}" name="Zone 3 Lower" dataDxfId="72"/>
    <tableColumn id="29" xr3:uid="{236946E8-E680-4650-BFB6-1F9FF3C970DA}" name="Lumens / Foot Light Output" dataDxfId="71" dataCellStyle="Normal 2"/>
    <tableColumn id="30" xr3:uid="{A3059276-4AF2-48DA-B760-5D0E75A200CE}" name="Lm/Ft Display" dataDxfId="70"/>
    <tableColumn id="31" xr3:uid="{47EBB195-1F71-416A-8C5B-4D9DD05443D7}" name="Lm/ft LO w/ tolerance - lower bound" dataDxfId="69"/>
    <tableColumn id="32" xr3:uid="{F9F5FEB6-2A9E-4C4E-92AE-19274E22022A}" name="Lm/ft LO w/ tolerance - Upper bound" dataDxfId="68"/>
    <tableColumn id="46" xr3:uid="{13F4820D-CE29-4415-BFF5-BEA2D49559CA}" name="Column1" dataDxfId="67"/>
    <tableColumn id="34" xr3:uid="{4939AB28-89FE-4E70-B0E3-418B1A2AF624}" name="BUG Required" dataDxfId="66"/>
    <tableColumn id="35" xr3:uid="{F279D170-CEFF-47CA-96E6-AEEF6321FB8F}" name="UGR" dataDxfId="6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CF9D942-5624-498E-9228-C05DEA5639E9}" name="GenApp_Requirements" displayName="GenApp_Requirements" ref="B3:AI26" totalsRowShown="0" headerRowDxfId="64" dataDxfId="63">
  <autoFilter ref="B3:AI26" xr:uid="{FCF9D942-5624-498E-9228-C05DEA5639E9}"/>
  <tableColumns count="34">
    <tableColumn id="1" xr3:uid="{9DD6A4ED-197E-4007-9937-E3A19B070E85}" name="General Applications" dataDxfId="62"/>
    <tableColumn id="32" xr3:uid="{73875B20-8311-4C74-917C-CC67DFE2D76D}" name="Standard Efficacy" dataDxfId="61"/>
    <tableColumn id="31" xr3:uid="{B912B423-7DA7-46C2-AFAB-40A63DA61DD5}" name="Standard Efficacy w/ Tolerance" dataDxfId="60"/>
    <tableColumn id="8" xr3:uid="{C16DA45A-B798-4EC7-BD5F-63DADDE70D84}" name="THD" dataDxfId="59"/>
    <tableColumn id="9" xr3:uid="{CADA92AA-7866-4F02-A427-70F511AB7C59}" name="THD w/ tolerance" dataDxfId="58"/>
    <tableColumn id="10" xr3:uid="{6DC0835F-82C4-413A-94F0-7CBE6B3C3CC0}" name="PF" dataDxfId="57"/>
    <tableColumn id="11" xr3:uid="{545C23EB-FBAA-4F14-B63C-93A76BC938DD}" name="PF w/ tolerance" dataDxfId="56"/>
    <tableColumn id="12" xr3:uid="{DBC45803-18B0-45AC-8F5D-08195602DAE1}" name="CRI Display" dataDxfId="55"/>
    <tableColumn id="13" xr3:uid="{E9741833-5EF3-402C-995C-EBCFF693138D}" name="CRI_x000a_w/tolerance" dataDxfId="54"/>
    <tableColumn id="14" xr3:uid="{A83590B4-5CC4-4875-BB50-79327F03192B}" name="Warranty" dataDxfId="53"/>
    <tableColumn id="15" xr3:uid="{DA5E934A-3EE4-476A-9B94-06F966445C8F}" name="Rated Hours" dataDxfId="52"/>
    <tableColumn id="16" xr3:uid="{DD30D58F-307F-4FBD-855F-7F7D7FA66BD7}" name="Gen App Light Out. Display" dataDxfId="51"/>
    <tableColumn id="17" xr3:uid="{AA0DA9C3-C917-4BF5-8283-916BECE6C4C1}" name="Gen App LO" dataDxfId="50"/>
    <tableColumn id="18" xr3:uid="{4C8DE749-55BF-452A-9C6A-BA5E1C4B96A3}" name="Gen App LO Upper Bound" dataDxfId="49"/>
    <tableColumn id="19" xr3:uid="{968B5B95-FCDF-4B27-AB5D-B8EC55E828FA}" name="Gen App LO w/ Tolerance" dataDxfId="48"/>
    <tableColumn id="20" xr3:uid="{0557F87F-4BBD-4559-8277-8E4B6D968382}" name="Gen App LO Upper Bound w/ Tolerance" dataDxfId="47"/>
    <tableColumn id="35" xr3:uid="{0C339B45-FB3B-4892-899B-D861A8C50DE2}" name="CCT Display" dataDxfId="46"/>
    <tableColumn id="34" xr3:uid="{4C4DF544-9C61-4658-918B-5A93993FE284}" name="CCT Max" dataDxfId="45"/>
    <tableColumn id="33" xr3:uid="{0998AABC-CEF6-4834-B94D-15EC9F1C6F67}" name="CCT Max w/ tolerance" dataDxfId="44"/>
    <tableColumn id="21" xr3:uid="{F82561D6-2162-48FF-AA4E-494E0254EE63}" name="R9"/>
    <tableColumn id="22" xr3:uid="{2524DF3D-76D9-4CF4-9A99-2BF083AAEFE8}" name="R9 w/ Tolerance"/>
    <tableColumn id="23" xr3:uid="{85D26081-4CD6-4BE7-BD39-BF5DCEC823E5}" name="Rf" dataDxfId="43"/>
    <tableColumn id="24" xr3:uid="{78FA3BBF-D9F6-4F01-813A-49F48DCE2856}" name="Rf w/ tolerance" dataDxfId="42"/>
    <tableColumn id="25" xr3:uid="{7362D138-0AA5-49BC-9A7D-51155F299F1E}" name="Rg" dataDxfId="41"/>
    <tableColumn id="26" xr3:uid="{94FF79D5-8EFD-4EE6-9D84-8611B1344A79}" name="Rg w/ tolerance" dataDxfId="40"/>
    <tableColumn id="27" xr3:uid="{B04454E0-C51C-4674-8711-079A12A2BD0C}" name="Rcs,h1 Display" dataDxfId="39"/>
    <tableColumn id="28" xr3:uid="{698E273F-6046-413E-985A-B8D2E3B41A7F}" name="Rcs,h1low" dataDxfId="38"/>
    <tableColumn id="29" xr3:uid="{C279F919-B118-4B3D-BAE9-B9A1798BD230}" name="Rcs,h1high" dataDxfId="37"/>
    <tableColumn id="30" xr3:uid="{5E0651E4-1C9C-43C4-B44F-CF81D6D89D6E}" name="Rcs,h1low w/ tolerance" dataDxfId="36"/>
    <tableColumn id="3" xr3:uid="{E491C398-8095-47BF-A575-5EEE28B67880}" name="Rcs,h1high w tolerance" dataDxfId="35"/>
    <tableColumn id="4" xr3:uid="{91838908-3856-4E66-A1B2-D36965C7C744}" name="Column3" dataDxfId="34"/>
    <tableColumn id="5" xr3:uid="{48DB6A4B-A4D9-4EDA-802E-50DC0123A8F3}" name="Gen App lm/ft LO" dataDxfId="33"/>
    <tableColumn id="6" xr3:uid="{D700917F-2DEB-4FEE-B8F6-8D262808CAAA}" name="Gen App lm/ft LO Upper" dataDxfId="32"/>
    <tableColumn id="7" xr3:uid="{8F9007FD-212E-4257-946B-2C02FA569628}" name="Included in App?" dataDxfId="3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DLC-Theme_Word">
  <a:themeElements>
    <a:clrScheme name="DLC Word Colors">
      <a:dk1>
        <a:srgbClr val="313131"/>
      </a:dk1>
      <a:lt1>
        <a:sysClr val="window" lastClr="FFFFFF"/>
      </a:lt1>
      <a:dk2>
        <a:srgbClr val="424242"/>
      </a:dk2>
      <a:lt2>
        <a:srgbClr val="FFC20E"/>
      </a:lt2>
      <a:accent1>
        <a:srgbClr val="2169AD"/>
      </a:accent1>
      <a:accent2>
        <a:srgbClr val="30AE4C"/>
      </a:accent2>
      <a:accent3>
        <a:srgbClr val="4FC6E0"/>
      </a:accent3>
      <a:accent4>
        <a:srgbClr val="97CB59"/>
      </a:accent4>
      <a:accent5>
        <a:srgbClr val="FFC000"/>
      </a:accent5>
      <a:accent6>
        <a:srgbClr val="091823"/>
      </a:accent6>
      <a:hlink>
        <a:srgbClr val="2169AD"/>
      </a:hlink>
      <a:folHlink>
        <a:srgbClr val="0F263C"/>
      </a:folHlink>
    </a:clrScheme>
    <a:fontScheme name="DLC Fonts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theme="2"/>
    <outlinePr summaryBelow="0"/>
  </sheetPr>
  <dimension ref="A1:BF2000"/>
  <sheetViews>
    <sheetView tabSelected="1" zoomScaleNormal="100" workbookViewId="0"/>
  </sheetViews>
  <sheetFormatPr defaultColWidth="9.28515625" defaultRowHeight="15" customHeight="1" x14ac:dyDescent="0.25"/>
  <cols>
    <col min="1" max="1" width="31.5703125" style="3" customWidth="1"/>
    <col min="2" max="2" width="30.7109375" style="22" customWidth="1"/>
    <col min="3" max="3" width="54" style="22" customWidth="1"/>
    <col min="4" max="4" width="28.7109375" style="57" customWidth="1"/>
    <col min="5" max="5" width="74.85546875" style="57" customWidth="1"/>
    <col min="6" max="6" width="26.5703125" style="57" customWidth="1"/>
    <col min="7" max="7" width="21.7109375" style="57" customWidth="1"/>
    <col min="8" max="8" width="21.42578125" style="84" customWidth="1"/>
    <col min="9" max="9" width="21" style="86" customWidth="1"/>
    <col min="10" max="10" width="49.7109375" style="58" customWidth="1"/>
    <col min="11" max="12" width="27.5703125" style="57" customWidth="1"/>
    <col min="13" max="13" width="20.7109375" style="84" customWidth="1"/>
    <col min="14" max="14" width="26" style="59" customWidth="1"/>
    <col min="15" max="15" width="21.5703125" style="59" customWidth="1"/>
    <col min="16" max="16" width="17.7109375" style="60" customWidth="1"/>
    <col min="17" max="17" width="19.7109375" style="60" customWidth="1"/>
    <col min="18" max="18" width="17.28515625" style="61" customWidth="1"/>
    <col min="19" max="19" width="20.42578125" style="58" customWidth="1"/>
    <col min="20" max="23" width="21.7109375" style="84" customWidth="1"/>
    <col min="24" max="24" width="21.7109375" style="60" customWidth="1"/>
    <col min="25" max="25" width="31.28515625" style="60" customWidth="1"/>
    <col min="26" max="26" width="34.28515625" style="60" customWidth="1"/>
    <col min="27" max="32" width="27" style="57" customWidth="1"/>
    <col min="33" max="33" width="29" style="58" customWidth="1"/>
    <col min="34" max="34" width="32.7109375" style="84" customWidth="1"/>
    <col min="35" max="35" width="34.42578125" style="60" customWidth="1"/>
    <col min="36" max="45" width="34.28515625" style="57" customWidth="1"/>
    <col min="46" max="46" width="25" style="57" customWidth="1"/>
    <col min="47" max="47" width="25.5703125" style="57" bestFit="1" customWidth="1"/>
    <col min="48" max="48" width="25.5703125" style="57" customWidth="1"/>
    <col min="49" max="50" width="12.140625" style="84" customWidth="1"/>
    <col min="51" max="51" width="9.28515625" style="3"/>
    <col min="52" max="52" width="47.5703125" style="3" customWidth="1"/>
    <col min="53" max="53" width="17.140625" style="3" bestFit="1" customWidth="1"/>
    <col min="54" max="54" width="36.7109375" style="3" customWidth="1"/>
    <col min="55" max="57" width="9.28515625" style="3"/>
    <col min="58" max="58" width="14.28515625" style="3" bestFit="1" customWidth="1"/>
    <col min="59" max="16384" width="9.28515625" style="3"/>
  </cols>
  <sheetData>
    <row r="1" spans="1:58" ht="84" customHeight="1" thickBot="1" x14ac:dyDescent="0.3">
      <c r="A1" s="216"/>
      <c r="B1" s="241" t="s">
        <v>945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2"/>
    </row>
    <row r="2" spans="1:58" ht="81" customHeight="1" thickBot="1" x14ac:dyDescent="0.3">
      <c r="A2" s="243" t="s">
        <v>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194"/>
    </row>
    <row r="3" spans="1:58" ht="39.6" customHeight="1" x14ac:dyDescent="0.25">
      <c r="A3" s="195"/>
      <c r="B3" s="196"/>
      <c r="C3" s="196"/>
      <c r="D3" s="196"/>
      <c r="E3" s="196"/>
      <c r="F3" s="196"/>
      <c r="G3" s="196"/>
      <c r="H3" s="197"/>
      <c r="I3" s="197"/>
      <c r="J3" s="198"/>
      <c r="K3" s="199"/>
      <c r="L3" s="199"/>
      <c r="M3" s="200"/>
      <c r="N3" s="201"/>
      <c r="O3" s="201"/>
      <c r="P3" s="202"/>
      <c r="Q3" s="202"/>
      <c r="R3" s="203"/>
      <c r="S3" s="198"/>
      <c r="T3" s="200"/>
      <c r="U3" s="200"/>
      <c r="V3" s="200"/>
      <c r="W3" s="200"/>
      <c r="X3" s="202"/>
      <c r="Y3" s="202"/>
      <c r="Z3" s="202"/>
      <c r="AA3" s="199"/>
      <c r="AB3" s="199"/>
      <c r="AC3" s="199"/>
      <c r="AD3" s="199"/>
      <c r="AE3" s="199"/>
      <c r="AF3" s="199"/>
      <c r="AG3" s="198"/>
      <c r="AH3" s="200"/>
      <c r="AI3" s="202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199"/>
      <c r="AW3" s="204"/>
      <c r="AX3" s="204"/>
      <c r="AY3" s="204"/>
      <c r="AZ3" s="204"/>
      <c r="BA3" s="204"/>
      <c r="BB3" s="204"/>
      <c r="BC3" s="204"/>
      <c r="BD3" s="204"/>
      <c r="BE3" s="204"/>
      <c r="BF3" s="205"/>
    </row>
    <row r="4" spans="1:58" ht="42.6" customHeight="1" thickBot="1" x14ac:dyDescent="0.3">
      <c r="A4" s="206"/>
      <c r="B4" s="207"/>
      <c r="C4" s="207"/>
      <c r="D4" s="207"/>
      <c r="E4" s="207"/>
      <c r="F4" s="207"/>
      <c r="G4" s="207"/>
      <c r="H4" s="208"/>
      <c r="I4" s="208"/>
      <c r="J4" s="209"/>
      <c r="K4" s="210"/>
      <c r="L4" s="210"/>
      <c r="M4" s="211"/>
      <c r="N4" s="212"/>
      <c r="O4" s="212"/>
      <c r="P4" s="140"/>
      <c r="Q4" s="140"/>
      <c r="R4" s="213"/>
      <c r="S4" s="209"/>
      <c r="T4" s="211"/>
      <c r="U4" s="211"/>
      <c r="V4" s="211"/>
      <c r="W4" s="211"/>
      <c r="X4" s="140"/>
      <c r="Y4" s="140"/>
      <c r="Z4" s="140"/>
      <c r="AA4" s="210"/>
      <c r="AB4" s="210"/>
      <c r="AC4" s="210"/>
      <c r="AD4" s="210"/>
      <c r="AE4" s="210"/>
      <c r="AF4" s="210"/>
      <c r="AG4" s="140"/>
      <c r="AH4" s="140"/>
      <c r="AI4" s="14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/>
      <c r="AW4" s="214"/>
      <c r="AX4" s="214"/>
      <c r="AY4" s="214"/>
      <c r="AZ4" s="214"/>
      <c r="BA4" s="214"/>
      <c r="BB4" s="214"/>
      <c r="BC4" s="214"/>
      <c r="BD4" s="214"/>
      <c r="BE4" s="214"/>
      <c r="BF4" s="215"/>
    </row>
    <row r="5" spans="1:58" ht="95.25" customHeight="1" thickBot="1" x14ac:dyDescent="0.3">
      <c r="A5" s="114"/>
      <c r="B5" s="114"/>
      <c r="C5" s="114"/>
      <c r="D5" s="114" t="str" cm="1">
        <f t="array" ref="D5">IF(COUNTA(D10:D2000)&lt;&gt;SUMPRODUCT(COUNTIF(D10:D2000,General_Application)),"A value entered for General Application is not correct. Please verify each General Application entered matches a value in the drop down list","")</f>
        <v/>
      </c>
      <c r="E5" s="124" t="str" cm="1">
        <f t="array" ref="E5">IF(COUNTA(E10:E2000)&lt;&gt;SUMPRODUCT(COUNTIF(E10:E2000,'Master List'!$B$45:$B$145)),"A value entered for PUD is not correct. Please verify each PUD entered matches a value in the drop down list","")</f>
        <v/>
      </c>
      <c r="F5" s="125" t="str">
        <f>IF(COUNTIF($F$10:$F$2000,"Yes")&gt;=1,HYPERLINK("https://designlights.org/wp-content/uploads/2025/12/SSL-V6-LUNA-V2-TR_final_12082025.pdf","LUNA V2.0 Technical Requirements"),"")</f>
        <v/>
      </c>
      <c r="G5" s="114"/>
      <c r="H5" s="126" t="str">
        <f>IF(COUNTIF($E$10:$E$2000,"Replacement Lamps (Plug and Play) (UL Type A)")&gt;0, "Make sure to ignore this column if you are submitting a UL Type A product!","")</f>
        <v/>
      </c>
      <c r="I5" s="126" t="str">
        <f>IF(COUNTIF($E$10:$E$2000,"Replacement Lamps (Plug and Play) (UL Type A)")&gt;0, "Make sure to ignore this column if you are submitting a UL Type A product!","")</f>
        <v/>
      </c>
      <c r="J5" s="127" t="str">
        <f>IF(COUNTIF(F:F,"Yes")&gt;0,'Master List'!B351,"")</f>
        <v/>
      </c>
      <c r="K5" s="114" t="s">
        <v>1</v>
      </c>
      <c r="L5" s="114" t="s">
        <v>2</v>
      </c>
      <c r="M5" s="126"/>
      <c r="N5" s="76" t="str" cm="1">
        <f t="array" ref="N5">_xlfn.LET(
  _xlpm.eff, N10:N2000,
  _xlpm.pud, E10:E2000,
  _xlpm.class, G10:G2000,
  _xlpm.std, _xlfn.XLOOKUP(_xlpm.pud, PUD_Requirements[Primary Use], PUD_Requirements[Standard Efficacy], ""),
  _xlpm.prem, _xlfn.XLOOKUP(_xlpm.pud, PUD_Requirements[Primary Use], PUD_Requirements[Premium Efficacy], ""),
  _xlpm.thresh, IF(_xlpm.class="Standard", _xlpm.std, _xlpm.prem),
  _xlpm.n, SUMPRODUCT(--(_xlpm.eff&lt;&gt;"")),
  _xlpm.ok, SUMPRODUCT(--(_xlpm.eff&lt;&gt;""), --(_xlpm.thresh&lt;&gt;""), --(_xlpm.eff&gt;=_xlpm.thresh)),
  IF(_xlpm.n&lt;&gt;_xlpm.ok,
     "One or more efficacy values are below the required threshold and may need to use an allowance in order to qualify.",
     ""
  )
)</f>
        <v/>
      </c>
      <c r="O5" s="76" t="str" cm="1">
        <f t="array" ref="O5">_xlfn.LET(
  _xlpm.eff, O10:O2000,
  _xlpm.pud, E10:E2000,
  _xlpm.class, G10:G2000,
  _xlpm.std, _xlfn.XLOOKUP(_xlpm.pud, PUD_Requirements[Primary Use], PUD_Requirements[Standard Efficacy], ""),
  _xlpm.prem, _xlfn.XLOOKUP(_xlpm.pud, PUD_Requirements[Primary Use], PUD_Requirements[Premium Efficacy], ""),
  _xlpm.thresh, IF(_xlpm.class="Standard", _xlpm.std, _xlpm.prem),
  _xlpm.n, SUMPRODUCT(--(_xlpm.eff&lt;&gt;"")),
  _xlpm.ok, SUMPRODUCT(--(_xlpm.eff&lt;&gt;""), --(_xlpm.thresh&lt;&gt;""), --(_xlpm.eff&gt;=_xlpm.thresh)),
  IF(_xlpm.n&lt;&gt;_xlpm.ok,
     "One or more efficacy values are below the required threshold and may need to use an allowance in order to qualify.",
     ""
  )
)</f>
        <v/>
      </c>
      <c r="P5" s="128" t="str">
        <f>IF(COUNTIF($E$10:$E$2000,"Replacement Lamps (Plug and Play) (UL Type A)")+COUNTIF($E$10:$E$2000,"Dual Mode Internal Driver (UL Type A and Type B)")&gt;0,"Please ensure the wattage accounts for ballast losses.","")</f>
        <v/>
      </c>
      <c r="Q5" s="128" t="s">
        <v>3</v>
      </c>
      <c r="R5" s="129"/>
      <c r="S5" s="114" t="str">
        <f>IF(COUNTIF($F$10:$F$2000,"Yes")=0,"","LUNA V2.0 requirements only allow for CCTs between 1800K - 3000K.")</f>
        <v/>
      </c>
      <c r="T5" s="126"/>
      <c r="U5" s="126"/>
      <c r="V5" s="126"/>
      <c r="W5" s="126"/>
      <c r="X5" s="128" t="s">
        <v>4</v>
      </c>
      <c r="Y5" s="128" t="s">
        <v>5</v>
      </c>
      <c r="Z5" s="128" t="s">
        <v>5</v>
      </c>
      <c r="AA5" s="114" t="s">
        <v>6</v>
      </c>
      <c r="AB5" s="114"/>
      <c r="AC5" s="114" t="str">
        <f>IF(COUNTIF($F:$F,"Yes")&gt;0,"LUNA V2.0 requirements have restrictions on U Ratings that are specific to each eliginle PUD, per Table 22 in the TR.","")</f>
        <v/>
      </c>
      <c r="AD5" s="114"/>
      <c r="AE5" s="114"/>
      <c r="AF5" s="114"/>
      <c r="AG5" s="127"/>
      <c r="AH5" s="126"/>
      <c r="AI5" s="128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08"/>
      <c r="AX5" s="108"/>
      <c r="AY5" s="108"/>
      <c r="AZ5" s="108"/>
      <c r="BA5" s="108"/>
      <c r="BB5" s="108"/>
      <c r="BC5" s="108"/>
      <c r="BD5" s="108"/>
      <c r="BE5" s="108"/>
      <c r="BF5" s="109"/>
    </row>
    <row r="6" spans="1:58" ht="29.65" hidden="1" customHeight="1" x14ac:dyDescent="0.25">
      <c r="A6" s="115" t="s">
        <v>7</v>
      </c>
      <c r="B6" s="115"/>
      <c r="C6" s="115"/>
      <c r="D6" s="116"/>
      <c r="E6" s="115"/>
      <c r="F6" s="115"/>
      <c r="G6" s="116"/>
      <c r="H6" s="113"/>
      <c r="I6" s="113"/>
      <c r="J6" s="117"/>
      <c r="K6" s="116"/>
      <c r="L6" s="116"/>
      <c r="M6" s="113"/>
      <c r="N6" s="121"/>
      <c r="O6" s="121"/>
      <c r="P6" s="119"/>
      <c r="Q6" s="119"/>
      <c r="R6" s="120"/>
      <c r="S6" s="117"/>
      <c r="T6" s="113"/>
      <c r="U6" s="113"/>
      <c r="V6" s="113"/>
      <c r="W6" s="113"/>
      <c r="X6" s="119"/>
      <c r="Y6" s="119"/>
      <c r="Z6" s="119"/>
      <c r="AA6" s="116"/>
      <c r="AB6" s="116"/>
      <c r="AC6" s="116"/>
      <c r="AD6" s="116"/>
      <c r="AE6" s="116"/>
      <c r="AF6" s="116"/>
      <c r="AG6" s="117"/>
      <c r="AH6" s="113"/>
      <c r="AI6" s="119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3"/>
      <c r="AX6" s="113"/>
    </row>
    <row r="7" spans="1:58" ht="2.25" customHeight="1" thickBot="1" x14ac:dyDescent="0.3">
      <c r="B7" s="115"/>
      <c r="C7" s="115"/>
      <c r="D7" s="116"/>
      <c r="E7" s="115"/>
      <c r="F7" s="115"/>
      <c r="G7" s="116"/>
      <c r="H7" s="113"/>
      <c r="I7" s="113"/>
      <c r="J7" s="117"/>
      <c r="K7" s="116"/>
      <c r="L7" s="116"/>
      <c r="M7" s="113"/>
      <c r="N7" s="118"/>
      <c r="O7" s="118"/>
      <c r="P7" s="119"/>
      <c r="Q7" s="119"/>
      <c r="R7" s="120"/>
      <c r="S7" s="117"/>
      <c r="T7" s="113"/>
      <c r="U7" s="113"/>
      <c r="V7" s="113"/>
      <c r="W7" s="113"/>
      <c r="X7" s="119"/>
      <c r="Y7" s="119"/>
      <c r="Z7" s="119"/>
      <c r="AA7" s="116"/>
      <c r="AB7" s="116"/>
      <c r="AC7" s="116"/>
      <c r="AD7" s="116"/>
      <c r="AE7" s="116"/>
      <c r="AF7" s="116"/>
      <c r="AG7" s="117"/>
      <c r="AH7" s="113"/>
      <c r="AI7" s="119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3"/>
      <c r="AX7" s="113"/>
    </row>
    <row r="8" spans="1:58" ht="68.25" customHeight="1" thickBot="1" x14ac:dyDescent="0.3">
      <c r="A8" s="10" t="s">
        <v>8</v>
      </c>
      <c r="B8" s="10" t="s">
        <v>9</v>
      </c>
      <c r="C8" s="10" t="s">
        <v>10</v>
      </c>
      <c r="D8" s="10" t="s">
        <v>11</v>
      </c>
      <c r="E8" s="11" t="s">
        <v>12</v>
      </c>
      <c r="F8" s="11" t="s">
        <v>13</v>
      </c>
      <c r="G8" s="11" t="s">
        <v>14</v>
      </c>
      <c r="H8" s="78" t="s">
        <v>15</v>
      </c>
      <c r="I8" s="78" t="s">
        <v>16</v>
      </c>
      <c r="J8" s="18" t="s">
        <v>17</v>
      </c>
      <c r="K8" s="11" t="s">
        <v>18</v>
      </c>
      <c r="L8" s="11" t="s">
        <v>19</v>
      </c>
      <c r="M8" s="78" t="s">
        <v>20</v>
      </c>
      <c r="N8" s="20" t="s">
        <v>21</v>
      </c>
      <c r="O8" s="20" t="s">
        <v>22</v>
      </c>
      <c r="P8" s="16" t="s">
        <v>23</v>
      </c>
      <c r="Q8" s="16" t="s">
        <v>24</v>
      </c>
      <c r="R8" s="17" t="s">
        <v>25</v>
      </c>
      <c r="S8" s="18" t="s">
        <v>26</v>
      </c>
      <c r="T8" s="78" t="s">
        <v>27</v>
      </c>
      <c r="U8" s="78" t="s">
        <v>28</v>
      </c>
      <c r="V8" s="78" t="s">
        <v>29</v>
      </c>
      <c r="W8" s="78" t="s">
        <v>30</v>
      </c>
      <c r="X8" s="16" t="s">
        <v>31</v>
      </c>
      <c r="Y8" s="16" t="s">
        <v>32</v>
      </c>
      <c r="Z8" s="16" t="s">
        <v>33</v>
      </c>
      <c r="AA8" s="11" t="s">
        <v>34</v>
      </c>
      <c r="AB8" s="11" t="s">
        <v>35</v>
      </c>
      <c r="AC8" s="11" t="s">
        <v>36</v>
      </c>
      <c r="AD8" s="11" t="s">
        <v>37</v>
      </c>
      <c r="AE8" s="11" t="s">
        <v>38</v>
      </c>
      <c r="AF8" s="11" t="s">
        <v>39</v>
      </c>
      <c r="AG8" s="18" t="s">
        <v>40</v>
      </c>
      <c r="AH8" s="78" t="s">
        <v>41</v>
      </c>
      <c r="AI8" s="16" t="s">
        <v>42</v>
      </c>
      <c r="AJ8" s="11" t="s">
        <v>43</v>
      </c>
      <c r="AK8" s="11" t="s">
        <v>44</v>
      </c>
      <c r="AL8" s="11" t="s">
        <v>45</v>
      </c>
      <c r="AM8" s="11" t="s">
        <v>46</v>
      </c>
      <c r="AN8" s="11" t="s">
        <v>47</v>
      </c>
      <c r="AO8" s="11" t="s">
        <v>48</v>
      </c>
      <c r="AP8" s="11" t="s">
        <v>49</v>
      </c>
      <c r="AQ8" s="11" t="s">
        <v>50</v>
      </c>
      <c r="AR8" s="11" t="s">
        <v>51</v>
      </c>
      <c r="AS8" s="11" t="s">
        <v>52</v>
      </c>
      <c r="AT8" s="11" t="s">
        <v>53</v>
      </c>
      <c r="AU8" s="11" t="s">
        <v>54</v>
      </c>
      <c r="AV8" s="11" t="s">
        <v>55</v>
      </c>
      <c r="AW8" s="87" t="s">
        <v>56</v>
      </c>
      <c r="AX8" s="87" t="s">
        <v>57</v>
      </c>
      <c r="AY8" s="87" t="s">
        <v>58</v>
      </c>
      <c r="AZ8" s="87" t="s">
        <v>59</v>
      </c>
      <c r="BA8" s="87" t="s">
        <v>60</v>
      </c>
      <c r="BB8" s="87" t="s">
        <v>61</v>
      </c>
      <c r="BC8" s="87" t="s">
        <v>62</v>
      </c>
      <c r="BD8" s="87" t="s">
        <v>63</v>
      </c>
      <c r="BE8" s="87" t="s">
        <v>64</v>
      </c>
      <c r="BF8" s="87" t="s">
        <v>65</v>
      </c>
    </row>
    <row r="9" spans="1:58" s="4" customFormat="1" ht="66" hidden="1" customHeight="1" thickBot="1" x14ac:dyDescent="0.3">
      <c r="A9" s="122" t="s">
        <v>8</v>
      </c>
      <c r="B9" s="122" t="s">
        <v>66</v>
      </c>
      <c r="C9" s="122" t="s">
        <v>67</v>
      </c>
      <c r="D9" s="122" t="s">
        <v>68</v>
      </c>
      <c r="E9" s="122" t="s">
        <v>69</v>
      </c>
      <c r="F9" s="122" t="s">
        <v>70</v>
      </c>
      <c r="G9" s="122" t="s">
        <v>71</v>
      </c>
      <c r="H9" s="122" t="s">
        <v>15</v>
      </c>
      <c r="I9" s="122" t="s">
        <v>16</v>
      </c>
      <c r="J9" s="122" t="s">
        <v>17</v>
      </c>
      <c r="K9" s="122" t="s">
        <v>18</v>
      </c>
      <c r="L9" s="122" t="s">
        <v>72</v>
      </c>
      <c r="M9" s="122" t="s">
        <v>73</v>
      </c>
      <c r="N9" s="122" t="s">
        <v>74</v>
      </c>
      <c r="O9" s="122" t="s">
        <v>75</v>
      </c>
      <c r="P9" s="122" t="s">
        <v>76</v>
      </c>
      <c r="Q9" s="122" t="s">
        <v>77</v>
      </c>
      <c r="R9" s="122" t="s">
        <v>25</v>
      </c>
      <c r="S9" s="122" t="s">
        <v>78</v>
      </c>
      <c r="T9" s="122" t="s">
        <v>27</v>
      </c>
      <c r="U9" s="122" t="s">
        <v>28</v>
      </c>
      <c r="V9" s="122" t="s">
        <v>29</v>
      </c>
      <c r="W9" s="122" t="s">
        <v>30</v>
      </c>
      <c r="X9" s="122" t="s">
        <v>31</v>
      </c>
      <c r="Y9" s="122" t="s">
        <v>32</v>
      </c>
      <c r="Z9" s="122" t="s">
        <v>33</v>
      </c>
      <c r="AA9" s="122" t="s">
        <v>79</v>
      </c>
      <c r="AB9" s="122" t="s">
        <v>80</v>
      </c>
      <c r="AC9" s="122" t="s">
        <v>81</v>
      </c>
      <c r="AD9" s="122" t="s">
        <v>82</v>
      </c>
      <c r="AE9" s="122" t="s">
        <v>83</v>
      </c>
      <c r="AF9" s="122" t="s">
        <v>84</v>
      </c>
      <c r="AG9" s="122" t="s">
        <v>85</v>
      </c>
      <c r="AH9" s="122" t="s">
        <v>86</v>
      </c>
      <c r="AI9" s="122" t="s">
        <v>87</v>
      </c>
      <c r="AJ9" s="122" t="s">
        <v>88</v>
      </c>
      <c r="AK9" s="122" t="s">
        <v>44</v>
      </c>
      <c r="AL9" s="122" t="s">
        <v>45</v>
      </c>
      <c r="AM9" s="122" t="s">
        <v>46</v>
      </c>
      <c r="AN9" s="122" t="s">
        <v>89</v>
      </c>
      <c r="AO9" s="122" t="s">
        <v>90</v>
      </c>
      <c r="AP9" s="122" t="s">
        <v>91</v>
      </c>
      <c r="AQ9" s="122" t="s">
        <v>92</v>
      </c>
      <c r="AR9" s="122" t="s">
        <v>93</v>
      </c>
      <c r="AS9" s="122" t="s">
        <v>94</v>
      </c>
      <c r="AT9" s="122" t="s">
        <v>95</v>
      </c>
      <c r="AU9" s="122" t="s">
        <v>96</v>
      </c>
      <c r="AV9" s="122" t="s">
        <v>55</v>
      </c>
      <c r="AW9" s="122" t="s">
        <v>56</v>
      </c>
      <c r="AX9" s="122" t="s">
        <v>57</v>
      </c>
      <c r="AY9" s="122" t="s">
        <v>58</v>
      </c>
      <c r="AZ9" s="122" t="s">
        <v>59</v>
      </c>
      <c r="BA9" s="122" t="s">
        <v>60</v>
      </c>
      <c r="BB9" s="122" t="s">
        <v>61</v>
      </c>
      <c r="BC9" s="122" t="s">
        <v>62</v>
      </c>
      <c r="BD9" s="122" t="s">
        <v>63</v>
      </c>
      <c r="BE9" s="122" t="s">
        <v>64</v>
      </c>
      <c r="BF9" s="122" t="s">
        <v>65</v>
      </c>
    </row>
    <row r="10" spans="1:58" ht="25.5" customHeight="1" x14ac:dyDescent="0.25">
      <c r="A10" s="32"/>
      <c r="B10" s="32"/>
      <c r="C10" s="31"/>
      <c r="D10" s="32"/>
      <c r="E10" s="33"/>
      <c r="F10" s="90"/>
      <c r="G10" s="32"/>
      <c r="H10" s="79"/>
      <c r="I10" s="85"/>
      <c r="J10" s="34"/>
      <c r="K10" s="32"/>
      <c r="L10" s="32"/>
      <c r="M10" s="79"/>
      <c r="N10" s="193"/>
      <c r="O10" s="63"/>
      <c r="P10" s="101"/>
      <c r="Q10" s="64"/>
      <c r="R10" s="65"/>
      <c r="S10" s="34"/>
      <c r="T10" s="102"/>
      <c r="U10" s="102"/>
      <c r="V10" s="102"/>
      <c r="W10" s="102"/>
      <c r="X10" s="64"/>
      <c r="Y10" s="64"/>
      <c r="Z10" s="35"/>
      <c r="AA10" s="66"/>
      <c r="AB10" s="66"/>
      <c r="AC10" s="66"/>
      <c r="AD10" s="66"/>
      <c r="AE10" s="66"/>
      <c r="AF10" s="66"/>
      <c r="AG10" s="67"/>
      <c r="AH10" s="104"/>
      <c r="AI10" s="105"/>
      <c r="AJ10" s="30"/>
      <c r="AK10" s="30"/>
      <c r="AL10" s="30"/>
      <c r="AM10" s="30"/>
      <c r="AN10" s="68"/>
      <c r="AO10" s="68"/>
      <c r="AP10" s="68"/>
      <c r="AQ10" s="68"/>
      <c r="AR10" s="68"/>
      <c r="AS10" s="30"/>
      <c r="AT10" s="68"/>
      <c r="AU10" s="68"/>
      <c r="AV10" s="68"/>
      <c r="AW10" s="67"/>
      <c r="AX10" s="67"/>
      <c r="AY10" s="67"/>
      <c r="AZ10" s="67"/>
      <c r="BA10" s="123"/>
      <c r="BB10" s="123"/>
      <c r="BC10" s="123"/>
      <c r="BD10" s="123"/>
      <c r="BE10" s="123"/>
      <c r="BF10" s="67"/>
    </row>
    <row r="11" spans="1:58" ht="25.5" customHeight="1" x14ac:dyDescent="0.25">
      <c r="A11" s="32"/>
      <c r="B11" s="32"/>
      <c r="C11" s="31"/>
      <c r="D11" s="32"/>
      <c r="E11" s="33"/>
      <c r="F11" s="90"/>
      <c r="G11" s="32"/>
      <c r="H11" s="79"/>
      <c r="I11" s="79"/>
      <c r="J11" s="34"/>
      <c r="K11" s="32"/>
      <c r="L11" s="32"/>
      <c r="M11" s="79"/>
      <c r="N11" s="69"/>
      <c r="O11" s="69"/>
      <c r="P11" s="101"/>
      <c r="Q11" s="64"/>
      <c r="R11" s="65"/>
      <c r="S11" s="34"/>
      <c r="T11" s="102"/>
      <c r="U11" s="102"/>
      <c r="V11" s="102"/>
      <c r="W11" s="102"/>
      <c r="X11" s="64"/>
      <c r="Y11" s="64"/>
      <c r="Z11" s="35"/>
      <c r="AA11" s="66"/>
      <c r="AB11" s="66"/>
      <c r="AC11" s="66"/>
      <c r="AD11" s="66"/>
      <c r="AE11" s="66"/>
      <c r="AF11" s="66"/>
      <c r="AG11" s="67"/>
      <c r="AH11" s="104"/>
      <c r="AI11" s="105"/>
      <c r="AJ11" s="30"/>
      <c r="AK11" s="30"/>
      <c r="AL11" s="30"/>
      <c r="AM11" s="30"/>
      <c r="AN11" s="68"/>
      <c r="AO11" s="68"/>
      <c r="AP11" s="68"/>
      <c r="AQ11" s="68"/>
      <c r="AR11" s="68"/>
      <c r="AS11" s="30"/>
      <c r="AT11" s="68"/>
      <c r="AU11" s="68"/>
      <c r="AV11" s="68"/>
      <c r="AW11" s="67"/>
      <c r="AX11" s="67"/>
      <c r="AY11" s="67"/>
      <c r="AZ11" s="67"/>
      <c r="BA11" s="123"/>
      <c r="BB11" s="123"/>
      <c r="BC11" s="123"/>
      <c r="BD11" s="123"/>
      <c r="BE11" s="123"/>
      <c r="BF11" s="67"/>
    </row>
    <row r="12" spans="1:58" ht="25.5" customHeight="1" x14ac:dyDescent="0.25">
      <c r="A12" s="31"/>
      <c r="B12" s="31"/>
      <c r="C12" s="31"/>
      <c r="D12" s="36"/>
      <c r="E12" s="33"/>
      <c r="F12" s="90"/>
      <c r="G12" s="32"/>
      <c r="H12" s="79"/>
      <c r="I12" s="79"/>
      <c r="J12" s="34"/>
      <c r="K12" s="32"/>
      <c r="L12" s="32"/>
      <c r="M12" s="79"/>
      <c r="N12" s="69"/>
      <c r="O12" s="69"/>
      <c r="P12" s="101"/>
      <c r="Q12" s="64"/>
      <c r="R12" s="65"/>
      <c r="S12" s="34"/>
      <c r="T12" s="102"/>
      <c r="U12" s="102"/>
      <c r="V12" s="102"/>
      <c r="W12" s="102"/>
      <c r="X12" s="64"/>
      <c r="Y12" s="64"/>
      <c r="Z12" s="35"/>
      <c r="AA12" s="66"/>
      <c r="AB12" s="66"/>
      <c r="AC12" s="66"/>
      <c r="AD12" s="66"/>
      <c r="AE12" s="66"/>
      <c r="AF12" s="66"/>
      <c r="AG12" s="67"/>
      <c r="AH12" s="104"/>
      <c r="AI12" s="105"/>
      <c r="AJ12" s="30"/>
      <c r="AK12" s="30"/>
      <c r="AL12" s="30"/>
      <c r="AM12" s="30"/>
      <c r="AN12" s="68"/>
      <c r="AO12" s="68"/>
      <c r="AP12" s="68"/>
      <c r="AQ12" s="68"/>
      <c r="AR12" s="68"/>
      <c r="AS12" s="30"/>
      <c r="AT12" s="68"/>
      <c r="AU12" s="68"/>
      <c r="AV12" s="68"/>
      <c r="AW12" s="67"/>
      <c r="AX12" s="67"/>
      <c r="AY12" s="67"/>
      <c r="AZ12" s="67"/>
      <c r="BA12" s="123"/>
      <c r="BB12" s="123"/>
      <c r="BC12" s="123"/>
      <c r="BD12" s="123"/>
      <c r="BE12" s="123"/>
      <c r="BF12" s="67"/>
    </row>
    <row r="13" spans="1:58" ht="25.5" customHeight="1" x14ac:dyDescent="0.25">
      <c r="A13" s="31"/>
      <c r="B13" s="31"/>
      <c r="C13" s="31"/>
      <c r="D13" s="36"/>
      <c r="E13" s="33"/>
      <c r="F13" s="90"/>
      <c r="G13" s="32"/>
      <c r="H13" s="79"/>
      <c r="I13" s="79"/>
      <c r="J13" s="34"/>
      <c r="K13" s="32"/>
      <c r="L13" s="32"/>
      <c r="M13" s="79"/>
      <c r="N13" s="69"/>
      <c r="O13" s="69"/>
      <c r="P13" s="101"/>
      <c r="Q13" s="64"/>
      <c r="R13" s="65"/>
      <c r="S13" s="34"/>
      <c r="T13" s="102"/>
      <c r="U13" s="102"/>
      <c r="V13" s="102"/>
      <c r="W13" s="102"/>
      <c r="X13" s="64"/>
      <c r="Y13" s="64"/>
      <c r="Z13" s="35"/>
      <c r="AA13" s="66"/>
      <c r="AB13" s="66"/>
      <c r="AC13" s="66"/>
      <c r="AD13" s="66"/>
      <c r="AE13" s="66"/>
      <c r="AF13" s="66"/>
      <c r="AG13" s="67"/>
      <c r="AH13" s="104"/>
      <c r="AI13" s="105"/>
      <c r="AJ13" s="30"/>
      <c r="AK13" s="30"/>
      <c r="AL13" s="30"/>
      <c r="AM13" s="30"/>
      <c r="AN13" s="68"/>
      <c r="AO13" s="68"/>
      <c r="AP13" s="68"/>
      <c r="AQ13" s="68"/>
      <c r="AR13" s="68"/>
      <c r="AS13" s="30"/>
      <c r="AT13" s="68"/>
      <c r="AU13" s="68"/>
      <c r="AV13" s="68"/>
      <c r="AW13" s="67"/>
      <c r="AX13" s="67"/>
      <c r="AY13" s="67"/>
      <c r="AZ13" s="67"/>
      <c r="BA13" s="123"/>
      <c r="BB13" s="123"/>
      <c r="BC13" s="123"/>
      <c r="BD13" s="123"/>
      <c r="BE13" s="123"/>
      <c r="BF13" s="67"/>
    </row>
    <row r="14" spans="1:58" ht="25.5" customHeight="1" x14ac:dyDescent="0.25">
      <c r="A14" s="31"/>
      <c r="B14" s="31"/>
      <c r="C14" s="31"/>
      <c r="D14" s="36"/>
      <c r="E14" s="33"/>
      <c r="F14" s="90"/>
      <c r="G14" s="32"/>
      <c r="H14" s="79"/>
      <c r="I14" s="79"/>
      <c r="J14" s="34"/>
      <c r="K14" s="32"/>
      <c r="L14" s="32"/>
      <c r="M14" s="79"/>
      <c r="N14" s="69"/>
      <c r="O14" s="69"/>
      <c r="P14" s="101"/>
      <c r="Q14" s="64"/>
      <c r="R14" s="65"/>
      <c r="S14" s="34"/>
      <c r="T14" s="102"/>
      <c r="U14" s="102"/>
      <c r="V14" s="102"/>
      <c r="W14" s="102"/>
      <c r="X14" s="64"/>
      <c r="Y14" s="64"/>
      <c r="Z14" s="35"/>
      <c r="AA14" s="66"/>
      <c r="AB14" s="66"/>
      <c r="AC14" s="66"/>
      <c r="AD14" s="66"/>
      <c r="AE14" s="66"/>
      <c r="AF14" s="66"/>
      <c r="AG14" s="67"/>
      <c r="AH14" s="104"/>
      <c r="AI14" s="105"/>
      <c r="AJ14" s="30"/>
      <c r="AK14" s="30"/>
      <c r="AL14" s="30"/>
      <c r="AM14" s="30"/>
      <c r="AN14" s="68"/>
      <c r="AO14" s="68"/>
      <c r="AP14" s="68"/>
      <c r="AQ14" s="68"/>
      <c r="AR14" s="68"/>
      <c r="AS14" s="30"/>
      <c r="AT14" s="68"/>
      <c r="AU14" s="68"/>
      <c r="AV14" s="68"/>
      <c r="AW14" s="67"/>
      <c r="AX14" s="67"/>
      <c r="AY14" s="67"/>
      <c r="AZ14" s="67"/>
      <c r="BA14" s="123"/>
      <c r="BB14" s="123"/>
      <c r="BC14" s="123"/>
      <c r="BD14" s="123"/>
      <c r="BE14" s="123"/>
      <c r="BF14" s="67"/>
    </row>
    <row r="15" spans="1:58" ht="25.5" customHeight="1" x14ac:dyDescent="0.25">
      <c r="A15" s="31"/>
      <c r="B15" s="31"/>
      <c r="C15" s="31"/>
      <c r="D15" s="36"/>
      <c r="E15" s="33"/>
      <c r="F15" s="90"/>
      <c r="G15" s="32"/>
      <c r="H15" s="79"/>
      <c r="I15" s="79"/>
      <c r="J15" s="34"/>
      <c r="K15" s="32"/>
      <c r="L15" s="32"/>
      <c r="M15" s="79"/>
      <c r="N15" s="69"/>
      <c r="O15" s="69"/>
      <c r="P15" s="101"/>
      <c r="Q15" s="64"/>
      <c r="R15" s="65"/>
      <c r="S15" s="34"/>
      <c r="T15" s="102"/>
      <c r="U15" s="102"/>
      <c r="V15" s="102"/>
      <c r="W15" s="102"/>
      <c r="X15" s="64"/>
      <c r="Y15" s="64"/>
      <c r="Z15" s="35"/>
      <c r="AA15" s="66"/>
      <c r="AB15" s="66"/>
      <c r="AC15" s="66"/>
      <c r="AD15" s="66"/>
      <c r="AE15" s="66"/>
      <c r="AF15" s="66"/>
      <c r="AG15" s="67"/>
      <c r="AH15" s="104"/>
      <c r="AI15" s="105"/>
      <c r="AJ15" s="30"/>
      <c r="AK15" s="30"/>
      <c r="AL15" s="30"/>
      <c r="AM15" s="30"/>
      <c r="AN15" s="68"/>
      <c r="AO15" s="68"/>
      <c r="AP15" s="68"/>
      <c r="AQ15" s="68"/>
      <c r="AR15" s="68"/>
      <c r="AS15" s="30"/>
      <c r="AT15" s="68"/>
      <c r="AU15" s="68"/>
      <c r="AV15" s="68"/>
      <c r="AW15" s="67"/>
      <c r="AX15" s="67"/>
      <c r="AY15" s="67"/>
      <c r="AZ15" s="67"/>
      <c r="BA15" s="123"/>
      <c r="BB15" s="123"/>
      <c r="BC15" s="123"/>
      <c r="BD15" s="123"/>
      <c r="BE15" s="123"/>
      <c r="BF15" s="67"/>
    </row>
    <row r="16" spans="1:58" ht="25.5" customHeight="1" x14ac:dyDescent="0.25">
      <c r="A16" s="31"/>
      <c r="B16" s="31"/>
      <c r="C16" s="31"/>
      <c r="D16" s="36"/>
      <c r="E16" s="33"/>
      <c r="F16" s="90"/>
      <c r="G16" s="32"/>
      <c r="H16" s="79"/>
      <c r="I16" s="79"/>
      <c r="J16" s="34"/>
      <c r="K16" s="32"/>
      <c r="L16" s="32"/>
      <c r="M16" s="79"/>
      <c r="N16" s="69"/>
      <c r="O16" s="69"/>
      <c r="P16" s="101"/>
      <c r="Q16" s="64"/>
      <c r="R16" s="65"/>
      <c r="S16" s="34"/>
      <c r="T16" s="102"/>
      <c r="U16" s="102"/>
      <c r="V16" s="102"/>
      <c r="W16" s="102"/>
      <c r="X16" s="64"/>
      <c r="Y16" s="64"/>
      <c r="Z16" s="35"/>
      <c r="AA16" s="66"/>
      <c r="AB16" s="66"/>
      <c r="AC16" s="66"/>
      <c r="AD16" s="66"/>
      <c r="AE16" s="66"/>
      <c r="AF16" s="66"/>
      <c r="AG16" s="67"/>
      <c r="AH16" s="104"/>
      <c r="AI16" s="105"/>
      <c r="AJ16" s="30"/>
      <c r="AK16" s="30"/>
      <c r="AL16" s="30"/>
      <c r="AM16" s="30"/>
      <c r="AN16" s="68"/>
      <c r="AO16" s="68"/>
      <c r="AP16" s="68"/>
      <c r="AQ16" s="68"/>
      <c r="AR16" s="68"/>
      <c r="AS16" s="30"/>
      <c r="AT16" s="68"/>
      <c r="AU16" s="68"/>
      <c r="AV16" s="68"/>
      <c r="AW16" s="67"/>
      <c r="AX16" s="67"/>
      <c r="AY16" s="67"/>
      <c r="AZ16" s="67"/>
      <c r="BA16" s="123"/>
      <c r="BB16" s="123"/>
      <c r="BC16" s="123"/>
      <c r="BD16" s="123"/>
      <c r="BE16" s="123"/>
      <c r="BF16" s="67"/>
    </row>
    <row r="17" spans="1:58" ht="25.5" customHeight="1" x14ac:dyDescent="0.25">
      <c r="A17" s="31"/>
      <c r="B17" s="31"/>
      <c r="C17" s="31"/>
      <c r="D17" s="36"/>
      <c r="E17" s="33"/>
      <c r="F17" s="90"/>
      <c r="G17" s="32"/>
      <c r="H17" s="79"/>
      <c r="I17" s="79"/>
      <c r="J17" s="34"/>
      <c r="K17" s="32"/>
      <c r="L17" s="32"/>
      <c r="M17" s="79"/>
      <c r="N17" s="69"/>
      <c r="O17" s="69"/>
      <c r="P17" s="101"/>
      <c r="Q17" s="64"/>
      <c r="R17" s="65"/>
      <c r="S17" s="34"/>
      <c r="T17" s="102"/>
      <c r="U17" s="102"/>
      <c r="V17" s="102"/>
      <c r="W17" s="102"/>
      <c r="X17" s="64"/>
      <c r="Y17" s="64"/>
      <c r="Z17" s="35"/>
      <c r="AA17" s="66"/>
      <c r="AB17" s="66"/>
      <c r="AC17" s="66"/>
      <c r="AD17" s="66"/>
      <c r="AE17" s="66"/>
      <c r="AF17" s="66"/>
      <c r="AG17" s="67"/>
      <c r="AH17" s="104"/>
      <c r="AI17" s="105"/>
      <c r="AJ17" s="30"/>
      <c r="AK17" s="30"/>
      <c r="AL17" s="30"/>
      <c r="AM17" s="30"/>
      <c r="AN17" s="68"/>
      <c r="AO17" s="68"/>
      <c r="AP17" s="68"/>
      <c r="AQ17" s="68"/>
      <c r="AR17" s="68"/>
      <c r="AS17" s="30"/>
      <c r="AT17" s="68"/>
      <c r="AU17" s="68"/>
      <c r="AV17" s="68"/>
      <c r="AW17" s="67"/>
      <c r="AX17" s="67"/>
      <c r="AY17" s="67"/>
      <c r="AZ17" s="67"/>
      <c r="BA17" s="123"/>
      <c r="BB17" s="123"/>
      <c r="BC17" s="123"/>
      <c r="BD17" s="123"/>
      <c r="BE17" s="123"/>
      <c r="BF17" s="67"/>
    </row>
    <row r="18" spans="1:58" ht="25.5" customHeight="1" x14ac:dyDescent="0.25">
      <c r="A18" s="31"/>
      <c r="B18" s="31"/>
      <c r="C18" s="31"/>
      <c r="D18" s="36"/>
      <c r="E18" s="33"/>
      <c r="F18" s="90"/>
      <c r="G18" s="32"/>
      <c r="H18" s="79"/>
      <c r="I18" s="79"/>
      <c r="J18" s="34"/>
      <c r="K18" s="32"/>
      <c r="L18" s="32"/>
      <c r="M18" s="79"/>
      <c r="N18" s="69"/>
      <c r="O18" s="69"/>
      <c r="P18" s="101"/>
      <c r="Q18" s="64"/>
      <c r="R18" s="65"/>
      <c r="S18" s="34"/>
      <c r="T18" s="102"/>
      <c r="U18" s="102"/>
      <c r="V18" s="102"/>
      <c r="W18" s="102"/>
      <c r="X18" s="64"/>
      <c r="Y18" s="64"/>
      <c r="Z18" s="35"/>
      <c r="AA18" s="66"/>
      <c r="AB18" s="66"/>
      <c r="AC18" s="66"/>
      <c r="AD18" s="66"/>
      <c r="AE18" s="66"/>
      <c r="AF18" s="66"/>
      <c r="AG18" s="67"/>
      <c r="AH18" s="104"/>
      <c r="AI18" s="105"/>
      <c r="AJ18" s="30"/>
      <c r="AK18" s="30"/>
      <c r="AL18" s="30"/>
      <c r="AM18" s="30"/>
      <c r="AN18" s="68"/>
      <c r="AO18" s="68"/>
      <c r="AP18" s="68"/>
      <c r="AQ18" s="68"/>
      <c r="AR18" s="68"/>
      <c r="AS18" s="30"/>
      <c r="AT18" s="68"/>
      <c r="AU18" s="68"/>
      <c r="AV18" s="68"/>
      <c r="AW18" s="67"/>
      <c r="AX18" s="67"/>
      <c r="AY18" s="67"/>
      <c r="AZ18" s="67"/>
      <c r="BA18" s="123"/>
      <c r="BB18" s="123"/>
      <c r="BC18" s="123"/>
      <c r="BD18" s="123"/>
      <c r="BE18" s="123"/>
      <c r="BF18" s="67"/>
    </row>
    <row r="19" spans="1:58" ht="25.5" customHeight="1" x14ac:dyDescent="0.25">
      <c r="A19" s="31"/>
      <c r="B19" s="31"/>
      <c r="C19" s="31"/>
      <c r="D19" s="36"/>
      <c r="E19" s="33"/>
      <c r="F19" s="90"/>
      <c r="G19" s="32"/>
      <c r="H19" s="79"/>
      <c r="I19" s="79"/>
      <c r="J19" s="34"/>
      <c r="K19" s="32"/>
      <c r="L19" s="32"/>
      <c r="M19" s="79"/>
      <c r="N19" s="69"/>
      <c r="O19" s="69"/>
      <c r="P19" s="101"/>
      <c r="Q19" s="64"/>
      <c r="R19" s="65"/>
      <c r="S19" s="34"/>
      <c r="T19" s="102"/>
      <c r="U19" s="102"/>
      <c r="V19" s="102"/>
      <c r="W19" s="102"/>
      <c r="X19" s="64"/>
      <c r="Y19" s="64"/>
      <c r="Z19" s="35"/>
      <c r="AA19" s="66"/>
      <c r="AB19" s="66"/>
      <c r="AC19" s="66"/>
      <c r="AD19" s="66"/>
      <c r="AE19" s="66"/>
      <c r="AF19" s="66"/>
      <c r="AG19" s="67"/>
      <c r="AH19" s="104"/>
      <c r="AI19" s="105"/>
      <c r="AJ19" s="30"/>
      <c r="AK19" s="30"/>
      <c r="AL19" s="30"/>
      <c r="AM19" s="30"/>
      <c r="AN19" s="68"/>
      <c r="AO19" s="68"/>
      <c r="AP19" s="68"/>
      <c r="AQ19" s="68"/>
      <c r="AR19" s="68"/>
      <c r="AS19" s="30"/>
      <c r="AT19" s="68"/>
      <c r="AU19" s="68"/>
      <c r="AV19" s="68"/>
      <c r="AW19" s="67"/>
      <c r="AX19" s="67"/>
      <c r="AY19" s="67"/>
      <c r="AZ19" s="67"/>
      <c r="BA19" s="123"/>
      <c r="BB19" s="123"/>
      <c r="BC19" s="123"/>
      <c r="BD19" s="123"/>
      <c r="BE19" s="123"/>
      <c r="BF19" s="67"/>
    </row>
    <row r="20" spans="1:58" ht="25.5" customHeight="1" x14ac:dyDescent="0.25">
      <c r="A20" s="31"/>
      <c r="B20" s="31"/>
      <c r="C20" s="31"/>
      <c r="D20" s="36"/>
      <c r="E20" s="33"/>
      <c r="F20" s="90"/>
      <c r="G20" s="32"/>
      <c r="H20" s="79"/>
      <c r="I20" s="79"/>
      <c r="J20" s="34"/>
      <c r="K20" s="32"/>
      <c r="L20" s="32"/>
      <c r="M20" s="79"/>
      <c r="N20" s="69"/>
      <c r="O20" s="69"/>
      <c r="P20" s="101"/>
      <c r="Q20" s="64"/>
      <c r="R20" s="65"/>
      <c r="S20" s="34"/>
      <c r="T20" s="102"/>
      <c r="U20" s="102"/>
      <c r="V20" s="102"/>
      <c r="W20" s="102"/>
      <c r="X20" s="64"/>
      <c r="Y20" s="64"/>
      <c r="Z20" s="35"/>
      <c r="AA20" s="66"/>
      <c r="AB20" s="66"/>
      <c r="AC20" s="66"/>
      <c r="AD20" s="66"/>
      <c r="AE20" s="66"/>
      <c r="AF20" s="66"/>
      <c r="AG20" s="67"/>
      <c r="AH20" s="104"/>
      <c r="AI20" s="105"/>
      <c r="AJ20" s="30"/>
      <c r="AK20" s="30"/>
      <c r="AL20" s="30"/>
      <c r="AM20" s="30"/>
      <c r="AN20" s="68"/>
      <c r="AO20" s="68"/>
      <c r="AP20" s="68"/>
      <c r="AQ20" s="68"/>
      <c r="AR20" s="68"/>
      <c r="AS20" s="30"/>
      <c r="AT20" s="68"/>
      <c r="AU20" s="68"/>
      <c r="AV20" s="68"/>
      <c r="AW20" s="67"/>
      <c r="AX20" s="67"/>
      <c r="AY20" s="67"/>
      <c r="AZ20" s="67"/>
      <c r="BA20" s="123"/>
      <c r="BB20" s="123"/>
      <c r="BC20" s="123"/>
      <c r="BD20" s="123"/>
      <c r="BE20" s="123"/>
      <c r="BF20" s="67"/>
    </row>
    <row r="21" spans="1:58" ht="25.5" customHeight="1" x14ac:dyDescent="0.25">
      <c r="A21" s="31"/>
      <c r="B21" s="31"/>
      <c r="C21" s="31"/>
      <c r="D21" s="36"/>
      <c r="E21" s="33"/>
      <c r="F21" s="90"/>
      <c r="G21" s="32"/>
      <c r="H21" s="79"/>
      <c r="I21" s="79"/>
      <c r="J21" s="34"/>
      <c r="K21" s="32"/>
      <c r="L21" s="32"/>
      <c r="M21" s="79"/>
      <c r="N21" s="69"/>
      <c r="O21" s="69"/>
      <c r="P21" s="101"/>
      <c r="Q21" s="64"/>
      <c r="R21" s="65"/>
      <c r="S21" s="34"/>
      <c r="T21" s="102"/>
      <c r="U21" s="102"/>
      <c r="V21" s="102"/>
      <c r="W21" s="102"/>
      <c r="X21" s="64"/>
      <c r="Y21" s="64"/>
      <c r="Z21" s="35"/>
      <c r="AA21" s="66"/>
      <c r="AB21" s="66"/>
      <c r="AC21" s="66"/>
      <c r="AD21" s="66"/>
      <c r="AE21" s="66"/>
      <c r="AF21" s="66"/>
      <c r="AG21" s="67"/>
      <c r="AH21" s="104"/>
      <c r="AI21" s="105"/>
      <c r="AJ21" s="30"/>
      <c r="AK21" s="30"/>
      <c r="AL21" s="30"/>
      <c r="AM21" s="30"/>
      <c r="AN21" s="68"/>
      <c r="AO21" s="68"/>
      <c r="AP21" s="68"/>
      <c r="AQ21" s="68"/>
      <c r="AR21" s="68"/>
      <c r="AS21" s="30"/>
      <c r="AT21" s="68"/>
      <c r="AU21" s="68"/>
      <c r="AV21" s="68"/>
      <c r="AW21" s="67"/>
      <c r="AX21" s="67"/>
      <c r="AY21" s="67"/>
      <c r="AZ21" s="67"/>
      <c r="BA21" s="123"/>
      <c r="BB21" s="123"/>
      <c r="BC21" s="123"/>
      <c r="BD21" s="123"/>
      <c r="BE21" s="123"/>
      <c r="BF21" s="67"/>
    </row>
    <row r="22" spans="1:58" ht="25.5" customHeight="1" x14ac:dyDescent="0.25">
      <c r="A22" s="31"/>
      <c r="B22" s="31"/>
      <c r="C22" s="31"/>
      <c r="D22" s="36"/>
      <c r="E22" s="33"/>
      <c r="F22" s="90"/>
      <c r="G22" s="32"/>
      <c r="H22" s="79"/>
      <c r="I22" s="79"/>
      <c r="J22" s="34"/>
      <c r="K22" s="32"/>
      <c r="L22" s="32"/>
      <c r="M22" s="79"/>
      <c r="N22" s="69"/>
      <c r="O22" s="69"/>
      <c r="P22" s="101"/>
      <c r="Q22" s="64"/>
      <c r="R22" s="65"/>
      <c r="S22" s="34"/>
      <c r="T22" s="102"/>
      <c r="U22" s="102"/>
      <c r="V22" s="102"/>
      <c r="W22" s="102"/>
      <c r="X22" s="64"/>
      <c r="Y22" s="64"/>
      <c r="Z22" s="35"/>
      <c r="AA22" s="66"/>
      <c r="AB22" s="66"/>
      <c r="AC22" s="66"/>
      <c r="AD22" s="66"/>
      <c r="AE22" s="66"/>
      <c r="AF22" s="66"/>
      <c r="AG22" s="67"/>
      <c r="AH22" s="104"/>
      <c r="AI22" s="105"/>
      <c r="AJ22" s="30"/>
      <c r="AK22" s="30"/>
      <c r="AL22" s="30"/>
      <c r="AM22" s="30"/>
      <c r="AN22" s="68"/>
      <c r="AO22" s="68"/>
      <c r="AP22" s="68"/>
      <c r="AQ22" s="68"/>
      <c r="AR22" s="68"/>
      <c r="AS22" s="30"/>
      <c r="AT22" s="68"/>
      <c r="AU22" s="68"/>
      <c r="AV22" s="68"/>
      <c r="AW22" s="67"/>
      <c r="AX22" s="67"/>
      <c r="AY22" s="67"/>
      <c r="AZ22" s="67"/>
      <c r="BA22" s="123"/>
      <c r="BB22" s="123"/>
      <c r="BC22" s="123"/>
      <c r="BD22" s="123"/>
      <c r="BE22" s="123"/>
      <c r="BF22" s="67"/>
    </row>
    <row r="23" spans="1:58" ht="25.5" customHeight="1" x14ac:dyDescent="0.25">
      <c r="A23" s="31"/>
      <c r="B23" s="31"/>
      <c r="C23" s="31"/>
      <c r="D23" s="36"/>
      <c r="E23" s="33"/>
      <c r="F23" s="90"/>
      <c r="G23" s="32"/>
      <c r="H23" s="79"/>
      <c r="I23" s="79"/>
      <c r="J23" s="34"/>
      <c r="K23" s="32"/>
      <c r="L23" s="32"/>
      <c r="M23" s="79"/>
      <c r="N23" s="69"/>
      <c r="O23" s="69"/>
      <c r="P23" s="101"/>
      <c r="Q23" s="64"/>
      <c r="R23" s="65"/>
      <c r="S23" s="34"/>
      <c r="T23" s="102"/>
      <c r="U23" s="102"/>
      <c r="V23" s="102"/>
      <c r="W23" s="102"/>
      <c r="X23" s="64"/>
      <c r="Y23" s="64"/>
      <c r="Z23" s="35"/>
      <c r="AA23" s="66"/>
      <c r="AB23" s="66"/>
      <c r="AC23" s="66"/>
      <c r="AD23" s="66"/>
      <c r="AE23" s="66"/>
      <c r="AF23" s="66"/>
      <c r="AG23" s="67"/>
      <c r="AH23" s="104"/>
      <c r="AI23" s="105"/>
      <c r="AJ23" s="30"/>
      <c r="AK23" s="30"/>
      <c r="AL23" s="30"/>
      <c r="AM23" s="30"/>
      <c r="AN23" s="68"/>
      <c r="AO23" s="68"/>
      <c r="AP23" s="68"/>
      <c r="AQ23" s="68"/>
      <c r="AR23" s="68"/>
      <c r="AS23" s="30"/>
      <c r="AT23" s="68"/>
      <c r="AU23" s="68"/>
      <c r="AV23" s="68"/>
      <c r="AW23" s="67"/>
      <c r="AX23" s="67"/>
      <c r="AY23" s="67"/>
      <c r="AZ23" s="67"/>
      <c r="BA23" s="123"/>
      <c r="BB23" s="123"/>
      <c r="BC23" s="123"/>
      <c r="BD23" s="123"/>
      <c r="BE23" s="123"/>
      <c r="BF23" s="67"/>
    </row>
    <row r="24" spans="1:58" ht="25.5" customHeight="1" x14ac:dyDescent="0.25">
      <c r="A24" s="31"/>
      <c r="B24" s="31"/>
      <c r="C24" s="31"/>
      <c r="D24" s="36"/>
      <c r="E24" s="33"/>
      <c r="F24" s="90"/>
      <c r="G24" s="32"/>
      <c r="H24" s="79"/>
      <c r="I24" s="79"/>
      <c r="J24" s="34"/>
      <c r="K24" s="32"/>
      <c r="L24" s="32"/>
      <c r="M24" s="79"/>
      <c r="N24" s="69"/>
      <c r="O24" s="69"/>
      <c r="P24" s="101"/>
      <c r="Q24" s="64"/>
      <c r="R24" s="65"/>
      <c r="S24" s="34"/>
      <c r="T24" s="102"/>
      <c r="U24" s="102"/>
      <c r="V24" s="102"/>
      <c r="W24" s="102"/>
      <c r="X24" s="64"/>
      <c r="Y24" s="64"/>
      <c r="Z24" s="35"/>
      <c r="AA24" s="66"/>
      <c r="AB24" s="66"/>
      <c r="AC24" s="66"/>
      <c r="AD24" s="66"/>
      <c r="AE24" s="66"/>
      <c r="AF24" s="66"/>
      <c r="AG24" s="67"/>
      <c r="AH24" s="104"/>
      <c r="AI24" s="105"/>
      <c r="AJ24" s="30"/>
      <c r="AK24" s="30"/>
      <c r="AL24" s="30"/>
      <c r="AM24" s="30"/>
      <c r="AN24" s="68"/>
      <c r="AO24" s="68"/>
      <c r="AP24" s="68"/>
      <c r="AQ24" s="68"/>
      <c r="AR24" s="68"/>
      <c r="AS24" s="30"/>
      <c r="AT24" s="68"/>
      <c r="AU24" s="68"/>
      <c r="AV24" s="68"/>
      <c r="AW24" s="67"/>
      <c r="AX24" s="67"/>
      <c r="AY24" s="67"/>
      <c r="AZ24" s="67"/>
      <c r="BA24" s="123"/>
      <c r="BB24" s="123"/>
      <c r="BC24" s="123"/>
      <c r="BD24" s="123"/>
      <c r="BE24" s="123"/>
      <c r="BF24" s="67"/>
    </row>
    <row r="25" spans="1:58" ht="25.5" customHeight="1" x14ac:dyDescent="0.25">
      <c r="A25" s="31"/>
      <c r="B25" s="31"/>
      <c r="C25" s="31"/>
      <c r="D25" s="36"/>
      <c r="E25" s="33"/>
      <c r="F25" s="90"/>
      <c r="G25" s="36"/>
      <c r="H25" s="80"/>
      <c r="I25" s="80"/>
      <c r="J25" s="37"/>
      <c r="K25" s="36"/>
      <c r="L25" s="36"/>
      <c r="M25" s="80"/>
      <c r="N25" s="69"/>
      <c r="O25" s="69"/>
      <c r="P25" s="38"/>
      <c r="Q25" s="70"/>
      <c r="R25" s="71"/>
      <c r="S25" s="34"/>
      <c r="T25" s="103"/>
      <c r="U25" s="103"/>
      <c r="V25" s="103"/>
      <c r="W25" s="103"/>
      <c r="X25" s="70"/>
      <c r="Y25" s="70"/>
      <c r="Z25" s="38"/>
      <c r="AA25" s="66"/>
      <c r="AB25" s="72"/>
      <c r="AC25" s="72"/>
      <c r="AD25" s="72"/>
      <c r="AE25" s="72"/>
      <c r="AF25" s="72"/>
      <c r="AG25" s="62"/>
      <c r="AH25" s="104"/>
      <c r="AI25" s="105"/>
      <c r="AJ25" s="30"/>
      <c r="AK25" s="30"/>
      <c r="AL25" s="30"/>
      <c r="AM25" s="30"/>
      <c r="AN25" s="68"/>
      <c r="AO25" s="68"/>
      <c r="AP25" s="68"/>
      <c r="AQ25" s="68"/>
      <c r="AR25" s="68"/>
      <c r="AS25" s="31"/>
      <c r="AT25" s="73"/>
      <c r="AU25" s="73"/>
      <c r="AV25" s="68"/>
      <c r="AW25" s="67"/>
      <c r="AX25" s="67"/>
      <c r="AY25" s="67"/>
      <c r="AZ25" s="67"/>
      <c r="BA25" s="123"/>
      <c r="BB25" s="123"/>
      <c r="BC25" s="123"/>
      <c r="BD25" s="123"/>
      <c r="BE25" s="123"/>
      <c r="BF25" s="67"/>
    </row>
    <row r="26" spans="1:58" ht="25.5" customHeight="1" x14ac:dyDescent="0.25">
      <c r="A26" s="31"/>
      <c r="B26" s="31"/>
      <c r="C26" s="31"/>
      <c r="D26" s="36"/>
      <c r="E26" s="33"/>
      <c r="F26" s="90"/>
      <c r="G26" s="36"/>
      <c r="H26" s="80"/>
      <c r="I26" s="80"/>
      <c r="J26" s="37"/>
      <c r="K26" s="36"/>
      <c r="L26" s="36"/>
      <c r="M26" s="80"/>
      <c r="N26" s="69"/>
      <c r="O26" s="69"/>
      <c r="P26" s="38"/>
      <c r="Q26" s="70"/>
      <c r="R26" s="71"/>
      <c r="S26" s="34"/>
      <c r="T26" s="103"/>
      <c r="U26" s="103"/>
      <c r="V26" s="103"/>
      <c r="W26" s="103"/>
      <c r="X26" s="70"/>
      <c r="Y26" s="70"/>
      <c r="Z26" s="38"/>
      <c r="AA26" s="66"/>
      <c r="AB26" s="72"/>
      <c r="AC26" s="72"/>
      <c r="AD26" s="72"/>
      <c r="AE26" s="72"/>
      <c r="AF26" s="72"/>
      <c r="AG26" s="62"/>
      <c r="AH26" s="104"/>
      <c r="AI26" s="105"/>
      <c r="AJ26" s="30"/>
      <c r="AK26" s="30"/>
      <c r="AL26" s="30"/>
      <c r="AM26" s="30"/>
      <c r="AN26" s="68"/>
      <c r="AO26" s="68"/>
      <c r="AP26" s="68"/>
      <c r="AQ26" s="68"/>
      <c r="AR26" s="68"/>
      <c r="AS26" s="31"/>
      <c r="AT26" s="73"/>
      <c r="AU26" s="73"/>
      <c r="AV26" s="68"/>
      <c r="AW26" s="67"/>
      <c r="AX26" s="67"/>
      <c r="AY26" s="67"/>
      <c r="AZ26" s="67"/>
      <c r="BA26" s="123"/>
      <c r="BB26" s="123"/>
      <c r="BC26" s="123"/>
      <c r="BD26" s="123"/>
      <c r="BE26" s="123"/>
      <c r="BF26" s="67"/>
    </row>
    <row r="27" spans="1:58" ht="25.5" customHeight="1" x14ac:dyDescent="0.25">
      <c r="A27" s="31"/>
      <c r="B27" s="31"/>
      <c r="C27" s="31"/>
      <c r="D27" s="36"/>
      <c r="E27" s="33"/>
      <c r="F27" s="90"/>
      <c r="G27" s="36"/>
      <c r="H27" s="80"/>
      <c r="I27" s="80"/>
      <c r="J27" s="37"/>
      <c r="K27" s="36"/>
      <c r="L27" s="36"/>
      <c r="M27" s="80"/>
      <c r="N27" s="69"/>
      <c r="O27" s="69"/>
      <c r="P27" s="38"/>
      <c r="Q27" s="70"/>
      <c r="R27" s="71"/>
      <c r="S27" s="34"/>
      <c r="T27" s="103"/>
      <c r="U27" s="103"/>
      <c r="V27" s="103"/>
      <c r="W27" s="103"/>
      <c r="X27" s="70"/>
      <c r="Y27" s="70"/>
      <c r="Z27" s="38"/>
      <c r="AA27" s="66"/>
      <c r="AB27" s="72"/>
      <c r="AC27" s="72"/>
      <c r="AD27" s="72"/>
      <c r="AE27" s="72"/>
      <c r="AF27" s="72"/>
      <c r="AG27" s="62"/>
      <c r="AH27" s="104"/>
      <c r="AI27" s="105"/>
      <c r="AJ27" s="30"/>
      <c r="AK27" s="30"/>
      <c r="AL27" s="30"/>
      <c r="AM27" s="30"/>
      <c r="AN27" s="68"/>
      <c r="AO27" s="68"/>
      <c r="AP27" s="68"/>
      <c r="AQ27" s="68"/>
      <c r="AR27" s="68"/>
      <c r="AS27" s="31"/>
      <c r="AT27" s="73"/>
      <c r="AU27" s="73"/>
      <c r="AV27" s="68"/>
      <c r="AW27" s="67"/>
      <c r="AX27" s="67"/>
      <c r="AY27" s="67"/>
      <c r="AZ27" s="67"/>
      <c r="BA27" s="123"/>
      <c r="BB27" s="123"/>
      <c r="BC27" s="123"/>
      <c r="BD27" s="123"/>
      <c r="BE27" s="123"/>
      <c r="BF27" s="67"/>
    </row>
    <row r="28" spans="1:58" ht="25.5" customHeight="1" x14ac:dyDescent="0.25">
      <c r="A28" s="31"/>
      <c r="B28" s="31"/>
      <c r="C28" s="31"/>
      <c r="D28" s="36"/>
      <c r="E28" s="33"/>
      <c r="F28" s="90"/>
      <c r="G28" s="36"/>
      <c r="H28" s="80"/>
      <c r="I28" s="80"/>
      <c r="J28" s="37"/>
      <c r="K28" s="36"/>
      <c r="L28" s="36"/>
      <c r="M28" s="80"/>
      <c r="N28" s="69"/>
      <c r="O28" s="69"/>
      <c r="P28" s="38"/>
      <c r="Q28" s="70"/>
      <c r="R28" s="71"/>
      <c r="S28" s="34"/>
      <c r="T28" s="103"/>
      <c r="U28" s="103"/>
      <c r="V28" s="103"/>
      <c r="W28" s="103"/>
      <c r="X28" s="70"/>
      <c r="Y28" s="70"/>
      <c r="Z28" s="38"/>
      <c r="AA28" s="66"/>
      <c r="AB28" s="72"/>
      <c r="AC28" s="72"/>
      <c r="AD28" s="72"/>
      <c r="AE28" s="72"/>
      <c r="AF28" s="72"/>
      <c r="AG28" s="62"/>
      <c r="AH28" s="104"/>
      <c r="AI28" s="105"/>
      <c r="AJ28" s="30"/>
      <c r="AK28" s="30"/>
      <c r="AL28" s="30"/>
      <c r="AM28" s="30"/>
      <c r="AN28" s="68"/>
      <c r="AO28" s="68"/>
      <c r="AP28" s="68"/>
      <c r="AQ28" s="68"/>
      <c r="AR28" s="68"/>
      <c r="AS28" s="31"/>
      <c r="AT28" s="73"/>
      <c r="AU28" s="73"/>
      <c r="AV28" s="68"/>
      <c r="AW28" s="67"/>
      <c r="AX28" s="67"/>
      <c r="AY28" s="67"/>
      <c r="AZ28" s="67"/>
      <c r="BA28" s="123"/>
      <c r="BB28" s="123"/>
      <c r="BC28" s="123"/>
      <c r="BD28" s="123"/>
      <c r="BE28" s="123"/>
      <c r="BF28" s="67"/>
    </row>
    <row r="29" spans="1:58" ht="25.5" customHeight="1" x14ac:dyDescent="0.25">
      <c r="A29" s="31"/>
      <c r="B29" s="31"/>
      <c r="C29" s="31"/>
      <c r="D29" s="36"/>
      <c r="E29" s="33"/>
      <c r="F29" s="90"/>
      <c r="G29" s="36"/>
      <c r="H29" s="80"/>
      <c r="I29" s="80"/>
      <c r="J29" s="37"/>
      <c r="K29" s="36"/>
      <c r="L29" s="36"/>
      <c r="M29" s="80"/>
      <c r="N29" s="69"/>
      <c r="O29" s="69"/>
      <c r="P29" s="38"/>
      <c r="Q29" s="70"/>
      <c r="R29" s="71"/>
      <c r="S29" s="34"/>
      <c r="T29" s="103"/>
      <c r="U29" s="103"/>
      <c r="V29" s="103"/>
      <c r="W29" s="103"/>
      <c r="X29" s="70"/>
      <c r="Y29" s="70"/>
      <c r="Z29" s="38"/>
      <c r="AA29" s="66"/>
      <c r="AB29" s="72"/>
      <c r="AC29" s="72"/>
      <c r="AD29" s="72"/>
      <c r="AE29" s="72"/>
      <c r="AF29" s="72"/>
      <c r="AG29" s="62"/>
      <c r="AH29" s="104"/>
      <c r="AI29" s="105"/>
      <c r="AJ29" s="30"/>
      <c r="AK29" s="30"/>
      <c r="AL29" s="30"/>
      <c r="AM29" s="30"/>
      <c r="AN29" s="68"/>
      <c r="AO29" s="68"/>
      <c r="AP29" s="68"/>
      <c r="AQ29" s="68"/>
      <c r="AR29" s="68"/>
      <c r="AS29" s="31"/>
      <c r="AT29" s="73"/>
      <c r="AU29" s="73"/>
      <c r="AV29" s="68"/>
      <c r="AW29" s="67"/>
      <c r="AX29" s="67"/>
      <c r="AY29" s="67"/>
      <c r="AZ29" s="67"/>
      <c r="BA29" s="123"/>
      <c r="BB29" s="123"/>
      <c r="BC29" s="123"/>
      <c r="BD29" s="123"/>
      <c r="BE29" s="123"/>
      <c r="BF29" s="67"/>
    </row>
    <row r="30" spans="1:58" ht="25.5" customHeight="1" x14ac:dyDescent="0.25">
      <c r="A30" s="31"/>
      <c r="B30" s="31"/>
      <c r="C30" s="31"/>
      <c r="D30" s="36"/>
      <c r="E30" s="33"/>
      <c r="F30" s="90"/>
      <c r="G30" s="36"/>
      <c r="H30" s="80"/>
      <c r="I30" s="80"/>
      <c r="J30" s="37"/>
      <c r="K30" s="36"/>
      <c r="L30" s="36"/>
      <c r="M30" s="80"/>
      <c r="N30" s="69"/>
      <c r="O30" s="69"/>
      <c r="P30" s="38"/>
      <c r="Q30" s="70"/>
      <c r="R30" s="71"/>
      <c r="S30" s="34"/>
      <c r="T30" s="103"/>
      <c r="U30" s="103"/>
      <c r="V30" s="103"/>
      <c r="W30" s="103"/>
      <c r="X30" s="70"/>
      <c r="Y30" s="70"/>
      <c r="Z30" s="38"/>
      <c r="AA30" s="66"/>
      <c r="AB30" s="72"/>
      <c r="AC30" s="72"/>
      <c r="AD30" s="72"/>
      <c r="AE30" s="72"/>
      <c r="AF30" s="72"/>
      <c r="AG30" s="62"/>
      <c r="AH30" s="104"/>
      <c r="AI30" s="105"/>
      <c r="AJ30" s="30"/>
      <c r="AK30" s="30"/>
      <c r="AL30" s="30"/>
      <c r="AM30" s="30"/>
      <c r="AN30" s="68"/>
      <c r="AO30" s="68"/>
      <c r="AP30" s="68"/>
      <c r="AQ30" s="68"/>
      <c r="AR30" s="68"/>
      <c r="AS30" s="31"/>
      <c r="AT30" s="73"/>
      <c r="AU30" s="73"/>
      <c r="AV30" s="68"/>
      <c r="AW30" s="67"/>
      <c r="AX30" s="67"/>
      <c r="AY30" s="67"/>
      <c r="AZ30" s="67"/>
      <c r="BA30" s="123"/>
      <c r="BB30" s="123"/>
      <c r="BC30" s="123"/>
      <c r="BD30" s="123"/>
      <c r="BE30" s="123"/>
      <c r="BF30" s="67"/>
    </row>
    <row r="31" spans="1:58" ht="25.5" customHeight="1" x14ac:dyDescent="0.25">
      <c r="A31" s="31"/>
      <c r="B31" s="31"/>
      <c r="C31" s="31"/>
      <c r="D31" s="36"/>
      <c r="E31" s="33"/>
      <c r="F31" s="90"/>
      <c r="G31" s="36"/>
      <c r="H31" s="80"/>
      <c r="I31" s="80"/>
      <c r="J31" s="37"/>
      <c r="K31" s="36"/>
      <c r="L31" s="36"/>
      <c r="M31" s="80"/>
      <c r="N31" s="69"/>
      <c r="O31" s="69"/>
      <c r="P31" s="38"/>
      <c r="Q31" s="70"/>
      <c r="R31" s="71"/>
      <c r="S31" s="34"/>
      <c r="T31" s="103"/>
      <c r="U31" s="103"/>
      <c r="V31" s="103"/>
      <c r="W31" s="103"/>
      <c r="X31" s="70"/>
      <c r="Y31" s="70"/>
      <c r="Z31" s="38"/>
      <c r="AA31" s="66"/>
      <c r="AB31" s="72"/>
      <c r="AC31" s="72"/>
      <c r="AD31" s="72"/>
      <c r="AE31" s="72"/>
      <c r="AF31" s="72"/>
      <c r="AG31" s="62"/>
      <c r="AH31" s="104"/>
      <c r="AI31" s="105"/>
      <c r="AJ31" s="30"/>
      <c r="AK31" s="30"/>
      <c r="AL31" s="30"/>
      <c r="AM31" s="30"/>
      <c r="AN31" s="68"/>
      <c r="AO31" s="68"/>
      <c r="AP31" s="68"/>
      <c r="AQ31" s="68"/>
      <c r="AR31" s="68"/>
      <c r="AS31" s="31"/>
      <c r="AT31" s="73"/>
      <c r="AU31" s="73"/>
      <c r="AV31" s="68"/>
      <c r="AW31" s="67"/>
      <c r="AX31" s="67"/>
      <c r="AY31" s="67"/>
      <c r="AZ31" s="67"/>
      <c r="BA31" s="123"/>
      <c r="BB31" s="123"/>
      <c r="BC31" s="123"/>
      <c r="BD31" s="123"/>
      <c r="BE31" s="123"/>
      <c r="BF31" s="67"/>
    </row>
    <row r="32" spans="1:58" ht="25.5" customHeight="1" x14ac:dyDescent="0.25">
      <c r="A32" s="31"/>
      <c r="B32" s="31"/>
      <c r="C32" s="31"/>
      <c r="D32" s="36"/>
      <c r="E32" s="33"/>
      <c r="F32" s="90"/>
      <c r="G32" s="36"/>
      <c r="H32" s="80"/>
      <c r="I32" s="80"/>
      <c r="J32" s="37"/>
      <c r="K32" s="36"/>
      <c r="L32" s="36"/>
      <c r="M32" s="80"/>
      <c r="N32" s="69"/>
      <c r="O32" s="69"/>
      <c r="P32" s="38"/>
      <c r="Q32" s="70"/>
      <c r="R32" s="71"/>
      <c r="S32" s="34"/>
      <c r="T32" s="103"/>
      <c r="U32" s="103"/>
      <c r="V32" s="103"/>
      <c r="W32" s="103"/>
      <c r="X32" s="70"/>
      <c r="Y32" s="70"/>
      <c r="Z32" s="38"/>
      <c r="AA32" s="66"/>
      <c r="AB32" s="72"/>
      <c r="AC32" s="72"/>
      <c r="AD32" s="72"/>
      <c r="AE32" s="72"/>
      <c r="AF32" s="72"/>
      <c r="AG32" s="62"/>
      <c r="AH32" s="104"/>
      <c r="AI32" s="105"/>
      <c r="AJ32" s="30"/>
      <c r="AK32" s="30"/>
      <c r="AL32" s="30"/>
      <c r="AM32" s="30"/>
      <c r="AN32" s="68"/>
      <c r="AO32" s="68"/>
      <c r="AP32" s="68"/>
      <c r="AQ32" s="68"/>
      <c r="AR32" s="68"/>
      <c r="AS32" s="31"/>
      <c r="AT32" s="73"/>
      <c r="AU32" s="73"/>
      <c r="AV32" s="68"/>
      <c r="AW32" s="67"/>
      <c r="AX32" s="67"/>
      <c r="AY32" s="67"/>
      <c r="AZ32" s="67"/>
      <c r="BA32" s="123"/>
      <c r="BB32" s="123"/>
      <c r="BC32" s="123"/>
      <c r="BD32" s="123"/>
      <c r="BE32" s="123"/>
      <c r="BF32" s="67"/>
    </row>
    <row r="33" spans="1:58" ht="25.5" customHeight="1" x14ac:dyDescent="0.25">
      <c r="A33" s="31"/>
      <c r="B33" s="31"/>
      <c r="C33" s="31"/>
      <c r="D33" s="36"/>
      <c r="E33" s="33"/>
      <c r="F33" s="90"/>
      <c r="G33" s="36"/>
      <c r="H33" s="80"/>
      <c r="I33" s="80"/>
      <c r="J33" s="37"/>
      <c r="K33" s="36"/>
      <c r="L33" s="36"/>
      <c r="M33" s="80"/>
      <c r="N33" s="69"/>
      <c r="O33" s="69"/>
      <c r="P33" s="38"/>
      <c r="Q33" s="70"/>
      <c r="R33" s="71"/>
      <c r="S33" s="34"/>
      <c r="T33" s="103"/>
      <c r="U33" s="103"/>
      <c r="V33" s="103"/>
      <c r="W33" s="103"/>
      <c r="X33" s="70"/>
      <c r="Y33" s="70"/>
      <c r="Z33" s="38"/>
      <c r="AA33" s="66"/>
      <c r="AB33" s="72"/>
      <c r="AC33" s="72"/>
      <c r="AD33" s="72"/>
      <c r="AE33" s="72"/>
      <c r="AF33" s="72"/>
      <c r="AG33" s="62"/>
      <c r="AH33" s="104"/>
      <c r="AI33" s="105"/>
      <c r="AJ33" s="30"/>
      <c r="AK33" s="30"/>
      <c r="AL33" s="30"/>
      <c r="AM33" s="30"/>
      <c r="AN33" s="68"/>
      <c r="AO33" s="68"/>
      <c r="AP33" s="68"/>
      <c r="AQ33" s="68"/>
      <c r="AR33" s="68"/>
      <c r="AS33" s="31"/>
      <c r="AT33" s="73"/>
      <c r="AU33" s="73"/>
      <c r="AV33" s="68"/>
      <c r="AW33" s="67"/>
      <c r="AX33" s="67"/>
      <c r="AY33" s="67"/>
      <c r="AZ33" s="67"/>
      <c r="BA33" s="123"/>
      <c r="BB33" s="123"/>
      <c r="BC33" s="123"/>
      <c r="BD33" s="123"/>
      <c r="BE33" s="123"/>
      <c r="BF33" s="67"/>
    </row>
    <row r="34" spans="1:58" ht="25.5" customHeight="1" x14ac:dyDescent="0.25">
      <c r="A34" s="31"/>
      <c r="B34" s="31"/>
      <c r="C34" s="31"/>
      <c r="D34" s="36"/>
      <c r="E34" s="33"/>
      <c r="F34" s="90"/>
      <c r="G34" s="36"/>
      <c r="H34" s="80"/>
      <c r="I34" s="80"/>
      <c r="J34" s="37"/>
      <c r="K34" s="36"/>
      <c r="L34" s="36"/>
      <c r="M34" s="80"/>
      <c r="N34" s="69"/>
      <c r="O34" s="69"/>
      <c r="P34" s="38"/>
      <c r="Q34" s="70"/>
      <c r="R34" s="71"/>
      <c r="S34" s="34"/>
      <c r="T34" s="103"/>
      <c r="U34" s="103"/>
      <c r="V34" s="103"/>
      <c r="W34" s="103"/>
      <c r="X34" s="70"/>
      <c r="Y34" s="70"/>
      <c r="Z34" s="38"/>
      <c r="AA34" s="66"/>
      <c r="AB34" s="72"/>
      <c r="AC34" s="72"/>
      <c r="AD34" s="72"/>
      <c r="AE34" s="72"/>
      <c r="AF34" s="72"/>
      <c r="AG34" s="62"/>
      <c r="AH34" s="104"/>
      <c r="AI34" s="105"/>
      <c r="AJ34" s="30"/>
      <c r="AK34" s="30"/>
      <c r="AL34" s="30"/>
      <c r="AM34" s="30"/>
      <c r="AN34" s="68"/>
      <c r="AO34" s="68"/>
      <c r="AP34" s="68"/>
      <c r="AQ34" s="68"/>
      <c r="AR34" s="68"/>
      <c r="AS34" s="31"/>
      <c r="AT34" s="73"/>
      <c r="AU34" s="73"/>
      <c r="AV34" s="68"/>
      <c r="AW34" s="67"/>
      <c r="AX34" s="67"/>
      <c r="AY34" s="67"/>
      <c r="AZ34" s="67"/>
      <c r="BA34" s="123"/>
      <c r="BB34" s="123"/>
      <c r="BC34" s="123"/>
      <c r="BD34" s="123"/>
      <c r="BE34" s="123"/>
      <c r="BF34" s="67"/>
    </row>
    <row r="35" spans="1:58" ht="25.5" customHeight="1" x14ac:dyDescent="0.25">
      <c r="A35" s="31"/>
      <c r="B35" s="31"/>
      <c r="C35" s="31"/>
      <c r="D35" s="36"/>
      <c r="E35" s="33"/>
      <c r="F35" s="90"/>
      <c r="G35" s="36"/>
      <c r="H35" s="80"/>
      <c r="I35" s="80"/>
      <c r="J35" s="37"/>
      <c r="K35" s="36"/>
      <c r="L35" s="36"/>
      <c r="M35" s="80"/>
      <c r="N35" s="69"/>
      <c r="O35" s="69"/>
      <c r="P35" s="38"/>
      <c r="Q35" s="70"/>
      <c r="R35" s="71"/>
      <c r="S35" s="34"/>
      <c r="T35" s="103"/>
      <c r="U35" s="103"/>
      <c r="V35" s="103"/>
      <c r="W35" s="103"/>
      <c r="X35" s="70"/>
      <c r="Y35" s="70"/>
      <c r="Z35" s="38"/>
      <c r="AA35" s="66"/>
      <c r="AB35" s="72"/>
      <c r="AC35" s="72"/>
      <c r="AD35" s="72"/>
      <c r="AE35" s="72"/>
      <c r="AF35" s="72"/>
      <c r="AG35" s="62"/>
      <c r="AH35" s="104"/>
      <c r="AI35" s="105"/>
      <c r="AJ35" s="30"/>
      <c r="AK35" s="30"/>
      <c r="AL35" s="30"/>
      <c r="AM35" s="30"/>
      <c r="AN35" s="68"/>
      <c r="AO35" s="68"/>
      <c r="AP35" s="68"/>
      <c r="AQ35" s="68"/>
      <c r="AR35" s="68"/>
      <c r="AS35" s="31"/>
      <c r="AT35" s="73"/>
      <c r="AU35" s="73"/>
      <c r="AV35" s="68"/>
      <c r="AW35" s="67"/>
      <c r="AX35" s="67"/>
      <c r="AY35" s="67"/>
      <c r="AZ35" s="67"/>
      <c r="BA35" s="123"/>
      <c r="BB35" s="123"/>
      <c r="BC35" s="123"/>
      <c r="BD35" s="123"/>
      <c r="BE35" s="123"/>
      <c r="BF35" s="67"/>
    </row>
    <row r="36" spans="1:58" ht="25.5" customHeight="1" x14ac:dyDescent="0.25">
      <c r="A36" s="31"/>
      <c r="B36" s="31"/>
      <c r="C36" s="31"/>
      <c r="D36" s="36"/>
      <c r="E36" s="33"/>
      <c r="F36" s="90"/>
      <c r="G36" s="36"/>
      <c r="H36" s="80"/>
      <c r="I36" s="80"/>
      <c r="J36" s="37"/>
      <c r="K36" s="36"/>
      <c r="L36" s="36"/>
      <c r="M36" s="80"/>
      <c r="N36" s="69"/>
      <c r="O36" s="69"/>
      <c r="P36" s="38"/>
      <c r="Q36" s="70"/>
      <c r="R36" s="71"/>
      <c r="S36" s="34"/>
      <c r="T36" s="103"/>
      <c r="U36" s="103"/>
      <c r="V36" s="103"/>
      <c r="W36" s="103"/>
      <c r="X36" s="70"/>
      <c r="Y36" s="70"/>
      <c r="Z36" s="38"/>
      <c r="AA36" s="66"/>
      <c r="AB36" s="72"/>
      <c r="AC36" s="72"/>
      <c r="AD36" s="72"/>
      <c r="AE36" s="72"/>
      <c r="AF36" s="72"/>
      <c r="AG36" s="62"/>
      <c r="AH36" s="104"/>
      <c r="AI36" s="105"/>
      <c r="AJ36" s="30"/>
      <c r="AK36" s="30"/>
      <c r="AL36" s="30"/>
      <c r="AM36" s="30"/>
      <c r="AN36" s="68"/>
      <c r="AO36" s="68"/>
      <c r="AP36" s="68"/>
      <c r="AQ36" s="68"/>
      <c r="AR36" s="68"/>
      <c r="AS36" s="31"/>
      <c r="AT36" s="73"/>
      <c r="AU36" s="73"/>
      <c r="AV36" s="68"/>
      <c r="AW36" s="67"/>
      <c r="AX36" s="67"/>
      <c r="AY36" s="67"/>
      <c r="AZ36" s="67"/>
      <c r="BA36" s="123"/>
      <c r="BB36" s="123"/>
      <c r="BC36" s="123"/>
      <c r="BD36" s="123"/>
      <c r="BE36" s="123"/>
      <c r="BF36" s="67"/>
    </row>
    <row r="37" spans="1:58" ht="25.5" customHeight="1" x14ac:dyDescent="0.25">
      <c r="A37" s="31"/>
      <c r="B37" s="31"/>
      <c r="C37" s="31"/>
      <c r="D37" s="36"/>
      <c r="E37" s="33"/>
      <c r="F37" s="90"/>
      <c r="G37" s="36"/>
      <c r="H37" s="80"/>
      <c r="I37" s="80"/>
      <c r="J37" s="37"/>
      <c r="K37" s="36"/>
      <c r="L37" s="36"/>
      <c r="M37" s="80"/>
      <c r="N37" s="69"/>
      <c r="O37" s="69"/>
      <c r="P37" s="38"/>
      <c r="Q37" s="70"/>
      <c r="R37" s="71"/>
      <c r="S37" s="34"/>
      <c r="T37" s="103"/>
      <c r="U37" s="103"/>
      <c r="V37" s="103"/>
      <c r="W37" s="103"/>
      <c r="X37" s="70"/>
      <c r="Y37" s="70"/>
      <c r="Z37" s="38"/>
      <c r="AA37" s="66"/>
      <c r="AB37" s="72"/>
      <c r="AC37" s="72"/>
      <c r="AD37" s="72"/>
      <c r="AE37" s="72"/>
      <c r="AF37" s="72"/>
      <c r="AG37" s="62"/>
      <c r="AH37" s="104"/>
      <c r="AI37" s="105"/>
      <c r="AJ37" s="30"/>
      <c r="AK37" s="30"/>
      <c r="AL37" s="30"/>
      <c r="AM37" s="30"/>
      <c r="AN37" s="68"/>
      <c r="AO37" s="68"/>
      <c r="AP37" s="68"/>
      <c r="AQ37" s="68"/>
      <c r="AR37" s="68"/>
      <c r="AS37" s="31"/>
      <c r="AT37" s="73"/>
      <c r="AU37" s="73"/>
      <c r="AV37" s="68"/>
      <c r="AW37" s="67"/>
      <c r="AX37" s="67"/>
      <c r="AY37" s="67"/>
      <c r="AZ37" s="67"/>
      <c r="BA37" s="123"/>
      <c r="BB37" s="123"/>
      <c r="BC37" s="123"/>
      <c r="BD37" s="123"/>
      <c r="BE37" s="123"/>
      <c r="BF37" s="67"/>
    </row>
    <row r="38" spans="1:58" ht="25.5" customHeight="1" x14ac:dyDescent="0.25">
      <c r="A38" s="31"/>
      <c r="B38" s="31"/>
      <c r="C38" s="31"/>
      <c r="D38" s="36"/>
      <c r="E38" s="33"/>
      <c r="F38" s="90"/>
      <c r="G38" s="36"/>
      <c r="H38" s="80"/>
      <c r="I38" s="80"/>
      <c r="J38" s="37"/>
      <c r="K38" s="36"/>
      <c r="L38" s="36"/>
      <c r="M38" s="80"/>
      <c r="N38" s="69"/>
      <c r="O38" s="69"/>
      <c r="P38" s="38"/>
      <c r="Q38" s="70"/>
      <c r="R38" s="71"/>
      <c r="S38" s="34"/>
      <c r="T38" s="103"/>
      <c r="U38" s="103"/>
      <c r="V38" s="103"/>
      <c r="W38" s="103"/>
      <c r="X38" s="70"/>
      <c r="Y38" s="70"/>
      <c r="Z38" s="38"/>
      <c r="AA38" s="66"/>
      <c r="AB38" s="72"/>
      <c r="AC38" s="72"/>
      <c r="AD38" s="72"/>
      <c r="AE38" s="72"/>
      <c r="AF38" s="72"/>
      <c r="AG38" s="62"/>
      <c r="AH38" s="104"/>
      <c r="AI38" s="105"/>
      <c r="AJ38" s="30"/>
      <c r="AK38" s="30"/>
      <c r="AL38" s="30"/>
      <c r="AM38" s="30"/>
      <c r="AN38" s="68"/>
      <c r="AO38" s="68"/>
      <c r="AP38" s="68"/>
      <c r="AQ38" s="68"/>
      <c r="AR38" s="68"/>
      <c r="AS38" s="31"/>
      <c r="AT38" s="73"/>
      <c r="AU38" s="73"/>
      <c r="AV38" s="68"/>
      <c r="AW38" s="67"/>
      <c r="AX38" s="67"/>
      <c r="AY38" s="67"/>
      <c r="AZ38" s="67"/>
      <c r="BA38" s="123"/>
      <c r="BB38" s="123"/>
      <c r="BC38" s="123"/>
      <c r="BD38" s="123"/>
      <c r="BE38" s="123"/>
      <c r="BF38" s="67"/>
    </row>
    <row r="39" spans="1:58" ht="25.5" customHeight="1" x14ac:dyDescent="0.25">
      <c r="A39" s="31"/>
      <c r="B39" s="31"/>
      <c r="C39" s="31"/>
      <c r="D39" s="36"/>
      <c r="E39" s="33"/>
      <c r="F39" s="90"/>
      <c r="G39" s="36"/>
      <c r="H39" s="80"/>
      <c r="I39" s="80"/>
      <c r="J39" s="37"/>
      <c r="K39" s="36"/>
      <c r="L39" s="36"/>
      <c r="M39" s="80"/>
      <c r="N39" s="69"/>
      <c r="O39" s="69"/>
      <c r="P39" s="38"/>
      <c r="Q39" s="70"/>
      <c r="R39" s="71"/>
      <c r="S39" s="34"/>
      <c r="T39" s="103"/>
      <c r="U39" s="103"/>
      <c r="V39" s="103"/>
      <c r="W39" s="103"/>
      <c r="X39" s="70"/>
      <c r="Y39" s="70"/>
      <c r="Z39" s="38"/>
      <c r="AA39" s="66"/>
      <c r="AB39" s="72"/>
      <c r="AC39" s="72"/>
      <c r="AD39" s="72"/>
      <c r="AE39" s="72"/>
      <c r="AF39" s="72"/>
      <c r="AG39" s="62"/>
      <c r="AH39" s="104"/>
      <c r="AI39" s="105"/>
      <c r="AJ39" s="30"/>
      <c r="AK39" s="30"/>
      <c r="AL39" s="30"/>
      <c r="AM39" s="30"/>
      <c r="AN39" s="68"/>
      <c r="AO39" s="68"/>
      <c r="AP39" s="68"/>
      <c r="AQ39" s="68"/>
      <c r="AR39" s="68"/>
      <c r="AS39" s="31"/>
      <c r="AT39" s="73"/>
      <c r="AU39" s="73"/>
      <c r="AV39" s="68"/>
      <c r="AW39" s="67"/>
      <c r="AX39" s="67"/>
      <c r="AY39" s="67"/>
      <c r="AZ39" s="67"/>
      <c r="BA39" s="123"/>
      <c r="BB39" s="123"/>
      <c r="BC39" s="123"/>
      <c r="BD39" s="123"/>
      <c r="BE39" s="123"/>
      <c r="BF39" s="67"/>
    </row>
    <row r="40" spans="1:58" ht="25.5" customHeight="1" x14ac:dyDescent="0.25">
      <c r="A40" s="31"/>
      <c r="B40" s="31"/>
      <c r="C40" s="31"/>
      <c r="D40" s="36"/>
      <c r="E40" s="33"/>
      <c r="F40" s="90"/>
      <c r="G40" s="36"/>
      <c r="H40" s="80"/>
      <c r="I40" s="80"/>
      <c r="J40" s="37"/>
      <c r="K40" s="36"/>
      <c r="L40" s="36"/>
      <c r="M40" s="80"/>
      <c r="N40" s="69"/>
      <c r="O40" s="69"/>
      <c r="P40" s="38"/>
      <c r="Q40" s="70"/>
      <c r="R40" s="71"/>
      <c r="S40" s="34"/>
      <c r="T40" s="103"/>
      <c r="U40" s="103"/>
      <c r="V40" s="103"/>
      <c r="W40" s="103"/>
      <c r="X40" s="70"/>
      <c r="Y40" s="70"/>
      <c r="Z40" s="38"/>
      <c r="AA40" s="66"/>
      <c r="AB40" s="72"/>
      <c r="AC40" s="72"/>
      <c r="AD40" s="72"/>
      <c r="AE40" s="72"/>
      <c r="AF40" s="72"/>
      <c r="AG40" s="62"/>
      <c r="AH40" s="104"/>
      <c r="AI40" s="105"/>
      <c r="AJ40" s="30"/>
      <c r="AK40" s="30"/>
      <c r="AL40" s="30"/>
      <c r="AM40" s="30"/>
      <c r="AN40" s="68"/>
      <c r="AO40" s="68"/>
      <c r="AP40" s="68"/>
      <c r="AQ40" s="68"/>
      <c r="AR40" s="68"/>
      <c r="AS40" s="31"/>
      <c r="AT40" s="73"/>
      <c r="AU40" s="73"/>
      <c r="AV40" s="68"/>
      <c r="AW40" s="67"/>
      <c r="AX40" s="67"/>
      <c r="AY40" s="67"/>
      <c r="AZ40" s="67"/>
      <c r="BA40" s="123"/>
      <c r="BB40" s="123"/>
      <c r="BC40" s="123"/>
      <c r="BD40" s="123"/>
      <c r="BE40" s="123"/>
      <c r="BF40" s="67"/>
    </row>
    <row r="41" spans="1:58" ht="25.5" customHeight="1" x14ac:dyDescent="0.25">
      <c r="A41" s="31"/>
      <c r="B41" s="31"/>
      <c r="C41" s="31"/>
      <c r="D41" s="36"/>
      <c r="E41" s="33"/>
      <c r="F41" s="90"/>
      <c r="G41" s="36"/>
      <c r="H41" s="80"/>
      <c r="I41" s="80"/>
      <c r="J41" s="37"/>
      <c r="K41" s="36"/>
      <c r="L41" s="36"/>
      <c r="M41" s="80"/>
      <c r="N41" s="69"/>
      <c r="O41" s="69"/>
      <c r="P41" s="38"/>
      <c r="Q41" s="70"/>
      <c r="R41" s="71"/>
      <c r="S41" s="34"/>
      <c r="T41" s="103"/>
      <c r="U41" s="103"/>
      <c r="V41" s="103"/>
      <c r="W41" s="103"/>
      <c r="X41" s="70"/>
      <c r="Y41" s="70"/>
      <c r="Z41" s="38"/>
      <c r="AA41" s="66"/>
      <c r="AB41" s="72"/>
      <c r="AC41" s="72"/>
      <c r="AD41" s="72"/>
      <c r="AE41" s="72"/>
      <c r="AF41" s="72"/>
      <c r="AG41" s="62"/>
      <c r="AH41" s="104"/>
      <c r="AI41" s="105"/>
      <c r="AJ41" s="30"/>
      <c r="AK41" s="30"/>
      <c r="AL41" s="30"/>
      <c r="AM41" s="30"/>
      <c r="AN41" s="68"/>
      <c r="AO41" s="68"/>
      <c r="AP41" s="68"/>
      <c r="AQ41" s="68"/>
      <c r="AR41" s="68"/>
      <c r="AS41" s="31"/>
      <c r="AT41" s="73"/>
      <c r="AU41" s="73"/>
      <c r="AV41" s="68"/>
      <c r="AW41" s="67"/>
      <c r="AX41" s="67"/>
      <c r="AY41" s="67"/>
      <c r="AZ41" s="67"/>
      <c r="BA41" s="123"/>
      <c r="BB41" s="123"/>
      <c r="BC41" s="123"/>
      <c r="BD41" s="123"/>
      <c r="BE41" s="123"/>
      <c r="BF41" s="67"/>
    </row>
    <row r="42" spans="1:58" ht="25.5" customHeight="1" x14ac:dyDescent="0.25">
      <c r="A42" s="31"/>
      <c r="B42" s="31"/>
      <c r="C42" s="31"/>
      <c r="D42" s="36"/>
      <c r="E42" s="33"/>
      <c r="F42" s="90"/>
      <c r="G42" s="36"/>
      <c r="H42" s="80"/>
      <c r="I42" s="80"/>
      <c r="J42" s="37"/>
      <c r="K42" s="36"/>
      <c r="L42" s="36"/>
      <c r="M42" s="80"/>
      <c r="N42" s="69"/>
      <c r="O42" s="69"/>
      <c r="P42" s="38"/>
      <c r="Q42" s="70"/>
      <c r="R42" s="71"/>
      <c r="S42" s="34"/>
      <c r="T42" s="103"/>
      <c r="U42" s="103"/>
      <c r="V42" s="103"/>
      <c r="W42" s="103"/>
      <c r="X42" s="70"/>
      <c r="Y42" s="70"/>
      <c r="Z42" s="38"/>
      <c r="AA42" s="66"/>
      <c r="AB42" s="72"/>
      <c r="AC42" s="72"/>
      <c r="AD42" s="72"/>
      <c r="AE42" s="72"/>
      <c r="AF42" s="72"/>
      <c r="AG42" s="62"/>
      <c r="AH42" s="104"/>
      <c r="AI42" s="105"/>
      <c r="AJ42" s="30"/>
      <c r="AK42" s="30"/>
      <c r="AL42" s="30"/>
      <c r="AM42" s="30"/>
      <c r="AN42" s="68"/>
      <c r="AO42" s="68"/>
      <c r="AP42" s="68"/>
      <c r="AQ42" s="68"/>
      <c r="AR42" s="68"/>
      <c r="AS42" s="31"/>
      <c r="AT42" s="73"/>
      <c r="AU42" s="73"/>
      <c r="AV42" s="68"/>
      <c r="AW42" s="67"/>
      <c r="AX42" s="67"/>
      <c r="AY42" s="67"/>
      <c r="AZ42" s="67"/>
      <c r="BA42" s="123"/>
      <c r="BB42" s="123"/>
      <c r="BC42" s="123"/>
      <c r="BD42" s="123"/>
      <c r="BE42" s="123"/>
      <c r="BF42" s="67"/>
    </row>
    <row r="43" spans="1:58" ht="25.5" customHeight="1" x14ac:dyDescent="0.25">
      <c r="A43" s="31"/>
      <c r="B43" s="31"/>
      <c r="C43" s="31"/>
      <c r="D43" s="36"/>
      <c r="E43" s="33"/>
      <c r="F43" s="90"/>
      <c r="G43" s="36"/>
      <c r="H43" s="80"/>
      <c r="I43" s="80"/>
      <c r="J43" s="37"/>
      <c r="K43" s="36"/>
      <c r="L43" s="36"/>
      <c r="M43" s="80"/>
      <c r="N43" s="69"/>
      <c r="O43" s="69"/>
      <c r="P43" s="38"/>
      <c r="Q43" s="70"/>
      <c r="R43" s="71"/>
      <c r="S43" s="34"/>
      <c r="T43" s="103"/>
      <c r="U43" s="103"/>
      <c r="V43" s="103"/>
      <c r="W43" s="103"/>
      <c r="X43" s="70"/>
      <c r="Y43" s="70"/>
      <c r="Z43" s="38"/>
      <c r="AA43" s="66"/>
      <c r="AB43" s="72"/>
      <c r="AC43" s="72"/>
      <c r="AD43" s="72"/>
      <c r="AE43" s="72"/>
      <c r="AF43" s="72"/>
      <c r="AG43" s="62"/>
      <c r="AH43" s="104"/>
      <c r="AI43" s="105"/>
      <c r="AJ43" s="30"/>
      <c r="AK43" s="30"/>
      <c r="AL43" s="30"/>
      <c r="AM43" s="30"/>
      <c r="AN43" s="68"/>
      <c r="AO43" s="68"/>
      <c r="AP43" s="68"/>
      <c r="AQ43" s="68"/>
      <c r="AR43" s="68"/>
      <c r="AS43" s="31"/>
      <c r="AT43" s="73"/>
      <c r="AU43" s="73"/>
      <c r="AV43" s="68"/>
      <c r="AW43" s="67"/>
      <c r="AX43" s="67"/>
      <c r="AY43" s="67"/>
      <c r="AZ43" s="67"/>
      <c r="BA43" s="123"/>
      <c r="BB43" s="123"/>
      <c r="BC43" s="123"/>
      <c r="BD43" s="123"/>
      <c r="BE43" s="123"/>
      <c r="BF43" s="67"/>
    </row>
    <row r="44" spans="1:58" ht="25.5" customHeight="1" x14ac:dyDescent="0.25">
      <c r="A44" s="31"/>
      <c r="B44" s="31"/>
      <c r="C44" s="31"/>
      <c r="D44" s="36"/>
      <c r="E44" s="33"/>
      <c r="F44" s="90"/>
      <c r="G44" s="36"/>
      <c r="H44" s="80"/>
      <c r="I44" s="80"/>
      <c r="J44" s="37"/>
      <c r="K44" s="36"/>
      <c r="L44" s="36"/>
      <c r="M44" s="80"/>
      <c r="N44" s="69"/>
      <c r="O44" s="69"/>
      <c r="P44" s="38"/>
      <c r="Q44" s="70"/>
      <c r="R44" s="71"/>
      <c r="S44" s="34"/>
      <c r="T44" s="103"/>
      <c r="U44" s="103"/>
      <c r="V44" s="103"/>
      <c r="W44" s="103"/>
      <c r="X44" s="70"/>
      <c r="Y44" s="70"/>
      <c r="Z44" s="38"/>
      <c r="AA44" s="66"/>
      <c r="AB44" s="72"/>
      <c r="AC44" s="72"/>
      <c r="AD44" s="72"/>
      <c r="AE44" s="72"/>
      <c r="AF44" s="72"/>
      <c r="AG44" s="62"/>
      <c r="AH44" s="104"/>
      <c r="AI44" s="105"/>
      <c r="AJ44" s="30"/>
      <c r="AK44" s="30"/>
      <c r="AL44" s="30"/>
      <c r="AM44" s="30"/>
      <c r="AN44" s="68"/>
      <c r="AO44" s="68"/>
      <c r="AP44" s="68"/>
      <c r="AQ44" s="68"/>
      <c r="AR44" s="68"/>
      <c r="AS44" s="31"/>
      <c r="AT44" s="73"/>
      <c r="AU44" s="73"/>
      <c r="AV44" s="68"/>
      <c r="AW44" s="67"/>
      <c r="AX44" s="67"/>
      <c r="AY44" s="67"/>
      <c r="AZ44" s="67"/>
      <c r="BA44" s="123"/>
      <c r="BB44" s="123"/>
      <c r="BC44" s="123"/>
      <c r="BD44" s="123"/>
      <c r="BE44" s="123"/>
      <c r="BF44" s="67"/>
    </row>
    <row r="45" spans="1:58" ht="25.5" customHeight="1" x14ac:dyDescent="0.25">
      <c r="A45" s="31"/>
      <c r="B45" s="31"/>
      <c r="C45" s="31"/>
      <c r="D45" s="36"/>
      <c r="E45" s="33"/>
      <c r="F45" s="90"/>
      <c r="G45" s="36"/>
      <c r="H45" s="80"/>
      <c r="I45" s="80"/>
      <c r="J45" s="37"/>
      <c r="K45" s="36"/>
      <c r="L45" s="36"/>
      <c r="M45" s="80"/>
      <c r="N45" s="69"/>
      <c r="O45" s="69"/>
      <c r="P45" s="38"/>
      <c r="Q45" s="70"/>
      <c r="R45" s="71"/>
      <c r="S45" s="34"/>
      <c r="T45" s="103"/>
      <c r="U45" s="103"/>
      <c r="V45" s="103"/>
      <c r="W45" s="103"/>
      <c r="X45" s="70"/>
      <c r="Y45" s="70"/>
      <c r="Z45" s="38"/>
      <c r="AA45" s="66"/>
      <c r="AB45" s="72"/>
      <c r="AC45" s="72"/>
      <c r="AD45" s="72"/>
      <c r="AE45" s="72"/>
      <c r="AF45" s="72"/>
      <c r="AG45" s="62"/>
      <c r="AH45" s="104"/>
      <c r="AI45" s="105"/>
      <c r="AJ45" s="30"/>
      <c r="AK45" s="30"/>
      <c r="AL45" s="30"/>
      <c r="AM45" s="30"/>
      <c r="AN45" s="68"/>
      <c r="AO45" s="68"/>
      <c r="AP45" s="68"/>
      <c r="AQ45" s="68"/>
      <c r="AR45" s="68"/>
      <c r="AS45" s="31"/>
      <c r="AT45" s="73"/>
      <c r="AU45" s="73"/>
      <c r="AV45" s="68"/>
      <c r="AW45" s="67"/>
      <c r="AX45" s="67"/>
      <c r="AY45" s="67"/>
      <c r="AZ45" s="67"/>
      <c r="BA45" s="123"/>
      <c r="BB45" s="123"/>
      <c r="BC45" s="123"/>
      <c r="BD45" s="123"/>
      <c r="BE45" s="123"/>
      <c r="BF45" s="67"/>
    </row>
    <row r="46" spans="1:58" ht="25.5" customHeight="1" x14ac:dyDescent="0.25">
      <c r="A46" s="31"/>
      <c r="B46" s="31"/>
      <c r="C46" s="31"/>
      <c r="D46" s="36"/>
      <c r="E46" s="33"/>
      <c r="F46" s="90"/>
      <c r="G46" s="36"/>
      <c r="H46" s="80"/>
      <c r="I46" s="80"/>
      <c r="J46" s="37"/>
      <c r="K46" s="36"/>
      <c r="L46" s="36"/>
      <c r="M46" s="80"/>
      <c r="N46" s="69"/>
      <c r="O46" s="69"/>
      <c r="P46" s="38"/>
      <c r="Q46" s="70"/>
      <c r="R46" s="71"/>
      <c r="S46" s="34"/>
      <c r="T46" s="103"/>
      <c r="U46" s="103"/>
      <c r="V46" s="103"/>
      <c r="W46" s="103"/>
      <c r="X46" s="70"/>
      <c r="Y46" s="70"/>
      <c r="Z46" s="38"/>
      <c r="AA46" s="66"/>
      <c r="AB46" s="72"/>
      <c r="AC46" s="72"/>
      <c r="AD46" s="72"/>
      <c r="AE46" s="72"/>
      <c r="AF46" s="72"/>
      <c r="AG46" s="62"/>
      <c r="AH46" s="104"/>
      <c r="AI46" s="105"/>
      <c r="AJ46" s="30"/>
      <c r="AK46" s="30"/>
      <c r="AL46" s="30"/>
      <c r="AM46" s="30"/>
      <c r="AN46" s="68"/>
      <c r="AO46" s="68"/>
      <c r="AP46" s="68"/>
      <c r="AQ46" s="68"/>
      <c r="AR46" s="68"/>
      <c r="AS46" s="31"/>
      <c r="AT46" s="73"/>
      <c r="AU46" s="73"/>
      <c r="AV46" s="68"/>
      <c r="AW46" s="67"/>
      <c r="AX46" s="67"/>
      <c r="AY46" s="67"/>
      <c r="AZ46" s="67"/>
      <c r="BA46" s="123"/>
      <c r="BB46" s="123"/>
      <c r="BC46" s="123"/>
      <c r="BD46" s="123"/>
      <c r="BE46" s="123"/>
      <c r="BF46" s="67"/>
    </row>
    <row r="47" spans="1:58" ht="25.5" customHeight="1" x14ac:dyDescent="0.25">
      <c r="A47" s="31"/>
      <c r="B47" s="31"/>
      <c r="C47" s="31"/>
      <c r="D47" s="36"/>
      <c r="E47" s="33"/>
      <c r="F47" s="90"/>
      <c r="G47" s="36"/>
      <c r="H47" s="80"/>
      <c r="I47" s="80"/>
      <c r="J47" s="37"/>
      <c r="K47" s="36"/>
      <c r="L47" s="36"/>
      <c r="M47" s="80"/>
      <c r="N47" s="69"/>
      <c r="O47" s="69"/>
      <c r="P47" s="38"/>
      <c r="Q47" s="70"/>
      <c r="R47" s="71"/>
      <c r="S47" s="34"/>
      <c r="T47" s="103"/>
      <c r="U47" s="103"/>
      <c r="V47" s="103"/>
      <c r="W47" s="103"/>
      <c r="X47" s="70"/>
      <c r="Y47" s="70"/>
      <c r="Z47" s="38"/>
      <c r="AA47" s="66"/>
      <c r="AB47" s="72"/>
      <c r="AC47" s="72"/>
      <c r="AD47" s="72"/>
      <c r="AE47" s="72"/>
      <c r="AF47" s="72"/>
      <c r="AG47" s="62"/>
      <c r="AH47" s="104"/>
      <c r="AI47" s="105"/>
      <c r="AJ47" s="30"/>
      <c r="AK47" s="30"/>
      <c r="AL47" s="30"/>
      <c r="AM47" s="30"/>
      <c r="AN47" s="68"/>
      <c r="AO47" s="68"/>
      <c r="AP47" s="68"/>
      <c r="AQ47" s="68"/>
      <c r="AR47" s="68"/>
      <c r="AS47" s="31"/>
      <c r="AT47" s="73"/>
      <c r="AU47" s="73"/>
      <c r="AV47" s="68"/>
      <c r="AW47" s="67"/>
      <c r="AX47" s="67"/>
      <c r="AY47" s="67"/>
      <c r="AZ47" s="67"/>
      <c r="BA47" s="123"/>
      <c r="BB47" s="123"/>
      <c r="BC47" s="123"/>
      <c r="BD47" s="123"/>
      <c r="BE47" s="123"/>
      <c r="BF47" s="67"/>
    </row>
    <row r="48" spans="1:58" ht="25.5" customHeight="1" x14ac:dyDescent="0.25">
      <c r="A48" s="31"/>
      <c r="B48" s="31"/>
      <c r="C48" s="31"/>
      <c r="D48" s="36"/>
      <c r="E48" s="33"/>
      <c r="F48" s="90"/>
      <c r="G48" s="36"/>
      <c r="H48" s="80"/>
      <c r="I48" s="80"/>
      <c r="J48" s="37"/>
      <c r="K48" s="36"/>
      <c r="L48" s="36"/>
      <c r="M48" s="80"/>
      <c r="N48" s="69"/>
      <c r="O48" s="69"/>
      <c r="P48" s="38"/>
      <c r="Q48" s="70"/>
      <c r="R48" s="71"/>
      <c r="S48" s="34"/>
      <c r="T48" s="103"/>
      <c r="U48" s="103"/>
      <c r="V48" s="103"/>
      <c r="W48" s="103"/>
      <c r="X48" s="70"/>
      <c r="Y48" s="70"/>
      <c r="Z48" s="38"/>
      <c r="AA48" s="66"/>
      <c r="AB48" s="72"/>
      <c r="AC48" s="72"/>
      <c r="AD48" s="72"/>
      <c r="AE48" s="72"/>
      <c r="AF48" s="72"/>
      <c r="AG48" s="62"/>
      <c r="AH48" s="104"/>
      <c r="AI48" s="105"/>
      <c r="AJ48" s="30"/>
      <c r="AK48" s="30"/>
      <c r="AL48" s="30"/>
      <c r="AM48" s="30"/>
      <c r="AN48" s="68"/>
      <c r="AO48" s="68"/>
      <c r="AP48" s="68"/>
      <c r="AQ48" s="68"/>
      <c r="AR48" s="68"/>
      <c r="AS48" s="31"/>
      <c r="AT48" s="73"/>
      <c r="AU48" s="73"/>
      <c r="AV48" s="68"/>
      <c r="AW48" s="67"/>
      <c r="AX48" s="67"/>
      <c r="AY48" s="67"/>
      <c r="AZ48" s="67"/>
      <c r="BA48" s="123"/>
      <c r="BB48" s="123"/>
      <c r="BC48" s="123"/>
      <c r="BD48" s="123"/>
      <c r="BE48" s="123"/>
      <c r="BF48" s="67"/>
    </row>
    <row r="49" spans="1:58" ht="25.5" customHeight="1" x14ac:dyDescent="0.25">
      <c r="A49" s="31"/>
      <c r="B49" s="31"/>
      <c r="C49" s="31"/>
      <c r="D49" s="36"/>
      <c r="E49" s="33"/>
      <c r="F49" s="90"/>
      <c r="G49" s="36"/>
      <c r="H49" s="80"/>
      <c r="I49" s="80"/>
      <c r="J49" s="37"/>
      <c r="K49" s="36"/>
      <c r="L49" s="36"/>
      <c r="M49" s="80"/>
      <c r="N49" s="69"/>
      <c r="O49" s="69"/>
      <c r="P49" s="38"/>
      <c r="Q49" s="70"/>
      <c r="R49" s="71"/>
      <c r="S49" s="34"/>
      <c r="T49" s="103"/>
      <c r="U49" s="103"/>
      <c r="V49" s="103"/>
      <c r="W49" s="103"/>
      <c r="X49" s="70"/>
      <c r="Y49" s="70"/>
      <c r="Z49" s="38"/>
      <c r="AA49" s="66"/>
      <c r="AB49" s="72"/>
      <c r="AC49" s="72"/>
      <c r="AD49" s="72"/>
      <c r="AE49" s="72"/>
      <c r="AF49" s="72"/>
      <c r="AG49" s="62"/>
      <c r="AH49" s="104"/>
      <c r="AI49" s="105"/>
      <c r="AJ49" s="30"/>
      <c r="AK49" s="30"/>
      <c r="AL49" s="30"/>
      <c r="AM49" s="30"/>
      <c r="AN49" s="68"/>
      <c r="AO49" s="68"/>
      <c r="AP49" s="68"/>
      <c r="AQ49" s="68"/>
      <c r="AR49" s="68"/>
      <c r="AS49" s="31"/>
      <c r="AT49" s="73"/>
      <c r="AU49" s="73"/>
      <c r="AV49" s="68"/>
      <c r="AW49" s="67"/>
      <c r="AX49" s="67"/>
      <c r="AY49" s="67"/>
      <c r="AZ49" s="67"/>
      <c r="BA49" s="123"/>
      <c r="BB49" s="123"/>
      <c r="BC49" s="123"/>
      <c r="BD49" s="123"/>
      <c r="BE49" s="123"/>
      <c r="BF49" s="67"/>
    </row>
    <row r="50" spans="1:58" ht="25.5" customHeight="1" x14ac:dyDescent="0.25">
      <c r="A50" s="31"/>
      <c r="B50" s="31"/>
      <c r="C50" s="31"/>
      <c r="D50" s="36"/>
      <c r="E50" s="33"/>
      <c r="F50" s="90"/>
      <c r="G50" s="36"/>
      <c r="H50" s="80"/>
      <c r="I50" s="80"/>
      <c r="J50" s="37"/>
      <c r="K50" s="36"/>
      <c r="L50" s="36"/>
      <c r="M50" s="80"/>
      <c r="N50" s="69"/>
      <c r="O50" s="69"/>
      <c r="P50" s="38"/>
      <c r="Q50" s="70"/>
      <c r="R50" s="71"/>
      <c r="S50" s="34"/>
      <c r="T50" s="103"/>
      <c r="U50" s="103"/>
      <c r="V50" s="103"/>
      <c r="W50" s="103"/>
      <c r="X50" s="70"/>
      <c r="Y50" s="70"/>
      <c r="Z50" s="38"/>
      <c r="AA50" s="66"/>
      <c r="AB50" s="72"/>
      <c r="AC50" s="72"/>
      <c r="AD50" s="72"/>
      <c r="AE50" s="72"/>
      <c r="AF50" s="72"/>
      <c r="AG50" s="62"/>
      <c r="AH50" s="104"/>
      <c r="AI50" s="105"/>
      <c r="AJ50" s="30"/>
      <c r="AK50" s="30"/>
      <c r="AL50" s="30"/>
      <c r="AM50" s="30"/>
      <c r="AN50" s="68"/>
      <c r="AO50" s="68"/>
      <c r="AP50" s="68"/>
      <c r="AQ50" s="68"/>
      <c r="AR50" s="68"/>
      <c r="AS50" s="31"/>
      <c r="AT50" s="73"/>
      <c r="AU50" s="73"/>
      <c r="AV50" s="68"/>
      <c r="AW50" s="67"/>
      <c r="AX50" s="67"/>
      <c r="AY50" s="67"/>
      <c r="AZ50" s="67"/>
      <c r="BA50" s="123"/>
      <c r="BB50" s="123"/>
      <c r="BC50" s="123"/>
      <c r="BD50" s="123"/>
      <c r="BE50" s="123"/>
      <c r="BF50" s="67"/>
    </row>
    <row r="51" spans="1:58" ht="25.5" customHeight="1" x14ac:dyDescent="0.25">
      <c r="A51" s="31"/>
      <c r="B51" s="31"/>
      <c r="C51" s="31"/>
      <c r="D51" s="36"/>
      <c r="E51" s="33"/>
      <c r="F51" s="90"/>
      <c r="G51" s="36"/>
      <c r="H51" s="80"/>
      <c r="I51" s="80"/>
      <c r="J51" s="37"/>
      <c r="K51" s="36"/>
      <c r="L51" s="36"/>
      <c r="M51" s="80"/>
      <c r="N51" s="69"/>
      <c r="O51" s="69"/>
      <c r="P51" s="38"/>
      <c r="Q51" s="70"/>
      <c r="R51" s="71"/>
      <c r="S51" s="34"/>
      <c r="T51" s="103"/>
      <c r="U51" s="103"/>
      <c r="V51" s="103"/>
      <c r="W51" s="103"/>
      <c r="X51" s="70"/>
      <c r="Y51" s="70"/>
      <c r="Z51" s="38"/>
      <c r="AA51" s="66"/>
      <c r="AB51" s="72"/>
      <c r="AC51" s="72"/>
      <c r="AD51" s="72"/>
      <c r="AE51" s="72"/>
      <c r="AF51" s="72"/>
      <c r="AG51" s="62"/>
      <c r="AH51" s="104"/>
      <c r="AI51" s="105"/>
      <c r="AJ51" s="30"/>
      <c r="AK51" s="30"/>
      <c r="AL51" s="30"/>
      <c r="AM51" s="30"/>
      <c r="AN51" s="68"/>
      <c r="AO51" s="68"/>
      <c r="AP51" s="68"/>
      <c r="AQ51" s="68"/>
      <c r="AR51" s="68"/>
      <c r="AS51" s="31"/>
      <c r="AT51" s="73"/>
      <c r="AU51" s="73"/>
      <c r="AV51" s="68"/>
      <c r="AW51" s="67"/>
      <c r="AX51" s="67"/>
      <c r="AY51" s="67"/>
      <c r="AZ51" s="67"/>
      <c r="BA51" s="123"/>
      <c r="BB51" s="123"/>
      <c r="BC51" s="123"/>
      <c r="BD51" s="123"/>
      <c r="BE51" s="123"/>
      <c r="BF51" s="67"/>
    </row>
    <row r="52" spans="1:58" ht="25.5" customHeight="1" x14ac:dyDescent="0.25">
      <c r="A52" s="31"/>
      <c r="B52" s="31"/>
      <c r="C52" s="31"/>
      <c r="D52" s="36"/>
      <c r="E52" s="33"/>
      <c r="F52" s="90"/>
      <c r="G52" s="36"/>
      <c r="H52" s="80"/>
      <c r="I52" s="80"/>
      <c r="J52" s="37"/>
      <c r="K52" s="36"/>
      <c r="L52" s="36"/>
      <c r="M52" s="80"/>
      <c r="N52" s="69"/>
      <c r="O52" s="69"/>
      <c r="P52" s="38"/>
      <c r="Q52" s="70"/>
      <c r="R52" s="71"/>
      <c r="S52" s="34"/>
      <c r="T52" s="103"/>
      <c r="U52" s="103"/>
      <c r="V52" s="103"/>
      <c r="W52" s="103"/>
      <c r="X52" s="70"/>
      <c r="Y52" s="70"/>
      <c r="Z52" s="38"/>
      <c r="AA52" s="66"/>
      <c r="AB52" s="72"/>
      <c r="AC52" s="72"/>
      <c r="AD52" s="72"/>
      <c r="AE52" s="72"/>
      <c r="AF52" s="72"/>
      <c r="AG52" s="62"/>
      <c r="AH52" s="104"/>
      <c r="AI52" s="105"/>
      <c r="AJ52" s="30"/>
      <c r="AK52" s="30"/>
      <c r="AL52" s="30"/>
      <c r="AM52" s="30"/>
      <c r="AN52" s="68"/>
      <c r="AO52" s="68"/>
      <c r="AP52" s="68"/>
      <c r="AQ52" s="68"/>
      <c r="AR52" s="68"/>
      <c r="AS52" s="31"/>
      <c r="AT52" s="73"/>
      <c r="AU52" s="73"/>
      <c r="AV52" s="68"/>
      <c r="AW52" s="67"/>
      <c r="AX52" s="67"/>
      <c r="AY52" s="67"/>
      <c r="AZ52" s="67"/>
      <c r="BA52" s="123"/>
      <c r="BB52" s="123"/>
      <c r="BC52" s="123"/>
      <c r="BD52" s="123"/>
      <c r="BE52" s="123"/>
      <c r="BF52" s="67"/>
    </row>
    <row r="53" spans="1:58" ht="25.5" customHeight="1" x14ac:dyDescent="0.25">
      <c r="A53" s="31"/>
      <c r="B53" s="31"/>
      <c r="C53" s="31"/>
      <c r="D53" s="36"/>
      <c r="E53" s="33"/>
      <c r="F53" s="90"/>
      <c r="G53" s="36"/>
      <c r="H53" s="80"/>
      <c r="I53" s="80"/>
      <c r="J53" s="37"/>
      <c r="K53" s="36"/>
      <c r="L53" s="36"/>
      <c r="M53" s="80"/>
      <c r="N53" s="69"/>
      <c r="O53" s="69"/>
      <c r="P53" s="38"/>
      <c r="Q53" s="70"/>
      <c r="R53" s="71"/>
      <c r="S53" s="34"/>
      <c r="T53" s="103"/>
      <c r="U53" s="103"/>
      <c r="V53" s="103"/>
      <c r="W53" s="103"/>
      <c r="X53" s="70"/>
      <c r="Y53" s="70"/>
      <c r="Z53" s="38"/>
      <c r="AA53" s="66"/>
      <c r="AB53" s="72"/>
      <c r="AC53" s="72"/>
      <c r="AD53" s="72"/>
      <c r="AE53" s="72"/>
      <c r="AF53" s="72"/>
      <c r="AG53" s="62"/>
      <c r="AH53" s="104"/>
      <c r="AI53" s="105"/>
      <c r="AJ53" s="30"/>
      <c r="AK53" s="30"/>
      <c r="AL53" s="30"/>
      <c r="AM53" s="30"/>
      <c r="AN53" s="68"/>
      <c r="AO53" s="68"/>
      <c r="AP53" s="68"/>
      <c r="AQ53" s="68"/>
      <c r="AR53" s="68"/>
      <c r="AS53" s="31"/>
      <c r="AT53" s="73"/>
      <c r="AU53" s="73"/>
      <c r="AV53" s="68"/>
      <c r="AW53" s="67"/>
      <c r="AX53" s="67"/>
      <c r="AY53" s="67"/>
      <c r="AZ53" s="67"/>
      <c r="BA53" s="123"/>
      <c r="BB53" s="123"/>
      <c r="BC53" s="123"/>
      <c r="BD53" s="123"/>
      <c r="BE53" s="123"/>
      <c r="BF53" s="67"/>
    </row>
    <row r="54" spans="1:58" ht="25.5" customHeight="1" x14ac:dyDescent="0.25">
      <c r="A54" s="31"/>
      <c r="B54" s="31"/>
      <c r="C54" s="31"/>
      <c r="D54" s="36"/>
      <c r="E54" s="33"/>
      <c r="F54" s="90"/>
      <c r="G54" s="36"/>
      <c r="H54" s="80"/>
      <c r="I54" s="80"/>
      <c r="J54" s="37"/>
      <c r="K54" s="36"/>
      <c r="L54" s="36"/>
      <c r="M54" s="80"/>
      <c r="N54" s="69"/>
      <c r="O54" s="69"/>
      <c r="P54" s="38"/>
      <c r="Q54" s="70"/>
      <c r="R54" s="71"/>
      <c r="S54" s="34"/>
      <c r="T54" s="103"/>
      <c r="U54" s="103"/>
      <c r="V54" s="103"/>
      <c r="W54" s="103"/>
      <c r="X54" s="70"/>
      <c r="Y54" s="70"/>
      <c r="Z54" s="38"/>
      <c r="AA54" s="66"/>
      <c r="AB54" s="72"/>
      <c r="AC54" s="72"/>
      <c r="AD54" s="72"/>
      <c r="AE54" s="72"/>
      <c r="AF54" s="72"/>
      <c r="AG54" s="62"/>
      <c r="AH54" s="104"/>
      <c r="AI54" s="105"/>
      <c r="AJ54" s="30"/>
      <c r="AK54" s="30"/>
      <c r="AL54" s="30"/>
      <c r="AM54" s="30"/>
      <c r="AN54" s="68"/>
      <c r="AO54" s="68"/>
      <c r="AP54" s="68"/>
      <c r="AQ54" s="68"/>
      <c r="AR54" s="68"/>
      <c r="AS54" s="31"/>
      <c r="AT54" s="73"/>
      <c r="AU54" s="73"/>
      <c r="AV54" s="68"/>
      <c r="AW54" s="67"/>
      <c r="AX54" s="67"/>
      <c r="AY54" s="67"/>
      <c r="AZ54" s="67"/>
      <c r="BA54" s="123"/>
      <c r="BB54" s="123"/>
      <c r="BC54" s="123"/>
      <c r="BD54" s="123"/>
      <c r="BE54" s="123"/>
      <c r="BF54" s="67"/>
    </row>
    <row r="55" spans="1:58" ht="25.5" customHeight="1" x14ac:dyDescent="0.25">
      <c r="A55" s="31"/>
      <c r="B55" s="31"/>
      <c r="C55" s="31"/>
      <c r="D55" s="36"/>
      <c r="E55" s="33"/>
      <c r="F55" s="90"/>
      <c r="G55" s="36"/>
      <c r="H55" s="80"/>
      <c r="I55" s="80"/>
      <c r="J55" s="37"/>
      <c r="K55" s="36"/>
      <c r="L55" s="36"/>
      <c r="M55" s="80"/>
      <c r="N55" s="69"/>
      <c r="O55" s="69"/>
      <c r="P55" s="38"/>
      <c r="Q55" s="70"/>
      <c r="R55" s="71"/>
      <c r="S55" s="34"/>
      <c r="T55" s="103"/>
      <c r="U55" s="103"/>
      <c r="V55" s="103"/>
      <c r="W55" s="103"/>
      <c r="X55" s="70"/>
      <c r="Y55" s="70"/>
      <c r="Z55" s="38"/>
      <c r="AA55" s="66"/>
      <c r="AB55" s="72"/>
      <c r="AC55" s="72"/>
      <c r="AD55" s="72"/>
      <c r="AE55" s="72"/>
      <c r="AF55" s="72"/>
      <c r="AG55" s="62"/>
      <c r="AH55" s="104"/>
      <c r="AI55" s="105"/>
      <c r="AJ55" s="30"/>
      <c r="AK55" s="30"/>
      <c r="AL55" s="30"/>
      <c r="AM55" s="30"/>
      <c r="AN55" s="68"/>
      <c r="AO55" s="68"/>
      <c r="AP55" s="68"/>
      <c r="AQ55" s="68"/>
      <c r="AR55" s="68"/>
      <c r="AS55" s="31"/>
      <c r="AT55" s="73"/>
      <c r="AU55" s="73"/>
      <c r="AV55" s="68"/>
      <c r="AW55" s="67"/>
      <c r="AX55" s="67"/>
      <c r="AY55" s="67"/>
      <c r="AZ55" s="67"/>
      <c r="BA55" s="123"/>
      <c r="BB55" s="123"/>
      <c r="BC55" s="123"/>
      <c r="BD55" s="123"/>
      <c r="BE55" s="123"/>
      <c r="BF55" s="67"/>
    </row>
    <row r="56" spans="1:58" ht="25.5" customHeight="1" x14ac:dyDescent="0.25">
      <c r="A56" s="31"/>
      <c r="B56" s="31"/>
      <c r="C56" s="31"/>
      <c r="D56" s="36"/>
      <c r="E56" s="33"/>
      <c r="F56" s="90"/>
      <c r="G56" s="36"/>
      <c r="H56" s="80"/>
      <c r="I56" s="80"/>
      <c r="J56" s="37"/>
      <c r="K56" s="36"/>
      <c r="L56" s="36"/>
      <c r="M56" s="80"/>
      <c r="N56" s="69"/>
      <c r="O56" s="69"/>
      <c r="P56" s="38"/>
      <c r="Q56" s="70"/>
      <c r="R56" s="71"/>
      <c r="S56" s="34"/>
      <c r="T56" s="103"/>
      <c r="U56" s="103"/>
      <c r="V56" s="103"/>
      <c r="W56" s="103"/>
      <c r="X56" s="70"/>
      <c r="Y56" s="70"/>
      <c r="Z56" s="38"/>
      <c r="AA56" s="66"/>
      <c r="AB56" s="72"/>
      <c r="AC56" s="72"/>
      <c r="AD56" s="72"/>
      <c r="AE56" s="72"/>
      <c r="AF56" s="72"/>
      <c r="AG56" s="62"/>
      <c r="AH56" s="104"/>
      <c r="AI56" s="105"/>
      <c r="AJ56" s="30"/>
      <c r="AK56" s="30"/>
      <c r="AL56" s="30"/>
      <c r="AM56" s="30"/>
      <c r="AN56" s="68"/>
      <c r="AO56" s="68"/>
      <c r="AP56" s="68"/>
      <c r="AQ56" s="68"/>
      <c r="AR56" s="68"/>
      <c r="AS56" s="31"/>
      <c r="AT56" s="73"/>
      <c r="AU56" s="73"/>
      <c r="AV56" s="68"/>
      <c r="AW56" s="67"/>
      <c r="AX56" s="67"/>
      <c r="AY56" s="67"/>
      <c r="AZ56" s="67"/>
      <c r="BA56" s="123"/>
      <c r="BB56" s="123"/>
      <c r="BC56" s="123"/>
      <c r="BD56" s="123"/>
      <c r="BE56" s="123"/>
      <c r="BF56" s="67"/>
    </row>
    <row r="57" spans="1:58" ht="25.5" customHeight="1" x14ac:dyDescent="0.25">
      <c r="A57" s="31"/>
      <c r="B57" s="31"/>
      <c r="C57" s="31"/>
      <c r="D57" s="36"/>
      <c r="E57" s="33"/>
      <c r="F57" s="90"/>
      <c r="G57" s="36"/>
      <c r="H57" s="80"/>
      <c r="I57" s="80"/>
      <c r="J57" s="37"/>
      <c r="K57" s="36"/>
      <c r="L57" s="36"/>
      <c r="M57" s="80"/>
      <c r="N57" s="69"/>
      <c r="O57" s="69"/>
      <c r="P57" s="38"/>
      <c r="Q57" s="70"/>
      <c r="R57" s="71"/>
      <c r="S57" s="34"/>
      <c r="T57" s="103"/>
      <c r="U57" s="103"/>
      <c r="V57" s="103"/>
      <c r="W57" s="103"/>
      <c r="X57" s="70"/>
      <c r="Y57" s="70"/>
      <c r="Z57" s="38"/>
      <c r="AA57" s="66"/>
      <c r="AB57" s="72"/>
      <c r="AC57" s="72"/>
      <c r="AD57" s="72"/>
      <c r="AE57" s="72"/>
      <c r="AF57" s="72"/>
      <c r="AG57" s="62"/>
      <c r="AH57" s="104"/>
      <c r="AI57" s="105"/>
      <c r="AJ57" s="30"/>
      <c r="AK57" s="30"/>
      <c r="AL57" s="30"/>
      <c r="AM57" s="30"/>
      <c r="AN57" s="68"/>
      <c r="AO57" s="68"/>
      <c r="AP57" s="68"/>
      <c r="AQ57" s="68"/>
      <c r="AR57" s="68"/>
      <c r="AS57" s="31"/>
      <c r="AT57" s="73"/>
      <c r="AU57" s="73"/>
      <c r="AV57" s="68"/>
      <c r="AW57" s="67"/>
      <c r="AX57" s="67"/>
      <c r="AY57" s="67"/>
      <c r="AZ57" s="67"/>
      <c r="BA57" s="123"/>
      <c r="BB57" s="123"/>
      <c r="BC57" s="123"/>
      <c r="BD57" s="123"/>
      <c r="BE57" s="123"/>
      <c r="BF57" s="67"/>
    </row>
    <row r="58" spans="1:58" ht="25.5" customHeight="1" x14ac:dyDescent="0.25">
      <c r="A58" s="31"/>
      <c r="B58" s="31"/>
      <c r="C58" s="31"/>
      <c r="D58" s="36"/>
      <c r="E58" s="33"/>
      <c r="F58" s="90"/>
      <c r="G58" s="36"/>
      <c r="H58" s="80"/>
      <c r="I58" s="80"/>
      <c r="J58" s="37"/>
      <c r="K58" s="36"/>
      <c r="L58" s="36"/>
      <c r="M58" s="80"/>
      <c r="N58" s="69"/>
      <c r="O58" s="69"/>
      <c r="P58" s="38"/>
      <c r="Q58" s="70"/>
      <c r="R58" s="71"/>
      <c r="S58" s="34"/>
      <c r="T58" s="103"/>
      <c r="U58" s="103"/>
      <c r="V58" s="103"/>
      <c r="W58" s="103"/>
      <c r="X58" s="70"/>
      <c r="Y58" s="70"/>
      <c r="Z58" s="38"/>
      <c r="AA58" s="66"/>
      <c r="AB58" s="72"/>
      <c r="AC58" s="72"/>
      <c r="AD58" s="72"/>
      <c r="AE58" s="72"/>
      <c r="AF58" s="72"/>
      <c r="AG58" s="62"/>
      <c r="AH58" s="104"/>
      <c r="AI58" s="105"/>
      <c r="AJ58" s="30"/>
      <c r="AK58" s="30"/>
      <c r="AL58" s="30"/>
      <c r="AM58" s="30"/>
      <c r="AN58" s="68"/>
      <c r="AO58" s="68"/>
      <c r="AP58" s="68"/>
      <c r="AQ58" s="68"/>
      <c r="AR58" s="68"/>
      <c r="AS58" s="31"/>
      <c r="AT58" s="73"/>
      <c r="AU58" s="73"/>
      <c r="AV58" s="68"/>
      <c r="AW58" s="67"/>
      <c r="AX58" s="67"/>
      <c r="AY58" s="67"/>
      <c r="AZ58" s="67"/>
      <c r="BA58" s="123"/>
      <c r="BB58" s="123"/>
      <c r="BC58" s="123"/>
      <c r="BD58" s="123"/>
      <c r="BE58" s="123"/>
      <c r="BF58" s="67"/>
    </row>
    <row r="59" spans="1:58" ht="25.5" customHeight="1" x14ac:dyDescent="0.25">
      <c r="A59" s="31"/>
      <c r="B59" s="31"/>
      <c r="C59" s="31"/>
      <c r="D59" s="36"/>
      <c r="E59" s="33"/>
      <c r="F59" s="90"/>
      <c r="G59" s="36"/>
      <c r="H59" s="80"/>
      <c r="I59" s="80"/>
      <c r="J59" s="37"/>
      <c r="K59" s="36"/>
      <c r="L59" s="36"/>
      <c r="M59" s="80"/>
      <c r="N59" s="69"/>
      <c r="O59" s="69"/>
      <c r="P59" s="38"/>
      <c r="Q59" s="70"/>
      <c r="R59" s="71"/>
      <c r="S59" s="34"/>
      <c r="T59" s="103"/>
      <c r="U59" s="103"/>
      <c r="V59" s="103"/>
      <c r="W59" s="103"/>
      <c r="X59" s="70"/>
      <c r="Y59" s="70"/>
      <c r="Z59" s="38"/>
      <c r="AA59" s="66"/>
      <c r="AB59" s="72"/>
      <c r="AC59" s="72"/>
      <c r="AD59" s="72"/>
      <c r="AE59" s="72"/>
      <c r="AF59" s="72"/>
      <c r="AG59" s="62"/>
      <c r="AH59" s="104"/>
      <c r="AI59" s="105"/>
      <c r="AJ59" s="30"/>
      <c r="AK59" s="30"/>
      <c r="AL59" s="30"/>
      <c r="AM59" s="30"/>
      <c r="AN59" s="68"/>
      <c r="AO59" s="68"/>
      <c r="AP59" s="68"/>
      <c r="AQ59" s="68"/>
      <c r="AR59" s="68"/>
      <c r="AS59" s="31"/>
      <c r="AT59" s="73"/>
      <c r="AU59" s="73"/>
      <c r="AV59" s="68"/>
      <c r="AW59" s="67"/>
      <c r="AX59" s="67"/>
      <c r="AY59" s="67"/>
      <c r="AZ59" s="67"/>
      <c r="BA59" s="123"/>
      <c r="BB59" s="123"/>
      <c r="BC59" s="123"/>
      <c r="BD59" s="123"/>
      <c r="BE59" s="123"/>
      <c r="BF59" s="67"/>
    </row>
    <row r="60" spans="1:58" ht="25.5" customHeight="1" x14ac:dyDescent="0.25">
      <c r="A60" s="31"/>
      <c r="B60" s="31"/>
      <c r="C60" s="31"/>
      <c r="D60" s="36"/>
      <c r="E60" s="33"/>
      <c r="F60" s="90"/>
      <c r="G60" s="36"/>
      <c r="H60" s="80"/>
      <c r="I60" s="80"/>
      <c r="J60" s="37"/>
      <c r="K60" s="36"/>
      <c r="L60" s="36"/>
      <c r="M60" s="80"/>
      <c r="N60" s="69"/>
      <c r="O60" s="69"/>
      <c r="P60" s="38"/>
      <c r="Q60" s="70"/>
      <c r="R60" s="71"/>
      <c r="S60" s="34"/>
      <c r="T60" s="103"/>
      <c r="U60" s="103"/>
      <c r="V60" s="103"/>
      <c r="W60" s="103"/>
      <c r="X60" s="70"/>
      <c r="Y60" s="70"/>
      <c r="Z60" s="38"/>
      <c r="AA60" s="66"/>
      <c r="AB60" s="72"/>
      <c r="AC60" s="72"/>
      <c r="AD60" s="72"/>
      <c r="AE60" s="72"/>
      <c r="AF60" s="72"/>
      <c r="AG60" s="62"/>
      <c r="AH60" s="104"/>
      <c r="AI60" s="105"/>
      <c r="AJ60" s="30"/>
      <c r="AK60" s="30"/>
      <c r="AL60" s="30"/>
      <c r="AM60" s="30"/>
      <c r="AN60" s="68"/>
      <c r="AO60" s="68"/>
      <c r="AP60" s="68"/>
      <c r="AQ60" s="68"/>
      <c r="AR60" s="68"/>
      <c r="AS60" s="31"/>
      <c r="AT60" s="73"/>
      <c r="AU60" s="73"/>
      <c r="AV60" s="68"/>
      <c r="AW60" s="67"/>
      <c r="AX60" s="67"/>
      <c r="AY60" s="67"/>
      <c r="AZ60" s="67"/>
      <c r="BA60" s="123"/>
      <c r="BB60" s="123"/>
      <c r="BC60" s="123"/>
      <c r="BD60" s="123"/>
      <c r="BE60" s="123"/>
      <c r="BF60" s="67"/>
    </row>
    <row r="61" spans="1:58" ht="25.5" customHeight="1" x14ac:dyDescent="0.25">
      <c r="A61" s="31"/>
      <c r="B61" s="31"/>
      <c r="C61" s="31"/>
      <c r="D61" s="36"/>
      <c r="E61" s="33"/>
      <c r="F61" s="90"/>
      <c r="G61" s="36"/>
      <c r="H61" s="80"/>
      <c r="I61" s="80"/>
      <c r="J61" s="37"/>
      <c r="K61" s="36"/>
      <c r="L61" s="36"/>
      <c r="M61" s="80"/>
      <c r="N61" s="69"/>
      <c r="O61" s="69"/>
      <c r="P61" s="38"/>
      <c r="Q61" s="70"/>
      <c r="R61" s="71"/>
      <c r="S61" s="34"/>
      <c r="T61" s="103"/>
      <c r="U61" s="103"/>
      <c r="V61" s="103"/>
      <c r="W61" s="103"/>
      <c r="X61" s="70"/>
      <c r="Y61" s="70"/>
      <c r="Z61" s="38"/>
      <c r="AA61" s="66"/>
      <c r="AB61" s="72"/>
      <c r="AC61" s="72"/>
      <c r="AD61" s="72"/>
      <c r="AE61" s="72"/>
      <c r="AF61" s="72"/>
      <c r="AG61" s="62"/>
      <c r="AH61" s="104"/>
      <c r="AI61" s="105"/>
      <c r="AJ61" s="30"/>
      <c r="AK61" s="30"/>
      <c r="AL61" s="30"/>
      <c r="AM61" s="30"/>
      <c r="AN61" s="68"/>
      <c r="AO61" s="68"/>
      <c r="AP61" s="68"/>
      <c r="AQ61" s="68"/>
      <c r="AR61" s="68"/>
      <c r="AS61" s="31"/>
      <c r="AT61" s="73"/>
      <c r="AU61" s="73"/>
      <c r="AV61" s="68"/>
      <c r="AW61" s="67"/>
      <c r="AX61" s="67"/>
      <c r="AY61" s="67"/>
      <c r="AZ61" s="67"/>
      <c r="BA61" s="123"/>
      <c r="BB61" s="123"/>
      <c r="BC61" s="123"/>
      <c r="BD61" s="123"/>
      <c r="BE61" s="123"/>
      <c r="BF61" s="67"/>
    </row>
    <row r="62" spans="1:58" ht="25.5" customHeight="1" x14ac:dyDescent="0.25">
      <c r="A62" s="31"/>
      <c r="B62" s="31"/>
      <c r="C62" s="31"/>
      <c r="D62" s="36"/>
      <c r="E62" s="33"/>
      <c r="F62" s="90"/>
      <c r="G62" s="36"/>
      <c r="H62" s="80"/>
      <c r="I62" s="80"/>
      <c r="J62" s="37"/>
      <c r="K62" s="36"/>
      <c r="L62" s="36"/>
      <c r="M62" s="80"/>
      <c r="N62" s="69"/>
      <c r="O62" s="69"/>
      <c r="P62" s="38"/>
      <c r="Q62" s="70"/>
      <c r="R62" s="71"/>
      <c r="S62" s="34"/>
      <c r="T62" s="103"/>
      <c r="U62" s="103"/>
      <c r="V62" s="103"/>
      <c r="W62" s="103"/>
      <c r="X62" s="70"/>
      <c r="Y62" s="70"/>
      <c r="Z62" s="38"/>
      <c r="AA62" s="66"/>
      <c r="AB62" s="72"/>
      <c r="AC62" s="72"/>
      <c r="AD62" s="72"/>
      <c r="AE62" s="72"/>
      <c r="AF62" s="72"/>
      <c r="AG62" s="62"/>
      <c r="AH62" s="104"/>
      <c r="AI62" s="105"/>
      <c r="AJ62" s="30"/>
      <c r="AK62" s="30"/>
      <c r="AL62" s="30"/>
      <c r="AM62" s="30"/>
      <c r="AN62" s="68"/>
      <c r="AO62" s="68"/>
      <c r="AP62" s="68"/>
      <c r="AQ62" s="68"/>
      <c r="AR62" s="68"/>
      <c r="AS62" s="31"/>
      <c r="AT62" s="73"/>
      <c r="AU62" s="73"/>
      <c r="AV62" s="68"/>
      <c r="AW62" s="67"/>
      <c r="AX62" s="67"/>
      <c r="AY62" s="67"/>
      <c r="AZ62" s="67"/>
      <c r="BA62" s="123"/>
      <c r="BB62" s="123"/>
      <c r="BC62" s="123"/>
      <c r="BD62" s="123"/>
      <c r="BE62" s="123"/>
      <c r="BF62" s="67"/>
    </row>
    <row r="63" spans="1:58" ht="25.5" customHeight="1" x14ac:dyDescent="0.25">
      <c r="A63" s="31"/>
      <c r="B63" s="31"/>
      <c r="C63" s="31"/>
      <c r="D63" s="36"/>
      <c r="E63" s="33"/>
      <c r="F63" s="90"/>
      <c r="G63" s="36"/>
      <c r="H63" s="80"/>
      <c r="I63" s="80"/>
      <c r="J63" s="37"/>
      <c r="K63" s="36"/>
      <c r="L63" s="36"/>
      <c r="M63" s="80"/>
      <c r="N63" s="69"/>
      <c r="O63" s="69"/>
      <c r="P63" s="38"/>
      <c r="Q63" s="70"/>
      <c r="R63" s="71"/>
      <c r="S63" s="34"/>
      <c r="T63" s="103"/>
      <c r="U63" s="103"/>
      <c r="V63" s="103"/>
      <c r="W63" s="103"/>
      <c r="X63" s="70"/>
      <c r="Y63" s="70"/>
      <c r="Z63" s="38"/>
      <c r="AA63" s="66"/>
      <c r="AB63" s="72"/>
      <c r="AC63" s="72"/>
      <c r="AD63" s="72"/>
      <c r="AE63" s="72"/>
      <c r="AF63" s="72"/>
      <c r="AG63" s="62"/>
      <c r="AH63" s="104"/>
      <c r="AI63" s="105"/>
      <c r="AJ63" s="30"/>
      <c r="AK63" s="30"/>
      <c r="AL63" s="30"/>
      <c r="AM63" s="30"/>
      <c r="AN63" s="68"/>
      <c r="AO63" s="68"/>
      <c r="AP63" s="68"/>
      <c r="AQ63" s="68"/>
      <c r="AR63" s="68"/>
      <c r="AS63" s="31"/>
      <c r="AT63" s="73"/>
      <c r="AU63" s="73"/>
      <c r="AV63" s="68"/>
      <c r="AW63" s="67"/>
      <c r="AX63" s="67"/>
      <c r="AY63" s="67"/>
      <c r="AZ63" s="67"/>
      <c r="BA63" s="123"/>
      <c r="BB63" s="123"/>
      <c r="BC63" s="123"/>
      <c r="BD63" s="123"/>
      <c r="BE63" s="123"/>
      <c r="BF63" s="67"/>
    </row>
    <row r="64" spans="1:58" ht="25.5" customHeight="1" x14ac:dyDescent="0.25">
      <c r="A64" s="31"/>
      <c r="B64" s="31"/>
      <c r="C64" s="31"/>
      <c r="D64" s="36"/>
      <c r="E64" s="33"/>
      <c r="F64" s="90"/>
      <c r="G64" s="36"/>
      <c r="H64" s="80"/>
      <c r="I64" s="80"/>
      <c r="J64" s="37"/>
      <c r="K64" s="36"/>
      <c r="L64" s="36"/>
      <c r="M64" s="80"/>
      <c r="N64" s="69"/>
      <c r="O64" s="69"/>
      <c r="P64" s="38"/>
      <c r="Q64" s="70"/>
      <c r="R64" s="71"/>
      <c r="S64" s="34"/>
      <c r="T64" s="103"/>
      <c r="U64" s="103"/>
      <c r="V64" s="103"/>
      <c r="W64" s="103"/>
      <c r="X64" s="70"/>
      <c r="Y64" s="70"/>
      <c r="Z64" s="38"/>
      <c r="AA64" s="66"/>
      <c r="AB64" s="72"/>
      <c r="AC64" s="72"/>
      <c r="AD64" s="72"/>
      <c r="AE64" s="72"/>
      <c r="AF64" s="72"/>
      <c r="AG64" s="62"/>
      <c r="AH64" s="104"/>
      <c r="AI64" s="105"/>
      <c r="AJ64" s="30"/>
      <c r="AK64" s="30"/>
      <c r="AL64" s="30"/>
      <c r="AM64" s="30"/>
      <c r="AN64" s="68"/>
      <c r="AO64" s="68"/>
      <c r="AP64" s="68"/>
      <c r="AQ64" s="68"/>
      <c r="AR64" s="68"/>
      <c r="AS64" s="31"/>
      <c r="AT64" s="73"/>
      <c r="AU64" s="73"/>
      <c r="AV64" s="68"/>
      <c r="AW64" s="67"/>
      <c r="AX64" s="67"/>
      <c r="AY64" s="67"/>
      <c r="AZ64" s="67"/>
      <c r="BA64" s="123"/>
      <c r="BB64" s="123"/>
      <c r="BC64" s="123"/>
      <c r="BD64" s="123"/>
      <c r="BE64" s="123"/>
      <c r="BF64" s="67"/>
    </row>
    <row r="65" spans="1:58" ht="25.5" customHeight="1" x14ac:dyDescent="0.25">
      <c r="A65" s="31"/>
      <c r="B65" s="31"/>
      <c r="C65" s="31"/>
      <c r="D65" s="36"/>
      <c r="E65" s="33"/>
      <c r="F65" s="90"/>
      <c r="G65" s="36"/>
      <c r="H65" s="80"/>
      <c r="I65" s="80"/>
      <c r="J65" s="37"/>
      <c r="K65" s="36"/>
      <c r="L65" s="36"/>
      <c r="M65" s="80"/>
      <c r="N65" s="69"/>
      <c r="O65" s="69"/>
      <c r="P65" s="38"/>
      <c r="Q65" s="70"/>
      <c r="R65" s="71"/>
      <c r="S65" s="34"/>
      <c r="T65" s="103"/>
      <c r="U65" s="103"/>
      <c r="V65" s="103"/>
      <c r="W65" s="103"/>
      <c r="X65" s="70"/>
      <c r="Y65" s="70"/>
      <c r="Z65" s="38"/>
      <c r="AA65" s="66"/>
      <c r="AB65" s="72"/>
      <c r="AC65" s="72"/>
      <c r="AD65" s="72"/>
      <c r="AE65" s="72"/>
      <c r="AF65" s="72"/>
      <c r="AG65" s="62"/>
      <c r="AH65" s="104"/>
      <c r="AI65" s="105"/>
      <c r="AJ65" s="30"/>
      <c r="AK65" s="30"/>
      <c r="AL65" s="30"/>
      <c r="AM65" s="30"/>
      <c r="AN65" s="68"/>
      <c r="AO65" s="68"/>
      <c r="AP65" s="68"/>
      <c r="AQ65" s="68"/>
      <c r="AR65" s="68"/>
      <c r="AS65" s="31"/>
      <c r="AT65" s="73"/>
      <c r="AU65" s="73"/>
      <c r="AV65" s="68"/>
      <c r="AW65" s="67"/>
      <c r="AX65" s="67"/>
      <c r="AY65" s="67"/>
      <c r="AZ65" s="67"/>
      <c r="BA65" s="123"/>
      <c r="BB65" s="123"/>
      <c r="BC65" s="123"/>
      <c r="BD65" s="123"/>
      <c r="BE65" s="123"/>
      <c r="BF65" s="67"/>
    </row>
    <row r="66" spans="1:58" ht="25.5" customHeight="1" x14ac:dyDescent="0.25">
      <c r="A66" s="31"/>
      <c r="B66" s="31"/>
      <c r="C66" s="31"/>
      <c r="D66" s="36"/>
      <c r="E66" s="33"/>
      <c r="F66" s="90"/>
      <c r="G66" s="36"/>
      <c r="H66" s="80"/>
      <c r="I66" s="80"/>
      <c r="J66" s="37"/>
      <c r="K66" s="36"/>
      <c r="L66" s="36"/>
      <c r="M66" s="80"/>
      <c r="N66" s="69"/>
      <c r="O66" s="69"/>
      <c r="P66" s="38"/>
      <c r="Q66" s="70"/>
      <c r="R66" s="71"/>
      <c r="S66" s="34"/>
      <c r="T66" s="103"/>
      <c r="U66" s="103"/>
      <c r="V66" s="103"/>
      <c r="W66" s="103"/>
      <c r="X66" s="70"/>
      <c r="Y66" s="70"/>
      <c r="Z66" s="38"/>
      <c r="AA66" s="66"/>
      <c r="AB66" s="72"/>
      <c r="AC66" s="72"/>
      <c r="AD66" s="72"/>
      <c r="AE66" s="72"/>
      <c r="AF66" s="72"/>
      <c r="AG66" s="62"/>
      <c r="AH66" s="104"/>
      <c r="AI66" s="105"/>
      <c r="AJ66" s="30"/>
      <c r="AK66" s="30"/>
      <c r="AL66" s="30"/>
      <c r="AM66" s="30"/>
      <c r="AN66" s="68"/>
      <c r="AO66" s="68"/>
      <c r="AP66" s="68"/>
      <c r="AQ66" s="68"/>
      <c r="AR66" s="68"/>
      <c r="AS66" s="31"/>
      <c r="AT66" s="73"/>
      <c r="AU66" s="73"/>
      <c r="AV66" s="68"/>
      <c r="AW66" s="67"/>
      <c r="AX66" s="67"/>
      <c r="AY66" s="67"/>
      <c r="AZ66" s="67"/>
      <c r="BA66" s="123"/>
      <c r="BB66" s="123"/>
      <c r="BC66" s="123"/>
      <c r="BD66" s="123"/>
      <c r="BE66" s="123"/>
      <c r="BF66" s="67"/>
    </row>
    <row r="67" spans="1:58" ht="25.5" customHeight="1" x14ac:dyDescent="0.25">
      <c r="A67" s="31"/>
      <c r="B67" s="31"/>
      <c r="C67" s="31"/>
      <c r="D67" s="36"/>
      <c r="E67" s="33"/>
      <c r="F67" s="90"/>
      <c r="G67" s="36"/>
      <c r="H67" s="80"/>
      <c r="I67" s="80"/>
      <c r="J67" s="37"/>
      <c r="K67" s="36"/>
      <c r="L67" s="36"/>
      <c r="M67" s="80"/>
      <c r="N67" s="69"/>
      <c r="O67" s="69"/>
      <c r="P67" s="38"/>
      <c r="Q67" s="70"/>
      <c r="R67" s="71"/>
      <c r="S67" s="34"/>
      <c r="T67" s="103"/>
      <c r="U67" s="103"/>
      <c r="V67" s="103"/>
      <c r="W67" s="103"/>
      <c r="X67" s="70"/>
      <c r="Y67" s="70"/>
      <c r="Z67" s="38"/>
      <c r="AA67" s="66"/>
      <c r="AB67" s="72"/>
      <c r="AC67" s="72"/>
      <c r="AD67" s="72"/>
      <c r="AE67" s="72"/>
      <c r="AF67" s="72"/>
      <c r="AG67" s="62"/>
      <c r="AH67" s="104"/>
      <c r="AI67" s="105"/>
      <c r="AJ67" s="30"/>
      <c r="AK67" s="30"/>
      <c r="AL67" s="30"/>
      <c r="AM67" s="30"/>
      <c r="AN67" s="68"/>
      <c r="AO67" s="68"/>
      <c r="AP67" s="68"/>
      <c r="AQ67" s="68"/>
      <c r="AR67" s="68"/>
      <c r="AS67" s="31"/>
      <c r="AT67" s="73"/>
      <c r="AU67" s="73"/>
      <c r="AV67" s="68"/>
      <c r="AW67" s="67"/>
      <c r="AX67" s="67"/>
      <c r="AY67" s="67"/>
      <c r="AZ67" s="67"/>
      <c r="BA67" s="123"/>
      <c r="BB67" s="123"/>
      <c r="BC67" s="123"/>
      <c r="BD67" s="123"/>
      <c r="BE67" s="123"/>
      <c r="BF67" s="67"/>
    </row>
    <row r="68" spans="1:58" ht="25.5" customHeight="1" x14ac:dyDescent="0.25">
      <c r="A68" s="31"/>
      <c r="B68" s="31"/>
      <c r="C68" s="31"/>
      <c r="D68" s="36"/>
      <c r="E68" s="33"/>
      <c r="F68" s="90"/>
      <c r="G68" s="36"/>
      <c r="H68" s="80"/>
      <c r="I68" s="80"/>
      <c r="J68" s="37"/>
      <c r="K68" s="36"/>
      <c r="L68" s="36"/>
      <c r="M68" s="80"/>
      <c r="N68" s="69"/>
      <c r="O68" s="69"/>
      <c r="P68" s="38"/>
      <c r="Q68" s="70"/>
      <c r="R68" s="71"/>
      <c r="S68" s="34"/>
      <c r="T68" s="103"/>
      <c r="U68" s="103"/>
      <c r="V68" s="103"/>
      <c r="W68" s="103"/>
      <c r="X68" s="70"/>
      <c r="Y68" s="70"/>
      <c r="Z68" s="38"/>
      <c r="AA68" s="66"/>
      <c r="AB68" s="72"/>
      <c r="AC68" s="72"/>
      <c r="AD68" s="72"/>
      <c r="AE68" s="72"/>
      <c r="AF68" s="72"/>
      <c r="AG68" s="62"/>
      <c r="AH68" s="104"/>
      <c r="AI68" s="105"/>
      <c r="AJ68" s="30"/>
      <c r="AK68" s="30"/>
      <c r="AL68" s="30"/>
      <c r="AM68" s="30"/>
      <c r="AN68" s="68"/>
      <c r="AO68" s="68"/>
      <c r="AP68" s="68"/>
      <c r="AQ68" s="68"/>
      <c r="AR68" s="68"/>
      <c r="AS68" s="31"/>
      <c r="AT68" s="73"/>
      <c r="AU68" s="73"/>
      <c r="AV68" s="68"/>
      <c r="AW68" s="67"/>
      <c r="AX68" s="67"/>
      <c r="AY68" s="67"/>
      <c r="AZ68" s="67"/>
      <c r="BA68" s="123"/>
      <c r="BB68" s="123"/>
      <c r="BC68" s="123"/>
      <c r="BD68" s="123"/>
      <c r="BE68" s="123"/>
      <c r="BF68" s="67"/>
    </row>
    <row r="69" spans="1:58" ht="25.5" customHeight="1" x14ac:dyDescent="0.25">
      <c r="A69" s="31"/>
      <c r="B69" s="31"/>
      <c r="C69" s="31"/>
      <c r="D69" s="36"/>
      <c r="E69" s="33"/>
      <c r="F69" s="90"/>
      <c r="G69" s="36"/>
      <c r="H69" s="80"/>
      <c r="I69" s="80"/>
      <c r="J69" s="37"/>
      <c r="K69" s="36"/>
      <c r="L69" s="36"/>
      <c r="M69" s="80"/>
      <c r="N69" s="69"/>
      <c r="O69" s="69"/>
      <c r="P69" s="38"/>
      <c r="Q69" s="70"/>
      <c r="R69" s="71"/>
      <c r="S69" s="34"/>
      <c r="T69" s="103"/>
      <c r="U69" s="103"/>
      <c r="V69" s="103"/>
      <c r="W69" s="103"/>
      <c r="X69" s="70"/>
      <c r="Y69" s="70"/>
      <c r="Z69" s="38"/>
      <c r="AA69" s="66"/>
      <c r="AB69" s="72"/>
      <c r="AC69" s="72"/>
      <c r="AD69" s="72"/>
      <c r="AE69" s="72"/>
      <c r="AF69" s="72"/>
      <c r="AG69" s="62"/>
      <c r="AH69" s="104"/>
      <c r="AI69" s="105"/>
      <c r="AJ69" s="30"/>
      <c r="AK69" s="30"/>
      <c r="AL69" s="30"/>
      <c r="AM69" s="30"/>
      <c r="AN69" s="68"/>
      <c r="AO69" s="68"/>
      <c r="AP69" s="68"/>
      <c r="AQ69" s="68"/>
      <c r="AR69" s="68"/>
      <c r="AS69" s="31"/>
      <c r="AT69" s="73"/>
      <c r="AU69" s="73"/>
      <c r="AV69" s="68"/>
      <c r="AW69" s="67"/>
      <c r="AX69" s="67"/>
      <c r="AY69" s="67"/>
      <c r="AZ69" s="67"/>
      <c r="BA69" s="123"/>
      <c r="BB69" s="123"/>
      <c r="BC69" s="123"/>
      <c r="BD69" s="123"/>
      <c r="BE69" s="123"/>
      <c r="BF69" s="67"/>
    </row>
    <row r="70" spans="1:58" ht="25.5" customHeight="1" x14ac:dyDescent="0.25">
      <c r="A70" s="31"/>
      <c r="B70" s="31"/>
      <c r="C70" s="31"/>
      <c r="D70" s="36"/>
      <c r="E70" s="33"/>
      <c r="F70" s="90"/>
      <c r="G70" s="36"/>
      <c r="H70" s="80"/>
      <c r="I70" s="80"/>
      <c r="J70" s="37"/>
      <c r="K70" s="36"/>
      <c r="L70" s="36"/>
      <c r="M70" s="80"/>
      <c r="N70" s="69"/>
      <c r="O70" s="69"/>
      <c r="P70" s="38"/>
      <c r="Q70" s="70"/>
      <c r="R70" s="71"/>
      <c r="S70" s="34"/>
      <c r="T70" s="103"/>
      <c r="U70" s="103"/>
      <c r="V70" s="103"/>
      <c r="W70" s="103"/>
      <c r="X70" s="70"/>
      <c r="Y70" s="70"/>
      <c r="Z70" s="38"/>
      <c r="AA70" s="66"/>
      <c r="AB70" s="72"/>
      <c r="AC70" s="72"/>
      <c r="AD70" s="72"/>
      <c r="AE70" s="72"/>
      <c r="AF70" s="72"/>
      <c r="AG70" s="62"/>
      <c r="AH70" s="104"/>
      <c r="AI70" s="105"/>
      <c r="AJ70" s="30"/>
      <c r="AK70" s="30"/>
      <c r="AL70" s="30"/>
      <c r="AM70" s="30"/>
      <c r="AN70" s="68"/>
      <c r="AO70" s="68"/>
      <c r="AP70" s="68"/>
      <c r="AQ70" s="68"/>
      <c r="AR70" s="68"/>
      <c r="AS70" s="31"/>
      <c r="AT70" s="73"/>
      <c r="AU70" s="73"/>
      <c r="AV70" s="68"/>
      <c r="AW70" s="67"/>
      <c r="AX70" s="67"/>
      <c r="AY70" s="67"/>
      <c r="AZ70" s="67"/>
      <c r="BA70" s="123"/>
      <c r="BB70" s="123"/>
      <c r="BC70" s="123"/>
      <c r="BD70" s="123"/>
      <c r="BE70" s="123"/>
      <c r="BF70" s="67"/>
    </row>
    <row r="71" spans="1:58" ht="25.5" customHeight="1" x14ac:dyDescent="0.25">
      <c r="A71" s="31"/>
      <c r="B71" s="31"/>
      <c r="C71" s="31"/>
      <c r="D71" s="36"/>
      <c r="E71" s="33"/>
      <c r="F71" s="90"/>
      <c r="G71" s="36"/>
      <c r="H71" s="80"/>
      <c r="I71" s="80"/>
      <c r="J71" s="37"/>
      <c r="K71" s="36"/>
      <c r="L71" s="36"/>
      <c r="M71" s="80"/>
      <c r="N71" s="69"/>
      <c r="O71" s="69"/>
      <c r="P71" s="38"/>
      <c r="Q71" s="70"/>
      <c r="R71" s="71"/>
      <c r="S71" s="34"/>
      <c r="T71" s="103"/>
      <c r="U71" s="103"/>
      <c r="V71" s="103"/>
      <c r="W71" s="103"/>
      <c r="X71" s="70"/>
      <c r="Y71" s="70"/>
      <c r="Z71" s="38"/>
      <c r="AA71" s="66"/>
      <c r="AB71" s="72"/>
      <c r="AC71" s="72"/>
      <c r="AD71" s="72"/>
      <c r="AE71" s="72"/>
      <c r="AF71" s="72"/>
      <c r="AG71" s="62"/>
      <c r="AH71" s="104"/>
      <c r="AI71" s="105"/>
      <c r="AJ71" s="30"/>
      <c r="AK71" s="30"/>
      <c r="AL71" s="30"/>
      <c r="AM71" s="30"/>
      <c r="AN71" s="68"/>
      <c r="AO71" s="68"/>
      <c r="AP71" s="68"/>
      <c r="AQ71" s="68"/>
      <c r="AR71" s="68"/>
      <c r="AS71" s="31"/>
      <c r="AT71" s="73"/>
      <c r="AU71" s="73"/>
      <c r="AV71" s="68"/>
      <c r="AW71" s="67"/>
      <c r="AX71" s="67"/>
      <c r="AY71" s="67"/>
      <c r="AZ71" s="67"/>
      <c r="BA71" s="123"/>
      <c r="BB71" s="123"/>
      <c r="BC71" s="123"/>
      <c r="BD71" s="123"/>
      <c r="BE71" s="123"/>
      <c r="BF71" s="67"/>
    </row>
    <row r="72" spans="1:58" ht="25.5" customHeight="1" x14ac:dyDescent="0.25">
      <c r="A72" s="31"/>
      <c r="B72" s="31"/>
      <c r="C72" s="31"/>
      <c r="D72" s="36"/>
      <c r="E72" s="33"/>
      <c r="F72" s="90"/>
      <c r="G72" s="36"/>
      <c r="H72" s="80"/>
      <c r="I72" s="80"/>
      <c r="J72" s="37"/>
      <c r="K72" s="36"/>
      <c r="L72" s="36"/>
      <c r="M72" s="80"/>
      <c r="N72" s="69"/>
      <c r="O72" s="69"/>
      <c r="P72" s="38"/>
      <c r="Q72" s="70"/>
      <c r="R72" s="71"/>
      <c r="S72" s="34"/>
      <c r="T72" s="103"/>
      <c r="U72" s="103"/>
      <c r="V72" s="103"/>
      <c r="W72" s="103"/>
      <c r="X72" s="70"/>
      <c r="Y72" s="70"/>
      <c r="Z72" s="38"/>
      <c r="AA72" s="66"/>
      <c r="AB72" s="72"/>
      <c r="AC72" s="72"/>
      <c r="AD72" s="72"/>
      <c r="AE72" s="72"/>
      <c r="AF72" s="72"/>
      <c r="AG72" s="62"/>
      <c r="AH72" s="104"/>
      <c r="AI72" s="105"/>
      <c r="AJ72" s="30"/>
      <c r="AK72" s="30"/>
      <c r="AL72" s="30"/>
      <c r="AM72" s="30"/>
      <c r="AN72" s="68"/>
      <c r="AO72" s="68"/>
      <c r="AP72" s="68"/>
      <c r="AQ72" s="68"/>
      <c r="AR72" s="68"/>
      <c r="AS72" s="31"/>
      <c r="AT72" s="73"/>
      <c r="AU72" s="73"/>
      <c r="AV72" s="68"/>
      <c r="AW72" s="67"/>
      <c r="AX72" s="67"/>
      <c r="AY72" s="67"/>
      <c r="AZ72" s="67"/>
      <c r="BA72" s="123"/>
      <c r="BB72" s="123"/>
      <c r="BC72" s="123"/>
      <c r="BD72" s="123"/>
      <c r="BE72" s="123"/>
      <c r="BF72" s="67"/>
    </row>
    <row r="73" spans="1:58" ht="25.5" customHeight="1" x14ac:dyDescent="0.25">
      <c r="A73" s="31"/>
      <c r="B73" s="31"/>
      <c r="C73" s="31"/>
      <c r="D73" s="36"/>
      <c r="E73" s="33"/>
      <c r="F73" s="90"/>
      <c r="G73" s="36"/>
      <c r="H73" s="80"/>
      <c r="I73" s="80"/>
      <c r="J73" s="37"/>
      <c r="K73" s="36"/>
      <c r="L73" s="36"/>
      <c r="M73" s="80"/>
      <c r="N73" s="69"/>
      <c r="O73" s="69"/>
      <c r="P73" s="38"/>
      <c r="Q73" s="70"/>
      <c r="R73" s="71"/>
      <c r="S73" s="34"/>
      <c r="T73" s="103"/>
      <c r="U73" s="103"/>
      <c r="V73" s="103"/>
      <c r="W73" s="103"/>
      <c r="X73" s="70"/>
      <c r="Y73" s="70"/>
      <c r="Z73" s="38"/>
      <c r="AA73" s="66"/>
      <c r="AB73" s="72"/>
      <c r="AC73" s="72"/>
      <c r="AD73" s="72"/>
      <c r="AE73" s="72"/>
      <c r="AF73" s="72"/>
      <c r="AG73" s="62"/>
      <c r="AH73" s="104"/>
      <c r="AI73" s="105"/>
      <c r="AJ73" s="30"/>
      <c r="AK73" s="30"/>
      <c r="AL73" s="30"/>
      <c r="AM73" s="30"/>
      <c r="AN73" s="68"/>
      <c r="AO73" s="68"/>
      <c r="AP73" s="68"/>
      <c r="AQ73" s="68"/>
      <c r="AR73" s="68"/>
      <c r="AS73" s="31"/>
      <c r="AT73" s="73"/>
      <c r="AU73" s="73"/>
      <c r="AV73" s="68"/>
      <c r="AW73" s="67"/>
      <c r="AX73" s="67"/>
      <c r="AY73" s="67"/>
      <c r="AZ73" s="67"/>
      <c r="BA73" s="123"/>
      <c r="BB73" s="123"/>
      <c r="BC73" s="123"/>
      <c r="BD73" s="123"/>
      <c r="BE73" s="123"/>
      <c r="BF73" s="67"/>
    </row>
    <row r="74" spans="1:58" ht="25.5" customHeight="1" x14ac:dyDescent="0.25">
      <c r="A74" s="31"/>
      <c r="B74" s="31"/>
      <c r="C74" s="31"/>
      <c r="D74" s="36"/>
      <c r="E74" s="33"/>
      <c r="F74" s="90"/>
      <c r="G74" s="36"/>
      <c r="H74" s="80"/>
      <c r="I74" s="80"/>
      <c r="J74" s="37"/>
      <c r="K74" s="36"/>
      <c r="L74" s="36"/>
      <c r="M74" s="80"/>
      <c r="N74" s="69"/>
      <c r="O74" s="69"/>
      <c r="P74" s="38"/>
      <c r="Q74" s="70"/>
      <c r="R74" s="71"/>
      <c r="S74" s="34"/>
      <c r="T74" s="103"/>
      <c r="U74" s="103"/>
      <c r="V74" s="103"/>
      <c r="W74" s="103"/>
      <c r="X74" s="70"/>
      <c r="Y74" s="70"/>
      <c r="Z74" s="38"/>
      <c r="AA74" s="66"/>
      <c r="AB74" s="72"/>
      <c r="AC74" s="72"/>
      <c r="AD74" s="72"/>
      <c r="AE74" s="72"/>
      <c r="AF74" s="72"/>
      <c r="AG74" s="62"/>
      <c r="AH74" s="104"/>
      <c r="AI74" s="105"/>
      <c r="AJ74" s="30"/>
      <c r="AK74" s="30"/>
      <c r="AL74" s="30"/>
      <c r="AM74" s="30"/>
      <c r="AN74" s="68"/>
      <c r="AO74" s="68"/>
      <c r="AP74" s="68"/>
      <c r="AQ74" s="68"/>
      <c r="AR74" s="68"/>
      <c r="AS74" s="31"/>
      <c r="AT74" s="73"/>
      <c r="AU74" s="73"/>
      <c r="AV74" s="68"/>
      <c r="AW74" s="67"/>
      <c r="AX74" s="67"/>
      <c r="AY74" s="67"/>
      <c r="AZ74" s="67"/>
      <c r="BA74" s="123"/>
      <c r="BB74" s="123"/>
      <c r="BC74" s="123"/>
      <c r="BD74" s="123"/>
      <c r="BE74" s="123"/>
      <c r="BF74" s="67"/>
    </row>
    <row r="75" spans="1:58" ht="25.5" customHeight="1" x14ac:dyDescent="0.25">
      <c r="A75" s="31"/>
      <c r="B75" s="31"/>
      <c r="C75" s="31"/>
      <c r="D75" s="36"/>
      <c r="E75" s="33"/>
      <c r="F75" s="90"/>
      <c r="G75" s="36"/>
      <c r="H75" s="80"/>
      <c r="I75" s="80"/>
      <c r="J75" s="37"/>
      <c r="K75" s="36"/>
      <c r="L75" s="36"/>
      <c r="M75" s="80"/>
      <c r="N75" s="69"/>
      <c r="O75" s="69"/>
      <c r="P75" s="38"/>
      <c r="Q75" s="70"/>
      <c r="R75" s="71"/>
      <c r="S75" s="34"/>
      <c r="T75" s="103"/>
      <c r="U75" s="103"/>
      <c r="V75" s="103"/>
      <c r="W75" s="103"/>
      <c r="X75" s="70"/>
      <c r="Y75" s="70"/>
      <c r="Z75" s="38"/>
      <c r="AA75" s="66"/>
      <c r="AB75" s="72"/>
      <c r="AC75" s="72"/>
      <c r="AD75" s="72"/>
      <c r="AE75" s="72"/>
      <c r="AF75" s="72"/>
      <c r="AG75" s="62"/>
      <c r="AH75" s="104"/>
      <c r="AI75" s="105"/>
      <c r="AJ75" s="30"/>
      <c r="AK75" s="30"/>
      <c r="AL75" s="30"/>
      <c r="AM75" s="30"/>
      <c r="AN75" s="68"/>
      <c r="AO75" s="68"/>
      <c r="AP75" s="68"/>
      <c r="AQ75" s="68"/>
      <c r="AR75" s="68"/>
      <c r="AS75" s="31"/>
      <c r="AT75" s="73"/>
      <c r="AU75" s="73"/>
      <c r="AV75" s="68"/>
      <c r="AW75" s="67"/>
      <c r="AX75" s="67"/>
      <c r="AY75" s="67"/>
      <c r="AZ75" s="67"/>
      <c r="BA75" s="123"/>
      <c r="BB75" s="123"/>
      <c r="BC75" s="123"/>
      <c r="BD75" s="123"/>
      <c r="BE75" s="123"/>
      <c r="BF75" s="67"/>
    </row>
    <row r="76" spans="1:58" ht="25.5" customHeight="1" x14ac:dyDescent="0.25">
      <c r="A76" s="31"/>
      <c r="B76" s="31"/>
      <c r="C76" s="31"/>
      <c r="D76" s="36"/>
      <c r="E76" s="33"/>
      <c r="F76" s="90"/>
      <c r="G76" s="36"/>
      <c r="H76" s="80"/>
      <c r="I76" s="80"/>
      <c r="J76" s="37"/>
      <c r="K76" s="36"/>
      <c r="L76" s="36"/>
      <c r="M76" s="80"/>
      <c r="N76" s="69"/>
      <c r="O76" s="69"/>
      <c r="P76" s="38"/>
      <c r="Q76" s="70"/>
      <c r="R76" s="71"/>
      <c r="S76" s="34"/>
      <c r="T76" s="103"/>
      <c r="U76" s="103"/>
      <c r="V76" s="103"/>
      <c r="W76" s="103"/>
      <c r="X76" s="70"/>
      <c r="Y76" s="70"/>
      <c r="Z76" s="38"/>
      <c r="AA76" s="66"/>
      <c r="AB76" s="72"/>
      <c r="AC76" s="72"/>
      <c r="AD76" s="72"/>
      <c r="AE76" s="72"/>
      <c r="AF76" s="72"/>
      <c r="AG76" s="62"/>
      <c r="AH76" s="104"/>
      <c r="AI76" s="105"/>
      <c r="AJ76" s="30"/>
      <c r="AK76" s="30"/>
      <c r="AL76" s="30"/>
      <c r="AM76" s="30"/>
      <c r="AN76" s="68"/>
      <c r="AO76" s="68"/>
      <c r="AP76" s="68"/>
      <c r="AQ76" s="68"/>
      <c r="AR76" s="68"/>
      <c r="AS76" s="31"/>
      <c r="AT76" s="73"/>
      <c r="AU76" s="73"/>
      <c r="AV76" s="68"/>
      <c r="AW76" s="67"/>
      <c r="AX76" s="67"/>
      <c r="AY76" s="67"/>
      <c r="AZ76" s="67"/>
      <c r="BA76" s="123"/>
      <c r="BB76" s="123"/>
      <c r="BC76" s="123"/>
      <c r="BD76" s="123"/>
      <c r="BE76" s="123"/>
      <c r="BF76" s="67"/>
    </row>
    <row r="77" spans="1:58" ht="25.5" customHeight="1" x14ac:dyDescent="0.25">
      <c r="A77" s="31"/>
      <c r="B77" s="31"/>
      <c r="C77" s="31"/>
      <c r="D77" s="39"/>
      <c r="E77" s="33"/>
      <c r="F77" s="90"/>
      <c r="G77" s="39"/>
      <c r="H77" s="81"/>
      <c r="I77" s="81"/>
      <c r="J77" s="40"/>
      <c r="K77" s="39"/>
      <c r="L77" s="39"/>
      <c r="M77" s="81"/>
      <c r="N77" s="69"/>
      <c r="O77" s="69"/>
      <c r="P77" s="41"/>
      <c r="Q77" s="41"/>
      <c r="R77" s="42"/>
      <c r="S77" s="34"/>
      <c r="T77" s="81"/>
      <c r="U77" s="81"/>
      <c r="V77" s="81"/>
      <c r="W77" s="81"/>
      <c r="X77" s="41"/>
      <c r="Y77" s="41"/>
      <c r="Z77" s="41"/>
      <c r="AA77" s="66"/>
      <c r="AB77" s="72"/>
      <c r="AC77" s="66"/>
      <c r="AD77" s="72"/>
      <c r="AE77" s="72"/>
      <c r="AF77" s="72"/>
      <c r="AG77" s="40"/>
      <c r="AH77" s="104"/>
      <c r="AI77" s="105"/>
      <c r="AJ77" s="30"/>
      <c r="AK77" s="30"/>
      <c r="AL77" s="30"/>
      <c r="AM77" s="30"/>
      <c r="AN77" s="68"/>
      <c r="AO77" s="68"/>
      <c r="AP77" s="68"/>
      <c r="AQ77" s="68"/>
      <c r="AR77" s="68"/>
      <c r="AS77" s="39"/>
      <c r="AT77" s="43"/>
      <c r="AU77" s="43"/>
      <c r="AV77" s="162"/>
      <c r="AW77" s="67"/>
      <c r="AX77" s="67"/>
      <c r="AY77" s="67"/>
      <c r="AZ77" s="67"/>
      <c r="BA77" s="123"/>
      <c r="BB77" s="123"/>
      <c r="BC77" s="123"/>
      <c r="BD77" s="123"/>
      <c r="BE77" s="123"/>
      <c r="BF77" s="67"/>
    </row>
    <row r="78" spans="1:58" ht="25.5" customHeight="1" x14ac:dyDescent="0.25">
      <c r="A78" s="31"/>
      <c r="B78" s="31"/>
      <c r="C78" s="31"/>
      <c r="D78" s="31"/>
      <c r="E78" s="33"/>
      <c r="F78" s="90"/>
      <c r="G78" s="31"/>
      <c r="H78" s="82"/>
      <c r="I78" s="82"/>
      <c r="J78" s="44"/>
      <c r="K78" s="45"/>
      <c r="L78" s="45"/>
      <c r="M78" s="82"/>
      <c r="N78" s="69"/>
      <c r="O78" s="69"/>
      <c r="P78" s="74"/>
      <c r="Q78" s="74"/>
      <c r="R78" s="75"/>
      <c r="S78" s="34"/>
      <c r="T78" s="83"/>
      <c r="U78" s="83"/>
      <c r="V78" s="83"/>
      <c r="W78" s="83"/>
      <c r="X78" s="74"/>
      <c r="Y78" s="74"/>
      <c r="Z78" s="74"/>
      <c r="AA78" s="66"/>
      <c r="AB78" s="72"/>
      <c r="AC78" s="66"/>
      <c r="AD78" s="72"/>
      <c r="AE78" s="72"/>
      <c r="AF78" s="72"/>
      <c r="AG78" s="62"/>
      <c r="AH78" s="104"/>
      <c r="AI78" s="105"/>
      <c r="AJ78" s="30"/>
      <c r="AK78" s="30"/>
      <c r="AL78" s="30"/>
      <c r="AM78" s="30"/>
      <c r="AN78" s="68"/>
      <c r="AO78" s="68"/>
      <c r="AP78" s="68"/>
      <c r="AQ78" s="68"/>
      <c r="AR78" s="68"/>
      <c r="AS78" s="31"/>
      <c r="AT78" s="73"/>
      <c r="AU78" s="73"/>
      <c r="AV78" s="68"/>
      <c r="AW78" s="67"/>
      <c r="AX78" s="67"/>
      <c r="AY78" s="67"/>
      <c r="AZ78" s="67"/>
      <c r="BA78" s="123"/>
      <c r="BB78" s="123"/>
      <c r="BC78" s="123"/>
      <c r="BD78" s="123"/>
      <c r="BE78" s="123"/>
      <c r="BF78" s="67"/>
    </row>
    <row r="79" spans="1:58" ht="25.5" customHeight="1" x14ac:dyDescent="0.25">
      <c r="A79" s="31"/>
      <c r="B79" s="31"/>
      <c r="C79" s="31"/>
      <c r="D79" s="31"/>
      <c r="E79" s="33"/>
      <c r="F79" s="90"/>
      <c r="G79" s="31"/>
      <c r="H79" s="82"/>
      <c r="I79" s="82"/>
      <c r="J79" s="44"/>
      <c r="K79" s="45"/>
      <c r="L79" s="45"/>
      <c r="M79" s="82"/>
      <c r="N79" s="69"/>
      <c r="O79" s="69"/>
      <c r="P79" s="74"/>
      <c r="Q79" s="74"/>
      <c r="R79" s="75"/>
      <c r="S79" s="34"/>
      <c r="T79" s="83"/>
      <c r="U79" s="83"/>
      <c r="V79" s="83"/>
      <c r="W79" s="83"/>
      <c r="X79" s="74"/>
      <c r="Y79" s="74"/>
      <c r="Z79" s="74"/>
      <c r="AA79" s="66"/>
      <c r="AB79" s="72"/>
      <c r="AC79" s="66"/>
      <c r="AD79" s="72"/>
      <c r="AE79" s="72"/>
      <c r="AF79" s="72"/>
      <c r="AG79" s="62"/>
      <c r="AH79" s="104"/>
      <c r="AI79" s="105"/>
      <c r="AJ79" s="30"/>
      <c r="AK79" s="30"/>
      <c r="AL79" s="30"/>
      <c r="AM79" s="30"/>
      <c r="AN79" s="68"/>
      <c r="AO79" s="68"/>
      <c r="AP79" s="68"/>
      <c r="AQ79" s="68"/>
      <c r="AR79" s="68"/>
      <c r="AS79" s="31"/>
      <c r="AT79" s="73"/>
      <c r="AU79" s="73"/>
      <c r="AV79" s="68"/>
      <c r="AW79" s="67"/>
      <c r="AX79" s="67"/>
      <c r="AY79" s="67"/>
      <c r="AZ79" s="67"/>
      <c r="BA79" s="123"/>
      <c r="BB79" s="123"/>
      <c r="BC79" s="123"/>
      <c r="BD79" s="123"/>
      <c r="BE79" s="123"/>
      <c r="BF79" s="67"/>
    </row>
    <row r="80" spans="1:58" ht="25.5" customHeight="1" x14ac:dyDescent="0.25">
      <c r="A80" s="31"/>
      <c r="B80" s="31"/>
      <c r="C80" s="31"/>
      <c r="D80" s="31"/>
      <c r="E80" s="33"/>
      <c r="F80" s="90"/>
      <c r="G80" s="31"/>
      <c r="H80" s="82"/>
      <c r="I80" s="82"/>
      <c r="J80" s="44"/>
      <c r="K80" s="45"/>
      <c r="L80" s="45"/>
      <c r="M80" s="82"/>
      <c r="N80" s="69"/>
      <c r="O80" s="69"/>
      <c r="P80" s="74"/>
      <c r="Q80" s="74"/>
      <c r="R80" s="75"/>
      <c r="S80" s="34"/>
      <c r="T80" s="83"/>
      <c r="U80" s="83"/>
      <c r="V80" s="83"/>
      <c r="W80" s="83"/>
      <c r="X80" s="74"/>
      <c r="Y80" s="74"/>
      <c r="Z80" s="74"/>
      <c r="AA80" s="66"/>
      <c r="AB80" s="72"/>
      <c r="AC80" s="66"/>
      <c r="AD80" s="72"/>
      <c r="AE80" s="72"/>
      <c r="AF80" s="72"/>
      <c r="AG80" s="62"/>
      <c r="AH80" s="104"/>
      <c r="AI80" s="105"/>
      <c r="AJ80" s="30"/>
      <c r="AK80" s="30"/>
      <c r="AL80" s="30"/>
      <c r="AM80" s="30"/>
      <c r="AN80" s="68"/>
      <c r="AO80" s="68"/>
      <c r="AP80" s="68"/>
      <c r="AQ80" s="68"/>
      <c r="AR80" s="68"/>
      <c r="AS80" s="31"/>
      <c r="AT80" s="73"/>
      <c r="AU80" s="73"/>
      <c r="AV80" s="68"/>
      <c r="AW80" s="67"/>
      <c r="AX80" s="67"/>
      <c r="AY80" s="67"/>
      <c r="AZ80" s="67"/>
      <c r="BA80" s="123"/>
      <c r="BB80" s="123"/>
      <c r="BC80" s="123"/>
      <c r="BD80" s="123"/>
      <c r="BE80" s="123"/>
      <c r="BF80" s="67"/>
    </row>
    <row r="81" spans="1:58" ht="25.5" customHeight="1" x14ac:dyDescent="0.25">
      <c r="A81" s="31"/>
      <c r="B81" s="31"/>
      <c r="C81" s="31"/>
      <c r="D81" s="31"/>
      <c r="E81" s="33"/>
      <c r="F81" s="90"/>
      <c r="G81" s="31"/>
      <c r="H81" s="82"/>
      <c r="I81" s="82"/>
      <c r="J81" s="44"/>
      <c r="K81" s="45"/>
      <c r="L81" s="45"/>
      <c r="M81" s="82"/>
      <c r="N81" s="69"/>
      <c r="O81" s="69"/>
      <c r="P81" s="74"/>
      <c r="Q81" s="74"/>
      <c r="R81" s="75"/>
      <c r="S81" s="34"/>
      <c r="T81" s="83"/>
      <c r="U81" s="83"/>
      <c r="V81" s="83"/>
      <c r="W81" s="83"/>
      <c r="X81" s="74"/>
      <c r="Y81" s="74"/>
      <c r="Z81" s="74"/>
      <c r="AA81" s="66"/>
      <c r="AB81" s="72"/>
      <c r="AC81" s="66"/>
      <c r="AD81" s="72"/>
      <c r="AE81" s="72"/>
      <c r="AF81" s="72"/>
      <c r="AG81" s="62"/>
      <c r="AH81" s="104"/>
      <c r="AI81" s="105"/>
      <c r="AJ81" s="30"/>
      <c r="AK81" s="30"/>
      <c r="AL81" s="30"/>
      <c r="AM81" s="30"/>
      <c r="AN81" s="68"/>
      <c r="AO81" s="68"/>
      <c r="AP81" s="68"/>
      <c r="AQ81" s="68"/>
      <c r="AR81" s="68"/>
      <c r="AS81" s="31"/>
      <c r="AT81" s="73"/>
      <c r="AU81" s="73"/>
      <c r="AV81" s="68"/>
      <c r="AW81" s="67"/>
      <c r="AX81" s="67"/>
      <c r="AY81" s="67"/>
      <c r="AZ81" s="67"/>
      <c r="BA81" s="123"/>
      <c r="BB81" s="123"/>
      <c r="BC81" s="123"/>
      <c r="BD81" s="123"/>
      <c r="BE81" s="123"/>
      <c r="BF81" s="67"/>
    </row>
    <row r="82" spans="1:58" ht="25.5" customHeight="1" x14ac:dyDescent="0.25">
      <c r="A82" s="31"/>
      <c r="B82" s="31"/>
      <c r="C82" s="31"/>
      <c r="D82" s="31"/>
      <c r="E82" s="33"/>
      <c r="F82" s="90"/>
      <c r="G82" s="31"/>
      <c r="H82" s="82"/>
      <c r="I82" s="82"/>
      <c r="J82" s="44"/>
      <c r="K82" s="45"/>
      <c r="L82" s="45"/>
      <c r="M82" s="82"/>
      <c r="N82" s="69"/>
      <c r="O82" s="69"/>
      <c r="P82" s="74"/>
      <c r="Q82" s="74"/>
      <c r="R82" s="75"/>
      <c r="S82" s="34"/>
      <c r="T82" s="83"/>
      <c r="U82" s="83"/>
      <c r="V82" s="83"/>
      <c r="W82" s="83"/>
      <c r="X82" s="74"/>
      <c r="Y82" s="74"/>
      <c r="Z82" s="74"/>
      <c r="AA82" s="66"/>
      <c r="AB82" s="72"/>
      <c r="AC82" s="66"/>
      <c r="AD82" s="72"/>
      <c r="AE82" s="72"/>
      <c r="AF82" s="72"/>
      <c r="AG82" s="62"/>
      <c r="AH82" s="104"/>
      <c r="AI82" s="105"/>
      <c r="AJ82" s="30"/>
      <c r="AK82" s="30"/>
      <c r="AL82" s="30"/>
      <c r="AM82" s="30"/>
      <c r="AN82" s="68"/>
      <c r="AO82" s="68"/>
      <c r="AP82" s="68"/>
      <c r="AQ82" s="68"/>
      <c r="AR82" s="68"/>
      <c r="AS82" s="31"/>
      <c r="AT82" s="73"/>
      <c r="AU82" s="73"/>
      <c r="AV82" s="68"/>
      <c r="AW82" s="67"/>
      <c r="AX82" s="67"/>
      <c r="AY82" s="67"/>
      <c r="AZ82" s="67"/>
      <c r="BA82" s="123"/>
      <c r="BB82" s="123"/>
      <c r="BC82" s="123"/>
      <c r="BD82" s="123"/>
      <c r="BE82" s="123"/>
      <c r="BF82" s="67"/>
    </row>
    <row r="83" spans="1:58" ht="25.5" customHeight="1" x14ac:dyDescent="0.25">
      <c r="A83" s="31"/>
      <c r="B83" s="31"/>
      <c r="C83" s="31"/>
      <c r="D83" s="31"/>
      <c r="E83" s="33"/>
      <c r="F83" s="90"/>
      <c r="G83" s="31"/>
      <c r="H83" s="82"/>
      <c r="I83" s="82"/>
      <c r="J83" s="44"/>
      <c r="K83" s="45"/>
      <c r="L83" s="45"/>
      <c r="M83" s="82"/>
      <c r="N83" s="69"/>
      <c r="O83" s="69"/>
      <c r="P83" s="74"/>
      <c r="Q83" s="74"/>
      <c r="R83" s="75"/>
      <c r="S83" s="34"/>
      <c r="T83" s="83"/>
      <c r="U83" s="83"/>
      <c r="V83" s="83"/>
      <c r="W83" s="83"/>
      <c r="X83" s="74"/>
      <c r="Y83" s="74"/>
      <c r="Z83" s="74"/>
      <c r="AA83" s="66"/>
      <c r="AB83" s="72"/>
      <c r="AC83" s="66"/>
      <c r="AD83" s="72"/>
      <c r="AE83" s="72"/>
      <c r="AF83" s="72"/>
      <c r="AG83" s="62"/>
      <c r="AH83" s="104"/>
      <c r="AI83" s="105"/>
      <c r="AJ83" s="30"/>
      <c r="AK83" s="30"/>
      <c r="AL83" s="30"/>
      <c r="AM83" s="30"/>
      <c r="AN83" s="68"/>
      <c r="AO83" s="68"/>
      <c r="AP83" s="68"/>
      <c r="AQ83" s="68"/>
      <c r="AR83" s="68"/>
      <c r="AS83" s="31"/>
      <c r="AT83" s="73"/>
      <c r="AU83" s="73"/>
      <c r="AV83" s="68"/>
      <c r="AW83" s="67"/>
      <c r="AX83" s="67"/>
      <c r="AY83" s="67"/>
      <c r="AZ83" s="67"/>
      <c r="BA83" s="123"/>
      <c r="BB83" s="123"/>
      <c r="BC83" s="123"/>
      <c r="BD83" s="123"/>
      <c r="BE83" s="123"/>
      <c r="BF83" s="67"/>
    </row>
    <row r="84" spans="1:58" ht="25.5" customHeight="1" x14ac:dyDescent="0.25">
      <c r="A84" s="31"/>
      <c r="B84" s="31"/>
      <c r="C84" s="31"/>
      <c r="D84" s="31"/>
      <c r="E84" s="33"/>
      <c r="F84" s="90"/>
      <c r="G84" s="31"/>
      <c r="H84" s="82"/>
      <c r="I84" s="82"/>
      <c r="J84" s="44"/>
      <c r="K84" s="45"/>
      <c r="L84" s="45"/>
      <c r="M84" s="82"/>
      <c r="N84" s="69"/>
      <c r="O84" s="69"/>
      <c r="P84" s="74"/>
      <c r="Q84" s="74"/>
      <c r="R84" s="75"/>
      <c r="S84" s="34"/>
      <c r="T84" s="83"/>
      <c r="U84" s="83"/>
      <c r="V84" s="83"/>
      <c r="W84" s="83"/>
      <c r="X84" s="74"/>
      <c r="Y84" s="74"/>
      <c r="Z84" s="74"/>
      <c r="AA84" s="66"/>
      <c r="AB84" s="72"/>
      <c r="AC84" s="66"/>
      <c r="AD84" s="72"/>
      <c r="AE84" s="72"/>
      <c r="AF84" s="72"/>
      <c r="AG84" s="62"/>
      <c r="AH84" s="104"/>
      <c r="AI84" s="105"/>
      <c r="AJ84" s="30"/>
      <c r="AK84" s="30"/>
      <c r="AL84" s="30"/>
      <c r="AM84" s="30"/>
      <c r="AN84" s="68"/>
      <c r="AO84" s="68"/>
      <c r="AP84" s="68"/>
      <c r="AQ84" s="68"/>
      <c r="AR84" s="68"/>
      <c r="AS84" s="31"/>
      <c r="AT84" s="73"/>
      <c r="AU84" s="73"/>
      <c r="AV84" s="68"/>
      <c r="AW84" s="67"/>
      <c r="AX84" s="67"/>
      <c r="AY84" s="67"/>
      <c r="AZ84" s="67"/>
      <c r="BA84" s="123"/>
      <c r="BB84" s="123"/>
      <c r="BC84" s="123"/>
      <c r="BD84" s="123"/>
      <c r="BE84" s="123"/>
      <c r="BF84" s="67"/>
    </row>
    <row r="85" spans="1:58" ht="25.5" customHeight="1" x14ac:dyDescent="0.25">
      <c r="A85" s="31"/>
      <c r="B85" s="31"/>
      <c r="C85" s="31"/>
      <c r="D85" s="31"/>
      <c r="E85" s="33"/>
      <c r="F85" s="90"/>
      <c r="G85" s="31"/>
      <c r="H85" s="82"/>
      <c r="I85" s="82"/>
      <c r="J85" s="44"/>
      <c r="K85" s="45"/>
      <c r="L85" s="45"/>
      <c r="M85" s="82"/>
      <c r="N85" s="69"/>
      <c r="O85" s="69"/>
      <c r="P85" s="74"/>
      <c r="Q85" s="74"/>
      <c r="R85" s="75"/>
      <c r="S85" s="34"/>
      <c r="T85" s="83"/>
      <c r="U85" s="83"/>
      <c r="V85" s="83"/>
      <c r="W85" s="83"/>
      <c r="X85" s="74"/>
      <c r="Y85" s="74"/>
      <c r="Z85" s="74"/>
      <c r="AA85" s="66"/>
      <c r="AB85" s="72"/>
      <c r="AC85" s="66"/>
      <c r="AD85" s="72"/>
      <c r="AE85" s="72"/>
      <c r="AF85" s="72"/>
      <c r="AG85" s="62"/>
      <c r="AH85" s="104"/>
      <c r="AI85" s="105"/>
      <c r="AJ85" s="30"/>
      <c r="AK85" s="30"/>
      <c r="AL85" s="30"/>
      <c r="AM85" s="30"/>
      <c r="AN85" s="68"/>
      <c r="AO85" s="68"/>
      <c r="AP85" s="68"/>
      <c r="AQ85" s="68"/>
      <c r="AR85" s="68"/>
      <c r="AS85" s="31"/>
      <c r="AT85" s="73"/>
      <c r="AU85" s="73"/>
      <c r="AV85" s="68"/>
      <c r="AW85" s="67"/>
      <c r="AX85" s="67"/>
      <c r="AY85" s="67"/>
      <c r="AZ85" s="67"/>
      <c r="BA85" s="123"/>
      <c r="BB85" s="123"/>
      <c r="BC85" s="123"/>
      <c r="BD85" s="123"/>
      <c r="BE85" s="123"/>
      <c r="BF85" s="67"/>
    </row>
    <row r="86" spans="1:58" ht="25.5" customHeight="1" x14ac:dyDescent="0.25">
      <c r="A86" s="31"/>
      <c r="B86" s="31"/>
      <c r="C86" s="31"/>
      <c r="D86" s="31"/>
      <c r="E86" s="33"/>
      <c r="F86" s="90"/>
      <c r="G86" s="31"/>
      <c r="H86" s="82"/>
      <c r="I86" s="82"/>
      <c r="J86" s="44"/>
      <c r="K86" s="45"/>
      <c r="L86" s="45"/>
      <c r="M86" s="82"/>
      <c r="N86" s="69"/>
      <c r="O86" s="69"/>
      <c r="P86" s="74"/>
      <c r="Q86" s="74"/>
      <c r="R86" s="75"/>
      <c r="S86" s="34"/>
      <c r="T86" s="83"/>
      <c r="U86" s="83"/>
      <c r="V86" s="83"/>
      <c r="W86" s="83"/>
      <c r="X86" s="74"/>
      <c r="Y86" s="74"/>
      <c r="Z86" s="74"/>
      <c r="AA86" s="66"/>
      <c r="AB86" s="72"/>
      <c r="AC86" s="66"/>
      <c r="AD86" s="72"/>
      <c r="AE86" s="72"/>
      <c r="AF86" s="72"/>
      <c r="AG86" s="62"/>
      <c r="AH86" s="104"/>
      <c r="AI86" s="105"/>
      <c r="AJ86" s="30"/>
      <c r="AK86" s="30"/>
      <c r="AL86" s="30"/>
      <c r="AM86" s="30"/>
      <c r="AN86" s="68"/>
      <c r="AO86" s="68"/>
      <c r="AP86" s="68"/>
      <c r="AQ86" s="68"/>
      <c r="AR86" s="68"/>
      <c r="AS86" s="31"/>
      <c r="AT86" s="73"/>
      <c r="AU86" s="73"/>
      <c r="AV86" s="68"/>
      <c r="AW86" s="67"/>
      <c r="AX86" s="67"/>
      <c r="AY86" s="67"/>
      <c r="AZ86" s="67"/>
      <c r="BA86" s="123"/>
      <c r="BB86" s="123"/>
      <c r="BC86" s="123"/>
      <c r="BD86" s="123"/>
      <c r="BE86" s="123"/>
      <c r="BF86" s="67"/>
    </row>
    <row r="87" spans="1:58" ht="25.5" customHeight="1" x14ac:dyDescent="0.25">
      <c r="A87" s="31"/>
      <c r="B87" s="31"/>
      <c r="C87" s="31"/>
      <c r="D87" s="31"/>
      <c r="E87" s="33"/>
      <c r="F87" s="90"/>
      <c r="G87" s="31"/>
      <c r="H87" s="82"/>
      <c r="I87" s="82"/>
      <c r="J87" s="44"/>
      <c r="K87" s="45"/>
      <c r="L87" s="45"/>
      <c r="M87" s="82"/>
      <c r="N87" s="69"/>
      <c r="O87" s="69"/>
      <c r="P87" s="74"/>
      <c r="Q87" s="74"/>
      <c r="R87" s="75"/>
      <c r="S87" s="34"/>
      <c r="T87" s="80"/>
      <c r="U87" s="80"/>
      <c r="V87" s="80"/>
      <c r="W87" s="80"/>
      <c r="X87" s="38"/>
      <c r="Y87" s="38"/>
      <c r="Z87" s="38"/>
      <c r="AA87" s="66"/>
      <c r="AB87" s="72"/>
      <c r="AC87" s="66"/>
      <c r="AD87" s="72"/>
      <c r="AE87" s="72"/>
      <c r="AF87" s="72"/>
      <c r="AG87" s="37"/>
      <c r="AH87" s="104"/>
      <c r="AI87" s="105"/>
      <c r="AJ87" s="30"/>
      <c r="AK87" s="30"/>
      <c r="AL87" s="30"/>
      <c r="AM87" s="30"/>
      <c r="AN87" s="68"/>
      <c r="AO87" s="68"/>
      <c r="AP87" s="68"/>
      <c r="AQ87" s="68"/>
      <c r="AR87" s="68"/>
      <c r="AS87" s="31"/>
      <c r="AT87" s="73"/>
      <c r="AU87" s="73"/>
      <c r="AV87" s="68"/>
      <c r="AW87" s="67"/>
      <c r="AX87" s="67"/>
      <c r="AY87" s="67"/>
      <c r="AZ87" s="67"/>
      <c r="BA87" s="123"/>
      <c r="BB87" s="123"/>
      <c r="BC87" s="123"/>
      <c r="BD87" s="123"/>
      <c r="BE87" s="123"/>
      <c r="BF87" s="67"/>
    </row>
    <row r="88" spans="1:58" ht="25.5" customHeight="1" x14ac:dyDescent="0.25">
      <c r="A88" s="31"/>
      <c r="B88" s="31"/>
      <c r="C88" s="31"/>
      <c r="D88" s="31"/>
      <c r="E88" s="33"/>
      <c r="F88" s="90"/>
      <c r="G88" s="31"/>
      <c r="H88" s="82"/>
      <c r="I88" s="82"/>
      <c r="J88" s="44"/>
      <c r="K88" s="45"/>
      <c r="L88" s="45"/>
      <c r="M88" s="82"/>
      <c r="N88" s="69"/>
      <c r="O88" s="69"/>
      <c r="P88" s="74"/>
      <c r="Q88" s="74"/>
      <c r="R88" s="75"/>
      <c r="S88" s="34"/>
      <c r="T88" s="80"/>
      <c r="U88" s="80"/>
      <c r="V88" s="80"/>
      <c r="W88" s="80"/>
      <c r="X88" s="38"/>
      <c r="Y88" s="38"/>
      <c r="Z88" s="38"/>
      <c r="AA88" s="66"/>
      <c r="AB88" s="72"/>
      <c r="AC88" s="66"/>
      <c r="AD88" s="72"/>
      <c r="AE88" s="72"/>
      <c r="AF88" s="72"/>
      <c r="AG88" s="37"/>
      <c r="AH88" s="104"/>
      <c r="AI88" s="105"/>
      <c r="AJ88" s="30"/>
      <c r="AK88" s="30"/>
      <c r="AL88" s="30"/>
      <c r="AM88" s="30"/>
      <c r="AN88" s="68"/>
      <c r="AO88" s="68"/>
      <c r="AP88" s="68"/>
      <c r="AQ88" s="68"/>
      <c r="AR88" s="68"/>
      <c r="AS88" s="31"/>
      <c r="AT88" s="73"/>
      <c r="AU88" s="73"/>
      <c r="AV88" s="68"/>
      <c r="AW88" s="67"/>
      <c r="AX88" s="67"/>
      <c r="AY88" s="67"/>
      <c r="AZ88" s="67"/>
      <c r="BA88" s="123"/>
      <c r="BB88" s="123"/>
      <c r="BC88" s="123"/>
      <c r="BD88" s="123"/>
      <c r="BE88" s="123"/>
      <c r="BF88" s="67"/>
    </row>
    <row r="89" spans="1:58" ht="25.5" customHeight="1" x14ac:dyDescent="0.25">
      <c r="A89" s="31"/>
      <c r="B89" s="31"/>
      <c r="C89" s="31"/>
      <c r="D89" s="31"/>
      <c r="E89" s="33"/>
      <c r="F89" s="90"/>
      <c r="G89" s="31"/>
      <c r="H89" s="82"/>
      <c r="I89" s="82"/>
      <c r="J89" s="44"/>
      <c r="K89" s="45"/>
      <c r="L89" s="45"/>
      <c r="M89" s="82"/>
      <c r="N89" s="69"/>
      <c r="O89" s="69"/>
      <c r="P89" s="74"/>
      <c r="Q89" s="74"/>
      <c r="R89" s="75"/>
      <c r="S89" s="34"/>
      <c r="T89" s="80"/>
      <c r="U89" s="80"/>
      <c r="V89" s="80"/>
      <c r="W89" s="80"/>
      <c r="X89" s="38"/>
      <c r="Y89" s="38"/>
      <c r="Z89" s="38"/>
      <c r="AA89" s="66"/>
      <c r="AB89" s="72"/>
      <c r="AC89" s="66"/>
      <c r="AD89" s="72"/>
      <c r="AE89" s="72"/>
      <c r="AF89" s="72"/>
      <c r="AG89" s="37"/>
      <c r="AH89" s="104"/>
      <c r="AI89" s="105"/>
      <c r="AJ89" s="30"/>
      <c r="AK89" s="30"/>
      <c r="AL89" s="30"/>
      <c r="AM89" s="30"/>
      <c r="AN89" s="68"/>
      <c r="AO89" s="68"/>
      <c r="AP89" s="68"/>
      <c r="AQ89" s="68"/>
      <c r="AR89" s="68"/>
      <c r="AS89" s="31"/>
      <c r="AT89" s="73"/>
      <c r="AU89" s="73"/>
      <c r="AV89" s="68"/>
      <c r="AW89" s="67"/>
      <c r="AX89" s="67"/>
      <c r="AY89" s="67"/>
      <c r="AZ89" s="67"/>
      <c r="BA89" s="123"/>
      <c r="BB89" s="123"/>
      <c r="BC89" s="123"/>
      <c r="BD89" s="123"/>
      <c r="BE89" s="123"/>
      <c r="BF89" s="67"/>
    </row>
    <row r="90" spans="1:58" ht="25.5" customHeight="1" x14ac:dyDescent="0.25">
      <c r="A90" s="31"/>
      <c r="B90" s="31"/>
      <c r="C90" s="31"/>
      <c r="D90" s="31"/>
      <c r="E90" s="33"/>
      <c r="F90" s="90"/>
      <c r="G90" s="31"/>
      <c r="H90" s="82"/>
      <c r="I90" s="82"/>
      <c r="J90" s="44"/>
      <c r="K90" s="45"/>
      <c r="L90" s="45"/>
      <c r="M90" s="82"/>
      <c r="N90" s="69"/>
      <c r="O90" s="69"/>
      <c r="P90" s="74"/>
      <c r="Q90" s="74"/>
      <c r="R90" s="75"/>
      <c r="S90" s="34"/>
      <c r="T90" s="80"/>
      <c r="U90" s="80"/>
      <c r="V90" s="80"/>
      <c r="W90" s="80"/>
      <c r="X90" s="38"/>
      <c r="Y90" s="38"/>
      <c r="Z90" s="38"/>
      <c r="AA90" s="66"/>
      <c r="AB90" s="72"/>
      <c r="AC90" s="66"/>
      <c r="AD90" s="72"/>
      <c r="AE90" s="72"/>
      <c r="AF90" s="72"/>
      <c r="AG90" s="37"/>
      <c r="AH90" s="104"/>
      <c r="AI90" s="105"/>
      <c r="AJ90" s="30"/>
      <c r="AK90" s="30"/>
      <c r="AL90" s="30"/>
      <c r="AM90" s="30"/>
      <c r="AN90" s="68"/>
      <c r="AO90" s="68"/>
      <c r="AP90" s="68"/>
      <c r="AQ90" s="68"/>
      <c r="AR90" s="68"/>
      <c r="AS90" s="31"/>
      <c r="AT90" s="73"/>
      <c r="AU90" s="73"/>
      <c r="AV90" s="68"/>
      <c r="AW90" s="67"/>
      <c r="AX90" s="67"/>
      <c r="AY90" s="67"/>
      <c r="AZ90" s="67"/>
      <c r="BA90" s="123"/>
      <c r="BB90" s="123"/>
      <c r="BC90" s="123"/>
      <c r="BD90" s="123"/>
      <c r="BE90" s="123"/>
      <c r="BF90" s="67"/>
    </row>
    <row r="91" spans="1:58" ht="25.5" customHeight="1" x14ac:dyDescent="0.25">
      <c r="A91" s="31"/>
      <c r="B91" s="31"/>
      <c r="C91" s="31"/>
      <c r="D91" s="31"/>
      <c r="E91" s="33"/>
      <c r="F91" s="90"/>
      <c r="G91" s="31"/>
      <c r="H91" s="82"/>
      <c r="I91" s="82"/>
      <c r="J91" s="44"/>
      <c r="K91" s="45"/>
      <c r="L91" s="45"/>
      <c r="M91" s="82"/>
      <c r="N91" s="69"/>
      <c r="O91" s="69"/>
      <c r="P91" s="74"/>
      <c r="Q91" s="74"/>
      <c r="R91" s="75"/>
      <c r="S91" s="34"/>
      <c r="T91" s="80"/>
      <c r="U91" s="80"/>
      <c r="V91" s="80"/>
      <c r="W91" s="80"/>
      <c r="X91" s="38"/>
      <c r="Y91" s="38"/>
      <c r="Z91" s="38"/>
      <c r="AA91" s="66"/>
      <c r="AB91" s="72"/>
      <c r="AC91" s="66"/>
      <c r="AD91" s="72"/>
      <c r="AE91" s="72"/>
      <c r="AF91" s="72"/>
      <c r="AG91" s="37"/>
      <c r="AH91" s="104"/>
      <c r="AI91" s="105"/>
      <c r="AJ91" s="30"/>
      <c r="AK91" s="30"/>
      <c r="AL91" s="30"/>
      <c r="AM91" s="30"/>
      <c r="AN91" s="68"/>
      <c r="AO91" s="68"/>
      <c r="AP91" s="68"/>
      <c r="AQ91" s="68"/>
      <c r="AR91" s="68"/>
      <c r="AS91" s="31"/>
      <c r="AT91" s="73"/>
      <c r="AU91" s="73"/>
      <c r="AV91" s="68"/>
      <c r="AW91" s="67"/>
      <c r="AX91" s="67"/>
      <c r="AY91" s="67"/>
      <c r="AZ91" s="67"/>
      <c r="BA91" s="123"/>
      <c r="BB91" s="123"/>
      <c r="BC91" s="123"/>
      <c r="BD91" s="123"/>
      <c r="BE91" s="123"/>
      <c r="BF91" s="67"/>
    </row>
    <row r="92" spans="1:58" ht="25.5" customHeight="1" x14ac:dyDescent="0.25">
      <c r="A92" s="31"/>
      <c r="B92" s="31"/>
      <c r="C92" s="31"/>
      <c r="D92" s="31"/>
      <c r="E92" s="33"/>
      <c r="F92" s="90"/>
      <c r="G92" s="31"/>
      <c r="H92" s="82"/>
      <c r="I92" s="82"/>
      <c r="J92" s="44"/>
      <c r="K92" s="45"/>
      <c r="L92" s="45"/>
      <c r="M92" s="82"/>
      <c r="N92" s="69"/>
      <c r="O92" s="69"/>
      <c r="P92" s="74"/>
      <c r="Q92" s="74"/>
      <c r="R92" s="75"/>
      <c r="S92" s="34"/>
      <c r="T92" s="80"/>
      <c r="U92" s="80"/>
      <c r="V92" s="80"/>
      <c r="W92" s="80"/>
      <c r="X92" s="38"/>
      <c r="Y92" s="38"/>
      <c r="Z92" s="38"/>
      <c r="AA92" s="66"/>
      <c r="AB92" s="72"/>
      <c r="AC92" s="66"/>
      <c r="AD92" s="72"/>
      <c r="AE92" s="72"/>
      <c r="AF92" s="72"/>
      <c r="AG92" s="37"/>
      <c r="AH92" s="104"/>
      <c r="AI92" s="105"/>
      <c r="AJ92" s="30"/>
      <c r="AK92" s="30"/>
      <c r="AL92" s="30"/>
      <c r="AM92" s="30"/>
      <c r="AN92" s="68"/>
      <c r="AO92" s="68"/>
      <c r="AP92" s="68"/>
      <c r="AQ92" s="68"/>
      <c r="AR92" s="68"/>
      <c r="AS92" s="31"/>
      <c r="AT92" s="73"/>
      <c r="AU92" s="73"/>
      <c r="AV92" s="68"/>
      <c r="AW92" s="67"/>
      <c r="AX92" s="67"/>
      <c r="AY92" s="67"/>
      <c r="AZ92" s="67"/>
      <c r="BA92" s="123"/>
      <c r="BB92" s="123"/>
      <c r="BC92" s="123"/>
      <c r="BD92" s="123"/>
      <c r="BE92" s="123"/>
      <c r="BF92" s="67"/>
    </row>
    <row r="93" spans="1:58" ht="25.5" customHeight="1" x14ac:dyDescent="0.25">
      <c r="A93" s="31"/>
      <c r="B93" s="31"/>
      <c r="C93" s="31"/>
      <c r="D93" s="31"/>
      <c r="E93" s="33"/>
      <c r="F93" s="90"/>
      <c r="G93" s="31"/>
      <c r="H93" s="82"/>
      <c r="I93" s="82"/>
      <c r="J93" s="44"/>
      <c r="K93" s="45"/>
      <c r="L93" s="45"/>
      <c r="M93" s="82"/>
      <c r="N93" s="69"/>
      <c r="O93" s="69"/>
      <c r="P93" s="74"/>
      <c r="Q93" s="74"/>
      <c r="R93" s="75"/>
      <c r="S93" s="34"/>
      <c r="T93" s="80"/>
      <c r="U93" s="80"/>
      <c r="V93" s="80"/>
      <c r="W93" s="80"/>
      <c r="X93" s="38"/>
      <c r="Y93" s="38"/>
      <c r="Z93" s="38"/>
      <c r="AA93" s="66"/>
      <c r="AB93" s="72"/>
      <c r="AC93" s="66"/>
      <c r="AD93" s="72"/>
      <c r="AE93" s="72"/>
      <c r="AF93" s="72"/>
      <c r="AG93" s="37"/>
      <c r="AH93" s="104"/>
      <c r="AI93" s="105"/>
      <c r="AJ93" s="30"/>
      <c r="AK93" s="30"/>
      <c r="AL93" s="30"/>
      <c r="AM93" s="30"/>
      <c r="AN93" s="68"/>
      <c r="AO93" s="68"/>
      <c r="AP93" s="68"/>
      <c r="AQ93" s="68"/>
      <c r="AR93" s="68"/>
      <c r="AS93" s="31"/>
      <c r="AT93" s="73"/>
      <c r="AU93" s="73"/>
      <c r="AV93" s="68"/>
      <c r="AW93" s="67"/>
      <c r="AX93" s="67"/>
      <c r="AY93" s="67"/>
      <c r="AZ93" s="67"/>
      <c r="BA93" s="123"/>
      <c r="BB93" s="123"/>
      <c r="BC93" s="123"/>
      <c r="BD93" s="123"/>
      <c r="BE93" s="123"/>
      <c r="BF93" s="67"/>
    </row>
    <row r="94" spans="1:58" ht="25.5" customHeight="1" x14ac:dyDescent="0.25">
      <c r="A94" s="31"/>
      <c r="B94" s="31"/>
      <c r="C94" s="31"/>
      <c r="D94" s="31"/>
      <c r="E94" s="33"/>
      <c r="F94" s="90"/>
      <c r="G94" s="31"/>
      <c r="H94" s="82"/>
      <c r="I94" s="82"/>
      <c r="J94" s="44"/>
      <c r="K94" s="45"/>
      <c r="L94" s="45"/>
      <c r="M94" s="82"/>
      <c r="N94" s="69"/>
      <c r="O94" s="69"/>
      <c r="P94" s="74"/>
      <c r="Q94" s="74"/>
      <c r="R94" s="75"/>
      <c r="S94" s="34"/>
      <c r="T94" s="80"/>
      <c r="U94" s="80"/>
      <c r="V94" s="80"/>
      <c r="W94" s="80"/>
      <c r="X94" s="38"/>
      <c r="Y94" s="38"/>
      <c r="Z94" s="38"/>
      <c r="AA94" s="66"/>
      <c r="AB94" s="72"/>
      <c r="AC94" s="66"/>
      <c r="AD94" s="72"/>
      <c r="AE94" s="72"/>
      <c r="AF94" s="72"/>
      <c r="AG94" s="37"/>
      <c r="AH94" s="104"/>
      <c r="AI94" s="105"/>
      <c r="AJ94" s="30"/>
      <c r="AK94" s="30"/>
      <c r="AL94" s="30"/>
      <c r="AM94" s="30"/>
      <c r="AN94" s="68"/>
      <c r="AO94" s="68"/>
      <c r="AP94" s="68"/>
      <c r="AQ94" s="68"/>
      <c r="AR94" s="68"/>
      <c r="AS94" s="31"/>
      <c r="AT94" s="73"/>
      <c r="AU94" s="73"/>
      <c r="AV94" s="68"/>
      <c r="AW94" s="67"/>
      <c r="AX94" s="67"/>
      <c r="AY94" s="67"/>
      <c r="AZ94" s="67"/>
      <c r="BA94" s="123"/>
      <c r="BB94" s="123"/>
      <c r="BC94" s="123"/>
      <c r="BD94" s="123"/>
      <c r="BE94" s="123"/>
      <c r="BF94" s="67"/>
    </row>
    <row r="95" spans="1:58" ht="25.5" customHeight="1" x14ac:dyDescent="0.25">
      <c r="A95" s="31"/>
      <c r="B95" s="31"/>
      <c r="C95" s="31"/>
      <c r="D95" s="31"/>
      <c r="E95" s="33"/>
      <c r="F95" s="90"/>
      <c r="G95" s="31"/>
      <c r="H95" s="83"/>
      <c r="I95" s="83"/>
      <c r="J95" s="62"/>
      <c r="K95" s="31"/>
      <c r="L95" s="31"/>
      <c r="M95" s="83"/>
      <c r="N95" s="69"/>
      <c r="O95" s="69"/>
      <c r="P95" s="74"/>
      <c r="Q95" s="74"/>
      <c r="R95" s="75"/>
      <c r="S95" s="34"/>
      <c r="T95" s="80"/>
      <c r="U95" s="80"/>
      <c r="V95" s="80"/>
      <c r="W95" s="80"/>
      <c r="X95" s="38"/>
      <c r="Y95" s="38"/>
      <c r="Z95" s="38"/>
      <c r="AA95" s="66"/>
      <c r="AB95" s="72"/>
      <c r="AC95" s="66"/>
      <c r="AD95" s="72"/>
      <c r="AE95" s="72"/>
      <c r="AF95" s="72"/>
      <c r="AG95" s="37"/>
      <c r="AH95" s="104"/>
      <c r="AI95" s="105"/>
      <c r="AJ95" s="30"/>
      <c r="AK95" s="30"/>
      <c r="AL95" s="30"/>
      <c r="AM95" s="30"/>
      <c r="AN95" s="68"/>
      <c r="AO95" s="68"/>
      <c r="AP95" s="68"/>
      <c r="AQ95" s="68"/>
      <c r="AR95" s="68"/>
      <c r="AS95" s="31"/>
      <c r="AT95" s="73"/>
      <c r="AU95" s="73"/>
      <c r="AV95" s="68"/>
      <c r="AW95" s="67"/>
      <c r="AX95" s="67"/>
      <c r="AY95" s="67"/>
      <c r="AZ95" s="67"/>
      <c r="BA95" s="123"/>
      <c r="BB95" s="123"/>
      <c r="BC95" s="123"/>
      <c r="BD95" s="123"/>
      <c r="BE95" s="123"/>
      <c r="BF95" s="67"/>
    </row>
    <row r="96" spans="1:58" ht="25.5" customHeight="1" x14ac:dyDescent="0.25">
      <c r="A96" s="31"/>
      <c r="B96" s="31"/>
      <c r="C96" s="31"/>
      <c r="D96" s="31"/>
      <c r="E96" s="33"/>
      <c r="F96" s="90"/>
      <c r="G96" s="31"/>
      <c r="H96" s="83"/>
      <c r="I96" s="83"/>
      <c r="J96" s="62"/>
      <c r="K96" s="31"/>
      <c r="L96" s="31"/>
      <c r="M96" s="83"/>
      <c r="N96" s="69"/>
      <c r="O96" s="69"/>
      <c r="P96" s="74"/>
      <c r="Q96" s="74"/>
      <c r="R96" s="75"/>
      <c r="S96" s="34"/>
      <c r="T96" s="80"/>
      <c r="U96" s="80"/>
      <c r="V96" s="80"/>
      <c r="W96" s="80"/>
      <c r="X96" s="38"/>
      <c r="Y96" s="38"/>
      <c r="Z96" s="38"/>
      <c r="AA96" s="66"/>
      <c r="AB96" s="72"/>
      <c r="AC96" s="66"/>
      <c r="AD96" s="72"/>
      <c r="AE96" s="72"/>
      <c r="AF96" s="72"/>
      <c r="AG96" s="37"/>
      <c r="AH96" s="104"/>
      <c r="AI96" s="105"/>
      <c r="AJ96" s="30"/>
      <c r="AK96" s="30"/>
      <c r="AL96" s="30"/>
      <c r="AM96" s="30"/>
      <c r="AN96" s="68"/>
      <c r="AO96" s="68"/>
      <c r="AP96" s="68"/>
      <c r="AQ96" s="68"/>
      <c r="AR96" s="68"/>
      <c r="AS96" s="31"/>
      <c r="AT96" s="73"/>
      <c r="AU96" s="73"/>
      <c r="AV96" s="68"/>
      <c r="AW96" s="67"/>
      <c r="AX96" s="67"/>
      <c r="AY96" s="67"/>
      <c r="AZ96" s="67"/>
      <c r="BA96" s="123"/>
      <c r="BB96" s="123"/>
      <c r="BC96" s="123"/>
      <c r="BD96" s="123"/>
      <c r="BE96" s="123"/>
      <c r="BF96" s="67"/>
    </row>
    <row r="97" spans="1:58" ht="25.5" customHeight="1" x14ac:dyDescent="0.25">
      <c r="A97" s="31"/>
      <c r="B97" s="31"/>
      <c r="C97" s="31"/>
      <c r="D97" s="31"/>
      <c r="E97" s="33"/>
      <c r="F97" s="90"/>
      <c r="G97" s="31"/>
      <c r="H97" s="83"/>
      <c r="I97" s="83"/>
      <c r="J97" s="62"/>
      <c r="K97" s="31"/>
      <c r="L97" s="31"/>
      <c r="M97" s="83"/>
      <c r="N97" s="69"/>
      <c r="O97" s="69"/>
      <c r="P97" s="74"/>
      <c r="Q97" s="74"/>
      <c r="R97" s="75"/>
      <c r="S97" s="34"/>
      <c r="T97" s="80"/>
      <c r="U97" s="80"/>
      <c r="V97" s="80"/>
      <c r="W97" s="80"/>
      <c r="X97" s="38"/>
      <c r="Y97" s="38"/>
      <c r="Z97" s="38"/>
      <c r="AA97" s="66"/>
      <c r="AB97" s="72"/>
      <c r="AC97" s="66"/>
      <c r="AD97" s="72"/>
      <c r="AE97" s="72"/>
      <c r="AF97" s="72"/>
      <c r="AG97" s="37"/>
      <c r="AH97" s="104"/>
      <c r="AI97" s="105"/>
      <c r="AJ97" s="30"/>
      <c r="AK97" s="30"/>
      <c r="AL97" s="30"/>
      <c r="AM97" s="30"/>
      <c r="AN97" s="68"/>
      <c r="AO97" s="68"/>
      <c r="AP97" s="68"/>
      <c r="AQ97" s="68"/>
      <c r="AR97" s="68"/>
      <c r="AS97" s="31"/>
      <c r="AT97" s="73"/>
      <c r="AU97" s="73"/>
      <c r="AV97" s="68"/>
      <c r="AW97" s="67"/>
      <c r="AX97" s="67"/>
      <c r="AY97" s="67"/>
      <c r="AZ97" s="67"/>
      <c r="BA97" s="123"/>
      <c r="BB97" s="123"/>
      <c r="BC97" s="123"/>
      <c r="BD97" s="123"/>
      <c r="BE97" s="123"/>
      <c r="BF97" s="67"/>
    </row>
    <row r="98" spans="1:58" ht="25.5" customHeight="1" x14ac:dyDescent="0.25">
      <c r="A98" s="31"/>
      <c r="B98" s="31"/>
      <c r="C98" s="31"/>
      <c r="D98" s="31"/>
      <c r="E98" s="33"/>
      <c r="F98" s="90"/>
      <c r="G98" s="31"/>
      <c r="H98" s="83"/>
      <c r="I98" s="83"/>
      <c r="J98" s="62"/>
      <c r="K98" s="31"/>
      <c r="L98" s="31"/>
      <c r="M98" s="83"/>
      <c r="N98" s="69"/>
      <c r="O98" s="69"/>
      <c r="P98" s="74"/>
      <c r="Q98" s="74"/>
      <c r="R98" s="75"/>
      <c r="S98" s="34"/>
      <c r="T98" s="80"/>
      <c r="U98" s="80"/>
      <c r="V98" s="80"/>
      <c r="W98" s="80"/>
      <c r="X98" s="38"/>
      <c r="Y98" s="38"/>
      <c r="Z98" s="38"/>
      <c r="AA98" s="66"/>
      <c r="AB98" s="72"/>
      <c r="AC98" s="66"/>
      <c r="AD98" s="72"/>
      <c r="AE98" s="72"/>
      <c r="AF98" s="72"/>
      <c r="AG98" s="37"/>
      <c r="AH98" s="104"/>
      <c r="AI98" s="105"/>
      <c r="AJ98" s="30"/>
      <c r="AK98" s="30"/>
      <c r="AL98" s="30"/>
      <c r="AM98" s="30"/>
      <c r="AN98" s="68"/>
      <c r="AO98" s="68"/>
      <c r="AP98" s="68"/>
      <c r="AQ98" s="68"/>
      <c r="AR98" s="68"/>
      <c r="AS98" s="31"/>
      <c r="AT98" s="73"/>
      <c r="AU98" s="73"/>
      <c r="AV98" s="68"/>
      <c r="AW98" s="67"/>
      <c r="AX98" s="67"/>
      <c r="AY98" s="67"/>
      <c r="AZ98" s="67"/>
      <c r="BA98" s="123"/>
      <c r="BB98" s="123"/>
      <c r="BC98" s="123"/>
      <c r="BD98" s="123"/>
      <c r="BE98" s="123"/>
      <c r="BF98" s="67"/>
    </row>
    <row r="99" spans="1:58" ht="25.5" customHeight="1" x14ac:dyDescent="0.25">
      <c r="A99" s="31"/>
      <c r="B99" s="31"/>
      <c r="C99" s="31"/>
      <c r="D99" s="31"/>
      <c r="E99" s="33"/>
      <c r="F99" s="90"/>
      <c r="G99" s="31"/>
      <c r="H99" s="83"/>
      <c r="I99" s="83"/>
      <c r="J99" s="62"/>
      <c r="K99" s="31"/>
      <c r="L99" s="31"/>
      <c r="M99" s="83"/>
      <c r="N99" s="69"/>
      <c r="O99" s="69"/>
      <c r="P99" s="74"/>
      <c r="Q99" s="74"/>
      <c r="R99" s="75"/>
      <c r="S99" s="34"/>
      <c r="T99" s="80"/>
      <c r="U99" s="80"/>
      <c r="V99" s="80"/>
      <c r="W99" s="80"/>
      <c r="X99" s="38"/>
      <c r="Y99" s="38"/>
      <c r="Z99" s="38"/>
      <c r="AA99" s="66"/>
      <c r="AB99" s="72"/>
      <c r="AC99" s="66"/>
      <c r="AD99" s="72"/>
      <c r="AE99" s="72"/>
      <c r="AF99" s="72"/>
      <c r="AG99" s="37"/>
      <c r="AH99" s="104"/>
      <c r="AI99" s="105"/>
      <c r="AJ99" s="30"/>
      <c r="AK99" s="30"/>
      <c r="AL99" s="30"/>
      <c r="AM99" s="30"/>
      <c r="AN99" s="68"/>
      <c r="AO99" s="68"/>
      <c r="AP99" s="68"/>
      <c r="AQ99" s="68"/>
      <c r="AR99" s="68"/>
      <c r="AS99" s="31"/>
      <c r="AT99" s="73"/>
      <c r="AU99" s="73"/>
      <c r="AV99" s="68"/>
      <c r="AW99" s="67"/>
      <c r="AX99" s="67"/>
      <c r="AY99" s="67"/>
      <c r="AZ99" s="67"/>
      <c r="BA99" s="123"/>
      <c r="BB99" s="123"/>
      <c r="BC99" s="123"/>
      <c r="BD99" s="123"/>
      <c r="BE99" s="123"/>
      <c r="BF99" s="67"/>
    </row>
    <row r="100" spans="1:58" ht="25.5" customHeight="1" x14ac:dyDescent="0.25">
      <c r="A100" s="31"/>
      <c r="B100" s="31"/>
      <c r="C100" s="31"/>
      <c r="D100" s="31"/>
      <c r="E100" s="33"/>
      <c r="F100" s="90"/>
      <c r="G100" s="31"/>
      <c r="H100" s="83"/>
      <c r="I100" s="83"/>
      <c r="J100" s="62"/>
      <c r="K100" s="31"/>
      <c r="L100" s="31"/>
      <c r="M100" s="83"/>
      <c r="N100" s="69"/>
      <c r="O100" s="69"/>
      <c r="P100" s="74"/>
      <c r="Q100" s="74"/>
      <c r="R100" s="75"/>
      <c r="S100" s="34"/>
      <c r="T100" s="80"/>
      <c r="U100" s="80"/>
      <c r="V100" s="80"/>
      <c r="W100" s="80"/>
      <c r="X100" s="38"/>
      <c r="Y100" s="38"/>
      <c r="Z100" s="38"/>
      <c r="AA100" s="66"/>
      <c r="AB100" s="72"/>
      <c r="AC100" s="66"/>
      <c r="AD100" s="72"/>
      <c r="AE100" s="72"/>
      <c r="AF100" s="72"/>
      <c r="AG100" s="37"/>
      <c r="AH100" s="104"/>
      <c r="AI100" s="105"/>
      <c r="AJ100" s="30"/>
      <c r="AK100" s="30"/>
      <c r="AL100" s="30"/>
      <c r="AM100" s="30"/>
      <c r="AN100" s="68"/>
      <c r="AO100" s="68"/>
      <c r="AP100" s="68"/>
      <c r="AQ100" s="68"/>
      <c r="AR100" s="68"/>
      <c r="AS100" s="31"/>
      <c r="AT100" s="73"/>
      <c r="AU100" s="73"/>
      <c r="AV100" s="68"/>
      <c r="AW100" s="67"/>
      <c r="AX100" s="67"/>
      <c r="AY100" s="67"/>
      <c r="AZ100" s="67"/>
      <c r="BA100" s="123"/>
      <c r="BB100" s="123"/>
      <c r="BC100" s="123"/>
      <c r="BD100" s="123"/>
      <c r="BE100" s="123"/>
      <c r="BF100" s="67"/>
    </row>
    <row r="101" spans="1:58" ht="25.5" customHeight="1" x14ac:dyDescent="0.25">
      <c r="A101" s="31"/>
      <c r="B101" s="31"/>
      <c r="C101" s="31"/>
      <c r="D101" s="31"/>
      <c r="E101" s="33"/>
      <c r="F101" s="90"/>
      <c r="G101" s="31"/>
      <c r="H101" s="83"/>
      <c r="I101" s="83"/>
      <c r="J101" s="62"/>
      <c r="K101" s="31"/>
      <c r="L101" s="31"/>
      <c r="M101" s="83"/>
      <c r="N101" s="69"/>
      <c r="O101" s="69"/>
      <c r="P101" s="74"/>
      <c r="Q101" s="74"/>
      <c r="R101" s="75"/>
      <c r="S101" s="34"/>
      <c r="T101" s="80"/>
      <c r="U101" s="80"/>
      <c r="V101" s="80"/>
      <c r="W101" s="80"/>
      <c r="X101" s="38"/>
      <c r="Y101" s="38"/>
      <c r="Z101" s="38"/>
      <c r="AA101" s="66"/>
      <c r="AB101" s="72"/>
      <c r="AC101" s="66"/>
      <c r="AD101" s="72"/>
      <c r="AE101" s="72"/>
      <c r="AF101" s="72"/>
      <c r="AG101" s="37"/>
      <c r="AH101" s="104"/>
      <c r="AI101" s="105"/>
      <c r="AJ101" s="30"/>
      <c r="AK101" s="30"/>
      <c r="AL101" s="30"/>
      <c r="AM101" s="30"/>
      <c r="AN101" s="68"/>
      <c r="AO101" s="68"/>
      <c r="AP101" s="68"/>
      <c r="AQ101" s="68"/>
      <c r="AR101" s="68"/>
      <c r="AS101" s="31"/>
      <c r="AT101" s="73"/>
      <c r="AU101" s="73"/>
      <c r="AV101" s="68"/>
      <c r="AW101" s="67"/>
      <c r="AX101" s="67"/>
      <c r="AY101" s="67"/>
      <c r="AZ101" s="67"/>
      <c r="BA101" s="123"/>
      <c r="BB101" s="123"/>
      <c r="BC101" s="123"/>
      <c r="BD101" s="123"/>
      <c r="BE101" s="123"/>
      <c r="BF101" s="67"/>
    </row>
    <row r="102" spans="1:58" ht="25.5" customHeight="1" x14ac:dyDescent="0.25">
      <c r="A102" s="31"/>
      <c r="B102" s="31"/>
      <c r="C102" s="31"/>
      <c r="D102" s="31"/>
      <c r="E102" s="33"/>
      <c r="F102" s="90"/>
      <c r="G102" s="31"/>
      <c r="H102" s="83"/>
      <c r="I102" s="83"/>
      <c r="J102" s="62"/>
      <c r="K102" s="31"/>
      <c r="L102" s="31"/>
      <c r="M102" s="83"/>
      <c r="N102" s="69"/>
      <c r="O102" s="69"/>
      <c r="P102" s="74"/>
      <c r="Q102" s="74"/>
      <c r="R102" s="75"/>
      <c r="S102" s="34"/>
      <c r="T102" s="80"/>
      <c r="U102" s="80"/>
      <c r="V102" s="80"/>
      <c r="W102" s="80"/>
      <c r="X102" s="38"/>
      <c r="Y102" s="38"/>
      <c r="Z102" s="38"/>
      <c r="AA102" s="66"/>
      <c r="AB102" s="72"/>
      <c r="AC102" s="66"/>
      <c r="AD102" s="72"/>
      <c r="AE102" s="72"/>
      <c r="AF102" s="72"/>
      <c r="AG102" s="37"/>
      <c r="AH102" s="104"/>
      <c r="AI102" s="105"/>
      <c r="AJ102" s="30"/>
      <c r="AK102" s="30"/>
      <c r="AL102" s="30"/>
      <c r="AM102" s="30"/>
      <c r="AN102" s="68"/>
      <c r="AO102" s="68"/>
      <c r="AP102" s="68"/>
      <c r="AQ102" s="68"/>
      <c r="AR102" s="68"/>
      <c r="AS102" s="31"/>
      <c r="AT102" s="73"/>
      <c r="AU102" s="73"/>
      <c r="AV102" s="68"/>
      <c r="AW102" s="67"/>
      <c r="AX102" s="67"/>
      <c r="AY102" s="67"/>
      <c r="AZ102" s="67"/>
      <c r="BA102" s="123"/>
      <c r="BB102" s="123"/>
      <c r="BC102" s="123"/>
      <c r="BD102" s="123"/>
      <c r="BE102" s="123"/>
      <c r="BF102" s="67"/>
    </row>
    <row r="103" spans="1:58" ht="25.5" customHeight="1" x14ac:dyDescent="0.25">
      <c r="A103" s="31"/>
      <c r="B103" s="31"/>
      <c r="C103" s="31"/>
      <c r="D103" s="31"/>
      <c r="E103" s="33"/>
      <c r="F103" s="90"/>
      <c r="G103" s="31"/>
      <c r="H103" s="83"/>
      <c r="I103" s="83"/>
      <c r="J103" s="62"/>
      <c r="K103" s="31"/>
      <c r="L103" s="31"/>
      <c r="M103" s="83"/>
      <c r="N103" s="69"/>
      <c r="O103" s="69"/>
      <c r="P103" s="74"/>
      <c r="Q103" s="74"/>
      <c r="R103" s="75"/>
      <c r="S103" s="34"/>
      <c r="T103" s="80"/>
      <c r="U103" s="80"/>
      <c r="V103" s="80"/>
      <c r="W103" s="80"/>
      <c r="X103" s="38"/>
      <c r="Y103" s="38"/>
      <c r="Z103" s="38"/>
      <c r="AA103" s="66"/>
      <c r="AB103" s="72"/>
      <c r="AC103" s="66"/>
      <c r="AD103" s="72"/>
      <c r="AE103" s="72"/>
      <c r="AF103" s="72"/>
      <c r="AG103" s="37"/>
      <c r="AH103" s="104"/>
      <c r="AI103" s="105"/>
      <c r="AJ103" s="30"/>
      <c r="AK103" s="30"/>
      <c r="AL103" s="30"/>
      <c r="AM103" s="30"/>
      <c r="AN103" s="68"/>
      <c r="AO103" s="68"/>
      <c r="AP103" s="68"/>
      <c r="AQ103" s="68"/>
      <c r="AR103" s="68"/>
      <c r="AS103" s="31"/>
      <c r="AT103" s="73"/>
      <c r="AU103" s="73"/>
      <c r="AV103" s="68"/>
      <c r="AW103" s="67"/>
      <c r="AX103" s="67"/>
      <c r="AY103" s="67"/>
      <c r="AZ103" s="67"/>
      <c r="BA103" s="123"/>
      <c r="BB103" s="123"/>
      <c r="BC103" s="123"/>
      <c r="BD103" s="123"/>
      <c r="BE103" s="123"/>
      <c r="BF103" s="67"/>
    </row>
    <row r="104" spans="1:58" ht="25.5" customHeight="1" x14ac:dyDescent="0.25">
      <c r="A104" s="31"/>
      <c r="B104" s="31"/>
      <c r="C104" s="31"/>
      <c r="D104" s="31"/>
      <c r="E104" s="33"/>
      <c r="F104" s="90"/>
      <c r="G104" s="31"/>
      <c r="H104" s="83"/>
      <c r="I104" s="83"/>
      <c r="J104" s="62"/>
      <c r="K104" s="31"/>
      <c r="L104" s="31"/>
      <c r="M104" s="83"/>
      <c r="N104" s="69"/>
      <c r="O104" s="69"/>
      <c r="P104" s="74"/>
      <c r="Q104" s="74"/>
      <c r="R104" s="75"/>
      <c r="S104" s="34"/>
      <c r="T104" s="80"/>
      <c r="U104" s="80"/>
      <c r="V104" s="80"/>
      <c r="W104" s="80"/>
      <c r="X104" s="38"/>
      <c r="Y104" s="38"/>
      <c r="Z104" s="38"/>
      <c r="AA104" s="66"/>
      <c r="AB104" s="72"/>
      <c r="AC104" s="66"/>
      <c r="AD104" s="72"/>
      <c r="AE104" s="72"/>
      <c r="AF104" s="72"/>
      <c r="AG104" s="37"/>
      <c r="AH104" s="104"/>
      <c r="AI104" s="105"/>
      <c r="AJ104" s="30"/>
      <c r="AK104" s="30"/>
      <c r="AL104" s="30"/>
      <c r="AM104" s="30"/>
      <c r="AN104" s="68"/>
      <c r="AO104" s="68"/>
      <c r="AP104" s="68"/>
      <c r="AQ104" s="68"/>
      <c r="AR104" s="68"/>
      <c r="AS104" s="31"/>
      <c r="AT104" s="73"/>
      <c r="AU104" s="73"/>
      <c r="AV104" s="68"/>
      <c r="AW104" s="67"/>
      <c r="AX104" s="67"/>
      <c r="AY104" s="67"/>
      <c r="AZ104" s="67"/>
      <c r="BA104" s="123"/>
      <c r="BB104" s="123"/>
      <c r="BC104" s="123"/>
      <c r="BD104" s="123"/>
      <c r="BE104" s="123"/>
      <c r="BF104" s="67"/>
    </row>
    <row r="105" spans="1:58" ht="25.5" customHeight="1" x14ac:dyDescent="0.25">
      <c r="A105" s="31"/>
      <c r="B105" s="31"/>
      <c r="C105" s="31"/>
      <c r="D105" s="31"/>
      <c r="E105" s="33"/>
      <c r="F105" s="90"/>
      <c r="G105" s="31"/>
      <c r="H105" s="83"/>
      <c r="I105" s="83"/>
      <c r="J105" s="62"/>
      <c r="K105" s="31"/>
      <c r="L105" s="31"/>
      <c r="M105" s="83"/>
      <c r="N105" s="69"/>
      <c r="O105" s="69"/>
      <c r="P105" s="74"/>
      <c r="Q105" s="74"/>
      <c r="R105" s="75"/>
      <c r="S105" s="34"/>
      <c r="T105" s="80"/>
      <c r="U105" s="80"/>
      <c r="V105" s="80"/>
      <c r="W105" s="80"/>
      <c r="X105" s="38"/>
      <c r="Y105" s="38"/>
      <c r="Z105" s="38"/>
      <c r="AA105" s="66"/>
      <c r="AB105" s="72"/>
      <c r="AC105" s="66"/>
      <c r="AD105" s="72"/>
      <c r="AE105" s="72"/>
      <c r="AF105" s="72"/>
      <c r="AG105" s="37"/>
      <c r="AH105" s="104"/>
      <c r="AI105" s="105"/>
      <c r="AJ105" s="30"/>
      <c r="AK105" s="30"/>
      <c r="AL105" s="30"/>
      <c r="AM105" s="30"/>
      <c r="AN105" s="68"/>
      <c r="AO105" s="68"/>
      <c r="AP105" s="68"/>
      <c r="AQ105" s="68"/>
      <c r="AR105" s="68"/>
      <c r="AS105" s="31"/>
      <c r="AT105" s="73"/>
      <c r="AU105" s="73"/>
      <c r="AV105" s="68"/>
      <c r="AW105" s="67"/>
      <c r="AX105" s="67"/>
      <c r="AY105" s="67"/>
      <c r="AZ105" s="67"/>
      <c r="BA105" s="123"/>
      <c r="BB105" s="123"/>
      <c r="BC105" s="123"/>
      <c r="BD105" s="123"/>
      <c r="BE105" s="123"/>
      <c r="BF105" s="67"/>
    </row>
    <row r="106" spans="1:58" ht="25.5" customHeight="1" x14ac:dyDescent="0.25">
      <c r="A106" s="31"/>
      <c r="B106" s="31"/>
      <c r="C106" s="31"/>
      <c r="D106" s="31"/>
      <c r="E106" s="33"/>
      <c r="F106" s="90"/>
      <c r="G106" s="31"/>
      <c r="H106" s="83"/>
      <c r="I106" s="83"/>
      <c r="J106" s="62"/>
      <c r="K106" s="31"/>
      <c r="L106" s="31"/>
      <c r="M106" s="83"/>
      <c r="N106" s="69"/>
      <c r="O106" s="69"/>
      <c r="P106" s="74"/>
      <c r="Q106" s="74"/>
      <c r="R106" s="75"/>
      <c r="S106" s="34"/>
      <c r="T106" s="83"/>
      <c r="U106" s="83"/>
      <c r="V106" s="83"/>
      <c r="W106" s="83"/>
      <c r="X106" s="74"/>
      <c r="Y106" s="74"/>
      <c r="Z106" s="74"/>
      <c r="AA106" s="66"/>
      <c r="AB106" s="72"/>
      <c r="AC106" s="66"/>
      <c r="AD106" s="72"/>
      <c r="AE106" s="72"/>
      <c r="AF106" s="72"/>
      <c r="AG106" s="62"/>
      <c r="AH106" s="104"/>
      <c r="AI106" s="105"/>
      <c r="AJ106" s="30"/>
      <c r="AK106" s="30"/>
      <c r="AL106" s="30"/>
      <c r="AM106" s="30"/>
      <c r="AN106" s="68"/>
      <c r="AO106" s="68"/>
      <c r="AP106" s="68"/>
      <c r="AQ106" s="68"/>
      <c r="AR106" s="68"/>
      <c r="AS106" s="31"/>
      <c r="AT106" s="73"/>
      <c r="AU106" s="73"/>
      <c r="AV106" s="68"/>
      <c r="AW106" s="67"/>
      <c r="AX106" s="67"/>
      <c r="AY106" s="67"/>
      <c r="AZ106" s="67"/>
      <c r="BA106" s="123"/>
      <c r="BB106" s="123"/>
      <c r="BC106" s="123"/>
      <c r="BD106" s="123"/>
      <c r="BE106" s="123"/>
      <c r="BF106" s="67"/>
    </row>
    <row r="107" spans="1:58" ht="25.5" customHeight="1" x14ac:dyDescent="0.25">
      <c r="A107" s="31"/>
      <c r="B107" s="31"/>
      <c r="C107" s="31"/>
      <c r="D107" s="31"/>
      <c r="E107" s="33"/>
      <c r="F107" s="90"/>
      <c r="G107" s="31"/>
      <c r="H107" s="83"/>
      <c r="I107" s="83"/>
      <c r="J107" s="62"/>
      <c r="K107" s="31"/>
      <c r="L107" s="31"/>
      <c r="M107" s="83"/>
      <c r="N107" s="69"/>
      <c r="O107" s="69"/>
      <c r="P107" s="74"/>
      <c r="Q107" s="74"/>
      <c r="R107" s="75"/>
      <c r="S107" s="34"/>
      <c r="T107" s="83"/>
      <c r="U107" s="83"/>
      <c r="V107" s="83"/>
      <c r="W107" s="83"/>
      <c r="X107" s="74"/>
      <c r="Y107" s="74"/>
      <c r="Z107" s="74"/>
      <c r="AA107" s="66"/>
      <c r="AB107" s="72"/>
      <c r="AC107" s="66"/>
      <c r="AD107" s="72"/>
      <c r="AE107" s="72"/>
      <c r="AF107" s="72"/>
      <c r="AG107" s="62"/>
      <c r="AH107" s="104"/>
      <c r="AI107" s="105"/>
      <c r="AJ107" s="30"/>
      <c r="AK107" s="30"/>
      <c r="AL107" s="30"/>
      <c r="AM107" s="30"/>
      <c r="AN107" s="68"/>
      <c r="AO107" s="68"/>
      <c r="AP107" s="68"/>
      <c r="AQ107" s="68"/>
      <c r="AR107" s="68"/>
      <c r="AS107" s="31"/>
      <c r="AT107" s="73"/>
      <c r="AU107" s="73"/>
      <c r="AV107" s="68"/>
      <c r="AW107" s="67"/>
      <c r="AX107" s="67"/>
      <c r="AY107" s="67"/>
      <c r="AZ107" s="67"/>
      <c r="BA107" s="123"/>
      <c r="BB107" s="123"/>
      <c r="BC107" s="123"/>
      <c r="BD107" s="123"/>
      <c r="BE107" s="123"/>
      <c r="BF107" s="67"/>
    </row>
    <row r="108" spans="1:58" ht="25.5" customHeight="1" x14ac:dyDescent="0.25">
      <c r="A108" s="31"/>
      <c r="B108" s="31"/>
      <c r="C108" s="31"/>
      <c r="D108" s="31"/>
      <c r="E108" s="33"/>
      <c r="F108" s="90"/>
      <c r="G108" s="31"/>
      <c r="H108" s="83"/>
      <c r="I108" s="83"/>
      <c r="J108" s="62"/>
      <c r="K108" s="31"/>
      <c r="L108" s="31"/>
      <c r="M108" s="83"/>
      <c r="N108" s="69"/>
      <c r="O108" s="69"/>
      <c r="P108" s="74"/>
      <c r="Q108" s="74"/>
      <c r="R108" s="75"/>
      <c r="S108" s="34"/>
      <c r="T108" s="83"/>
      <c r="U108" s="83"/>
      <c r="V108" s="83"/>
      <c r="W108" s="83"/>
      <c r="X108" s="74"/>
      <c r="Y108" s="74"/>
      <c r="Z108" s="74"/>
      <c r="AA108" s="66"/>
      <c r="AB108" s="72"/>
      <c r="AC108" s="66"/>
      <c r="AD108" s="72"/>
      <c r="AE108" s="72"/>
      <c r="AF108" s="72"/>
      <c r="AG108" s="62"/>
      <c r="AH108" s="104"/>
      <c r="AI108" s="105"/>
      <c r="AJ108" s="30"/>
      <c r="AK108" s="30"/>
      <c r="AL108" s="30"/>
      <c r="AM108" s="30"/>
      <c r="AN108" s="68"/>
      <c r="AO108" s="68"/>
      <c r="AP108" s="68"/>
      <c r="AQ108" s="68"/>
      <c r="AR108" s="68"/>
      <c r="AS108" s="31"/>
      <c r="AT108" s="73"/>
      <c r="AU108" s="73"/>
      <c r="AV108" s="68"/>
      <c r="AW108" s="67"/>
      <c r="AX108" s="67"/>
      <c r="AY108" s="67"/>
      <c r="AZ108" s="67"/>
      <c r="BA108" s="123"/>
      <c r="BB108" s="123"/>
      <c r="BC108" s="123"/>
      <c r="BD108" s="123"/>
      <c r="BE108" s="123"/>
      <c r="BF108" s="67"/>
    </row>
    <row r="109" spans="1:58" ht="25.5" customHeight="1" x14ac:dyDescent="0.25">
      <c r="A109" s="31"/>
      <c r="B109" s="31"/>
      <c r="C109" s="31"/>
      <c r="D109" s="31"/>
      <c r="E109" s="33"/>
      <c r="F109" s="90"/>
      <c r="G109" s="31"/>
      <c r="H109" s="83"/>
      <c r="I109" s="83"/>
      <c r="J109" s="62"/>
      <c r="K109" s="31"/>
      <c r="L109" s="31"/>
      <c r="M109" s="83"/>
      <c r="N109" s="69"/>
      <c r="O109" s="69"/>
      <c r="P109" s="74"/>
      <c r="Q109" s="74"/>
      <c r="R109" s="75"/>
      <c r="S109" s="34"/>
      <c r="T109" s="83"/>
      <c r="U109" s="83"/>
      <c r="V109" s="83"/>
      <c r="W109" s="83"/>
      <c r="X109" s="74"/>
      <c r="Y109" s="74"/>
      <c r="Z109" s="74"/>
      <c r="AA109" s="66"/>
      <c r="AB109" s="72"/>
      <c r="AC109" s="66"/>
      <c r="AD109" s="72"/>
      <c r="AE109" s="72"/>
      <c r="AF109" s="72"/>
      <c r="AG109" s="62"/>
      <c r="AH109" s="104"/>
      <c r="AI109" s="105"/>
      <c r="AJ109" s="30"/>
      <c r="AK109" s="30"/>
      <c r="AL109" s="30"/>
      <c r="AM109" s="30"/>
      <c r="AN109" s="68"/>
      <c r="AO109" s="68"/>
      <c r="AP109" s="68"/>
      <c r="AQ109" s="68"/>
      <c r="AR109" s="68"/>
      <c r="AS109" s="31"/>
      <c r="AT109" s="73"/>
      <c r="AU109" s="73"/>
      <c r="AV109" s="68"/>
      <c r="AW109" s="67"/>
      <c r="AX109" s="67"/>
      <c r="AY109" s="67"/>
      <c r="AZ109" s="67"/>
      <c r="BA109" s="123"/>
      <c r="BB109" s="123"/>
      <c r="BC109" s="123"/>
      <c r="BD109" s="123"/>
      <c r="BE109" s="123"/>
      <c r="BF109" s="67"/>
    </row>
    <row r="110" spans="1:58" ht="25.5" customHeight="1" x14ac:dyDescent="0.25">
      <c r="A110" s="31"/>
      <c r="B110" s="31"/>
      <c r="C110" s="31"/>
      <c r="D110" s="31"/>
      <c r="E110" s="33"/>
      <c r="F110" s="90"/>
      <c r="G110" s="31"/>
      <c r="H110" s="83"/>
      <c r="I110" s="83"/>
      <c r="J110" s="62"/>
      <c r="K110" s="31"/>
      <c r="L110" s="31"/>
      <c r="M110" s="83"/>
      <c r="N110" s="69"/>
      <c r="O110" s="69"/>
      <c r="P110" s="74"/>
      <c r="Q110" s="74"/>
      <c r="R110" s="75"/>
      <c r="S110" s="34"/>
      <c r="T110" s="83"/>
      <c r="U110" s="83"/>
      <c r="V110" s="83"/>
      <c r="W110" s="83"/>
      <c r="X110" s="74"/>
      <c r="Y110" s="74"/>
      <c r="Z110" s="74"/>
      <c r="AA110" s="66"/>
      <c r="AB110" s="72"/>
      <c r="AC110" s="66"/>
      <c r="AD110" s="72"/>
      <c r="AE110" s="72"/>
      <c r="AF110" s="72"/>
      <c r="AG110" s="62"/>
      <c r="AH110" s="104"/>
      <c r="AI110" s="105"/>
      <c r="AJ110" s="30"/>
      <c r="AK110" s="30"/>
      <c r="AL110" s="30"/>
      <c r="AM110" s="30"/>
      <c r="AN110" s="68"/>
      <c r="AO110" s="68"/>
      <c r="AP110" s="68"/>
      <c r="AQ110" s="68"/>
      <c r="AR110" s="68"/>
      <c r="AS110" s="31"/>
      <c r="AT110" s="73"/>
      <c r="AU110" s="73"/>
      <c r="AV110" s="68"/>
      <c r="AW110" s="67"/>
      <c r="AX110" s="67"/>
      <c r="AY110" s="67"/>
      <c r="AZ110" s="67"/>
      <c r="BA110" s="123"/>
      <c r="BB110" s="123"/>
      <c r="BC110" s="123"/>
      <c r="BD110" s="123"/>
      <c r="BE110" s="123"/>
      <c r="BF110" s="67"/>
    </row>
    <row r="111" spans="1:58" ht="25.5" customHeight="1" x14ac:dyDescent="0.25">
      <c r="A111" s="31"/>
      <c r="B111" s="31"/>
      <c r="C111" s="31"/>
      <c r="D111" s="31"/>
      <c r="E111" s="33"/>
      <c r="F111" s="90"/>
      <c r="G111" s="31"/>
      <c r="H111" s="83"/>
      <c r="I111" s="83"/>
      <c r="J111" s="62"/>
      <c r="K111" s="31"/>
      <c r="L111" s="31"/>
      <c r="M111" s="83"/>
      <c r="N111" s="69"/>
      <c r="O111" s="69"/>
      <c r="P111" s="74"/>
      <c r="Q111" s="74"/>
      <c r="R111" s="75"/>
      <c r="S111" s="34"/>
      <c r="T111" s="83"/>
      <c r="U111" s="83"/>
      <c r="V111" s="83"/>
      <c r="W111" s="83"/>
      <c r="X111" s="74"/>
      <c r="Y111" s="74"/>
      <c r="Z111" s="74"/>
      <c r="AA111" s="66"/>
      <c r="AB111" s="72"/>
      <c r="AC111" s="66"/>
      <c r="AD111" s="72"/>
      <c r="AE111" s="72"/>
      <c r="AF111" s="72"/>
      <c r="AG111" s="62"/>
      <c r="AH111" s="104"/>
      <c r="AI111" s="105"/>
      <c r="AJ111" s="30"/>
      <c r="AK111" s="30"/>
      <c r="AL111" s="30"/>
      <c r="AM111" s="30"/>
      <c r="AN111" s="68"/>
      <c r="AO111" s="68"/>
      <c r="AP111" s="68"/>
      <c r="AQ111" s="68"/>
      <c r="AR111" s="68"/>
      <c r="AS111" s="31"/>
      <c r="AT111" s="73"/>
      <c r="AU111" s="73"/>
      <c r="AV111" s="68"/>
      <c r="AW111" s="67"/>
      <c r="AX111" s="67"/>
      <c r="AY111" s="67"/>
      <c r="AZ111" s="67"/>
      <c r="BA111" s="123"/>
      <c r="BB111" s="123"/>
      <c r="BC111" s="123"/>
      <c r="BD111" s="123"/>
      <c r="BE111" s="123"/>
      <c r="BF111" s="67"/>
    </row>
    <row r="112" spans="1:58" ht="25.5" customHeight="1" x14ac:dyDescent="0.25">
      <c r="A112" s="31"/>
      <c r="B112" s="31"/>
      <c r="C112" s="31"/>
      <c r="D112" s="31"/>
      <c r="E112" s="33"/>
      <c r="F112" s="90"/>
      <c r="G112" s="31"/>
      <c r="H112" s="83"/>
      <c r="I112" s="83"/>
      <c r="J112" s="62"/>
      <c r="K112" s="31"/>
      <c r="L112" s="31"/>
      <c r="M112" s="83"/>
      <c r="N112" s="69"/>
      <c r="O112" s="69"/>
      <c r="P112" s="74"/>
      <c r="Q112" s="74"/>
      <c r="R112" s="75"/>
      <c r="S112" s="34"/>
      <c r="T112" s="83"/>
      <c r="U112" s="83"/>
      <c r="V112" s="83"/>
      <c r="W112" s="83"/>
      <c r="X112" s="74"/>
      <c r="Y112" s="74"/>
      <c r="Z112" s="74"/>
      <c r="AA112" s="66"/>
      <c r="AB112" s="72"/>
      <c r="AC112" s="66"/>
      <c r="AD112" s="72"/>
      <c r="AE112" s="72"/>
      <c r="AF112" s="72"/>
      <c r="AG112" s="62"/>
      <c r="AH112" s="104"/>
      <c r="AI112" s="105"/>
      <c r="AJ112" s="30"/>
      <c r="AK112" s="30"/>
      <c r="AL112" s="30"/>
      <c r="AM112" s="30"/>
      <c r="AN112" s="68"/>
      <c r="AO112" s="68"/>
      <c r="AP112" s="68"/>
      <c r="AQ112" s="68"/>
      <c r="AR112" s="68"/>
      <c r="AS112" s="31"/>
      <c r="AT112" s="73"/>
      <c r="AU112" s="73"/>
      <c r="AV112" s="68"/>
      <c r="AW112" s="67"/>
      <c r="AX112" s="67"/>
      <c r="AY112" s="67"/>
      <c r="AZ112" s="67"/>
      <c r="BA112" s="123"/>
      <c r="BB112" s="123"/>
      <c r="BC112" s="123"/>
      <c r="BD112" s="123"/>
      <c r="BE112" s="123"/>
      <c r="BF112" s="67"/>
    </row>
    <row r="113" spans="1:58" ht="25.5" customHeight="1" x14ac:dyDescent="0.25">
      <c r="A113" s="31"/>
      <c r="B113" s="31"/>
      <c r="C113" s="31"/>
      <c r="D113" s="31"/>
      <c r="E113" s="33"/>
      <c r="F113" s="90"/>
      <c r="G113" s="31"/>
      <c r="H113" s="83"/>
      <c r="I113" s="83"/>
      <c r="J113" s="62"/>
      <c r="K113" s="31"/>
      <c r="L113" s="31"/>
      <c r="M113" s="83"/>
      <c r="N113" s="69"/>
      <c r="O113" s="69"/>
      <c r="P113" s="74"/>
      <c r="Q113" s="74"/>
      <c r="R113" s="75"/>
      <c r="S113" s="34"/>
      <c r="T113" s="83"/>
      <c r="U113" s="83"/>
      <c r="V113" s="83"/>
      <c r="W113" s="83"/>
      <c r="X113" s="74"/>
      <c r="Y113" s="74"/>
      <c r="Z113" s="74"/>
      <c r="AA113" s="66"/>
      <c r="AB113" s="72"/>
      <c r="AC113" s="66"/>
      <c r="AD113" s="72"/>
      <c r="AE113" s="72"/>
      <c r="AF113" s="72"/>
      <c r="AG113" s="62"/>
      <c r="AH113" s="104"/>
      <c r="AI113" s="105"/>
      <c r="AJ113" s="30"/>
      <c r="AK113" s="30"/>
      <c r="AL113" s="30"/>
      <c r="AM113" s="30"/>
      <c r="AN113" s="68"/>
      <c r="AO113" s="68"/>
      <c r="AP113" s="68"/>
      <c r="AQ113" s="68"/>
      <c r="AR113" s="68"/>
      <c r="AS113" s="31"/>
      <c r="AT113" s="73"/>
      <c r="AU113" s="73"/>
      <c r="AV113" s="68"/>
      <c r="AW113" s="67"/>
      <c r="AX113" s="67"/>
      <c r="AY113" s="67"/>
      <c r="AZ113" s="67"/>
      <c r="BA113" s="123"/>
      <c r="BB113" s="123"/>
      <c r="BC113" s="123"/>
      <c r="BD113" s="123"/>
      <c r="BE113" s="123"/>
      <c r="BF113" s="67"/>
    </row>
    <row r="114" spans="1:58" ht="25.5" customHeight="1" x14ac:dyDescent="0.25">
      <c r="A114" s="31"/>
      <c r="B114" s="31"/>
      <c r="C114" s="31"/>
      <c r="D114" s="31"/>
      <c r="E114" s="33"/>
      <c r="F114" s="90"/>
      <c r="G114" s="31"/>
      <c r="H114" s="83"/>
      <c r="I114" s="83"/>
      <c r="J114" s="62"/>
      <c r="K114" s="31"/>
      <c r="L114" s="31"/>
      <c r="M114" s="83"/>
      <c r="N114" s="69"/>
      <c r="O114" s="69"/>
      <c r="P114" s="74"/>
      <c r="Q114" s="74"/>
      <c r="R114" s="75"/>
      <c r="S114" s="34"/>
      <c r="T114" s="83"/>
      <c r="U114" s="83"/>
      <c r="V114" s="83"/>
      <c r="W114" s="83"/>
      <c r="X114" s="74"/>
      <c r="Y114" s="74"/>
      <c r="Z114" s="74"/>
      <c r="AA114" s="66"/>
      <c r="AB114" s="72"/>
      <c r="AC114" s="66"/>
      <c r="AD114" s="72"/>
      <c r="AE114" s="72"/>
      <c r="AF114" s="72"/>
      <c r="AG114" s="62"/>
      <c r="AH114" s="104"/>
      <c r="AI114" s="105"/>
      <c r="AJ114" s="30"/>
      <c r="AK114" s="30"/>
      <c r="AL114" s="30"/>
      <c r="AM114" s="30"/>
      <c r="AN114" s="68"/>
      <c r="AO114" s="68"/>
      <c r="AP114" s="68"/>
      <c r="AQ114" s="68"/>
      <c r="AR114" s="68"/>
      <c r="AS114" s="31"/>
      <c r="AT114" s="73"/>
      <c r="AU114" s="73"/>
      <c r="AV114" s="68"/>
      <c r="AW114" s="67"/>
      <c r="AX114" s="67"/>
      <c r="AY114" s="67"/>
      <c r="AZ114" s="67"/>
      <c r="BA114" s="123"/>
      <c r="BB114" s="123"/>
      <c r="BC114" s="123"/>
      <c r="BD114" s="123"/>
      <c r="BE114" s="123"/>
      <c r="BF114" s="67"/>
    </row>
    <row r="115" spans="1:58" ht="25.5" customHeight="1" x14ac:dyDescent="0.25">
      <c r="A115" s="31"/>
      <c r="B115" s="31"/>
      <c r="C115" s="31"/>
      <c r="D115" s="31"/>
      <c r="E115" s="33"/>
      <c r="F115" s="90"/>
      <c r="G115" s="31"/>
      <c r="H115" s="83"/>
      <c r="I115" s="83"/>
      <c r="J115" s="62"/>
      <c r="K115" s="31"/>
      <c r="L115" s="31"/>
      <c r="M115" s="83"/>
      <c r="N115" s="69"/>
      <c r="O115" s="69"/>
      <c r="P115" s="74"/>
      <c r="Q115" s="74"/>
      <c r="R115" s="75"/>
      <c r="S115" s="34"/>
      <c r="T115" s="83"/>
      <c r="U115" s="83"/>
      <c r="V115" s="83"/>
      <c r="W115" s="83"/>
      <c r="X115" s="74"/>
      <c r="Y115" s="74"/>
      <c r="Z115" s="74"/>
      <c r="AA115" s="66"/>
      <c r="AB115" s="72"/>
      <c r="AC115" s="66"/>
      <c r="AD115" s="72"/>
      <c r="AE115" s="72"/>
      <c r="AF115" s="72"/>
      <c r="AG115" s="62"/>
      <c r="AH115" s="104"/>
      <c r="AI115" s="105"/>
      <c r="AJ115" s="30"/>
      <c r="AK115" s="30"/>
      <c r="AL115" s="30"/>
      <c r="AM115" s="30"/>
      <c r="AN115" s="68"/>
      <c r="AO115" s="68"/>
      <c r="AP115" s="68"/>
      <c r="AQ115" s="68"/>
      <c r="AR115" s="68"/>
      <c r="AS115" s="31"/>
      <c r="AT115" s="73"/>
      <c r="AU115" s="73"/>
      <c r="AV115" s="68"/>
      <c r="AW115" s="67"/>
      <c r="AX115" s="67"/>
      <c r="AY115" s="67"/>
      <c r="AZ115" s="67"/>
      <c r="BA115" s="123"/>
      <c r="BB115" s="123"/>
      <c r="BC115" s="123"/>
      <c r="BD115" s="123"/>
      <c r="BE115" s="123"/>
      <c r="BF115" s="67"/>
    </row>
    <row r="116" spans="1:58" ht="25.5" customHeight="1" x14ac:dyDescent="0.25">
      <c r="A116" s="31"/>
      <c r="B116" s="31"/>
      <c r="C116" s="31"/>
      <c r="D116" s="31"/>
      <c r="E116" s="33"/>
      <c r="F116" s="90"/>
      <c r="G116" s="31"/>
      <c r="H116" s="83"/>
      <c r="I116" s="83"/>
      <c r="J116" s="62"/>
      <c r="K116" s="31"/>
      <c r="L116" s="31"/>
      <c r="M116" s="83"/>
      <c r="N116" s="69"/>
      <c r="O116" s="69"/>
      <c r="P116" s="74"/>
      <c r="Q116" s="74"/>
      <c r="R116" s="75"/>
      <c r="S116" s="34"/>
      <c r="T116" s="83"/>
      <c r="U116" s="83"/>
      <c r="V116" s="83"/>
      <c r="W116" s="83"/>
      <c r="X116" s="74"/>
      <c r="Y116" s="74"/>
      <c r="Z116" s="74"/>
      <c r="AA116" s="66"/>
      <c r="AB116" s="72"/>
      <c r="AC116" s="66"/>
      <c r="AD116" s="72"/>
      <c r="AE116" s="72"/>
      <c r="AF116" s="72"/>
      <c r="AG116" s="62"/>
      <c r="AH116" s="104"/>
      <c r="AI116" s="105"/>
      <c r="AJ116" s="30"/>
      <c r="AK116" s="30"/>
      <c r="AL116" s="30"/>
      <c r="AM116" s="30"/>
      <c r="AN116" s="68"/>
      <c r="AO116" s="68"/>
      <c r="AP116" s="68"/>
      <c r="AQ116" s="68"/>
      <c r="AR116" s="68"/>
      <c r="AS116" s="31"/>
      <c r="AT116" s="73"/>
      <c r="AU116" s="73"/>
      <c r="AV116" s="68"/>
      <c r="AW116" s="67"/>
      <c r="AX116" s="67"/>
      <c r="AY116" s="67"/>
      <c r="AZ116" s="67"/>
      <c r="BA116" s="123"/>
      <c r="BB116" s="123"/>
      <c r="BC116" s="123"/>
      <c r="BD116" s="123"/>
      <c r="BE116" s="123"/>
      <c r="BF116" s="67"/>
    </row>
    <row r="117" spans="1:58" ht="25.5" customHeight="1" x14ac:dyDescent="0.25">
      <c r="A117" s="31"/>
      <c r="B117" s="31"/>
      <c r="C117" s="31"/>
      <c r="D117" s="31"/>
      <c r="E117" s="33"/>
      <c r="F117" s="90"/>
      <c r="G117" s="31"/>
      <c r="H117" s="83"/>
      <c r="I117" s="83"/>
      <c r="J117" s="62"/>
      <c r="K117" s="31"/>
      <c r="L117" s="31"/>
      <c r="M117" s="83"/>
      <c r="N117" s="69"/>
      <c r="O117" s="69"/>
      <c r="P117" s="74"/>
      <c r="Q117" s="74"/>
      <c r="R117" s="75"/>
      <c r="S117" s="34"/>
      <c r="T117" s="83"/>
      <c r="U117" s="83"/>
      <c r="V117" s="83"/>
      <c r="W117" s="83"/>
      <c r="X117" s="74"/>
      <c r="Y117" s="74"/>
      <c r="Z117" s="74"/>
      <c r="AA117" s="66"/>
      <c r="AB117" s="72"/>
      <c r="AC117" s="66"/>
      <c r="AD117" s="72"/>
      <c r="AE117" s="72"/>
      <c r="AF117" s="72"/>
      <c r="AG117" s="62"/>
      <c r="AH117" s="104"/>
      <c r="AI117" s="105"/>
      <c r="AJ117" s="30"/>
      <c r="AK117" s="30"/>
      <c r="AL117" s="30"/>
      <c r="AM117" s="30"/>
      <c r="AN117" s="68"/>
      <c r="AO117" s="68"/>
      <c r="AP117" s="68"/>
      <c r="AQ117" s="68"/>
      <c r="AR117" s="68"/>
      <c r="AS117" s="31"/>
      <c r="AT117" s="73"/>
      <c r="AU117" s="73"/>
      <c r="AV117" s="68"/>
      <c r="AW117" s="67"/>
      <c r="AX117" s="67"/>
      <c r="AY117" s="67"/>
      <c r="AZ117" s="67"/>
      <c r="BA117" s="123"/>
      <c r="BB117" s="123"/>
      <c r="BC117" s="123"/>
      <c r="BD117" s="123"/>
      <c r="BE117" s="123"/>
      <c r="BF117" s="67"/>
    </row>
    <row r="118" spans="1:58" ht="25.5" customHeight="1" x14ac:dyDescent="0.25">
      <c r="A118" s="31"/>
      <c r="B118" s="31"/>
      <c r="C118" s="31"/>
      <c r="D118" s="31"/>
      <c r="E118" s="33"/>
      <c r="F118" s="90"/>
      <c r="G118" s="31"/>
      <c r="H118" s="83"/>
      <c r="I118" s="83"/>
      <c r="J118" s="62"/>
      <c r="K118" s="31"/>
      <c r="L118" s="31"/>
      <c r="M118" s="83"/>
      <c r="N118" s="69"/>
      <c r="O118" s="69"/>
      <c r="P118" s="74"/>
      <c r="Q118" s="74"/>
      <c r="R118" s="75"/>
      <c r="S118" s="34"/>
      <c r="T118" s="83"/>
      <c r="U118" s="83"/>
      <c r="V118" s="83"/>
      <c r="W118" s="83"/>
      <c r="X118" s="74"/>
      <c r="Y118" s="74"/>
      <c r="Z118" s="74"/>
      <c r="AA118" s="66"/>
      <c r="AB118" s="72"/>
      <c r="AC118" s="66"/>
      <c r="AD118" s="72"/>
      <c r="AE118" s="72"/>
      <c r="AF118" s="72"/>
      <c r="AG118" s="62"/>
      <c r="AH118" s="104"/>
      <c r="AI118" s="105"/>
      <c r="AJ118" s="30"/>
      <c r="AK118" s="30"/>
      <c r="AL118" s="30"/>
      <c r="AM118" s="30"/>
      <c r="AN118" s="68"/>
      <c r="AO118" s="68"/>
      <c r="AP118" s="68"/>
      <c r="AQ118" s="68"/>
      <c r="AR118" s="68"/>
      <c r="AS118" s="31"/>
      <c r="AT118" s="73"/>
      <c r="AU118" s="73"/>
      <c r="AV118" s="68"/>
      <c r="AW118" s="67"/>
      <c r="AX118" s="67"/>
      <c r="AY118" s="67"/>
      <c r="AZ118" s="67"/>
      <c r="BA118" s="123"/>
      <c r="BB118" s="123"/>
      <c r="BC118" s="123"/>
      <c r="BD118" s="123"/>
      <c r="BE118" s="123"/>
      <c r="BF118" s="67"/>
    </row>
    <row r="119" spans="1:58" ht="25.5" customHeight="1" x14ac:dyDescent="0.25">
      <c r="A119" s="31"/>
      <c r="B119" s="31"/>
      <c r="C119" s="31"/>
      <c r="D119" s="31"/>
      <c r="E119" s="33"/>
      <c r="F119" s="90"/>
      <c r="G119" s="31"/>
      <c r="H119" s="83"/>
      <c r="I119" s="83"/>
      <c r="J119" s="62"/>
      <c r="K119" s="31"/>
      <c r="L119" s="31"/>
      <c r="M119" s="83"/>
      <c r="N119" s="69"/>
      <c r="O119" s="69"/>
      <c r="P119" s="74"/>
      <c r="Q119" s="74"/>
      <c r="R119" s="75"/>
      <c r="S119" s="34"/>
      <c r="T119" s="83"/>
      <c r="U119" s="83"/>
      <c r="V119" s="83"/>
      <c r="W119" s="83"/>
      <c r="X119" s="74"/>
      <c r="Y119" s="74"/>
      <c r="Z119" s="74"/>
      <c r="AA119" s="66"/>
      <c r="AB119" s="72"/>
      <c r="AC119" s="66"/>
      <c r="AD119" s="72"/>
      <c r="AE119" s="72"/>
      <c r="AF119" s="72"/>
      <c r="AG119" s="62"/>
      <c r="AH119" s="104"/>
      <c r="AI119" s="105"/>
      <c r="AJ119" s="30"/>
      <c r="AK119" s="30"/>
      <c r="AL119" s="30"/>
      <c r="AM119" s="30"/>
      <c r="AN119" s="68"/>
      <c r="AO119" s="68"/>
      <c r="AP119" s="68"/>
      <c r="AQ119" s="68"/>
      <c r="AR119" s="68"/>
      <c r="AS119" s="31"/>
      <c r="AT119" s="73"/>
      <c r="AU119" s="73"/>
      <c r="AV119" s="68"/>
      <c r="AW119" s="67"/>
      <c r="AX119" s="67"/>
      <c r="AY119" s="67"/>
      <c r="AZ119" s="67"/>
      <c r="BA119" s="123"/>
      <c r="BB119" s="123"/>
      <c r="BC119" s="123"/>
      <c r="BD119" s="123"/>
      <c r="BE119" s="123"/>
      <c r="BF119" s="67"/>
    </row>
    <row r="120" spans="1:58" ht="25.5" customHeight="1" x14ac:dyDescent="0.25">
      <c r="A120" s="31"/>
      <c r="B120" s="31"/>
      <c r="C120" s="31"/>
      <c r="D120" s="31"/>
      <c r="E120" s="33"/>
      <c r="F120" s="90"/>
      <c r="G120" s="31"/>
      <c r="H120" s="83"/>
      <c r="I120" s="83"/>
      <c r="J120" s="62"/>
      <c r="K120" s="31"/>
      <c r="L120" s="31"/>
      <c r="M120" s="83"/>
      <c r="N120" s="69"/>
      <c r="O120" s="69"/>
      <c r="P120" s="74"/>
      <c r="Q120" s="74"/>
      <c r="R120" s="75"/>
      <c r="S120" s="34"/>
      <c r="T120" s="83"/>
      <c r="U120" s="83"/>
      <c r="V120" s="83"/>
      <c r="W120" s="83"/>
      <c r="X120" s="74"/>
      <c r="Y120" s="74"/>
      <c r="Z120" s="74"/>
      <c r="AA120" s="66"/>
      <c r="AB120" s="72"/>
      <c r="AC120" s="66"/>
      <c r="AD120" s="72"/>
      <c r="AE120" s="72"/>
      <c r="AF120" s="72"/>
      <c r="AG120" s="62"/>
      <c r="AH120" s="104"/>
      <c r="AI120" s="105"/>
      <c r="AJ120" s="30"/>
      <c r="AK120" s="30"/>
      <c r="AL120" s="30"/>
      <c r="AM120" s="30"/>
      <c r="AN120" s="68"/>
      <c r="AO120" s="68"/>
      <c r="AP120" s="68"/>
      <c r="AQ120" s="68"/>
      <c r="AR120" s="68"/>
      <c r="AS120" s="31"/>
      <c r="AT120" s="73"/>
      <c r="AU120" s="73"/>
      <c r="AV120" s="68"/>
      <c r="AW120" s="67"/>
      <c r="AX120" s="67"/>
      <c r="AY120" s="67"/>
      <c r="AZ120" s="67"/>
      <c r="BA120" s="123"/>
      <c r="BB120" s="123"/>
      <c r="BC120" s="123"/>
      <c r="BD120" s="123"/>
      <c r="BE120" s="123"/>
      <c r="BF120" s="67"/>
    </row>
    <row r="121" spans="1:58" ht="25.5" customHeight="1" x14ac:dyDescent="0.25">
      <c r="A121" s="31"/>
      <c r="B121" s="31"/>
      <c r="C121" s="31"/>
      <c r="D121" s="31"/>
      <c r="E121" s="33"/>
      <c r="F121" s="90"/>
      <c r="G121" s="31"/>
      <c r="H121" s="83"/>
      <c r="I121" s="83"/>
      <c r="J121" s="62"/>
      <c r="K121" s="31"/>
      <c r="L121" s="31"/>
      <c r="M121" s="83"/>
      <c r="N121" s="69"/>
      <c r="O121" s="69"/>
      <c r="P121" s="74"/>
      <c r="Q121" s="74"/>
      <c r="R121" s="75"/>
      <c r="S121" s="34"/>
      <c r="T121" s="83"/>
      <c r="U121" s="83"/>
      <c r="V121" s="83"/>
      <c r="W121" s="83"/>
      <c r="X121" s="74"/>
      <c r="Y121" s="74"/>
      <c r="Z121" s="74"/>
      <c r="AA121" s="66"/>
      <c r="AB121" s="72"/>
      <c r="AC121" s="66"/>
      <c r="AD121" s="72"/>
      <c r="AE121" s="72"/>
      <c r="AF121" s="72"/>
      <c r="AG121" s="62"/>
      <c r="AH121" s="104"/>
      <c r="AI121" s="105"/>
      <c r="AJ121" s="30"/>
      <c r="AK121" s="30"/>
      <c r="AL121" s="30"/>
      <c r="AM121" s="30"/>
      <c r="AN121" s="68"/>
      <c r="AO121" s="68"/>
      <c r="AP121" s="68"/>
      <c r="AQ121" s="68"/>
      <c r="AR121" s="68"/>
      <c r="AS121" s="31"/>
      <c r="AT121" s="73"/>
      <c r="AU121" s="73"/>
      <c r="AV121" s="68"/>
      <c r="AW121" s="67"/>
      <c r="AX121" s="67"/>
      <c r="AY121" s="67"/>
      <c r="AZ121" s="67"/>
      <c r="BA121" s="123"/>
      <c r="BB121" s="123"/>
      <c r="BC121" s="123"/>
      <c r="BD121" s="123"/>
      <c r="BE121" s="123"/>
      <c r="BF121" s="67"/>
    </row>
    <row r="122" spans="1:58" ht="25.5" customHeight="1" x14ac:dyDescent="0.25">
      <c r="A122" s="31"/>
      <c r="B122" s="31"/>
      <c r="C122" s="31"/>
      <c r="D122" s="31"/>
      <c r="E122" s="33"/>
      <c r="F122" s="90"/>
      <c r="G122" s="31"/>
      <c r="H122" s="83"/>
      <c r="I122" s="83"/>
      <c r="J122" s="62"/>
      <c r="K122" s="31"/>
      <c r="L122" s="31"/>
      <c r="M122" s="83"/>
      <c r="N122" s="69"/>
      <c r="O122" s="69"/>
      <c r="P122" s="74"/>
      <c r="Q122" s="74"/>
      <c r="R122" s="75"/>
      <c r="S122" s="34"/>
      <c r="T122" s="83"/>
      <c r="U122" s="83"/>
      <c r="V122" s="83"/>
      <c r="W122" s="83"/>
      <c r="X122" s="74"/>
      <c r="Y122" s="74"/>
      <c r="Z122" s="74"/>
      <c r="AA122" s="66"/>
      <c r="AB122" s="72"/>
      <c r="AC122" s="66"/>
      <c r="AD122" s="72"/>
      <c r="AE122" s="72"/>
      <c r="AF122" s="72"/>
      <c r="AG122" s="62"/>
      <c r="AH122" s="104"/>
      <c r="AI122" s="105"/>
      <c r="AJ122" s="30"/>
      <c r="AK122" s="30"/>
      <c r="AL122" s="30"/>
      <c r="AM122" s="30"/>
      <c r="AN122" s="68"/>
      <c r="AO122" s="68"/>
      <c r="AP122" s="68"/>
      <c r="AQ122" s="68"/>
      <c r="AR122" s="68"/>
      <c r="AS122" s="31"/>
      <c r="AT122" s="73"/>
      <c r="AU122" s="73"/>
      <c r="AV122" s="68"/>
      <c r="AW122" s="67"/>
      <c r="AX122" s="67"/>
      <c r="AY122" s="67"/>
      <c r="AZ122" s="67"/>
      <c r="BA122" s="123"/>
      <c r="BB122" s="123"/>
      <c r="BC122" s="123"/>
      <c r="BD122" s="123"/>
      <c r="BE122" s="123"/>
      <c r="BF122" s="67"/>
    </row>
    <row r="123" spans="1:58" ht="25.5" customHeight="1" x14ac:dyDescent="0.25">
      <c r="A123" s="31"/>
      <c r="B123" s="31"/>
      <c r="C123" s="31"/>
      <c r="D123" s="31"/>
      <c r="E123" s="33"/>
      <c r="F123" s="90"/>
      <c r="G123" s="31"/>
      <c r="H123" s="83"/>
      <c r="I123" s="83"/>
      <c r="J123" s="62"/>
      <c r="K123" s="31"/>
      <c r="L123" s="31"/>
      <c r="M123" s="83"/>
      <c r="N123" s="69"/>
      <c r="O123" s="69"/>
      <c r="P123" s="74"/>
      <c r="Q123" s="74"/>
      <c r="R123" s="75"/>
      <c r="S123" s="34"/>
      <c r="T123" s="83"/>
      <c r="U123" s="83"/>
      <c r="V123" s="83"/>
      <c r="W123" s="83"/>
      <c r="X123" s="74"/>
      <c r="Y123" s="74"/>
      <c r="Z123" s="74"/>
      <c r="AA123" s="66"/>
      <c r="AB123" s="72"/>
      <c r="AC123" s="66"/>
      <c r="AD123" s="72"/>
      <c r="AE123" s="72"/>
      <c r="AF123" s="72"/>
      <c r="AG123" s="62"/>
      <c r="AH123" s="104"/>
      <c r="AI123" s="105"/>
      <c r="AJ123" s="30"/>
      <c r="AK123" s="30"/>
      <c r="AL123" s="30"/>
      <c r="AM123" s="30"/>
      <c r="AN123" s="68"/>
      <c r="AO123" s="68"/>
      <c r="AP123" s="68"/>
      <c r="AQ123" s="68"/>
      <c r="AR123" s="68"/>
      <c r="AS123" s="31"/>
      <c r="AT123" s="73"/>
      <c r="AU123" s="73"/>
      <c r="AV123" s="68"/>
      <c r="AW123" s="67"/>
      <c r="AX123" s="67"/>
      <c r="AY123" s="67"/>
      <c r="AZ123" s="67"/>
      <c r="BA123" s="123"/>
      <c r="BB123" s="123"/>
      <c r="BC123" s="123"/>
      <c r="BD123" s="123"/>
      <c r="BE123" s="123"/>
      <c r="BF123" s="67"/>
    </row>
    <row r="124" spans="1:58" ht="25.5" customHeight="1" x14ac:dyDescent="0.25">
      <c r="A124" s="31"/>
      <c r="B124" s="31"/>
      <c r="C124" s="31"/>
      <c r="D124" s="31"/>
      <c r="E124" s="33"/>
      <c r="F124" s="90"/>
      <c r="G124" s="31"/>
      <c r="H124" s="83"/>
      <c r="I124" s="83"/>
      <c r="J124" s="62"/>
      <c r="K124" s="31"/>
      <c r="L124" s="31"/>
      <c r="M124" s="83"/>
      <c r="N124" s="69"/>
      <c r="O124" s="69"/>
      <c r="P124" s="74"/>
      <c r="Q124" s="74"/>
      <c r="R124" s="75"/>
      <c r="S124" s="34"/>
      <c r="T124" s="83"/>
      <c r="U124" s="83"/>
      <c r="V124" s="83"/>
      <c r="W124" s="83"/>
      <c r="X124" s="74"/>
      <c r="Y124" s="74"/>
      <c r="Z124" s="74"/>
      <c r="AA124" s="66"/>
      <c r="AB124" s="72"/>
      <c r="AC124" s="66"/>
      <c r="AD124" s="72"/>
      <c r="AE124" s="72"/>
      <c r="AF124" s="72"/>
      <c r="AG124" s="62"/>
      <c r="AH124" s="104"/>
      <c r="AI124" s="105"/>
      <c r="AJ124" s="30"/>
      <c r="AK124" s="30"/>
      <c r="AL124" s="30"/>
      <c r="AM124" s="30"/>
      <c r="AN124" s="68"/>
      <c r="AO124" s="68"/>
      <c r="AP124" s="68"/>
      <c r="AQ124" s="68"/>
      <c r="AR124" s="68"/>
      <c r="AS124" s="31"/>
      <c r="AT124" s="73"/>
      <c r="AU124" s="73"/>
      <c r="AV124" s="68"/>
      <c r="AW124" s="67"/>
      <c r="AX124" s="67"/>
      <c r="AY124" s="67"/>
      <c r="AZ124" s="67"/>
      <c r="BA124" s="123"/>
      <c r="BB124" s="123"/>
      <c r="BC124" s="123"/>
      <c r="BD124" s="123"/>
      <c r="BE124" s="123"/>
      <c r="BF124" s="67"/>
    </row>
    <row r="125" spans="1:58" ht="25.5" customHeight="1" x14ac:dyDescent="0.25">
      <c r="A125" s="31"/>
      <c r="B125" s="31"/>
      <c r="C125" s="31"/>
      <c r="D125" s="31"/>
      <c r="E125" s="33"/>
      <c r="F125" s="90"/>
      <c r="G125" s="31"/>
      <c r="H125" s="83"/>
      <c r="I125" s="83"/>
      <c r="J125" s="62"/>
      <c r="K125" s="31"/>
      <c r="L125" s="31"/>
      <c r="M125" s="83"/>
      <c r="N125" s="69"/>
      <c r="O125" s="69"/>
      <c r="P125" s="74"/>
      <c r="Q125" s="74"/>
      <c r="R125" s="75"/>
      <c r="S125" s="34"/>
      <c r="T125" s="83"/>
      <c r="U125" s="83"/>
      <c r="V125" s="83"/>
      <c r="W125" s="83"/>
      <c r="X125" s="74"/>
      <c r="Y125" s="74"/>
      <c r="Z125" s="74"/>
      <c r="AA125" s="66"/>
      <c r="AB125" s="72"/>
      <c r="AC125" s="66"/>
      <c r="AD125" s="72"/>
      <c r="AE125" s="72"/>
      <c r="AF125" s="72"/>
      <c r="AG125" s="62"/>
      <c r="AH125" s="104"/>
      <c r="AI125" s="105"/>
      <c r="AJ125" s="30"/>
      <c r="AK125" s="30"/>
      <c r="AL125" s="30"/>
      <c r="AM125" s="30"/>
      <c r="AN125" s="68"/>
      <c r="AO125" s="68"/>
      <c r="AP125" s="68"/>
      <c r="AQ125" s="68"/>
      <c r="AR125" s="68"/>
      <c r="AS125" s="31"/>
      <c r="AT125" s="73"/>
      <c r="AU125" s="73"/>
      <c r="AV125" s="68"/>
      <c r="AW125" s="67"/>
      <c r="AX125" s="67"/>
      <c r="AY125" s="67"/>
      <c r="AZ125" s="67"/>
      <c r="BA125" s="123"/>
      <c r="BB125" s="123"/>
      <c r="BC125" s="123"/>
      <c r="BD125" s="123"/>
      <c r="BE125" s="123"/>
      <c r="BF125" s="67"/>
    </row>
    <row r="126" spans="1:58" ht="25.5" customHeight="1" x14ac:dyDescent="0.25">
      <c r="A126" s="31"/>
      <c r="B126" s="31"/>
      <c r="C126" s="31"/>
      <c r="D126" s="31"/>
      <c r="E126" s="33"/>
      <c r="F126" s="90"/>
      <c r="G126" s="31"/>
      <c r="H126" s="83"/>
      <c r="I126" s="83"/>
      <c r="J126" s="62"/>
      <c r="K126" s="31"/>
      <c r="L126" s="31"/>
      <c r="M126" s="83"/>
      <c r="N126" s="69"/>
      <c r="O126" s="69"/>
      <c r="P126" s="74"/>
      <c r="Q126" s="74"/>
      <c r="R126" s="75"/>
      <c r="S126" s="34"/>
      <c r="T126" s="83"/>
      <c r="U126" s="83"/>
      <c r="V126" s="83"/>
      <c r="W126" s="83"/>
      <c r="X126" s="74"/>
      <c r="Y126" s="74"/>
      <c r="Z126" s="74"/>
      <c r="AA126" s="66"/>
      <c r="AB126" s="72"/>
      <c r="AC126" s="66"/>
      <c r="AD126" s="72"/>
      <c r="AE126" s="72"/>
      <c r="AF126" s="72"/>
      <c r="AG126" s="62"/>
      <c r="AH126" s="104"/>
      <c r="AI126" s="105"/>
      <c r="AJ126" s="30"/>
      <c r="AK126" s="30"/>
      <c r="AL126" s="30"/>
      <c r="AM126" s="30"/>
      <c r="AN126" s="68"/>
      <c r="AO126" s="68"/>
      <c r="AP126" s="68"/>
      <c r="AQ126" s="68"/>
      <c r="AR126" s="68"/>
      <c r="AS126" s="31"/>
      <c r="AT126" s="73"/>
      <c r="AU126" s="73"/>
      <c r="AV126" s="68"/>
      <c r="AW126" s="67"/>
      <c r="AX126" s="67"/>
      <c r="AY126" s="67"/>
      <c r="AZ126" s="67"/>
      <c r="BA126" s="123"/>
      <c r="BB126" s="123"/>
      <c r="BC126" s="123"/>
      <c r="BD126" s="123"/>
      <c r="BE126" s="123"/>
      <c r="BF126" s="67"/>
    </row>
    <row r="127" spans="1:58" ht="25.5" customHeight="1" x14ac:dyDescent="0.25">
      <c r="A127" s="31"/>
      <c r="B127" s="31"/>
      <c r="C127" s="31"/>
      <c r="D127" s="31"/>
      <c r="E127" s="33"/>
      <c r="F127" s="90"/>
      <c r="G127" s="31"/>
      <c r="H127" s="83"/>
      <c r="I127" s="83"/>
      <c r="J127" s="62"/>
      <c r="K127" s="31"/>
      <c r="L127" s="31"/>
      <c r="M127" s="83"/>
      <c r="N127" s="69"/>
      <c r="O127" s="69"/>
      <c r="P127" s="74"/>
      <c r="Q127" s="74"/>
      <c r="R127" s="75"/>
      <c r="S127" s="34"/>
      <c r="T127" s="83"/>
      <c r="U127" s="83"/>
      <c r="V127" s="83"/>
      <c r="W127" s="83"/>
      <c r="X127" s="74"/>
      <c r="Y127" s="74"/>
      <c r="Z127" s="74"/>
      <c r="AA127" s="66"/>
      <c r="AB127" s="72"/>
      <c r="AC127" s="66"/>
      <c r="AD127" s="72"/>
      <c r="AE127" s="72"/>
      <c r="AF127" s="72"/>
      <c r="AG127" s="62"/>
      <c r="AH127" s="104"/>
      <c r="AI127" s="105"/>
      <c r="AJ127" s="30"/>
      <c r="AK127" s="30"/>
      <c r="AL127" s="30"/>
      <c r="AM127" s="30"/>
      <c r="AN127" s="68"/>
      <c r="AO127" s="68"/>
      <c r="AP127" s="68"/>
      <c r="AQ127" s="68"/>
      <c r="AR127" s="68"/>
      <c r="AS127" s="31"/>
      <c r="AT127" s="73"/>
      <c r="AU127" s="73"/>
      <c r="AV127" s="68"/>
      <c r="AW127" s="67"/>
      <c r="AX127" s="67"/>
      <c r="AY127" s="67"/>
      <c r="AZ127" s="67"/>
      <c r="BA127" s="123"/>
      <c r="BB127" s="123"/>
      <c r="BC127" s="123"/>
      <c r="BD127" s="123"/>
      <c r="BE127" s="123"/>
      <c r="BF127" s="67"/>
    </row>
    <row r="128" spans="1:58" ht="25.5" customHeight="1" x14ac:dyDescent="0.25">
      <c r="A128" s="31"/>
      <c r="B128" s="31"/>
      <c r="C128" s="31"/>
      <c r="D128" s="31"/>
      <c r="E128" s="33"/>
      <c r="F128" s="90"/>
      <c r="G128" s="31"/>
      <c r="H128" s="83"/>
      <c r="I128" s="83"/>
      <c r="J128" s="62"/>
      <c r="K128" s="31"/>
      <c r="L128" s="31"/>
      <c r="M128" s="83"/>
      <c r="N128" s="69"/>
      <c r="O128" s="69"/>
      <c r="P128" s="74"/>
      <c r="Q128" s="74"/>
      <c r="R128" s="75"/>
      <c r="S128" s="34"/>
      <c r="T128" s="83"/>
      <c r="U128" s="83"/>
      <c r="V128" s="83"/>
      <c r="W128" s="83"/>
      <c r="X128" s="74"/>
      <c r="Y128" s="74"/>
      <c r="Z128" s="74"/>
      <c r="AA128" s="66"/>
      <c r="AB128" s="72"/>
      <c r="AC128" s="66"/>
      <c r="AD128" s="72"/>
      <c r="AE128" s="72"/>
      <c r="AF128" s="72"/>
      <c r="AG128" s="62"/>
      <c r="AH128" s="104"/>
      <c r="AI128" s="105"/>
      <c r="AJ128" s="30"/>
      <c r="AK128" s="30"/>
      <c r="AL128" s="30"/>
      <c r="AM128" s="30"/>
      <c r="AN128" s="68"/>
      <c r="AO128" s="68"/>
      <c r="AP128" s="68"/>
      <c r="AQ128" s="68"/>
      <c r="AR128" s="68"/>
      <c r="AS128" s="31"/>
      <c r="AT128" s="73"/>
      <c r="AU128" s="73"/>
      <c r="AV128" s="68"/>
      <c r="AW128" s="67"/>
      <c r="AX128" s="67"/>
      <c r="AY128" s="67"/>
      <c r="AZ128" s="67"/>
      <c r="BA128" s="123"/>
      <c r="BB128" s="123"/>
      <c r="BC128" s="123"/>
      <c r="BD128" s="123"/>
      <c r="BE128" s="123"/>
      <c r="BF128" s="67"/>
    </row>
    <row r="129" spans="1:58" ht="25.5" customHeight="1" x14ac:dyDescent="0.25">
      <c r="A129" s="31"/>
      <c r="B129" s="31"/>
      <c r="C129" s="31"/>
      <c r="D129" s="31"/>
      <c r="E129" s="33"/>
      <c r="F129" s="90"/>
      <c r="G129" s="31"/>
      <c r="H129" s="83"/>
      <c r="I129" s="83"/>
      <c r="J129" s="62"/>
      <c r="K129" s="31"/>
      <c r="L129" s="31"/>
      <c r="M129" s="83"/>
      <c r="N129" s="69"/>
      <c r="O129" s="69"/>
      <c r="P129" s="74"/>
      <c r="Q129" s="74"/>
      <c r="R129" s="75"/>
      <c r="S129" s="34"/>
      <c r="T129" s="83"/>
      <c r="U129" s="83"/>
      <c r="V129" s="83"/>
      <c r="W129" s="83"/>
      <c r="X129" s="74"/>
      <c r="Y129" s="74"/>
      <c r="Z129" s="74"/>
      <c r="AA129" s="66"/>
      <c r="AB129" s="72"/>
      <c r="AC129" s="66"/>
      <c r="AD129" s="72"/>
      <c r="AE129" s="72"/>
      <c r="AF129" s="72"/>
      <c r="AG129" s="62"/>
      <c r="AH129" s="104"/>
      <c r="AI129" s="105"/>
      <c r="AJ129" s="30"/>
      <c r="AK129" s="30"/>
      <c r="AL129" s="30"/>
      <c r="AM129" s="30"/>
      <c r="AN129" s="68"/>
      <c r="AO129" s="68"/>
      <c r="AP129" s="68"/>
      <c r="AQ129" s="68"/>
      <c r="AR129" s="68"/>
      <c r="AS129" s="31"/>
      <c r="AT129" s="73"/>
      <c r="AU129" s="73"/>
      <c r="AV129" s="68"/>
      <c r="AW129" s="67"/>
      <c r="AX129" s="67"/>
      <c r="AY129" s="67"/>
      <c r="AZ129" s="67"/>
      <c r="BA129" s="123"/>
      <c r="BB129" s="123"/>
      <c r="BC129" s="123"/>
      <c r="BD129" s="123"/>
      <c r="BE129" s="123"/>
      <c r="BF129" s="67"/>
    </row>
    <row r="130" spans="1:58" ht="25.5" customHeight="1" x14ac:dyDescent="0.25">
      <c r="A130" s="31"/>
      <c r="B130" s="31"/>
      <c r="C130" s="31"/>
      <c r="D130" s="31"/>
      <c r="E130" s="33"/>
      <c r="F130" s="90"/>
      <c r="G130" s="31"/>
      <c r="H130" s="83"/>
      <c r="I130" s="83"/>
      <c r="J130" s="62"/>
      <c r="K130" s="31"/>
      <c r="L130" s="31"/>
      <c r="M130" s="83"/>
      <c r="N130" s="69"/>
      <c r="O130" s="69"/>
      <c r="P130" s="74"/>
      <c r="Q130" s="74"/>
      <c r="R130" s="75"/>
      <c r="S130" s="34"/>
      <c r="T130" s="83"/>
      <c r="U130" s="83"/>
      <c r="V130" s="83"/>
      <c r="W130" s="83"/>
      <c r="X130" s="74"/>
      <c r="Y130" s="74"/>
      <c r="Z130" s="74"/>
      <c r="AA130" s="66"/>
      <c r="AB130" s="72"/>
      <c r="AC130" s="66"/>
      <c r="AD130" s="72"/>
      <c r="AE130" s="72"/>
      <c r="AF130" s="72"/>
      <c r="AG130" s="62"/>
      <c r="AH130" s="104"/>
      <c r="AI130" s="105"/>
      <c r="AJ130" s="30"/>
      <c r="AK130" s="30"/>
      <c r="AL130" s="30"/>
      <c r="AM130" s="30"/>
      <c r="AN130" s="68"/>
      <c r="AO130" s="68"/>
      <c r="AP130" s="68"/>
      <c r="AQ130" s="68"/>
      <c r="AR130" s="68"/>
      <c r="AS130" s="31"/>
      <c r="AT130" s="73"/>
      <c r="AU130" s="73"/>
      <c r="AV130" s="68"/>
      <c r="AW130" s="67"/>
      <c r="AX130" s="67"/>
      <c r="AY130" s="67"/>
      <c r="AZ130" s="67"/>
      <c r="BA130" s="123"/>
      <c r="BB130" s="123"/>
      <c r="BC130" s="123"/>
      <c r="BD130" s="123"/>
      <c r="BE130" s="123"/>
      <c r="BF130" s="67"/>
    </row>
    <row r="131" spans="1:58" ht="25.5" customHeight="1" x14ac:dyDescent="0.25">
      <c r="A131" s="31"/>
      <c r="B131" s="31"/>
      <c r="C131" s="31"/>
      <c r="D131" s="31"/>
      <c r="E131" s="33"/>
      <c r="F131" s="90"/>
      <c r="G131" s="31"/>
      <c r="H131" s="83"/>
      <c r="I131" s="83"/>
      <c r="J131" s="62"/>
      <c r="K131" s="31"/>
      <c r="L131" s="31"/>
      <c r="M131" s="83"/>
      <c r="N131" s="69"/>
      <c r="O131" s="69"/>
      <c r="P131" s="74"/>
      <c r="Q131" s="74"/>
      <c r="R131" s="75"/>
      <c r="S131" s="34"/>
      <c r="T131" s="83"/>
      <c r="U131" s="83"/>
      <c r="V131" s="83"/>
      <c r="W131" s="83"/>
      <c r="X131" s="74"/>
      <c r="Y131" s="74"/>
      <c r="Z131" s="74"/>
      <c r="AA131" s="66"/>
      <c r="AB131" s="72"/>
      <c r="AC131" s="66"/>
      <c r="AD131" s="72"/>
      <c r="AE131" s="72"/>
      <c r="AF131" s="72"/>
      <c r="AG131" s="62"/>
      <c r="AH131" s="104"/>
      <c r="AI131" s="105"/>
      <c r="AJ131" s="30"/>
      <c r="AK131" s="30"/>
      <c r="AL131" s="30"/>
      <c r="AM131" s="30"/>
      <c r="AN131" s="68"/>
      <c r="AO131" s="68"/>
      <c r="AP131" s="68"/>
      <c r="AQ131" s="68"/>
      <c r="AR131" s="68"/>
      <c r="AS131" s="31"/>
      <c r="AT131" s="73"/>
      <c r="AU131" s="73"/>
      <c r="AV131" s="68"/>
      <c r="AW131" s="67"/>
      <c r="AX131" s="67"/>
      <c r="AY131" s="67"/>
      <c r="AZ131" s="67"/>
      <c r="BA131" s="123"/>
      <c r="BB131" s="123"/>
      <c r="BC131" s="123"/>
      <c r="BD131" s="123"/>
      <c r="BE131" s="123"/>
      <c r="BF131" s="67"/>
    </row>
    <row r="132" spans="1:58" ht="25.5" customHeight="1" x14ac:dyDescent="0.25">
      <c r="A132" s="31"/>
      <c r="B132" s="31"/>
      <c r="C132" s="31"/>
      <c r="D132" s="31"/>
      <c r="E132" s="33"/>
      <c r="F132" s="90"/>
      <c r="G132" s="31"/>
      <c r="H132" s="83"/>
      <c r="I132" s="83"/>
      <c r="J132" s="62"/>
      <c r="K132" s="31"/>
      <c r="L132" s="31"/>
      <c r="M132" s="83"/>
      <c r="N132" s="69"/>
      <c r="O132" s="69"/>
      <c r="P132" s="74"/>
      <c r="Q132" s="74"/>
      <c r="R132" s="75"/>
      <c r="S132" s="34"/>
      <c r="T132" s="83"/>
      <c r="U132" s="83"/>
      <c r="V132" s="83"/>
      <c r="W132" s="83"/>
      <c r="X132" s="74"/>
      <c r="Y132" s="74"/>
      <c r="Z132" s="74"/>
      <c r="AA132" s="66"/>
      <c r="AB132" s="72"/>
      <c r="AC132" s="66"/>
      <c r="AD132" s="72"/>
      <c r="AE132" s="72"/>
      <c r="AF132" s="72"/>
      <c r="AG132" s="62"/>
      <c r="AH132" s="104"/>
      <c r="AI132" s="105"/>
      <c r="AJ132" s="30"/>
      <c r="AK132" s="30"/>
      <c r="AL132" s="30"/>
      <c r="AM132" s="30"/>
      <c r="AN132" s="68"/>
      <c r="AO132" s="68"/>
      <c r="AP132" s="68"/>
      <c r="AQ132" s="68"/>
      <c r="AR132" s="68"/>
      <c r="AS132" s="31"/>
      <c r="AT132" s="73"/>
      <c r="AU132" s="73"/>
      <c r="AV132" s="68"/>
      <c r="AW132" s="67"/>
      <c r="AX132" s="67"/>
      <c r="AY132" s="67"/>
      <c r="AZ132" s="67"/>
      <c r="BA132" s="123"/>
      <c r="BB132" s="123"/>
      <c r="BC132" s="123"/>
      <c r="BD132" s="123"/>
      <c r="BE132" s="123"/>
      <c r="BF132" s="67"/>
    </row>
    <row r="133" spans="1:58" ht="25.5" customHeight="1" x14ac:dyDescent="0.25">
      <c r="A133" s="31"/>
      <c r="B133" s="31"/>
      <c r="C133" s="31"/>
      <c r="D133" s="31"/>
      <c r="E133" s="33"/>
      <c r="F133" s="90"/>
      <c r="G133" s="31"/>
      <c r="H133" s="83"/>
      <c r="I133" s="83"/>
      <c r="J133" s="62"/>
      <c r="K133" s="31"/>
      <c r="L133" s="31"/>
      <c r="M133" s="83"/>
      <c r="N133" s="69"/>
      <c r="O133" s="69"/>
      <c r="P133" s="74"/>
      <c r="Q133" s="74"/>
      <c r="R133" s="75"/>
      <c r="S133" s="34"/>
      <c r="T133" s="83"/>
      <c r="U133" s="83"/>
      <c r="V133" s="83"/>
      <c r="W133" s="83"/>
      <c r="X133" s="74"/>
      <c r="Y133" s="74"/>
      <c r="Z133" s="74"/>
      <c r="AA133" s="66"/>
      <c r="AB133" s="72"/>
      <c r="AC133" s="66"/>
      <c r="AD133" s="72"/>
      <c r="AE133" s="72"/>
      <c r="AF133" s="72"/>
      <c r="AG133" s="62"/>
      <c r="AH133" s="104"/>
      <c r="AI133" s="105"/>
      <c r="AJ133" s="30"/>
      <c r="AK133" s="30"/>
      <c r="AL133" s="30"/>
      <c r="AM133" s="30"/>
      <c r="AN133" s="68"/>
      <c r="AO133" s="68"/>
      <c r="AP133" s="68"/>
      <c r="AQ133" s="68"/>
      <c r="AR133" s="68"/>
      <c r="AS133" s="31"/>
      <c r="AT133" s="73"/>
      <c r="AU133" s="73"/>
      <c r="AV133" s="68"/>
      <c r="AW133" s="67"/>
      <c r="AX133" s="67"/>
      <c r="AY133" s="67"/>
      <c r="AZ133" s="67"/>
      <c r="BA133" s="123"/>
      <c r="BB133" s="123"/>
      <c r="BC133" s="123"/>
      <c r="BD133" s="123"/>
      <c r="BE133" s="123"/>
      <c r="BF133" s="67"/>
    </row>
    <row r="134" spans="1:58" ht="25.5" customHeight="1" x14ac:dyDescent="0.25">
      <c r="A134" s="31"/>
      <c r="B134" s="31"/>
      <c r="C134" s="31"/>
      <c r="D134" s="31"/>
      <c r="E134" s="33"/>
      <c r="F134" s="90"/>
      <c r="G134" s="31"/>
      <c r="H134" s="83"/>
      <c r="I134" s="83"/>
      <c r="J134" s="62"/>
      <c r="K134" s="31"/>
      <c r="L134" s="31"/>
      <c r="M134" s="83"/>
      <c r="N134" s="69"/>
      <c r="O134" s="69"/>
      <c r="P134" s="74"/>
      <c r="Q134" s="74"/>
      <c r="R134" s="75"/>
      <c r="S134" s="34"/>
      <c r="T134" s="83"/>
      <c r="U134" s="83"/>
      <c r="V134" s="83"/>
      <c r="W134" s="83"/>
      <c r="X134" s="74"/>
      <c r="Y134" s="74"/>
      <c r="Z134" s="74"/>
      <c r="AA134" s="66"/>
      <c r="AB134" s="72"/>
      <c r="AC134" s="66"/>
      <c r="AD134" s="72"/>
      <c r="AE134" s="72"/>
      <c r="AF134" s="72"/>
      <c r="AG134" s="62"/>
      <c r="AH134" s="104"/>
      <c r="AI134" s="105"/>
      <c r="AJ134" s="30"/>
      <c r="AK134" s="30"/>
      <c r="AL134" s="30"/>
      <c r="AM134" s="30"/>
      <c r="AN134" s="68"/>
      <c r="AO134" s="68"/>
      <c r="AP134" s="68"/>
      <c r="AQ134" s="68"/>
      <c r="AR134" s="68"/>
      <c r="AS134" s="31"/>
      <c r="AT134" s="73"/>
      <c r="AU134" s="73"/>
      <c r="AV134" s="68"/>
      <c r="AW134" s="67"/>
      <c r="AX134" s="67"/>
      <c r="AY134" s="67"/>
      <c r="AZ134" s="67"/>
      <c r="BA134" s="123"/>
      <c r="BB134" s="123"/>
      <c r="BC134" s="123"/>
      <c r="BD134" s="123"/>
      <c r="BE134" s="123"/>
      <c r="BF134" s="67"/>
    </row>
    <row r="135" spans="1:58" ht="25.5" customHeight="1" x14ac:dyDescent="0.25">
      <c r="A135" s="31"/>
      <c r="B135" s="31"/>
      <c r="C135" s="31"/>
      <c r="D135" s="31"/>
      <c r="E135" s="33"/>
      <c r="F135" s="90"/>
      <c r="G135" s="31"/>
      <c r="H135" s="83"/>
      <c r="I135" s="83"/>
      <c r="J135" s="62"/>
      <c r="K135" s="31"/>
      <c r="L135" s="31"/>
      <c r="M135" s="83"/>
      <c r="N135" s="69"/>
      <c r="O135" s="69"/>
      <c r="P135" s="74"/>
      <c r="Q135" s="74"/>
      <c r="R135" s="75"/>
      <c r="S135" s="34"/>
      <c r="T135" s="83"/>
      <c r="U135" s="83"/>
      <c r="V135" s="83"/>
      <c r="W135" s="83"/>
      <c r="X135" s="74"/>
      <c r="Y135" s="74"/>
      <c r="Z135" s="74"/>
      <c r="AA135" s="66"/>
      <c r="AB135" s="72"/>
      <c r="AC135" s="66"/>
      <c r="AD135" s="72"/>
      <c r="AE135" s="72"/>
      <c r="AF135" s="72"/>
      <c r="AG135" s="62"/>
      <c r="AH135" s="104"/>
      <c r="AI135" s="105"/>
      <c r="AJ135" s="30"/>
      <c r="AK135" s="30"/>
      <c r="AL135" s="30"/>
      <c r="AM135" s="30"/>
      <c r="AN135" s="68"/>
      <c r="AO135" s="68"/>
      <c r="AP135" s="68"/>
      <c r="AQ135" s="68"/>
      <c r="AR135" s="68"/>
      <c r="AS135" s="31"/>
      <c r="AT135" s="73"/>
      <c r="AU135" s="73"/>
      <c r="AV135" s="68"/>
      <c r="AW135" s="67"/>
      <c r="AX135" s="67"/>
      <c r="AY135" s="67"/>
      <c r="AZ135" s="67"/>
      <c r="BA135" s="123"/>
      <c r="BB135" s="123"/>
      <c r="BC135" s="123"/>
      <c r="BD135" s="123"/>
      <c r="BE135" s="123"/>
      <c r="BF135" s="67"/>
    </row>
    <row r="136" spans="1:58" ht="25.5" customHeight="1" x14ac:dyDescent="0.25">
      <c r="A136" s="31"/>
      <c r="B136" s="31"/>
      <c r="C136" s="31"/>
      <c r="D136" s="31"/>
      <c r="E136" s="33"/>
      <c r="F136" s="90"/>
      <c r="G136" s="31"/>
      <c r="H136" s="83"/>
      <c r="I136" s="83"/>
      <c r="J136" s="62"/>
      <c r="K136" s="31"/>
      <c r="L136" s="31"/>
      <c r="M136" s="83"/>
      <c r="N136" s="69"/>
      <c r="O136" s="69"/>
      <c r="P136" s="74"/>
      <c r="Q136" s="74"/>
      <c r="R136" s="75"/>
      <c r="S136" s="34"/>
      <c r="T136" s="83"/>
      <c r="U136" s="83"/>
      <c r="V136" s="83"/>
      <c r="W136" s="83"/>
      <c r="X136" s="74"/>
      <c r="Y136" s="74"/>
      <c r="Z136" s="74"/>
      <c r="AA136" s="66"/>
      <c r="AB136" s="72"/>
      <c r="AC136" s="66"/>
      <c r="AD136" s="72"/>
      <c r="AE136" s="72"/>
      <c r="AF136" s="72"/>
      <c r="AG136" s="62"/>
      <c r="AH136" s="104"/>
      <c r="AI136" s="105"/>
      <c r="AJ136" s="30"/>
      <c r="AK136" s="30"/>
      <c r="AL136" s="30"/>
      <c r="AM136" s="30"/>
      <c r="AN136" s="68"/>
      <c r="AO136" s="68"/>
      <c r="AP136" s="68"/>
      <c r="AQ136" s="68"/>
      <c r="AR136" s="68"/>
      <c r="AS136" s="31"/>
      <c r="AT136" s="73"/>
      <c r="AU136" s="73"/>
      <c r="AV136" s="68"/>
      <c r="AW136" s="67"/>
      <c r="AX136" s="67"/>
      <c r="AY136" s="67"/>
      <c r="AZ136" s="67"/>
      <c r="BA136" s="123"/>
      <c r="BB136" s="123"/>
      <c r="BC136" s="123"/>
      <c r="BD136" s="123"/>
      <c r="BE136" s="123"/>
      <c r="BF136" s="67"/>
    </row>
    <row r="137" spans="1:58" ht="25.5" customHeight="1" x14ac:dyDescent="0.25">
      <c r="A137" s="31"/>
      <c r="B137" s="31"/>
      <c r="C137" s="31"/>
      <c r="D137" s="31"/>
      <c r="E137" s="33"/>
      <c r="F137" s="90"/>
      <c r="G137" s="31"/>
      <c r="H137" s="83"/>
      <c r="I137" s="83"/>
      <c r="J137" s="62"/>
      <c r="K137" s="31"/>
      <c r="L137" s="31"/>
      <c r="M137" s="83"/>
      <c r="N137" s="69"/>
      <c r="O137" s="69"/>
      <c r="P137" s="74"/>
      <c r="Q137" s="74"/>
      <c r="R137" s="75"/>
      <c r="S137" s="34"/>
      <c r="T137" s="83"/>
      <c r="U137" s="83"/>
      <c r="V137" s="83"/>
      <c r="W137" s="83"/>
      <c r="X137" s="74"/>
      <c r="Y137" s="74"/>
      <c r="Z137" s="74"/>
      <c r="AA137" s="66"/>
      <c r="AB137" s="72"/>
      <c r="AC137" s="66"/>
      <c r="AD137" s="72"/>
      <c r="AE137" s="72"/>
      <c r="AF137" s="72"/>
      <c r="AG137" s="62"/>
      <c r="AH137" s="104"/>
      <c r="AI137" s="105"/>
      <c r="AJ137" s="30"/>
      <c r="AK137" s="30"/>
      <c r="AL137" s="30"/>
      <c r="AM137" s="30"/>
      <c r="AN137" s="68"/>
      <c r="AO137" s="68"/>
      <c r="AP137" s="68"/>
      <c r="AQ137" s="68"/>
      <c r="AR137" s="68"/>
      <c r="AS137" s="31"/>
      <c r="AT137" s="73"/>
      <c r="AU137" s="73"/>
      <c r="AV137" s="68"/>
      <c r="AW137" s="67"/>
      <c r="AX137" s="67"/>
      <c r="AY137" s="67"/>
      <c r="AZ137" s="67"/>
      <c r="BA137" s="123"/>
      <c r="BB137" s="123"/>
      <c r="BC137" s="123"/>
      <c r="BD137" s="123"/>
      <c r="BE137" s="123"/>
      <c r="BF137" s="67"/>
    </row>
    <row r="138" spans="1:58" ht="25.5" customHeight="1" x14ac:dyDescent="0.25">
      <c r="A138" s="31"/>
      <c r="B138" s="31"/>
      <c r="C138" s="31"/>
      <c r="D138" s="31"/>
      <c r="E138" s="33"/>
      <c r="F138" s="90"/>
      <c r="G138" s="31"/>
      <c r="H138" s="83"/>
      <c r="I138" s="83"/>
      <c r="J138" s="62"/>
      <c r="K138" s="31"/>
      <c r="L138" s="31"/>
      <c r="M138" s="83"/>
      <c r="N138" s="69"/>
      <c r="O138" s="69"/>
      <c r="P138" s="74"/>
      <c r="Q138" s="74"/>
      <c r="R138" s="75"/>
      <c r="S138" s="34"/>
      <c r="T138" s="83"/>
      <c r="U138" s="83"/>
      <c r="V138" s="83"/>
      <c r="W138" s="83"/>
      <c r="X138" s="74"/>
      <c r="Y138" s="74"/>
      <c r="Z138" s="74"/>
      <c r="AA138" s="66"/>
      <c r="AB138" s="72"/>
      <c r="AC138" s="66"/>
      <c r="AD138" s="72"/>
      <c r="AE138" s="72"/>
      <c r="AF138" s="72"/>
      <c r="AG138" s="62"/>
      <c r="AH138" s="104"/>
      <c r="AI138" s="105"/>
      <c r="AJ138" s="30"/>
      <c r="AK138" s="30"/>
      <c r="AL138" s="30"/>
      <c r="AM138" s="30"/>
      <c r="AN138" s="68"/>
      <c r="AO138" s="68"/>
      <c r="AP138" s="68"/>
      <c r="AQ138" s="68"/>
      <c r="AR138" s="68"/>
      <c r="AS138" s="31"/>
      <c r="AT138" s="73"/>
      <c r="AU138" s="73"/>
      <c r="AV138" s="68"/>
      <c r="AW138" s="67"/>
      <c r="AX138" s="67"/>
      <c r="AY138" s="67"/>
      <c r="AZ138" s="67"/>
      <c r="BA138" s="123"/>
      <c r="BB138" s="123"/>
      <c r="BC138" s="123"/>
      <c r="BD138" s="123"/>
      <c r="BE138" s="123"/>
      <c r="BF138" s="67"/>
    </row>
    <row r="139" spans="1:58" ht="25.5" customHeight="1" x14ac:dyDescent="0.25">
      <c r="A139" s="31"/>
      <c r="B139" s="31"/>
      <c r="C139" s="31"/>
      <c r="D139" s="31"/>
      <c r="E139" s="33"/>
      <c r="F139" s="90"/>
      <c r="G139" s="31"/>
      <c r="H139" s="83"/>
      <c r="I139" s="83"/>
      <c r="J139" s="62"/>
      <c r="K139" s="31"/>
      <c r="L139" s="31"/>
      <c r="M139" s="83"/>
      <c r="N139" s="69"/>
      <c r="O139" s="69"/>
      <c r="P139" s="74"/>
      <c r="Q139" s="74"/>
      <c r="R139" s="75"/>
      <c r="S139" s="34"/>
      <c r="T139" s="83"/>
      <c r="U139" s="83"/>
      <c r="V139" s="83"/>
      <c r="W139" s="83"/>
      <c r="X139" s="74"/>
      <c r="Y139" s="74"/>
      <c r="Z139" s="74"/>
      <c r="AA139" s="66"/>
      <c r="AB139" s="72"/>
      <c r="AC139" s="66"/>
      <c r="AD139" s="72"/>
      <c r="AE139" s="72"/>
      <c r="AF139" s="72"/>
      <c r="AG139" s="62"/>
      <c r="AH139" s="104"/>
      <c r="AI139" s="105"/>
      <c r="AJ139" s="30"/>
      <c r="AK139" s="30"/>
      <c r="AL139" s="30"/>
      <c r="AM139" s="30"/>
      <c r="AN139" s="68"/>
      <c r="AO139" s="68"/>
      <c r="AP139" s="68"/>
      <c r="AQ139" s="68"/>
      <c r="AR139" s="68"/>
      <c r="AS139" s="31"/>
      <c r="AT139" s="73"/>
      <c r="AU139" s="73"/>
      <c r="AV139" s="68"/>
      <c r="AW139" s="67"/>
      <c r="AX139" s="67"/>
      <c r="AY139" s="67"/>
      <c r="AZ139" s="67"/>
      <c r="BA139" s="123"/>
      <c r="BB139" s="123"/>
      <c r="BC139" s="123"/>
      <c r="BD139" s="123"/>
      <c r="BE139" s="123"/>
      <c r="BF139" s="67"/>
    </row>
    <row r="140" spans="1:58" ht="25.5" customHeight="1" x14ac:dyDescent="0.25">
      <c r="A140" s="31"/>
      <c r="B140" s="31"/>
      <c r="C140" s="31"/>
      <c r="D140" s="31"/>
      <c r="E140" s="33"/>
      <c r="F140" s="90"/>
      <c r="G140" s="31"/>
      <c r="H140" s="83"/>
      <c r="I140" s="83"/>
      <c r="J140" s="62"/>
      <c r="K140" s="31"/>
      <c r="L140" s="31"/>
      <c r="M140" s="83"/>
      <c r="N140" s="69"/>
      <c r="O140" s="69"/>
      <c r="P140" s="74"/>
      <c r="Q140" s="74"/>
      <c r="R140" s="75"/>
      <c r="S140" s="34"/>
      <c r="T140" s="83"/>
      <c r="U140" s="83"/>
      <c r="V140" s="83"/>
      <c r="W140" s="83"/>
      <c r="X140" s="74"/>
      <c r="Y140" s="74"/>
      <c r="Z140" s="74"/>
      <c r="AA140" s="66"/>
      <c r="AB140" s="72"/>
      <c r="AC140" s="66"/>
      <c r="AD140" s="72"/>
      <c r="AE140" s="72"/>
      <c r="AF140" s="72"/>
      <c r="AG140" s="62"/>
      <c r="AH140" s="104"/>
      <c r="AI140" s="105"/>
      <c r="AJ140" s="30"/>
      <c r="AK140" s="30"/>
      <c r="AL140" s="30"/>
      <c r="AM140" s="30"/>
      <c r="AN140" s="68"/>
      <c r="AO140" s="68"/>
      <c r="AP140" s="68"/>
      <c r="AQ140" s="68"/>
      <c r="AR140" s="68"/>
      <c r="AS140" s="31"/>
      <c r="AT140" s="73"/>
      <c r="AU140" s="73"/>
      <c r="AV140" s="68"/>
      <c r="AW140" s="67"/>
      <c r="AX140" s="67"/>
      <c r="AY140" s="67"/>
      <c r="AZ140" s="67"/>
      <c r="BA140" s="123"/>
      <c r="BB140" s="123"/>
      <c r="BC140" s="123"/>
      <c r="BD140" s="123"/>
      <c r="BE140" s="123"/>
      <c r="BF140" s="67"/>
    </row>
    <row r="141" spans="1:58" ht="25.5" customHeight="1" x14ac:dyDescent="0.25">
      <c r="A141" s="31"/>
      <c r="B141" s="31"/>
      <c r="C141" s="31"/>
      <c r="D141" s="31"/>
      <c r="E141" s="33"/>
      <c r="F141" s="90"/>
      <c r="G141" s="31"/>
      <c r="H141" s="83"/>
      <c r="I141" s="83"/>
      <c r="J141" s="62"/>
      <c r="K141" s="31"/>
      <c r="L141" s="31"/>
      <c r="M141" s="83"/>
      <c r="N141" s="69"/>
      <c r="O141" s="69"/>
      <c r="P141" s="74"/>
      <c r="Q141" s="74"/>
      <c r="R141" s="75"/>
      <c r="S141" s="34"/>
      <c r="T141" s="83"/>
      <c r="U141" s="83"/>
      <c r="V141" s="83"/>
      <c r="W141" s="83"/>
      <c r="X141" s="74"/>
      <c r="Y141" s="74"/>
      <c r="Z141" s="74"/>
      <c r="AA141" s="66"/>
      <c r="AB141" s="72"/>
      <c r="AC141" s="66"/>
      <c r="AD141" s="72"/>
      <c r="AE141" s="72"/>
      <c r="AF141" s="72"/>
      <c r="AG141" s="62"/>
      <c r="AH141" s="104"/>
      <c r="AI141" s="105"/>
      <c r="AJ141" s="30"/>
      <c r="AK141" s="30"/>
      <c r="AL141" s="30"/>
      <c r="AM141" s="30"/>
      <c r="AN141" s="68"/>
      <c r="AO141" s="68"/>
      <c r="AP141" s="68"/>
      <c r="AQ141" s="68"/>
      <c r="AR141" s="68"/>
      <c r="AS141" s="31"/>
      <c r="AT141" s="73"/>
      <c r="AU141" s="73"/>
      <c r="AV141" s="68"/>
      <c r="AW141" s="67"/>
      <c r="AX141" s="67"/>
      <c r="AY141" s="67"/>
      <c r="AZ141" s="67"/>
      <c r="BA141" s="123"/>
      <c r="BB141" s="123"/>
      <c r="BC141" s="123"/>
      <c r="BD141" s="123"/>
      <c r="BE141" s="123"/>
      <c r="BF141" s="67"/>
    </row>
    <row r="142" spans="1:58" ht="25.5" customHeight="1" x14ac:dyDescent="0.25">
      <c r="A142" s="31"/>
      <c r="B142" s="31"/>
      <c r="C142" s="31"/>
      <c r="D142" s="31"/>
      <c r="E142" s="33"/>
      <c r="F142" s="90"/>
      <c r="G142" s="31"/>
      <c r="H142" s="83"/>
      <c r="I142" s="83"/>
      <c r="J142" s="62"/>
      <c r="K142" s="31"/>
      <c r="L142" s="31"/>
      <c r="M142" s="83"/>
      <c r="N142" s="69"/>
      <c r="O142" s="69"/>
      <c r="P142" s="74"/>
      <c r="Q142" s="74"/>
      <c r="R142" s="75"/>
      <c r="S142" s="34"/>
      <c r="T142" s="83"/>
      <c r="U142" s="83"/>
      <c r="V142" s="83"/>
      <c r="W142" s="83"/>
      <c r="X142" s="74"/>
      <c r="Y142" s="74"/>
      <c r="Z142" s="74"/>
      <c r="AA142" s="66"/>
      <c r="AB142" s="72"/>
      <c r="AC142" s="66"/>
      <c r="AD142" s="72"/>
      <c r="AE142" s="72"/>
      <c r="AF142" s="72"/>
      <c r="AG142" s="62"/>
      <c r="AH142" s="104"/>
      <c r="AI142" s="105"/>
      <c r="AJ142" s="30"/>
      <c r="AK142" s="30"/>
      <c r="AL142" s="30"/>
      <c r="AM142" s="30"/>
      <c r="AN142" s="68"/>
      <c r="AO142" s="68"/>
      <c r="AP142" s="68"/>
      <c r="AQ142" s="68"/>
      <c r="AR142" s="68"/>
      <c r="AS142" s="31"/>
      <c r="AT142" s="73"/>
      <c r="AU142" s="73"/>
      <c r="AV142" s="68"/>
      <c r="AW142" s="67"/>
      <c r="AX142" s="67"/>
      <c r="AY142" s="67"/>
      <c r="AZ142" s="67"/>
      <c r="BA142" s="123"/>
      <c r="BB142" s="123"/>
      <c r="BC142" s="123"/>
      <c r="BD142" s="123"/>
      <c r="BE142" s="123"/>
      <c r="BF142" s="67"/>
    </row>
    <row r="143" spans="1:58" ht="25.5" customHeight="1" x14ac:dyDescent="0.25">
      <c r="A143" s="31"/>
      <c r="B143" s="31"/>
      <c r="C143" s="31"/>
      <c r="D143" s="31"/>
      <c r="E143" s="33"/>
      <c r="F143" s="90"/>
      <c r="G143" s="31"/>
      <c r="H143" s="83"/>
      <c r="I143" s="83"/>
      <c r="J143" s="62"/>
      <c r="K143" s="31"/>
      <c r="L143" s="31"/>
      <c r="M143" s="83"/>
      <c r="N143" s="69"/>
      <c r="O143" s="69"/>
      <c r="P143" s="74"/>
      <c r="Q143" s="74"/>
      <c r="R143" s="75"/>
      <c r="S143" s="34"/>
      <c r="T143" s="83"/>
      <c r="U143" s="83"/>
      <c r="V143" s="83"/>
      <c r="W143" s="83"/>
      <c r="X143" s="74"/>
      <c r="Y143" s="74"/>
      <c r="Z143" s="74"/>
      <c r="AA143" s="66"/>
      <c r="AB143" s="72"/>
      <c r="AC143" s="66"/>
      <c r="AD143" s="72"/>
      <c r="AE143" s="72"/>
      <c r="AF143" s="72"/>
      <c r="AG143" s="62"/>
      <c r="AH143" s="104"/>
      <c r="AI143" s="105"/>
      <c r="AJ143" s="30"/>
      <c r="AK143" s="30"/>
      <c r="AL143" s="30"/>
      <c r="AM143" s="30"/>
      <c r="AN143" s="68"/>
      <c r="AO143" s="68"/>
      <c r="AP143" s="68"/>
      <c r="AQ143" s="68"/>
      <c r="AR143" s="68"/>
      <c r="AS143" s="31"/>
      <c r="AT143" s="73"/>
      <c r="AU143" s="73"/>
      <c r="AV143" s="68"/>
      <c r="AW143" s="67"/>
      <c r="AX143" s="67"/>
      <c r="AY143" s="67"/>
      <c r="AZ143" s="67"/>
      <c r="BA143" s="123"/>
      <c r="BB143" s="123"/>
      <c r="BC143" s="123"/>
      <c r="BD143" s="123"/>
      <c r="BE143" s="123"/>
      <c r="BF143" s="67"/>
    </row>
    <row r="144" spans="1:58" ht="25.5" customHeight="1" x14ac:dyDescent="0.25">
      <c r="A144" s="31"/>
      <c r="B144" s="31"/>
      <c r="C144" s="31"/>
      <c r="D144" s="31"/>
      <c r="E144" s="33"/>
      <c r="F144" s="90"/>
      <c r="G144" s="31"/>
      <c r="H144" s="83"/>
      <c r="I144" s="83"/>
      <c r="J144" s="62"/>
      <c r="K144" s="31"/>
      <c r="L144" s="31"/>
      <c r="M144" s="83"/>
      <c r="N144" s="69"/>
      <c r="O144" s="69"/>
      <c r="P144" s="74"/>
      <c r="Q144" s="74"/>
      <c r="R144" s="75"/>
      <c r="S144" s="34"/>
      <c r="T144" s="83"/>
      <c r="U144" s="83"/>
      <c r="V144" s="83"/>
      <c r="W144" s="83"/>
      <c r="X144" s="74"/>
      <c r="Y144" s="74"/>
      <c r="Z144" s="74"/>
      <c r="AA144" s="66"/>
      <c r="AB144" s="72"/>
      <c r="AC144" s="66"/>
      <c r="AD144" s="72"/>
      <c r="AE144" s="72"/>
      <c r="AF144" s="72"/>
      <c r="AG144" s="62"/>
      <c r="AH144" s="104"/>
      <c r="AI144" s="105"/>
      <c r="AJ144" s="30"/>
      <c r="AK144" s="30"/>
      <c r="AL144" s="30"/>
      <c r="AM144" s="30"/>
      <c r="AN144" s="68"/>
      <c r="AO144" s="68"/>
      <c r="AP144" s="68"/>
      <c r="AQ144" s="68"/>
      <c r="AR144" s="68"/>
      <c r="AS144" s="31"/>
      <c r="AT144" s="73"/>
      <c r="AU144" s="73"/>
      <c r="AV144" s="68"/>
      <c r="AW144" s="67"/>
      <c r="AX144" s="67"/>
      <c r="AY144" s="67"/>
      <c r="AZ144" s="67"/>
      <c r="BA144" s="123"/>
      <c r="BB144" s="123"/>
      <c r="BC144" s="123"/>
      <c r="BD144" s="123"/>
      <c r="BE144" s="123"/>
      <c r="BF144" s="67"/>
    </row>
    <row r="145" spans="1:58" ht="25.5" customHeight="1" x14ac:dyDescent="0.25">
      <c r="A145" s="31"/>
      <c r="B145" s="31"/>
      <c r="C145" s="31"/>
      <c r="D145" s="31"/>
      <c r="E145" s="33"/>
      <c r="F145" s="90"/>
      <c r="G145" s="31"/>
      <c r="H145" s="83"/>
      <c r="I145" s="83"/>
      <c r="J145" s="62"/>
      <c r="K145" s="31"/>
      <c r="L145" s="31"/>
      <c r="M145" s="83"/>
      <c r="N145" s="69"/>
      <c r="O145" s="69"/>
      <c r="P145" s="74"/>
      <c r="Q145" s="74"/>
      <c r="R145" s="75"/>
      <c r="S145" s="34"/>
      <c r="T145" s="83"/>
      <c r="U145" s="83"/>
      <c r="V145" s="83"/>
      <c r="W145" s="83"/>
      <c r="X145" s="74"/>
      <c r="Y145" s="74"/>
      <c r="Z145" s="74"/>
      <c r="AA145" s="66"/>
      <c r="AB145" s="72"/>
      <c r="AC145" s="66"/>
      <c r="AD145" s="72"/>
      <c r="AE145" s="72"/>
      <c r="AF145" s="72"/>
      <c r="AG145" s="62"/>
      <c r="AH145" s="104"/>
      <c r="AI145" s="105"/>
      <c r="AJ145" s="30"/>
      <c r="AK145" s="30"/>
      <c r="AL145" s="30"/>
      <c r="AM145" s="30"/>
      <c r="AN145" s="68"/>
      <c r="AO145" s="68"/>
      <c r="AP145" s="68"/>
      <c r="AQ145" s="68"/>
      <c r="AR145" s="68"/>
      <c r="AS145" s="31"/>
      <c r="AT145" s="73"/>
      <c r="AU145" s="73"/>
      <c r="AV145" s="68"/>
      <c r="AW145" s="67"/>
      <c r="AX145" s="67"/>
      <c r="AY145" s="67"/>
      <c r="AZ145" s="67"/>
      <c r="BA145" s="123"/>
      <c r="BB145" s="123"/>
      <c r="BC145" s="123"/>
      <c r="BD145" s="123"/>
      <c r="BE145" s="123"/>
      <c r="BF145" s="67"/>
    </row>
    <row r="146" spans="1:58" ht="25.5" customHeight="1" x14ac:dyDescent="0.25">
      <c r="A146" s="31"/>
      <c r="B146" s="31"/>
      <c r="C146" s="31"/>
      <c r="D146" s="31"/>
      <c r="E146" s="33"/>
      <c r="F146" s="90"/>
      <c r="G146" s="31"/>
      <c r="H146" s="83"/>
      <c r="I146" s="83"/>
      <c r="J146" s="62"/>
      <c r="K146" s="31"/>
      <c r="L146" s="31"/>
      <c r="M146" s="83"/>
      <c r="N146" s="69"/>
      <c r="O146" s="69"/>
      <c r="P146" s="74"/>
      <c r="Q146" s="74"/>
      <c r="R146" s="75"/>
      <c r="S146" s="34"/>
      <c r="T146" s="83"/>
      <c r="U146" s="83"/>
      <c r="V146" s="83"/>
      <c r="W146" s="83"/>
      <c r="X146" s="74"/>
      <c r="Y146" s="74"/>
      <c r="Z146" s="74"/>
      <c r="AA146" s="66"/>
      <c r="AB146" s="72"/>
      <c r="AC146" s="66"/>
      <c r="AD146" s="72"/>
      <c r="AE146" s="72"/>
      <c r="AF146" s="72"/>
      <c r="AG146" s="62"/>
      <c r="AH146" s="104"/>
      <c r="AI146" s="105"/>
      <c r="AJ146" s="30"/>
      <c r="AK146" s="30"/>
      <c r="AL146" s="30"/>
      <c r="AM146" s="30"/>
      <c r="AN146" s="68"/>
      <c r="AO146" s="68"/>
      <c r="AP146" s="68"/>
      <c r="AQ146" s="68"/>
      <c r="AR146" s="68"/>
      <c r="AS146" s="31"/>
      <c r="AT146" s="73"/>
      <c r="AU146" s="73"/>
      <c r="AV146" s="68"/>
      <c r="AW146" s="67"/>
      <c r="AX146" s="67"/>
      <c r="AY146" s="67"/>
      <c r="AZ146" s="67"/>
      <c r="BA146" s="123"/>
      <c r="BB146" s="123"/>
      <c r="BC146" s="123"/>
      <c r="BD146" s="123"/>
      <c r="BE146" s="123"/>
      <c r="BF146" s="67"/>
    </row>
    <row r="147" spans="1:58" ht="25.5" customHeight="1" x14ac:dyDescent="0.25">
      <c r="A147" s="31"/>
      <c r="B147" s="31"/>
      <c r="C147" s="31"/>
      <c r="D147" s="31"/>
      <c r="E147" s="33"/>
      <c r="F147" s="90"/>
      <c r="G147" s="31"/>
      <c r="H147" s="83"/>
      <c r="I147" s="83"/>
      <c r="J147" s="62"/>
      <c r="K147" s="31"/>
      <c r="L147" s="31"/>
      <c r="M147" s="83"/>
      <c r="N147" s="69"/>
      <c r="O147" s="69"/>
      <c r="P147" s="74"/>
      <c r="Q147" s="74"/>
      <c r="R147" s="75"/>
      <c r="S147" s="34"/>
      <c r="T147" s="83"/>
      <c r="U147" s="83"/>
      <c r="V147" s="83"/>
      <c r="W147" s="83"/>
      <c r="X147" s="74"/>
      <c r="Y147" s="74"/>
      <c r="Z147" s="74"/>
      <c r="AA147" s="66"/>
      <c r="AB147" s="72"/>
      <c r="AC147" s="66"/>
      <c r="AD147" s="72"/>
      <c r="AE147" s="72"/>
      <c r="AF147" s="72"/>
      <c r="AG147" s="62"/>
      <c r="AH147" s="104"/>
      <c r="AI147" s="105"/>
      <c r="AJ147" s="30"/>
      <c r="AK147" s="30"/>
      <c r="AL147" s="30"/>
      <c r="AM147" s="30"/>
      <c r="AN147" s="68"/>
      <c r="AO147" s="68"/>
      <c r="AP147" s="68"/>
      <c r="AQ147" s="68"/>
      <c r="AR147" s="68"/>
      <c r="AS147" s="31"/>
      <c r="AT147" s="73"/>
      <c r="AU147" s="73"/>
      <c r="AV147" s="68"/>
      <c r="AW147" s="67"/>
      <c r="AX147" s="67"/>
      <c r="AY147" s="67"/>
      <c r="AZ147" s="67"/>
      <c r="BA147" s="123"/>
      <c r="BB147" s="123"/>
      <c r="BC147" s="123"/>
      <c r="BD147" s="123"/>
      <c r="BE147" s="123"/>
      <c r="BF147" s="67"/>
    </row>
    <row r="148" spans="1:58" ht="25.5" customHeight="1" x14ac:dyDescent="0.25">
      <c r="A148" s="31"/>
      <c r="B148" s="31"/>
      <c r="C148" s="31"/>
      <c r="D148" s="31"/>
      <c r="E148" s="33"/>
      <c r="F148" s="90"/>
      <c r="G148" s="31"/>
      <c r="H148" s="83"/>
      <c r="I148" s="83"/>
      <c r="J148" s="62"/>
      <c r="K148" s="31"/>
      <c r="L148" s="31"/>
      <c r="M148" s="83"/>
      <c r="N148" s="69"/>
      <c r="O148" s="69"/>
      <c r="P148" s="74"/>
      <c r="Q148" s="74"/>
      <c r="R148" s="75"/>
      <c r="S148" s="34"/>
      <c r="T148" s="83"/>
      <c r="U148" s="83"/>
      <c r="V148" s="83"/>
      <c r="W148" s="83"/>
      <c r="X148" s="74"/>
      <c r="Y148" s="74"/>
      <c r="Z148" s="74"/>
      <c r="AA148" s="66"/>
      <c r="AB148" s="72"/>
      <c r="AC148" s="66"/>
      <c r="AD148" s="72"/>
      <c r="AE148" s="72"/>
      <c r="AF148" s="72"/>
      <c r="AG148" s="62"/>
      <c r="AH148" s="104"/>
      <c r="AI148" s="105"/>
      <c r="AJ148" s="30"/>
      <c r="AK148" s="30"/>
      <c r="AL148" s="30"/>
      <c r="AM148" s="30"/>
      <c r="AN148" s="68"/>
      <c r="AO148" s="68"/>
      <c r="AP148" s="68"/>
      <c r="AQ148" s="68"/>
      <c r="AR148" s="68"/>
      <c r="AS148" s="31"/>
      <c r="AT148" s="73"/>
      <c r="AU148" s="73"/>
      <c r="AV148" s="68"/>
      <c r="AW148" s="67"/>
      <c r="AX148" s="67"/>
      <c r="AY148" s="67"/>
      <c r="AZ148" s="67"/>
      <c r="BA148" s="123"/>
      <c r="BB148" s="123"/>
      <c r="BC148" s="123"/>
      <c r="BD148" s="123"/>
      <c r="BE148" s="123"/>
      <c r="BF148" s="67"/>
    </row>
    <row r="149" spans="1:58" ht="25.5" customHeight="1" x14ac:dyDescent="0.25">
      <c r="A149" s="31"/>
      <c r="B149" s="31"/>
      <c r="C149" s="31"/>
      <c r="D149" s="31"/>
      <c r="E149" s="33"/>
      <c r="F149" s="90"/>
      <c r="G149" s="31"/>
      <c r="H149" s="83"/>
      <c r="I149" s="83"/>
      <c r="J149" s="62"/>
      <c r="K149" s="31"/>
      <c r="L149" s="31"/>
      <c r="M149" s="83"/>
      <c r="N149" s="69"/>
      <c r="O149" s="69"/>
      <c r="P149" s="74"/>
      <c r="Q149" s="74"/>
      <c r="R149" s="75"/>
      <c r="S149" s="34"/>
      <c r="T149" s="83"/>
      <c r="U149" s="83"/>
      <c r="V149" s="83"/>
      <c r="W149" s="83"/>
      <c r="X149" s="74"/>
      <c r="Y149" s="74"/>
      <c r="Z149" s="74"/>
      <c r="AA149" s="66"/>
      <c r="AB149" s="72"/>
      <c r="AC149" s="66"/>
      <c r="AD149" s="72"/>
      <c r="AE149" s="72"/>
      <c r="AF149" s="72"/>
      <c r="AG149" s="62"/>
      <c r="AH149" s="104"/>
      <c r="AI149" s="105"/>
      <c r="AJ149" s="30"/>
      <c r="AK149" s="30"/>
      <c r="AL149" s="30"/>
      <c r="AM149" s="30"/>
      <c r="AN149" s="68"/>
      <c r="AO149" s="68"/>
      <c r="AP149" s="68"/>
      <c r="AQ149" s="68"/>
      <c r="AR149" s="68"/>
      <c r="AS149" s="31"/>
      <c r="AT149" s="73"/>
      <c r="AU149" s="73"/>
      <c r="AV149" s="68"/>
      <c r="AW149" s="67"/>
      <c r="AX149" s="67"/>
      <c r="AY149" s="67"/>
      <c r="AZ149" s="67"/>
      <c r="BA149" s="123"/>
      <c r="BB149" s="123"/>
      <c r="BC149" s="123"/>
      <c r="BD149" s="123"/>
      <c r="BE149" s="123"/>
      <c r="BF149" s="67"/>
    </row>
    <row r="150" spans="1:58" ht="25.5" customHeight="1" x14ac:dyDescent="0.25">
      <c r="A150" s="31"/>
      <c r="B150" s="31"/>
      <c r="C150" s="31"/>
      <c r="D150" s="31"/>
      <c r="E150" s="33"/>
      <c r="F150" s="90"/>
      <c r="G150" s="31"/>
      <c r="H150" s="83"/>
      <c r="I150" s="83"/>
      <c r="J150" s="62"/>
      <c r="K150" s="31"/>
      <c r="L150" s="31"/>
      <c r="M150" s="83"/>
      <c r="N150" s="69"/>
      <c r="O150" s="69"/>
      <c r="P150" s="74"/>
      <c r="Q150" s="74"/>
      <c r="R150" s="75"/>
      <c r="S150" s="34"/>
      <c r="T150" s="83"/>
      <c r="U150" s="83"/>
      <c r="V150" s="83"/>
      <c r="W150" s="83"/>
      <c r="X150" s="74"/>
      <c r="Y150" s="74"/>
      <c r="Z150" s="74"/>
      <c r="AA150" s="66"/>
      <c r="AB150" s="72"/>
      <c r="AC150" s="66"/>
      <c r="AD150" s="72"/>
      <c r="AE150" s="72"/>
      <c r="AF150" s="72"/>
      <c r="AG150" s="62"/>
      <c r="AH150" s="104"/>
      <c r="AI150" s="105"/>
      <c r="AJ150" s="30"/>
      <c r="AK150" s="30"/>
      <c r="AL150" s="30"/>
      <c r="AM150" s="30"/>
      <c r="AN150" s="68"/>
      <c r="AO150" s="68"/>
      <c r="AP150" s="68"/>
      <c r="AQ150" s="68"/>
      <c r="AR150" s="68"/>
      <c r="AS150" s="31"/>
      <c r="AT150" s="73"/>
      <c r="AU150" s="73"/>
      <c r="AV150" s="68"/>
      <c r="AW150" s="67"/>
      <c r="AX150" s="67"/>
      <c r="AY150" s="67"/>
      <c r="AZ150" s="67"/>
      <c r="BA150" s="123"/>
      <c r="BB150" s="123"/>
      <c r="BC150" s="123"/>
      <c r="BD150" s="123"/>
      <c r="BE150" s="123"/>
      <c r="BF150" s="67"/>
    </row>
    <row r="151" spans="1:58" ht="25.5" customHeight="1" x14ac:dyDescent="0.25">
      <c r="A151" s="31"/>
      <c r="B151" s="31"/>
      <c r="C151" s="31"/>
      <c r="D151" s="31"/>
      <c r="E151" s="33"/>
      <c r="F151" s="90"/>
      <c r="G151" s="31"/>
      <c r="H151" s="83"/>
      <c r="I151" s="83"/>
      <c r="J151" s="62"/>
      <c r="K151" s="31"/>
      <c r="L151" s="31"/>
      <c r="M151" s="83"/>
      <c r="N151" s="69"/>
      <c r="O151" s="69"/>
      <c r="P151" s="74"/>
      <c r="Q151" s="74"/>
      <c r="R151" s="75"/>
      <c r="S151" s="34"/>
      <c r="T151" s="83"/>
      <c r="U151" s="83"/>
      <c r="V151" s="83"/>
      <c r="W151" s="83"/>
      <c r="X151" s="74"/>
      <c r="Y151" s="74"/>
      <c r="Z151" s="74"/>
      <c r="AA151" s="66"/>
      <c r="AB151" s="72"/>
      <c r="AC151" s="66"/>
      <c r="AD151" s="72"/>
      <c r="AE151" s="72"/>
      <c r="AF151" s="72"/>
      <c r="AG151" s="62"/>
      <c r="AH151" s="104"/>
      <c r="AI151" s="105"/>
      <c r="AJ151" s="30"/>
      <c r="AK151" s="30"/>
      <c r="AL151" s="30"/>
      <c r="AM151" s="30"/>
      <c r="AN151" s="68"/>
      <c r="AO151" s="68"/>
      <c r="AP151" s="68"/>
      <c r="AQ151" s="68"/>
      <c r="AR151" s="68"/>
      <c r="AS151" s="31"/>
      <c r="AT151" s="73"/>
      <c r="AU151" s="73"/>
      <c r="AV151" s="68"/>
      <c r="AW151" s="67"/>
      <c r="AX151" s="67"/>
      <c r="AY151" s="67"/>
      <c r="AZ151" s="67"/>
      <c r="BA151" s="123"/>
      <c r="BB151" s="123"/>
      <c r="BC151" s="123"/>
      <c r="BD151" s="123"/>
      <c r="BE151" s="123"/>
      <c r="BF151" s="67"/>
    </row>
    <row r="152" spans="1:58" ht="25.5" customHeight="1" x14ac:dyDescent="0.25">
      <c r="A152" s="31"/>
      <c r="B152" s="31"/>
      <c r="C152" s="31"/>
      <c r="D152" s="31"/>
      <c r="E152" s="33"/>
      <c r="F152" s="90"/>
      <c r="G152" s="31"/>
      <c r="H152" s="83"/>
      <c r="I152" s="83"/>
      <c r="J152" s="62"/>
      <c r="K152" s="31"/>
      <c r="L152" s="31"/>
      <c r="M152" s="83"/>
      <c r="N152" s="69"/>
      <c r="O152" s="69"/>
      <c r="P152" s="74"/>
      <c r="Q152" s="74"/>
      <c r="R152" s="75"/>
      <c r="S152" s="34"/>
      <c r="T152" s="83"/>
      <c r="U152" s="83"/>
      <c r="V152" s="83"/>
      <c r="W152" s="83"/>
      <c r="X152" s="74"/>
      <c r="Y152" s="74"/>
      <c r="Z152" s="74"/>
      <c r="AA152" s="66"/>
      <c r="AB152" s="72"/>
      <c r="AC152" s="66"/>
      <c r="AD152" s="72"/>
      <c r="AE152" s="72"/>
      <c r="AF152" s="72"/>
      <c r="AG152" s="62"/>
      <c r="AH152" s="104"/>
      <c r="AI152" s="105"/>
      <c r="AJ152" s="30"/>
      <c r="AK152" s="30"/>
      <c r="AL152" s="30"/>
      <c r="AM152" s="30"/>
      <c r="AN152" s="68"/>
      <c r="AO152" s="68"/>
      <c r="AP152" s="68"/>
      <c r="AQ152" s="68"/>
      <c r="AR152" s="68"/>
      <c r="AS152" s="31"/>
      <c r="AT152" s="73"/>
      <c r="AU152" s="73"/>
      <c r="AV152" s="68"/>
      <c r="AW152" s="67"/>
      <c r="AX152" s="67"/>
      <c r="AY152" s="67"/>
      <c r="AZ152" s="67"/>
      <c r="BA152" s="123"/>
      <c r="BB152" s="123"/>
      <c r="BC152" s="123"/>
      <c r="BD152" s="123"/>
      <c r="BE152" s="123"/>
      <c r="BF152" s="67"/>
    </row>
    <row r="153" spans="1:58" ht="25.5" customHeight="1" x14ac:dyDescent="0.25">
      <c r="A153" s="31"/>
      <c r="B153" s="31"/>
      <c r="C153" s="31"/>
      <c r="D153" s="31"/>
      <c r="E153" s="33"/>
      <c r="F153" s="90"/>
      <c r="G153" s="31"/>
      <c r="H153" s="83"/>
      <c r="I153" s="83"/>
      <c r="J153" s="62"/>
      <c r="K153" s="31"/>
      <c r="L153" s="31"/>
      <c r="M153" s="83"/>
      <c r="N153" s="69"/>
      <c r="O153" s="69"/>
      <c r="P153" s="74"/>
      <c r="Q153" s="74"/>
      <c r="R153" s="75"/>
      <c r="S153" s="34"/>
      <c r="T153" s="83"/>
      <c r="U153" s="83"/>
      <c r="V153" s="83"/>
      <c r="W153" s="83"/>
      <c r="X153" s="74"/>
      <c r="Y153" s="74"/>
      <c r="Z153" s="74"/>
      <c r="AA153" s="66"/>
      <c r="AB153" s="72"/>
      <c r="AC153" s="66"/>
      <c r="AD153" s="72"/>
      <c r="AE153" s="72"/>
      <c r="AF153" s="72"/>
      <c r="AG153" s="62"/>
      <c r="AH153" s="104"/>
      <c r="AI153" s="105"/>
      <c r="AJ153" s="30"/>
      <c r="AK153" s="30"/>
      <c r="AL153" s="30"/>
      <c r="AM153" s="30"/>
      <c r="AN153" s="68"/>
      <c r="AO153" s="68"/>
      <c r="AP153" s="68"/>
      <c r="AQ153" s="68"/>
      <c r="AR153" s="68"/>
      <c r="AS153" s="31"/>
      <c r="AT153" s="73"/>
      <c r="AU153" s="73"/>
      <c r="AV153" s="68"/>
      <c r="AW153" s="67"/>
      <c r="AX153" s="67"/>
      <c r="AY153" s="67"/>
      <c r="AZ153" s="67"/>
      <c r="BA153" s="123"/>
      <c r="BB153" s="123"/>
      <c r="BC153" s="123"/>
      <c r="BD153" s="123"/>
      <c r="BE153" s="123"/>
      <c r="BF153" s="67"/>
    </row>
    <row r="154" spans="1:58" ht="25.5" customHeight="1" x14ac:dyDescent="0.25">
      <c r="A154" s="31"/>
      <c r="B154" s="31"/>
      <c r="C154" s="31"/>
      <c r="D154" s="31"/>
      <c r="E154" s="33"/>
      <c r="F154" s="90"/>
      <c r="G154" s="31"/>
      <c r="H154" s="83"/>
      <c r="I154" s="83"/>
      <c r="J154" s="62"/>
      <c r="K154" s="31"/>
      <c r="L154" s="31"/>
      <c r="M154" s="83"/>
      <c r="N154" s="69"/>
      <c r="O154" s="69"/>
      <c r="P154" s="74"/>
      <c r="Q154" s="74"/>
      <c r="R154" s="75"/>
      <c r="S154" s="34"/>
      <c r="T154" s="83"/>
      <c r="U154" s="83"/>
      <c r="V154" s="83"/>
      <c r="W154" s="83"/>
      <c r="X154" s="74"/>
      <c r="Y154" s="74"/>
      <c r="Z154" s="74"/>
      <c r="AA154" s="66"/>
      <c r="AB154" s="72"/>
      <c r="AC154" s="66"/>
      <c r="AD154" s="72"/>
      <c r="AE154" s="72"/>
      <c r="AF154" s="72"/>
      <c r="AG154" s="62"/>
      <c r="AH154" s="104"/>
      <c r="AI154" s="105"/>
      <c r="AJ154" s="30"/>
      <c r="AK154" s="30"/>
      <c r="AL154" s="30"/>
      <c r="AM154" s="30"/>
      <c r="AN154" s="68"/>
      <c r="AO154" s="68"/>
      <c r="AP154" s="68"/>
      <c r="AQ154" s="68"/>
      <c r="AR154" s="68"/>
      <c r="AS154" s="31"/>
      <c r="AT154" s="73"/>
      <c r="AU154" s="73"/>
      <c r="AV154" s="68"/>
      <c r="AW154" s="67"/>
      <c r="AX154" s="67"/>
      <c r="AY154" s="67"/>
      <c r="AZ154" s="67"/>
      <c r="BA154" s="123"/>
      <c r="BB154" s="123"/>
      <c r="BC154" s="123"/>
      <c r="BD154" s="123"/>
      <c r="BE154" s="123"/>
      <c r="BF154" s="67"/>
    </row>
    <row r="155" spans="1:58" ht="25.5" customHeight="1" x14ac:dyDescent="0.25">
      <c r="A155" s="31"/>
      <c r="B155" s="31"/>
      <c r="C155" s="31"/>
      <c r="D155" s="31"/>
      <c r="E155" s="33"/>
      <c r="F155" s="90"/>
      <c r="G155" s="31"/>
      <c r="H155" s="83"/>
      <c r="I155" s="83"/>
      <c r="J155" s="62"/>
      <c r="K155" s="31"/>
      <c r="L155" s="31"/>
      <c r="M155" s="83"/>
      <c r="N155" s="69"/>
      <c r="O155" s="69"/>
      <c r="P155" s="74"/>
      <c r="Q155" s="74"/>
      <c r="R155" s="75"/>
      <c r="S155" s="34"/>
      <c r="T155" s="83"/>
      <c r="U155" s="83"/>
      <c r="V155" s="83"/>
      <c r="W155" s="83"/>
      <c r="X155" s="74"/>
      <c r="Y155" s="74"/>
      <c r="Z155" s="74"/>
      <c r="AA155" s="66"/>
      <c r="AB155" s="72"/>
      <c r="AC155" s="66"/>
      <c r="AD155" s="72"/>
      <c r="AE155" s="72"/>
      <c r="AF155" s="72"/>
      <c r="AG155" s="62"/>
      <c r="AH155" s="104"/>
      <c r="AI155" s="105"/>
      <c r="AJ155" s="30"/>
      <c r="AK155" s="30"/>
      <c r="AL155" s="30"/>
      <c r="AM155" s="30"/>
      <c r="AN155" s="68"/>
      <c r="AO155" s="68"/>
      <c r="AP155" s="68"/>
      <c r="AQ155" s="68"/>
      <c r="AR155" s="68"/>
      <c r="AS155" s="31"/>
      <c r="AT155" s="73"/>
      <c r="AU155" s="73"/>
      <c r="AV155" s="68"/>
      <c r="AW155" s="67"/>
      <c r="AX155" s="67"/>
      <c r="AY155" s="67"/>
      <c r="AZ155" s="67"/>
      <c r="BA155" s="123"/>
      <c r="BB155" s="123"/>
      <c r="BC155" s="123"/>
      <c r="BD155" s="123"/>
      <c r="BE155" s="123"/>
      <c r="BF155" s="67"/>
    </row>
    <row r="156" spans="1:58" ht="25.5" customHeight="1" x14ac:dyDescent="0.25">
      <c r="A156" s="31"/>
      <c r="B156" s="31"/>
      <c r="C156" s="31"/>
      <c r="D156" s="31"/>
      <c r="E156" s="33"/>
      <c r="F156" s="90"/>
      <c r="G156" s="31"/>
      <c r="H156" s="83"/>
      <c r="I156" s="83"/>
      <c r="J156" s="62"/>
      <c r="K156" s="31"/>
      <c r="L156" s="31"/>
      <c r="M156" s="83"/>
      <c r="N156" s="69"/>
      <c r="O156" s="69"/>
      <c r="P156" s="74"/>
      <c r="Q156" s="74"/>
      <c r="R156" s="75"/>
      <c r="S156" s="34"/>
      <c r="T156" s="83"/>
      <c r="U156" s="83"/>
      <c r="V156" s="83"/>
      <c r="W156" s="83"/>
      <c r="X156" s="74"/>
      <c r="Y156" s="74"/>
      <c r="Z156" s="74"/>
      <c r="AA156" s="66"/>
      <c r="AB156" s="72"/>
      <c r="AC156" s="66"/>
      <c r="AD156" s="72"/>
      <c r="AE156" s="72"/>
      <c r="AF156" s="72"/>
      <c r="AG156" s="62"/>
      <c r="AH156" s="104"/>
      <c r="AI156" s="105"/>
      <c r="AJ156" s="30"/>
      <c r="AK156" s="30"/>
      <c r="AL156" s="30"/>
      <c r="AM156" s="30"/>
      <c r="AN156" s="68"/>
      <c r="AO156" s="68"/>
      <c r="AP156" s="68"/>
      <c r="AQ156" s="68"/>
      <c r="AR156" s="68"/>
      <c r="AS156" s="31"/>
      <c r="AT156" s="73"/>
      <c r="AU156" s="73"/>
      <c r="AV156" s="68"/>
      <c r="AW156" s="67"/>
      <c r="AX156" s="67"/>
      <c r="AY156" s="67"/>
      <c r="AZ156" s="67"/>
      <c r="BA156" s="123"/>
      <c r="BB156" s="123"/>
      <c r="BC156" s="123"/>
      <c r="BD156" s="123"/>
      <c r="BE156" s="123"/>
      <c r="BF156" s="67"/>
    </row>
    <row r="157" spans="1:58" ht="25.5" customHeight="1" x14ac:dyDescent="0.25">
      <c r="A157" s="31"/>
      <c r="B157" s="31"/>
      <c r="C157" s="31"/>
      <c r="D157" s="31"/>
      <c r="E157" s="33"/>
      <c r="F157" s="90"/>
      <c r="G157" s="31"/>
      <c r="H157" s="83"/>
      <c r="I157" s="83"/>
      <c r="J157" s="62"/>
      <c r="K157" s="31"/>
      <c r="L157" s="31"/>
      <c r="M157" s="83"/>
      <c r="N157" s="69"/>
      <c r="O157" s="69"/>
      <c r="P157" s="74"/>
      <c r="Q157" s="74"/>
      <c r="R157" s="75"/>
      <c r="S157" s="34"/>
      <c r="T157" s="83"/>
      <c r="U157" s="83"/>
      <c r="V157" s="83"/>
      <c r="W157" s="83"/>
      <c r="X157" s="74"/>
      <c r="Y157" s="74"/>
      <c r="Z157" s="74"/>
      <c r="AA157" s="66"/>
      <c r="AB157" s="72"/>
      <c r="AC157" s="66"/>
      <c r="AD157" s="72"/>
      <c r="AE157" s="72"/>
      <c r="AF157" s="72"/>
      <c r="AG157" s="62"/>
      <c r="AH157" s="104"/>
      <c r="AI157" s="105"/>
      <c r="AJ157" s="30"/>
      <c r="AK157" s="30"/>
      <c r="AL157" s="30"/>
      <c r="AM157" s="30"/>
      <c r="AN157" s="68"/>
      <c r="AO157" s="68"/>
      <c r="AP157" s="68"/>
      <c r="AQ157" s="68"/>
      <c r="AR157" s="68"/>
      <c r="AS157" s="31"/>
      <c r="AT157" s="73"/>
      <c r="AU157" s="73"/>
      <c r="AV157" s="68"/>
      <c r="AW157" s="67"/>
      <c r="AX157" s="67"/>
      <c r="AY157" s="67"/>
      <c r="AZ157" s="67"/>
      <c r="BA157" s="123"/>
      <c r="BB157" s="123"/>
      <c r="BC157" s="123"/>
      <c r="BD157" s="123"/>
      <c r="BE157" s="123"/>
      <c r="BF157" s="67"/>
    </row>
    <row r="158" spans="1:58" ht="25.5" customHeight="1" x14ac:dyDescent="0.25">
      <c r="A158" s="31"/>
      <c r="B158" s="31"/>
      <c r="C158" s="31"/>
      <c r="D158" s="31"/>
      <c r="E158" s="33"/>
      <c r="F158" s="90"/>
      <c r="G158" s="31"/>
      <c r="H158" s="83"/>
      <c r="I158" s="83"/>
      <c r="J158" s="62"/>
      <c r="K158" s="31"/>
      <c r="L158" s="31"/>
      <c r="M158" s="83"/>
      <c r="N158" s="69"/>
      <c r="O158" s="69"/>
      <c r="P158" s="74"/>
      <c r="Q158" s="74"/>
      <c r="R158" s="75"/>
      <c r="S158" s="34"/>
      <c r="T158" s="83"/>
      <c r="U158" s="83"/>
      <c r="V158" s="83"/>
      <c r="W158" s="83"/>
      <c r="X158" s="74"/>
      <c r="Y158" s="74"/>
      <c r="Z158" s="74"/>
      <c r="AA158" s="66"/>
      <c r="AB158" s="72"/>
      <c r="AC158" s="66"/>
      <c r="AD158" s="72"/>
      <c r="AE158" s="72"/>
      <c r="AF158" s="72"/>
      <c r="AG158" s="62"/>
      <c r="AH158" s="104"/>
      <c r="AI158" s="105"/>
      <c r="AJ158" s="30"/>
      <c r="AK158" s="30"/>
      <c r="AL158" s="30"/>
      <c r="AM158" s="30"/>
      <c r="AN158" s="68"/>
      <c r="AO158" s="68"/>
      <c r="AP158" s="68"/>
      <c r="AQ158" s="68"/>
      <c r="AR158" s="68"/>
      <c r="AS158" s="31"/>
      <c r="AT158" s="73"/>
      <c r="AU158" s="73"/>
      <c r="AV158" s="68"/>
      <c r="AW158" s="67"/>
      <c r="AX158" s="67"/>
      <c r="AY158" s="67"/>
      <c r="AZ158" s="67"/>
      <c r="BA158" s="123"/>
      <c r="BB158" s="123"/>
      <c r="BC158" s="123"/>
      <c r="BD158" s="123"/>
      <c r="BE158" s="123"/>
      <c r="BF158" s="67"/>
    </row>
    <row r="159" spans="1:58" ht="25.5" customHeight="1" x14ac:dyDescent="0.25">
      <c r="A159" s="31"/>
      <c r="B159" s="31"/>
      <c r="C159" s="31"/>
      <c r="D159" s="31"/>
      <c r="E159" s="33"/>
      <c r="F159" s="90"/>
      <c r="G159" s="31"/>
      <c r="H159" s="83"/>
      <c r="I159" s="83"/>
      <c r="J159" s="62"/>
      <c r="K159" s="31"/>
      <c r="L159" s="31"/>
      <c r="M159" s="83"/>
      <c r="N159" s="69"/>
      <c r="O159" s="69"/>
      <c r="P159" s="74"/>
      <c r="Q159" s="74"/>
      <c r="R159" s="75"/>
      <c r="S159" s="34"/>
      <c r="T159" s="83"/>
      <c r="U159" s="83"/>
      <c r="V159" s="83"/>
      <c r="W159" s="83"/>
      <c r="X159" s="74"/>
      <c r="Y159" s="74"/>
      <c r="Z159" s="74"/>
      <c r="AA159" s="66"/>
      <c r="AB159" s="72"/>
      <c r="AC159" s="66"/>
      <c r="AD159" s="72"/>
      <c r="AE159" s="72"/>
      <c r="AF159" s="72"/>
      <c r="AG159" s="62"/>
      <c r="AH159" s="104"/>
      <c r="AI159" s="105"/>
      <c r="AJ159" s="30"/>
      <c r="AK159" s="30"/>
      <c r="AL159" s="30"/>
      <c r="AM159" s="30"/>
      <c r="AN159" s="68"/>
      <c r="AO159" s="68"/>
      <c r="AP159" s="68"/>
      <c r="AQ159" s="68"/>
      <c r="AR159" s="68"/>
      <c r="AS159" s="31"/>
      <c r="AT159" s="73"/>
      <c r="AU159" s="73"/>
      <c r="AV159" s="68"/>
      <c r="AW159" s="67"/>
      <c r="AX159" s="67"/>
      <c r="AY159" s="67"/>
      <c r="AZ159" s="67"/>
      <c r="BA159" s="123"/>
      <c r="BB159" s="123"/>
      <c r="BC159" s="123"/>
      <c r="BD159" s="123"/>
      <c r="BE159" s="123"/>
      <c r="BF159" s="67"/>
    </row>
    <row r="160" spans="1:58" ht="25.5" customHeight="1" x14ac:dyDescent="0.25">
      <c r="A160" s="31"/>
      <c r="B160" s="31"/>
      <c r="C160" s="31"/>
      <c r="D160" s="31"/>
      <c r="E160" s="33"/>
      <c r="F160" s="90"/>
      <c r="G160" s="31"/>
      <c r="H160" s="83"/>
      <c r="I160" s="83"/>
      <c r="J160" s="62"/>
      <c r="K160" s="31"/>
      <c r="L160" s="31"/>
      <c r="M160" s="83"/>
      <c r="N160" s="69"/>
      <c r="O160" s="69"/>
      <c r="P160" s="74"/>
      <c r="Q160" s="74"/>
      <c r="R160" s="75"/>
      <c r="S160" s="34"/>
      <c r="T160" s="83"/>
      <c r="U160" s="83"/>
      <c r="V160" s="83"/>
      <c r="W160" s="83"/>
      <c r="X160" s="74"/>
      <c r="Y160" s="74"/>
      <c r="Z160" s="74"/>
      <c r="AA160" s="66"/>
      <c r="AB160" s="72"/>
      <c r="AC160" s="66"/>
      <c r="AD160" s="72"/>
      <c r="AE160" s="72"/>
      <c r="AF160" s="72"/>
      <c r="AG160" s="62"/>
      <c r="AH160" s="104"/>
      <c r="AI160" s="105"/>
      <c r="AJ160" s="30"/>
      <c r="AK160" s="30"/>
      <c r="AL160" s="30"/>
      <c r="AM160" s="30"/>
      <c r="AN160" s="68"/>
      <c r="AO160" s="68"/>
      <c r="AP160" s="68"/>
      <c r="AQ160" s="68"/>
      <c r="AR160" s="68"/>
      <c r="AS160" s="31"/>
      <c r="AT160" s="73"/>
      <c r="AU160" s="73"/>
      <c r="AV160" s="68"/>
      <c r="AW160" s="67"/>
      <c r="AX160" s="67"/>
      <c r="AY160" s="67"/>
      <c r="AZ160" s="67"/>
      <c r="BA160" s="123"/>
      <c r="BB160" s="123"/>
      <c r="BC160" s="123"/>
      <c r="BD160" s="123"/>
      <c r="BE160" s="123"/>
      <c r="BF160" s="67"/>
    </row>
    <row r="161" spans="1:58" ht="25.5" customHeight="1" x14ac:dyDescent="0.25">
      <c r="A161" s="31"/>
      <c r="B161" s="31"/>
      <c r="C161" s="31"/>
      <c r="D161" s="31"/>
      <c r="E161" s="33"/>
      <c r="F161" s="90"/>
      <c r="G161" s="31"/>
      <c r="H161" s="83"/>
      <c r="I161" s="83"/>
      <c r="J161" s="62"/>
      <c r="K161" s="31"/>
      <c r="L161" s="31"/>
      <c r="M161" s="83"/>
      <c r="N161" s="69"/>
      <c r="O161" s="69"/>
      <c r="P161" s="74"/>
      <c r="Q161" s="74"/>
      <c r="R161" s="75"/>
      <c r="S161" s="34"/>
      <c r="T161" s="83"/>
      <c r="U161" s="83"/>
      <c r="V161" s="83"/>
      <c r="W161" s="83"/>
      <c r="X161" s="74"/>
      <c r="Y161" s="74"/>
      <c r="Z161" s="74"/>
      <c r="AA161" s="66"/>
      <c r="AB161" s="72"/>
      <c r="AC161" s="66"/>
      <c r="AD161" s="72"/>
      <c r="AE161" s="72"/>
      <c r="AF161" s="72"/>
      <c r="AG161" s="62"/>
      <c r="AH161" s="104"/>
      <c r="AI161" s="105"/>
      <c r="AJ161" s="30"/>
      <c r="AK161" s="30"/>
      <c r="AL161" s="30"/>
      <c r="AM161" s="30"/>
      <c r="AN161" s="68"/>
      <c r="AO161" s="68"/>
      <c r="AP161" s="68"/>
      <c r="AQ161" s="68"/>
      <c r="AR161" s="68"/>
      <c r="AS161" s="31"/>
      <c r="AT161" s="73"/>
      <c r="AU161" s="73"/>
      <c r="AV161" s="68"/>
      <c r="AW161" s="67"/>
      <c r="AX161" s="67"/>
      <c r="AY161" s="67"/>
      <c r="AZ161" s="67"/>
      <c r="BA161" s="123"/>
      <c r="BB161" s="123"/>
      <c r="BC161" s="123"/>
      <c r="BD161" s="123"/>
      <c r="BE161" s="123"/>
      <c r="BF161" s="67"/>
    </row>
    <row r="162" spans="1:58" ht="25.5" customHeight="1" x14ac:dyDescent="0.25">
      <c r="A162" s="31"/>
      <c r="B162" s="31"/>
      <c r="C162" s="31"/>
      <c r="D162" s="31"/>
      <c r="E162" s="33"/>
      <c r="F162" s="90"/>
      <c r="G162" s="31"/>
      <c r="H162" s="83"/>
      <c r="I162" s="83"/>
      <c r="J162" s="62"/>
      <c r="K162" s="31"/>
      <c r="L162" s="31"/>
      <c r="M162" s="83"/>
      <c r="N162" s="69"/>
      <c r="O162" s="69"/>
      <c r="P162" s="74"/>
      <c r="Q162" s="74"/>
      <c r="R162" s="75"/>
      <c r="S162" s="34"/>
      <c r="T162" s="83"/>
      <c r="U162" s="83"/>
      <c r="V162" s="83"/>
      <c r="W162" s="83"/>
      <c r="X162" s="74"/>
      <c r="Y162" s="74"/>
      <c r="Z162" s="74"/>
      <c r="AA162" s="66"/>
      <c r="AB162" s="72"/>
      <c r="AC162" s="66"/>
      <c r="AD162" s="72"/>
      <c r="AE162" s="72"/>
      <c r="AF162" s="72"/>
      <c r="AG162" s="62"/>
      <c r="AH162" s="104"/>
      <c r="AI162" s="105"/>
      <c r="AJ162" s="30"/>
      <c r="AK162" s="30"/>
      <c r="AL162" s="30"/>
      <c r="AM162" s="30"/>
      <c r="AN162" s="68"/>
      <c r="AO162" s="68"/>
      <c r="AP162" s="68"/>
      <c r="AQ162" s="68"/>
      <c r="AR162" s="68"/>
      <c r="AS162" s="31"/>
      <c r="AT162" s="73"/>
      <c r="AU162" s="73"/>
      <c r="AV162" s="68"/>
      <c r="AW162" s="67"/>
      <c r="AX162" s="67"/>
      <c r="AY162" s="67"/>
      <c r="AZ162" s="67"/>
      <c r="BA162" s="123"/>
      <c r="BB162" s="123"/>
      <c r="BC162" s="123"/>
      <c r="BD162" s="123"/>
      <c r="BE162" s="123"/>
      <c r="BF162" s="67"/>
    </row>
    <row r="163" spans="1:58" ht="25.5" customHeight="1" x14ac:dyDescent="0.25">
      <c r="A163" s="31"/>
      <c r="B163" s="31"/>
      <c r="C163" s="31"/>
      <c r="D163" s="31"/>
      <c r="E163" s="33"/>
      <c r="F163" s="90"/>
      <c r="G163" s="31"/>
      <c r="H163" s="83"/>
      <c r="I163" s="83"/>
      <c r="J163" s="62"/>
      <c r="K163" s="31"/>
      <c r="L163" s="31"/>
      <c r="M163" s="83"/>
      <c r="N163" s="69"/>
      <c r="O163" s="69"/>
      <c r="P163" s="74"/>
      <c r="Q163" s="74"/>
      <c r="R163" s="75"/>
      <c r="S163" s="34"/>
      <c r="T163" s="83"/>
      <c r="U163" s="83"/>
      <c r="V163" s="83"/>
      <c r="W163" s="83"/>
      <c r="X163" s="74"/>
      <c r="Y163" s="74"/>
      <c r="Z163" s="74"/>
      <c r="AA163" s="66"/>
      <c r="AB163" s="72"/>
      <c r="AC163" s="66"/>
      <c r="AD163" s="72"/>
      <c r="AE163" s="72"/>
      <c r="AF163" s="72"/>
      <c r="AG163" s="62"/>
      <c r="AH163" s="104"/>
      <c r="AI163" s="105"/>
      <c r="AJ163" s="30"/>
      <c r="AK163" s="30"/>
      <c r="AL163" s="30"/>
      <c r="AM163" s="30"/>
      <c r="AN163" s="68"/>
      <c r="AO163" s="68"/>
      <c r="AP163" s="68"/>
      <c r="AQ163" s="68"/>
      <c r="AR163" s="68"/>
      <c r="AS163" s="31"/>
      <c r="AT163" s="73"/>
      <c r="AU163" s="73"/>
      <c r="AV163" s="68"/>
      <c r="AW163" s="67"/>
      <c r="AX163" s="67"/>
      <c r="AY163" s="67"/>
      <c r="AZ163" s="67"/>
      <c r="BA163" s="123"/>
      <c r="BB163" s="123"/>
      <c r="BC163" s="123"/>
      <c r="BD163" s="123"/>
      <c r="BE163" s="123"/>
      <c r="BF163" s="67"/>
    </row>
    <row r="164" spans="1:58" ht="25.5" customHeight="1" x14ac:dyDescent="0.25">
      <c r="A164" s="31"/>
      <c r="B164" s="31"/>
      <c r="C164" s="31"/>
      <c r="D164" s="31"/>
      <c r="E164" s="33"/>
      <c r="F164" s="90"/>
      <c r="G164" s="31"/>
      <c r="H164" s="83"/>
      <c r="I164" s="83"/>
      <c r="J164" s="62"/>
      <c r="K164" s="31"/>
      <c r="L164" s="31"/>
      <c r="M164" s="83"/>
      <c r="N164" s="69"/>
      <c r="O164" s="69"/>
      <c r="P164" s="74"/>
      <c r="Q164" s="74"/>
      <c r="R164" s="75"/>
      <c r="S164" s="34"/>
      <c r="T164" s="83"/>
      <c r="U164" s="83"/>
      <c r="V164" s="83"/>
      <c r="W164" s="83"/>
      <c r="X164" s="74"/>
      <c r="Y164" s="74"/>
      <c r="Z164" s="74"/>
      <c r="AA164" s="66"/>
      <c r="AB164" s="72"/>
      <c r="AC164" s="66"/>
      <c r="AD164" s="72"/>
      <c r="AE164" s="72"/>
      <c r="AF164" s="72"/>
      <c r="AG164" s="62"/>
      <c r="AH164" s="104"/>
      <c r="AI164" s="105"/>
      <c r="AJ164" s="30"/>
      <c r="AK164" s="30"/>
      <c r="AL164" s="30"/>
      <c r="AM164" s="30"/>
      <c r="AN164" s="68"/>
      <c r="AO164" s="68"/>
      <c r="AP164" s="68"/>
      <c r="AQ164" s="68"/>
      <c r="AR164" s="68"/>
      <c r="AS164" s="31"/>
      <c r="AT164" s="73"/>
      <c r="AU164" s="73"/>
      <c r="AV164" s="68"/>
      <c r="AW164" s="67"/>
      <c r="AX164" s="67"/>
      <c r="AY164" s="67"/>
      <c r="AZ164" s="67"/>
      <c r="BA164" s="123"/>
      <c r="BB164" s="123"/>
      <c r="BC164" s="123"/>
      <c r="BD164" s="123"/>
      <c r="BE164" s="123"/>
      <c r="BF164" s="67"/>
    </row>
    <row r="165" spans="1:58" ht="25.5" customHeight="1" x14ac:dyDescent="0.25">
      <c r="A165" s="31"/>
      <c r="B165" s="31"/>
      <c r="C165" s="31"/>
      <c r="D165" s="31"/>
      <c r="E165" s="33"/>
      <c r="F165" s="90"/>
      <c r="G165" s="31"/>
      <c r="H165" s="83"/>
      <c r="I165" s="83"/>
      <c r="J165" s="62"/>
      <c r="K165" s="31"/>
      <c r="L165" s="31"/>
      <c r="M165" s="83"/>
      <c r="N165" s="69"/>
      <c r="O165" s="69"/>
      <c r="P165" s="74"/>
      <c r="Q165" s="74"/>
      <c r="R165" s="75"/>
      <c r="S165" s="34"/>
      <c r="T165" s="83"/>
      <c r="U165" s="83"/>
      <c r="V165" s="83"/>
      <c r="W165" s="83"/>
      <c r="X165" s="74"/>
      <c r="Y165" s="74"/>
      <c r="Z165" s="74"/>
      <c r="AA165" s="66"/>
      <c r="AB165" s="72"/>
      <c r="AC165" s="66"/>
      <c r="AD165" s="72"/>
      <c r="AE165" s="72"/>
      <c r="AF165" s="72"/>
      <c r="AG165" s="62"/>
      <c r="AH165" s="104"/>
      <c r="AI165" s="105"/>
      <c r="AJ165" s="30"/>
      <c r="AK165" s="30"/>
      <c r="AL165" s="30"/>
      <c r="AM165" s="30"/>
      <c r="AN165" s="68"/>
      <c r="AO165" s="68"/>
      <c r="AP165" s="68"/>
      <c r="AQ165" s="68"/>
      <c r="AR165" s="68"/>
      <c r="AS165" s="31"/>
      <c r="AT165" s="73"/>
      <c r="AU165" s="73"/>
      <c r="AV165" s="68"/>
      <c r="AW165" s="67"/>
      <c r="AX165" s="67"/>
      <c r="AY165" s="67"/>
      <c r="AZ165" s="67"/>
      <c r="BA165" s="123"/>
      <c r="BB165" s="123"/>
      <c r="BC165" s="123"/>
      <c r="BD165" s="123"/>
      <c r="BE165" s="123"/>
      <c r="BF165" s="67"/>
    </row>
    <row r="166" spans="1:58" ht="25.5" customHeight="1" x14ac:dyDescent="0.25">
      <c r="A166" s="31"/>
      <c r="B166" s="31"/>
      <c r="C166" s="31"/>
      <c r="D166" s="31"/>
      <c r="E166" s="33"/>
      <c r="F166" s="90"/>
      <c r="G166" s="31"/>
      <c r="H166" s="83"/>
      <c r="I166" s="83"/>
      <c r="J166" s="62"/>
      <c r="K166" s="31"/>
      <c r="L166" s="31"/>
      <c r="M166" s="83"/>
      <c r="N166" s="69"/>
      <c r="O166" s="69"/>
      <c r="P166" s="74"/>
      <c r="Q166" s="74"/>
      <c r="R166" s="75"/>
      <c r="S166" s="34"/>
      <c r="T166" s="83"/>
      <c r="U166" s="83"/>
      <c r="V166" s="83"/>
      <c r="W166" s="83"/>
      <c r="X166" s="74"/>
      <c r="Y166" s="74"/>
      <c r="Z166" s="74"/>
      <c r="AA166" s="66"/>
      <c r="AB166" s="72"/>
      <c r="AC166" s="66"/>
      <c r="AD166" s="72"/>
      <c r="AE166" s="72"/>
      <c r="AF166" s="72"/>
      <c r="AG166" s="62"/>
      <c r="AH166" s="104"/>
      <c r="AI166" s="105"/>
      <c r="AJ166" s="30"/>
      <c r="AK166" s="30"/>
      <c r="AL166" s="30"/>
      <c r="AM166" s="30"/>
      <c r="AN166" s="68"/>
      <c r="AO166" s="68"/>
      <c r="AP166" s="68"/>
      <c r="AQ166" s="68"/>
      <c r="AR166" s="68"/>
      <c r="AS166" s="31"/>
      <c r="AT166" s="73"/>
      <c r="AU166" s="73"/>
      <c r="AV166" s="68"/>
      <c r="AW166" s="67"/>
      <c r="AX166" s="67"/>
      <c r="AY166" s="67"/>
      <c r="AZ166" s="67"/>
      <c r="BA166" s="123"/>
      <c r="BB166" s="123"/>
      <c r="BC166" s="123"/>
      <c r="BD166" s="123"/>
      <c r="BE166" s="123"/>
      <c r="BF166" s="67"/>
    </row>
    <row r="167" spans="1:58" ht="25.5" customHeight="1" x14ac:dyDescent="0.25">
      <c r="A167" s="31"/>
      <c r="B167" s="31"/>
      <c r="C167" s="31"/>
      <c r="D167" s="31"/>
      <c r="E167" s="33"/>
      <c r="F167" s="90"/>
      <c r="G167" s="31"/>
      <c r="H167" s="83"/>
      <c r="I167" s="83"/>
      <c r="J167" s="62"/>
      <c r="K167" s="31"/>
      <c r="L167" s="31"/>
      <c r="M167" s="83"/>
      <c r="N167" s="69"/>
      <c r="O167" s="69"/>
      <c r="P167" s="74"/>
      <c r="Q167" s="74"/>
      <c r="R167" s="75"/>
      <c r="S167" s="34"/>
      <c r="T167" s="83"/>
      <c r="U167" s="83"/>
      <c r="V167" s="83"/>
      <c r="W167" s="83"/>
      <c r="X167" s="74"/>
      <c r="Y167" s="74"/>
      <c r="Z167" s="74"/>
      <c r="AA167" s="66"/>
      <c r="AB167" s="72"/>
      <c r="AC167" s="66"/>
      <c r="AD167" s="72"/>
      <c r="AE167" s="72"/>
      <c r="AF167" s="72"/>
      <c r="AG167" s="62"/>
      <c r="AH167" s="104"/>
      <c r="AI167" s="105"/>
      <c r="AJ167" s="30"/>
      <c r="AK167" s="30"/>
      <c r="AL167" s="30"/>
      <c r="AM167" s="30"/>
      <c r="AN167" s="68"/>
      <c r="AO167" s="68"/>
      <c r="AP167" s="68"/>
      <c r="AQ167" s="68"/>
      <c r="AR167" s="68"/>
      <c r="AS167" s="31"/>
      <c r="AT167" s="73"/>
      <c r="AU167" s="73"/>
      <c r="AV167" s="68"/>
      <c r="AW167" s="67"/>
      <c r="AX167" s="67"/>
      <c r="AY167" s="67"/>
      <c r="AZ167" s="67"/>
      <c r="BA167" s="123"/>
      <c r="BB167" s="123"/>
      <c r="BC167" s="123"/>
      <c r="BD167" s="123"/>
      <c r="BE167" s="123"/>
      <c r="BF167" s="67"/>
    </row>
    <row r="168" spans="1:58" ht="25.5" customHeight="1" x14ac:dyDescent="0.25">
      <c r="A168" s="31"/>
      <c r="B168" s="31"/>
      <c r="C168" s="31"/>
      <c r="D168" s="31"/>
      <c r="E168" s="33"/>
      <c r="F168" s="90"/>
      <c r="G168" s="31"/>
      <c r="H168" s="83"/>
      <c r="I168" s="83"/>
      <c r="J168" s="62"/>
      <c r="K168" s="31"/>
      <c r="L168" s="31"/>
      <c r="M168" s="83"/>
      <c r="N168" s="69"/>
      <c r="O168" s="69"/>
      <c r="P168" s="74"/>
      <c r="Q168" s="74"/>
      <c r="R168" s="75"/>
      <c r="S168" s="34"/>
      <c r="T168" s="83"/>
      <c r="U168" s="83"/>
      <c r="V168" s="83"/>
      <c r="W168" s="83"/>
      <c r="X168" s="74"/>
      <c r="Y168" s="74"/>
      <c r="Z168" s="74"/>
      <c r="AA168" s="66"/>
      <c r="AB168" s="72"/>
      <c r="AC168" s="66"/>
      <c r="AD168" s="72"/>
      <c r="AE168" s="72"/>
      <c r="AF168" s="72"/>
      <c r="AG168" s="62"/>
      <c r="AH168" s="104"/>
      <c r="AI168" s="105"/>
      <c r="AJ168" s="30"/>
      <c r="AK168" s="30"/>
      <c r="AL168" s="30"/>
      <c r="AM168" s="30"/>
      <c r="AN168" s="68"/>
      <c r="AO168" s="68"/>
      <c r="AP168" s="68"/>
      <c r="AQ168" s="68"/>
      <c r="AR168" s="68"/>
      <c r="AS168" s="31"/>
      <c r="AT168" s="73"/>
      <c r="AU168" s="73"/>
      <c r="AV168" s="68"/>
      <c r="AW168" s="67"/>
      <c r="AX168" s="67"/>
      <c r="AY168" s="67"/>
      <c r="AZ168" s="67"/>
      <c r="BA168" s="123"/>
      <c r="BB168" s="123"/>
      <c r="BC168" s="123"/>
      <c r="BD168" s="123"/>
      <c r="BE168" s="123"/>
      <c r="BF168" s="67"/>
    </row>
    <row r="169" spans="1:58" ht="25.5" customHeight="1" x14ac:dyDescent="0.25">
      <c r="A169" s="31"/>
      <c r="B169" s="31"/>
      <c r="C169" s="31"/>
      <c r="D169" s="31"/>
      <c r="E169" s="33"/>
      <c r="F169" s="90"/>
      <c r="G169" s="31"/>
      <c r="H169" s="83"/>
      <c r="I169" s="83"/>
      <c r="J169" s="62"/>
      <c r="K169" s="31"/>
      <c r="L169" s="31"/>
      <c r="M169" s="83"/>
      <c r="N169" s="69"/>
      <c r="O169" s="69"/>
      <c r="P169" s="74"/>
      <c r="Q169" s="74"/>
      <c r="R169" s="75"/>
      <c r="S169" s="34"/>
      <c r="T169" s="83"/>
      <c r="U169" s="83"/>
      <c r="V169" s="83"/>
      <c r="W169" s="83"/>
      <c r="X169" s="74"/>
      <c r="Y169" s="74"/>
      <c r="Z169" s="74"/>
      <c r="AA169" s="66"/>
      <c r="AB169" s="72"/>
      <c r="AC169" s="66"/>
      <c r="AD169" s="72"/>
      <c r="AE169" s="72"/>
      <c r="AF169" s="72"/>
      <c r="AG169" s="62"/>
      <c r="AH169" s="104"/>
      <c r="AI169" s="105"/>
      <c r="AJ169" s="30"/>
      <c r="AK169" s="30"/>
      <c r="AL169" s="30"/>
      <c r="AM169" s="30"/>
      <c r="AN169" s="68"/>
      <c r="AO169" s="68"/>
      <c r="AP169" s="68"/>
      <c r="AQ169" s="68"/>
      <c r="AR169" s="68"/>
      <c r="AS169" s="31"/>
      <c r="AT169" s="73"/>
      <c r="AU169" s="73"/>
      <c r="AV169" s="68"/>
      <c r="AW169" s="67"/>
      <c r="AX169" s="67"/>
      <c r="AY169" s="67"/>
      <c r="AZ169" s="67"/>
      <c r="BA169" s="123"/>
      <c r="BB169" s="123"/>
      <c r="BC169" s="123"/>
      <c r="BD169" s="123"/>
      <c r="BE169" s="123"/>
      <c r="BF169" s="67"/>
    </row>
    <row r="170" spans="1:58" ht="25.5" customHeight="1" x14ac:dyDescent="0.25">
      <c r="A170" s="31"/>
      <c r="B170" s="31"/>
      <c r="C170" s="31"/>
      <c r="D170" s="31"/>
      <c r="E170" s="33"/>
      <c r="F170" s="90"/>
      <c r="G170" s="31"/>
      <c r="H170" s="83"/>
      <c r="I170" s="83"/>
      <c r="J170" s="62"/>
      <c r="K170" s="31"/>
      <c r="L170" s="31"/>
      <c r="M170" s="83"/>
      <c r="N170" s="69"/>
      <c r="O170" s="69"/>
      <c r="P170" s="74"/>
      <c r="Q170" s="74"/>
      <c r="R170" s="75"/>
      <c r="S170" s="34"/>
      <c r="T170" s="83"/>
      <c r="U170" s="83"/>
      <c r="V170" s="83"/>
      <c r="W170" s="83"/>
      <c r="X170" s="74"/>
      <c r="Y170" s="74"/>
      <c r="Z170" s="74"/>
      <c r="AA170" s="66"/>
      <c r="AB170" s="72"/>
      <c r="AC170" s="66"/>
      <c r="AD170" s="72"/>
      <c r="AE170" s="72"/>
      <c r="AF170" s="72"/>
      <c r="AG170" s="62"/>
      <c r="AH170" s="104"/>
      <c r="AI170" s="105"/>
      <c r="AJ170" s="30"/>
      <c r="AK170" s="30"/>
      <c r="AL170" s="30"/>
      <c r="AM170" s="30"/>
      <c r="AN170" s="68"/>
      <c r="AO170" s="68"/>
      <c r="AP170" s="68"/>
      <c r="AQ170" s="68"/>
      <c r="AR170" s="68"/>
      <c r="AS170" s="31"/>
      <c r="AT170" s="73"/>
      <c r="AU170" s="73"/>
      <c r="AV170" s="68"/>
      <c r="AW170" s="67"/>
      <c r="AX170" s="67"/>
      <c r="AY170" s="67"/>
      <c r="AZ170" s="67"/>
      <c r="BA170" s="123"/>
      <c r="BB170" s="123"/>
      <c r="BC170" s="123"/>
      <c r="BD170" s="123"/>
      <c r="BE170" s="123"/>
      <c r="BF170" s="67"/>
    </row>
    <row r="171" spans="1:58" ht="25.5" customHeight="1" x14ac:dyDescent="0.25">
      <c r="A171" s="31"/>
      <c r="B171" s="31"/>
      <c r="C171" s="31"/>
      <c r="D171" s="31"/>
      <c r="E171" s="33"/>
      <c r="F171" s="90"/>
      <c r="G171" s="31"/>
      <c r="H171" s="83"/>
      <c r="I171" s="83"/>
      <c r="J171" s="62"/>
      <c r="K171" s="31"/>
      <c r="L171" s="31"/>
      <c r="M171" s="83"/>
      <c r="N171" s="69"/>
      <c r="O171" s="69"/>
      <c r="P171" s="74"/>
      <c r="Q171" s="74"/>
      <c r="R171" s="75"/>
      <c r="S171" s="34"/>
      <c r="T171" s="83"/>
      <c r="U171" s="83"/>
      <c r="V171" s="83"/>
      <c r="W171" s="83"/>
      <c r="X171" s="74"/>
      <c r="Y171" s="74"/>
      <c r="Z171" s="74"/>
      <c r="AA171" s="66"/>
      <c r="AB171" s="72"/>
      <c r="AC171" s="66"/>
      <c r="AD171" s="72"/>
      <c r="AE171" s="72"/>
      <c r="AF171" s="72"/>
      <c r="AG171" s="62"/>
      <c r="AH171" s="104"/>
      <c r="AI171" s="105"/>
      <c r="AJ171" s="30"/>
      <c r="AK171" s="30"/>
      <c r="AL171" s="30"/>
      <c r="AM171" s="30"/>
      <c r="AN171" s="68"/>
      <c r="AO171" s="68"/>
      <c r="AP171" s="68"/>
      <c r="AQ171" s="68"/>
      <c r="AR171" s="68"/>
      <c r="AS171" s="31"/>
      <c r="AT171" s="73"/>
      <c r="AU171" s="73"/>
      <c r="AV171" s="68"/>
      <c r="AW171" s="67"/>
      <c r="AX171" s="67"/>
      <c r="AY171" s="67"/>
      <c r="AZ171" s="67"/>
      <c r="BA171" s="123"/>
      <c r="BB171" s="123"/>
      <c r="BC171" s="123"/>
      <c r="BD171" s="123"/>
      <c r="BE171" s="123"/>
      <c r="BF171" s="67"/>
    </row>
    <row r="172" spans="1:58" ht="25.5" customHeight="1" x14ac:dyDescent="0.25">
      <c r="A172" s="31"/>
      <c r="B172" s="31"/>
      <c r="C172" s="31"/>
      <c r="D172" s="31"/>
      <c r="E172" s="33"/>
      <c r="F172" s="90"/>
      <c r="G172" s="31"/>
      <c r="H172" s="83"/>
      <c r="I172" s="83"/>
      <c r="J172" s="62"/>
      <c r="K172" s="31"/>
      <c r="L172" s="31"/>
      <c r="M172" s="83"/>
      <c r="N172" s="69"/>
      <c r="O172" s="69"/>
      <c r="P172" s="74"/>
      <c r="Q172" s="74"/>
      <c r="R172" s="75"/>
      <c r="S172" s="34"/>
      <c r="T172" s="83"/>
      <c r="U172" s="83"/>
      <c r="V172" s="83"/>
      <c r="W172" s="83"/>
      <c r="X172" s="74"/>
      <c r="Y172" s="74"/>
      <c r="Z172" s="74"/>
      <c r="AA172" s="66"/>
      <c r="AB172" s="72"/>
      <c r="AC172" s="66"/>
      <c r="AD172" s="72"/>
      <c r="AE172" s="72"/>
      <c r="AF172" s="72"/>
      <c r="AG172" s="62"/>
      <c r="AH172" s="104"/>
      <c r="AI172" s="105"/>
      <c r="AJ172" s="30"/>
      <c r="AK172" s="30"/>
      <c r="AL172" s="30"/>
      <c r="AM172" s="30"/>
      <c r="AN172" s="68"/>
      <c r="AO172" s="68"/>
      <c r="AP172" s="68"/>
      <c r="AQ172" s="68"/>
      <c r="AR172" s="68"/>
      <c r="AS172" s="31"/>
      <c r="AT172" s="73"/>
      <c r="AU172" s="73"/>
      <c r="AV172" s="68"/>
      <c r="AW172" s="67"/>
      <c r="AX172" s="67"/>
      <c r="AY172" s="67"/>
      <c r="AZ172" s="67"/>
      <c r="BA172" s="123"/>
      <c r="BB172" s="123"/>
      <c r="BC172" s="123"/>
      <c r="BD172" s="123"/>
      <c r="BE172" s="123"/>
      <c r="BF172" s="67"/>
    </row>
    <row r="173" spans="1:58" ht="25.5" customHeight="1" x14ac:dyDescent="0.25">
      <c r="A173" s="31"/>
      <c r="B173" s="31"/>
      <c r="C173" s="31"/>
      <c r="D173" s="31"/>
      <c r="E173" s="33"/>
      <c r="F173" s="90"/>
      <c r="G173" s="31"/>
      <c r="H173" s="83"/>
      <c r="I173" s="83"/>
      <c r="J173" s="62"/>
      <c r="K173" s="31"/>
      <c r="L173" s="31"/>
      <c r="M173" s="83"/>
      <c r="N173" s="69"/>
      <c r="O173" s="69"/>
      <c r="P173" s="74"/>
      <c r="Q173" s="74"/>
      <c r="R173" s="75"/>
      <c r="S173" s="34"/>
      <c r="T173" s="83"/>
      <c r="U173" s="83"/>
      <c r="V173" s="83"/>
      <c r="W173" s="83"/>
      <c r="X173" s="74"/>
      <c r="Y173" s="74"/>
      <c r="Z173" s="74"/>
      <c r="AA173" s="66"/>
      <c r="AB173" s="72"/>
      <c r="AC173" s="66"/>
      <c r="AD173" s="72"/>
      <c r="AE173" s="72"/>
      <c r="AF173" s="72"/>
      <c r="AG173" s="62"/>
      <c r="AH173" s="104"/>
      <c r="AI173" s="105"/>
      <c r="AJ173" s="30"/>
      <c r="AK173" s="30"/>
      <c r="AL173" s="30"/>
      <c r="AM173" s="30"/>
      <c r="AN173" s="68"/>
      <c r="AO173" s="68"/>
      <c r="AP173" s="68"/>
      <c r="AQ173" s="68"/>
      <c r="AR173" s="68"/>
      <c r="AS173" s="31"/>
      <c r="AT173" s="73"/>
      <c r="AU173" s="73"/>
      <c r="AV173" s="68"/>
      <c r="AW173" s="67"/>
      <c r="AX173" s="67"/>
      <c r="AY173" s="67"/>
      <c r="AZ173" s="67"/>
      <c r="BA173" s="123"/>
      <c r="BB173" s="123"/>
      <c r="BC173" s="123"/>
      <c r="BD173" s="123"/>
      <c r="BE173" s="123"/>
      <c r="BF173" s="67"/>
    </row>
    <row r="174" spans="1:58" ht="25.5" customHeight="1" x14ac:dyDescent="0.25">
      <c r="A174" s="31"/>
      <c r="B174" s="31"/>
      <c r="C174" s="31"/>
      <c r="D174" s="31"/>
      <c r="E174" s="33"/>
      <c r="F174" s="90"/>
      <c r="G174" s="31"/>
      <c r="H174" s="83"/>
      <c r="I174" s="83"/>
      <c r="J174" s="62"/>
      <c r="K174" s="31"/>
      <c r="L174" s="31"/>
      <c r="M174" s="83"/>
      <c r="N174" s="69"/>
      <c r="O174" s="69"/>
      <c r="P174" s="74"/>
      <c r="Q174" s="74"/>
      <c r="R174" s="75"/>
      <c r="S174" s="34"/>
      <c r="T174" s="83"/>
      <c r="U174" s="83"/>
      <c r="V174" s="83"/>
      <c r="W174" s="83"/>
      <c r="X174" s="74"/>
      <c r="Y174" s="74"/>
      <c r="Z174" s="74"/>
      <c r="AA174" s="66"/>
      <c r="AB174" s="72"/>
      <c r="AC174" s="66"/>
      <c r="AD174" s="72"/>
      <c r="AE174" s="72"/>
      <c r="AF174" s="72"/>
      <c r="AG174" s="62"/>
      <c r="AH174" s="104"/>
      <c r="AI174" s="105"/>
      <c r="AJ174" s="30"/>
      <c r="AK174" s="30"/>
      <c r="AL174" s="30"/>
      <c r="AM174" s="30"/>
      <c r="AN174" s="68"/>
      <c r="AO174" s="68"/>
      <c r="AP174" s="68"/>
      <c r="AQ174" s="68"/>
      <c r="AR174" s="68"/>
      <c r="AS174" s="31"/>
      <c r="AT174" s="73"/>
      <c r="AU174" s="73"/>
      <c r="AV174" s="68"/>
      <c r="AW174" s="67"/>
      <c r="AX174" s="67"/>
      <c r="AY174" s="67"/>
      <c r="AZ174" s="67"/>
      <c r="BA174" s="123"/>
      <c r="BB174" s="123"/>
      <c r="BC174" s="123"/>
      <c r="BD174" s="123"/>
      <c r="BE174" s="123"/>
      <c r="BF174" s="67"/>
    </row>
    <row r="175" spans="1:58" ht="25.5" customHeight="1" x14ac:dyDescent="0.25">
      <c r="A175" s="31"/>
      <c r="B175" s="31"/>
      <c r="C175" s="31"/>
      <c r="D175" s="31"/>
      <c r="E175" s="33"/>
      <c r="F175" s="90"/>
      <c r="G175" s="31"/>
      <c r="H175" s="83"/>
      <c r="I175" s="83"/>
      <c r="J175" s="62"/>
      <c r="K175" s="31"/>
      <c r="L175" s="31"/>
      <c r="M175" s="83"/>
      <c r="N175" s="69"/>
      <c r="O175" s="69"/>
      <c r="P175" s="74"/>
      <c r="Q175" s="74"/>
      <c r="R175" s="75"/>
      <c r="S175" s="34"/>
      <c r="T175" s="83"/>
      <c r="U175" s="83"/>
      <c r="V175" s="83"/>
      <c r="W175" s="83"/>
      <c r="X175" s="74"/>
      <c r="Y175" s="74"/>
      <c r="Z175" s="74"/>
      <c r="AA175" s="66"/>
      <c r="AB175" s="72"/>
      <c r="AC175" s="66"/>
      <c r="AD175" s="72"/>
      <c r="AE175" s="72"/>
      <c r="AF175" s="72"/>
      <c r="AG175" s="62"/>
      <c r="AH175" s="104"/>
      <c r="AI175" s="105"/>
      <c r="AJ175" s="30"/>
      <c r="AK175" s="30"/>
      <c r="AL175" s="30"/>
      <c r="AM175" s="30"/>
      <c r="AN175" s="68"/>
      <c r="AO175" s="68"/>
      <c r="AP175" s="68"/>
      <c r="AQ175" s="68"/>
      <c r="AR175" s="68"/>
      <c r="AS175" s="31"/>
      <c r="AT175" s="73"/>
      <c r="AU175" s="73"/>
      <c r="AV175" s="68"/>
      <c r="AW175" s="67"/>
      <c r="AX175" s="67"/>
      <c r="AY175" s="67"/>
      <c r="AZ175" s="67"/>
      <c r="BA175" s="123"/>
      <c r="BB175" s="123"/>
      <c r="BC175" s="123"/>
      <c r="BD175" s="123"/>
      <c r="BE175" s="123"/>
      <c r="BF175" s="67"/>
    </row>
    <row r="176" spans="1:58" ht="25.5" customHeight="1" x14ac:dyDescent="0.25">
      <c r="A176" s="31"/>
      <c r="B176" s="31"/>
      <c r="C176" s="31"/>
      <c r="D176" s="31"/>
      <c r="E176" s="33"/>
      <c r="F176" s="90"/>
      <c r="G176" s="31"/>
      <c r="H176" s="83"/>
      <c r="I176" s="83"/>
      <c r="J176" s="62"/>
      <c r="K176" s="31"/>
      <c r="L176" s="31"/>
      <c r="M176" s="83"/>
      <c r="N176" s="69"/>
      <c r="O176" s="69"/>
      <c r="P176" s="74"/>
      <c r="Q176" s="74"/>
      <c r="R176" s="75"/>
      <c r="S176" s="34"/>
      <c r="T176" s="83"/>
      <c r="U176" s="83"/>
      <c r="V176" s="83"/>
      <c r="W176" s="83"/>
      <c r="X176" s="74"/>
      <c r="Y176" s="74"/>
      <c r="Z176" s="74"/>
      <c r="AA176" s="66"/>
      <c r="AB176" s="72"/>
      <c r="AC176" s="66"/>
      <c r="AD176" s="72"/>
      <c r="AE176" s="72"/>
      <c r="AF176" s="72"/>
      <c r="AG176" s="62"/>
      <c r="AH176" s="104"/>
      <c r="AI176" s="105"/>
      <c r="AJ176" s="30"/>
      <c r="AK176" s="30"/>
      <c r="AL176" s="30"/>
      <c r="AM176" s="30"/>
      <c r="AN176" s="68"/>
      <c r="AO176" s="68"/>
      <c r="AP176" s="68"/>
      <c r="AQ176" s="68"/>
      <c r="AR176" s="68"/>
      <c r="AS176" s="31"/>
      <c r="AT176" s="73"/>
      <c r="AU176" s="73"/>
      <c r="AV176" s="68"/>
      <c r="AW176" s="67"/>
      <c r="AX176" s="67"/>
      <c r="AY176" s="67"/>
      <c r="AZ176" s="67"/>
      <c r="BA176" s="123"/>
      <c r="BB176" s="123"/>
      <c r="BC176" s="123"/>
      <c r="BD176" s="123"/>
      <c r="BE176" s="123"/>
      <c r="BF176" s="67"/>
    </row>
    <row r="177" spans="1:58" ht="25.5" customHeight="1" x14ac:dyDescent="0.25">
      <c r="A177" s="31"/>
      <c r="B177" s="31"/>
      <c r="C177" s="31"/>
      <c r="D177" s="31"/>
      <c r="E177" s="33"/>
      <c r="F177" s="90"/>
      <c r="G177" s="31"/>
      <c r="H177" s="83"/>
      <c r="I177" s="83"/>
      <c r="J177" s="62"/>
      <c r="K177" s="31"/>
      <c r="L177" s="31"/>
      <c r="M177" s="83"/>
      <c r="N177" s="69"/>
      <c r="O177" s="69"/>
      <c r="P177" s="74"/>
      <c r="Q177" s="74"/>
      <c r="R177" s="75"/>
      <c r="S177" s="34"/>
      <c r="T177" s="83"/>
      <c r="U177" s="83"/>
      <c r="V177" s="83"/>
      <c r="W177" s="83"/>
      <c r="X177" s="74"/>
      <c r="Y177" s="74"/>
      <c r="Z177" s="74"/>
      <c r="AA177" s="66"/>
      <c r="AB177" s="72"/>
      <c r="AC177" s="66"/>
      <c r="AD177" s="72"/>
      <c r="AE177" s="72"/>
      <c r="AF177" s="72"/>
      <c r="AG177" s="62"/>
      <c r="AH177" s="104"/>
      <c r="AI177" s="105"/>
      <c r="AJ177" s="30"/>
      <c r="AK177" s="30"/>
      <c r="AL177" s="30"/>
      <c r="AM177" s="30"/>
      <c r="AN177" s="68"/>
      <c r="AO177" s="68"/>
      <c r="AP177" s="68"/>
      <c r="AQ177" s="68"/>
      <c r="AR177" s="68"/>
      <c r="AS177" s="31"/>
      <c r="AT177" s="73"/>
      <c r="AU177" s="73"/>
      <c r="AV177" s="68"/>
      <c r="AW177" s="67"/>
      <c r="AX177" s="67"/>
      <c r="AY177" s="67"/>
      <c r="AZ177" s="67"/>
      <c r="BA177" s="123"/>
      <c r="BB177" s="123"/>
      <c r="BC177" s="123"/>
      <c r="BD177" s="123"/>
      <c r="BE177" s="123"/>
      <c r="BF177" s="67"/>
    </row>
    <row r="178" spans="1:58" ht="25.5" customHeight="1" x14ac:dyDescent="0.25">
      <c r="A178" s="31"/>
      <c r="B178" s="31"/>
      <c r="C178" s="31"/>
      <c r="D178" s="31"/>
      <c r="E178" s="33"/>
      <c r="F178" s="90"/>
      <c r="G178" s="31"/>
      <c r="H178" s="83"/>
      <c r="I178" s="83"/>
      <c r="J178" s="62"/>
      <c r="K178" s="31"/>
      <c r="L178" s="31"/>
      <c r="M178" s="83"/>
      <c r="N178" s="69"/>
      <c r="O178" s="69"/>
      <c r="P178" s="74"/>
      <c r="Q178" s="74"/>
      <c r="R178" s="75"/>
      <c r="S178" s="34"/>
      <c r="T178" s="83"/>
      <c r="U178" s="83"/>
      <c r="V178" s="83"/>
      <c r="W178" s="83"/>
      <c r="X178" s="74"/>
      <c r="Y178" s="74"/>
      <c r="Z178" s="74"/>
      <c r="AA178" s="66"/>
      <c r="AB178" s="72"/>
      <c r="AC178" s="66"/>
      <c r="AD178" s="72"/>
      <c r="AE178" s="72"/>
      <c r="AF178" s="72"/>
      <c r="AG178" s="62"/>
      <c r="AH178" s="104"/>
      <c r="AI178" s="105"/>
      <c r="AJ178" s="30"/>
      <c r="AK178" s="30"/>
      <c r="AL178" s="30"/>
      <c r="AM178" s="30"/>
      <c r="AN178" s="68"/>
      <c r="AO178" s="68"/>
      <c r="AP178" s="68"/>
      <c r="AQ178" s="68"/>
      <c r="AR178" s="68"/>
      <c r="AS178" s="31"/>
      <c r="AT178" s="73"/>
      <c r="AU178" s="73"/>
      <c r="AV178" s="68"/>
      <c r="AW178" s="67"/>
      <c r="AX178" s="67"/>
      <c r="AY178" s="67"/>
      <c r="AZ178" s="67"/>
      <c r="BA178" s="123"/>
      <c r="BB178" s="123"/>
      <c r="BC178" s="123"/>
      <c r="BD178" s="123"/>
      <c r="BE178" s="123"/>
      <c r="BF178" s="67"/>
    </row>
    <row r="179" spans="1:58" ht="25.5" customHeight="1" x14ac:dyDescent="0.25">
      <c r="A179" s="31"/>
      <c r="B179" s="31"/>
      <c r="C179" s="31"/>
      <c r="D179" s="31"/>
      <c r="E179" s="33"/>
      <c r="F179" s="90"/>
      <c r="G179" s="31"/>
      <c r="H179" s="83"/>
      <c r="I179" s="83"/>
      <c r="J179" s="62"/>
      <c r="K179" s="31"/>
      <c r="L179" s="31"/>
      <c r="M179" s="83"/>
      <c r="N179" s="69"/>
      <c r="O179" s="69"/>
      <c r="P179" s="74"/>
      <c r="Q179" s="74"/>
      <c r="R179" s="75"/>
      <c r="S179" s="34"/>
      <c r="T179" s="83"/>
      <c r="U179" s="83"/>
      <c r="V179" s="83"/>
      <c r="W179" s="83"/>
      <c r="X179" s="74"/>
      <c r="Y179" s="74"/>
      <c r="Z179" s="74"/>
      <c r="AA179" s="66"/>
      <c r="AB179" s="72"/>
      <c r="AC179" s="66"/>
      <c r="AD179" s="72"/>
      <c r="AE179" s="72"/>
      <c r="AF179" s="72"/>
      <c r="AG179" s="62"/>
      <c r="AH179" s="104"/>
      <c r="AI179" s="105"/>
      <c r="AJ179" s="30"/>
      <c r="AK179" s="30"/>
      <c r="AL179" s="30"/>
      <c r="AM179" s="30"/>
      <c r="AN179" s="68"/>
      <c r="AO179" s="68"/>
      <c r="AP179" s="68"/>
      <c r="AQ179" s="68"/>
      <c r="AR179" s="68"/>
      <c r="AS179" s="31"/>
      <c r="AT179" s="73"/>
      <c r="AU179" s="73"/>
      <c r="AV179" s="68"/>
      <c r="AW179" s="67"/>
      <c r="AX179" s="67"/>
      <c r="AY179" s="67"/>
      <c r="AZ179" s="67"/>
      <c r="BA179" s="123"/>
      <c r="BB179" s="123"/>
      <c r="BC179" s="123"/>
      <c r="BD179" s="123"/>
      <c r="BE179" s="123"/>
      <c r="BF179" s="67"/>
    </row>
    <row r="180" spans="1:58" ht="25.5" customHeight="1" x14ac:dyDescent="0.25">
      <c r="A180" s="31"/>
      <c r="B180" s="31"/>
      <c r="C180" s="31"/>
      <c r="D180" s="31"/>
      <c r="E180" s="33"/>
      <c r="F180" s="90"/>
      <c r="G180" s="31"/>
      <c r="H180" s="83"/>
      <c r="I180" s="83"/>
      <c r="J180" s="62"/>
      <c r="K180" s="31"/>
      <c r="L180" s="31"/>
      <c r="M180" s="83"/>
      <c r="N180" s="69"/>
      <c r="O180" s="69"/>
      <c r="P180" s="74"/>
      <c r="Q180" s="74"/>
      <c r="R180" s="75"/>
      <c r="S180" s="34"/>
      <c r="T180" s="83"/>
      <c r="U180" s="83"/>
      <c r="V180" s="83"/>
      <c r="W180" s="83"/>
      <c r="X180" s="74"/>
      <c r="Y180" s="74"/>
      <c r="Z180" s="74"/>
      <c r="AA180" s="66"/>
      <c r="AB180" s="72"/>
      <c r="AC180" s="66"/>
      <c r="AD180" s="72"/>
      <c r="AE180" s="72"/>
      <c r="AF180" s="72"/>
      <c r="AG180" s="62"/>
      <c r="AH180" s="104"/>
      <c r="AI180" s="105"/>
      <c r="AJ180" s="30"/>
      <c r="AK180" s="30"/>
      <c r="AL180" s="30"/>
      <c r="AM180" s="30"/>
      <c r="AN180" s="68"/>
      <c r="AO180" s="68"/>
      <c r="AP180" s="68"/>
      <c r="AQ180" s="68"/>
      <c r="AR180" s="68"/>
      <c r="AS180" s="31"/>
      <c r="AT180" s="73"/>
      <c r="AU180" s="73"/>
      <c r="AV180" s="68"/>
      <c r="AW180" s="67"/>
      <c r="AX180" s="67"/>
      <c r="AY180" s="67"/>
      <c r="AZ180" s="67"/>
      <c r="BA180" s="123"/>
      <c r="BB180" s="123"/>
      <c r="BC180" s="123"/>
      <c r="BD180" s="123"/>
      <c r="BE180" s="123"/>
      <c r="BF180" s="67"/>
    </row>
    <row r="181" spans="1:58" ht="25.5" customHeight="1" x14ac:dyDescent="0.25">
      <c r="A181" s="31"/>
      <c r="B181" s="31"/>
      <c r="C181" s="31"/>
      <c r="D181" s="31"/>
      <c r="E181" s="33"/>
      <c r="F181" s="90"/>
      <c r="G181" s="31"/>
      <c r="H181" s="83"/>
      <c r="I181" s="83"/>
      <c r="J181" s="62"/>
      <c r="K181" s="31"/>
      <c r="L181" s="31"/>
      <c r="M181" s="83"/>
      <c r="N181" s="69"/>
      <c r="O181" s="69"/>
      <c r="P181" s="74"/>
      <c r="Q181" s="74"/>
      <c r="R181" s="75"/>
      <c r="S181" s="34"/>
      <c r="T181" s="83"/>
      <c r="U181" s="83"/>
      <c r="V181" s="83"/>
      <c r="W181" s="83"/>
      <c r="X181" s="74"/>
      <c r="Y181" s="74"/>
      <c r="Z181" s="74"/>
      <c r="AA181" s="66"/>
      <c r="AB181" s="72"/>
      <c r="AC181" s="66"/>
      <c r="AD181" s="72"/>
      <c r="AE181" s="72"/>
      <c r="AF181" s="72"/>
      <c r="AG181" s="62"/>
      <c r="AH181" s="104"/>
      <c r="AI181" s="105"/>
      <c r="AJ181" s="30"/>
      <c r="AK181" s="30"/>
      <c r="AL181" s="30"/>
      <c r="AM181" s="30"/>
      <c r="AN181" s="68"/>
      <c r="AO181" s="68"/>
      <c r="AP181" s="68"/>
      <c r="AQ181" s="68"/>
      <c r="AR181" s="68"/>
      <c r="AS181" s="31"/>
      <c r="AT181" s="73"/>
      <c r="AU181" s="73"/>
      <c r="AV181" s="68"/>
      <c r="AW181" s="67"/>
      <c r="AX181" s="67"/>
      <c r="AY181" s="67"/>
      <c r="AZ181" s="67"/>
      <c r="BA181" s="123"/>
      <c r="BB181" s="123"/>
      <c r="BC181" s="123"/>
      <c r="BD181" s="123"/>
      <c r="BE181" s="123"/>
      <c r="BF181" s="67"/>
    </row>
    <row r="182" spans="1:58" ht="25.5" customHeight="1" x14ac:dyDescent="0.25">
      <c r="A182" s="31"/>
      <c r="B182" s="31"/>
      <c r="C182" s="31"/>
      <c r="D182" s="31"/>
      <c r="E182" s="33"/>
      <c r="F182" s="90"/>
      <c r="G182" s="31"/>
      <c r="H182" s="83"/>
      <c r="I182" s="83"/>
      <c r="J182" s="62"/>
      <c r="K182" s="31"/>
      <c r="L182" s="31"/>
      <c r="M182" s="83"/>
      <c r="N182" s="69"/>
      <c r="O182" s="69"/>
      <c r="P182" s="74"/>
      <c r="Q182" s="74"/>
      <c r="R182" s="75"/>
      <c r="S182" s="34"/>
      <c r="T182" s="83"/>
      <c r="U182" s="83"/>
      <c r="V182" s="83"/>
      <c r="W182" s="83"/>
      <c r="X182" s="74"/>
      <c r="Y182" s="74"/>
      <c r="Z182" s="74"/>
      <c r="AA182" s="66"/>
      <c r="AB182" s="72"/>
      <c r="AC182" s="66"/>
      <c r="AD182" s="72"/>
      <c r="AE182" s="72"/>
      <c r="AF182" s="72"/>
      <c r="AG182" s="62"/>
      <c r="AH182" s="104"/>
      <c r="AI182" s="105"/>
      <c r="AJ182" s="30"/>
      <c r="AK182" s="30"/>
      <c r="AL182" s="30"/>
      <c r="AM182" s="30"/>
      <c r="AN182" s="68"/>
      <c r="AO182" s="68"/>
      <c r="AP182" s="68"/>
      <c r="AQ182" s="68"/>
      <c r="AR182" s="68"/>
      <c r="AS182" s="31"/>
      <c r="AT182" s="73"/>
      <c r="AU182" s="73"/>
      <c r="AV182" s="68"/>
      <c r="AW182" s="67"/>
      <c r="AX182" s="67"/>
      <c r="AY182" s="67"/>
      <c r="AZ182" s="67"/>
      <c r="BA182" s="123"/>
      <c r="BB182" s="123"/>
      <c r="BC182" s="123"/>
      <c r="BD182" s="123"/>
      <c r="BE182" s="123"/>
      <c r="BF182" s="67"/>
    </row>
    <row r="183" spans="1:58" ht="25.5" customHeight="1" x14ac:dyDescent="0.25">
      <c r="A183" s="31"/>
      <c r="B183" s="31"/>
      <c r="C183" s="31"/>
      <c r="D183" s="31"/>
      <c r="E183" s="33"/>
      <c r="F183" s="90"/>
      <c r="G183" s="31"/>
      <c r="H183" s="83"/>
      <c r="I183" s="83"/>
      <c r="J183" s="62"/>
      <c r="K183" s="31"/>
      <c r="L183" s="31"/>
      <c r="M183" s="83"/>
      <c r="N183" s="69"/>
      <c r="O183" s="69"/>
      <c r="P183" s="74"/>
      <c r="Q183" s="74"/>
      <c r="R183" s="75"/>
      <c r="S183" s="34"/>
      <c r="T183" s="83"/>
      <c r="U183" s="83"/>
      <c r="V183" s="83"/>
      <c r="W183" s="83"/>
      <c r="X183" s="74"/>
      <c r="Y183" s="74"/>
      <c r="Z183" s="74"/>
      <c r="AA183" s="66"/>
      <c r="AB183" s="72"/>
      <c r="AC183" s="66"/>
      <c r="AD183" s="72"/>
      <c r="AE183" s="72"/>
      <c r="AF183" s="72"/>
      <c r="AG183" s="62"/>
      <c r="AH183" s="104"/>
      <c r="AI183" s="105"/>
      <c r="AJ183" s="30"/>
      <c r="AK183" s="30"/>
      <c r="AL183" s="30"/>
      <c r="AM183" s="30"/>
      <c r="AN183" s="68"/>
      <c r="AO183" s="68"/>
      <c r="AP183" s="68"/>
      <c r="AQ183" s="68"/>
      <c r="AR183" s="68"/>
      <c r="AS183" s="31"/>
      <c r="AT183" s="73"/>
      <c r="AU183" s="73"/>
      <c r="AV183" s="68"/>
      <c r="AW183" s="67"/>
      <c r="AX183" s="67"/>
      <c r="AY183" s="67"/>
      <c r="AZ183" s="67"/>
      <c r="BA183" s="123"/>
      <c r="BB183" s="123"/>
      <c r="BC183" s="123"/>
      <c r="BD183" s="123"/>
      <c r="BE183" s="123"/>
      <c r="BF183" s="67"/>
    </row>
    <row r="184" spans="1:58" ht="25.5" customHeight="1" x14ac:dyDescent="0.25">
      <c r="A184" s="31"/>
      <c r="B184" s="31"/>
      <c r="C184" s="31"/>
      <c r="D184" s="31"/>
      <c r="E184" s="33"/>
      <c r="F184" s="90"/>
      <c r="G184" s="31"/>
      <c r="H184" s="83"/>
      <c r="I184" s="83"/>
      <c r="J184" s="62"/>
      <c r="K184" s="31"/>
      <c r="L184" s="31"/>
      <c r="M184" s="83"/>
      <c r="N184" s="69"/>
      <c r="O184" s="69"/>
      <c r="P184" s="74"/>
      <c r="Q184" s="74"/>
      <c r="R184" s="75"/>
      <c r="S184" s="34"/>
      <c r="T184" s="83"/>
      <c r="U184" s="83"/>
      <c r="V184" s="83"/>
      <c r="W184" s="83"/>
      <c r="X184" s="74"/>
      <c r="Y184" s="74"/>
      <c r="Z184" s="74"/>
      <c r="AA184" s="66"/>
      <c r="AB184" s="72"/>
      <c r="AC184" s="66"/>
      <c r="AD184" s="72"/>
      <c r="AE184" s="72"/>
      <c r="AF184" s="72"/>
      <c r="AG184" s="62"/>
      <c r="AH184" s="104"/>
      <c r="AI184" s="105"/>
      <c r="AJ184" s="30"/>
      <c r="AK184" s="30"/>
      <c r="AL184" s="30"/>
      <c r="AM184" s="30"/>
      <c r="AN184" s="68"/>
      <c r="AO184" s="68"/>
      <c r="AP184" s="68"/>
      <c r="AQ184" s="68"/>
      <c r="AR184" s="68"/>
      <c r="AS184" s="31"/>
      <c r="AT184" s="73"/>
      <c r="AU184" s="73"/>
      <c r="AV184" s="68"/>
      <c r="AW184" s="67"/>
      <c r="AX184" s="67"/>
      <c r="AY184" s="67"/>
      <c r="AZ184" s="67"/>
      <c r="BA184" s="123"/>
      <c r="BB184" s="123"/>
      <c r="BC184" s="123"/>
      <c r="BD184" s="123"/>
      <c r="BE184" s="123"/>
      <c r="BF184" s="67"/>
    </row>
    <row r="185" spans="1:58" ht="25.5" customHeight="1" x14ac:dyDescent="0.25">
      <c r="A185" s="31"/>
      <c r="B185" s="31"/>
      <c r="C185" s="31"/>
      <c r="D185" s="31"/>
      <c r="E185" s="33"/>
      <c r="F185" s="90"/>
      <c r="G185" s="31"/>
      <c r="H185" s="83"/>
      <c r="I185" s="83"/>
      <c r="J185" s="62"/>
      <c r="K185" s="31"/>
      <c r="L185" s="31"/>
      <c r="M185" s="83"/>
      <c r="N185" s="69"/>
      <c r="O185" s="69"/>
      <c r="P185" s="74"/>
      <c r="Q185" s="74"/>
      <c r="R185" s="75"/>
      <c r="S185" s="34"/>
      <c r="T185" s="83"/>
      <c r="U185" s="83"/>
      <c r="V185" s="83"/>
      <c r="W185" s="83"/>
      <c r="X185" s="74"/>
      <c r="Y185" s="74"/>
      <c r="Z185" s="74"/>
      <c r="AA185" s="66"/>
      <c r="AB185" s="72"/>
      <c r="AC185" s="66"/>
      <c r="AD185" s="72"/>
      <c r="AE185" s="72"/>
      <c r="AF185" s="72"/>
      <c r="AG185" s="62"/>
      <c r="AH185" s="104"/>
      <c r="AI185" s="105"/>
      <c r="AJ185" s="30"/>
      <c r="AK185" s="30"/>
      <c r="AL185" s="30"/>
      <c r="AM185" s="30"/>
      <c r="AN185" s="68"/>
      <c r="AO185" s="68"/>
      <c r="AP185" s="68"/>
      <c r="AQ185" s="68"/>
      <c r="AR185" s="68"/>
      <c r="AS185" s="31"/>
      <c r="AT185" s="73"/>
      <c r="AU185" s="73"/>
      <c r="AV185" s="68"/>
      <c r="AW185" s="67"/>
      <c r="AX185" s="67"/>
      <c r="AY185" s="67"/>
      <c r="AZ185" s="67"/>
      <c r="BA185" s="123"/>
      <c r="BB185" s="123"/>
      <c r="BC185" s="123"/>
      <c r="BD185" s="123"/>
      <c r="BE185" s="123"/>
      <c r="BF185" s="67"/>
    </row>
    <row r="186" spans="1:58" ht="25.5" customHeight="1" x14ac:dyDescent="0.25">
      <c r="A186" s="31"/>
      <c r="B186" s="31"/>
      <c r="C186" s="31"/>
      <c r="D186" s="31"/>
      <c r="E186" s="33"/>
      <c r="F186" s="90"/>
      <c r="G186" s="31"/>
      <c r="H186" s="83"/>
      <c r="I186" s="83"/>
      <c r="J186" s="62"/>
      <c r="K186" s="31"/>
      <c r="L186" s="31"/>
      <c r="M186" s="83"/>
      <c r="N186" s="69"/>
      <c r="O186" s="69"/>
      <c r="P186" s="74"/>
      <c r="Q186" s="74"/>
      <c r="R186" s="75"/>
      <c r="S186" s="34"/>
      <c r="T186" s="83"/>
      <c r="U186" s="83"/>
      <c r="V186" s="83"/>
      <c r="W186" s="83"/>
      <c r="X186" s="74"/>
      <c r="Y186" s="74"/>
      <c r="Z186" s="74"/>
      <c r="AA186" s="66"/>
      <c r="AB186" s="72"/>
      <c r="AC186" s="66"/>
      <c r="AD186" s="72"/>
      <c r="AE186" s="72"/>
      <c r="AF186" s="72"/>
      <c r="AG186" s="62"/>
      <c r="AH186" s="104"/>
      <c r="AI186" s="105"/>
      <c r="AJ186" s="30"/>
      <c r="AK186" s="30"/>
      <c r="AL186" s="30"/>
      <c r="AM186" s="30"/>
      <c r="AN186" s="68"/>
      <c r="AO186" s="68"/>
      <c r="AP186" s="68"/>
      <c r="AQ186" s="68"/>
      <c r="AR186" s="68"/>
      <c r="AS186" s="31"/>
      <c r="AT186" s="73"/>
      <c r="AU186" s="73"/>
      <c r="AV186" s="68"/>
      <c r="AW186" s="67"/>
      <c r="AX186" s="67"/>
      <c r="AY186" s="67"/>
      <c r="AZ186" s="67"/>
      <c r="BA186" s="123"/>
      <c r="BB186" s="123"/>
      <c r="BC186" s="123"/>
      <c r="BD186" s="123"/>
      <c r="BE186" s="123"/>
      <c r="BF186" s="67"/>
    </row>
    <row r="187" spans="1:58" ht="25.5" customHeight="1" x14ac:dyDescent="0.25">
      <c r="A187" s="31"/>
      <c r="B187" s="31"/>
      <c r="C187" s="31"/>
      <c r="D187" s="31"/>
      <c r="E187" s="33"/>
      <c r="F187" s="90"/>
      <c r="G187" s="31"/>
      <c r="H187" s="83"/>
      <c r="I187" s="83"/>
      <c r="J187" s="62"/>
      <c r="K187" s="31"/>
      <c r="L187" s="31"/>
      <c r="M187" s="83"/>
      <c r="N187" s="69"/>
      <c r="O187" s="69"/>
      <c r="P187" s="74"/>
      <c r="Q187" s="74"/>
      <c r="R187" s="75"/>
      <c r="S187" s="34"/>
      <c r="T187" s="83"/>
      <c r="U187" s="83"/>
      <c r="V187" s="83"/>
      <c r="W187" s="83"/>
      <c r="X187" s="74"/>
      <c r="Y187" s="74"/>
      <c r="Z187" s="74"/>
      <c r="AA187" s="66"/>
      <c r="AB187" s="72"/>
      <c r="AC187" s="66"/>
      <c r="AD187" s="72"/>
      <c r="AE187" s="72"/>
      <c r="AF187" s="72"/>
      <c r="AG187" s="62"/>
      <c r="AH187" s="104"/>
      <c r="AI187" s="105"/>
      <c r="AJ187" s="30"/>
      <c r="AK187" s="30"/>
      <c r="AL187" s="30"/>
      <c r="AM187" s="30"/>
      <c r="AN187" s="68"/>
      <c r="AO187" s="68"/>
      <c r="AP187" s="68"/>
      <c r="AQ187" s="68"/>
      <c r="AR187" s="68"/>
      <c r="AS187" s="31"/>
      <c r="AT187" s="73"/>
      <c r="AU187" s="73"/>
      <c r="AV187" s="68"/>
      <c r="AW187" s="67"/>
      <c r="AX187" s="67"/>
      <c r="AY187" s="67"/>
      <c r="AZ187" s="67"/>
      <c r="BA187" s="123"/>
      <c r="BB187" s="123"/>
      <c r="BC187" s="123"/>
      <c r="BD187" s="123"/>
      <c r="BE187" s="123"/>
      <c r="BF187" s="67"/>
    </row>
    <row r="188" spans="1:58" ht="25.5" customHeight="1" x14ac:dyDescent="0.25">
      <c r="A188" s="31"/>
      <c r="B188" s="31"/>
      <c r="C188" s="31"/>
      <c r="D188" s="31"/>
      <c r="E188" s="33"/>
      <c r="F188" s="90"/>
      <c r="G188" s="31"/>
      <c r="H188" s="83"/>
      <c r="I188" s="83"/>
      <c r="J188" s="62"/>
      <c r="K188" s="31"/>
      <c r="L188" s="31"/>
      <c r="M188" s="83"/>
      <c r="N188" s="69"/>
      <c r="O188" s="69"/>
      <c r="P188" s="74"/>
      <c r="Q188" s="74"/>
      <c r="R188" s="75"/>
      <c r="S188" s="34"/>
      <c r="T188" s="83"/>
      <c r="U188" s="83"/>
      <c r="V188" s="83"/>
      <c r="W188" s="83"/>
      <c r="X188" s="74"/>
      <c r="Y188" s="74"/>
      <c r="Z188" s="74"/>
      <c r="AA188" s="66"/>
      <c r="AB188" s="72"/>
      <c r="AC188" s="66"/>
      <c r="AD188" s="72"/>
      <c r="AE188" s="72"/>
      <c r="AF188" s="72"/>
      <c r="AG188" s="62"/>
      <c r="AH188" s="104"/>
      <c r="AI188" s="105"/>
      <c r="AJ188" s="30"/>
      <c r="AK188" s="30"/>
      <c r="AL188" s="30"/>
      <c r="AM188" s="30"/>
      <c r="AN188" s="68"/>
      <c r="AO188" s="68"/>
      <c r="AP188" s="68"/>
      <c r="AQ188" s="68"/>
      <c r="AR188" s="68"/>
      <c r="AS188" s="31"/>
      <c r="AT188" s="73"/>
      <c r="AU188" s="73"/>
      <c r="AV188" s="68"/>
      <c r="AW188" s="67"/>
      <c r="AX188" s="67"/>
      <c r="AY188" s="67"/>
      <c r="AZ188" s="67"/>
      <c r="BA188" s="123"/>
      <c r="BB188" s="123"/>
      <c r="BC188" s="123"/>
      <c r="BD188" s="123"/>
      <c r="BE188" s="123"/>
      <c r="BF188" s="67"/>
    </row>
    <row r="189" spans="1:58" ht="25.5" customHeight="1" x14ac:dyDescent="0.25">
      <c r="A189" s="31"/>
      <c r="B189" s="31"/>
      <c r="C189" s="31"/>
      <c r="D189" s="31"/>
      <c r="E189" s="33"/>
      <c r="F189" s="90"/>
      <c r="G189" s="31"/>
      <c r="H189" s="83"/>
      <c r="I189" s="83"/>
      <c r="J189" s="62"/>
      <c r="K189" s="31"/>
      <c r="L189" s="31"/>
      <c r="M189" s="83"/>
      <c r="N189" s="69"/>
      <c r="O189" s="69"/>
      <c r="P189" s="74"/>
      <c r="Q189" s="74"/>
      <c r="R189" s="75"/>
      <c r="S189" s="34"/>
      <c r="T189" s="83"/>
      <c r="U189" s="83"/>
      <c r="V189" s="83"/>
      <c r="W189" s="83"/>
      <c r="X189" s="74"/>
      <c r="Y189" s="74"/>
      <c r="Z189" s="74"/>
      <c r="AA189" s="66"/>
      <c r="AB189" s="72"/>
      <c r="AC189" s="66"/>
      <c r="AD189" s="72"/>
      <c r="AE189" s="72"/>
      <c r="AF189" s="72"/>
      <c r="AG189" s="62"/>
      <c r="AH189" s="104"/>
      <c r="AI189" s="105"/>
      <c r="AJ189" s="30"/>
      <c r="AK189" s="30"/>
      <c r="AL189" s="30"/>
      <c r="AM189" s="30"/>
      <c r="AN189" s="68"/>
      <c r="AO189" s="68"/>
      <c r="AP189" s="68"/>
      <c r="AQ189" s="68"/>
      <c r="AR189" s="68"/>
      <c r="AS189" s="31"/>
      <c r="AT189" s="73"/>
      <c r="AU189" s="73"/>
      <c r="AV189" s="68"/>
      <c r="AW189" s="67"/>
      <c r="AX189" s="67"/>
      <c r="AY189" s="67"/>
      <c r="AZ189" s="67"/>
      <c r="BA189" s="123"/>
      <c r="BB189" s="123"/>
      <c r="BC189" s="123"/>
      <c r="BD189" s="123"/>
      <c r="BE189" s="123"/>
      <c r="BF189" s="67"/>
    </row>
    <row r="190" spans="1:58" ht="25.5" customHeight="1" x14ac:dyDescent="0.25">
      <c r="A190" s="31"/>
      <c r="B190" s="31"/>
      <c r="C190" s="31"/>
      <c r="D190" s="31"/>
      <c r="E190" s="33"/>
      <c r="F190" s="90"/>
      <c r="G190" s="31"/>
      <c r="H190" s="83"/>
      <c r="I190" s="83"/>
      <c r="J190" s="62"/>
      <c r="K190" s="31"/>
      <c r="L190" s="31"/>
      <c r="M190" s="83"/>
      <c r="N190" s="69"/>
      <c r="O190" s="69"/>
      <c r="P190" s="74"/>
      <c r="Q190" s="74"/>
      <c r="R190" s="75"/>
      <c r="S190" s="34"/>
      <c r="T190" s="83"/>
      <c r="U190" s="83"/>
      <c r="V190" s="83"/>
      <c r="W190" s="83"/>
      <c r="X190" s="74"/>
      <c r="Y190" s="74"/>
      <c r="Z190" s="74"/>
      <c r="AA190" s="66"/>
      <c r="AB190" s="72"/>
      <c r="AC190" s="66"/>
      <c r="AD190" s="72"/>
      <c r="AE190" s="72"/>
      <c r="AF190" s="72"/>
      <c r="AG190" s="62"/>
      <c r="AH190" s="104"/>
      <c r="AI190" s="105"/>
      <c r="AJ190" s="30"/>
      <c r="AK190" s="30"/>
      <c r="AL190" s="30"/>
      <c r="AM190" s="30"/>
      <c r="AN190" s="68"/>
      <c r="AO190" s="68"/>
      <c r="AP190" s="68"/>
      <c r="AQ190" s="68"/>
      <c r="AR190" s="68"/>
      <c r="AS190" s="31"/>
      <c r="AT190" s="73"/>
      <c r="AU190" s="73"/>
      <c r="AV190" s="68"/>
      <c r="AW190" s="67"/>
      <c r="AX190" s="67"/>
      <c r="AY190" s="67"/>
      <c r="AZ190" s="67"/>
      <c r="BA190" s="123"/>
      <c r="BB190" s="123"/>
      <c r="BC190" s="123"/>
      <c r="BD190" s="123"/>
      <c r="BE190" s="123"/>
      <c r="BF190" s="67"/>
    </row>
    <row r="191" spans="1:58" ht="25.5" customHeight="1" x14ac:dyDescent="0.25">
      <c r="A191" s="31"/>
      <c r="B191" s="31"/>
      <c r="C191" s="31"/>
      <c r="D191" s="31"/>
      <c r="E191" s="33"/>
      <c r="F191" s="90"/>
      <c r="G191" s="31"/>
      <c r="H191" s="83"/>
      <c r="I191" s="83"/>
      <c r="J191" s="62"/>
      <c r="K191" s="31"/>
      <c r="L191" s="31"/>
      <c r="M191" s="83"/>
      <c r="N191" s="69"/>
      <c r="O191" s="69"/>
      <c r="P191" s="74"/>
      <c r="Q191" s="74"/>
      <c r="R191" s="75"/>
      <c r="S191" s="34"/>
      <c r="T191" s="83"/>
      <c r="U191" s="83"/>
      <c r="V191" s="83"/>
      <c r="W191" s="83"/>
      <c r="X191" s="74"/>
      <c r="Y191" s="74"/>
      <c r="Z191" s="74"/>
      <c r="AA191" s="66"/>
      <c r="AB191" s="72"/>
      <c r="AC191" s="66"/>
      <c r="AD191" s="72"/>
      <c r="AE191" s="72"/>
      <c r="AF191" s="72"/>
      <c r="AG191" s="62"/>
      <c r="AH191" s="104"/>
      <c r="AI191" s="105"/>
      <c r="AJ191" s="30"/>
      <c r="AK191" s="30"/>
      <c r="AL191" s="30"/>
      <c r="AM191" s="30"/>
      <c r="AN191" s="68"/>
      <c r="AO191" s="68"/>
      <c r="AP191" s="68"/>
      <c r="AQ191" s="68"/>
      <c r="AR191" s="68"/>
      <c r="AS191" s="31"/>
      <c r="AT191" s="73"/>
      <c r="AU191" s="73"/>
      <c r="AV191" s="68"/>
      <c r="AW191" s="67"/>
      <c r="AX191" s="67"/>
      <c r="AY191" s="67"/>
      <c r="AZ191" s="67"/>
      <c r="BA191" s="123"/>
      <c r="BB191" s="123"/>
      <c r="BC191" s="123"/>
      <c r="BD191" s="123"/>
      <c r="BE191" s="123"/>
      <c r="BF191" s="67"/>
    </row>
    <row r="192" spans="1:58" ht="25.5" customHeight="1" x14ac:dyDescent="0.25">
      <c r="A192" s="31"/>
      <c r="B192" s="31"/>
      <c r="C192" s="31"/>
      <c r="D192" s="31"/>
      <c r="E192" s="33"/>
      <c r="F192" s="90"/>
      <c r="G192" s="31"/>
      <c r="H192" s="83"/>
      <c r="I192" s="83"/>
      <c r="J192" s="62"/>
      <c r="K192" s="31"/>
      <c r="L192" s="31"/>
      <c r="M192" s="83"/>
      <c r="N192" s="69"/>
      <c r="O192" s="69"/>
      <c r="P192" s="74"/>
      <c r="Q192" s="74"/>
      <c r="R192" s="75"/>
      <c r="S192" s="34"/>
      <c r="T192" s="83"/>
      <c r="U192" s="83"/>
      <c r="V192" s="83"/>
      <c r="W192" s="83"/>
      <c r="X192" s="74"/>
      <c r="Y192" s="74"/>
      <c r="Z192" s="74"/>
      <c r="AA192" s="66"/>
      <c r="AB192" s="72"/>
      <c r="AC192" s="66"/>
      <c r="AD192" s="72"/>
      <c r="AE192" s="72"/>
      <c r="AF192" s="72"/>
      <c r="AG192" s="62"/>
      <c r="AH192" s="104"/>
      <c r="AI192" s="105"/>
      <c r="AJ192" s="30"/>
      <c r="AK192" s="30"/>
      <c r="AL192" s="30"/>
      <c r="AM192" s="30"/>
      <c r="AN192" s="68"/>
      <c r="AO192" s="68"/>
      <c r="AP192" s="68"/>
      <c r="AQ192" s="68"/>
      <c r="AR192" s="68"/>
      <c r="AS192" s="31"/>
      <c r="AT192" s="73"/>
      <c r="AU192" s="73"/>
      <c r="AV192" s="68"/>
      <c r="AW192" s="67"/>
      <c r="AX192" s="67"/>
      <c r="AY192" s="67"/>
      <c r="AZ192" s="67"/>
      <c r="BA192" s="123"/>
      <c r="BB192" s="123"/>
      <c r="BC192" s="123"/>
      <c r="BD192" s="123"/>
      <c r="BE192" s="123"/>
      <c r="BF192" s="67"/>
    </row>
    <row r="193" spans="1:58" ht="25.5" customHeight="1" x14ac:dyDescent="0.25">
      <c r="A193" s="31"/>
      <c r="B193" s="31"/>
      <c r="C193" s="31"/>
      <c r="D193" s="31"/>
      <c r="E193" s="33"/>
      <c r="F193" s="90"/>
      <c r="G193" s="31"/>
      <c r="H193" s="83"/>
      <c r="I193" s="83"/>
      <c r="J193" s="62"/>
      <c r="K193" s="31"/>
      <c r="L193" s="31"/>
      <c r="M193" s="83"/>
      <c r="N193" s="69"/>
      <c r="O193" s="69"/>
      <c r="P193" s="74"/>
      <c r="Q193" s="74"/>
      <c r="R193" s="75"/>
      <c r="S193" s="34"/>
      <c r="T193" s="83"/>
      <c r="U193" s="83"/>
      <c r="V193" s="83"/>
      <c r="W193" s="83"/>
      <c r="X193" s="74"/>
      <c r="Y193" s="74"/>
      <c r="Z193" s="74"/>
      <c r="AA193" s="66"/>
      <c r="AB193" s="72"/>
      <c r="AC193" s="66"/>
      <c r="AD193" s="72"/>
      <c r="AE193" s="72"/>
      <c r="AF193" s="72"/>
      <c r="AG193" s="62"/>
      <c r="AH193" s="104"/>
      <c r="AI193" s="105"/>
      <c r="AJ193" s="30"/>
      <c r="AK193" s="30"/>
      <c r="AL193" s="30"/>
      <c r="AM193" s="30"/>
      <c r="AN193" s="68"/>
      <c r="AO193" s="68"/>
      <c r="AP193" s="68"/>
      <c r="AQ193" s="68"/>
      <c r="AR193" s="68"/>
      <c r="AS193" s="31"/>
      <c r="AT193" s="73"/>
      <c r="AU193" s="73"/>
      <c r="AV193" s="68"/>
      <c r="AW193" s="67"/>
      <c r="AX193" s="67"/>
      <c r="AY193" s="67"/>
      <c r="AZ193" s="67"/>
      <c r="BA193" s="123"/>
      <c r="BB193" s="123"/>
      <c r="BC193" s="123"/>
      <c r="BD193" s="123"/>
      <c r="BE193" s="123"/>
      <c r="BF193" s="67"/>
    </row>
    <row r="194" spans="1:58" ht="25.5" customHeight="1" x14ac:dyDescent="0.25">
      <c r="A194" s="31"/>
      <c r="B194" s="31"/>
      <c r="C194" s="31"/>
      <c r="D194" s="31"/>
      <c r="E194" s="33"/>
      <c r="F194" s="90"/>
      <c r="G194" s="31"/>
      <c r="H194" s="83"/>
      <c r="I194" s="83"/>
      <c r="J194" s="62"/>
      <c r="K194" s="31"/>
      <c r="L194" s="31"/>
      <c r="M194" s="83"/>
      <c r="N194" s="69"/>
      <c r="O194" s="69"/>
      <c r="P194" s="74"/>
      <c r="Q194" s="74"/>
      <c r="R194" s="75"/>
      <c r="S194" s="34"/>
      <c r="T194" s="83"/>
      <c r="U194" s="83"/>
      <c r="V194" s="83"/>
      <c r="W194" s="83"/>
      <c r="X194" s="74"/>
      <c r="Y194" s="74"/>
      <c r="Z194" s="74"/>
      <c r="AA194" s="66"/>
      <c r="AB194" s="72"/>
      <c r="AC194" s="66"/>
      <c r="AD194" s="72"/>
      <c r="AE194" s="72"/>
      <c r="AF194" s="72"/>
      <c r="AG194" s="62"/>
      <c r="AH194" s="104"/>
      <c r="AI194" s="105"/>
      <c r="AJ194" s="30"/>
      <c r="AK194" s="30"/>
      <c r="AL194" s="30"/>
      <c r="AM194" s="30"/>
      <c r="AN194" s="68"/>
      <c r="AO194" s="68"/>
      <c r="AP194" s="68"/>
      <c r="AQ194" s="68"/>
      <c r="AR194" s="68"/>
      <c r="AS194" s="31"/>
      <c r="AT194" s="73"/>
      <c r="AU194" s="73"/>
      <c r="AV194" s="68"/>
      <c r="AW194" s="67"/>
      <c r="AX194" s="67"/>
      <c r="AY194" s="67"/>
      <c r="AZ194" s="67"/>
      <c r="BA194" s="123"/>
      <c r="BB194" s="123"/>
      <c r="BC194" s="123"/>
      <c r="BD194" s="123"/>
      <c r="BE194" s="123"/>
      <c r="BF194" s="67"/>
    </row>
    <row r="195" spans="1:58" ht="25.5" customHeight="1" x14ac:dyDescent="0.25">
      <c r="A195" s="31"/>
      <c r="B195" s="31"/>
      <c r="C195" s="31"/>
      <c r="D195" s="31"/>
      <c r="E195" s="33"/>
      <c r="F195" s="90"/>
      <c r="G195" s="31"/>
      <c r="H195" s="83"/>
      <c r="I195" s="83"/>
      <c r="J195" s="62"/>
      <c r="K195" s="31"/>
      <c r="L195" s="31"/>
      <c r="M195" s="83"/>
      <c r="N195" s="69"/>
      <c r="O195" s="69"/>
      <c r="P195" s="74"/>
      <c r="Q195" s="74"/>
      <c r="R195" s="75"/>
      <c r="S195" s="34"/>
      <c r="T195" s="83"/>
      <c r="U195" s="83"/>
      <c r="V195" s="83"/>
      <c r="W195" s="83"/>
      <c r="X195" s="74"/>
      <c r="Y195" s="74"/>
      <c r="Z195" s="74"/>
      <c r="AA195" s="66"/>
      <c r="AB195" s="72"/>
      <c r="AC195" s="66"/>
      <c r="AD195" s="72"/>
      <c r="AE195" s="72"/>
      <c r="AF195" s="72"/>
      <c r="AG195" s="62"/>
      <c r="AH195" s="104"/>
      <c r="AI195" s="105"/>
      <c r="AJ195" s="30"/>
      <c r="AK195" s="30"/>
      <c r="AL195" s="30"/>
      <c r="AM195" s="30"/>
      <c r="AN195" s="68"/>
      <c r="AO195" s="68"/>
      <c r="AP195" s="68"/>
      <c r="AQ195" s="68"/>
      <c r="AR195" s="68"/>
      <c r="AS195" s="31"/>
      <c r="AT195" s="73"/>
      <c r="AU195" s="73"/>
      <c r="AV195" s="68"/>
      <c r="AW195" s="67"/>
      <c r="AX195" s="67"/>
      <c r="AY195" s="67"/>
      <c r="AZ195" s="67"/>
      <c r="BA195" s="123"/>
      <c r="BB195" s="123"/>
      <c r="BC195" s="123"/>
      <c r="BD195" s="123"/>
      <c r="BE195" s="123"/>
      <c r="BF195" s="67"/>
    </row>
    <row r="196" spans="1:58" ht="25.5" customHeight="1" x14ac:dyDescent="0.25">
      <c r="A196" s="31"/>
      <c r="B196" s="31"/>
      <c r="C196" s="31"/>
      <c r="D196" s="31"/>
      <c r="E196" s="33"/>
      <c r="F196" s="90"/>
      <c r="G196" s="31"/>
      <c r="H196" s="83"/>
      <c r="I196" s="83"/>
      <c r="J196" s="62"/>
      <c r="K196" s="31"/>
      <c r="L196" s="31"/>
      <c r="M196" s="83"/>
      <c r="N196" s="69"/>
      <c r="O196" s="69"/>
      <c r="P196" s="74"/>
      <c r="Q196" s="74"/>
      <c r="R196" s="75"/>
      <c r="S196" s="34"/>
      <c r="T196" s="83"/>
      <c r="U196" s="83"/>
      <c r="V196" s="83"/>
      <c r="W196" s="83"/>
      <c r="X196" s="74"/>
      <c r="Y196" s="74"/>
      <c r="Z196" s="74"/>
      <c r="AA196" s="66"/>
      <c r="AB196" s="72"/>
      <c r="AC196" s="66"/>
      <c r="AD196" s="72"/>
      <c r="AE196" s="72"/>
      <c r="AF196" s="72"/>
      <c r="AG196" s="62"/>
      <c r="AH196" s="104"/>
      <c r="AI196" s="105"/>
      <c r="AJ196" s="30"/>
      <c r="AK196" s="30"/>
      <c r="AL196" s="30"/>
      <c r="AM196" s="30"/>
      <c r="AN196" s="68"/>
      <c r="AO196" s="68"/>
      <c r="AP196" s="68"/>
      <c r="AQ196" s="68"/>
      <c r="AR196" s="68"/>
      <c r="AS196" s="31"/>
      <c r="AT196" s="73"/>
      <c r="AU196" s="73"/>
      <c r="AV196" s="68"/>
      <c r="AW196" s="67"/>
      <c r="AX196" s="67"/>
      <c r="AY196" s="67"/>
      <c r="AZ196" s="67"/>
      <c r="BA196" s="123"/>
      <c r="BB196" s="123"/>
      <c r="BC196" s="123"/>
      <c r="BD196" s="123"/>
      <c r="BE196" s="123"/>
      <c r="BF196" s="67"/>
    </row>
    <row r="197" spans="1:58" ht="25.5" customHeight="1" x14ac:dyDescent="0.25">
      <c r="A197" s="31"/>
      <c r="B197" s="31"/>
      <c r="C197" s="31"/>
      <c r="D197" s="31"/>
      <c r="E197" s="33"/>
      <c r="F197" s="90"/>
      <c r="G197" s="31"/>
      <c r="H197" s="83"/>
      <c r="I197" s="83"/>
      <c r="J197" s="62"/>
      <c r="K197" s="31"/>
      <c r="L197" s="31"/>
      <c r="M197" s="83"/>
      <c r="N197" s="69"/>
      <c r="O197" s="69"/>
      <c r="P197" s="74"/>
      <c r="Q197" s="74"/>
      <c r="R197" s="75"/>
      <c r="S197" s="34"/>
      <c r="T197" s="83"/>
      <c r="U197" s="83"/>
      <c r="V197" s="83"/>
      <c r="W197" s="83"/>
      <c r="X197" s="74"/>
      <c r="Y197" s="74"/>
      <c r="Z197" s="74"/>
      <c r="AA197" s="66"/>
      <c r="AB197" s="72"/>
      <c r="AC197" s="66"/>
      <c r="AD197" s="72"/>
      <c r="AE197" s="72"/>
      <c r="AF197" s="72"/>
      <c r="AG197" s="62"/>
      <c r="AH197" s="104"/>
      <c r="AI197" s="105"/>
      <c r="AJ197" s="30"/>
      <c r="AK197" s="30"/>
      <c r="AL197" s="30"/>
      <c r="AM197" s="30"/>
      <c r="AN197" s="68"/>
      <c r="AO197" s="68"/>
      <c r="AP197" s="68"/>
      <c r="AQ197" s="68"/>
      <c r="AR197" s="68"/>
      <c r="AS197" s="31"/>
      <c r="AT197" s="73"/>
      <c r="AU197" s="73"/>
      <c r="AV197" s="68"/>
      <c r="AW197" s="67"/>
      <c r="AX197" s="67"/>
      <c r="AY197" s="67"/>
      <c r="AZ197" s="67"/>
      <c r="BA197" s="123"/>
      <c r="BB197" s="123"/>
      <c r="BC197" s="123"/>
      <c r="BD197" s="123"/>
      <c r="BE197" s="123"/>
      <c r="BF197" s="67"/>
    </row>
    <row r="198" spans="1:58" ht="25.5" customHeight="1" x14ac:dyDescent="0.25">
      <c r="A198" s="31"/>
      <c r="B198" s="31"/>
      <c r="C198" s="31"/>
      <c r="D198" s="31"/>
      <c r="E198" s="33"/>
      <c r="F198" s="90"/>
      <c r="G198" s="31"/>
      <c r="H198" s="83"/>
      <c r="I198" s="83"/>
      <c r="J198" s="62"/>
      <c r="K198" s="31"/>
      <c r="L198" s="31"/>
      <c r="M198" s="83"/>
      <c r="N198" s="69"/>
      <c r="O198" s="69"/>
      <c r="P198" s="74"/>
      <c r="Q198" s="74"/>
      <c r="R198" s="75"/>
      <c r="S198" s="34"/>
      <c r="T198" s="83"/>
      <c r="U198" s="83"/>
      <c r="V198" s="83"/>
      <c r="W198" s="83"/>
      <c r="X198" s="74"/>
      <c r="Y198" s="74"/>
      <c r="Z198" s="74"/>
      <c r="AA198" s="66"/>
      <c r="AB198" s="72"/>
      <c r="AC198" s="66"/>
      <c r="AD198" s="72"/>
      <c r="AE198" s="72"/>
      <c r="AF198" s="72"/>
      <c r="AG198" s="62"/>
      <c r="AH198" s="104"/>
      <c r="AI198" s="105"/>
      <c r="AJ198" s="30"/>
      <c r="AK198" s="30"/>
      <c r="AL198" s="30"/>
      <c r="AM198" s="30"/>
      <c r="AN198" s="68"/>
      <c r="AO198" s="68"/>
      <c r="AP198" s="68"/>
      <c r="AQ198" s="68"/>
      <c r="AR198" s="68"/>
      <c r="AS198" s="31"/>
      <c r="AT198" s="73"/>
      <c r="AU198" s="73"/>
      <c r="AV198" s="68"/>
      <c r="AW198" s="67"/>
      <c r="AX198" s="67"/>
      <c r="AY198" s="67"/>
      <c r="AZ198" s="67"/>
      <c r="BA198" s="123"/>
      <c r="BB198" s="123"/>
      <c r="BC198" s="123"/>
      <c r="BD198" s="123"/>
      <c r="BE198" s="123"/>
      <c r="BF198" s="67"/>
    </row>
    <row r="199" spans="1:58" ht="25.5" customHeight="1" x14ac:dyDescent="0.25">
      <c r="A199" s="31"/>
      <c r="B199" s="31"/>
      <c r="C199" s="31"/>
      <c r="D199" s="31"/>
      <c r="E199" s="33"/>
      <c r="F199" s="90"/>
      <c r="G199" s="31"/>
      <c r="H199" s="83"/>
      <c r="I199" s="83"/>
      <c r="J199" s="62"/>
      <c r="K199" s="31"/>
      <c r="L199" s="31"/>
      <c r="M199" s="83"/>
      <c r="N199" s="69"/>
      <c r="O199" s="69"/>
      <c r="P199" s="74"/>
      <c r="Q199" s="74"/>
      <c r="R199" s="75"/>
      <c r="S199" s="34"/>
      <c r="T199" s="83"/>
      <c r="U199" s="83"/>
      <c r="V199" s="83"/>
      <c r="W199" s="83"/>
      <c r="X199" s="74"/>
      <c r="Y199" s="74"/>
      <c r="Z199" s="74"/>
      <c r="AA199" s="66"/>
      <c r="AB199" s="72"/>
      <c r="AC199" s="66"/>
      <c r="AD199" s="72"/>
      <c r="AE199" s="72"/>
      <c r="AF199" s="72"/>
      <c r="AG199" s="62"/>
      <c r="AH199" s="104"/>
      <c r="AI199" s="105"/>
      <c r="AJ199" s="30"/>
      <c r="AK199" s="30"/>
      <c r="AL199" s="30"/>
      <c r="AM199" s="30"/>
      <c r="AN199" s="68"/>
      <c r="AO199" s="68"/>
      <c r="AP199" s="68"/>
      <c r="AQ199" s="68"/>
      <c r="AR199" s="68"/>
      <c r="AS199" s="31"/>
      <c r="AT199" s="73"/>
      <c r="AU199" s="73"/>
      <c r="AV199" s="68"/>
      <c r="AW199" s="67"/>
      <c r="AX199" s="67"/>
      <c r="AY199" s="67"/>
      <c r="AZ199" s="67"/>
      <c r="BA199" s="123"/>
      <c r="BB199" s="123"/>
      <c r="BC199" s="123"/>
      <c r="BD199" s="123"/>
      <c r="BE199" s="123"/>
      <c r="BF199" s="67"/>
    </row>
    <row r="200" spans="1:58" ht="25.5" customHeight="1" x14ac:dyDescent="0.25">
      <c r="A200" s="31"/>
      <c r="B200" s="31"/>
      <c r="C200" s="31"/>
      <c r="D200" s="31"/>
      <c r="E200" s="33"/>
      <c r="F200" s="90"/>
      <c r="G200" s="31"/>
      <c r="H200" s="83"/>
      <c r="I200" s="83"/>
      <c r="J200" s="62"/>
      <c r="K200" s="31"/>
      <c r="L200" s="31"/>
      <c r="M200" s="83"/>
      <c r="N200" s="69"/>
      <c r="O200" s="69"/>
      <c r="P200" s="74"/>
      <c r="Q200" s="74"/>
      <c r="R200" s="75"/>
      <c r="S200" s="34"/>
      <c r="T200" s="83"/>
      <c r="U200" s="83"/>
      <c r="V200" s="83"/>
      <c r="W200" s="83"/>
      <c r="X200" s="74"/>
      <c r="Y200" s="74"/>
      <c r="Z200" s="74"/>
      <c r="AA200" s="66"/>
      <c r="AB200" s="72"/>
      <c r="AC200" s="66"/>
      <c r="AD200" s="72"/>
      <c r="AE200" s="72"/>
      <c r="AF200" s="72"/>
      <c r="AG200" s="62"/>
      <c r="AH200" s="104"/>
      <c r="AI200" s="105"/>
      <c r="AJ200" s="30"/>
      <c r="AK200" s="30"/>
      <c r="AL200" s="30"/>
      <c r="AM200" s="30"/>
      <c r="AN200" s="68"/>
      <c r="AO200" s="68"/>
      <c r="AP200" s="68"/>
      <c r="AQ200" s="68"/>
      <c r="AR200" s="68"/>
      <c r="AS200" s="31"/>
      <c r="AT200" s="73"/>
      <c r="AU200" s="73"/>
      <c r="AV200" s="68"/>
      <c r="AW200" s="67"/>
      <c r="AX200" s="67"/>
      <c r="AY200" s="67"/>
      <c r="AZ200" s="67"/>
      <c r="BA200" s="123"/>
      <c r="BB200" s="123"/>
      <c r="BC200" s="123"/>
      <c r="BD200" s="123"/>
      <c r="BE200" s="123"/>
      <c r="BF200" s="67"/>
    </row>
    <row r="201" spans="1:58" ht="25.5" customHeight="1" x14ac:dyDescent="0.25">
      <c r="A201" s="31"/>
      <c r="B201" s="31"/>
      <c r="C201" s="31"/>
      <c r="D201" s="31"/>
      <c r="E201" s="33"/>
      <c r="F201" s="90"/>
      <c r="G201" s="31"/>
      <c r="H201" s="83"/>
      <c r="I201" s="83"/>
      <c r="J201" s="62"/>
      <c r="K201" s="31"/>
      <c r="L201" s="31"/>
      <c r="M201" s="83"/>
      <c r="N201" s="69"/>
      <c r="O201" s="69"/>
      <c r="P201" s="74"/>
      <c r="Q201" s="74"/>
      <c r="R201" s="75"/>
      <c r="S201" s="34"/>
      <c r="T201" s="83"/>
      <c r="U201" s="83"/>
      <c r="V201" s="83"/>
      <c r="W201" s="83"/>
      <c r="X201" s="74"/>
      <c r="Y201" s="74"/>
      <c r="Z201" s="74"/>
      <c r="AA201" s="66"/>
      <c r="AB201" s="72"/>
      <c r="AC201" s="66"/>
      <c r="AD201" s="72"/>
      <c r="AE201" s="72"/>
      <c r="AF201" s="72"/>
      <c r="AG201" s="62"/>
      <c r="AH201" s="104"/>
      <c r="AI201" s="105"/>
      <c r="AJ201" s="30"/>
      <c r="AK201" s="30"/>
      <c r="AL201" s="30"/>
      <c r="AM201" s="30"/>
      <c r="AN201" s="68"/>
      <c r="AO201" s="68"/>
      <c r="AP201" s="68"/>
      <c r="AQ201" s="68"/>
      <c r="AR201" s="68"/>
      <c r="AS201" s="31"/>
      <c r="AT201" s="73"/>
      <c r="AU201" s="73"/>
      <c r="AV201" s="68"/>
      <c r="AW201" s="67"/>
      <c r="AX201" s="67"/>
      <c r="AY201" s="67"/>
      <c r="AZ201" s="67"/>
      <c r="BA201" s="123"/>
      <c r="BB201" s="123"/>
      <c r="BC201" s="123"/>
      <c r="BD201" s="123"/>
      <c r="BE201" s="123"/>
      <c r="BF201" s="67"/>
    </row>
    <row r="202" spans="1:58" ht="25.5" customHeight="1" x14ac:dyDescent="0.25">
      <c r="A202" s="31"/>
      <c r="B202" s="31"/>
      <c r="C202" s="31"/>
      <c r="D202" s="31"/>
      <c r="E202" s="33"/>
      <c r="F202" s="90"/>
      <c r="G202" s="31"/>
      <c r="H202" s="83"/>
      <c r="I202" s="83"/>
      <c r="J202" s="62"/>
      <c r="K202" s="31"/>
      <c r="L202" s="31"/>
      <c r="M202" s="83"/>
      <c r="N202" s="69"/>
      <c r="O202" s="69"/>
      <c r="P202" s="74"/>
      <c r="Q202" s="74"/>
      <c r="R202" s="75"/>
      <c r="S202" s="34"/>
      <c r="T202" s="83"/>
      <c r="U202" s="83"/>
      <c r="V202" s="83"/>
      <c r="W202" s="83"/>
      <c r="X202" s="74"/>
      <c r="Y202" s="74"/>
      <c r="Z202" s="74"/>
      <c r="AA202" s="66"/>
      <c r="AB202" s="72"/>
      <c r="AC202" s="66"/>
      <c r="AD202" s="72"/>
      <c r="AE202" s="72"/>
      <c r="AF202" s="72"/>
      <c r="AG202" s="62"/>
      <c r="AH202" s="104"/>
      <c r="AI202" s="105"/>
      <c r="AJ202" s="30"/>
      <c r="AK202" s="30"/>
      <c r="AL202" s="30"/>
      <c r="AM202" s="30"/>
      <c r="AN202" s="68"/>
      <c r="AO202" s="68"/>
      <c r="AP202" s="68"/>
      <c r="AQ202" s="68"/>
      <c r="AR202" s="68"/>
      <c r="AS202" s="31"/>
      <c r="AT202" s="73"/>
      <c r="AU202" s="73"/>
      <c r="AV202" s="68"/>
      <c r="AW202" s="67"/>
      <c r="AX202" s="67"/>
      <c r="AY202" s="67"/>
      <c r="AZ202" s="67"/>
      <c r="BA202" s="123"/>
      <c r="BB202" s="123"/>
      <c r="BC202" s="123"/>
      <c r="BD202" s="123"/>
      <c r="BE202" s="123"/>
      <c r="BF202" s="67"/>
    </row>
    <row r="203" spans="1:58" ht="25.5" customHeight="1" x14ac:dyDescent="0.25">
      <c r="A203" s="31"/>
      <c r="B203" s="31"/>
      <c r="C203" s="31"/>
      <c r="D203" s="31"/>
      <c r="E203" s="33"/>
      <c r="F203" s="90"/>
      <c r="G203" s="31"/>
      <c r="H203" s="83"/>
      <c r="I203" s="83"/>
      <c r="J203" s="62"/>
      <c r="K203" s="31"/>
      <c r="L203" s="31"/>
      <c r="M203" s="83"/>
      <c r="N203" s="69"/>
      <c r="O203" s="69"/>
      <c r="P203" s="74"/>
      <c r="Q203" s="74"/>
      <c r="R203" s="75"/>
      <c r="S203" s="34"/>
      <c r="T203" s="83"/>
      <c r="U203" s="83"/>
      <c r="V203" s="83"/>
      <c r="W203" s="83"/>
      <c r="X203" s="74"/>
      <c r="Y203" s="74"/>
      <c r="Z203" s="74"/>
      <c r="AA203" s="66"/>
      <c r="AB203" s="72"/>
      <c r="AC203" s="66"/>
      <c r="AD203" s="72"/>
      <c r="AE203" s="72"/>
      <c r="AF203" s="72"/>
      <c r="AG203" s="62"/>
      <c r="AH203" s="104"/>
      <c r="AI203" s="105"/>
      <c r="AJ203" s="30"/>
      <c r="AK203" s="30"/>
      <c r="AL203" s="30"/>
      <c r="AM203" s="30"/>
      <c r="AN203" s="68"/>
      <c r="AO203" s="68"/>
      <c r="AP203" s="68"/>
      <c r="AQ203" s="68"/>
      <c r="AR203" s="68"/>
      <c r="AS203" s="31"/>
      <c r="AT203" s="73"/>
      <c r="AU203" s="73"/>
      <c r="AV203" s="68"/>
      <c r="AW203" s="67"/>
      <c r="AX203" s="67"/>
      <c r="AY203" s="67"/>
      <c r="AZ203" s="67"/>
      <c r="BA203" s="123"/>
      <c r="BB203" s="123"/>
      <c r="BC203" s="123"/>
      <c r="BD203" s="123"/>
      <c r="BE203" s="123"/>
      <c r="BF203" s="67"/>
    </row>
    <row r="204" spans="1:58" ht="25.5" customHeight="1" x14ac:dyDescent="0.25">
      <c r="A204" s="31"/>
      <c r="B204" s="31"/>
      <c r="C204" s="31"/>
      <c r="D204" s="31"/>
      <c r="E204" s="33"/>
      <c r="F204" s="90"/>
      <c r="G204" s="31"/>
      <c r="H204" s="83"/>
      <c r="I204" s="83"/>
      <c r="J204" s="62"/>
      <c r="K204" s="31"/>
      <c r="L204" s="31"/>
      <c r="M204" s="83"/>
      <c r="N204" s="69"/>
      <c r="O204" s="69"/>
      <c r="P204" s="74"/>
      <c r="Q204" s="74"/>
      <c r="R204" s="75"/>
      <c r="S204" s="34"/>
      <c r="T204" s="83"/>
      <c r="U204" s="83"/>
      <c r="V204" s="83"/>
      <c r="W204" s="83"/>
      <c r="X204" s="74"/>
      <c r="Y204" s="74"/>
      <c r="Z204" s="74"/>
      <c r="AA204" s="66"/>
      <c r="AB204" s="72"/>
      <c r="AC204" s="66"/>
      <c r="AD204" s="72"/>
      <c r="AE204" s="72"/>
      <c r="AF204" s="72"/>
      <c r="AG204" s="62"/>
      <c r="AH204" s="104"/>
      <c r="AI204" s="105"/>
      <c r="AJ204" s="30"/>
      <c r="AK204" s="30"/>
      <c r="AL204" s="30"/>
      <c r="AM204" s="30"/>
      <c r="AN204" s="68"/>
      <c r="AO204" s="68"/>
      <c r="AP204" s="68"/>
      <c r="AQ204" s="68"/>
      <c r="AR204" s="68"/>
      <c r="AS204" s="31"/>
      <c r="AT204" s="73"/>
      <c r="AU204" s="73"/>
      <c r="AV204" s="68"/>
      <c r="AW204" s="67"/>
      <c r="AX204" s="67"/>
      <c r="AY204" s="67"/>
      <c r="AZ204" s="67"/>
      <c r="BA204" s="123"/>
      <c r="BB204" s="123"/>
      <c r="BC204" s="123"/>
      <c r="BD204" s="123"/>
      <c r="BE204" s="123"/>
      <c r="BF204" s="67"/>
    </row>
    <row r="205" spans="1:58" ht="25.5" customHeight="1" x14ac:dyDescent="0.25">
      <c r="A205" s="31"/>
      <c r="B205" s="31"/>
      <c r="C205" s="31"/>
      <c r="D205" s="31"/>
      <c r="E205" s="33"/>
      <c r="F205" s="90"/>
      <c r="G205" s="31"/>
      <c r="H205" s="83"/>
      <c r="I205" s="83"/>
      <c r="J205" s="62"/>
      <c r="K205" s="31"/>
      <c r="L205" s="31"/>
      <c r="M205" s="83"/>
      <c r="N205" s="69"/>
      <c r="O205" s="69"/>
      <c r="P205" s="74"/>
      <c r="Q205" s="74"/>
      <c r="R205" s="75"/>
      <c r="S205" s="34"/>
      <c r="T205" s="83"/>
      <c r="U205" s="83"/>
      <c r="V205" s="83"/>
      <c r="W205" s="83"/>
      <c r="X205" s="74"/>
      <c r="Y205" s="74"/>
      <c r="Z205" s="74"/>
      <c r="AA205" s="66"/>
      <c r="AB205" s="72"/>
      <c r="AC205" s="66"/>
      <c r="AD205" s="72"/>
      <c r="AE205" s="72"/>
      <c r="AF205" s="72"/>
      <c r="AG205" s="62"/>
      <c r="AH205" s="104"/>
      <c r="AI205" s="105"/>
      <c r="AJ205" s="30"/>
      <c r="AK205" s="30"/>
      <c r="AL205" s="30"/>
      <c r="AM205" s="30"/>
      <c r="AN205" s="68"/>
      <c r="AO205" s="68"/>
      <c r="AP205" s="68"/>
      <c r="AQ205" s="68"/>
      <c r="AR205" s="68"/>
      <c r="AS205" s="31"/>
      <c r="AT205" s="73"/>
      <c r="AU205" s="73"/>
      <c r="AV205" s="68"/>
      <c r="AW205" s="67"/>
      <c r="AX205" s="67"/>
      <c r="AY205" s="67"/>
      <c r="AZ205" s="67"/>
      <c r="BA205" s="123"/>
      <c r="BB205" s="123"/>
      <c r="BC205" s="123"/>
      <c r="BD205" s="123"/>
      <c r="BE205" s="123"/>
      <c r="BF205" s="67"/>
    </row>
    <row r="206" spans="1:58" ht="25.5" customHeight="1" x14ac:dyDescent="0.25">
      <c r="A206" s="31"/>
      <c r="B206" s="31"/>
      <c r="C206" s="31"/>
      <c r="D206" s="31"/>
      <c r="E206" s="33"/>
      <c r="F206" s="90"/>
      <c r="G206" s="31"/>
      <c r="H206" s="83"/>
      <c r="I206" s="83"/>
      <c r="J206" s="62"/>
      <c r="K206" s="31"/>
      <c r="L206" s="31"/>
      <c r="M206" s="83"/>
      <c r="N206" s="69"/>
      <c r="O206" s="69"/>
      <c r="P206" s="74"/>
      <c r="Q206" s="74"/>
      <c r="R206" s="75"/>
      <c r="S206" s="34"/>
      <c r="T206" s="83"/>
      <c r="U206" s="83"/>
      <c r="V206" s="83"/>
      <c r="W206" s="83"/>
      <c r="X206" s="74"/>
      <c r="Y206" s="74"/>
      <c r="Z206" s="74"/>
      <c r="AA206" s="66"/>
      <c r="AB206" s="72"/>
      <c r="AC206" s="66"/>
      <c r="AD206" s="72"/>
      <c r="AE206" s="72"/>
      <c r="AF206" s="72"/>
      <c r="AG206" s="62"/>
      <c r="AH206" s="104"/>
      <c r="AI206" s="105"/>
      <c r="AJ206" s="30"/>
      <c r="AK206" s="30"/>
      <c r="AL206" s="30"/>
      <c r="AM206" s="30"/>
      <c r="AN206" s="68"/>
      <c r="AO206" s="68"/>
      <c r="AP206" s="68"/>
      <c r="AQ206" s="68"/>
      <c r="AR206" s="68"/>
      <c r="AS206" s="31"/>
      <c r="AT206" s="73"/>
      <c r="AU206" s="73"/>
      <c r="AV206" s="68"/>
      <c r="AW206" s="67"/>
      <c r="AX206" s="67"/>
      <c r="AY206" s="67"/>
      <c r="AZ206" s="67"/>
      <c r="BA206" s="123"/>
      <c r="BB206" s="123"/>
      <c r="BC206" s="123"/>
      <c r="BD206" s="123"/>
      <c r="BE206" s="123"/>
      <c r="BF206" s="67"/>
    </row>
    <row r="207" spans="1:58" ht="25.5" customHeight="1" x14ac:dyDescent="0.25">
      <c r="A207" s="31"/>
      <c r="B207" s="31"/>
      <c r="C207" s="31"/>
      <c r="D207" s="31"/>
      <c r="E207" s="33"/>
      <c r="F207" s="90"/>
      <c r="G207" s="31"/>
      <c r="H207" s="83"/>
      <c r="I207" s="83"/>
      <c r="J207" s="62"/>
      <c r="K207" s="31"/>
      <c r="L207" s="31"/>
      <c r="M207" s="83"/>
      <c r="N207" s="69"/>
      <c r="O207" s="69"/>
      <c r="P207" s="74"/>
      <c r="Q207" s="74"/>
      <c r="R207" s="75"/>
      <c r="S207" s="34"/>
      <c r="T207" s="83"/>
      <c r="U207" s="83"/>
      <c r="V207" s="83"/>
      <c r="W207" s="83"/>
      <c r="X207" s="74"/>
      <c r="Y207" s="74"/>
      <c r="Z207" s="74"/>
      <c r="AA207" s="66"/>
      <c r="AB207" s="72"/>
      <c r="AC207" s="66"/>
      <c r="AD207" s="72"/>
      <c r="AE207" s="72"/>
      <c r="AF207" s="72"/>
      <c r="AG207" s="62"/>
      <c r="AH207" s="104"/>
      <c r="AI207" s="105"/>
      <c r="AJ207" s="30"/>
      <c r="AK207" s="30"/>
      <c r="AL207" s="30"/>
      <c r="AM207" s="30"/>
      <c r="AN207" s="68"/>
      <c r="AO207" s="68"/>
      <c r="AP207" s="68"/>
      <c r="AQ207" s="68"/>
      <c r="AR207" s="68"/>
      <c r="AS207" s="31"/>
      <c r="AT207" s="73"/>
      <c r="AU207" s="73"/>
      <c r="AV207" s="68"/>
      <c r="AW207" s="67"/>
      <c r="AX207" s="67"/>
      <c r="AY207" s="67"/>
      <c r="AZ207" s="67"/>
      <c r="BA207" s="123"/>
      <c r="BB207" s="123"/>
      <c r="BC207" s="123"/>
      <c r="BD207" s="123"/>
      <c r="BE207" s="123"/>
      <c r="BF207" s="67"/>
    </row>
    <row r="208" spans="1:58" ht="25.5" customHeight="1" x14ac:dyDescent="0.25">
      <c r="A208" s="31"/>
      <c r="B208" s="31"/>
      <c r="C208" s="31"/>
      <c r="D208" s="31"/>
      <c r="E208" s="33"/>
      <c r="F208" s="90"/>
      <c r="G208" s="31"/>
      <c r="H208" s="83"/>
      <c r="I208" s="83"/>
      <c r="J208" s="62"/>
      <c r="K208" s="31"/>
      <c r="L208" s="31"/>
      <c r="M208" s="83"/>
      <c r="N208" s="69"/>
      <c r="O208" s="69"/>
      <c r="P208" s="74"/>
      <c r="Q208" s="74"/>
      <c r="R208" s="75"/>
      <c r="S208" s="34"/>
      <c r="T208" s="83"/>
      <c r="U208" s="83"/>
      <c r="V208" s="83"/>
      <c r="W208" s="83"/>
      <c r="X208" s="74"/>
      <c r="Y208" s="74"/>
      <c r="Z208" s="74"/>
      <c r="AA208" s="66"/>
      <c r="AB208" s="72"/>
      <c r="AC208" s="66"/>
      <c r="AD208" s="72"/>
      <c r="AE208" s="72"/>
      <c r="AF208" s="72"/>
      <c r="AG208" s="62"/>
      <c r="AH208" s="104"/>
      <c r="AI208" s="105"/>
      <c r="AJ208" s="30"/>
      <c r="AK208" s="30"/>
      <c r="AL208" s="30"/>
      <c r="AM208" s="30"/>
      <c r="AN208" s="68"/>
      <c r="AO208" s="68"/>
      <c r="AP208" s="68"/>
      <c r="AQ208" s="68"/>
      <c r="AR208" s="68"/>
      <c r="AS208" s="31"/>
      <c r="AT208" s="73"/>
      <c r="AU208" s="73"/>
      <c r="AV208" s="68"/>
      <c r="AW208" s="67"/>
      <c r="AX208" s="67"/>
      <c r="AY208" s="67"/>
      <c r="AZ208" s="67"/>
      <c r="BA208" s="123"/>
      <c r="BB208" s="123"/>
      <c r="BC208" s="123"/>
      <c r="BD208" s="123"/>
      <c r="BE208" s="123"/>
      <c r="BF208" s="67"/>
    </row>
    <row r="209" spans="1:58" ht="25.5" customHeight="1" x14ac:dyDescent="0.25">
      <c r="A209" s="31"/>
      <c r="B209" s="31"/>
      <c r="C209" s="31"/>
      <c r="D209" s="31"/>
      <c r="E209" s="33"/>
      <c r="F209" s="90"/>
      <c r="G209" s="31"/>
      <c r="H209" s="83"/>
      <c r="I209" s="83"/>
      <c r="J209" s="62"/>
      <c r="K209" s="31"/>
      <c r="L209" s="31"/>
      <c r="M209" s="83"/>
      <c r="N209" s="69"/>
      <c r="O209" s="69"/>
      <c r="P209" s="74"/>
      <c r="Q209" s="74"/>
      <c r="R209" s="75"/>
      <c r="S209" s="34"/>
      <c r="T209" s="83"/>
      <c r="U209" s="83"/>
      <c r="V209" s="83"/>
      <c r="W209" s="83"/>
      <c r="X209" s="74"/>
      <c r="Y209" s="74"/>
      <c r="Z209" s="74"/>
      <c r="AA209" s="66"/>
      <c r="AB209" s="72"/>
      <c r="AC209" s="66"/>
      <c r="AD209" s="72"/>
      <c r="AE209" s="72"/>
      <c r="AF209" s="72"/>
      <c r="AG209" s="62"/>
      <c r="AH209" s="104"/>
      <c r="AI209" s="105"/>
      <c r="AJ209" s="30"/>
      <c r="AK209" s="30"/>
      <c r="AL209" s="30"/>
      <c r="AM209" s="30"/>
      <c r="AN209" s="68"/>
      <c r="AO209" s="68"/>
      <c r="AP209" s="68"/>
      <c r="AQ209" s="68"/>
      <c r="AR209" s="68"/>
      <c r="AS209" s="31"/>
      <c r="AT209" s="73"/>
      <c r="AU209" s="73"/>
      <c r="AV209" s="68"/>
      <c r="AW209" s="67"/>
      <c r="AX209" s="67"/>
      <c r="AY209" s="67"/>
      <c r="AZ209" s="67"/>
      <c r="BA209" s="123"/>
      <c r="BB209" s="123"/>
      <c r="BC209" s="123"/>
      <c r="BD209" s="123"/>
      <c r="BE209" s="123"/>
      <c r="BF209" s="67"/>
    </row>
    <row r="210" spans="1:58" ht="25.5" customHeight="1" x14ac:dyDescent="0.25">
      <c r="A210" s="31"/>
      <c r="B210" s="31"/>
      <c r="C210" s="31"/>
      <c r="D210" s="31"/>
      <c r="E210" s="33"/>
      <c r="F210" s="90"/>
      <c r="G210" s="31"/>
      <c r="H210" s="83"/>
      <c r="I210" s="83"/>
      <c r="J210" s="62"/>
      <c r="K210" s="31"/>
      <c r="L210" s="31"/>
      <c r="M210" s="83"/>
      <c r="N210" s="69"/>
      <c r="O210" s="69"/>
      <c r="P210" s="74"/>
      <c r="Q210" s="74"/>
      <c r="R210" s="75"/>
      <c r="S210" s="34"/>
      <c r="T210" s="83"/>
      <c r="U210" s="83"/>
      <c r="V210" s="83"/>
      <c r="W210" s="83"/>
      <c r="X210" s="74"/>
      <c r="Y210" s="74"/>
      <c r="Z210" s="74"/>
      <c r="AA210" s="66"/>
      <c r="AB210" s="72"/>
      <c r="AC210" s="66"/>
      <c r="AD210" s="72"/>
      <c r="AE210" s="72"/>
      <c r="AF210" s="72"/>
      <c r="AG210" s="62"/>
      <c r="AH210" s="104"/>
      <c r="AI210" s="105"/>
      <c r="AJ210" s="30"/>
      <c r="AK210" s="30"/>
      <c r="AL210" s="30"/>
      <c r="AM210" s="30"/>
      <c r="AN210" s="68"/>
      <c r="AO210" s="68"/>
      <c r="AP210" s="68"/>
      <c r="AQ210" s="68"/>
      <c r="AR210" s="68"/>
      <c r="AS210" s="31"/>
      <c r="AT210" s="73"/>
      <c r="AU210" s="73"/>
      <c r="AV210" s="68"/>
      <c r="AW210" s="67"/>
      <c r="AX210" s="67"/>
      <c r="AY210" s="67"/>
      <c r="AZ210" s="67"/>
      <c r="BA210" s="123"/>
      <c r="BB210" s="123"/>
      <c r="BC210" s="123"/>
      <c r="BD210" s="123"/>
      <c r="BE210" s="123"/>
      <c r="BF210" s="67"/>
    </row>
    <row r="211" spans="1:58" ht="25.5" customHeight="1" x14ac:dyDescent="0.25">
      <c r="A211" s="31"/>
      <c r="B211" s="31"/>
      <c r="C211" s="31"/>
      <c r="D211" s="31"/>
      <c r="E211" s="33"/>
      <c r="F211" s="90"/>
      <c r="G211" s="31"/>
      <c r="H211" s="83"/>
      <c r="I211" s="83"/>
      <c r="J211" s="62"/>
      <c r="K211" s="31"/>
      <c r="L211" s="31"/>
      <c r="M211" s="83"/>
      <c r="N211" s="69"/>
      <c r="O211" s="69"/>
      <c r="P211" s="74"/>
      <c r="Q211" s="74"/>
      <c r="R211" s="75"/>
      <c r="S211" s="34"/>
      <c r="T211" s="83"/>
      <c r="U211" s="83"/>
      <c r="V211" s="83"/>
      <c r="W211" s="83"/>
      <c r="X211" s="74"/>
      <c r="Y211" s="74"/>
      <c r="Z211" s="74"/>
      <c r="AA211" s="66"/>
      <c r="AB211" s="72"/>
      <c r="AC211" s="66"/>
      <c r="AD211" s="72"/>
      <c r="AE211" s="72"/>
      <c r="AF211" s="72"/>
      <c r="AG211" s="62"/>
      <c r="AH211" s="104"/>
      <c r="AI211" s="105"/>
      <c r="AJ211" s="30"/>
      <c r="AK211" s="30"/>
      <c r="AL211" s="30"/>
      <c r="AM211" s="30"/>
      <c r="AN211" s="68"/>
      <c r="AO211" s="68"/>
      <c r="AP211" s="68"/>
      <c r="AQ211" s="68"/>
      <c r="AR211" s="68"/>
      <c r="AS211" s="31"/>
      <c r="AT211" s="73"/>
      <c r="AU211" s="73"/>
      <c r="AV211" s="68"/>
      <c r="AW211" s="67"/>
      <c r="AX211" s="67"/>
      <c r="AY211" s="67"/>
      <c r="AZ211" s="67"/>
      <c r="BA211" s="123"/>
      <c r="BB211" s="123"/>
      <c r="BC211" s="123"/>
      <c r="BD211" s="123"/>
      <c r="BE211" s="123"/>
      <c r="BF211" s="67"/>
    </row>
    <row r="212" spans="1:58" ht="25.5" customHeight="1" x14ac:dyDescent="0.25">
      <c r="A212" s="31"/>
      <c r="B212" s="31"/>
      <c r="C212" s="31"/>
      <c r="D212" s="31"/>
      <c r="E212" s="33"/>
      <c r="F212" s="90"/>
      <c r="G212" s="31"/>
      <c r="H212" s="83"/>
      <c r="I212" s="83"/>
      <c r="J212" s="62"/>
      <c r="K212" s="31"/>
      <c r="L212" s="31"/>
      <c r="M212" s="83"/>
      <c r="N212" s="69"/>
      <c r="O212" s="69"/>
      <c r="P212" s="74"/>
      <c r="Q212" s="74"/>
      <c r="R212" s="75"/>
      <c r="S212" s="34"/>
      <c r="T212" s="83"/>
      <c r="U212" s="83"/>
      <c r="V212" s="83"/>
      <c r="W212" s="83"/>
      <c r="X212" s="74"/>
      <c r="Y212" s="74"/>
      <c r="Z212" s="74"/>
      <c r="AA212" s="66"/>
      <c r="AB212" s="72"/>
      <c r="AC212" s="66"/>
      <c r="AD212" s="72"/>
      <c r="AE212" s="72"/>
      <c r="AF212" s="72"/>
      <c r="AG212" s="62"/>
      <c r="AH212" s="104"/>
      <c r="AI212" s="105"/>
      <c r="AJ212" s="30"/>
      <c r="AK212" s="30"/>
      <c r="AL212" s="30"/>
      <c r="AM212" s="30"/>
      <c r="AN212" s="68"/>
      <c r="AO212" s="68"/>
      <c r="AP212" s="68"/>
      <c r="AQ212" s="68"/>
      <c r="AR212" s="68"/>
      <c r="AS212" s="31"/>
      <c r="AT212" s="73"/>
      <c r="AU212" s="73"/>
      <c r="AV212" s="68"/>
      <c r="AW212" s="67"/>
      <c r="AX212" s="67"/>
      <c r="AY212" s="67"/>
      <c r="AZ212" s="67"/>
      <c r="BA212" s="123"/>
      <c r="BB212" s="123"/>
      <c r="BC212" s="123"/>
      <c r="BD212" s="123"/>
      <c r="BE212" s="123"/>
      <c r="BF212" s="67"/>
    </row>
    <row r="213" spans="1:58" ht="25.5" customHeight="1" x14ac:dyDescent="0.25">
      <c r="A213" s="31"/>
      <c r="B213" s="31"/>
      <c r="C213" s="31"/>
      <c r="D213" s="31"/>
      <c r="E213" s="33"/>
      <c r="F213" s="90"/>
      <c r="G213" s="31"/>
      <c r="H213" s="83"/>
      <c r="I213" s="83"/>
      <c r="J213" s="62"/>
      <c r="K213" s="31"/>
      <c r="L213" s="31"/>
      <c r="M213" s="83"/>
      <c r="N213" s="69"/>
      <c r="O213" s="69"/>
      <c r="P213" s="74"/>
      <c r="Q213" s="74"/>
      <c r="R213" s="75"/>
      <c r="S213" s="34"/>
      <c r="T213" s="83"/>
      <c r="U213" s="83"/>
      <c r="V213" s="83"/>
      <c r="W213" s="83"/>
      <c r="X213" s="74"/>
      <c r="Y213" s="74"/>
      <c r="Z213" s="74"/>
      <c r="AA213" s="66"/>
      <c r="AB213" s="72"/>
      <c r="AC213" s="66"/>
      <c r="AD213" s="72"/>
      <c r="AE213" s="72"/>
      <c r="AF213" s="72"/>
      <c r="AG213" s="62"/>
      <c r="AH213" s="104"/>
      <c r="AI213" s="105"/>
      <c r="AJ213" s="30"/>
      <c r="AK213" s="30"/>
      <c r="AL213" s="30"/>
      <c r="AM213" s="30"/>
      <c r="AN213" s="68"/>
      <c r="AO213" s="68"/>
      <c r="AP213" s="68"/>
      <c r="AQ213" s="68"/>
      <c r="AR213" s="68"/>
      <c r="AS213" s="31"/>
      <c r="AT213" s="73"/>
      <c r="AU213" s="73"/>
      <c r="AV213" s="68"/>
      <c r="AW213" s="67"/>
      <c r="AX213" s="67"/>
      <c r="AY213" s="67"/>
      <c r="AZ213" s="67"/>
      <c r="BA213" s="123"/>
      <c r="BB213" s="123"/>
      <c r="BC213" s="123"/>
      <c r="BD213" s="123"/>
      <c r="BE213" s="123"/>
      <c r="BF213" s="67"/>
    </row>
    <row r="214" spans="1:58" ht="25.5" customHeight="1" x14ac:dyDescent="0.25">
      <c r="A214" s="31"/>
      <c r="B214" s="31"/>
      <c r="C214" s="31"/>
      <c r="D214" s="31"/>
      <c r="E214" s="33"/>
      <c r="F214" s="90"/>
      <c r="G214" s="31"/>
      <c r="H214" s="83"/>
      <c r="I214" s="83"/>
      <c r="J214" s="62"/>
      <c r="K214" s="31"/>
      <c r="L214" s="31"/>
      <c r="M214" s="83"/>
      <c r="N214" s="69"/>
      <c r="O214" s="69"/>
      <c r="P214" s="74"/>
      <c r="Q214" s="74"/>
      <c r="R214" s="75"/>
      <c r="S214" s="34"/>
      <c r="T214" s="83"/>
      <c r="U214" s="83"/>
      <c r="V214" s="83"/>
      <c r="W214" s="83"/>
      <c r="X214" s="74"/>
      <c r="Y214" s="74"/>
      <c r="Z214" s="74"/>
      <c r="AA214" s="66"/>
      <c r="AB214" s="72"/>
      <c r="AC214" s="66"/>
      <c r="AD214" s="72"/>
      <c r="AE214" s="72"/>
      <c r="AF214" s="72"/>
      <c r="AG214" s="62"/>
      <c r="AH214" s="104"/>
      <c r="AI214" s="105"/>
      <c r="AJ214" s="30"/>
      <c r="AK214" s="30"/>
      <c r="AL214" s="30"/>
      <c r="AM214" s="30"/>
      <c r="AN214" s="68"/>
      <c r="AO214" s="68"/>
      <c r="AP214" s="68"/>
      <c r="AQ214" s="68"/>
      <c r="AR214" s="68"/>
      <c r="AS214" s="31"/>
      <c r="AT214" s="73"/>
      <c r="AU214" s="73"/>
      <c r="AV214" s="68"/>
      <c r="AW214" s="67"/>
      <c r="AX214" s="67"/>
      <c r="AY214" s="67"/>
      <c r="AZ214" s="67"/>
      <c r="BA214" s="123"/>
      <c r="BB214" s="123"/>
      <c r="BC214" s="123"/>
      <c r="BD214" s="123"/>
      <c r="BE214" s="123"/>
      <c r="BF214" s="67"/>
    </row>
    <row r="215" spans="1:58" ht="25.5" customHeight="1" x14ac:dyDescent="0.25">
      <c r="A215" s="31"/>
      <c r="B215" s="31"/>
      <c r="C215" s="31"/>
      <c r="D215" s="31"/>
      <c r="E215" s="33"/>
      <c r="F215" s="90"/>
      <c r="G215" s="31"/>
      <c r="H215" s="83"/>
      <c r="I215" s="83"/>
      <c r="J215" s="62"/>
      <c r="K215" s="31"/>
      <c r="L215" s="31"/>
      <c r="M215" s="83"/>
      <c r="N215" s="69"/>
      <c r="O215" s="69"/>
      <c r="P215" s="74"/>
      <c r="Q215" s="74"/>
      <c r="R215" s="75"/>
      <c r="S215" s="34"/>
      <c r="T215" s="83"/>
      <c r="U215" s="83"/>
      <c r="V215" s="83"/>
      <c r="W215" s="83"/>
      <c r="X215" s="74"/>
      <c r="Y215" s="74"/>
      <c r="Z215" s="74"/>
      <c r="AA215" s="66"/>
      <c r="AB215" s="72"/>
      <c r="AC215" s="66"/>
      <c r="AD215" s="72"/>
      <c r="AE215" s="72"/>
      <c r="AF215" s="72"/>
      <c r="AG215" s="62"/>
      <c r="AH215" s="104"/>
      <c r="AI215" s="105"/>
      <c r="AJ215" s="30"/>
      <c r="AK215" s="30"/>
      <c r="AL215" s="30"/>
      <c r="AM215" s="30"/>
      <c r="AN215" s="68"/>
      <c r="AO215" s="68"/>
      <c r="AP215" s="68"/>
      <c r="AQ215" s="68"/>
      <c r="AR215" s="68"/>
      <c r="AS215" s="31"/>
      <c r="AT215" s="73"/>
      <c r="AU215" s="73"/>
      <c r="AV215" s="68"/>
      <c r="AW215" s="67"/>
      <c r="AX215" s="67"/>
      <c r="AY215" s="67"/>
      <c r="AZ215" s="67"/>
      <c r="BA215" s="123"/>
      <c r="BB215" s="123"/>
      <c r="BC215" s="123"/>
      <c r="BD215" s="123"/>
      <c r="BE215" s="123"/>
      <c r="BF215" s="67"/>
    </row>
    <row r="216" spans="1:58" ht="25.5" customHeight="1" x14ac:dyDescent="0.25">
      <c r="A216" s="31"/>
      <c r="B216" s="31"/>
      <c r="C216" s="31"/>
      <c r="D216" s="31"/>
      <c r="E216" s="33"/>
      <c r="F216" s="90"/>
      <c r="G216" s="31"/>
      <c r="H216" s="83"/>
      <c r="I216" s="83"/>
      <c r="J216" s="62"/>
      <c r="K216" s="31"/>
      <c r="L216" s="31"/>
      <c r="M216" s="83"/>
      <c r="N216" s="69"/>
      <c r="O216" s="69"/>
      <c r="P216" s="74"/>
      <c r="Q216" s="74"/>
      <c r="R216" s="75"/>
      <c r="S216" s="34"/>
      <c r="T216" s="83"/>
      <c r="U216" s="83"/>
      <c r="V216" s="83"/>
      <c r="W216" s="83"/>
      <c r="X216" s="74"/>
      <c r="Y216" s="74"/>
      <c r="Z216" s="74"/>
      <c r="AA216" s="66"/>
      <c r="AB216" s="72"/>
      <c r="AC216" s="66"/>
      <c r="AD216" s="72"/>
      <c r="AE216" s="72"/>
      <c r="AF216" s="72"/>
      <c r="AG216" s="62"/>
      <c r="AH216" s="104"/>
      <c r="AI216" s="105"/>
      <c r="AJ216" s="30"/>
      <c r="AK216" s="30"/>
      <c r="AL216" s="30"/>
      <c r="AM216" s="30"/>
      <c r="AN216" s="68"/>
      <c r="AO216" s="68"/>
      <c r="AP216" s="68"/>
      <c r="AQ216" s="68"/>
      <c r="AR216" s="68"/>
      <c r="AS216" s="31"/>
      <c r="AT216" s="73"/>
      <c r="AU216" s="73"/>
      <c r="AV216" s="68"/>
      <c r="AW216" s="67"/>
      <c r="AX216" s="67"/>
      <c r="AY216" s="67"/>
      <c r="AZ216" s="67"/>
      <c r="BA216" s="123"/>
      <c r="BB216" s="123"/>
      <c r="BC216" s="123"/>
      <c r="BD216" s="123"/>
      <c r="BE216" s="123"/>
      <c r="BF216" s="67"/>
    </row>
    <row r="217" spans="1:58" ht="25.5" customHeight="1" x14ac:dyDescent="0.25">
      <c r="A217" s="31"/>
      <c r="B217" s="31"/>
      <c r="C217" s="31"/>
      <c r="D217" s="31"/>
      <c r="E217" s="33"/>
      <c r="F217" s="90"/>
      <c r="G217" s="31"/>
      <c r="H217" s="83"/>
      <c r="I217" s="83"/>
      <c r="J217" s="62"/>
      <c r="K217" s="31"/>
      <c r="L217" s="31"/>
      <c r="M217" s="83"/>
      <c r="N217" s="69"/>
      <c r="O217" s="69"/>
      <c r="P217" s="74"/>
      <c r="Q217" s="74"/>
      <c r="R217" s="75"/>
      <c r="S217" s="34"/>
      <c r="T217" s="83"/>
      <c r="U217" s="83"/>
      <c r="V217" s="83"/>
      <c r="W217" s="83"/>
      <c r="X217" s="74"/>
      <c r="Y217" s="74"/>
      <c r="Z217" s="74"/>
      <c r="AA217" s="66"/>
      <c r="AB217" s="72"/>
      <c r="AC217" s="66"/>
      <c r="AD217" s="72"/>
      <c r="AE217" s="72"/>
      <c r="AF217" s="72"/>
      <c r="AG217" s="62"/>
      <c r="AH217" s="104"/>
      <c r="AI217" s="105"/>
      <c r="AJ217" s="30"/>
      <c r="AK217" s="30"/>
      <c r="AL217" s="30"/>
      <c r="AM217" s="30"/>
      <c r="AN217" s="68"/>
      <c r="AO217" s="68"/>
      <c r="AP217" s="68"/>
      <c r="AQ217" s="68"/>
      <c r="AR217" s="68"/>
      <c r="AS217" s="31"/>
      <c r="AT217" s="73"/>
      <c r="AU217" s="73"/>
      <c r="AV217" s="68"/>
      <c r="AW217" s="67"/>
      <c r="AX217" s="67"/>
      <c r="AY217" s="67"/>
      <c r="AZ217" s="67"/>
      <c r="BA217" s="123"/>
      <c r="BB217" s="123"/>
      <c r="BC217" s="123"/>
      <c r="BD217" s="123"/>
      <c r="BE217" s="123"/>
      <c r="BF217" s="67"/>
    </row>
    <row r="218" spans="1:58" ht="25.5" customHeight="1" x14ac:dyDescent="0.25">
      <c r="A218" s="31"/>
      <c r="B218" s="31"/>
      <c r="C218" s="31"/>
      <c r="D218" s="31"/>
      <c r="E218" s="33"/>
      <c r="F218" s="90"/>
      <c r="G218" s="31"/>
      <c r="H218" s="83"/>
      <c r="I218" s="83"/>
      <c r="J218" s="62"/>
      <c r="K218" s="31"/>
      <c r="L218" s="31"/>
      <c r="M218" s="83"/>
      <c r="N218" s="69"/>
      <c r="O218" s="69"/>
      <c r="P218" s="74"/>
      <c r="Q218" s="74"/>
      <c r="R218" s="75"/>
      <c r="S218" s="34"/>
      <c r="T218" s="83"/>
      <c r="U218" s="83"/>
      <c r="V218" s="83"/>
      <c r="W218" s="83"/>
      <c r="X218" s="74"/>
      <c r="Y218" s="74"/>
      <c r="Z218" s="74"/>
      <c r="AA218" s="66"/>
      <c r="AB218" s="72"/>
      <c r="AC218" s="66"/>
      <c r="AD218" s="72"/>
      <c r="AE218" s="72"/>
      <c r="AF218" s="72"/>
      <c r="AG218" s="62"/>
      <c r="AH218" s="104"/>
      <c r="AI218" s="105"/>
      <c r="AJ218" s="30"/>
      <c r="AK218" s="30"/>
      <c r="AL218" s="30"/>
      <c r="AM218" s="30"/>
      <c r="AN218" s="68"/>
      <c r="AO218" s="68"/>
      <c r="AP218" s="68"/>
      <c r="AQ218" s="68"/>
      <c r="AR218" s="68"/>
      <c r="AS218" s="31"/>
      <c r="AT218" s="73"/>
      <c r="AU218" s="73"/>
      <c r="AV218" s="68"/>
      <c r="AW218" s="67"/>
      <c r="AX218" s="67"/>
      <c r="AY218" s="67"/>
      <c r="AZ218" s="67"/>
      <c r="BA218" s="123"/>
      <c r="BB218" s="123"/>
      <c r="BC218" s="123"/>
      <c r="BD218" s="123"/>
      <c r="BE218" s="123"/>
      <c r="BF218" s="67"/>
    </row>
    <row r="219" spans="1:58" ht="25.5" customHeight="1" x14ac:dyDescent="0.25">
      <c r="A219" s="31"/>
      <c r="B219" s="31"/>
      <c r="C219" s="31"/>
      <c r="D219" s="31"/>
      <c r="E219" s="33"/>
      <c r="F219" s="90"/>
      <c r="G219" s="31"/>
      <c r="H219" s="83"/>
      <c r="I219" s="83"/>
      <c r="J219" s="62"/>
      <c r="K219" s="31"/>
      <c r="L219" s="31"/>
      <c r="M219" s="83"/>
      <c r="N219" s="69"/>
      <c r="O219" s="69"/>
      <c r="P219" s="74"/>
      <c r="Q219" s="74"/>
      <c r="R219" s="75"/>
      <c r="S219" s="34"/>
      <c r="T219" s="83"/>
      <c r="U219" s="83"/>
      <c r="V219" s="83"/>
      <c r="W219" s="83"/>
      <c r="X219" s="74"/>
      <c r="Y219" s="74"/>
      <c r="Z219" s="74"/>
      <c r="AA219" s="66"/>
      <c r="AB219" s="72"/>
      <c r="AC219" s="66"/>
      <c r="AD219" s="72"/>
      <c r="AE219" s="72"/>
      <c r="AF219" s="72"/>
      <c r="AG219" s="62"/>
      <c r="AH219" s="104"/>
      <c r="AI219" s="105"/>
      <c r="AJ219" s="30"/>
      <c r="AK219" s="30"/>
      <c r="AL219" s="30"/>
      <c r="AM219" s="30"/>
      <c r="AN219" s="68"/>
      <c r="AO219" s="68"/>
      <c r="AP219" s="68"/>
      <c r="AQ219" s="68"/>
      <c r="AR219" s="68"/>
      <c r="AS219" s="31"/>
      <c r="AT219" s="73"/>
      <c r="AU219" s="73"/>
      <c r="AV219" s="68"/>
      <c r="AW219" s="67"/>
      <c r="AX219" s="67"/>
      <c r="AY219" s="67"/>
      <c r="AZ219" s="67"/>
      <c r="BA219" s="123"/>
      <c r="BB219" s="123"/>
      <c r="BC219" s="123"/>
      <c r="BD219" s="123"/>
      <c r="BE219" s="123"/>
      <c r="BF219" s="67"/>
    </row>
    <row r="220" spans="1:58" ht="25.5" customHeight="1" x14ac:dyDescent="0.25">
      <c r="A220" s="31"/>
      <c r="B220" s="31"/>
      <c r="C220" s="31"/>
      <c r="D220" s="31"/>
      <c r="E220" s="33"/>
      <c r="F220" s="90"/>
      <c r="G220" s="31"/>
      <c r="H220" s="83"/>
      <c r="I220" s="83"/>
      <c r="J220" s="62"/>
      <c r="K220" s="31"/>
      <c r="L220" s="31"/>
      <c r="M220" s="83"/>
      <c r="N220" s="69"/>
      <c r="O220" s="69"/>
      <c r="P220" s="74"/>
      <c r="Q220" s="74"/>
      <c r="R220" s="75"/>
      <c r="S220" s="34"/>
      <c r="T220" s="83"/>
      <c r="U220" s="83"/>
      <c r="V220" s="83"/>
      <c r="W220" s="83"/>
      <c r="X220" s="74"/>
      <c r="Y220" s="74"/>
      <c r="Z220" s="74"/>
      <c r="AA220" s="66"/>
      <c r="AB220" s="72"/>
      <c r="AC220" s="66"/>
      <c r="AD220" s="72"/>
      <c r="AE220" s="72"/>
      <c r="AF220" s="72"/>
      <c r="AG220" s="62"/>
      <c r="AH220" s="104"/>
      <c r="AI220" s="105"/>
      <c r="AJ220" s="30"/>
      <c r="AK220" s="30"/>
      <c r="AL220" s="30"/>
      <c r="AM220" s="30"/>
      <c r="AN220" s="68"/>
      <c r="AO220" s="68"/>
      <c r="AP220" s="68"/>
      <c r="AQ220" s="68"/>
      <c r="AR220" s="68"/>
      <c r="AS220" s="31"/>
      <c r="AT220" s="73"/>
      <c r="AU220" s="73"/>
      <c r="AV220" s="68"/>
      <c r="AW220" s="67"/>
      <c r="AX220" s="67"/>
      <c r="AY220" s="67"/>
      <c r="AZ220" s="67"/>
      <c r="BA220" s="123"/>
      <c r="BB220" s="123"/>
      <c r="BC220" s="123"/>
      <c r="BD220" s="123"/>
      <c r="BE220" s="123"/>
      <c r="BF220" s="67"/>
    </row>
    <row r="221" spans="1:58" ht="25.5" customHeight="1" x14ac:dyDescent="0.25">
      <c r="A221" s="31"/>
      <c r="B221" s="31"/>
      <c r="C221" s="31"/>
      <c r="D221" s="31"/>
      <c r="E221" s="33"/>
      <c r="F221" s="90"/>
      <c r="G221" s="31"/>
      <c r="H221" s="83"/>
      <c r="I221" s="83"/>
      <c r="J221" s="62"/>
      <c r="K221" s="31"/>
      <c r="L221" s="31"/>
      <c r="M221" s="83"/>
      <c r="N221" s="69"/>
      <c r="O221" s="69"/>
      <c r="P221" s="74"/>
      <c r="Q221" s="74"/>
      <c r="R221" s="75"/>
      <c r="S221" s="34"/>
      <c r="T221" s="83"/>
      <c r="U221" s="83"/>
      <c r="V221" s="83"/>
      <c r="W221" s="83"/>
      <c r="X221" s="74"/>
      <c r="Y221" s="74"/>
      <c r="Z221" s="74"/>
      <c r="AA221" s="66"/>
      <c r="AB221" s="72"/>
      <c r="AC221" s="66"/>
      <c r="AD221" s="72"/>
      <c r="AE221" s="72"/>
      <c r="AF221" s="72"/>
      <c r="AG221" s="62"/>
      <c r="AH221" s="104"/>
      <c r="AI221" s="105"/>
      <c r="AJ221" s="30"/>
      <c r="AK221" s="30"/>
      <c r="AL221" s="30"/>
      <c r="AM221" s="30"/>
      <c r="AN221" s="68"/>
      <c r="AO221" s="68"/>
      <c r="AP221" s="68"/>
      <c r="AQ221" s="68"/>
      <c r="AR221" s="68"/>
      <c r="AS221" s="31"/>
      <c r="AT221" s="73"/>
      <c r="AU221" s="73"/>
      <c r="AV221" s="68"/>
      <c r="AW221" s="67"/>
      <c r="AX221" s="67"/>
      <c r="AY221" s="67"/>
      <c r="AZ221" s="67"/>
      <c r="BA221" s="123"/>
      <c r="BB221" s="123"/>
      <c r="BC221" s="123"/>
      <c r="BD221" s="123"/>
      <c r="BE221" s="123"/>
      <c r="BF221" s="67"/>
    </row>
    <row r="222" spans="1:58" ht="25.5" customHeight="1" x14ac:dyDescent="0.25">
      <c r="A222" s="31"/>
      <c r="B222" s="31"/>
      <c r="C222" s="31"/>
      <c r="D222" s="31"/>
      <c r="E222" s="33"/>
      <c r="F222" s="90"/>
      <c r="G222" s="31"/>
      <c r="H222" s="83"/>
      <c r="I222" s="83"/>
      <c r="J222" s="62"/>
      <c r="K222" s="31"/>
      <c r="L222" s="31"/>
      <c r="M222" s="83"/>
      <c r="N222" s="69"/>
      <c r="O222" s="69"/>
      <c r="P222" s="74"/>
      <c r="Q222" s="74"/>
      <c r="R222" s="75"/>
      <c r="S222" s="34"/>
      <c r="T222" s="83"/>
      <c r="U222" s="83"/>
      <c r="V222" s="83"/>
      <c r="W222" s="83"/>
      <c r="X222" s="74"/>
      <c r="Y222" s="74"/>
      <c r="Z222" s="74"/>
      <c r="AA222" s="66"/>
      <c r="AB222" s="72"/>
      <c r="AC222" s="66"/>
      <c r="AD222" s="72"/>
      <c r="AE222" s="72"/>
      <c r="AF222" s="72"/>
      <c r="AG222" s="62"/>
      <c r="AH222" s="104"/>
      <c r="AI222" s="105"/>
      <c r="AJ222" s="30"/>
      <c r="AK222" s="30"/>
      <c r="AL222" s="30"/>
      <c r="AM222" s="30"/>
      <c r="AN222" s="68"/>
      <c r="AO222" s="68"/>
      <c r="AP222" s="68"/>
      <c r="AQ222" s="68"/>
      <c r="AR222" s="68"/>
      <c r="AS222" s="31"/>
      <c r="AT222" s="73"/>
      <c r="AU222" s="73"/>
      <c r="AV222" s="68"/>
      <c r="AW222" s="67"/>
      <c r="AX222" s="67"/>
      <c r="AY222" s="67"/>
      <c r="AZ222" s="67"/>
      <c r="BA222" s="123"/>
      <c r="BB222" s="123"/>
      <c r="BC222" s="123"/>
      <c r="BD222" s="123"/>
      <c r="BE222" s="123"/>
      <c r="BF222" s="67"/>
    </row>
    <row r="223" spans="1:58" ht="25.5" customHeight="1" x14ac:dyDescent="0.25">
      <c r="A223" s="31"/>
      <c r="B223" s="31"/>
      <c r="C223" s="31"/>
      <c r="D223" s="31"/>
      <c r="E223" s="33"/>
      <c r="F223" s="90"/>
      <c r="G223" s="31"/>
      <c r="H223" s="83"/>
      <c r="I223" s="83"/>
      <c r="J223" s="62"/>
      <c r="K223" s="31"/>
      <c r="L223" s="31"/>
      <c r="M223" s="83"/>
      <c r="N223" s="69"/>
      <c r="O223" s="69"/>
      <c r="P223" s="74"/>
      <c r="Q223" s="74"/>
      <c r="R223" s="75"/>
      <c r="S223" s="34"/>
      <c r="T223" s="83"/>
      <c r="U223" s="83"/>
      <c r="V223" s="83"/>
      <c r="W223" s="83"/>
      <c r="X223" s="74"/>
      <c r="Y223" s="74"/>
      <c r="Z223" s="74"/>
      <c r="AA223" s="66"/>
      <c r="AB223" s="72"/>
      <c r="AC223" s="66"/>
      <c r="AD223" s="72"/>
      <c r="AE223" s="72"/>
      <c r="AF223" s="72"/>
      <c r="AG223" s="62"/>
      <c r="AH223" s="104"/>
      <c r="AI223" s="105"/>
      <c r="AJ223" s="30"/>
      <c r="AK223" s="30"/>
      <c r="AL223" s="30"/>
      <c r="AM223" s="30"/>
      <c r="AN223" s="68"/>
      <c r="AO223" s="68"/>
      <c r="AP223" s="68"/>
      <c r="AQ223" s="68"/>
      <c r="AR223" s="68"/>
      <c r="AS223" s="31"/>
      <c r="AT223" s="73"/>
      <c r="AU223" s="73"/>
      <c r="AV223" s="68"/>
      <c r="AW223" s="67"/>
      <c r="AX223" s="67"/>
      <c r="AY223" s="67"/>
      <c r="AZ223" s="67"/>
      <c r="BA223" s="123"/>
      <c r="BB223" s="123"/>
      <c r="BC223" s="123"/>
      <c r="BD223" s="123"/>
      <c r="BE223" s="123"/>
      <c r="BF223" s="67"/>
    </row>
    <row r="224" spans="1:58" ht="25.5" customHeight="1" x14ac:dyDescent="0.25">
      <c r="A224" s="31"/>
      <c r="B224" s="31"/>
      <c r="C224" s="31"/>
      <c r="D224" s="31"/>
      <c r="E224" s="33"/>
      <c r="F224" s="90"/>
      <c r="G224" s="31"/>
      <c r="H224" s="83"/>
      <c r="I224" s="83"/>
      <c r="J224" s="62"/>
      <c r="K224" s="31"/>
      <c r="L224" s="31"/>
      <c r="M224" s="83"/>
      <c r="N224" s="69"/>
      <c r="O224" s="69"/>
      <c r="P224" s="74"/>
      <c r="Q224" s="74"/>
      <c r="R224" s="75"/>
      <c r="S224" s="34"/>
      <c r="T224" s="83"/>
      <c r="U224" s="83"/>
      <c r="V224" s="83"/>
      <c r="W224" s="83"/>
      <c r="X224" s="74"/>
      <c r="Y224" s="74"/>
      <c r="Z224" s="74"/>
      <c r="AA224" s="66"/>
      <c r="AB224" s="72"/>
      <c r="AC224" s="66"/>
      <c r="AD224" s="72"/>
      <c r="AE224" s="72"/>
      <c r="AF224" s="72"/>
      <c r="AG224" s="62"/>
      <c r="AH224" s="104"/>
      <c r="AI224" s="105"/>
      <c r="AJ224" s="30"/>
      <c r="AK224" s="30"/>
      <c r="AL224" s="30"/>
      <c r="AM224" s="30"/>
      <c r="AN224" s="68"/>
      <c r="AO224" s="68"/>
      <c r="AP224" s="68"/>
      <c r="AQ224" s="68"/>
      <c r="AR224" s="68"/>
      <c r="AS224" s="31"/>
      <c r="AT224" s="73"/>
      <c r="AU224" s="73"/>
      <c r="AV224" s="68"/>
      <c r="AW224" s="67"/>
      <c r="AX224" s="67"/>
      <c r="AY224" s="67"/>
      <c r="AZ224" s="67"/>
      <c r="BA224" s="123"/>
      <c r="BB224" s="123"/>
      <c r="BC224" s="123"/>
      <c r="BD224" s="123"/>
      <c r="BE224" s="123"/>
      <c r="BF224" s="67"/>
    </row>
    <row r="225" spans="1:58" ht="25.5" customHeight="1" x14ac:dyDescent="0.25">
      <c r="A225" s="31"/>
      <c r="B225" s="31"/>
      <c r="C225" s="31"/>
      <c r="D225" s="31"/>
      <c r="E225" s="33"/>
      <c r="F225" s="90"/>
      <c r="G225" s="31"/>
      <c r="H225" s="83"/>
      <c r="I225" s="83"/>
      <c r="J225" s="62"/>
      <c r="K225" s="31"/>
      <c r="L225" s="31"/>
      <c r="M225" s="83"/>
      <c r="N225" s="69"/>
      <c r="O225" s="69"/>
      <c r="P225" s="74"/>
      <c r="Q225" s="74"/>
      <c r="R225" s="75"/>
      <c r="S225" s="34"/>
      <c r="T225" s="83"/>
      <c r="U225" s="83"/>
      <c r="V225" s="83"/>
      <c r="W225" s="83"/>
      <c r="X225" s="74"/>
      <c r="Y225" s="74"/>
      <c r="Z225" s="74"/>
      <c r="AA225" s="66"/>
      <c r="AB225" s="72"/>
      <c r="AC225" s="66"/>
      <c r="AD225" s="72"/>
      <c r="AE225" s="72"/>
      <c r="AF225" s="72"/>
      <c r="AG225" s="62"/>
      <c r="AH225" s="104"/>
      <c r="AI225" s="105"/>
      <c r="AJ225" s="30"/>
      <c r="AK225" s="30"/>
      <c r="AL225" s="30"/>
      <c r="AM225" s="30"/>
      <c r="AN225" s="68"/>
      <c r="AO225" s="68"/>
      <c r="AP225" s="68"/>
      <c r="AQ225" s="68"/>
      <c r="AR225" s="68"/>
      <c r="AS225" s="31"/>
      <c r="AT225" s="73"/>
      <c r="AU225" s="73"/>
      <c r="AV225" s="68"/>
      <c r="AW225" s="67"/>
      <c r="AX225" s="67"/>
      <c r="AY225" s="67"/>
      <c r="AZ225" s="67"/>
      <c r="BA225" s="123"/>
      <c r="BB225" s="123"/>
      <c r="BC225" s="123"/>
      <c r="BD225" s="123"/>
      <c r="BE225" s="123"/>
      <c r="BF225" s="67"/>
    </row>
    <row r="226" spans="1:58" ht="25.5" customHeight="1" x14ac:dyDescent="0.25">
      <c r="A226" s="31"/>
      <c r="B226" s="31"/>
      <c r="C226" s="31"/>
      <c r="D226" s="31"/>
      <c r="E226" s="33"/>
      <c r="F226" s="90"/>
      <c r="G226" s="31"/>
      <c r="H226" s="83"/>
      <c r="I226" s="83"/>
      <c r="J226" s="62"/>
      <c r="K226" s="31"/>
      <c r="L226" s="31"/>
      <c r="M226" s="83"/>
      <c r="N226" s="69"/>
      <c r="O226" s="69"/>
      <c r="P226" s="74"/>
      <c r="Q226" s="74"/>
      <c r="R226" s="75"/>
      <c r="S226" s="34"/>
      <c r="T226" s="83"/>
      <c r="U226" s="83"/>
      <c r="V226" s="83"/>
      <c r="W226" s="83"/>
      <c r="X226" s="74"/>
      <c r="Y226" s="74"/>
      <c r="Z226" s="74"/>
      <c r="AA226" s="66"/>
      <c r="AB226" s="72"/>
      <c r="AC226" s="66"/>
      <c r="AD226" s="72"/>
      <c r="AE226" s="72"/>
      <c r="AF226" s="72"/>
      <c r="AG226" s="62"/>
      <c r="AH226" s="104"/>
      <c r="AI226" s="105"/>
      <c r="AJ226" s="30"/>
      <c r="AK226" s="30"/>
      <c r="AL226" s="30"/>
      <c r="AM226" s="30"/>
      <c r="AN226" s="68"/>
      <c r="AO226" s="68"/>
      <c r="AP226" s="68"/>
      <c r="AQ226" s="68"/>
      <c r="AR226" s="68"/>
      <c r="AS226" s="31"/>
      <c r="AT226" s="73"/>
      <c r="AU226" s="73"/>
      <c r="AV226" s="68"/>
      <c r="AW226" s="67"/>
      <c r="AX226" s="67"/>
      <c r="AY226" s="67"/>
      <c r="AZ226" s="67"/>
      <c r="BA226" s="123"/>
      <c r="BB226" s="123"/>
      <c r="BC226" s="123"/>
      <c r="BD226" s="123"/>
      <c r="BE226" s="123"/>
      <c r="BF226" s="67"/>
    </row>
    <row r="227" spans="1:58" ht="25.5" customHeight="1" x14ac:dyDescent="0.25">
      <c r="A227" s="31"/>
      <c r="B227" s="31"/>
      <c r="C227" s="31"/>
      <c r="D227" s="31"/>
      <c r="E227" s="33"/>
      <c r="F227" s="90"/>
      <c r="G227" s="31"/>
      <c r="H227" s="83"/>
      <c r="I227" s="83"/>
      <c r="J227" s="62"/>
      <c r="K227" s="31"/>
      <c r="L227" s="31"/>
      <c r="M227" s="83"/>
      <c r="N227" s="69"/>
      <c r="O227" s="69"/>
      <c r="P227" s="74"/>
      <c r="Q227" s="74"/>
      <c r="R227" s="75"/>
      <c r="S227" s="34"/>
      <c r="T227" s="83"/>
      <c r="U227" s="83"/>
      <c r="V227" s="83"/>
      <c r="W227" s="83"/>
      <c r="X227" s="74"/>
      <c r="Y227" s="74"/>
      <c r="Z227" s="74"/>
      <c r="AA227" s="66"/>
      <c r="AB227" s="72"/>
      <c r="AC227" s="66"/>
      <c r="AD227" s="72"/>
      <c r="AE227" s="72"/>
      <c r="AF227" s="72"/>
      <c r="AG227" s="62"/>
      <c r="AH227" s="104"/>
      <c r="AI227" s="105"/>
      <c r="AJ227" s="30"/>
      <c r="AK227" s="30"/>
      <c r="AL227" s="30"/>
      <c r="AM227" s="30"/>
      <c r="AN227" s="68"/>
      <c r="AO227" s="68"/>
      <c r="AP227" s="68"/>
      <c r="AQ227" s="68"/>
      <c r="AR227" s="68"/>
      <c r="AS227" s="31"/>
      <c r="AT227" s="73"/>
      <c r="AU227" s="73"/>
      <c r="AV227" s="68"/>
      <c r="AW227" s="67"/>
      <c r="AX227" s="67"/>
      <c r="AY227" s="67"/>
      <c r="AZ227" s="67"/>
      <c r="BA227" s="123"/>
      <c r="BB227" s="123"/>
      <c r="BC227" s="123"/>
      <c r="BD227" s="123"/>
      <c r="BE227" s="123"/>
      <c r="BF227" s="67"/>
    </row>
    <row r="228" spans="1:58" ht="25.5" customHeight="1" x14ac:dyDescent="0.25">
      <c r="A228" s="31"/>
      <c r="B228" s="31"/>
      <c r="C228" s="31"/>
      <c r="D228" s="31"/>
      <c r="E228" s="33"/>
      <c r="F228" s="90"/>
      <c r="G228" s="31"/>
      <c r="H228" s="83"/>
      <c r="I228" s="83"/>
      <c r="J228" s="62"/>
      <c r="K228" s="31"/>
      <c r="L228" s="31"/>
      <c r="M228" s="83"/>
      <c r="N228" s="69"/>
      <c r="O228" s="69"/>
      <c r="P228" s="74"/>
      <c r="Q228" s="74"/>
      <c r="R228" s="75"/>
      <c r="S228" s="34"/>
      <c r="T228" s="83"/>
      <c r="U228" s="83"/>
      <c r="V228" s="83"/>
      <c r="W228" s="83"/>
      <c r="X228" s="74"/>
      <c r="Y228" s="74"/>
      <c r="Z228" s="74"/>
      <c r="AA228" s="66"/>
      <c r="AB228" s="72"/>
      <c r="AC228" s="66"/>
      <c r="AD228" s="72"/>
      <c r="AE228" s="72"/>
      <c r="AF228" s="72"/>
      <c r="AG228" s="62"/>
      <c r="AH228" s="104"/>
      <c r="AI228" s="105"/>
      <c r="AJ228" s="30"/>
      <c r="AK228" s="30"/>
      <c r="AL228" s="30"/>
      <c r="AM228" s="30"/>
      <c r="AN228" s="68"/>
      <c r="AO228" s="68"/>
      <c r="AP228" s="68"/>
      <c r="AQ228" s="68"/>
      <c r="AR228" s="68"/>
      <c r="AS228" s="31"/>
      <c r="AT228" s="73"/>
      <c r="AU228" s="73"/>
      <c r="AV228" s="68"/>
      <c r="AW228" s="67"/>
      <c r="AX228" s="67"/>
      <c r="AY228" s="67"/>
      <c r="AZ228" s="67"/>
      <c r="BA228" s="123"/>
      <c r="BB228" s="123"/>
      <c r="BC228" s="123"/>
      <c r="BD228" s="123"/>
      <c r="BE228" s="123"/>
      <c r="BF228" s="67"/>
    </row>
    <row r="229" spans="1:58" ht="25.5" customHeight="1" x14ac:dyDescent="0.25">
      <c r="A229" s="31"/>
      <c r="B229" s="31"/>
      <c r="C229" s="31"/>
      <c r="D229" s="31"/>
      <c r="E229" s="33"/>
      <c r="F229" s="90"/>
      <c r="G229" s="31"/>
      <c r="H229" s="83"/>
      <c r="I229" s="83"/>
      <c r="J229" s="62"/>
      <c r="K229" s="31"/>
      <c r="L229" s="31"/>
      <c r="M229" s="83"/>
      <c r="N229" s="69"/>
      <c r="O229" s="69"/>
      <c r="P229" s="74"/>
      <c r="Q229" s="74"/>
      <c r="R229" s="75"/>
      <c r="S229" s="34"/>
      <c r="T229" s="83"/>
      <c r="U229" s="83"/>
      <c r="V229" s="83"/>
      <c r="W229" s="83"/>
      <c r="X229" s="74"/>
      <c r="Y229" s="74"/>
      <c r="Z229" s="74"/>
      <c r="AA229" s="66"/>
      <c r="AB229" s="72"/>
      <c r="AC229" s="66"/>
      <c r="AD229" s="72"/>
      <c r="AE229" s="72"/>
      <c r="AF229" s="72"/>
      <c r="AG229" s="62"/>
      <c r="AH229" s="104"/>
      <c r="AI229" s="105"/>
      <c r="AJ229" s="30"/>
      <c r="AK229" s="30"/>
      <c r="AL229" s="30"/>
      <c r="AM229" s="30"/>
      <c r="AN229" s="68"/>
      <c r="AO229" s="68"/>
      <c r="AP229" s="68"/>
      <c r="AQ229" s="68"/>
      <c r="AR229" s="68"/>
      <c r="AS229" s="31"/>
      <c r="AT229" s="73"/>
      <c r="AU229" s="73"/>
      <c r="AV229" s="68"/>
      <c r="AW229" s="67"/>
      <c r="AX229" s="67"/>
      <c r="AY229" s="67"/>
      <c r="AZ229" s="67"/>
      <c r="BA229" s="123"/>
      <c r="BB229" s="123"/>
      <c r="BC229" s="123"/>
      <c r="BD229" s="123"/>
      <c r="BE229" s="123"/>
      <c r="BF229" s="67"/>
    </row>
    <row r="230" spans="1:58" ht="25.5" customHeight="1" x14ac:dyDescent="0.25">
      <c r="A230" s="31"/>
      <c r="B230" s="31"/>
      <c r="C230" s="31"/>
      <c r="D230" s="31"/>
      <c r="E230" s="33"/>
      <c r="F230" s="90"/>
      <c r="G230" s="31"/>
      <c r="H230" s="83"/>
      <c r="I230" s="83"/>
      <c r="J230" s="62"/>
      <c r="K230" s="31"/>
      <c r="L230" s="31"/>
      <c r="M230" s="83"/>
      <c r="N230" s="69"/>
      <c r="O230" s="69"/>
      <c r="P230" s="74"/>
      <c r="Q230" s="74"/>
      <c r="R230" s="75"/>
      <c r="S230" s="34"/>
      <c r="T230" s="83"/>
      <c r="U230" s="83"/>
      <c r="V230" s="83"/>
      <c r="W230" s="83"/>
      <c r="X230" s="74"/>
      <c r="Y230" s="74"/>
      <c r="Z230" s="74"/>
      <c r="AA230" s="66"/>
      <c r="AB230" s="72"/>
      <c r="AC230" s="66"/>
      <c r="AD230" s="72"/>
      <c r="AE230" s="72"/>
      <c r="AF230" s="72"/>
      <c r="AG230" s="62"/>
      <c r="AH230" s="104"/>
      <c r="AI230" s="105"/>
      <c r="AJ230" s="30"/>
      <c r="AK230" s="30"/>
      <c r="AL230" s="30"/>
      <c r="AM230" s="30"/>
      <c r="AN230" s="68"/>
      <c r="AO230" s="68"/>
      <c r="AP230" s="68"/>
      <c r="AQ230" s="68"/>
      <c r="AR230" s="68"/>
      <c r="AS230" s="31"/>
      <c r="AT230" s="73"/>
      <c r="AU230" s="73"/>
      <c r="AV230" s="68"/>
      <c r="AW230" s="67"/>
      <c r="AX230" s="67"/>
      <c r="AY230" s="67"/>
      <c r="AZ230" s="67"/>
      <c r="BA230" s="123"/>
      <c r="BB230" s="123"/>
      <c r="BC230" s="123"/>
      <c r="BD230" s="123"/>
      <c r="BE230" s="123"/>
      <c r="BF230" s="67"/>
    </row>
    <row r="231" spans="1:58" ht="25.5" customHeight="1" x14ac:dyDescent="0.25">
      <c r="A231" s="31"/>
      <c r="B231" s="31"/>
      <c r="C231" s="31"/>
      <c r="D231" s="31"/>
      <c r="E231" s="33"/>
      <c r="F231" s="90"/>
      <c r="G231" s="31"/>
      <c r="H231" s="83"/>
      <c r="I231" s="83"/>
      <c r="J231" s="62"/>
      <c r="K231" s="31"/>
      <c r="L231" s="31"/>
      <c r="M231" s="83"/>
      <c r="N231" s="69"/>
      <c r="O231" s="69"/>
      <c r="P231" s="74"/>
      <c r="Q231" s="74"/>
      <c r="R231" s="75"/>
      <c r="S231" s="34"/>
      <c r="T231" s="83"/>
      <c r="U231" s="83"/>
      <c r="V231" s="83"/>
      <c r="W231" s="83"/>
      <c r="X231" s="74"/>
      <c r="Y231" s="74"/>
      <c r="Z231" s="74"/>
      <c r="AA231" s="66"/>
      <c r="AB231" s="72"/>
      <c r="AC231" s="66"/>
      <c r="AD231" s="72"/>
      <c r="AE231" s="72"/>
      <c r="AF231" s="72"/>
      <c r="AG231" s="62"/>
      <c r="AH231" s="104"/>
      <c r="AI231" s="105"/>
      <c r="AJ231" s="30"/>
      <c r="AK231" s="30"/>
      <c r="AL231" s="30"/>
      <c r="AM231" s="30"/>
      <c r="AN231" s="68"/>
      <c r="AO231" s="68"/>
      <c r="AP231" s="68"/>
      <c r="AQ231" s="68"/>
      <c r="AR231" s="68"/>
      <c r="AS231" s="31"/>
      <c r="AT231" s="73"/>
      <c r="AU231" s="73"/>
      <c r="AV231" s="68"/>
      <c r="AW231" s="67"/>
      <c r="AX231" s="67"/>
      <c r="AY231" s="67"/>
      <c r="AZ231" s="67"/>
      <c r="BA231" s="123"/>
      <c r="BB231" s="123"/>
      <c r="BC231" s="123"/>
      <c r="BD231" s="123"/>
      <c r="BE231" s="123"/>
      <c r="BF231" s="67"/>
    </row>
    <row r="232" spans="1:58" ht="25.5" customHeight="1" x14ac:dyDescent="0.25">
      <c r="A232" s="31"/>
      <c r="B232" s="31"/>
      <c r="C232" s="31"/>
      <c r="D232" s="31"/>
      <c r="E232" s="33"/>
      <c r="F232" s="90"/>
      <c r="G232" s="31"/>
      <c r="H232" s="83"/>
      <c r="I232" s="83"/>
      <c r="J232" s="62"/>
      <c r="K232" s="31"/>
      <c r="L232" s="31"/>
      <c r="M232" s="83"/>
      <c r="N232" s="69"/>
      <c r="O232" s="69"/>
      <c r="P232" s="74"/>
      <c r="Q232" s="74"/>
      <c r="R232" s="75"/>
      <c r="S232" s="34"/>
      <c r="T232" s="83"/>
      <c r="U232" s="83"/>
      <c r="V232" s="83"/>
      <c r="W232" s="83"/>
      <c r="X232" s="74"/>
      <c r="Y232" s="74"/>
      <c r="Z232" s="74"/>
      <c r="AA232" s="66"/>
      <c r="AB232" s="72"/>
      <c r="AC232" s="66"/>
      <c r="AD232" s="72"/>
      <c r="AE232" s="72"/>
      <c r="AF232" s="72"/>
      <c r="AG232" s="62"/>
      <c r="AH232" s="104"/>
      <c r="AI232" s="105"/>
      <c r="AJ232" s="30"/>
      <c r="AK232" s="30"/>
      <c r="AL232" s="30"/>
      <c r="AM232" s="30"/>
      <c r="AN232" s="68"/>
      <c r="AO232" s="68"/>
      <c r="AP232" s="68"/>
      <c r="AQ232" s="68"/>
      <c r="AR232" s="68"/>
      <c r="AS232" s="31"/>
      <c r="AT232" s="73"/>
      <c r="AU232" s="73"/>
      <c r="AV232" s="68"/>
      <c r="AW232" s="67"/>
      <c r="AX232" s="67"/>
      <c r="AY232" s="67"/>
      <c r="AZ232" s="67"/>
      <c r="BA232" s="123"/>
      <c r="BB232" s="123"/>
      <c r="BC232" s="123"/>
      <c r="BD232" s="123"/>
      <c r="BE232" s="123"/>
      <c r="BF232" s="67"/>
    </row>
    <row r="233" spans="1:58" ht="25.5" customHeight="1" x14ac:dyDescent="0.25">
      <c r="A233" s="31"/>
      <c r="B233" s="31"/>
      <c r="C233" s="31"/>
      <c r="D233" s="31"/>
      <c r="E233" s="33"/>
      <c r="F233" s="90"/>
      <c r="G233" s="31"/>
      <c r="H233" s="83"/>
      <c r="I233" s="83"/>
      <c r="J233" s="62"/>
      <c r="K233" s="31"/>
      <c r="L233" s="31"/>
      <c r="M233" s="83"/>
      <c r="N233" s="69"/>
      <c r="O233" s="69"/>
      <c r="P233" s="74"/>
      <c r="Q233" s="74"/>
      <c r="R233" s="75"/>
      <c r="S233" s="34"/>
      <c r="T233" s="83"/>
      <c r="U233" s="83"/>
      <c r="V233" s="83"/>
      <c r="W233" s="83"/>
      <c r="X233" s="74"/>
      <c r="Y233" s="74"/>
      <c r="Z233" s="74"/>
      <c r="AA233" s="66"/>
      <c r="AB233" s="72"/>
      <c r="AC233" s="66"/>
      <c r="AD233" s="72"/>
      <c r="AE233" s="72"/>
      <c r="AF233" s="72"/>
      <c r="AG233" s="62"/>
      <c r="AH233" s="104"/>
      <c r="AI233" s="105"/>
      <c r="AJ233" s="30"/>
      <c r="AK233" s="30"/>
      <c r="AL233" s="30"/>
      <c r="AM233" s="30"/>
      <c r="AN233" s="68"/>
      <c r="AO233" s="68"/>
      <c r="AP233" s="68"/>
      <c r="AQ233" s="68"/>
      <c r="AR233" s="68"/>
      <c r="AS233" s="31"/>
      <c r="AT233" s="73"/>
      <c r="AU233" s="73"/>
      <c r="AV233" s="68"/>
      <c r="AW233" s="67"/>
      <c r="AX233" s="67"/>
      <c r="AY233" s="67"/>
      <c r="AZ233" s="67"/>
      <c r="BA233" s="123"/>
      <c r="BB233" s="123"/>
      <c r="BC233" s="123"/>
      <c r="BD233" s="123"/>
      <c r="BE233" s="123"/>
      <c r="BF233" s="67"/>
    </row>
    <row r="234" spans="1:58" ht="25.5" customHeight="1" x14ac:dyDescent="0.25">
      <c r="A234" s="31"/>
      <c r="B234" s="31"/>
      <c r="C234" s="31"/>
      <c r="D234" s="31"/>
      <c r="E234" s="33"/>
      <c r="F234" s="90"/>
      <c r="G234" s="31"/>
      <c r="H234" s="83"/>
      <c r="I234" s="83"/>
      <c r="J234" s="62"/>
      <c r="K234" s="31"/>
      <c r="L234" s="31"/>
      <c r="M234" s="83"/>
      <c r="N234" s="69"/>
      <c r="O234" s="69"/>
      <c r="P234" s="74"/>
      <c r="Q234" s="74"/>
      <c r="R234" s="75"/>
      <c r="S234" s="34"/>
      <c r="T234" s="83"/>
      <c r="U234" s="83"/>
      <c r="V234" s="83"/>
      <c r="W234" s="83"/>
      <c r="X234" s="74"/>
      <c r="Y234" s="74"/>
      <c r="Z234" s="74"/>
      <c r="AA234" s="66"/>
      <c r="AB234" s="72"/>
      <c r="AC234" s="66"/>
      <c r="AD234" s="72"/>
      <c r="AE234" s="72"/>
      <c r="AF234" s="72"/>
      <c r="AG234" s="62"/>
      <c r="AH234" s="104"/>
      <c r="AI234" s="105"/>
      <c r="AJ234" s="30"/>
      <c r="AK234" s="30"/>
      <c r="AL234" s="30"/>
      <c r="AM234" s="30"/>
      <c r="AN234" s="68"/>
      <c r="AO234" s="68"/>
      <c r="AP234" s="68"/>
      <c r="AQ234" s="68"/>
      <c r="AR234" s="68"/>
      <c r="AS234" s="31"/>
      <c r="AT234" s="73"/>
      <c r="AU234" s="73"/>
      <c r="AV234" s="68"/>
      <c r="AW234" s="67"/>
      <c r="AX234" s="67"/>
      <c r="AY234" s="67"/>
      <c r="AZ234" s="67"/>
      <c r="BA234" s="123"/>
      <c r="BB234" s="123"/>
      <c r="BC234" s="123"/>
      <c r="BD234" s="123"/>
      <c r="BE234" s="123"/>
      <c r="BF234" s="67"/>
    </row>
    <row r="235" spans="1:58" ht="25.5" customHeight="1" x14ac:dyDescent="0.25">
      <c r="A235" s="31"/>
      <c r="B235" s="31"/>
      <c r="C235" s="31"/>
      <c r="D235" s="31"/>
      <c r="E235" s="33"/>
      <c r="F235" s="90"/>
      <c r="G235" s="31"/>
      <c r="H235" s="83"/>
      <c r="I235" s="83"/>
      <c r="J235" s="62"/>
      <c r="K235" s="31"/>
      <c r="L235" s="31"/>
      <c r="M235" s="83"/>
      <c r="N235" s="69"/>
      <c r="O235" s="69"/>
      <c r="P235" s="74"/>
      <c r="Q235" s="74"/>
      <c r="R235" s="75"/>
      <c r="S235" s="34"/>
      <c r="T235" s="83"/>
      <c r="U235" s="83"/>
      <c r="V235" s="83"/>
      <c r="W235" s="83"/>
      <c r="X235" s="74"/>
      <c r="Y235" s="74"/>
      <c r="Z235" s="74"/>
      <c r="AA235" s="66"/>
      <c r="AB235" s="72"/>
      <c r="AC235" s="66"/>
      <c r="AD235" s="72"/>
      <c r="AE235" s="72"/>
      <c r="AF235" s="72"/>
      <c r="AG235" s="62"/>
      <c r="AH235" s="104"/>
      <c r="AI235" s="105"/>
      <c r="AJ235" s="30"/>
      <c r="AK235" s="30"/>
      <c r="AL235" s="30"/>
      <c r="AM235" s="30"/>
      <c r="AN235" s="68"/>
      <c r="AO235" s="68"/>
      <c r="AP235" s="68"/>
      <c r="AQ235" s="68"/>
      <c r="AR235" s="68"/>
      <c r="AS235" s="31"/>
      <c r="AT235" s="73"/>
      <c r="AU235" s="73"/>
      <c r="AV235" s="68"/>
      <c r="AW235" s="67"/>
      <c r="AX235" s="67"/>
      <c r="AY235" s="67"/>
      <c r="AZ235" s="67"/>
      <c r="BA235" s="123"/>
      <c r="BB235" s="123"/>
      <c r="BC235" s="123"/>
      <c r="BD235" s="123"/>
      <c r="BE235" s="123"/>
      <c r="BF235" s="67"/>
    </row>
    <row r="236" spans="1:58" ht="25.5" customHeight="1" x14ac:dyDescent="0.25">
      <c r="A236" s="31"/>
      <c r="B236" s="31"/>
      <c r="C236" s="31"/>
      <c r="D236" s="31"/>
      <c r="E236" s="33"/>
      <c r="F236" s="90"/>
      <c r="G236" s="31"/>
      <c r="H236" s="83"/>
      <c r="I236" s="83"/>
      <c r="J236" s="62"/>
      <c r="K236" s="31"/>
      <c r="L236" s="31"/>
      <c r="M236" s="83"/>
      <c r="N236" s="69"/>
      <c r="O236" s="69"/>
      <c r="P236" s="74"/>
      <c r="Q236" s="74"/>
      <c r="R236" s="75"/>
      <c r="S236" s="34"/>
      <c r="T236" s="83"/>
      <c r="U236" s="83"/>
      <c r="V236" s="83"/>
      <c r="W236" s="83"/>
      <c r="X236" s="74"/>
      <c r="Y236" s="74"/>
      <c r="Z236" s="74"/>
      <c r="AA236" s="66"/>
      <c r="AB236" s="72"/>
      <c r="AC236" s="66"/>
      <c r="AD236" s="72"/>
      <c r="AE236" s="72"/>
      <c r="AF236" s="72"/>
      <c r="AG236" s="62"/>
      <c r="AH236" s="104"/>
      <c r="AI236" s="105"/>
      <c r="AJ236" s="30"/>
      <c r="AK236" s="30"/>
      <c r="AL236" s="30"/>
      <c r="AM236" s="30"/>
      <c r="AN236" s="68"/>
      <c r="AO236" s="68"/>
      <c r="AP236" s="68"/>
      <c r="AQ236" s="68"/>
      <c r="AR236" s="68"/>
      <c r="AS236" s="31"/>
      <c r="AT236" s="73"/>
      <c r="AU236" s="73"/>
      <c r="AV236" s="68"/>
      <c r="AW236" s="67"/>
      <c r="AX236" s="67"/>
      <c r="AY236" s="67"/>
      <c r="AZ236" s="67"/>
      <c r="BA236" s="123"/>
      <c r="BB236" s="123"/>
      <c r="BC236" s="123"/>
      <c r="BD236" s="123"/>
      <c r="BE236" s="123"/>
      <c r="BF236" s="67"/>
    </row>
    <row r="237" spans="1:58" ht="25.5" customHeight="1" x14ac:dyDescent="0.25">
      <c r="A237" s="31"/>
      <c r="B237" s="31"/>
      <c r="C237" s="31"/>
      <c r="D237" s="31"/>
      <c r="E237" s="33"/>
      <c r="F237" s="90"/>
      <c r="G237" s="31"/>
      <c r="H237" s="83"/>
      <c r="I237" s="83"/>
      <c r="J237" s="62"/>
      <c r="K237" s="31"/>
      <c r="L237" s="31"/>
      <c r="M237" s="83"/>
      <c r="N237" s="69"/>
      <c r="O237" s="69"/>
      <c r="P237" s="74"/>
      <c r="Q237" s="74"/>
      <c r="R237" s="75"/>
      <c r="S237" s="34"/>
      <c r="T237" s="83"/>
      <c r="U237" s="83"/>
      <c r="V237" s="83"/>
      <c r="W237" s="83"/>
      <c r="X237" s="74"/>
      <c r="Y237" s="74"/>
      <c r="Z237" s="74"/>
      <c r="AA237" s="66"/>
      <c r="AB237" s="72"/>
      <c r="AC237" s="66"/>
      <c r="AD237" s="72"/>
      <c r="AE237" s="72"/>
      <c r="AF237" s="72"/>
      <c r="AG237" s="62"/>
      <c r="AH237" s="104"/>
      <c r="AI237" s="105"/>
      <c r="AJ237" s="30"/>
      <c r="AK237" s="30"/>
      <c r="AL237" s="30"/>
      <c r="AM237" s="30"/>
      <c r="AN237" s="68"/>
      <c r="AO237" s="68"/>
      <c r="AP237" s="68"/>
      <c r="AQ237" s="68"/>
      <c r="AR237" s="68"/>
      <c r="AS237" s="31"/>
      <c r="AT237" s="73"/>
      <c r="AU237" s="73"/>
      <c r="AV237" s="68"/>
      <c r="AW237" s="67"/>
      <c r="AX237" s="67"/>
      <c r="AY237" s="67"/>
      <c r="AZ237" s="67"/>
      <c r="BA237" s="123"/>
      <c r="BB237" s="123"/>
      <c r="BC237" s="123"/>
      <c r="BD237" s="123"/>
      <c r="BE237" s="123"/>
      <c r="BF237" s="67"/>
    </row>
    <row r="238" spans="1:58" ht="25.5" customHeight="1" x14ac:dyDescent="0.25">
      <c r="A238" s="31"/>
      <c r="B238" s="31"/>
      <c r="C238" s="31"/>
      <c r="D238" s="31"/>
      <c r="E238" s="33"/>
      <c r="F238" s="90"/>
      <c r="G238" s="31"/>
      <c r="H238" s="83"/>
      <c r="I238" s="83"/>
      <c r="J238" s="62"/>
      <c r="K238" s="31"/>
      <c r="L238" s="31"/>
      <c r="M238" s="83"/>
      <c r="N238" s="69"/>
      <c r="O238" s="69"/>
      <c r="P238" s="74"/>
      <c r="Q238" s="74"/>
      <c r="R238" s="75"/>
      <c r="S238" s="34"/>
      <c r="T238" s="83"/>
      <c r="U238" s="83"/>
      <c r="V238" s="83"/>
      <c r="W238" s="83"/>
      <c r="X238" s="74"/>
      <c r="Y238" s="74"/>
      <c r="Z238" s="74"/>
      <c r="AA238" s="66"/>
      <c r="AB238" s="72"/>
      <c r="AC238" s="66"/>
      <c r="AD238" s="72"/>
      <c r="AE238" s="72"/>
      <c r="AF238" s="72"/>
      <c r="AG238" s="62"/>
      <c r="AH238" s="104"/>
      <c r="AI238" s="105"/>
      <c r="AJ238" s="30"/>
      <c r="AK238" s="30"/>
      <c r="AL238" s="30"/>
      <c r="AM238" s="30"/>
      <c r="AN238" s="68"/>
      <c r="AO238" s="68"/>
      <c r="AP238" s="68"/>
      <c r="AQ238" s="68"/>
      <c r="AR238" s="68"/>
      <c r="AS238" s="31"/>
      <c r="AT238" s="73"/>
      <c r="AU238" s="73"/>
      <c r="AV238" s="68"/>
      <c r="AW238" s="67"/>
      <c r="AX238" s="67"/>
      <c r="AY238" s="67"/>
      <c r="AZ238" s="67"/>
      <c r="BA238" s="123"/>
      <c r="BB238" s="123"/>
      <c r="BC238" s="123"/>
      <c r="BD238" s="123"/>
      <c r="BE238" s="123"/>
      <c r="BF238" s="67"/>
    </row>
    <row r="239" spans="1:58" ht="25.5" customHeight="1" x14ac:dyDescent="0.25">
      <c r="A239" s="31"/>
      <c r="B239" s="31"/>
      <c r="C239" s="31"/>
      <c r="D239" s="31"/>
      <c r="E239" s="33"/>
      <c r="F239" s="90"/>
      <c r="G239" s="31"/>
      <c r="H239" s="83"/>
      <c r="I239" s="83"/>
      <c r="J239" s="62"/>
      <c r="K239" s="31"/>
      <c r="L239" s="31"/>
      <c r="M239" s="83"/>
      <c r="N239" s="69"/>
      <c r="O239" s="69"/>
      <c r="P239" s="74"/>
      <c r="Q239" s="74"/>
      <c r="R239" s="75"/>
      <c r="S239" s="34"/>
      <c r="T239" s="83"/>
      <c r="U239" s="83"/>
      <c r="V239" s="83"/>
      <c r="W239" s="83"/>
      <c r="X239" s="74"/>
      <c r="Y239" s="74"/>
      <c r="Z239" s="74"/>
      <c r="AA239" s="66"/>
      <c r="AB239" s="72"/>
      <c r="AC239" s="66"/>
      <c r="AD239" s="72"/>
      <c r="AE239" s="72"/>
      <c r="AF239" s="72"/>
      <c r="AG239" s="62"/>
      <c r="AH239" s="104"/>
      <c r="AI239" s="105"/>
      <c r="AJ239" s="30"/>
      <c r="AK239" s="30"/>
      <c r="AL239" s="30"/>
      <c r="AM239" s="30"/>
      <c r="AN239" s="68"/>
      <c r="AO239" s="68"/>
      <c r="AP239" s="68"/>
      <c r="AQ239" s="68"/>
      <c r="AR239" s="68"/>
      <c r="AS239" s="31"/>
      <c r="AT239" s="73"/>
      <c r="AU239" s="73"/>
      <c r="AV239" s="68"/>
      <c r="AW239" s="67"/>
      <c r="AX239" s="67"/>
      <c r="AY239" s="67"/>
      <c r="AZ239" s="67"/>
      <c r="BA239" s="123"/>
      <c r="BB239" s="123"/>
      <c r="BC239" s="123"/>
      <c r="BD239" s="123"/>
      <c r="BE239" s="123"/>
      <c r="BF239" s="67"/>
    </row>
    <row r="240" spans="1:58" ht="25.5" customHeight="1" x14ac:dyDescent="0.25">
      <c r="A240" s="31"/>
      <c r="B240" s="31"/>
      <c r="C240" s="31"/>
      <c r="D240" s="31"/>
      <c r="E240" s="33"/>
      <c r="F240" s="90"/>
      <c r="G240" s="31"/>
      <c r="H240" s="83"/>
      <c r="I240" s="83"/>
      <c r="J240" s="62"/>
      <c r="K240" s="31"/>
      <c r="L240" s="31"/>
      <c r="M240" s="83"/>
      <c r="N240" s="69"/>
      <c r="O240" s="69"/>
      <c r="P240" s="74"/>
      <c r="Q240" s="74"/>
      <c r="R240" s="75"/>
      <c r="S240" s="34"/>
      <c r="T240" s="83"/>
      <c r="U240" s="83"/>
      <c r="V240" s="83"/>
      <c r="W240" s="83"/>
      <c r="X240" s="74"/>
      <c r="Y240" s="74"/>
      <c r="Z240" s="74"/>
      <c r="AA240" s="66"/>
      <c r="AB240" s="72"/>
      <c r="AC240" s="66"/>
      <c r="AD240" s="72"/>
      <c r="AE240" s="72"/>
      <c r="AF240" s="72"/>
      <c r="AG240" s="62"/>
      <c r="AH240" s="104"/>
      <c r="AI240" s="105"/>
      <c r="AJ240" s="30"/>
      <c r="AK240" s="30"/>
      <c r="AL240" s="30"/>
      <c r="AM240" s="30"/>
      <c r="AN240" s="68"/>
      <c r="AO240" s="68"/>
      <c r="AP240" s="68"/>
      <c r="AQ240" s="68"/>
      <c r="AR240" s="68"/>
      <c r="AS240" s="31"/>
      <c r="AT240" s="73"/>
      <c r="AU240" s="73"/>
      <c r="AV240" s="68"/>
      <c r="AW240" s="67"/>
      <c r="AX240" s="67"/>
      <c r="AY240" s="67"/>
      <c r="AZ240" s="67"/>
      <c r="BA240" s="123"/>
      <c r="BB240" s="123"/>
      <c r="BC240" s="123"/>
      <c r="BD240" s="123"/>
      <c r="BE240" s="123"/>
      <c r="BF240" s="67"/>
    </row>
    <row r="241" spans="1:58" ht="25.5" customHeight="1" x14ac:dyDescent="0.25">
      <c r="A241" s="31"/>
      <c r="B241" s="31"/>
      <c r="C241" s="31"/>
      <c r="D241" s="31"/>
      <c r="E241" s="33"/>
      <c r="F241" s="90"/>
      <c r="G241" s="31"/>
      <c r="H241" s="83"/>
      <c r="I241" s="83"/>
      <c r="J241" s="62"/>
      <c r="K241" s="31"/>
      <c r="L241" s="31"/>
      <c r="M241" s="83"/>
      <c r="N241" s="69"/>
      <c r="O241" s="69"/>
      <c r="P241" s="74"/>
      <c r="Q241" s="74"/>
      <c r="R241" s="75"/>
      <c r="S241" s="34"/>
      <c r="T241" s="83"/>
      <c r="U241" s="83"/>
      <c r="V241" s="83"/>
      <c r="W241" s="83"/>
      <c r="X241" s="74"/>
      <c r="Y241" s="74"/>
      <c r="Z241" s="74"/>
      <c r="AA241" s="66"/>
      <c r="AB241" s="72"/>
      <c r="AC241" s="66"/>
      <c r="AD241" s="72"/>
      <c r="AE241" s="72"/>
      <c r="AF241" s="72"/>
      <c r="AG241" s="62"/>
      <c r="AH241" s="104"/>
      <c r="AI241" s="105"/>
      <c r="AJ241" s="30"/>
      <c r="AK241" s="30"/>
      <c r="AL241" s="30"/>
      <c r="AM241" s="30"/>
      <c r="AN241" s="68"/>
      <c r="AO241" s="68"/>
      <c r="AP241" s="68"/>
      <c r="AQ241" s="68"/>
      <c r="AR241" s="68"/>
      <c r="AS241" s="31"/>
      <c r="AT241" s="73"/>
      <c r="AU241" s="73"/>
      <c r="AV241" s="68"/>
      <c r="AW241" s="67"/>
      <c r="AX241" s="67"/>
      <c r="AY241" s="67"/>
      <c r="AZ241" s="67"/>
      <c r="BA241" s="123"/>
      <c r="BB241" s="123"/>
      <c r="BC241" s="123"/>
      <c r="BD241" s="123"/>
      <c r="BE241" s="123"/>
      <c r="BF241" s="67"/>
    </row>
    <row r="242" spans="1:58" ht="25.5" customHeight="1" x14ac:dyDescent="0.25">
      <c r="A242" s="31"/>
      <c r="B242" s="31"/>
      <c r="C242" s="31"/>
      <c r="D242" s="31"/>
      <c r="E242" s="33"/>
      <c r="F242" s="90"/>
      <c r="G242" s="31"/>
      <c r="H242" s="83"/>
      <c r="I242" s="83"/>
      <c r="J242" s="62"/>
      <c r="K242" s="31"/>
      <c r="L242" s="31"/>
      <c r="M242" s="83"/>
      <c r="N242" s="69"/>
      <c r="O242" s="69"/>
      <c r="P242" s="74"/>
      <c r="Q242" s="74"/>
      <c r="R242" s="75"/>
      <c r="S242" s="34"/>
      <c r="T242" s="83"/>
      <c r="U242" s="83"/>
      <c r="V242" s="83"/>
      <c r="W242" s="83"/>
      <c r="X242" s="74"/>
      <c r="Y242" s="74"/>
      <c r="Z242" s="74"/>
      <c r="AA242" s="66"/>
      <c r="AB242" s="72"/>
      <c r="AC242" s="66"/>
      <c r="AD242" s="72"/>
      <c r="AE242" s="72"/>
      <c r="AF242" s="72"/>
      <c r="AG242" s="62"/>
      <c r="AH242" s="104"/>
      <c r="AI242" s="105"/>
      <c r="AJ242" s="30"/>
      <c r="AK242" s="30"/>
      <c r="AL242" s="30"/>
      <c r="AM242" s="30"/>
      <c r="AN242" s="68"/>
      <c r="AO242" s="68"/>
      <c r="AP242" s="68"/>
      <c r="AQ242" s="68"/>
      <c r="AR242" s="68"/>
      <c r="AS242" s="31"/>
      <c r="AT242" s="73"/>
      <c r="AU242" s="73"/>
      <c r="AV242" s="68"/>
      <c r="AW242" s="67"/>
      <c r="AX242" s="67"/>
      <c r="AY242" s="67"/>
      <c r="AZ242" s="67"/>
      <c r="BA242" s="123"/>
      <c r="BB242" s="123"/>
      <c r="BC242" s="123"/>
      <c r="BD242" s="123"/>
      <c r="BE242" s="123"/>
      <c r="BF242" s="67"/>
    </row>
    <row r="243" spans="1:58" ht="25.5" customHeight="1" x14ac:dyDescent="0.25">
      <c r="A243" s="31"/>
      <c r="B243" s="31"/>
      <c r="C243" s="31"/>
      <c r="D243" s="31"/>
      <c r="E243" s="33"/>
      <c r="F243" s="90"/>
      <c r="G243" s="31"/>
      <c r="H243" s="83"/>
      <c r="I243" s="83"/>
      <c r="J243" s="62"/>
      <c r="K243" s="31"/>
      <c r="L243" s="31"/>
      <c r="M243" s="83"/>
      <c r="N243" s="69"/>
      <c r="O243" s="69"/>
      <c r="P243" s="74"/>
      <c r="Q243" s="74"/>
      <c r="R243" s="75"/>
      <c r="S243" s="34"/>
      <c r="T243" s="83"/>
      <c r="U243" s="83"/>
      <c r="V243" s="83"/>
      <c r="W243" s="83"/>
      <c r="X243" s="74"/>
      <c r="Y243" s="74"/>
      <c r="Z243" s="74"/>
      <c r="AA243" s="66"/>
      <c r="AB243" s="72"/>
      <c r="AC243" s="66"/>
      <c r="AD243" s="72"/>
      <c r="AE243" s="72"/>
      <c r="AF243" s="72"/>
      <c r="AG243" s="62"/>
      <c r="AH243" s="104"/>
      <c r="AI243" s="105"/>
      <c r="AJ243" s="30"/>
      <c r="AK243" s="30"/>
      <c r="AL243" s="30"/>
      <c r="AM243" s="30"/>
      <c r="AN243" s="68"/>
      <c r="AO243" s="68"/>
      <c r="AP243" s="68"/>
      <c r="AQ243" s="68"/>
      <c r="AR243" s="68"/>
      <c r="AS243" s="31"/>
      <c r="AT243" s="73"/>
      <c r="AU243" s="73"/>
      <c r="AV243" s="68"/>
      <c r="AW243" s="67"/>
      <c r="AX243" s="67"/>
      <c r="AY243" s="67"/>
      <c r="AZ243" s="67"/>
      <c r="BA243" s="123"/>
      <c r="BB243" s="123"/>
      <c r="BC243" s="123"/>
      <c r="BD243" s="123"/>
      <c r="BE243" s="123"/>
      <c r="BF243" s="67"/>
    </row>
    <row r="244" spans="1:58" ht="25.5" customHeight="1" x14ac:dyDescent="0.25">
      <c r="A244" s="31"/>
      <c r="B244" s="31"/>
      <c r="C244" s="31"/>
      <c r="D244" s="31"/>
      <c r="E244" s="33"/>
      <c r="F244" s="90"/>
      <c r="G244" s="31"/>
      <c r="H244" s="83"/>
      <c r="I244" s="83"/>
      <c r="J244" s="62"/>
      <c r="K244" s="31"/>
      <c r="L244" s="31"/>
      <c r="M244" s="83"/>
      <c r="N244" s="69"/>
      <c r="O244" s="69"/>
      <c r="P244" s="74"/>
      <c r="Q244" s="74"/>
      <c r="R244" s="75"/>
      <c r="S244" s="34"/>
      <c r="T244" s="83"/>
      <c r="U244" s="83"/>
      <c r="V244" s="83"/>
      <c r="W244" s="83"/>
      <c r="X244" s="74"/>
      <c r="Y244" s="74"/>
      <c r="Z244" s="74"/>
      <c r="AA244" s="66"/>
      <c r="AB244" s="72"/>
      <c r="AC244" s="66"/>
      <c r="AD244" s="72"/>
      <c r="AE244" s="72"/>
      <c r="AF244" s="72"/>
      <c r="AG244" s="62"/>
      <c r="AH244" s="104"/>
      <c r="AI244" s="105"/>
      <c r="AJ244" s="30"/>
      <c r="AK244" s="30"/>
      <c r="AL244" s="30"/>
      <c r="AM244" s="30"/>
      <c r="AN244" s="68"/>
      <c r="AO244" s="68"/>
      <c r="AP244" s="68"/>
      <c r="AQ244" s="68"/>
      <c r="AR244" s="68"/>
      <c r="AS244" s="31"/>
      <c r="AT244" s="73"/>
      <c r="AU244" s="73"/>
      <c r="AV244" s="68"/>
      <c r="AW244" s="67"/>
      <c r="AX244" s="67"/>
      <c r="AY244" s="67"/>
      <c r="AZ244" s="67"/>
      <c r="BA244" s="123"/>
      <c r="BB244" s="123"/>
      <c r="BC244" s="123"/>
      <c r="BD244" s="123"/>
      <c r="BE244" s="123"/>
      <c r="BF244" s="67"/>
    </row>
    <row r="245" spans="1:58" ht="25.5" customHeight="1" x14ac:dyDescent="0.25">
      <c r="A245" s="31"/>
      <c r="B245" s="31"/>
      <c r="C245" s="31"/>
      <c r="D245" s="31"/>
      <c r="E245" s="33"/>
      <c r="F245" s="90"/>
      <c r="G245" s="31"/>
      <c r="H245" s="83"/>
      <c r="I245" s="83"/>
      <c r="J245" s="62"/>
      <c r="K245" s="31"/>
      <c r="L245" s="31"/>
      <c r="M245" s="83"/>
      <c r="N245" s="69"/>
      <c r="O245" s="69"/>
      <c r="P245" s="74"/>
      <c r="Q245" s="74"/>
      <c r="R245" s="75"/>
      <c r="S245" s="34"/>
      <c r="T245" s="83"/>
      <c r="U245" s="83"/>
      <c r="V245" s="83"/>
      <c r="W245" s="83"/>
      <c r="X245" s="74"/>
      <c r="Y245" s="74"/>
      <c r="Z245" s="74"/>
      <c r="AA245" s="66"/>
      <c r="AB245" s="72"/>
      <c r="AC245" s="66"/>
      <c r="AD245" s="72"/>
      <c r="AE245" s="72"/>
      <c r="AF245" s="72"/>
      <c r="AG245" s="62"/>
      <c r="AH245" s="104"/>
      <c r="AI245" s="105"/>
      <c r="AJ245" s="30"/>
      <c r="AK245" s="30"/>
      <c r="AL245" s="30"/>
      <c r="AM245" s="30"/>
      <c r="AN245" s="68"/>
      <c r="AO245" s="68"/>
      <c r="AP245" s="68"/>
      <c r="AQ245" s="68"/>
      <c r="AR245" s="68"/>
      <c r="AS245" s="31"/>
      <c r="AT245" s="73"/>
      <c r="AU245" s="73"/>
      <c r="AV245" s="68"/>
      <c r="AW245" s="67"/>
      <c r="AX245" s="67"/>
      <c r="AY245" s="67"/>
      <c r="AZ245" s="67"/>
      <c r="BA245" s="123"/>
      <c r="BB245" s="123"/>
      <c r="BC245" s="123"/>
      <c r="BD245" s="123"/>
      <c r="BE245" s="123"/>
      <c r="BF245" s="67"/>
    </row>
    <row r="246" spans="1:58" ht="25.5" customHeight="1" x14ac:dyDescent="0.25">
      <c r="A246" s="31"/>
      <c r="B246" s="31"/>
      <c r="C246" s="31"/>
      <c r="D246" s="31"/>
      <c r="E246" s="33"/>
      <c r="F246" s="90"/>
      <c r="G246" s="31"/>
      <c r="H246" s="83"/>
      <c r="I246" s="83"/>
      <c r="J246" s="62"/>
      <c r="K246" s="31"/>
      <c r="L246" s="31"/>
      <c r="M246" s="83"/>
      <c r="N246" s="69"/>
      <c r="O246" s="69"/>
      <c r="P246" s="74"/>
      <c r="Q246" s="74"/>
      <c r="R246" s="75"/>
      <c r="S246" s="34"/>
      <c r="T246" s="83"/>
      <c r="U246" s="83"/>
      <c r="V246" s="83"/>
      <c r="W246" s="83"/>
      <c r="X246" s="74"/>
      <c r="Y246" s="74"/>
      <c r="Z246" s="74"/>
      <c r="AA246" s="66"/>
      <c r="AB246" s="72"/>
      <c r="AC246" s="66"/>
      <c r="AD246" s="72"/>
      <c r="AE246" s="72"/>
      <c r="AF246" s="72"/>
      <c r="AG246" s="62"/>
      <c r="AH246" s="104"/>
      <c r="AI246" s="105"/>
      <c r="AJ246" s="30"/>
      <c r="AK246" s="30"/>
      <c r="AL246" s="30"/>
      <c r="AM246" s="30"/>
      <c r="AN246" s="68"/>
      <c r="AO246" s="68"/>
      <c r="AP246" s="68"/>
      <c r="AQ246" s="68"/>
      <c r="AR246" s="68"/>
      <c r="AS246" s="31"/>
      <c r="AT246" s="73"/>
      <c r="AU246" s="73"/>
      <c r="AV246" s="68"/>
      <c r="AW246" s="67"/>
      <c r="AX246" s="67"/>
      <c r="AY246" s="67"/>
      <c r="AZ246" s="67"/>
      <c r="BA246" s="123"/>
      <c r="BB246" s="123"/>
      <c r="BC246" s="123"/>
      <c r="BD246" s="123"/>
      <c r="BE246" s="123"/>
      <c r="BF246" s="67"/>
    </row>
    <row r="247" spans="1:58" ht="25.5" customHeight="1" x14ac:dyDescent="0.25">
      <c r="A247" s="31"/>
      <c r="B247" s="31"/>
      <c r="C247" s="31"/>
      <c r="D247" s="31"/>
      <c r="E247" s="33"/>
      <c r="F247" s="90"/>
      <c r="G247" s="31"/>
      <c r="H247" s="83"/>
      <c r="I247" s="83"/>
      <c r="J247" s="62"/>
      <c r="K247" s="31"/>
      <c r="L247" s="31"/>
      <c r="M247" s="83"/>
      <c r="N247" s="69"/>
      <c r="O247" s="69"/>
      <c r="P247" s="74"/>
      <c r="Q247" s="74"/>
      <c r="R247" s="75"/>
      <c r="S247" s="34"/>
      <c r="T247" s="83"/>
      <c r="U247" s="83"/>
      <c r="V247" s="83"/>
      <c r="W247" s="83"/>
      <c r="X247" s="74"/>
      <c r="Y247" s="74"/>
      <c r="Z247" s="74"/>
      <c r="AA247" s="66"/>
      <c r="AB247" s="72"/>
      <c r="AC247" s="66"/>
      <c r="AD247" s="72"/>
      <c r="AE247" s="72"/>
      <c r="AF247" s="72"/>
      <c r="AG247" s="62"/>
      <c r="AH247" s="104"/>
      <c r="AI247" s="105"/>
      <c r="AJ247" s="30"/>
      <c r="AK247" s="30"/>
      <c r="AL247" s="30"/>
      <c r="AM247" s="30"/>
      <c r="AN247" s="68"/>
      <c r="AO247" s="68"/>
      <c r="AP247" s="68"/>
      <c r="AQ247" s="68"/>
      <c r="AR247" s="68"/>
      <c r="AS247" s="31"/>
      <c r="AT247" s="73"/>
      <c r="AU247" s="73"/>
      <c r="AV247" s="68"/>
      <c r="AW247" s="67"/>
      <c r="AX247" s="67"/>
      <c r="AY247" s="67"/>
      <c r="AZ247" s="67"/>
      <c r="BA247" s="123"/>
      <c r="BB247" s="123"/>
      <c r="BC247" s="123"/>
      <c r="BD247" s="123"/>
      <c r="BE247" s="123"/>
      <c r="BF247" s="67"/>
    </row>
    <row r="248" spans="1:58" ht="25.5" customHeight="1" x14ac:dyDescent="0.25">
      <c r="A248" s="31"/>
      <c r="B248" s="31"/>
      <c r="C248" s="31"/>
      <c r="D248" s="31"/>
      <c r="E248" s="33"/>
      <c r="F248" s="90"/>
      <c r="G248" s="31"/>
      <c r="H248" s="83"/>
      <c r="I248" s="83"/>
      <c r="J248" s="62"/>
      <c r="K248" s="31"/>
      <c r="L248" s="31"/>
      <c r="M248" s="83"/>
      <c r="N248" s="69"/>
      <c r="O248" s="69"/>
      <c r="P248" s="74"/>
      <c r="Q248" s="74"/>
      <c r="R248" s="75"/>
      <c r="S248" s="34"/>
      <c r="T248" s="83"/>
      <c r="U248" s="83"/>
      <c r="V248" s="83"/>
      <c r="W248" s="83"/>
      <c r="X248" s="74"/>
      <c r="Y248" s="74"/>
      <c r="Z248" s="74"/>
      <c r="AA248" s="66"/>
      <c r="AB248" s="72"/>
      <c r="AC248" s="66"/>
      <c r="AD248" s="72"/>
      <c r="AE248" s="72"/>
      <c r="AF248" s="72"/>
      <c r="AG248" s="62"/>
      <c r="AH248" s="104"/>
      <c r="AI248" s="105"/>
      <c r="AJ248" s="30"/>
      <c r="AK248" s="30"/>
      <c r="AL248" s="30"/>
      <c r="AM248" s="30"/>
      <c r="AN248" s="68"/>
      <c r="AO248" s="68"/>
      <c r="AP248" s="68"/>
      <c r="AQ248" s="68"/>
      <c r="AR248" s="68"/>
      <c r="AS248" s="31"/>
      <c r="AT248" s="73"/>
      <c r="AU248" s="73"/>
      <c r="AV248" s="68"/>
      <c r="AW248" s="67"/>
      <c r="AX248" s="67"/>
      <c r="AY248" s="67"/>
      <c r="AZ248" s="67"/>
      <c r="BA248" s="123"/>
      <c r="BB248" s="123"/>
      <c r="BC248" s="123"/>
      <c r="BD248" s="123"/>
      <c r="BE248" s="123"/>
      <c r="BF248" s="67"/>
    </row>
    <row r="249" spans="1:58" ht="25.5" customHeight="1" x14ac:dyDescent="0.25">
      <c r="A249" s="31"/>
      <c r="B249" s="31"/>
      <c r="C249" s="31"/>
      <c r="D249" s="31"/>
      <c r="E249" s="33"/>
      <c r="F249" s="90"/>
      <c r="G249" s="31"/>
      <c r="H249" s="83"/>
      <c r="I249" s="83"/>
      <c r="J249" s="62"/>
      <c r="K249" s="31"/>
      <c r="L249" s="31"/>
      <c r="M249" s="83"/>
      <c r="N249" s="69"/>
      <c r="O249" s="69"/>
      <c r="P249" s="74"/>
      <c r="Q249" s="74"/>
      <c r="R249" s="75"/>
      <c r="S249" s="34"/>
      <c r="T249" s="83"/>
      <c r="U249" s="83"/>
      <c r="V249" s="83"/>
      <c r="W249" s="83"/>
      <c r="X249" s="74"/>
      <c r="Y249" s="74"/>
      <c r="Z249" s="74"/>
      <c r="AA249" s="66"/>
      <c r="AB249" s="72"/>
      <c r="AC249" s="66"/>
      <c r="AD249" s="72"/>
      <c r="AE249" s="72"/>
      <c r="AF249" s="72"/>
      <c r="AG249" s="62"/>
      <c r="AH249" s="104"/>
      <c r="AI249" s="105"/>
      <c r="AJ249" s="30"/>
      <c r="AK249" s="30"/>
      <c r="AL249" s="30"/>
      <c r="AM249" s="30"/>
      <c r="AN249" s="68"/>
      <c r="AO249" s="68"/>
      <c r="AP249" s="68"/>
      <c r="AQ249" s="68"/>
      <c r="AR249" s="68"/>
      <c r="AS249" s="31"/>
      <c r="AT249" s="73"/>
      <c r="AU249" s="73"/>
      <c r="AV249" s="68"/>
      <c r="AW249" s="67"/>
      <c r="AX249" s="67"/>
      <c r="AY249" s="67"/>
      <c r="AZ249" s="67"/>
      <c r="BA249" s="123"/>
      <c r="BB249" s="123"/>
      <c r="BC249" s="123"/>
      <c r="BD249" s="123"/>
      <c r="BE249" s="123"/>
      <c r="BF249" s="67"/>
    </row>
    <row r="250" spans="1:58" ht="25.5" customHeight="1" x14ac:dyDescent="0.25">
      <c r="A250" s="31"/>
      <c r="B250" s="31"/>
      <c r="C250" s="31"/>
      <c r="D250" s="31"/>
      <c r="E250" s="33"/>
      <c r="F250" s="90"/>
      <c r="G250" s="31"/>
      <c r="H250" s="83"/>
      <c r="I250" s="83"/>
      <c r="J250" s="62"/>
      <c r="K250" s="31"/>
      <c r="L250" s="31"/>
      <c r="M250" s="83"/>
      <c r="N250" s="69"/>
      <c r="O250" s="69"/>
      <c r="P250" s="74"/>
      <c r="Q250" s="74"/>
      <c r="R250" s="75"/>
      <c r="S250" s="34"/>
      <c r="T250" s="83"/>
      <c r="U250" s="83"/>
      <c r="V250" s="83"/>
      <c r="W250" s="83"/>
      <c r="X250" s="74"/>
      <c r="Y250" s="74"/>
      <c r="Z250" s="74"/>
      <c r="AA250" s="66"/>
      <c r="AB250" s="72"/>
      <c r="AC250" s="66"/>
      <c r="AD250" s="72"/>
      <c r="AE250" s="72"/>
      <c r="AF250" s="72"/>
      <c r="AG250" s="62"/>
      <c r="AH250" s="104"/>
      <c r="AI250" s="105"/>
      <c r="AJ250" s="30"/>
      <c r="AK250" s="30"/>
      <c r="AL250" s="30"/>
      <c r="AM250" s="30"/>
      <c r="AN250" s="68"/>
      <c r="AO250" s="68"/>
      <c r="AP250" s="68"/>
      <c r="AQ250" s="68"/>
      <c r="AR250" s="68"/>
      <c r="AS250" s="31"/>
      <c r="AT250" s="73"/>
      <c r="AU250" s="73"/>
      <c r="AV250" s="68"/>
      <c r="AW250" s="67"/>
      <c r="AX250" s="67"/>
      <c r="AY250" s="67"/>
      <c r="AZ250" s="67"/>
      <c r="BA250" s="123"/>
      <c r="BB250" s="123"/>
      <c r="BC250" s="123"/>
      <c r="BD250" s="123"/>
      <c r="BE250" s="123"/>
      <c r="BF250" s="67"/>
    </row>
    <row r="251" spans="1:58" ht="25.5" customHeight="1" x14ac:dyDescent="0.25">
      <c r="A251" s="31"/>
      <c r="B251" s="31"/>
      <c r="C251" s="31"/>
      <c r="D251" s="31"/>
      <c r="E251" s="33"/>
      <c r="F251" s="90"/>
      <c r="G251" s="31"/>
      <c r="H251" s="83"/>
      <c r="I251" s="83"/>
      <c r="J251" s="62"/>
      <c r="K251" s="31"/>
      <c r="L251" s="31"/>
      <c r="M251" s="83"/>
      <c r="N251" s="69"/>
      <c r="O251" s="69"/>
      <c r="P251" s="74"/>
      <c r="Q251" s="74"/>
      <c r="R251" s="75"/>
      <c r="S251" s="34"/>
      <c r="T251" s="83"/>
      <c r="U251" s="83"/>
      <c r="V251" s="83"/>
      <c r="W251" s="83"/>
      <c r="X251" s="74"/>
      <c r="Y251" s="74"/>
      <c r="Z251" s="74"/>
      <c r="AA251" s="66"/>
      <c r="AB251" s="72"/>
      <c r="AC251" s="66"/>
      <c r="AD251" s="72"/>
      <c r="AE251" s="72"/>
      <c r="AF251" s="72"/>
      <c r="AG251" s="62"/>
      <c r="AH251" s="104"/>
      <c r="AI251" s="105"/>
      <c r="AJ251" s="30"/>
      <c r="AK251" s="30"/>
      <c r="AL251" s="30"/>
      <c r="AM251" s="30"/>
      <c r="AN251" s="68"/>
      <c r="AO251" s="68"/>
      <c r="AP251" s="68"/>
      <c r="AQ251" s="68"/>
      <c r="AR251" s="68"/>
      <c r="AS251" s="31"/>
      <c r="AT251" s="73"/>
      <c r="AU251" s="73"/>
      <c r="AV251" s="68"/>
      <c r="AW251" s="67"/>
      <c r="AX251" s="67"/>
      <c r="AY251" s="67"/>
      <c r="AZ251" s="67"/>
      <c r="BA251" s="123"/>
      <c r="BB251" s="123"/>
      <c r="BC251" s="123"/>
      <c r="BD251" s="123"/>
      <c r="BE251" s="123"/>
      <c r="BF251" s="67"/>
    </row>
    <row r="252" spans="1:58" ht="25.5" customHeight="1" x14ac:dyDescent="0.25">
      <c r="A252" s="31"/>
      <c r="B252" s="31"/>
      <c r="C252" s="31"/>
      <c r="D252" s="31"/>
      <c r="E252" s="33"/>
      <c r="F252" s="90"/>
      <c r="G252" s="31"/>
      <c r="H252" s="83"/>
      <c r="I252" s="83"/>
      <c r="J252" s="62"/>
      <c r="K252" s="31"/>
      <c r="L252" s="31"/>
      <c r="M252" s="83"/>
      <c r="N252" s="69"/>
      <c r="O252" s="69"/>
      <c r="P252" s="74"/>
      <c r="Q252" s="74"/>
      <c r="R252" s="75"/>
      <c r="S252" s="34"/>
      <c r="T252" s="83"/>
      <c r="U252" s="83"/>
      <c r="V252" s="83"/>
      <c r="W252" s="83"/>
      <c r="X252" s="74"/>
      <c r="Y252" s="74"/>
      <c r="Z252" s="74"/>
      <c r="AA252" s="66"/>
      <c r="AB252" s="72"/>
      <c r="AC252" s="66"/>
      <c r="AD252" s="72"/>
      <c r="AE252" s="72"/>
      <c r="AF252" s="72"/>
      <c r="AG252" s="62"/>
      <c r="AH252" s="104"/>
      <c r="AI252" s="105"/>
      <c r="AJ252" s="30"/>
      <c r="AK252" s="30"/>
      <c r="AL252" s="30"/>
      <c r="AM252" s="30"/>
      <c r="AN252" s="68"/>
      <c r="AO252" s="68"/>
      <c r="AP252" s="68"/>
      <c r="AQ252" s="68"/>
      <c r="AR252" s="68"/>
      <c r="AS252" s="31"/>
      <c r="AT252" s="73"/>
      <c r="AU252" s="73"/>
      <c r="AV252" s="68"/>
      <c r="AW252" s="67"/>
      <c r="AX252" s="67"/>
      <c r="AY252" s="67"/>
      <c r="AZ252" s="67"/>
      <c r="BA252" s="123"/>
      <c r="BB252" s="123"/>
      <c r="BC252" s="123"/>
      <c r="BD252" s="123"/>
      <c r="BE252" s="123"/>
      <c r="BF252" s="67"/>
    </row>
    <row r="253" spans="1:58" ht="25.5" customHeight="1" x14ac:dyDescent="0.25">
      <c r="A253" s="31"/>
      <c r="B253" s="31"/>
      <c r="C253" s="31"/>
      <c r="D253" s="31"/>
      <c r="E253" s="33"/>
      <c r="F253" s="90"/>
      <c r="G253" s="31"/>
      <c r="H253" s="83"/>
      <c r="I253" s="83"/>
      <c r="J253" s="62"/>
      <c r="K253" s="31"/>
      <c r="L253" s="31"/>
      <c r="M253" s="83"/>
      <c r="N253" s="69"/>
      <c r="O253" s="69"/>
      <c r="P253" s="74"/>
      <c r="Q253" s="74"/>
      <c r="R253" s="75"/>
      <c r="S253" s="34"/>
      <c r="T253" s="83"/>
      <c r="U253" s="83"/>
      <c r="V253" s="83"/>
      <c r="W253" s="83"/>
      <c r="X253" s="74"/>
      <c r="Y253" s="74"/>
      <c r="Z253" s="74"/>
      <c r="AA253" s="66"/>
      <c r="AB253" s="72"/>
      <c r="AC253" s="66"/>
      <c r="AD253" s="72"/>
      <c r="AE253" s="72"/>
      <c r="AF253" s="72"/>
      <c r="AG253" s="62"/>
      <c r="AH253" s="104"/>
      <c r="AI253" s="105"/>
      <c r="AJ253" s="30"/>
      <c r="AK253" s="30"/>
      <c r="AL253" s="30"/>
      <c r="AM253" s="30"/>
      <c r="AN253" s="68"/>
      <c r="AO253" s="68"/>
      <c r="AP253" s="68"/>
      <c r="AQ253" s="68"/>
      <c r="AR253" s="68"/>
      <c r="AS253" s="31"/>
      <c r="AT253" s="73"/>
      <c r="AU253" s="73"/>
      <c r="AV253" s="68"/>
      <c r="AW253" s="67"/>
      <c r="AX253" s="67"/>
      <c r="AY253" s="67"/>
      <c r="AZ253" s="67"/>
      <c r="BA253" s="123"/>
      <c r="BB253" s="123"/>
      <c r="BC253" s="123"/>
      <c r="BD253" s="123"/>
      <c r="BE253" s="123"/>
      <c r="BF253" s="67"/>
    </row>
    <row r="254" spans="1:58" ht="25.5" customHeight="1" x14ac:dyDescent="0.25">
      <c r="A254" s="31"/>
      <c r="B254" s="31"/>
      <c r="C254" s="31"/>
      <c r="D254" s="31"/>
      <c r="E254" s="33"/>
      <c r="F254" s="90"/>
      <c r="G254" s="31"/>
      <c r="H254" s="83"/>
      <c r="I254" s="83"/>
      <c r="J254" s="62"/>
      <c r="K254" s="31"/>
      <c r="L254" s="31"/>
      <c r="M254" s="83"/>
      <c r="N254" s="69"/>
      <c r="O254" s="69"/>
      <c r="P254" s="74"/>
      <c r="Q254" s="74"/>
      <c r="R254" s="75"/>
      <c r="S254" s="34"/>
      <c r="T254" s="83"/>
      <c r="U254" s="83"/>
      <c r="V254" s="83"/>
      <c r="W254" s="83"/>
      <c r="X254" s="74"/>
      <c r="Y254" s="74"/>
      <c r="Z254" s="74"/>
      <c r="AA254" s="66"/>
      <c r="AB254" s="72"/>
      <c r="AC254" s="66"/>
      <c r="AD254" s="72"/>
      <c r="AE254" s="72"/>
      <c r="AF254" s="72"/>
      <c r="AG254" s="62"/>
      <c r="AH254" s="104"/>
      <c r="AI254" s="105"/>
      <c r="AJ254" s="30"/>
      <c r="AK254" s="30"/>
      <c r="AL254" s="30"/>
      <c r="AM254" s="30"/>
      <c r="AN254" s="68"/>
      <c r="AO254" s="68"/>
      <c r="AP254" s="68"/>
      <c r="AQ254" s="68"/>
      <c r="AR254" s="68"/>
      <c r="AS254" s="31"/>
      <c r="AT254" s="73"/>
      <c r="AU254" s="73"/>
      <c r="AV254" s="68"/>
      <c r="AW254" s="67"/>
      <c r="AX254" s="67"/>
      <c r="AY254" s="67"/>
      <c r="AZ254" s="67"/>
      <c r="BA254" s="123"/>
      <c r="BB254" s="123"/>
      <c r="BC254" s="123"/>
      <c r="BD254" s="123"/>
      <c r="BE254" s="123"/>
      <c r="BF254" s="67"/>
    </row>
    <row r="255" spans="1:58" ht="25.5" customHeight="1" x14ac:dyDescent="0.25">
      <c r="A255" s="31"/>
      <c r="B255" s="31"/>
      <c r="C255" s="31"/>
      <c r="D255" s="31"/>
      <c r="E255" s="33"/>
      <c r="F255" s="90"/>
      <c r="G255" s="31"/>
      <c r="H255" s="83"/>
      <c r="I255" s="83"/>
      <c r="J255" s="62"/>
      <c r="K255" s="31"/>
      <c r="L255" s="31"/>
      <c r="M255" s="83"/>
      <c r="N255" s="69"/>
      <c r="O255" s="69"/>
      <c r="P255" s="74"/>
      <c r="Q255" s="74"/>
      <c r="R255" s="75"/>
      <c r="S255" s="34"/>
      <c r="T255" s="83"/>
      <c r="U255" s="83"/>
      <c r="V255" s="83"/>
      <c r="W255" s="83"/>
      <c r="X255" s="74"/>
      <c r="Y255" s="74"/>
      <c r="Z255" s="74"/>
      <c r="AA255" s="66"/>
      <c r="AB255" s="72"/>
      <c r="AC255" s="66"/>
      <c r="AD255" s="72"/>
      <c r="AE255" s="72"/>
      <c r="AF255" s="72"/>
      <c r="AG255" s="62"/>
      <c r="AH255" s="104"/>
      <c r="AI255" s="105"/>
      <c r="AJ255" s="30"/>
      <c r="AK255" s="30"/>
      <c r="AL255" s="30"/>
      <c r="AM255" s="30"/>
      <c r="AN255" s="68"/>
      <c r="AO255" s="68"/>
      <c r="AP255" s="68"/>
      <c r="AQ255" s="68"/>
      <c r="AR255" s="68"/>
      <c r="AS255" s="31"/>
      <c r="AT255" s="73"/>
      <c r="AU255" s="73"/>
      <c r="AV255" s="68"/>
      <c r="AW255" s="67"/>
      <c r="AX255" s="67"/>
      <c r="AY255" s="67"/>
      <c r="AZ255" s="67"/>
      <c r="BA255" s="123"/>
      <c r="BB255" s="123"/>
      <c r="BC255" s="123"/>
      <c r="BD255" s="123"/>
      <c r="BE255" s="123"/>
      <c r="BF255" s="67"/>
    </row>
    <row r="256" spans="1:58" ht="25.5" customHeight="1" x14ac:dyDescent="0.25">
      <c r="A256" s="31"/>
      <c r="B256" s="31"/>
      <c r="C256" s="31"/>
      <c r="D256" s="31"/>
      <c r="E256" s="33"/>
      <c r="F256" s="90"/>
      <c r="G256" s="31"/>
      <c r="H256" s="83"/>
      <c r="I256" s="83"/>
      <c r="J256" s="62"/>
      <c r="K256" s="31"/>
      <c r="L256" s="31"/>
      <c r="M256" s="83"/>
      <c r="N256" s="69"/>
      <c r="O256" s="69"/>
      <c r="P256" s="74"/>
      <c r="Q256" s="74"/>
      <c r="R256" s="75"/>
      <c r="S256" s="34"/>
      <c r="T256" s="83"/>
      <c r="U256" s="83"/>
      <c r="V256" s="83"/>
      <c r="W256" s="83"/>
      <c r="X256" s="74"/>
      <c r="Y256" s="74"/>
      <c r="Z256" s="74"/>
      <c r="AA256" s="66"/>
      <c r="AB256" s="72"/>
      <c r="AC256" s="66"/>
      <c r="AD256" s="72"/>
      <c r="AE256" s="72"/>
      <c r="AF256" s="72"/>
      <c r="AG256" s="62"/>
      <c r="AH256" s="104"/>
      <c r="AI256" s="105"/>
      <c r="AJ256" s="30"/>
      <c r="AK256" s="30"/>
      <c r="AL256" s="30"/>
      <c r="AM256" s="30"/>
      <c r="AN256" s="68"/>
      <c r="AO256" s="68"/>
      <c r="AP256" s="68"/>
      <c r="AQ256" s="68"/>
      <c r="AR256" s="68"/>
      <c r="AS256" s="31"/>
      <c r="AT256" s="73"/>
      <c r="AU256" s="73"/>
      <c r="AV256" s="68"/>
      <c r="AW256" s="67"/>
      <c r="AX256" s="67"/>
      <c r="AY256" s="67"/>
      <c r="AZ256" s="67"/>
      <c r="BA256" s="123"/>
      <c r="BB256" s="123"/>
      <c r="BC256" s="123"/>
      <c r="BD256" s="123"/>
      <c r="BE256" s="123"/>
      <c r="BF256" s="67"/>
    </row>
    <row r="257" spans="1:58" ht="25.5" customHeight="1" x14ac:dyDescent="0.25">
      <c r="A257" s="31"/>
      <c r="B257" s="31"/>
      <c r="C257" s="31"/>
      <c r="D257" s="31"/>
      <c r="E257" s="33"/>
      <c r="F257" s="90"/>
      <c r="G257" s="31"/>
      <c r="H257" s="83"/>
      <c r="I257" s="83"/>
      <c r="J257" s="62"/>
      <c r="K257" s="31"/>
      <c r="L257" s="31"/>
      <c r="M257" s="83"/>
      <c r="N257" s="69"/>
      <c r="O257" s="69"/>
      <c r="P257" s="74"/>
      <c r="Q257" s="74"/>
      <c r="R257" s="75"/>
      <c r="S257" s="34"/>
      <c r="T257" s="83"/>
      <c r="U257" s="83"/>
      <c r="V257" s="83"/>
      <c r="W257" s="83"/>
      <c r="X257" s="74"/>
      <c r="Y257" s="74"/>
      <c r="Z257" s="74"/>
      <c r="AA257" s="66"/>
      <c r="AB257" s="72"/>
      <c r="AC257" s="66"/>
      <c r="AD257" s="72"/>
      <c r="AE257" s="72"/>
      <c r="AF257" s="72"/>
      <c r="AG257" s="62"/>
      <c r="AH257" s="104"/>
      <c r="AI257" s="105"/>
      <c r="AJ257" s="30"/>
      <c r="AK257" s="30"/>
      <c r="AL257" s="30"/>
      <c r="AM257" s="30"/>
      <c r="AN257" s="68"/>
      <c r="AO257" s="68"/>
      <c r="AP257" s="68"/>
      <c r="AQ257" s="68"/>
      <c r="AR257" s="68"/>
      <c r="AS257" s="31"/>
      <c r="AT257" s="73"/>
      <c r="AU257" s="73"/>
      <c r="AV257" s="68"/>
      <c r="AW257" s="67"/>
      <c r="AX257" s="67"/>
      <c r="AY257" s="67"/>
      <c r="AZ257" s="67"/>
      <c r="BA257" s="123"/>
      <c r="BB257" s="123"/>
      <c r="BC257" s="123"/>
      <c r="BD257" s="123"/>
      <c r="BE257" s="123"/>
      <c r="BF257" s="67"/>
    </row>
    <row r="258" spans="1:58" ht="25.5" customHeight="1" x14ac:dyDescent="0.25">
      <c r="A258" s="31"/>
      <c r="B258" s="31"/>
      <c r="C258" s="31"/>
      <c r="D258" s="31"/>
      <c r="E258" s="33"/>
      <c r="F258" s="90"/>
      <c r="G258" s="31"/>
      <c r="H258" s="83"/>
      <c r="I258" s="83"/>
      <c r="J258" s="62"/>
      <c r="K258" s="31"/>
      <c r="L258" s="31"/>
      <c r="M258" s="83"/>
      <c r="N258" s="69"/>
      <c r="O258" s="69"/>
      <c r="P258" s="74"/>
      <c r="Q258" s="74"/>
      <c r="R258" s="75"/>
      <c r="S258" s="34"/>
      <c r="T258" s="83"/>
      <c r="U258" s="83"/>
      <c r="V258" s="83"/>
      <c r="W258" s="83"/>
      <c r="X258" s="74"/>
      <c r="Y258" s="74"/>
      <c r="Z258" s="74"/>
      <c r="AA258" s="66"/>
      <c r="AB258" s="72"/>
      <c r="AC258" s="66"/>
      <c r="AD258" s="72"/>
      <c r="AE258" s="72"/>
      <c r="AF258" s="72"/>
      <c r="AG258" s="62"/>
      <c r="AH258" s="104"/>
      <c r="AI258" s="105"/>
      <c r="AJ258" s="30"/>
      <c r="AK258" s="30"/>
      <c r="AL258" s="30"/>
      <c r="AM258" s="30"/>
      <c r="AN258" s="68"/>
      <c r="AO258" s="68"/>
      <c r="AP258" s="68"/>
      <c r="AQ258" s="68"/>
      <c r="AR258" s="68"/>
      <c r="AS258" s="31"/>
      <c r="AT258" s="73"/>
      <c r="AU258" s="73"/>
      <c r="AV258" s="68"/>
      <c r="AW258" s="67"/>
      <c r="AX258" s="67"/>
      <c r="AY258" s="67"/>
      <c r="AZ258" s="67"/>
      <c r="BA258" s="123"/>
      <c r="BB258" s="123"/>
      <c r="BC258" s="123"/>
      <c r="BD258" s="123"/>
      <c r="BE258" s="123"/>
      <c r="BF258" s="67"/>
    </row>
    <row r="259" spans="1:58" ht="25.5" customHeight="1" x14ac:dyDescent="0.25">
      <c r="A259" s="31"/>
      <c r="B259" s="31"/>
      <c r="C259" s="31"/>
      <c r="D259" s="31"/>
      <c r="E259" s="33"/>
      <c r="F259" s="90"/>
      <c r="G259" s="31"/>
      <c r="H259" s="83"/>
      <c r="I259" s="83"/>
      <c r="J259" s="62"/>
      <c r="K259" s="31"/>
      <c r="L259" s="31"/>
      <c r="M259" s="83"/>
      <c r="N259" s="69"/>
      <c r="O259" s="69"/>
      <c r="P259" s="74"/>
      <c r="Q259" s="74"/>
      <c r="R259" s="75"/>
      <c r="S259" s="34"/>
      <c r="T259" s="83"/>
      <c r="U259" s="83"/>
      <c r="V259" s="83"/>
      <c r="W259" s="83"/>
      <c r="X259" s="74"/>
      <c r="Y259" s="74"/>
      <c r="Z259" s="74"/>
      <c r="AA259" s="66"/>
      <c r="AB259" s="72"/>
      <c r="AC259" s="66"/>
      <c r="AD259" s="72"/>
      <c r="AE259" s="72"/>
      <c r="AF259" s="72"/>
      <c r="AG259" s="62"/>
      <c r="AH259" s="104"/>
      <c r="AI259" s="105"/>
      <c r="AJ259" s="30"/>
      <c r="AK259" s="30"/>
      <c r="AL259" s="30"/>
      <c r="AM259" s="30"/>
      <c r="AN259" s="68"/>
      <c r="AO259" s="68"/>
      <c r="AP259" s="68"/>
      <c r="AQ259" s="68"/>
      <c r="AR259" s="68"/>
      <c r="AS259" s="31"/>
      <c r="AT259" s="73"/>
      <c r="AU259" s="73"/>
      <c r="AV259" s="68"/>
      <c r="AW259" s="67"/>
      <c r="AX259" s="67"/>
      <c r="AY259" s="67"/>
      <c r="AZ259" s="67"/>
      <c r="BA259" s="123"/>
      <c r="BB259" s="123"/>
      <c r="BC259" s="123"/>
      <c r="BD259" s="123"/>
      <c r="BE259" s="123"/>
      <c r="BF259" s="67"/>
    </row>
    <row r="260" spans="1:58" ht="25.5" customHeight="1" x14ac:dyDescent="0.25">
      <c r="A260" s="31"/>
      <c r="B260" s="31"/>
      <c r="C260" s="31"/>
      <c r="D260" s="31"/>
      <c r="E260" s="33"/>
      <c r="F260" s="90"/>
      <c r="G260" s="31"/>
      <c r="H260" s="83"/>
      <c r="I260" s="83"/>
      <c r="J260" s="62"/>
      <c r="K260" s="31"/>
      <c r="L260" s="31"/>
      <c r="M260" s="83"/>
      <c r="N260" s="69"/>
      <c r="O260" s="69"/>
      <c r="P260" s="74"/>
      <c r="Q260" s="74"/>
      <c r="R260" s="75"/>
      <c r="S260" s="34"/>
      <c r="T260" s="83"/>
      <c r="U260" s="83"/>
      <c r="V260" s="83"/>
      <c r="W260" s="83"/>
      <c r="X260" s="74"/>
      <c r="Y260" s="74"/>
      <c r="Z260" s="74"/>
      <c r="AA260" s="66"/>
      <c r="AB260" s="72"/>
      <c r="AC260" s="66"/>
      <c r="AD260" s="72"/>
      <c r="AE260" s="72"/>
      <c r="AF260" s="72"/>
      <c r="AG260" s="62"/>
      <c r="AH260" s="104"/>
      <c r="AI260" s="105"/>
      <c r="AJ260" s="30"/>
      <c r="AK260" s="30"/>
      <c r="AL260" s="30"/>
      <c r="AM260" s="30"/>
      <c r="AN260" s="68"/>
      <c r="AO260" s="68"/>
      <c r="AP260" s="68"/>
      <c r="AQ260" s="68"/>
      <c r="AR260" s="68"/>
      <c r="AS260" s="31"/>
      <c r="AT260" s="73"/>
      <c r="AU260" s="73"/>
      <c r="AV260" s="68"/>
      <c r="AW260" s="67"/>
      <c r="AX260" s="67"/>
      <c r="AY260" s="67"/>
      <c r="AZ260" s="67"/>
      <c r="BA260" s="123"/>
      <c r="BB260" s="123"/>
      <c r="BC260" s="123"/>
      <c r="BD260" s="123"/>
      <c r="BE260" s="123"/>
      <c r="BF260" s="67"/>
    </row>
    <row r="261" spans="1:58" ht="25.5" customHeight="1" x14ac:dyDescent="0.25">
      <c r="A261" s="31"/>
      <c r="B261" s="31"/>
      <c r="C261" s="31"/>
      <c r="D261" s="31"/>
      <c r="E261" s="33"/>
      <c r="F261" s="90"/>
      <c r="G261" s="31"/>
      <c r="H261" s="83"/>
      <c r="I261" s="83"/>
      <c r="J261" s="62"/>
      <c r="K261" s="31"/>
      <c r="L261" s="31"/>
      <c r="M261" s="83"/>
      <c r="N261" s="69"/>
      <c r="O261" s="69"/>
      <c r="P261" s="74"/>
      <c r="Q261" s="74"/>
      <c r="R261" s="75"/>
      <c r="S261" s="34"/>
      <c r="T261" s="83"/>
      <c r="U261" s="83"/>
      <c r="V261" s="83"/>
      <c r="W261" s="83"/>
      <c r="X261" s="74"/>
      <c r="Y261" s="74"/>
      <c r="Z261" s="74"/>
      <c r="AA261" s="66"/>
      <c r="AB261" s="72"/>
      <c r="AC261" s="66"/>
      <c r="AD261" s="72"/>
      <c r="AE261" s="72"/>
      <c r="AF261" s="72"/>
      <c r="AG261" s="62"/>
      <c r="AH261" s="104"/>
      <c r="AI261" s="105"/>
      <c r="AJ261" s="30"/>
      <c r="AK261" s="30"/>
      <c r="AL261" s="30"/>
      <c r="AM261" s="30"/>
      <c r="AN261" s="68"/>
      <c r="AO261" s="68"/>
      <c r="AP261" s="68"/>
      <c r="AQ261" s="68"/>
      <c r="AR261" s="68"/>
      <c r="AS261" s="31"/>
      <c r="AT261" s="73"/>
      <c r="AU261" s="73"/>
      <c r="AV261" s="68"/>
      <c r="AW261" s="67"/>
      <c r="AX261" s="67"/>
      <c r="AY261" s="67"/>
      <c r="AZ261" s="67"/>
      <c r="BA261" s="123"/>
      <c r="BB261" s="123"/>
      <c r="BC261" s="123"/>
      <c r="BD261" s="123"/>
      <c r="BE261" s="123"/>
      <c r="BF261" s="67"/>
    </row>
    <row r="262" spans="1:58" ht="25.5" customHeight="1" x14ac:dyDescent="0.25">
      <c r="A262" s="31"/>
      <c r="B262" s="31"/>
      <c r="C262" s="31"/>
      <c r="D262" s="31"/>
      <c r="E262" s="33"/>
      <c r="F262" s="90"/>
      <c r="G262" s="31"/>
      <c r="H262" s="83"/>
      <c r="I262" s="83"/>
      <c r="J262" s="62"/>
      <c r="K262" s="31"/>
      <c r="L262" s="31"/>
      <c r="M262" s="83"/>
      <c r="N262" s="69"/>
      <c r="O262" s="69"/>
      <c r="P262" s="74"/>
      <c r="Q262" s="74"/>
      <c r="R262" s="75"/>
      <c r="S262" s="34"/>
      <c r="T262" s="83"/>
      <c r="U262" s="83"/>
      <c r="V262" s="83"/>
      <c r="W262" s="83"/>
      <c r="X262" s="74"/>
      <c r="Y262" s="74"/>
      <c r="Z262" s="74"/>
      <c r="AA262" s="66"/>
      <c r="AB262" s="72"/>
      <c r="AC262" s="66"/>
      <c r="AD262" s="72"/>
      <c r="AE262" s="72"/>
      <c r="AF262" s="72"/>
      <c r="AG262" s="62"/>
      <c r="AH262" s="104"/>
      <c r="AI262" s="105"/>
      <c r="AJ262" s="30"/>
      <c r="AK262" s="30"/>
      <c r="AL262" s="30"/>
      <c r="AM262" s="30"/>
      <c r="AN262" s="68"/>
      <c r="AO262" s="68"/>
      <c r="AP262" s="68"/>
      <c r="AQ262" s="68"/>
      <c r="AR262" s="68"/>
      <c r="AS262" s="31"/>
      <c r="AT262" s="73"/>
      <c r="AU262" s="73"/>
      <c r="AV262" s="68"/>
      <c r="AW262" s="67"/>
      <c r="AX262" s="67"/>
      <c r="AY262" s="67"/>
      <c r="AZ262" s="67"/>
      <c r="BA262" s="123"/>
      <c r="BB262" s="123"/>
      <c r="BC262" s="123"/>
      <c r="BD262" s="123"/>
      <c r="BE262" s="123"/>
      <c r="BF262" s="67"/>
    </row>
    <row r="263" spans="1:58" ht="25.5" customHeight="1" x14ac:dyDescent="0.25">
      <c r="A263" s="31"/>
      <c r="B263" s="31"/>
      <c r="C263" s="31"/>
      <c r="D263" s="31"/>
      <c r="E263" s="33"/>
      <c r="F263" s="90"/>
      <c r="G263" s="31"/>
      <c r="H263" s="83"/>
      <c r="I263" s="83"/>
      <c r="J263" s="62"/>
      <c r="K263" s="31"/>
      <c r="L263" s="31"/>
      <c r="M263" s="83"/>
      <c r="N263" s="69"/>
      <c r="O263" s="69"/>
      <c r="P263" s="74"/>
      <c r="Q263" s="74"/>
      <c r="R263" s="75"/>
      <c r="S263" s="34"/>
      <c r="T263" s="83"/>
      <c r="U263" s="83"/>
      <c r="V263" s="83"/>
      <c r="W263" s="83"/>
      <c r="X263" s="74"/>
      <c r="Y263" s="74"/>
      <c r="Z263" s="74"/>
      <c r="AA263" s="66"/>
      <c r="AB263" s="72"/>
      <c r="AC263" s="66"/>
      <c r="AD263" s="72"/>
      <c r="AE263" s="72"/>
      <c r="AF263" s="72"/>
      <c r="AG263" s="62"/>
      <c r="AH263" s="104"/>
      <c r="AI263" s="105"/>
      <c r="AJ263" s="30"/>
      <c r="AK263" s="30"/>
      <c r="AL263" s="30"/>
      <c r="AM263" s="30"/>
      <c r="AN263" s="68"/>
      <c r="AO263" s="68"/>
      <c r="AP263" s="68"/>
      <c r="AQ263" s="68"/>
      <c r="AR263" s="68"/>
      <c r="AS263" s="31"/>
      <c r="AT263" s="73"/>
      <c r="AU263" s="73"/>
      <c r="AV263" s="68"/>
      <c r="AW263" s="67"/>
      <c r="AX263" s="67"/>
      <c r="AY263" s="67"/>
      <c r="AZ263" s="67"/>
      <c r="BA263" s="123"/>
      <c r="BB263" s="123"/>
      <c r="BC263" s="123"/>
      <c r="BD263" s="123"/>
      <c r="BE263" s="123"/>
      <c r="BF263" s="67"/>
    </row>
    <row r="264" spans="1:58" ht="25.5" customHeight="1" x14ac:dyDescent="0.25">
      <c r="A264" s="31"/>
      <c r="B264" s="31"/>
      <c r="C264" s="31"/>
      <c r="D264" s="31"/>
      <c r="E264" s="33"/>
      <c r="F264" s="90"/>
      <c r="G264" s="31"/>
      <c r="H264" s="83"/>
      <c r="I264" s="83"/>
      <c r="J264" s="62"/>
      <c r="K264" s="31"/>
      <c r="L264" s="31"/>
      <c r="M264" s="83"/>
      <c r="N264" s="69"/>
      <c r="O264" s="69"/>
      <c r="P264" s="74"/>
      <c r="Q264" s="74"/>
      <c r="R264" s="75"/>
      <c r="S264" s="34"/>
      <c r="T264" s="83"/>
      <c r="U264" s="83"/>
      <c r="V264" s="83"/>
      <c r="W264" s="83"/>
      <c r="X264" s="74"/>
      <c r="Y264" s="74"/>
      <c r="Z264" s="74"/>
      <c r="AA264" s="66"/>
      <c r="AB264" s="72"/>
      <c r="AC264" s="66"/>
      <c r="AD264" s="72"/>
      <c r="AE264" s="72"/>
      <c r="AF264" s="72"/>
      <c r="AG264" s="62"/>
      <c r="AH264" s="104"/>
      <c r="AI264" s="105"/>
      <c r="AJ264" s="30"/>
      <c r="AK264" s="30"/>
      <c r="AL264" s="30"/>
      <c r="AM264" s="30"/>
      <c r="AN264" s="68"/>
      <c r="AO264" s="68"/>
      <c r="AP264" s="68"/>
      <c r="AQ264" s="68"/>
      <c r="AR264" s="68"/>
      <c r="AS264" s="31"/>
      <c r="AT264" s="73"/>
      <c r="AU264" s="73"/>
      <c r="AV264" s="68"/>
      <c r="AW264" s="67"/>
      <c r="AX264" s="67"/>
      <c r="AY264" s="67"/>
      <c r="AZ264" s="67"/>
      <c r="BA264" s="123"/>
      <c r="BB264" s="123"/>
      <c r="BC264" s="123"/>
      <c r="BD264" s="123"/>
      <c r="BE264" s="123"/>
      <c r="BF264" s="67"/>
    </row>
    <row r="265" spans="1:58" ht="25.5" customHeight="1" x14ac:dyDescent="0.25">
      <c r="A265" s="31"/>
      <c r="B265" s="31"/>
      <c r="C265" s="31"/>
      <c r="D265" s="31"/>
      <c r="E265" s="33"/>
      <c r="F265" s="90"/>
      <c r="G265" s="31"/>
      <c r="H265" s="83"/>
      <c r="I265" s="83"/>
      <c r="J265" s="62"/>
      <c r="K265" s="31"/>
      <c r="L265" s="31"/>
      <c r="M265" s="83"/>
      <c r="N265" s="69"/>
      <c r="O265" s="69"/>
      <c r="P265" s="74"/>
      <c r="Q265" s="74"/>
      <c r="R265" s="75"/>
      <c r="S265" s="34"/>
      <c r="T265" s="83"/>
      <c r="U265" s="83"/>
      <c r="V265" s="83"/>
      <c r="W265" s="83"/>
      <c r="X265" s="74"/>
      <c r="Y265" s="74"/>
      <c r="Z265" s="74"/>
      <c r="AA265" s="66"/>
      <c r="AB265" s="72"/>
      <c r="AC265" s="66"/>
      <c r="AD265" s="72"/>
      <c r="AE265" s="72"/>
      <c r="AF265" s="72"/>
      <c r="AG265" s="62"/>
      <c r="AH265" s="104"/>
      <c r="AI265" s="105"/>
      <c r="AJ265" s="30"/>
      <c r="AK265" s="30"/>
      <c r="AL265" s="30"/>
      <c r="AM265" s="30"/>
      <c r="AN265" s="68"/>
      <c r="AO265" s="68"/>
      <c r="AP265" s="68"/>
      <c r="AQ265" s="68"/>
      <c r="AR265" s="68"/>
      <c r="AS265" s="31"/>
      <c r="AT265" s="73"/>
      <c r="AU265" s="73"/>
      <c r="AV265" s="68"/>
      <c r="AW265" s="67"/>
      <c r="AX265" s="67"/>
      <c r="AY265" s="67"/>
      <c r="AZ265" s="67"/>
      <c r="BA265" s="123"/>
      <c r="BB265" s="123"/>
      <c r="BC265" s="123"/>
      <c r="BD265" s="123"/>
      <c r="BE265" s="123"/>
      <c r="BF265" s="67"/>
    </row>
    <row r="266" spans="1:58" ht="25.5" customHeight="1" x14ac:dyDescent="0.25">
      <c r="A266" s="31"/>
      <c r="B266" s="31"/>
      <c r="C266" s="31"/>
      <c r="D266" s="31"/>
      <c r="E266" s="33"/>
      <c r="F266" s="90"/>
      <c r="G266" s="31"/>
      <c r="H266" s="83"/>
      <c r="I266" s="83"/>
      <c r="J266" s="62"/>
      <c r="K266" s="31"/>
      <c r="L266" s="31"/>
      <c r="M266" s="83"/>
      <c r="N266" s="69"/>
      <c r="O266" s="69"/>
      <c r="P266" s="74"/>
      <c r="Q266" s="74"/>
      <c r="R266" s="75"/>
      <c r="S266" s="34"/>
      <c r="T266" s="83"/>
      <c r="U266" s="83"/>
      <c r="V266" s="83"/>
      <c r="W266" s="83"/>
      <c r="X266" s="74"/>
      <c r="Y266" s="74"/>
      <c r="Z266" s="74"/>
      <c r="AA266" s="66"/>
      <c r="AB266" s="72"/>
      <c r="AC266" s="66"/>
      <c r="AD266" s="72"/>
      <c r="AE266" s="72"/>
      <c r="AF266" s="72"/>
      <c r="AG266" s="62"/>
      <c r="AH266" s="104"/>
      <c r="AI266" s="105"/>
      <c r="AJ266" s="30"/>
      <c r="AK266" s="30"/>
      <c r="AL266" s="30"/>
      <c r="AM266" s="30"/>
      <c r="AN266" s="68"/>
      <c r="AO266" s="68"/>
      <c r="AP266" s="68"/>
      <c r="AQ266" s="68"/>
      <c r="AR266" s="68"/>
      <c r="AS266" s="31"/>
      <c r="AT266" s="73"/>
      <c r="AU266" s="73"/>
      <c r="AV266" s="68"/>
      <c r="AW266" s="67"/>
      <c r="AX266" s="67"/>
      <c r="AY266" s="67"/>
      <c r="AZ266" s="67"/>
      <c r="BA266" s="123"/>
      <c r="BB266" s="123"/>
      <c r="BC266" s="123"/>
      <c r="BD266" s="123"/>
      <c r="BE266" s="123"/>
      <c r="BF266" s="67"/>
    </row>
    <row r="267" spans="1:58" ht="25.5" customHeight="1" x14ac:dyDescent="0.25">
      <c r="A267" s="31"/>
      <c r="B267" s="31"/>
      <c r="C267" s="31"/>
      <c r="D267" s="31"/>
      <c r="E267" s="33"/>
      <c r="F267" s="90"/>
      <c r="G267" s="31"/>
      <c r="H267" s="83"/>
      <c r="I267" s="83"/>
      <c r="J267" s="62"/>
      <c r="K267" s="31"/>
      <c r="L267" s="31"/>
      <c r="M267" s="83"/>
      <c r="N267" s="69"/>
      <c r="O267" s="69"/>
      <c r="P267" s="74"/>
      <c r="Q267" s="74"/>
      <c r="R267" s="75"/>
      <c r="S267" s="34"/>
      <c r="T267" s="83"/>
      <c r="U267" s="83"/>
      <c r="V267" s="83"/>
      <c r="W267" s="83"/>
      <c r="X267" s="74"/>
      <c r="Y267" s="74"/>
      <c r="Z267" s="74"/>
      <c r="AA267" s="66"/>
      <c r="AB267" s="72"/>
      <c r="AC267" s="66"/>
      <c r="AD267" s="72"/>
      <c r="AE267" s="72"/>
      <c r="AF267" s="72"/>
      <c r="AG267" s="62"/>
      <c r="AH267" s="104"/>
      <c r="AI267" s="105"/>
      <c r="AJ267" s="30"/>
      <c r="AK267" s="30"/>
      <c r="AL267" s="30"/>
      <c r="AM267" s="30"/>
      <c r="AN267" s="68"/>
      <c r="AO267" s="68"/>
      <c r="AP267" s="68"/>
      <c r="AQ267" s="68"/>
      <c r="AR267" s="68"/>
      <c r="AS267" s="31"/>
      <c r="AT267" s="73"/>
      <c r="AU267" s="73"/>
      <c r="AV267" s="68"/>
      <c r="AW267" s="67"/>
      <c r="AX267" s="67"/>
      <c r="AY267" s="67"/>
      <c r="AZ267" s="67"/>
      <c r="BA267" s="123"/>
      <c r="BB267" s="123"/>
      <c r="BC267" s="123"/>
      <c r="BD267" s="123"/>
      <c r="BE267" s="123"/>
      <c r="BF267" s="67"/>
    </row>
    <row r="268" spans="1:58" ht="25.5" customHeight="1" x14ac:dyDescent="0.25">
      <c r="A268" s="31"/>
      <c r="B268" s="31"/>
      <c r="C268" s="31"/>
      <c r="D268" s="31"/>
      <c r="E268" s="33"/>
      <c r="F268" s="90"/>
      <c r="G268" s="31"/>
      <c r="H268" s="83"/>
      <c r="I268" s="83"/>
      <c r="J268" s="62"/>
      <c r="K268" s="31"/>
      <c r="L268" s="31"/>
      <c r="M268" s="83"/>
      <c r="N268" s="69"/>
      <c r="O268" s="69"/>
      <c r="P268" s="74"/>
      <c r="Q268" s="74"/>
      <c r="R268" s="75"/>
      <c r="S268" s="34"/>
      <c r="T268" s="83"/>
      <c r="U268" s="83"/>
      <c r="V268" s="83"/>
      <c r="W268" s="83"/>
      <c r="X268" s="74"/>
      <c r="Y268" s="74"/>
      <c r="Z268" s="74"/>
      <c r="AA268" s="66"/>
      <c r="AB268" s="72"/>
      <c r="AC268" s="66"/>
      <c r="AD268" s="72"/>
      <c r="AE268" s="72"/>
      <c r="AF268" s="72"/>
      <c r="AG268" s="62"/>
      <c r="AH268" s="104"/>
      <c r="AI268" s="105"/>
      <c r="AJ268" s="30"/>
      <c r="AK268" s="30"/>
      <c r="AL268" s="30"/>
      <c r="AM268" s="30"/>
      <c r="AN268" s="68"/>
      <c r="AO268" s="68"/>
      <c r="AP268" s="68"/>
      <c r="AQ268" s="68"/>
      <c r="AR268" s="68"/>
      <c r="AS268" s="31"/>
      <c r="AT268" s="73"/>
      <c r="AU268" s="73"/>
      <c r="AV268" s="68"/>
      <c r="AW268" s="67"/>
      <c r="AX268" s="67"/>
      <c r="AY268" s="67"/>
      <c r="AZ268" s="67"/>
      <c r="BA268" s="123"/>
      <c r="BB268" s="123"/>
      <c r="BC268" s="123"/>
      <c r="BD268" s="123"/>
      <c r="BE268" s="123"/>
      <c r="BF268" s="67"/>
    </row>
    <row r="269" spans="1:58" ht="25.5" customHeight="1" x14ac:dyDescent="0.25">
      <c r="A269" s="31"/>
      <c r="B269" s="31"/>
      <c r="C269" s="31"/>
      <c r="D269" s="31"/>
      <c r="E269" s="33"/>
      <c r="F269" s="90"/>
      <c r="G269" s="31"/>
      <c r="H269" s="83"/>
      <c r="I269" s="83"/>
      <c r="J269" s="62"/>
      <c r="K269" s="31"/>
      <c r="L269" s="31"/>
      <c r="M269" s="83"/>
      <c r="N269" s="69"/>
      <c r="O269" s="69"/>
      <c r="P269" s="74"/>
      <c r="Q269" s="74"/>
      <c r="R269" s="75"/>
      <c r="S269" s="34"/>
      <c r="T269" s="83"/>
      <c r="U269" s="83"/>
      <c r="V269" s="83"/>
      <c r="W269" s="83"/>
      <c r="X269" s="74"/>
      <c r="Y269" s="74"/>
      <c r="Z269" s="74"/>
      <c r="AA269" s="66"/>
      <c r="AB269" s="72"/>
      <c r="AC269" s="66"/>
      <c r="AD269" s="72"/>
      <c r="AE269" s="72"/>
      <c r="AF269" s="72"/>
      <c r="AG269" s="62"/>
      <c r="AH269" s="104"/>
      <c r="AI269" s="105"/>
      <c r="AJ269" s="30"/>
      <c r="AK269" s="30"/>
      <c r="AL269" s="30"/>
      <c r="AM269" s="30"/>
      <c r="AN269" s="68"/>
      <c r="AO269" s="68"/>
      <c r="AP269" s="68"/>
      <c r="AQ269" s="68"/>
      <c r="AR269" s="68"/>
      <c r="AS269" s="31"/>
      <c r="AT269" s="73"/>
      <c r="AU269" s="73"/>
      <c r="AV269" s="68"/>
      <c r="AW269" s="67"/>
      <c r="AX269" s="67"/>
      <c r="AY269" s="67"/>
      <c r="AZ269" s="67"/>
      <c r="BA269" s="123"/>
      <c r="BB269" s="123"/>
      <c r="BC269" s="123"/>
      <c r="BD269" s="123"/>
      <c r="BE269" s="123"/>
      <c r="BF269" s="67"/>
    </row>
    <row r="270" spans="1:58" ht="25.5" customHeight="1" x14ac:dyDescent="0.25">
      <c r="A270" s="31"/>
      <c r="B270" s="31"/>
      <c r="C270" s="31"/>
      <c r="D270" s="31"/>
      <c r="E270" s="33"/>
      <c r="F270" s="90"/>
      <c r="G270" s="31"/>
      <c r="H270" s="83"/>
      <c r="I270" s="83"/>
      <c r="J270" s="62"/>
      <c r="K270" s="31"/>
      <c r="L270" s="31"/>
      <c r="M270" s="83"/>
      <c r="N270" s="69"/>
      <c r="O270" s="69"/>
      <c r="P270" s="74"/>
      <c r="Q270" s="74"/>
      <c r="R270" s="75"/>
      <c r="S270" s="34"/>
      <c r="T270" s="83"/>
      <c r="U270" s="83"/>
      <c r="V270" s="83"/>
      <c r="W270" s="83"/>
      <c r="X270" s="74"/>
      <c r="Y270" s="74"/>
      <c r="Z270" s="74"/>
      <c r="AA270" s="66"/>
      <c r="AB270" s="72"/>
      <c r="AC270" s="66"/>
      <c r="AD270" s="72"/>
      <c r="AE270" s="72"/>
      <c r="AF270" s="72"/>
      <c r="AG270" s="62"/>
      <c r="AH270" s="104"/>
      <c r="AI270" s="105"/>
      <c r="AJ270" s="30"/>
      <c r="AK270" s="30"/>
      <c r="AL270" s="30"/>
      <c r="AM270" s="30"/>
      <c r="AN270" s="68"/>
      <c r="AO270" s="68"/>
      <c r="AP270" s="68"/>
      <c r="AQ270" s="68"/>
      <c r="AR270" s="68"/>
      <c r="AS270" s="31"/>
      <c r="AT270" s="73"/>
      <c r="AU270" s="73"/>
      <c r="AV270" s="68"/>
      <c r="AW270" s="67"/>
      <c r="AX270" s="67"/>
      <c r="AY270" s="67"/>
      <c r="AZ270" s="67"/>
      <c r="BA270" s="123"/>
      <c r="BB270" s="123"/>
      <c r="BC270" s="123"/>
      <c r="BD270" s="123"/>
      <c r="BE270" s="123"/>
      <c r="BF270" s="67"/>
    </row>
    <row r="271" spans="1:58" ht="25.5" customHeight="1" x14ac:dyDescent="0.25">
      <c r="A271" s="31"/>
      <c r="B271" s="31"/>
      <c r="C271" s="31"/>
      <c r="D271" s="31"/>
      <c r="E271" s="33"/>
      <c r="F271" s="90"/>
      <c r="G271" s="31"/>
      <c r="H271" s="83"/>
      <c r="I271" s="83"/>
      <c r="J271" s="62"/>
      <c r="K271" s="31"/>
      <c r="L271" s="31"/>
      <c r="M271" s="83"/>
      <c r="N271" s="69"/>
      <c r="O271" s="69"/>
      <c r="P271" s="74"/>
      <c r="Q271" s="74"/>
      <c r="R271" s="75"/>
      <c r="S271" s="34"/>
      <c r="T271" s="83"/>
      <c r="U271" s="83"/>
      <c r="V271" s="83"/>
      <c r="W271" s="83"/>
      <c r="X271" s="74"/>
      <c r="Y271" s="74"/>
      <c r="Z271" s="74"/>
      <c r="AA271" s="66"/>
      <c r="AB271" s="72"/>
      <c r="AC271" s="66"/>
      <c r="AD271" s="72"/>
      <c r="AE271" s="72"/>
      <c r="AF271" s="72"/>
      <c r="AG271" s="62"/>
      <c r="AH271" s="104"/>
      <c r="AI271" s="105"/>
      <c r="AJ271" s="30"/>
      <c r="AK271" s="30"/>
      <c r="AL271" s="30"/>
      <c r="AM271" s="30"/>
      <c r="AN271" s="68"/>
      <c r="AO271" s="68"/>
      <c r="AP271" s="68"/>
      <c r="AQ271" s="68"/>
      <c r="AR271" s="68"/>
      <c r="AS271" s="31"/>
      <c r="AT271" s="73"/>
      <c r="AU271" s="73"/>
      <c r="AV271" s="68"/>
      <c r="AW271" s="67"/>
      <c r="AX271" s="67"/>
      <c r="AY271" s="67"/>
      <c r="AZ271" s="67"/>
      <c r="BA271" s="123"/>
      <c r="BB271" s="123"/>
      <c r="BC271" s="123"/>
      <c r="BD271" s="123"/>
      <c r="BE271" s="123"/>
      <c r="BF271" s="67"/>
    </row>
    <row r="272" spans="1:58" ht="25.5" customHeight="1" x14ac:dyDescent="0.25">
      <c r="A272" s="31"/>
      <c r="B272" s="31"/>
      <c r="C272" s="31"/>
      <c r="D272" s="31"/>
      <c r="E272" s="33"/>
      <c r="F272" s="90"/>
      <c r="G272" s="31"/>
      <c r="H272" s="83"/>
      <c r="I272" s="83"/>
      <c r="J272" s="62"/>
      <c r="K272" s="31"/>
      <c r="L272" s="31"/>
      <c r="M272" s="83"/>
      <c r="N272" s="69"/>
      <c r="O272" s="69"/>
      <c r="P272" s="74"/>
      <c r="Q272" s="74"/>
      <c r="R272" s="75"/>
      <c r="S272" s="34"/>
      <c r="T272" s="83"/>
      <c r="U272" s="83"/>
      <c r="V272" s="83"/>
      <c r="W272" s="83"/>
      <c r="X272" s="74"/>
      <c r="Y272" s="74"/>
      <c r="Z272" s="74"/>
      <c r="AA272" s="66"/>
      <c r="AB272" s="72"/>
      <c r="AC272" s="66"/>
      <c r="AD272" s="72"/>
      <c r="AE272" s="72"/>
      <c r="AF272" s="72"/>
      <c r="AG272" s="62"/>
      <c r="AH272" s="104"/>
      <c r="AI272" s="105"/>
      <c r="AJ272" s="30"/>
      <c r="AK272" s="30"/>
      <c r="AL272" s="30"/>
      <c r="AM272" s="30"/>
      <c r="AN272" s="68"/>
      <c r="AO272" s="68"/>
      <c r="AP272" s="68"/>
      <c r="AQ272" s="68"/>
      <c r="AR272" s="68"/>
      <c r="AS272" s="31"/>
      <c r="AT272" s="73"/>
      <c r="AU272" s="73"/>
      <c r="AV272" s="68"/>
      <c r="AW272" s="67"/>
      <c r="AX272" s="67"/>
      <c r="AY272" s="67"/>
      <c r="AZ272" s="67"/>
      <c r="BA272" s="123"/>
      <c r="BB272" s="123"/>
      <c r="BC272" s="123"/>
      <c r="BD272" s="123"/>
      <c r="BE272" s="123"/>
      <c r="BF272" s="67"/>
    </row>
    <row r="273" spans="1:58" ht="25.5" customHeight="1" x14ac:dyDescent="0.25">
      <c r="A273" s="31"/>
      <c r="B273" s="31"/>
      <c r="C273" s="31"/>
      <c r="D273" s="31"/>
      <c r="E273" s="33"/>
      <c r="F273" s="90"/>
      <c r="G273" s="31"/>
      <c r="H273" s="83"/>
      <c r="I273" s="83"/>
      <c r="J273" s="62"/>
      <c r="K273" s="31"/>
      <c r="L273" s="31"/>
      <c r="M273" s="83"/>
      <c r="N273" s="69"/>
      <c r="O273" s="69"/>
      <c r="P273" s="74"/>
      <c r="Q273" s="74"/>
      <c r="R273" s="75"/>
      <c r="S273" s="34"/>
      <c r="T273" s="83"/>
      <c r="U273" s="83"/>
      <c r="V273" s="83"/>
      <c r="W273" s="83"/>
      <c r="X273" s="74"/>
      <c r="Y273" s="74"/>
      <c r="Z273" s="74"/>
      <c r="AA273" s="66"/>
      <c r="AB273" s="72"/>
      <c r="AC273" s="66"/>
      <c r="AD273" s="72"/>
      <c r="AE273" s="72"/>
      <c r="AF273" s="72"/>
      <c r="AG273" s="62"/>
      <c r="AH273" s="104"/>
      <c r="AI273" s="105"/>
      <c r="AJ273" s="30"/>
      <c r="AK273" s="30"/>
      <c r="AL273" s="30"/>
      <c r="AM273" s="30"/>
      <c r="AN273" s="68"/>
      <c r="AO273" s="68"/>
      <c r="AP273" s="68"/>
      <c r="AQ273" s="68"/>
      <c r="AR273" s="68"/>
      <c r="AS273" s="31"/>
      <c r="AT273" s="73"/>
      <c r="AU273" s="73"/>
      <c r="AV273" s="68"/>
      <c r="AW273" s="67"/>
      <c r="AX273" s="67"/>
      <c r="AY273" s="67"/>
      <c r="AZ273" s="67"/>
      <c r="BA273" s="123"/>
      <c r="BB273" s="123"/>
      <c r="BC273" s="123"/>
      <c r="BD273" s="123"/>
      <c r="BE273" s="123"/>
      <c r="BF273" s="67"/>
    </row>
    <row r="274" spans="1:58" ht="25.5" customHeight="1" x14ac:dyDescent="0.25">
      <c r="A274" s="31"/>
      <c r="B274" s="31"/>
      <c r="C274" s="31"/>
      <c r="D274" s="31"/>
      <c r="E274" s="33"/>
      <c r="F274" s="90"/>
      <c r="G274" s="31"/>
      <c r="H274" s="83"/>
      <c r="I274" s="83"/>
      <c r="J274" s="62"/>
      <c r="K274" s="31"/>
      <c r="L274" s="31"/>
      <c r="M274" s="83"/>
      <c r="N274" s="69"/>
      <c r="O274" s="69"/>
      <c r="P274" s="74"/>
      <c r="Q274" s="74"/>
      <c r="R274" s="75"/>
      <c r="S274" s="34"/>
      <c r="T274" s="83"/>
      <c r="U274" s="83"/>
      <c r="V274" s="83"/>
      <c r="W274" s="83"/>
      <c r="X274" s="74"/>
      <c r="Y274" s="74"/>
      <c r="Z274" s="74"/>
      <c r="AA274" s="66"/>
      <c r="AB274" s="72"/>
      <c r="AC274" s="66"/>
      <c r="AD274" s="72"/>
      <c r="AE274" s="72"/>
      <c r="AF274" s="72"/>
      <c r="AG274" s="62"/>
      <c r="AH274" s="104"/>
      <c r="AI274" s="105"/>
      <c r="AJ274" s="30"/>
      <c r="AK274" s="30"/>
      <c r="AL274" s="30"/>
      <c r="AM274" s="30"/>
      <c r="AN274" s="68"/>
      <c r="AO274" s="68"/>
      <c r="AP274" s="68"/>
      <c r="AQ274" s="68"/>
      <c r="AR274" s="68"/>
      <c r="AS274" s="31"/>
      <c r="AT274" s="73"/>
      <c r="AU274" s="73"/>
      <c r="AV274" s="68"/>
      <c r="AW274" s="67"/>
      <c r="AX274" s="67"/>
      <c r="AY274" s="67"/>
      <c r="AZ274" s="67"/>
      <c r="BA274" s="123"/>
      <c r="BB274" s="123"/>
      <c r="BC274" s="123"/>
      <c r="BD274" s="123"/>
      <c r="BE274" s="123"/>
      <c r="BF274" s="67"/>
    </row>
    <row r="275" spans="1:58" ht="25.5" customHeight="1" x14ac:dyDescent="0.25">
      <c r="A275" s="31"/>
      <c r="B275" s="31"/>
      <c r="C275" s="31"/>
      <c r="D275" s="31"/>
      <c r="E275" s="33"/>
      <c r="F275" s="90"/>
      <c r="G275" s="31"/>
      <c r="H275" s="83"/>
      <c r="I275" s="83"/>
      <c r="J275" s="62"/>
      <c r="K275" s="31"/>
      <c r="L275" s="31"/>
      <c r="M275" s="83"/>
      <c r="N275" s="69"/>
      <c r="O275" s="69"/>
      <c r="P275" s="74"/>
      <c r="Q275" s="74"/>
      <c r="R275" s="75"/>
      <c r="S275" s="34"/>
      <c r="T275" s="83"/>
      <c r="U275" s="83"/>
      <c r="V275" s="83"/>
      <c r="W275" s="83"/>
      <c r="X275" s="74"/>
      <c r="Y275" s="74"/>
      <c r="Z275" s="74"/>
      <c r="AA275" s="66"/>
      <c r="AB275" s="72"/>
      <c r="AC275" s="66"/>
      <c r="AD275" s="72"/>
      <c r="AE275" s="72"/>
      <c r="AF275" s="72"/>
      <c r="AG275" s="62"/>
      <c r="AH275" s="104"/>
      <c r="AI275" s="105"/>
      <c r="AJ275" s="30"/>
      <c r="AK275" s="30"/>
      <c r="AL275" s="30"/>
      <c r="AM275" s="30"/>
      <c r="AN275" s="68"/>
      <c r="AO275" s="68"/>
      <c r="AP275" s="68"/>
      <c r="AQ275" s="68"/>
      <c r="AR275" s="68"/>
      <c r="AS275" s="31"/>
      <c r="AT275" s="73"/>
      <c r="AU275" s="73"/>
      <c r="AV275" s="68"/>
      <c r="AW275" s="67"/>
      <c r="AX275" s="67"/>
      <c r="AY275" s="67"/>
      <c r="AZ275" s="67"/>
      <c r="BA275" s="123"/>
      <c r="BB275" s="123"/>
      <c r="BC275" s="123"/>
      <c r="BD275" s="123"/>
      <c r="BE275" s="123"/>
      <c r="BF275" s="67"/>
    </row>
    <row r="276" spans="1:58" ht="25.5" customHeight="1" x14ac:dyDescent="0.25">
      <c r="A276" s="31"/>
      <c r="B276" s="31"/>
      <c r="C276" s="31"/>
      <c r="D276" s="31"/>
      <c r="E276" s="33"/>
      <c r="F276" s="90"/>
      <c r="G276" s="31"/>
      <c r="H276" s="83"/>
      <c r="I276" s="83"/>
      <c r="J276" s="62"/>
      <c r="K276" s="31"/>
      <c r="L276" s="31"/>
      <c r="M276" s="83"/>
      <c r="N276" s="69"/>
      <c r="O276" s="69"/>
      <c r="P276" s="74"/>
      <c r="Q276" s="74"/>
      <c r="R276" s="75"/>
      <c r="S276" s="34"/>
      <c r="T276" s="83"/>
      <c r="U276" s="83"/>
      <c r="V276" s="83"/>
      <c r="W276" s="83"/>
      <c r="X276" s="74"/>
      <c r="Y276" s="74"/>
      <c r="Z276" s="74"/>
      <c r="AA276" s="66"/>
      <c r="AB276" s="72"/>
      <c r="AC276" s="66"/>
      <c r="AD276" s="72"/>
      <c r="AE276" s="72"/>
      <c r="AF276" s="72"/>
      <c r="AG276" s="62"/>
      <c r="AH276" s="104"/>
      <c r="AI276" s="105"/>
      <c r="AJ276" s="30"/>
      <c r="AK276" s="30"/>
      <c r="AL276" s="30"/>
      <c r="AM276" s="30"/>
      <c r="AN276" s="68"/>
      <c r="AO276" s="68"/>
      <c r="AP276" s="68"/>
      <c r="AQ276" s="68"/>
      <c r="AR276" s="68"/>
      <c r="AS276" s="31"/>
      <c r="AT276" s="73"/>
      <c r="AU276" s="73"/>
      <c r="AV276" s="68"/>
      <c r="AW276" s="67"/>
      <c r="AX276" s="67"/>
      <c r="AY276" s="67"/>
      <c r="AZ276" s="67"/>
      <c r="BA276" s="123"/>
      <c r="BB276" s="123"/>
      <c r="BC276" s="123"/>
      <c r="BD276" s="123"/>
      <c r="BE276" s="123"/>
      <c r="BF276" s="67"/>
    </row>
    <row r="277" spans="1:58" ht="25.5" customHeight="1" x14ac:dyDescent="0.25">
      <c r="A277" s="31"/>
      <c r="B277" s="31"/>
      <c r="C277" s="31"/>
      <c r="D277" s="31"/>
      <c r="E277" s="33"/>
      <c r="F277" s="90"/>
      <c r="G277" s="31"/>
      <c r="H277" s="83"/>
      <c r="I277" s="83"/>
      <c r="J277" s="62"/>
      <c r="K277" s="31"/>
      <c r="L277" s="31"/>
      <c r="M277" s="83"/>
      <c r="N277" s="69"/>
      <c r="O277" s="69"/>
      <c r="P277" s="74"/>
      <c r="Q277" s="74"/>
      <c r="R277" s="75"/>
      <c r="S277" s="34"/>
      <c r="T277" s="83"/>
      <c r="U277" s="83"/>
      <c r="V277" s="83"/>
      <c r="W277" s="83"/>
      <c r="X277" s="74"/>
      <c r="Y277" s="74"/>
      <c r="Z277" s="74"/>
      <c r="AA277" s="66"/>
      <c r="AB277" s="72"/>
      <c r="AC277" s="66"/>
      <c r="AD277" s="72"/>
      <c r="AE277" s="72"/>
      <c r="AF277" s="72"/>
      <c r="AG277" s="62"/>
      <c r="AH277" s="104"/>
      <c r="AI277" s="105"/>
      <c r="AJ277" s="30"/>
      <c r="AK277" s="30"/>
      <c r="AL277" s="30"/>
      <c r="AM277" s="30"/>
      <c r="AN277" s="68"/>
      <c r="AO277" s="68"/>
      <c r="AP277" s="68"/>
      <c r="AQ277" s="68"/>
      <c r="AR277" s="68"/>
      <c r="AS277" s="31"/>
      <c r="AT277" s="73"/>
      <c r="AU277" s="73"/>
      <c r="AV277" s="68"/>
      <c r="AW277" s="67"/>
      <c r="AX277" s="67"/>
      <c r="AY277" s="67"/>
      <c r="AZ277" s="67"/>
      <c r="BA277" s="123"/>
      <c r="BB277" s="123"/>
      <c r="BC277" s="123"/>
      <c r="BD277" s="123"/>
      <c r="BE277" s="123"/>
      <c r="BF277" s="67"/>
    </row>
    <row r="278" spans="1:58" ht="25.5" customHeight="1" x14ac:dyDescent="0.25">
      <c r="A278" s="31"/>
      <c r="B278" s="31"/>
      <c r="C278" s="31"/>
      <c r="D278" s="31"/>
      <c r="E278" s="33"/>
      <c r="F278" s="90"/>
      <c r="G278" s="31"/>
      <c r="H278" s="83"/>
      <c r="I278" s="83"/>
      <c r="J278" s="62"/>
      <c r="K278" s="31"/>
      <c r="L278" s="31"/>
      <c r="M278" s="83"/>
      <c r="N278" s="69"/>
      <c r="O278" s="69"/>
      <c r="P278" s="74"/>
      <c r="Q278" s="74"/>
      <c r="R278" s="75"/>
      <c r="S278" s="34"/>
      <c r="T278" s="83"/>
      <c r="U278" s="83"/>
      <c r="V278" s="83"/>
      <c r="W278" s="83"/>
      <c r="X278" s="74"/>
      <c r="Y278" s="74"/>
      <c r="Z278" s="74"/>
      <c r="AA278" s="66"/>
      <c r="AB278" s="72"/>
      <c r="AC278" s="66"/>
      <c r="AD278" s="72"/>
      <c r="AE278" s="72"/>
      <c r="AF278" s="72"/>
      <c r="AG278" s="62"/>
      <c r="AH278" s="104"/>
      <c r="AI278" s="105"/>
      <c r="AJ278" s="30"/>
      <c r="AK278" s="30"/>
      <c r="AL278" s="30"/>
      <c r="AM278" s="30"/>
      <c r="AN278" s="68"/>
      <c r="AO278" s="68"/>
      <c r="AP278" s="68"/>
      <c r="AQ278" s="68"/>
      <c r="AR278" s="68"/>
      <c r="AS278" s="31"/>
      <c r="AT278" s="73"/>
      <c r="AU278" s="73"/>
      <c r="AV278" s="68"/>
      <c r="AW278" s="67"/>
      <c r="AX278" s="67"/>
      <c r="AY278" s="67"/>
      <c r="AZ278" s="67"/>
      <c r="BA278" s="123"/>
      <c r="BB278" s="123"/>
      <c r="BC278" s="123"/>
      <c r="BD278" s="123"/>
      <c r="BE278" s="123"/>
      <c r="BF278" s="67"/>
    </row>
    <row r="279" spans="1:58" ht="25.5" customHeight="1" x14ac:dyDescent="0.25">
      <c r="A279" s="31"/>
      <c r="B279" s="31"/>
      <c r="C279" s="31"/>
      <c r="D279" s="31"/>
      <c r="E279" s="33"/>
      <c r="F279" s="90"/>
      <c r="G279" s="31"/>
      <c r="H279" s="83"/>
      <c r="I279" s="83"/>
      <c r="J279" s="62"/>
      <c r="K279" s="31"/>
      <c r="L279" s="31"/>
      <c r="M279" s="83"/>
      <c r="N279" s="69"/>
      <c r="O279" s="69"/>
      <c r="P279" s="74"/>
      <c r="Q279" s="74"/>
      <c r="R279" s="75"/>
      <c r="S279" s="34"/>
      <c r="T279" s="83"/>
      <c r="U279" s="83"/>
      <c r="V279" s="83"/>
      <c r="W279" s="83"/>
      <c r="X279" s="74"/>
      <c r="Y279" s="74"/>
      <c r="Z279" s="74"/>
      <c r="AA279" s="66"/>
      <c r="AB279" s="72"/>
      <c r="AC279" s="66"/>
      <c r="AD279" s="72"/>
      <c r="AE279" s="72"/>
      <c r="AF279" s="72"/>
      <c r="AG279" s="62"/>
      <c r="AH279" s="104"/>
      <c r="AI279" s="105"/>
      <c r="AJ279" s="30"/>
      <c r="AK279" s="30"/>
      <c r="AL279" s="30"/>
      <c r="AM279" s="30"/>
      <c r="AN279" s="68"/>
      <c r="AO279" s="68"/>
      <c r="AP279" s="68"/>
      <c r="AQ279" s="68"/>
      <c r="AR279" s="68"/>
      <c r="AS279" s="31"/>
      <c r="AT279" s="73"/>
      <c r="AU279" s="73"/>
      <c r="AV279" s="68"/>
      <c r="AW279" s="67"/>
      <c r="AX279" s="67"/>
      <c r="AY279" s="67"/>
      <c r="AZ279" s="67"/>
      <c r="BA279" s="123"/>
      <c r="BB279" s="123"/>
      <c r="BC279" s="123"/>
      <c r="BD279" s="123"/>
      <c r="BE279" s="123"/>
      <c r="BF279" s="67"/>
    </row>
    <row r="280" spans="1:58" ht="25.5" customHeight="1" x14ac:dyDescent="0.25">
      <c r="A280" s="31"/>
      <c r="B280" s="31"/>
      <c r="C280" s="31"/>
      <c r="D280" s="31"/>
      <c r="E280" s="33"/>
      <c r="F280" s="90"/>
      <c r="G280" s="31"/>
      <c r="H280" s="83"/>
      <c r="I280" s="83"/>
      <c r="J280" s="62"/>
      <c r="K280" s="31"/>
      <c r="L280" s="31"/>
      <c r="M280" s="83"/>
      <c r="N280" s="69"/>
      <c r="O280" s="69"/>
      <c r="P280" s="74"/>
      <c r="Q280" s="74"/>
      <c r="R280" s="75"/>
      <c r="S280" s="34"/>
      <c r="T280" s="83"/>
      <c r="U280" s="83"/>
      <c r="V280" s="83"/>
      <c r="W280" s="83"/>
      <c r="X280" s="74"/>
      <c r="Y280" s="74"/>
      <c r="Z280" s="74"/>
      <c r="AA280" s="66"/>
      <c r="AB280" s="72"/>
      <c r="AC280" s="66"/>
      <c r="AD280" s="72"/>
      <c r="AE280" s="72"/>
      <c r="AF280" s="72"/>
      <c r="AG280" s="62"/>
      <c r="AH280" s="104"/>
      <c r="AI280" s="105"/>
      <c r="AJ280" s="30"/>
      <c r="AK280" s="30"/>
      <c r="AL280" s="30"/>
      <c r="AM280" s="30"/>
      <c r="AN280" s="68"/>
      <c r="AO280" s="68"/>
      <c r="AP280" s="68"/>
      <c r="AQ280" s="68"/>
      <c r="AR280" s="68"/>
      <c r="AS280" s="31"/>
      <c r="AT280" s="73"/>
      <c r="AU280" s="73"/>
      <c r="AV280" s="68"/>
      <c r="AW280" s="67"/>
      <c r="AX280" s="67"/>
      <c r="AY280" s="67"/>
      <c r="AZ280" s="67"/>
      <c r="BA280" s="123"/>
      <c r="BB280" s="123"/>
      <c r="BC280" s="123"/>
      <c r="BD280" s="123"/>
      <c r="BE280" s="123"/>
      <c r="BF280" s="67"/>
    </row>
    <row r="281" spans="1:58" ht="25.5" customHeight="1" x14ac:dyDescent="0.25">
      <c r="A281" s="31"/>
      <c r="B281" s="31"/>
      <c r="C281" s="31"/>
      <c r="D281" s="31"/>
      <c r="E281" s="33"/>
      <c r="F281" s="90"/>
      <c r="G281" s="31"/>
      <c r="H281" s="83"/>
      <c r="I281" s="83"/>
      <c r="J281" s="62"/>
      <c r="K281" s="31"/>
      <c r="L281" s="31"/>
      <c r="M281" s="83"/>
      <c r="N281" s="69"/>
      <c r="O281" s="69"/>
      <c r="P281" s="74"/>
      <c r="Q281" s="74"/>
      <c r="R281" s="75"/>
      <c r="S281" s="34"/>
      <c r="T281" s="83"/>
      <c r="U281" s="83"/>
      <c r="V281" s="83"/>
      <c r="W281" s="83"/>
      <c r="X281" s="74"/>
      <c r="Y281" s="74"/>
      <c r="Z281" s="74"/>
      <c r="AA281" s="66"/>
      <c r="AB281" s="72"/>
      <c r="AC281" s="66"/>
      <c r="AD281" s="72"/>
      <c r="AE281" s="72"/>
      <c r="AF281" s="72"/>
      <c r="AG281" s="62"/>
      <c r="AH281" s="104"/>
      <c r="AI281" s="105"/>
      <c r="AJ281" s="30"/>
      <c r="AK281" s="30"/>
      <c r="AL281" s="30"/>
      <c r="AM281" s="30"/>
      <c r="AN281" s="68"/>
      <c r="AO281" s="68"/>
      <c r="AP281" s="68"/>
      <c r="AQ281" s="68"/>
      <c r="AR281" s="68"/>
      <c r="AS281" s="31"/>
      <c r="AT281" s="73"/>
      <c r="AU281" s="73"/>
      <c r="AV281" s="68"/>
      <c r="AW281" s="67"/>
      <c r="AX281" s="67"/>
      <c r="AY281" s="67"/>
      <c r="AZ281" s="67"/>
      <c r="BA281" s="123"/>
      <c r="BB281" s="123"/>
      <c r="BC281" s="123"/>
      <c r="BD281" s="123"/>
      <c r="BE281" s="123"/>
      <c r="BF281" s="67"/>
    </row>
    <row r="282" spans="1:58" ht="25.5" customHeight="1" x14ac:dyDescent="0.25">
      <c r="A282" s="31"/>
      <c r="B282" s="31"/>
      <c r="C282" s="31"/>
      <c r="D282" s="31"/>
      <c r="E282" s="33"/>
      <c r="F282" s="90"/>
      <c r="G282" s="31"/>
      <c r="H282" s="83"/>
      <c r="I282" s="83"/>
      <c r="J282" s="62"/>
      <c r="K282" s="31"/>
      <c r="L282" s="31"/>
      <c r="M282" s="83"/>
      <c r="N282" s="69"/>
      <c r="O282" s="69"/>
      <c r="P282" s="74"/>
      <c r="Q282" s="74"/>
      <c r="R282" s="75"/>
      <c r="S282" s="34"/>
      <c r="T282" s="83"/>
      <c r="U282" s="83"/>
      <c r="V282" s="83"/>
      <c r="W282" s="83"/>
      <c r="X282" s="74"/>
      <c r="Y282" s="74"/>
      <c r="Z282" s="74"/>
      <c r="AA282" s="66"/>
      <c r="AB282" s="72"/>
      <c r="AC282" s="66"/>
      <c r="AD282" s="72"/>
      <c r="AE282" s="72"/>
      <c r="AF282" s="72"/>
      <c r="AG282" s="62"/>
      <c r="AH282" s="104"/>
      <c r="AI282" s="105"/>
      <c r="AJ282" s="30"/>
      <c r="AK282" s="30"/>
      <c r="AL282" s="30"/>
      <c r="AM282" s="30"/>
      <c r="AN282" s="68"/>
      <c r="AO282" s="68"/>
      <c r="AP282" s="68"/>
      <c r="AQ282" s="68"/>
      <c r="AR282" s="68"/>
      <c r="AS282" s="31"/>
      <c r="AT282" s="73"/>
      <c r="AU282" s="73"/>
      <c r="AV282" s="68"/>
      <c r="AW282" s="67"/>
      <c r="AX282" s="67"/>
      <c r="AY282" s="67"/>
      <c r="AZ282" s="67"/>
      <c r="BA282" s="123"/>
      <c r="BB282" s="123"/>
      <c r="BC282" s="123"/>
      <c r="BD282" s="123"/>
      <c r="BE282" s="123"/>
      <c r="BF282" s="67"/>
    </row>
    <row r="283" spans="1:58" ht="25.5" customHeight="1" x14ac:dyDescent="0.25">
      <c r="A283" s="31"/>
      <c r="B283" s="31"/>
      <c r="C283" s="31"/>
      <c r="D283" s="31"/>
      <c r="E283" s="33"/>
      <c r="F283" s="90"/>
      <c r="G283" s="31"/>
      <c r="H283" s="83"/>
      <c r="I283" s="83"/>
      <c r="J283" s="62"/>
      <c r="K283" s="31"/>
      <c r="L283" s="31"/>
      <c r="M283" s="83"/>
      <c r="N283" s="69"/>
      <c r="O283" s="69"/>
      <c r="P283" s="74"/>
      <c r="Q283" s="74"/>
      <c r="R283" s="75"/>
      <c r="S283" s="34"/>
      <c r="T283" s="83"/>
      <c r="U283" s="83"/>
      <c r="V283" s="83"/>
      <c r="W283" s="83"/>
      <c r="X283" s="74"/>
      <c r="Y283" s="74"/>
      <c r="Z283" s="74"/>
      <c r="AA283" s="66"/>
      <c r="AB283" s="72"/>
      <c r="AC283" s="66"/>
      <c r="AD283" s="72"/>
      <c r="AE283" s="72"/>
      <c r="AF283" s="72"/>
      <c r="AG283" s="62"/>
      <c r="AH283" s="104"/>
      <c r="AI283" s="105"/>
      <c r="AJ283" s="30"/>
      <c r="AK283" s="30"/>
      <c r="AL283" s="30"/>
      <c r="AM283" s="30"/>
      <c r="AN283" s="68"/>
      <c r="AO283" s="68"/>
      <c r="AP283" s="68"/>
      <c r="AQ283" s="68"/>
      <c r="AR283" s="68"/>
      <c r="AS283" s="31"/>
      <c r="AT283" s="73"/>
      <c r="AU283" s="73"/>
      <c r="AV283" s="68"/>
      <c r="AW283" s="67"/>
      <c r="AX283" s="67"/>
      <c r="AY283" s="67"/>
      <c r="AZ283" s="67"/>
      <c r="BA283" s="123"/>
      <c r="BB283" s="123"/>
      <c r="BC283" s="123"/>
      <c r="BD283" s="123"/>
      <c r="BE283" s="123"/>
      <c r="BF283" s="67"/>
    </row>
    <row r="284" spans="1:58" ht="25.5" customHeight="1" x14ac:dyDescent="0.25">
      <c r="A284" s="31"/>
      <c r="B284" s="31"/>
      <c r="C284" s="31"/>
      <c r="D284" s="31"/>
      <c r="E284" s="33"/>
      <c r="F284" s="90"/>
      <c r="G284" s="31"/>
      <c r="H284" s="83"/>
      <c r="I284" s="83"/>
      <c r="J284" s="62"/>
      <c r="K284" s="31"/>
      <c r="L284" s="31"/>
      <c r="M284" s="83"/>
      <c r="N284" s="69"/>
      <c r="O284" s="69"/>
      <c r="P284" s="74"/>
      <c r="Q284" s="74"/>
      <c r="R284" s="75"/>
      <c r="S284" s="34"/>
      <c r="T284" s="83"/>
      <c r="U284" s="83"/>
      <c r="V284" s="83"/>
      <c r="W284" s="83"/>
      <c r="X284" s="74"/>
      <c r="Y284" s="74"/>
      <c r="Z284" s="74"/>
      <c r="AA284" s="66"/>
      <c r="AB284" s="72"/>
      <c r="AC284" s="66"/>
      <c r="AD284" s="72"/>
      <c r="AE284" s="72"/>
      <c r="AF284" s="72"/>
      <c r="AG284" s="62"/>
      <c r="AH284" s="104"/>
      <c r="AI284" s="105"/>
      <c r="AJ284" s="30"/>
      <c r="AK284" s="30"/>
      <c r="AL284" s="30"/>
      <c r="AM284" s="30"/>
      <c r="AN284" s="68"/>
      <c r="AO284" s="68"/>
      <c r="AP284" s="68"/>
      <c r="AQ284" s="68"/>
      <c r="AR284" s="68"/>
      <c r="AS284" s="31"/>
      <c r="AT284" s="73"/>
      <c r="AU284" s="73"/>
      <c r="AV284" s="68"/>
      <c r="AW284" s="67"/>
      <c r="AX284" s="67"/>
      <c r="AY284" s="67"/>
      <c r="AZ284" s="67"/>
      <c r="BA284" s="123"/>
      <c r="BB284" s="123"/>
      <c r="BC284" s="123"/>
      <c r="BD284" s="123"/>
      <c r="BE284" s="123"/>
      <c r="BF284" s="67"/>
    </row>
    <row r="285" spans="1:58" ht="25.5" customHeight="1" x14ac:dyDescent="0.25">
      <c r="A285" s="31"/>
      <c r="B285" s="31"/>
      <c r="C285" s="31"/>
      <c r="D285" s="31"/>
      <c r="E285" s="33"/>
      <c r="F285" s="90"/>
      <c r="G285" s="31"/>
      <c r="H285" s="83"/>
      <c r="I285" s="83"/>
      <c r="J285" s="62"/>
      <c r="K285" s="31"/>
      <c r="L285" s="31"/>
      <c r="M285" s="83"/>
      <c r="N285" s="69"/>
      <c r="O285" s="69"/>
      <c r="P285" s="74"/>
      <c r="Q285" s="74"/>
      <c r="R285" s="75"/>
      <c r="S285" s="34"/>
      <c r="T285" s="83"/>
      <c r="U285" s="83"/>
      <c r="V285" s="83"/>
      <c r="W285" s="83"/>
      <c r="X285" s="74"/>
      <c r="Y285" s="74"/>
      <c r="Z285" s="74"/>
      <c r="AA285" s="66"/>
      <c r="AB285" s="72"/>
      <c r="AC285" s="66"/>
      <c r="AD285" s="72"/>
      <c r="AE285" s="72"/>
      <c r="AF285" s="72"/>
      <c r="AG285" s="62"/>
      <c r="AH285" s="104"/>
      <c r="AI285" s="105"/>
      <c r="AJ285" s="30"/>
      <c r="AK285" s="30"/>
      <c r="AL285" s="30"/>
      <c r="AM285" s="30"/>
      <c r="AN285" s="68"/>
      <c r="AO285" s="68"/>
      <c r="AP285" s="68"/>
      <c r="AQ285" s="68"/>
      <c r="AR285" s="68"/>
      <c r="AS285" s="31"/>
      <c r="AT285" s="73"/>
      <c r="AU285" s="73"/>
      <c r="AV285" s="68"/>
      <c r="AW285" s="67"/>
      <c r="AX285" s="67"/>
      <c r="AY285" s="67"/>
      <c r="AZ285" s="67"/>
      <c r="BA285" s="123"/>
      <c r="BB285" s="123"/>
      <c r="BC285" s="123"/>
      <c r="BD285" s="123"/>
      <c r="BE285" s="123"/>
      <c r="BF285" s="67"/>
    </row>
    <row r="286" spans="1:58" ht="25.5" customHeight="1" x14ac:dyDescent="0.25">
      <c r="A286" s="31"/>
      <c r="B286" s="31"/>
      <c r="C286" s="31"/>
      <c r="D286" s="31"/>
      <c r="E286" s="33"/>
      <c r="F286" s="90"/>
      <c r="G286" s="31"/>
      <c r="H286" s="83"/>
      <c r="I286" s="83"/>
      <c r="J286" s="62"/>
      <c r="K286" s="31"/>
      <c r="L286" s="31"/>
      <c r="M286" s="83"/>
      <c r="N286" s="69"/>
      <c r="O286" s="69"/>
      <c r="P286" s="74"/>
      <c r="Q286" s="74"/>
      <c r="R286" s="75"/>
      <c r="S286" s="34"/>
      <c r="T286" s="83"/>
      <c r="U286" s="83"/>
      <c r="V286" s="83"/>
      <c r="W286" s="83"/>
      <c r="X286" s="74"/>
      <c r="Y286" s="74"/>
      <c r="Z286" s="74"/>
      <c r="AA286" s="66"/>
      <c r="AB286" s="72"/>
      <c r="AC286" s="66"/>
      <c r="AD286" s="72"/>
      <c r="AE286" s="72"/>
      <c r="AF286" s="72"/>
      <c r="AG286" s="62"/>
      <c r="AH286" s="104"/>
      <c r="AI286" s="105"/>
      <c r="AJ286" s="30"/>
      <c r="AK286" s="30"/>
      <c r="AL286" s="30"/>
      <c r="AM286" s="30"/>
      <c r="AN286" s="68"/>
      <c r="AO286" s="68"/>
      <c r="AP286" s="68"/>
      <c r="AQ286" s="68"/>
      <c r="AR286" s="68"/>
      <c r="AS286" s="31"/>
      <c r="AT286" s="73"/>
      <c r="AU286" s="73"/>
      <c r="AV286" s="68"/>
      <c r="AW286" s="67"/>
      <c r="AX286" s="67"/>
      <c r="AY286" s="67"/>
      <c r="AZ286" s="67"/>
      <c r="BA286" s="123"/>
      <c r="BB286" s="123"/>
      <c r="BC286" s="123"/>
      <c r="BD286" s="123"/>
      <c r="BE286" s="123"/>
      <c r="BF286" s="67"/>
    </row>
    <row r="287" spans="1:58" ht="25.5" customHeight="1" x14ac:dyDescent="0.25">
      <c r="A287" s="31"/>
      <c r="B287" s="31"/>
      <c r="C287" s="31"/>
      <c r="D287" s="31"/>
      <c r="E287" s="33"/>
      <c r="F287" s="90"/>
      <c r="G287" s="31"/>
      <c r="H287" s="83"/>
      <c r="I287" s="83"/>
      <c r="J287" s="62"/>
      <c r="K287" s="31"/>
      <c r="L287" s="31"/>
      <c r="M287" s="83"/>
      <c r="N287" s="69"/>
      <c r="O287" s="69"/>
      <c r="P287" s="74"/>
      <c r="Q287" s="74"/>
      <c r="R287" s="75"/>
      <c r="S287" s="34"/>
      <c r="T287" s="83"/>
      <c r="U287" s="83"/>
      <c r="V287" s="83"/>
      <c r="W287" s="83"/>
      <c r="X287" s="74"/>
      <c r="Y287" s="74"/>
      <c r="Z287" s="74"/>
      <c r="AA287" s="66"/>
      <c r="AB287" s="72"/>
      <c r="AC287" s="66"/>
      <c r="AD287" s="72"/>
      <c r="AE287" s="72"/>
      <c r="AF287" s="72"/>
      <c r="AG287" s="62"/>
      <c r="AH287" s="104"/>
      <c r="AI287" s="105"/>
      <c r="AJ287" s="30"/>
      <c r="AK287" s="30"/>
      <c r="AL287" s="30"/>
      <c r="AM287" s="30"/>
      <c r="AN287" s="68"/>
      <c r="AO287" s="68"/>
      <c r="AP287" s="68"/>
      <c r="AQ287" s="68"/>
      <c r="AR287" s="68"/>
      <c r="AS287" s="31"/>
      <c r="AT287" s="73"/>
      <c r="AU287" s="73"/>
      <c r="AV287" s="68"/>
      <c r="AW287" s="67"/>
      <c r="AX287" s="67"/>
      <c r="AY287" s="67"/>
      <c r="AZ287" s="67"/>
      <c r="BA287" s="123"/>
      <c r="BB287" s="123"/>
      <c r="BC287" s="123"/>
      <c r="BD287" s="123"/>
      <c r="BE287" s="123"/>
      <c r="BF287" s="67"/>
    </row>
    <row r="288" spans="1:58" ht="25.5" customHeight="1" x14ac:dyDescent="0.25">
      <c r="A288" s="31"/>
      <c r="B288" s="31"/>
      <c r="C288" s="31"/>
      <c r="D288" s="31"/>
      <c r="E288" s="33"/>
      <c r="F288" s="90"/>
      <c r="G288" s="31"/>
      <c r="H288" s="83"/>
      <c r="I288" s="83"/>
      <c r="J288" s="62"/>
      <c r="K288" s="31"/>
      <c r="L288" s="31"/>
      <c r="M288" s="83"/>
      <c r="N288" s="69"/>
      <c r="O288" s="69"/>
      <c r="P288" s="74"/>
      <c r="Q288" s="74"/>
      <c r="R288" s="75"/>
      <c r="S288" s="34"/>
      <c r="T288" s="83"/>
      <c r="U288" s="83"/>
      <c r="V288" s="83"/>
      <c r="W288" s="83"/>
      <c r="X288" s="74"/>
      <c r="Y288" s="74"/>
      <c r="Z288" s="74"/>
      <c r="AA288" s="66"/>
      <c r="AB288" s="72"/>
      <c r="AC288" s="66"/>
      <c r="AD288" s="72"/>
      <c r="AE288" s="72"/>
      <c r="AF288" s="72"/>
      <c r="AG288" s="62"/>
      <c r="AH288" s="104"/>
      <c r="AI288" s="105"/>
      <c r="AJ288" s="30"/>
      <c r="AK288" s="30"/>
      <c r="AL288" s="30"/>
      <c r="AM288" s="30"/>
      <c r="AN288" s="68"/>
      <c r="AO288" s="68"/>
      <c r="AP288" s="68"/>
      <c r="AQ288" s="68"/>
      <c r="AR288" s="68"/>
      <c r="AS288" s="31"/>
      <c r="AT288" s="73"/>
      <c r="AU288" s="73"/>
      <c r="AV288" s="68"/>
      <c r="AW288" s="67"/>
      <c r="AX288" s="67"/>
      <c r="AY288" s="67"/>
      <c r="AZ288" s="67"/>
      <c r="BA288" s="123"/>
      <c r="BB288" s="123"/>
      <c r="BC288" s="123"/>
      <c r="BD288" s="123"/>
      <c r="BE288" s="123"/>
      <c r="BF288" s="67"/>
    </row>
    <row r="289" spans="1:58" ht="25.5" customHeight="1" x14ac:dyDescent="0.25">
      <c r="A289" s="31"/>
      <c r="B289" s="31"/>
      <c r="C289" s="31"/>
      <c r="D289" s="31"/>
      <c r="E289" s="33"/>
      <c r="F289" s="90"/>
      <c r="G289" s="31"/>
      <c r="H289" s="83"/>
      <c r="I289" s="83"/>
      <c r="J289" s="62"/>
      <c r="K289" s="31"/>
      <c r="L289" s="31"/>
      <c r="M289" s="83"/>
      <c r="N289" s="69"/>
      <c r="O289" s="69"/>
      <c r="P289" s="74"/>
      <c r="Q289" s="74"/>
      <c r="R289" s="75"/>
      <c r="S289" s="34"/>
      <c r="T289" s="83"/>
      <c r="U289" s="83"/>
      <c r="V289" s="83"/>
      <c r="W289" s="83"/>
      <c r="X289" s="74"/>
      <c r="Y289" s="74"/>
      <c r="Z289" s="74"/>
      <c r="AA289" s="66"/>
      <c r="AB289" s="72"/>
      <c r="AC289" s="66"/>
      <c r="AD289" s="72"/>
      <c r="AE289" s="72"/>
      <c r="AF289" s="72"/>
      <c r="AG289" s="62"/>
      <c r="AH289" s="104"/>
      <c r="AI289" s="105"/>
      <c r="AJ289" s="30"/>
      <c r="AK289" s="30"/>
      <c r="AL289" s="30"/>
      <c r="AM289" s="30"/>
      <c r="AN289" s="68"/>
      <c r="AO289" s="68"/>
      <c r="AP289" s="68"/>
      <c r="AQ289" s="68"/>
      <c r="AR289" s="68"/>
      <c r="AS289" s="31"/>
      <c r="AT289" s="73"/>
      <c r="AU289" s="73"/>
      <c r="AV289" s="68"/>
      <c r="AW289" s="67"/>
      <c r="AX289" s="67"/>
      <c r="AY289" s="67"/>
      <c r="AZ289" s="67"/>
      <c r="BA289" s="123"/>
      <c r="BB289" s="123"/>
      <c r="BC289" s="123"/>
      <c r="BD289" s="123"/>
      <c r="BE289" s="123"/>
      <c r="BF289" s="67"/>
    </row>
    <row r="290" spans="1:58" ht="25.5" customHeight="1" x14ac:dyDescent="0.25">
      <c r="A290" s="31"/>
      <c r="B290" s="31"/>
      <c r="C290" s="31"/>
      <c r="D290" s="31"/>
      <c r="E290" s="33"/>
      <c r="F290" s="90"/>
      <c r="G290" s="31"/>
      <c r="H290" s="83"/>
      <c r="I290" s="83"/>
      <c r="J290" s="62"/>
      <c r="K290" s="31"/>
      <c r="L290" s="31"/>
      <c r="M290" s="83"/>
      <c r="N290" s="69"/>
      <c r="O290" s="69"/>
      <c r="P290" s="74"/>
      <c r="Q290" s="74"/>
      <c r="R290" s="75"/>
      <c r="S290" s="34"/>
      <c r="T290" s="83"/>
      <c r="U290" s="83"/>
      <c r="V290" s="83"/>
      <c r="W290" s="83"/>
      <c r="X290" s="74"/>
      <c r="Y290" s="74"/>
      <c r="Z290" s="74"/>
      <c r="AA290" s="66"/>
      <c r="AB290" s="72"/>
      <c r="AC290" s="66"/>
      <c r="AD290" s="72"/>
      <c r="AE290" s="72"/>
      <c r="AF290" s="72"/>
      <c r="AG290" s="62"/>
      <c r="AH290" s="104"/>
      <c r="AI290" s="105"/>
      <c r="AJ290" s="30"/>
      <c r="AK290" s="30"/>
      <c r="AL290" s="30"/>
      <c r="AM290" s="30"/>
      <c r="AN290" s="68"/>
      <c r="AO290" s="68"/>
      <c r="AP290" s="68"/>
      <c r="AQ290" s="68"/>
      <c r="AR290" s="68"/>
      <c r="AS290" s="31"/>
      <c r="AT290" s="73"/>
      <c r="AU290" s="73"/>
      <c r="AV290" s="68"/>
      <c r="AW290" s="67"/>
      <c r="AX290" s="67"/>
      <c r="AY290" s="67"/>
      <c r="AZ290" s="67"/>
      <c r="BA290" s="123"/>
      <c r="BB290" s="123"/>
      <c r="BC290" s="123"/>
      <c r="BD290" s="123"/>
      <c r="BE290" s="123"/>
      <c r="BF290" s="67"/>
    </row>
    <row r="291" spans="1:58" ht="25.5" customHeight="1" x14ac:dyDescent="0.25">
      <c r="A291" s="31"/>
      <c r="B291" s="31"/>
      <c r="C291" s="31"/>
      <c r="D291" s="31"/>
      <c r="E291" s="33"/>
      <c r="F291" s="90"/>
      <c r="G291" s="31"/>
      <c r="H291" s="83"/>
      <c r="I291" s="83"/>
      <c r="J291" s="62"/>
      <c r="K291" s="31"/>
      <c r="L291" s="31"/>
      <c r="M291" s="83"/>
      <c r="N291" s="69"/>
      <c r="O291" s="69"/>
      <c r="P291" s="74"/>
      <c r="Q291" s="74"/>
      <c r="R291" s="75"/>
      <c r="S291" s="34"/>
      <c r="T291" s="83"/>
      <c r="U291" s="83"/>
      <c r="V291" s="83"/>
      <c r="W291" s="83"/>
      <c r="X291" s="74"/>
      <c r="Y291" s="74"/>
      <c r="Z291" s="74"/>
      <c r="AA291" s="66"/>
      <c r="AB291" s="72"/>
      <c r="AC291" s="66"/>
      <c r="AD291" s="72"/>
      <c r="AE291" s="72"/>
      <c r="AF291" s="72"/>
      <c r="AG291" s="62"/>
      <c r="AH291" s="104"/>
      <c r="AI291" s="105"/>
      <c r="AJ291" s="30"/>
      <c r="AK291" s="30"/>
      <c r="AL291" s="30"/>
      <c r="AM291" s="30"/>
      <c r="AN291" s="68"/>
      <c r="AO291" s="68"/>
      <c r="AP291" s="68"/>
      <c r="AQ291" s="68"/>
      <c r="AR291" s="68"/>
      <c r="AS291" s="31"/>
      <c r="AT291" s="73"/>
      <c r="AU291" s="73"/>
      <c r="AV291" s="68"/>
      <c r="AW291" s="67"/>
      <c r="AX291" s="67"/>
      <c r="AY291" s="67"/>
      <c r="AZ291" s="67"/>
      <c r="BA291" s="123"/>
      <c r="BB291" s="123"/>
      <c r="BC291" s="123"/>
      <c r="BD291" s="123"/>
      <c r="BE291" s="123"/>
      <c r="BF291" s="67"/>
    </row>
    <row r="292" spans="1:58" ht="25.5" customHeight="1" x14ac:dyDescent="0.25">
      <c r="A292" s="31"/>
      <c r="B292" s="31"/>
      <c r="C292" s="31"/>
      <c r="D292" s="31"/>
      <c r="E292" s="33"/>
      <c r="F292" s="90"/>
      <c r="G292" s="31"/>
      <c r="H292" s="83"/>
      <c r="I292" s="83"/>
      <c r="J292" s="62"/>
      <c r="K292" s="31"/>
      <c r="L292" s="31"/>
      <c r="M292" s="83"/>
      <c r="N292" s="69"/>
      <c r="O292" s="69"/>
      <c r="P292" s="74"/>
      <c r="Q292" s="74"/>
      <c r="R292" s="75"/>
      <c r="S292" s="34"/>
      <c r="T292" s="83"/>
      <c r="U292" s="83"/>
      <c r="V292" s="83"/>
      <c r="W292" s="83"/>
      <c r="X292" s="74"/>
      <c r="Y292" s="74"/>
      <c r="Z292" s="74"/>
      <c r="AA292" s="66"/>
      <c r="AB292" s="72"/>
      <c r="AC292" s="66"/>
      <c r="AD292" s="72"/>
      <c r="AE292" s="72"/>
      <c r="AF292" s="72"/>
      <c r="AG292" s="62"/>
      <c r="AH292" s="104"/>
      <c r="AI292" s="105"/>
      <c r="AJ292" s="30"/>
      <c r="AK292" s="30"/>
      <c r="AL292" s="30"/>
      <c r="AM292" s="30"/>
      <c r="AN292" s="68"/>
      <c r="AO292" s="68"/>
      <c r="AP292" s="68"/>
      <c r="AQ292" s="68"/>
      <c r="AR292" s="68"/>
      <c r="AS292" s="31"/>
      <c r="AT292" s="73"/>
      <c r="AU292" s="73"/>
      <c r="AV292" s="68"/>
      <c r="AW292" s="67"/>
      <c r="AX292" s="67"/>
      <c r="AY292" s="67"/>
      <c r="AZ292" s="67"/>
      <c r="BA292" s="123"/>
      <c r="BB292" s="123"/>
      <c r="BC292" s="123"/>
      <c r="BD292" s="123"/>
      <c r="BE292" s="123"/>
      <c r="BF292" s="67"/>
    </row>
    <row r="293" spans="1:58" ht="25.5" customHeight="1" x14ac:dyDescent="0.25">
      <c r="A293" s="31"/>
      <c r="B293" s="31"/>
      <c r="C293" s="31"/>
      <c r="D293" s="31"/>
      <c r="E293" s="33"/>
      <c r="F293" s="90"/>
      <c r="G293" s="31"/>
      <c r="H293" s="83"/>
      <c r="I293" s="83"/>
      <c r="J293" s="62"/>
      <c r="K293" s="31"/>
      <c r="L293" s="31"/>
      <c r="M293" s="83"/>
      <c r="N293" s="69"/>
      <c r="O293" s="69"/>
      <c r="P293" s="74"/>
      <c r="Q293" s="74"/>
      <c r="R293" s="75"/>
      <c r="S293" s="34"/>
      <c r="T293" s="83"/>
      <c r="U293" s="83"/>
      <c r="V293" s="83"/>
      <c r="W293" s="83"/>
      <c r="X293" s="74"/>
      <c r="Y293" s="74"/>
      <c r="Z293" s="74"/>
      <c r="AA293" s="66"/>
      <c r="AB293" s="72"/>
      <c r="AC293" s="66"/>
      <c r="AD293" s="72"/>
      <c r="AE293" s="72"/>
      <c r="AF293" s="72"/>
      <c r="AG293" s="62"/>
      <c r="AH293" s="104"/>
      <c r="AI293" s="105"/>
      <c r="AJ293" s="30"/>
      <c r="AK293" s="30"/>
      <c r="AL293" s="30"/>
      <c r="AM293" s="30"/>
      <c r="AN293" s="68"/>
      <c r="AO293" s="68"/>
      <c r="AP293" s="68"/>
      <c r="AQ293" s="68"/>
      <c r="AR293" s="68"/>
      <c r="AS293" s="31"/>
      <c r="AT293" s="73"/>
      <c r="AU293" s="73"/>
      <c r="AV293" s="68"/>
      <c r="AW293" s="67"/>
      <c r="AX293" s="67"/>
      <c r="AY293" s="67"/>
      <c r="AZ293" s="67"/>
      <c r="BA293" s="123"/>
      <c r="BB293" s="123"/>
      <c r="BC293" s="123"/>
      <c r="BD293" s="123"/>
      <c r="BE293" s="123"/>
      <c r="BF293" s="67"/>
    </row>
    <row r="294" spans="1:58" ht="25.5" customHeight="1" x14ac:dyDescent="0.25">
      <c r="A294" s="31"/>
      <c r="B294" s="31"/>
      <c r="C294" s="31"/>
      <c r="D294" s="31"/>
      <c r="E294" s="33"/>
      <c r="F294" s="90"/>
      <c r="G294" s="31"/>
      <c r="H294" s="83"/>
      <c r="I294" s="83"/>
      <c r="J294" s="62"/>
      <c r="K294" s="31"/>
      <c r="L294" s="31"/>
      <c r="M294" s="83"/>
      <c r="N294" s="69"/>
      <c r="O294" s="69"/>
      <c r="P294" s="74"/>
      <c r="Q294" s="74"/>
      <c r="R294" s="75"/>
      <c r="S294" s="34"/>
      <c r="T294" s="83"/>
      <c r="U294" s="83"/>
      <c r="V294" s="83"/>
      <c r="W294" s="83"/>
      <c r="X294" s="74"/>
      <c r="Y294" s="74"/>
      <c r="Z294" s="74"/>
      <c r="AA294" s="66"/>
      <c r="AB294" s="72"/>
      <c r="AC294" s="66"/>
      <c r="AD294" s="72"/>
      <c r="AE294" s="72"/>
      <c r="AF294" s="72"/>
      <c r="AG294" s="62"/>
      <c r="AH294" s="104"/>
      <c r="AI294" s="105"/>
      <c r="AJ294" s="30"/>
      <c r="AK294" s="30"/>
      <c r="AL294" s="30"/>
      <c r="AM294" s="30"/>
      <c r="AN294" s="68"/>
      <c r="AO294" s="68"/>
      <c r="AP294" s="68"/>
      <c r="AQ294" s="68"/>
      <c r="AR294" s="68"/>
      <c r="AS294" s="31"/>
      <c r="AT294" s="73"/>
      <c r="AU294" s="73"/>
      <c r="AV294" s="68"/>
      <c r="AW294" s="67"/>
      <c r="AX294" s="67"/>
      <c r="AY294" s="67"/>
      <c r="AZ294" s="67"/>
      <c r="BA294" s="123"/>
      <c r="BB294" s="123"/>
      <c r="BC294" s="123"/>
      <c r="BD294" s="123"/>
      <c r="BE294" s="123"/>
      <c r="BF294" s="67"/>
    </row>
    <row r="295" spans="1:58" ht="25.5" customHeight="1" x14ac:dyDescent="0.25">
      <c r="A295" s="31"/>
      <c r="B295" s="31"/>
      <c r="C295" s="31"/>
      <c r="D295" s="31"/>
      <c r="E295" s="33"/>
      <c r="F295" s="90"/>
      <c r="G295" s="31"/>
      <c r="H295" s="83"/>
      <c r="I295" s="83"/>
      <c r="J295" s="62"/>
      <c r="K295" s="31"/>
      <c r="L295" s="31"/>
      <c r="M295" s="83"/>
      <c r="N295" s="69"/>
      <c r="O295" s="69"/>
      <c r="P295" s="74"/>
      <c r="Q295" s="74"/>
      <c r="R295" s="75"/>
      <c r="S295" s="34"/>
      <c r="T295" s="83"/>
      <c r="U295" s="83"/>
      <c r="V295" s="83"/>
      <c r="W295" s="83"/>
      <c r="X295" s="74"/>
      <c r="Y295" s="74"/>
      <c r="Z295" s="74"/>
      <c r="AA295" s="66"/>
      <c r="AB295" s="72"/>
      <c r="AC295" s="66"/>
      <c r="AD295" s="72"/>
      <c r="AE295" s="72"/>
      <c r="AF295" s="72"/>
      <c r="AG295" s="62"/>
      <c r="AH295" s="104"/>
      <c r="AI295" s="105"/>
      <c r="AJ295" s="30"/>
      <c r="AK295" s="30"/>
      <c r="AL295" s="30"/>
      <c r="AM295" s="30"/>
      <c r="AN295" s="68"/>
      <c r="AO295" s="68"/>
      <c r="AP295" s="68"/>
      <c r="AQ295" s="68"/>
      <c r="AR295" s="68"/>
      <c r="AS295" s="31"/>
      <c r="AT295" s="73"/>
      <c r="AU295" s="73"/>
      <c r="AV295" s="68"/>
      <c r="AW295" s="67"/>
      <c r="AX295" s="67"/>
      <c r="AY295" s="67"/>
      <c r="AZ295" s="67"/>
      <c r="BA295" s="123"/>
      <c r="BB295" s="123"/>
      <c r="BC295" s="123"/>
      <c r="BD295" s="123"/>
      <c r="BE295" s="123"/>
      <c r="BF295" s="67"/>
    </row>
    <row r="296" spans="1:58" ht="25.5" customHeight="1" x14ac:dyDescent="0.25">
      <c r="A296" s="31"/>
      <c r="B296" s="31"/>
      <c r="C296" s="31"/>
      <c r="D296" s="31"/>
      <c r="E296" s="33"/>
      <c r="F296" s="90"/>
      <c r="G296" s="31"/>
      <c r="H296" s="83"/>
      <c r="I296" s="83"/>
      <c r="J296" s="62"/>
      <c r="K296" s="31"/>
      <c r="L296" s="31"/>
      <c r="M296" s="83"/>
      <c r="N296" s="69"/>
      <c r="O296" s="69"/>
      <c r="P296" s="74"/>
      <c r="Q296" s="74"/>
      <c r="R296" s="75"/>
      <c r="S296" s="34"/>
      <c r="T296" s="83"/>
      <c r="U296" s="83"/>
      <c r="V296" s="83"/>
      <c r="W296" s="83"/>
      <c r="X296" s="74"/>
      <c r="Y296" s="74"/>
      <c r="Z296" s="74"/>
      <c r="AA296" s="66"/>
      <c r="AB296" s="72"/>
      <c r="AC296" s="66"/>
      <c r="AD296" s="72"/>
      <c r="AE296" s="72"/>
      <c r="AF296" s="72"/>
      <c r="AG296" s="62"/>
      <c r="AH296" s="104"/>
      <c r="AI296" s="105"/>
      <c r="AJ296" s="30"/>
      <c r="AK296" s="30"/>
      <c r="AL296" s="30"/>
      <c r="AM296" s="30"/>
      <c r="AN296" s="68"/>
      <c r="AO296" s="68"/>
      <c r="AP296" s="68"/>
      <c r="AQ296" s="68"/>
      <c r="AR296" s="68"/>
      <c r="AS296" s="31"/>
      <c r="AT296" s="73"/>
      <c r="AU296" s="73"/>
      <c r="AV296" s="68"/>
      <c r="AW296" s="67"/>
      <c r="AX296" s="67"/>
      <c r="AY296" s="67"/>
      <c r="AZ296" s="67"/>
      <c r="BA296" s="123"/>
      <c r="BB296" s="123"/>
      <c r="BC296" s="123"/>
      <c r="BD296" s="123"/>
      <c r="BE296" s="123"/>
      <c r="BF296" s="67"/>
    </row>
    <row r="297" spans="1:58" ht="25.5" customHeight="1" x14ac:dyDescent="0.25">
      <c r="A297" s="31"/>
      <c r="B297" s="31"/>
      <c r="C297" s="31"/>
      <c r="D297" s="31"/>
      <c r="E297" s="33"/>
      <c r="F297" s="90"/>
      <c r="G297" s="31"/>
      <c r="H297" s="83"/>
      <c r="I297" s="83"/>
      <c r="J297" s="62"/>
      <c r="K297" s="31"/>
      <c r="L297" s="31"/>
      <c r="M297" s="83"/>
      <c r="N297" s="69"/>
      <c r="O297" s="69"/>
      <c r="P297" s="74"/>
      <c r="Q297" s="74"/>
      <c r="R297" s="75"/>
      <c r="S297" s="34"/>
      <c r="T297" s="83"/>
      <c r="U297" s="83"/>
      <c r="V297" s="83"/>
      <c r="W297" s="83"/>
      <c r="X297" s="74"/>
      <c r="Y297" s="74"/>
      <c r="Z297" s="74"/>
      <c r="AA297" s="66"/>
      <c r="AB297" s="72"/>
      <c r="AC297" s="66"/>
      <c r="AD297" s="72"/>
      <c r="AE297" s="72"/>
      <c r="AF297" s="72"/>
      <c r="AG297" s="62"/>
      <c r="AH297" s="104"/>
      <c r="AI297" s="105"/>
      <c r="AJ297" s="30"/>
      <c r="AK297" s="30"/>
      <c r="AL297" s="30"/>
      <c r="AM297" s="30"/>
      <c r="AN297" s="68"/>
      <c r="AO297" s="68"/>
      <c r="AP297" s="68"/>
      <c r="AQ297" s="68"/>
      <c r="AR297" s="68"/>
      <c r="AS297" s="31"/>
      <c r="AT297" s="73"/>
      <c r="AU297" s="73"/>
      <c r="AV297" s="68"/>
      <c r="AW297" s="67"/>
      <c r="AX297" s="67"/>
      <c r="AY297" s="67"/>
      <c r="AZ297" s="67"/>
      <c r="BA297" s="123"/>
      <c r="BB297" s="123"/>
      <c r="BC297" s="123"/>
      <c r="BD297" s="123"/>
      <c r="BE297" s="123"/>
      <c r="BF297" s="67"/>
    </row>
    <row r="298" spans="1:58" ht="25.5" customHeight="1" x14ac:dyDescent="0.25">
      <c r="A298" s="31"/>
      <c r="B298" s="31"/>
      <c r="C298" s="31"/>
      <c r="D298" s="31"/>
      <c r="E298" s="33"/>
      <c r="F298" s="90"/>
      <c r="G298" s="31"/>
      <c r="H298" s="83"/>
      <c r="I298" s="83"/>
      <c r="J298" s="62"/>
      <c r="K298" s="31"/>
      <c r="L298" s="31"/>
      <c r="M298" s="83"/>
      <c r="N298" s="69"/>
      <c r="O298" s="69"/>
      <c r="P298" s="74"/>
      <c r="Q298" s="74"/>
      <c r="R298" s="75"/>
      <c r="S298" s="34"/>
      <c r="T298" s="83"/>
      <c r="U298" s="83"/>
      <c r="V298" s="83"/>
      <c r="W298" s="83"/>
      <c r="X298" s="74"/>
      <c r="Y298" s="74"/>
      <c r="Z298" s="74"/>
      <c r="AA298" s="66"/>
      <c r="AB298" s="72"/>
      <c r="AC298" s="66"/>
      <c r="AD298" s="72"/>
      <c r="AE298" s="72"/>
      <c r="AF298" s="72"/>
      <c r="AG298" s="62"/>
      <c r="AH298" s="104"/>
      <c r="AI298" s="105"/>
      <c r="AJ298" s="30"/>
      <c r="AK298" s="30"/>
      <c r="AL298" s="30"/>
      <c r="AM298" s="30"/>
      <c r="AN298" s="68"/>
      <c r="AO298" s="68"/>
      <c r="AP298" s="68"/>
      <c r="AQ298" s="68"/>
      <c r="AR298" s="68"/>
      <c r="AS298" s="31"/>
      <c r="AT298" s="73"/>
      <c r="AU298" s="73"/>
      <c r="AV298" s="68"/>
      <c r="AW298" s="67"/>
      <c r="AX298" s="67"/>
      <c r="AY298" s="67"/>
      <c r="AZ298" s="67"/>
      <c r="BA298" s="123"/>
      <c r="BB298" s="123"/>
      <c r="BC298" s="123"/>
      <c r="BD298" s="123"/>
      <c r="BE298" s="123"/>
      <c r="BF298" s="67"/>
    </row>
    <row r="299" spans="1:58" ht="25.5" customHeight="1" x14ac:dyDescent="0.25">
      <c r="A299" s="31"/>
      <c r="B299" s="31"/>
      <c r="C299" s="31"/>
      <c r="D299" s="31"/>
      <c r="E299" s="33"/>
      <c r="F299" s="90"/>
      <c r="G299" s="31"/>
      <c r="H299" s="83"/>
      <c r="I299" s="83"/>
      <c r="J299" s="62"/>
      <c r="K299" s="31"/>
      <c r="L299" s="31"/>
      <c r="M299" s="83"/>
      <c r="N299" s="69"/>
      <c r="O299" s="69"/>
      <c r="P299" s="74"/>
      <c r="Q299" s="74"/>
      <c r="R299" s="75"/>
      <c r="S299" s="34"/>
      <c r="T299" s="83"/>
      <c r="U299" s="83"/>
      <c r="V299" s="83"/>
      <c r="W299" s="83"/>
      <c r="X299" s="74"/>
      <c r="Y299" s="74"/>
      <c r="Z299" s="74"/>
      <c r="AA299" s="66"/>
      <c r="AB299" s="72"/>
      <c r="AC299" s="66"/>
      <c r="AD299" s="72"/>
      <c r="AE299" s="72"/>
      <c r="AF299" s="72"/>
      <c r="AG299" s="62"/>
      <c r="AH299" s="104"/>
      <c r="AI299" s="105"/>
      <c r="AJ299" s="30"/>
      <c r="AK299" s="30"/>
      <c r="AL299" s="30"/>
      <c r="AM299" s="30"/>
      <c r="AN299" s="68"/>
      <c r="AO299" s="68"/>
      <c r="AP299" s="68"/>
      <c r="AQ299" s="68"/>
      <c r="AR299" s="68"/>
      <c r="AS299" s="31"/>
      <c r="AT299" s="73"/>
      <c r="AU299" s="73"/>
      <c r="AV299" s="68"/>
      <c r="AW299" s="67"/>
      <c r="AX299" s="67"/>
      <c r="AY299" s="67"/>
      <c r="AZ299" s="67"/>
      <c r="BA299" s="123"/>
      <c r="BB299" s="123"/>
      <c r="BC299" s="123"/>
      <c r="BD299" s="123"/>
      <c r="BE299" s="123"/>
      <c r="BF299" s="67"/>
    </row>
    <row r="300" spans="1:58" ht="25.5" customHeight="1" x14ac:dyDescent="0.25">
      <c r="A300" s="31"/>
      <c r="B300" s="31"/>
      <c r="C300" s="31"/>
      <c r="D300" s="31"/>
      <c r="E300" s="33"/>
      <c r="F300" s="90"/>
      <c r="G300" s="31"/>
      <c r="H300" s="83"/>
      <c r="I300" s="83"/>
      <c r="J300" s="62"/>
      <c r="K300" s="31"/>
      <c r="L300" s="31"/>
      <c r="M300" s="83"/>
      <c r="N300" s="69"/>
      <c r="O300" s="69"/>
      <c r="P300" s="74"/>
      <c r="Q300" s="74"/>
      <c r="R300" s="75"/>
      <c r="S300" s="34"/>
      <c r="T300" s="83"/>
      <c r="U300" s="83"/>
      <c r="V300" s="83"/>
      <c r="W300" s="83"/>
      <c r="X300" s="74"/>
      <c r="Y300" s="74"/>
      <c r="Z300" s="74"/>
      <c r="AA300" s="66"/>
      <c r="AB300" s="72"/>
      <c r="AC300" s="66"/>
      <c r="AD300" s="72"/>
      <c r="AE300" s="72"/>
      <c r="AF300" s="72"/>
      <c r="AG300" s="62"/>
      <c r="AH300" s="104"/>
      <c r="AI300" s="105"/>
      <c r="AJ300" s="30"/>
      <c r="AK300" s="30"/>
      <c r="AL300" s="30"/>
      <c r="AM300" s="30"/>
      <c r="AN300" s="68"/>
      <c r="AO300" s="68"/>
      <c r="AP300" s="68"/>
      <c r="AQ300" s="68"/>
      <c r="AR300" s="68"/>
      <c r="AS300" s="31"/>
      <c r="AT300" s="73"/>
      <c r="AU300" s="73"/>
      <c r="AV300" s="68"/>
      <c r="AW300" s="67"/>
      <c r="AX300" s="67"/>
      <c r="AY300" s="67"/>
      <c r="AZ300" s="67"/>
      <c r="BA300" s="123"/>
      <c r="BB300" s="123"/>
      <c r="BC300" s="123"/>
      <c r="BD300" s="123"/>
      <c r="BE300" s="123"/>
      <c r="BF300" s="67"/>
    </row>
    <row r="301" spans="1:58" ht="25.5" customHeight="1" x14ac:dyDescent="0.25">
      <c r="A301" s="31"/>
      <c r="B301" s="31"/>
      <c r="C301" s="31"/>
      <c r="D301" s="31"/>
      <c r="E301" s="33"/>
      <c r="F301" s="90"/>
      <c r="G301" s="31"/>
      <c r="H301" s="83"/>
      <c r="I301" s="83"/>
      <c r="J301" s="62"/>
      <c r="K301" s="31"/>
      <c r="L301" s="31"/>
      <c r="M301" s="83"/>
      <c r="N301" s="69"/>
      <c r="O301" s="69"/>
      <c r="P301" s="74"/>
      <c r="Q301" s="74"/>
      <c r="R301" s="75"/>
      <c r="S301" s="34"/>
      <c r="T301" s="83"/>
      <c r="U301" s="83"/>
      <c r="V301" s="83"/>
      <c r="W301" s="83"/>
      <c r="X301" s="74"/>
      <c r="Y301" s="74"/>
      <c r="Z301" s="74"/>
      <c r="AA301" s="66"/>
      <c r="AB301" s="72"/>
      <c r="AC301" s="66"/>
      <c r="AD301" s="72"/>
      <c r="AE301" s="72"/>
      <c r="AF301" s="72"/>
      <c r="AG301" s="62"/>
      <c r="AH301" s="104"/>
      <c r="AI301" s="105"/>
      <c r="AJ301" s="30"/>
      <c r="AK301" s="30"/>
      <c r="AL301" s="30"/>
      <c r="AM301" s="30"/>
      <c r="AN301" s="68"/>
      <c r="AO301" s="68"/>
      <c r="AP301" s="68"/>
      <c r="AQ301" s="68"/>
      <c r="AR301" s="68"/>
      <c r="AS301" s="31"/>
      <c r="AT301" s="73"/>
      <c r="AU301" s="73"/>
      <c r="AV301" s="68"/>
      <c r="AW301" s="67"/>
      <c r="AX301" s="67"/>
      <c r="AY301" s="67"/>
      <c r="AZ301" s="67"/>
      <c r="BA301" s="123"/>
      <c r="BB301" s="123"/>
      <c r="BC301" s="123"/>
      <c r="BD301" s="123"/>
      <c r="BE301" s="123"/>
      <c r="BF301" s="67"/>
    </row>
    <row r="302" spans="1:58" ht="25.5" customHeight="1" x14ac:dyDescent="0.25">
      <c r="A302" s="31"/>
      <c r="B302" s="31"/>
      <c r="C302" s="31"/>
      <c r="D302" s="31"/>
      <c r="E302" s="33"/>
      <c r="F302" s="90"/>
      <c r="G302" s="31"/>
      <c r="H302" s="83"/>
      <c r="I302" s="83"/>
      <c r="J302" s="62"/>
      <c r="K302" s="31"/>
      <c r="L302" s="31"/>
      <c r="M302" s="83"/>
      <c r="N302" s="69"/>
      <c r="O302" s="69"/>
      <c r="P302" s="74"/>
      <c r="Q302" s="74"/>
      <c r="R302" s="75"/>
      <c r="S302" s="34"/>
      <c r="T302" s="83"/>
      <c r="U302" s="83"/>
      <c r="V302" s="83"/>
      <c r="W302" s="83"/>
      <c r="X302" s="74"/>
      <c r="Y302" s="74"/>
      <c r="Z302" s="74"/>
      <c r="AA302" s="66"/>
      <c r="AB302" s="72"/>
      <c r="AC302" s="66"/>
      <c r="AD302" s="72"/>
      <c r="AE302" s="72"/>
      <c r="AF302" s="72"/>
      <c r="AG302" s="62"/>
      <c r="AH302" s="104"/>
      <c r="AI302" s="105"/>
      <c r="AJ302" s="30"/>
      <c r="AK302" s="30"/>
      <c r="AL302" s="30"/>
      <c r="AM302" s="30"/>
      <c r="AN302" s="68"/>
      <c r="AO302" s="68"/>
      <c r="AP302" s="68"/>
      <c r="AQ302" s="68"/>
      <c r="AR302" s="68"/>
      <c r="AS302" s="31"/>
      <c r="AT302" s="73"/>
      <c r="AU302" s="73"/>
      <c r="AV302" s="68"/>
      <c r="AW302" s="67"/>
      <c r="AX302" s="67"/>
      <c r="AY302" s="67"/>
      <c r="AZ302" s="67"/>
      <c r="BA302" s="123"/>
      <c r="BB302" s="123"/>
      <c r="BC302" s="123"/>
      <c r="BD302" s="123"/>
      <c r="BE302" s="123"/>
      <c r="BF302" s="67"/>
    </row>
    <row r="303" spans="1:58" ht="25.5" customHeight="1" x14ac:dyDescent="0.25">
      <c r="A303" s="31"/>
      <c r="B303" s="31"/>
      <c r="C303" s="31"/>
      <c r="D303" s="31"/>
      <c r="E303" s="33"/>
      <c r="F303" s="90"/>
      <c r="G303" s="31"/>
      <c r="H303" s="83"/>
      <c r="I303" s="83"/>
      <c r="J303" s="62"/>
      <c r="K303" s="31"/>
      <c r="L303" s="31"/>
      <c r="M303" s="83"/>
      <c r="N303" s="69"/>
      <c r="O303" s="69"/>
      <c r="P303" s="74"/>
      <c r="Q303" s="74"/>
      <c r="R303" s="75"/>
      <c r="S303" s="34"/>
      <c r="T303" s="83"/>
      <c r="U303" s="83"/>
      <c r="V303" s="83"/>
      <c r="W303" s="83"/>
      <c r="X303" s="74"/>
      <c r="Y303" s="74"/>
      <c r="Z303" s="74"/>
      <c r="AA303" s="66"/>
      <c r="AB303" s="72"/>
      <c r="AC303" s="66"/>
      <c r="AD303" s="72"/>
      <c r="AE303" s="72"/>
      <c r="AF303" s="72"/>
      <c r="AG303" s="62"/>
      <c r="AH303" s="104"/>
      <c r="AI303" s="105"/>
      <c r="AJ303" s="30"/>
      <c r="AK303" s="30"/>
      <c r="AL303" s="30"/>
      <c r="AM303" s="30"/>
      <c r="AN303" s="68"/>
      <c r="AO303" s="68"/>
      <c r="AP303" s="68"/>
      <c r="AQ303" s="68"/>
      <c r="AR303" s="68"/>
      <c r="AS303" s="31"/>
      <c r="AT303" s="73"/>
      <c r="AU303" s="73"/>
      <c r="AV303" s="68"/>
      <c r="AW303" s="67"/>
      <c r="AX303" s="67"/>
      <c r="AY303" s="67"/>
      <c r="AZ303" s="67"/>
      <c r="BA303" s="123"/>
      <c r="BB303" s="123"/>
      <c r="BC303" s="123"/>
      <c r="BD303" s="123"/>
      <c r="BE303" s="123"/>
      <c r="BF303" s="67"/>
    </row>
    <row r="304" spans="1:58" ht="25.5" customHeight="1" x14ac:dyDescent="0.25">
      <c r="A304" s="31"/>
      <c r="B304" s="31"/>
      <c r="C304" s="31"/>
      <c r="D304" s="31"/>
      <c r="E304" s="33"/>
      <c r="F304" s="90"/>
      <c r="G304" s="31"/>
      <c r="H304" s="83"/>
      <c r="I304" s="83"/>
      <c r="J304" s="62"/>
      <c r="K304" s="31"/>
      <c r="L304" s="31"/>
      <c r="M304" s="83"/>
      <c r="N304" s="69"/>
      <c r="O304" s="69"/>
      <c r="P304" s="74"/>
      <c r="Q304" s="74"/>
      <c r="R304" s="75"/>
      <c r="S304" s="34"/>
      <c r="T304" s="83"/>
      <c r="U304" s="83"/>
      <c r="V304" s="83"/>
      <c r="W304" s="83"/>
      <c r="X304" s="74"/>
      <c r="Y304" s="74"/>
      <c r="Z304" s="74"/>
      <c r="AA304" s="66"/>
      <c r="AB304" s="72"/>
      <c r="AC304" s="66"/>
      <c r="AD304" s="72"/>
      <c r="AE304" s="72"/>
      <c r="AF304" s="72"/>
      <c r="AG304" s="62"/>
      <c r="AH304" s="104"/>
      <c r="AI304" s="105"/>
      <c r="AJ304" s="30"/>
      <c r="AK304" s="30"/>
      <c r="AL304" s="30"/>
      <c r="AM304" s="30"/>
      <c r="AN304" s="68"/>
      <c r="AO304" s="68"/>
      <c r="AP304" s="68"/>
      <c r="AQ304" s="68"/>
      <c r="AR304" s="68"/>
      <c r="AS304" s="31"/>
      <c r="AT304" s="73"/>
      <c r="AU304" s="73"/>
      <c r="AV304" s="68"/>
      <c r="AW304" s="67"/>
      <c r="AX304" s="67"/>
      <c r="AY304" s="67"/>
      <c r="AZ304" s="67"/>
      <c r="BA304" s="123"/>
      <c r="BB304" s="123"/>
      <c r="BC304" s="123"/>
      <c r="BD304" s="123"/>
      <c r="BE304" s="123"/>
      <c r="BF304" s="67"/>
    </row>
    <row r="305" spans="1:58" ht="25.5" customHeight="1" x14ac:dyDescent="0.25">
      <c r="A305" s="31"/>
      <c r="B305" s="31"/>
      <c r="C305" s="31"/>
      <c r="D305" s="31"/>
      <c r="E305" s="33"/>
      <c r="F305" s="90"/>
      <c r="G305" s="31"/>
      <c r="H305" s="83"/>
      <c r="I305" s="83"/>
      <c r="J305" s="62"/>
      <c r="K305" s="31"/>
      <c r="L305" s="31"/>
      <c r="M305" s="83"/>
      <c r="N305" s="69"/>
      <c r="O305" s="69"/>
      <c r="P305" s="74"/>
      <c r="Q305" s="74"/>
      <c r="R305" s="75"/>
      <c r="S305" s="34"/>
      <c r="T305" s="83"/>
      <c r="U305" s="83"/>
      <c r="V305" s="83"/>
      <c r="W305" s="83"/>
      <c r="X305" s="74"/>
      <c r="Y305" s="74"/>
      <c r="Z305" s="74"/>
      <c r="AA305" s="66"/>
      <c r="AB305" s="72"/>
      <c r="AC305" s="66"/>
      <c r="AD305" s="72"/>
      <c r="AE305" s="72"/>
      <c r="AF305" s="72"/>
      <c r="AG305" s="62"/>
      <c r="AH305" s="104"/>
      <c r="AI305" s="105"/>
      <c r="AJ305" s="30"/>
      <c r="AK305" s="30"/>
      <c r="AL305" s="30"/>
      <c r="AM305" s="30"/>
      <c r="AN305" s="68"/>
      <c r="AO305" s="68"/>
      <c r="AP305" s="68"/>
      <c r="AQ305" s="68"/>
      <c r="AR305" s="68"/>
      <c r="AS305" s="31"/>
      <c r="AT305" s="73"/>
      <c r="AU305" s="73"/>
      <c r="AV305" s="68"/>
      <c r="AW305" s="67"/>
      <c r="AX305" s="67"/>
      <c r="AY305" s="67"/>
      <c r="AZ305" s="67"/>
      <c r="BA305" s="123"/>
      <c r="BB305" s="123"/>
      <c r="BC305" s="123"/>
      <c r="BD305" s="123"/>
      <c r="BE305" s="123"/>
      <c r="BF305" s="67"/>
    </row>
    <row r="306" spans="1:58" ht="25.5" customHeight="1" x14ac:dyDescent="0.25">
      <c r="A306" s="31"/>
      <c r="B306" s="31"/>
      <c r="C306" s="31"/>
      <c r="D306" s="31"/>
      <c r="E306" s="33"/>
      <c r="F306" s="90"/>
      <c r="G306" s="31"/>
      <c r="H306" s="83"/>
      <c r="I306" s="83"/>
      <c r="J306" s="62"/>
      <c r="K306" s="31"/>
      <c r="L306" s="31"/>
      <c r="M306" s="83"/>
      <c r="N306" s="69"/>
      <c r="O306" s="69"/>
      <c r="P306" s="74"/>
      <c r="Q306" s="74"/>
      <c r="R306" s="75"/>
      <c r="S306" s="34"/>
      <c r="T306" s="83"/>
      <c r="U306" s="83"/>
      <c r="V306" s="83"/>
      <c r="W306" s="83"/>
      <c r="X306" s="74"/>
      <c r="Y306" s="74"/>
      <c r="Z306" s="74"/>
      <c r="AA306" s="66"/>
      <c r="AB306" s="72"/>
      <c r="AC306" s="66"/>
      <c r="AD306" s="72"/>
      <c r="AE306" s="72"/>
      <c r="AF306" s="72"/>
      <c r="AG306" s="62"/>
      <c r="AH306" s="104"/>
      <c r="AI306" s="105"/>
      <c r="AJ306" s="30"/>
      <c r="AK306" s="30"/>
      <c r="AL306" s="30"/>
      <c r="AM306" s="30"/>
      <c r="AN306" s="68"/>
      <c r="AO306" s="68"/>
      <c r="AP306" s="68"/>
      <c r="AQ306" s="68"/>
      <c r="AR306" s="68"/>
      <c r="AS306" s="31"/>
      <c r="AT306" s="73"/>
      <c r="AU306" s="73"/>
      <c r="AV306" s="68"/>
      <c r="AW306" s="67"/>
      <c r="AX306" s="67"/>
      <c r="AY306" s="67"/>
      <c r="AZ306" s="67"/>
      <c r="BA306" s="123"/>
      <c r="BB306" s="123"/>
      <c r="BC306" s="123"/>
      <c r="BD306" s="123"/>
      <c r="BE306" s="123"/>
      <c r="BF306" s="67"/>
    </row>
    <row r="307" spans="1:58" ht="25.5" customHeight="1" x14ac:dyDescent="0.25">
      <c r="A307" s="31"/>
      <c r="B307" s="31"/>
      <c r="C307" s="31"/>
      <c r="D307" s="31"/>
      <c r="E307" s="33"/>
      <c r="F307" s="90"/>
      <c r="G307" s="31"/>
      <c r="H307" s="83"/>
      <c r="I307" s="83"/>
      <c r="J307" s="62"/>
      <c r="K307" s="31"/>
      <c r="L307" s="31"/>
      <c r="M307" s="83"/>
      <c r="N307" s="69"/>
      <c r="O307" s="69"/>
      <c r="P307" s="74"/>
      <c r="Q307" s="74"/>
      <c r="R307" s="75"/>
      <c r="S307" s="34"/>
      <c r="T307" s="83"/>
      <c r="U307" s="83"/>
      <c r="V307" s="83"/>
      <c r="W307" s="83"/>
      <c r="X307" s="74"/>
      <c r="Y307" s="74"/>
      <c r="Z307" s="74"/>
      <c r="AA307" s="66"/>
      <c r="AB307" s="72"/>
      <c r="AC307" s="66"/>
      <c r="AD307" s="72"/>
      <c r="AE307" s="72"/>
      <c r="AF307" s="72"/>
      <c r="AG307" s="62"/>
      <c r="AH307" s="104"/>
      <c r="AI307" s="105"/>
      <c r="AJ307" s="30"/>
      <c r="AK307" s="30"/>
      <c r="AL307" s="30"/>
      <c r="AM307" s="30"/>
      <c r="AN307" s="68"/>
      <c r="AO307" s="68"/>
      <c r="AP307" s="68"/>
      <c r="AQ307" s="68"/>
      <c r="AR307" s="68"/>
      <c r="AS307" s="31"/>
      <c r="AT307" s="73"/>
      <c r="AU307" s="73"/>
      <c r="AV307" s="68"/>
      <c r="AW307" s="67"/>
      <c r="AX307" s="67"/>
      <c r="AY307" s="67"/>
      <c r="AZ307" s="67"/>
      <c r="BA307" s="123"/>
      <c r="BB307" s="123"/>
      <c r="BC307" s="123"/>
      <c r="BD307" s="123"/>
      <c r="BE307" s="123"/>
      <c r="BF307" s="67"/>
    </row>
    <row r="308" spans="1:58" ht="25.5" customHeight="1" x14ac:dyDescent="0.25">
      <c r="A308" s="31"/>
      <c r="B308" s="31"/>
      <c r="C308" s="31"/>
      <c r="D308" s="31"/>
      <c r="E308" s="33"/>
      <c r="F308" s="90"/>
      <c r="G308" s="31"/>
      <c r="H308" s="83"/>
      <c r="I308" s="83"/>
      <c r="J308" s="62"/>
      <c r="K308" s="31"/>
      <c r="L308" s="31"/>
      <c r="M308" s="83"/>
      <c r="N308" s="69"/>
      <c r="O308" s="69"/>
      <c r="P308" s="74"/>
      <c r="Q308" s="74"/>
      <c r="R308" s="75"/>
      <c r="S308" s="34"/>
      <c r="T308" s="83"/>
      <c r="U308" s="83"/>
      <c r="V308" s="83"/>
      <c r="W308" s="83"/>
      <c r="X308" s="74"/>
      <c r="Y308" s="74"/>
      <c r="Z308" s="74"/>
      <c r="AA308" s="66"/>
      <c r="AB308" s="72"/>
      <c r="AC308" s="66"/>
      <c r="AD308" s="72"/>
      <c r="AE308" s="72"/>
      <c r="AF308" s="72"/>
      <c r="AG308" s="62"/>
      <c r="AH308" s="104"/>
      <c r="AI308" s="105"/>
      <c r="AJ308" s="30"/>
      <c r="AK308" s="30"/>
      <c r="AL308" s="30"/>
      <c r="AM308" s="30"/>
      <c r="AN308" s="68"/>
      <c r="AO308" s="68"/>
      <c r="AP308" s="68"/>
      <c r="AQ308" s="68"/>
      <c r="AR308" s="68"/>
      <c r="AS308" s="31"/>
      <c r="AT308" s="73"/>
      <c r="AU308" s="73"/>
      <c r="AV308" s="68"/>
      <c r="AW308" s="67"/>
      <c r="AX308" s="67"/>
      <c r="AY308" s="67"/>
      <c r="AZ308" s="67"/>
      <c r="BA308" s="123"/>
      <c r="BB308" s="123"/>
      <c r="BC308" s="123"/>
      <c r="BD308" s="123"/>
      <c r="BE308" s="123"/>
      <c r="BF308" s="67"/>
    </row>
    <row r="309" spans="1:58" ht="25.5" customHeight="1" x14ac:dyDescent="0.25">
      <c r="A309" s="31"/>
      <c r="B309" s="31"/>
      <c r="C309" s="31"/>
      <c r="D309" s="31"/>
      <c r="E309" s="33"/>
      <c r="F309" s="90"/>
      <c r="G309" s="31"/>
      <c r="H309" s="83"/>
      <c r="I309" s="83"/>
      <c r="J309" s="62"/>
      <c r="K309" s="31"/>
      <c r="L309" s="31"/>
      <c r="M309" s="83"/>
      <c r="N309" s="69"/>
      <c r="O309" s="69"/>
      <c r="P309" s="74"/>
      <c r="Q309" s="74"/>
      <c r="R309" s="75"/>
      <c r="S309" s="34"/>
      <c r="T309" s="83"/>
      <c r="U309" s="83"/>
      <c r="V309" s="83"/>
      <c r="W309" s="83"/>
      <c r="X309" s="74"/>
      <c r="Y309" s="74"/>
      <c r="Z309" s="74"/>
      <c r="AA309" s="66"/>
      <c r="AB309" s="72"/>
      <c r="AC309" s="66"/>
      <c r="AD309" s="72"/>
      <c r="AE309" s="72"/>
      <c r="AF309" s="72"/>
      <c r="AG309" s="62"/>
      <c r="AH309" s="104"/>
      <c r="AI309" s="105"/>
      <c r="AJ309" s="30"/>
      <c r="AK309" s="30"/>
      <c r="AL309" s="30"/>
      <c r="AM309" s="30"/>
      <c r="AN309" s="68"/>
      <c r="AO309" s="68"/>
      <c r="AP309" s="68"/>
      <c r="AQ309" s="68"/>
      <c r="AR309" s="68"/>
      <c r="AS309" s="31"/>
      <c r="AT309" s="73"/>
      <c r="AU309" s="73"/>
      <c r="AV309" s="68"/>
      <c r="AW309" s="67"/>
      <c r="AX309" s="67"/>
      <c r="AY309" s="67"/>
      <c r="AZ309" s="67"/>
      <c r="BA309" s="123"/>
      <c r="BB309" s="123"/>
      <c r="BC309" s="123"/>
      <c r="BD309" s="123"/>
      <c r="BE309" s="123"/>
      <c r="BF309" s="67"/>
    </row>
    <row r="310" spans="1:58" ht="25.5" customHeight="1" x14ac:dyDescent="0.25">
      <c r="A310" s="31"/>
      <c r="B310" s="31"/>
      <c r="C310" s="31"/>
      <c r="D310" s="31"/>
      <c r="E310" s="33"/>
      <c r="F310" s="90"/>
      <c r="G310" s="31"/>
      <c r="H310" s="83"/>
      <c r="I310" s="83"/>
      <c r="J310" s="62"/>
      <c r="K310" s="31"/>
      <c r="L310" s="31"/>
      <c r="M310" s="83"/>
      <c r="N310" s="69"/>
      <c r="O310" s="69"/>
      <c r="P310" s="74"/>
      <c r="Q310" s="74"/>
      <c r="R310" s="75"/>
      <c r="S310" s="34"/>
      <c r="T310" s="83"/>
      <c r="U310" s="83"/>
      <c r="V310" s="83"/>
      <c r="W310" s="83"/>
      <c r="X310" s="74"/>
      <c r="Y310" s="74"/>
      <c r="Z310" s="74"/>
      <c r="AA310" s="66"/>
      <c r="AB310" s="72"/>
      <c r="AC310" s="66"/>
      <c r="AD310" s="72"/>
      <c r="AE310" s="72"/>
      <c r="AF310" s="72"/>
      <c r="AG310" s="62"/>
      <c r="AH310" s="104"/>
      <c r="AI310" s="105"/>
      <c r="AJ310" s="30"/>
      <c r="AK310" s="30"/>
      <c r="AL310" s="30"/>
      <c r="AM310" s="30"/>
      <c r="AN310" s="68"/>
      <c r="AO310" s="68"/>
      <c r="AP310" s="68"/>
      <c r="AQ310" s="68"/>
      <c r="AR310" s="68"/>
      <c r="AS310" s="31"/>
      <c r="AT310" s="73"/>
      <c r="AU310" s="73"/>
      <c r="AV310" s="68"/>
      <c r="AW310" s="67"/>
      <c r="AX310" s="67"/>
      <c r="AY310" s="67"/>
      <c r="AZ310" s="67"/>
      <c r="BA310" s="123"/>
      <c r="BB310" s="123"/>
      <c r="BC310" s="123"/>
      <c r="BD310" s="123"/>
      <c r="BE310" s="123"/>
      <c r="BF310" s="67"/>
    </row>
    <row r="311" spans="1:58" ht="25.5" customHeight="1" x14ac:dyDescent="0.25">
      <c r="A311" s="31"/>
      <c r="B311" s="31"/>
      <c r="C311" s="31"/>
      <c r="D311" s="31"/>
      <c r="E311" s="33"/>
      <c r="F311" s="90"/>
      <c r="G311" s="31"/>
      <c r="H311" s="83"/>
      <c r="I311" s="83"/>
      <c r="J311" s="62"/>
      <c r="K311" s="31"/>
      <c r="L311" s="31"/>
      <c r="M311" s="83"/>
      <c r="N311" s="69"/>
      <c r="O311" s="69"/>
      <c r="P311" s="74"/>
      <c r="Q311" s="74"/>
      <c r="R311" s="75"/>
      <c r="S311" s="34"/>
      <c r="T311" s="83"/>
      <c r="U311" s="83"/>
      <c r="V311" s="83"/>
      <c r="W311" s="83"/>
      <c r="X311" s="74"/>
      <c r="Y311" s="74"/>
      <c r="Z311" s="74"/>
      <c r="AA311" s="66"/>
      <c r="AB311" s="72"/>
      <c r="AC311" s="66"/>
      <c r="AD311" s="72"/>
      <c r="AE311" s="72"/>
      <c r="AF311" s="72"/>
      <c r="AG311" s="62"/>
      <c r="AH311" s="104"/>
      <c r="AI311" s="105"/>
      <c r="AJ311" s="30"/>
      <c r="AK311" s="30"/>
      <c r="AL311" s="30"/>
      <c r="AM311" s="30"/>
      <c r="AN311" s="68"/>
      <c r="AO311" s="68"/>
      <c r="AP311" s="68"/>
      <c r="AQ311" s="68"/>
      <c r="AR311" s="68"/>
      <c r="AS311" s="31"/>
      <c r="AT311" s="73"/>
      <c r="AU311" s="73"/>
      <c r="AV311" s="68"/>
      <c r="AW311" s="67"/>
      <c r="AX311" s="67"/>
      <c r="AY311" s="67"/>
      <c r="AZ311" s="67"/>
      <c r="BA311" s="123"/>
      <c r="BB311" s="123"/>
      <c r="BC311" s="123"/>
      <c r="BD311" s="123"/>
      <c r="BE311" s="123"/>
      <c r="BF311" s="67"/>
    </row>
    <row r="312" spans="1:58" ht="25.5" customHeight="1" x14ac:dyDescent="0.25">
      <c r="A312" s="31"/>
      <c r="B312" s="31"/>
      <c r="C312" s="31"/>
      <c r="D312" s="31"/>
      <c r="E312" s="33"/>
      <c r="F312" s="90"/>
      <c r="G312" s="31"/>
      <c r="H312" s="83"/>
      <c r="I312" s="83"/>
      <c r="J312" s="62"/>
      <c r="K312" s="31"/>
      <c r="L312" s="31"/>
      <c r="M312" s="83"/>
      <c r="N312" s="69"/>
      <c r="O312" s="69"/>
      <c r="P312" s="74"/>
      <c r="Q312" s="74"/>
      <c r="R312" s="75"/>
      <c r="S312" s="34"/>
      <c r="T312" s="83"/>
      <c r="U312" s="83"/>
      <c r="V312" s="83"/>
      <c r="W312" s="83"/>
      <c r="X312" s="74"/>
      <c r="Y312" s="74"/>
      <c r="Z312" s="74"/>
      <c r="AA312" s="66"/>
      <c r="AB312" s="72"/>
      <c r="AC312" s="66"/>
      <c r="AD312" s="72"/>
      <c r="AE312" s="72"/>
      <c r="AF312" s="72"/>
      <c r="AG312" s="62"/>
      <c r="AH312" s="104"/>
      <c r="AI312" s="105"/>
      <c r="AJ312" s="30"/>
      <c r="AK312" s="30"/>
      <c r="AL312" s="30"/>
      <c r="AM312" s="30"/>
      <c r="AN312" s="68"/>
      <c r="AO312" s="68"/>
      <c r="AP312" s="68"/>
      <c r="AQ312" s="68"/>
      <c r="AR312" s="68"/>
      <c r="AS312" s="31"/>
      <c r="AT312" s="73"/>
      <c r="AU312" s="73"/>
      <c r="AV312" s="68"/>
      <c r="AW312" s="67"/>
      <c r="AX312" s="67"/>
      <c r="AY312" s="67"/>
      <c r="AZ312" s="67"/>
      <c r="BA312" s="123"/>
      <c r="BB312" s="123"/>
      <c r="BC312" s="123"/>
      <c r="BD312" s="123"/>
      <c r="BE312" s="123"/>
      <c r="BF312" s="67"/>
    </row>
    <row r="313" spans="1:58" ht="25.5" customHeight="1" x14ac:dyDescent="0.25">
      <c r="A313" s="31"/>
      <c r="B313" s="31"/>
      <c r="C313" s="31"/>
      <c r="D313" s="31"/>
      <c r="E313" s="33"/>
      <c r="F313" s="90"/>
      <c r="G313" s="31"/>
      <c r="H313" s="83"/>
      <c r="I313" s="83"/>
      <c r="J313" s="62"/>
      <c r="K313" s="31"/>
      <c r="L313" s="31"/>
      <c r="M313" s="83"/>
      <c r="N313" s="69"/>
      <c r="O313" s="69"/>
      <c r="P313" s="74"/>
      <c r="Q313" s="74"/>
      <c r="R313" s="75"/>
      <c r="S313" s="34"/>
      <c r="T313" s="83"/>
      <c r="U313" s="83"/>
      <c r="V313" s="83"/>
      <c r="W313" s="83"/>
      <c r="X313" s="74"/>
      <c r="Y313" s="74"/>
      <c r="Z313" s="74"/>
      <c r="AA313" s="66"/>
      <c r="AB313" s="72"/>
      <c r="AC313" s="66"/>
      <c r="AD313" s="72"/>
      <c r="AE313" s="72"/>
      <c r="AF313" s="72"/>
      <c r="AG313" s="62"/>
      <c r="AH313" s="104"/>
      <c r="AI313" s="105"/>
      <c r="AJ313" s="30"/>
      <c r="AK313" s="30"/>
      <c r="AL313" s="30"/>
      <c r="AM313" s="30"/>
      <c r="AN313" s="68"/>
      <c r="AO313" s="68"/>
      <c r="AP313" s="68"/>
      <c r="AQ313" s="68"/>
      <c r="AR313" s="68"/>
      <c r="AS313" s="31"/>
      <c r="AT313" s="73"/>
      <c r="AU313" s="73"/>
      <c r="AV313" s="68"/>
      <c r="AW313" s="67"/>
      <c r="AX313" s="67"/>
      <c r="AY313" s="67"/>
      <c r="AZ313" s="67"/>
      <c r="BA313" s="123"/>
      <c r="BB313" s="123"/>
      <c r="BC313" s="123"/>
      <c r="BD313" s="123"/>
      <c r="BE313" s="123"/>
      <c r="BF313" s="67"/>
    </row>
    <row r="314" spans="1:58" ht="25.5" customHeight="1" x14ac:dyDescent="0.25">
      <c r="A314" s="31"/>
      <c r="B314" s="31"/>
      <c r="C314" s="31"/>
      <c r="D314" s="31"/>
      <c r="E314" s="33"/>
      <c r="F314" s="90"/>
      <c r="G314" s="31"/>
      <c r="H314" s="83"/>
      <c r="I314" s="83"/>
      <c r="J314" s="62"/>
      <c r="K314" s="31"/>
      <c r="L314" s="31"/>
      <c r="M314" s="83"/>
      <c r="N314" s="69"/>
      <c r="O314" s="69"/>
      <c r="P314" s="74"/>
      <c r="Q314" s="74"/>
      <c r="R314" s="75"/>
      <c r="S314" s="34"/>
      <c r="T314" s="83"/>
      <c r="U314" s="83"/>
      <c r="V314" s="83"/>
      <c r="W314" s="83"/>
      <c r="X314" s="74"/>
      <c r="Y314" s="74"/>
      <c r="Z314" s="74"/>
      <c r="AA314" s="66"/>
      <c r="AB314" s="72"/>
      <c r="AC314" s="66"/>
      <c r="AD314" s="72"/>
      <c r="AE314" s="72"/>
      <c r="AF314" s="72"/>
      <c r="AG314" s="62"/>
      <c r="AH314" s="104"/>
      <c r="AI314" s="105"/>
      <c r="AJ314" s="30"/>
      <c r="AK314" s="30"/>
      <c r="AL314" s="30"/>
      <c r="AM314" s="30"/>
      <c r="AN314" s="68"/>
      <c r="AO314" s="68"/>
      <c r="AP314" s="68"/>
      <c r="AQ314" s="68"/>
      <c r="AR314" s="68"/>
      <c r="AS314" s="31"/>
      <c r="AT314" s="73"/>
      <c r="AU314" s="73"/>
      <c r="AV314" s="68"/>
      <c r="AW314" s="67"/>
      <c r="AX314" s="67"/>
      <c r="AY314" s="67"/>
      <c r="AZ314" s="67"/>
      <c r="BA314" s="123"/>
      <c r="BB314" s="123"/>
      <c r="BC314" s="123"/>
      <c r="BD314" s="123"/>
      <c r="BE314" s="123"/>
      <c r="BF314" s="67"/>
    </row>
    <row r="315" spans="1:58" ht="25.5" customHeight="1" x14ac:dyDescent="0.25">
      <c r="A315" s="31"/>
      <c r="B315" s="31"/>
      <c r="C315" s="31"/>
      <c r="D315" s="31"/>
      <c r="E315" s="33"/>
      <c r="F315" s="90"/>
      <c r="G315" s="31"/>
      <c r="H315" s="83"/>
      <c r="I315" s="83"/>
      <c r="J315" s="62"/>
      <c r="K315" s="31"/>
      <c r="L315" s="31"/>
      <c r="M315" s="83"/>
      <c r="N315" s="69"/>
      <c r="O315" s="69"/>
      <c r="P315" s="74"/>
      <c r="Q315" s="74"/>
      <c r="R315" s="75"/>
      <c r="S315" s="34"/>
      <c r="T315" s="83"/>
      <c r="U315" s="83"/>
      <c r="V315" s="83"/>
      <c r="W315" s="83"/>
      <c r="X315" s="74"/>
      <c r="Y315" s="74"/>
      <c r="Z315" s="74"/>
      <c r="AA315" s="66"/>
      <c r="AB315" s="72"/>
      <c r="AC315" s="66"/>
      <c r="AD315" s="72"/>
      <c r="AE315" s="72"/>
      <c r="AF315" s="72"/>
      <c r="AG315" s="62"/>
      <c r="AH315" s="104"/>
      <c r="AI315" s="105"/>
      <c r="AJ315" s="30"/>
      <c r="AK315" s="30"/>
      <c r="AL315" s="30"/>
      <c r="AM315" s="30"/>
      <c r="AN315" s="68"/>
      <c r="AO315" s="68"/>
      <c r="AP315" s="68"/>
      <c r="AQ315" s="68"/>
      <c r="AR315" s="68"/>
      <c r="AS315" s="31"/>
      <c r="AT315" s="73"/>
      <c r="AU315" s="73"/>
      <c r="AV315" s="68"/>
      <c r="AW315" s="67"/>
      <c r="AX315" s="67"/>
      <c r="AY315" s="67"/>
      <c r="AZ315" s="67"/>
      <c r="BA315" s="123"/>
      <c r="BB315" s="123"/>
      <c r="BC315" s="123"/>
      <c r="BD315" s="123"/>
      <c r="BE315" s="123"/>
      <c r="BF315" s="67"/>
    </row>
    <row r="316" spans="1:58" ht="25.5" customHeight="1" x14ac:dyDescent="0.25">
      <c r="A316" s="31"/>
      <c r="B316" s="31"/>
      <c r="C316" s="31"/>
      <c r="D316" s="31"/>
      <c r="E316" s="33"/>
      <c r="F316" s="90"/>
      <c r="G316" s="31"/>
      <c r="H316" s="83"/>
      <c r="I316" s="83"/>
      <c r="J316" s="62"/>
      <c r="K316" s="31"/>
      <c r="L316" s="31"/>
      <c r="M316" s="83"/>
      <c r="N316" s="69"/>
      <c r="O316" s="69"/>
      <c r="P316" s="74"/>
      <c r="Q316" s="74"/>
      <c r="R316" s="75"/>
      <c r="S316" s="34"/>
      <c r="T316" s="83"/>
      <c r="U316" s="83"/>
      <c r="V316" s="83"/>
      <c r="W316" s="83"/>
      <c r="X316" s="74"/>
      <c r="Y316" s="74"/>
      <c r="Z316" s="74"/>
      <c r="AA316" s="66"/>
      <c r="AB316" s="72"/>
      <c r="AC316" s="66"/>
      <c r="AD316" s="72"/>
      <c r="AE316" s="72"/>
      <c r="AF316" s="72"/>
      <c r="AG316" s="62"/>
      <c r="AH316" s="104"/>
      <c r="AI316" s="105"/>
      <c r="AJ316" s="30"/>
      <c r="AK316" s="30"/>
      <c r="AL316" s="30"/>
      <c r="AM316" s="30"/>
      <c r="AN316" s="68"/>
      <c r="AO316" s="68"/>
      <c r="AP316" s="68"/>
      <c r="AQ316" s="68"/>
      <c r="AR316" s="68"/>
      <c r="AS316" s="31"/>
      <c r="AT316" s="73"/>
      <c r="AU316" s="73"/>
      <c r="AV316" s="68"/>
      <c r="AW316" s="67"/>
      <c r="AX316" s="67"/>
      <c r="AY316" s="67"/>
      <c r="AZ316" s="67"/>
      <c r="BA316" s="123"/>
      <c r="BB316" s="123"/>
      <c r="BC316" s="123"/>
      <c r="BD316" s="123"/>
      <c r="BE316" s="123"/>
      <c r="BF316" s="67"/>
    </row>
    <row r="317" spans="1:58" ht="25.5" customHeight="1" x14ac:dyDescent="0.25">
      <c r="A317" s="31"/>
      <c r="B317" s="31"/>
      <c r="C317" s="31"/>
      <c r="D317" s="31"/>
      <c r="E317" s="33"/>
      <c r="F317" s="90"/>
      <c r="G317" s="31"/>
      <c r="H317" s="83"/>
      <c r="I317" s="83"/>
      <c r="J317" s="62"/>
      <c r="K317" s="31"/>
      <c r="L317" s="31"/>
      <c r="M317" s="83"/>
      <c r="N317" s="69"/>
      <c r="O317" s="69"/>
      <c r="P317" s="74"/>
      <c r="Q317" s="74"/>
      <c r="R317" s="75"/>
      <c r="S317" s="34"/>
      <c r="T317" s="83"/>
      <c r="U317" s="83"/>
      <c r="V317" s="83"/>
      <c r="W317" s="83"/>
      <c r="X317" s="74"/>
      <c r="Y317" s="74"/>
      <c r="Z317" s="74"/>
      <c r="AA317" s="66"/>
      <c r="AB317" s="72"/>
      <c r="AC317" s="66"/>
      <c r="AD317" s="72"/>
      <c r="AE317" s="72"/>
      <c r="AF317" s="72"/>
      <c r="AG317" s="62"/>
      <c r="AH317" s="104"/>
      <c r="AI317" s="105"/>
      <c r="AJ317" s="30"/>
      <c r="AK317" s="30"/>
      <c r="AL317" s="30"/>
      <c r="AM317" s="30"/>
      <c r="AN317" s="68"/>
      <c r="AO317" s="68"/>
      <c r="AP317" s="68"/>
      <c r="AQ317" s="68"/>
      <c r="AR317" s="68"/>
      <c r="AS317" s="31"/>
      <c r="AT317" s="73"/>
      <c r="AU317" s="73"/>
      <c r="AV317" s="68"/>
      <c r="AW317" s="67"/>
      <c r="AX317" s="67"/>
      <c r="AY317" s="67"/>
      <c r="AZ317" s="67"/>
      <c r="BA317" s="123"/>
      <c r="BB317" s="123"/>
      <c r="BC317" s="123"/>
      <c r="BD317" s="123"/>
      <c r="BE317" s="123"/>
      <c r="BF317" s="67"/>
    </row>
    <row r="318" spans="1:58" ht="25.5" customHeight="1" x14ac:dyDescent="0.25">
      <c r="A318" s="31"/>
      <c r="B318" s="31"/>
      <c r="C318" s="31"/>
      <c r="D318" s="31"/>
      <c r="E318" s="33"/>
      <c r="F318" s="90"/>
      <c r="G318" s="31"/>
      <c r="H318" s="83"/>
      <c r="I318" s="83"/>
      <c r="J318" s="62"/>
      <c r="K318" s="31"/>
      <c r="L318" s="31"/>
      <c r="M318" s="83"/>
      <c r="N318" s="69"/>
      <c r="O318" s="69"/>
      <c r="P318" s="74"/>
      <c r="Q318" s="74"/>
      <c r="R318" s="75"/>
      <c r="S318" s="34"/>
      <c r="T318" s="83"/>
      <c r="U318" s="83"/>
      <c r="V318" s="83"/>
      <c r="W318" s="83"/>
      <c r="X318" s="74"/>
      <c r="Y318" s="74"/>
      <c r="Z318" s="74"/>
      <c r="AA318" s="66"/>
      <c r="AB318" s="72"/>
      <c r="AC318" s="66"/>
      <c r="AD318" s="72"/>
      <c r="AE318" s="72"/>
      <c r="AF318" s="72"/>
      <c r="AG318" s="62"/>
      <c r="AH318" s="104"/>
      <c r="AI318" s="105"/>
      <c r="AJ318" s="30"/>
      <c r="AK318" s="30"/>
      <c r="AL318" s="30"/>
      <c r="AM318" s="30"/>
      <c r="AN318" s="68"/>
      <c r="AO318" s="68"/>
      <c r="AP318" s="68"/>
      <c r="AQ318" s="68"/>
      <c r="AR318" s="68"/>
      <c r="AS318" s="31"/>
      <c r="AT318" s="73"/>
      <c r="AU318" s="73"/>
      <c r="AV318" s="68"/>
      <c r="AW318" s="67"/>
      <c r="AX318" s="67"/>
      <c r="AY318" s="67"/>
      <c r="AZ318" s="67"/>
      <c r="BA318" s="123"/>
      <c r="BB318" s="123"/>
      <c r="BC318" s="123"/>
      <c r="BD318" s="123"/>
      <c r="BE318" s="123"/>
      <c r="BF318" s="67"/>
    </row>
    <row r="319" spans="1:58" ht="25.5" customHeight="1" x14ac:dyDescent="0.25">
      <c r="A319" s="31"/>
      <c r="B319" s="31"/>
      <c r="C319" s="31"/>
      <c r="D319" s="31"/>
      <c r="E319" s="33"/>
      <c r="F319" s="90"/>
      <c r="G319" s="31"/>
      <c r="H319" s="83"/>
      <c r="I319" s="83"/>
      <c r="J319" s="62"/>
      <c r="K319" s="31"/>
      <c r="L319" s="31"/>
      <c r="M319" s="83"/>
      <c r="N319" s="69"/>
      <c r="O319" s="69"/>
      <c r="P319" s="74"/>
      <c r="Q319" s="74"/>
      <c r="R319" s="75"/>
      <c r="S319" s="34"/>
      <c r="T319" s="83"/>
      <c r="U319" s="83"/>
      <c r="V319" s="83"/>
      <c r="W319" s="83"/>
      <c r="X319" s="74"/>
      <c r="Y319" s="74"/>
      <c r="Z319" s="74"/>
      <c r="AA319" s="66"/>
      <c r="AB319" s="72"/>
      <c r="AC319" s="66"/>
      <c r="AD319" s="72"/>
      <c r="AE319" s="72"/>
      <c r="AF319" s="72"/>
      <c r="AG319" s="62"/>
      <c r="AH319" s="104"/>
      <c r="AI319" s="105"/>
      <c r="AJ319" s="30"/>
      <c r="AK319" s="30"/>
      <c r="AL319" s="30"/>
      <c r="AM319" s="30"/>
      <c r="AN319" s="68"/>
      <c r="AO319" s="68"/>
      <c r="AP319" s="68"/>
      <c r="AQ319" s="68"/>
      <c r="AR319" s="68"/>
      <c r="AS319" s="31"/>
      <c r="AT319" s="73"/>
      <c r="AU319" s="73"/>
      <c r="AV319" s="68"/>
      <c r="AW319" s="67"/>
      <c r="AX319" s="67"/>
      <c r="AY319" s="67"/>
      <c r="AZ319" s="67"/>
      <c r="BA319" s="123"/>
      <c r="BB319" s="123"/>
      <c r="BC319" s="123"/>
      <c r="BD319" s="123"/>
      <c r="BE319" s="123"/>
      <c r="BF319" s="67"/>
    </row>
    <row r="320" spans="1:58" ht="25.5" customHeight="1" x14ac:dyDescent="0.25">
      <c r="A320" s="31"/>
      <c r="B320" s="31"/>
      <c r="C320" s="31"/>
      <c r="D320" s="31"/>
      <c r="E320" s="33"/>
      <c r="F320" s="90"/>
      <c r="G320" s="31"/>
      <c r="H320" s="83"/>
      <c r="I320" s="83"/>
      <c r="J320" s="62"/>
      <c r="K320" s="31"/>
      <c r="L320" s="31"/>
      <c r="M320" s="83"/>
      <c r="N320" s="69"/>
      <c r="O320" s="69"/>
      <c r="P320" s="74"/>
      <c r="Q320" s="74"/>
      <c r="R320" s="75"/>
      <c r="S320" s="34"/>
      <c r="T320" s="83"/>
      <c r="U320" s="83"/>
      <c r="V320" s="83"/>
      <c r="W320" s="83"/>
      <c r="X320" s="74"/>
      <c r="Y320" s="74"/>
      <c r="Z320" s="74"/>
      <c r="AA320" s="66"/>
      <c r="AB320" s="72"/>
      <c r="AC320" s="66"/>
      <c r="AD320" s="72"/>
      <c r="AE320" s="72"/>
      <c r="AF320" s="72"/>
      <c r="AG320" s="62"/>
      <c r="AH320" s="104"/>
      <c r="AI320" s="105"/>
      <c r="AJ320" s="30"/>
      <c r="AK320" s="30"/>
      <c r="AL320" s="30"/>
      <c r="AM320" s="30"/>
      <c r="AN320" s="68"/>
      <c r="AO320" s="68"/>
      <c r="AP320" s="68"/>
      <c r="AQ320" s="68"/>
      <c r="AR320" s="68"/>
      <c r="AS320" s="31"/>
      <c r="AT320" s="73"/>
      <c r="AU320" s="73"/>
      <c r="AV320" s="68"/>
      <c r="AW320" s="67"/>
      <c r="AX320" s="67"/>
      <c r="AY320" s="67"/>
      <c r="AZ320" s="67"/>
      <c r="BA320" s="123"/>
      <c r="BB320" s="123"/>
      <c r="BC320" s="123"/>
      <c r="BD320" s="123"/>
      <c r="BE320" s="123"/>
      <c r="BF320" s="67"/>
    </row>
    <row r="321" spans="1:58" ht="25.5" customHeight="1" x14ac:dyDescent="0.25">
      <c r="A321" s="31"/>
      <c r="B321" s="31"/>
      <c r="C321" s="31"/>
      <c r="D321" s="31"/>
      <c r="E321" s="33"/>
      <c r="F321" s="90"/>
      <c r="G321" s="31"/>
      <c r="H321" s="83"/>
      <c r="I321" s="83"/>
      <c r="J321" s="62"/>
      <c r="K321" s="31"/>
      <c r="L321" s="31"/>
      <c r="M321" s="83"/>
      <c r="N321" s="69"/>
      <c r="O321" s="69"/>
      <c r="P321" s="74"/>
      <c r="Q321" s="74"/>
      <c r="R321" s="75"/>
      <c r="S321" s="34"/>
      <c r="T321" s="83"/>
      <c r="U321" s="83"/>
      <c r="V321" s="83"/>
      <c r="W321" s="83"/>
      <c r="X321" s="74"/>
      <c r="Y321" s="74"/>
      <c r="Z321" s="74"/>
      <c r="AA321" s="66"/>
      <c r="AB321" s="72"/>
      <c r="AC321" s="66"/>
      <c r="AD321" s="72"/>
      <c r="AE321" s="72"/>
      <c r="AF321" s="72"/>
      <c r="AG321" s="62"/>
      <c r="AH321" s="104"/>
      <c r="AI321" s="105"/>
      <c r="AJ321" s="30"/>
      <c r="AK321" s="30"/>
      <c r="AL321" s="30"/>
      <c r="AM321" s="30"/>
      <c r="AN321" s="68"/>
      <c r="AO321" s="68"/>
      <c r="AP321" s="68"/>
      <c r="AQ321" s="68"/>
      <c r="AR321" s="68"/>
      <c r="AS321" s="31"/>
      <c r="AT321" s="73"/>
      <c r="AU321" s="73"/>
      <c r="AV321" s="68"/>
      <c r="AW321" s="67"/>
      <c r="AX321" s="67"/>
      <c r="AY321" s="67"/>
      <c r="AZ321" s="67"/>
      <c r="BA321" s="123"/>
      <c r="BB321" s="123"/>
      <c r="BC321" s="123"/>
      <c r="BD321" s="123"/>
      <c r="BE321" s="123"/>
      <c r="BF321" s="67"/>
    </row>
    <row r="322" spans="1:58" ht="25.5" customHeight="1" x14ac:dyDescent="0.25">
      <c r="A322" s="31"/>
      <c r="B322" s="31"/>
      <c r="C322" s="31"/>
      <c r="D322" s="31"/>
      <c r="E322" s="33"/>
      <c r="F322" s="90"/>
      <c r="G322" s="31"/>
      <c r="H322" s="83"/>
      <c r="I322" s="83"/>
      <c r="J322" s="62"/>
      <c r="K322" s="31"/>
      <c r="L322" s="31"/>
      <c r="M322" s="83"/>
      <c r="N322" s="69"/>
      <c r="O322" s="69"/>
      <c r="P322" s="74"/>
      <c r="Q322" s="74"/>
      <c r="R322" s="75"/>
      <c r="S322" s="34"/>
      <c r="T322" s="83"/>
      <c r="U322" s="83"/>
      <c r="V322" s="83"/>
      <c r="W322" s="83"/>
      <c r="X322" s="74"/>
      <c r="Y322" s="74"/>
      <c r="Z322" s="74"/>
      <c r="AA322" s="66"/>
      <c r="AB322" s="72"/>
      <c r="AC322" s="66"/>
      <c r="AD322" s="72"/>
      <c r="AE322" s="72"/>
      <c r="AF322" s="72"/>
      <c r="AG322" s="62"/>
      <c r="AH322" s="104"/>
      <c r="AI322" s="105"/>
      <c r="AJ322" s="30"/>
      <c r="AK322" s="30"/>
      <c r="AL322" s="30"/>
      <c r="AM322" s="30"/>
      <c r="AN322" s="68"/>
      <c r="AO322" s="68"/>
      <c r="AP322" s="68"/>
      <c r="AQ322" s="68"/>
      <c r="AR322" s="68"/>
      <c r="AS322" s="31"/>
      <c r="AT322" s="73"/>
      <c r="AU322" s="73"/>
      <c r="AV322" s="68"/>
      <c r="AW322" s="67"/>
      <c r="AX322" s="67"/>
      <c r="AY322" s="67"/>
      <c r="AZ322" s="67"/>
      <c r="BA322" s="123"/>
      <c r="BB322" s="123"/>
      <c r="BC322" s="123"/>
      <c r="BD322" s="123"/>
      <c r="BE322" s="123"/>
      <c r="BF322" s="67"/>
    </row>
    <row r="323" spans="1:58" ht="25.5" customHeight="1" x14ac:dyDescent="0.25">
      <c r="A323" s="31"/>
      <c r="B323" s="31"/>
      <c r="C323" s="31"/>
      <c r="D323" s="31"/>
      <c r="E323" s="33"/>
      <c r="F323" s="90"/>
      <c r="G323" s="31"/>
      <c r="H323" s="83"/>
      <c r="I323" s="83"/>
      <c r="J323" s="62"/>
      <c r="K323" s="31"/>
      <c r="L323" s="31"/>
      <c r="M323" s="83"/>
      <c r="N323" s="69"/>
      <c r="O323" s="69"/>
      <c r="P323" s="74"/>
      <c r="Q323" s="74"/>
      <c r="R323" s="75"/>
      <c r="S323" s="34"/>
      <c r="T323" s="83"/>
      <c r="U323" s="83"/>
      <c r="V323" s="83"/>
      <c r="W323" s="83"/>
      <c r="X323" s="74"/>
      <c r="Y323" s="74"/>
      <c r="Z323" s="74"/>
      <c r="AA323" s="66"/>
      <c r="AB323" s="72"/>
      <c r="AC323" s="66"/>
      <c r="AD323" s="72"/>
      <c r="AE323" s="72"/>
      <c r="AF323" s="72"/>
      <c r="AG323" s="62"/>
      <c r="AH323" s="104"/>
      <c r="AI323" s="105"/>
      <c r="AJ323" s="30"/>
      <c r="AK323" s="30"/>
      <c r="AL323" s="30"/>
      <c r="AM323" s="30"/>
      <c r="AN323" s="68"/>
      <c r="AO323" s="68"/>
      <c r="AP323" s="68"/>
      <c r="AQ323" s="68"/>
      <c r="AR323" s="68"/>
      <c r="AS323" s="31"/>
      <c r="AT323" s="73"/>
      <c r="AU323" s="73"/>
      <c r="AV323" s="68"/>
      <c r="AW323" s="67"/>
      <c r="AX323" s="67"/>
      <c r="AY323" s="67"/>
      <c r="AZ323" s="67"/>
      <c r="BA323" s="123"/>
      <c r="BB323" s="123"/>
      <c r="BC323" s="123"/>
      <c r="BD323" s="123"/>
      <c r="BE323" s="123"/>
      <c r="BF323" s="67"/>
    </row>
    <row r="324" spans="1:58" ht="25.5" customHeight="1" x14ac:dyDescent="0.25">
      <c r="A324" s="31"/>
      <c r="B324" s="31"/>
      <c r="C324" s="31"/>
      <c r="D324" s="31"/>
      <c r="E324" s="33"/>
      <c r="F324" s="90"/>
      <c r="G324" s="31"/>
      <c r="H324" s="83"/>
      <c r="I324" s="83"/>
      <c r="J324" s="62"/>
      <c r="K324" s="31"/>
      <c r="L324" s="31"/>
      <c r="M324" s="83"/>
      <c r="N324" s="69"/>
      <c r="O324" s="69"/>
      <c r="P324" s="74"/>
      <c r="Q324" s="74"/>
      <c r="R324" s="75"/>
      <c r="S324" s="34"/>
      <c r="T324" s="83"/>
      <c r="U324" s="83"/>
      <c r="V324" s="83"/>
      <c r="W324" s="83"/>
      <c r="X324" s="74"/>
      <c r="Y324" s="74"/>
      <c r="Z324" s="74"/>
      <c r="AA324" s="66"/>
      <c r="AB324" s="72"/>
      <c r="AC324" s="66"/>
      <c r="AD324" s="72"/>
      <c r="AE324" s="72"/>
      <c r="AF324" s="72"/>
      <c r="AG324" s="62"/>
      <c r="AH324" s="104"/>
      <c r="AI324" s="105"/>
      <c r="AJ324" s="30"/>
      <c r="AK324" s="30"/>
      <c r="AL324" s="30"/>
      <c r="AM324" s="30"/>
      <c r="AN324" s="68"/>
      <c r="AO324" s="68"/>
      <c r="AP324" s="68"/>
      <c r="AQ324" s="68"/>
      <c r="AR324" s="68"/>
      <c r="AS324" s="31"/>
      <c r="AT324" s="73"/>
      <c r="AU324" s="73"/>
      <c r="AV324" s="68"/>
      <c r="AW324" s="67"/>
      <c r="AX324" s="67"/>
      <c r="AY324" s="67"/>
      <c r="AZ324" s="67"/>
      <c r="BA324" s="123"/>
      <c r="BB324" s="123"/>
      <c r="BC324" s="123"/>
      <c r="BD324" s="123"/>
      <c r="BE324" s="123"/>
      <c r="BF324" s="67"/>
    </row>
    <row r="325" spans="1:58" ht="25.5" customHeight="1" x14ac:dyDescent="0.25">
      <c r="A325" s="31"/>
      <c r="B325" s="31"/>
      <c r="C325" s="31"/>
      <c r="D325" s="31"/>
      <c r="E325" s="33"/>
      <c r="F325" s="90"/>
      <c r="G325" s="31"/>
      <c r="H325" s="83"/>
      <c r="I325" s="83"/>
      <c r="J325" s="62"/>
      <c r="K325" s="31"/>
      <c r="L325" s="31"/>
      <c r="M325" s="83"/>
      <c r="N325" s="69"/>
      <c r="O325" s="69"/>
      <c r="P325" s="74"/>
      <c r="Q325" s="74"/>
      <c r="R325" s="75"/>
      <c r="S325" s="34"/>
      <c r="T325" s="83"/>
      <c r="U325" s="83"/>
      <c r="V325" s="83"/>
      <c r="W325" s="83"/>
      <c r="X325" s="74"/>
      <c r="Y325" s="74"/>
      <c r="Z325" s="74"/>
      <c r="AA325" s="66"/>
      <c r="AB325" s="72"/>
      <c r="AC325" s="66"/>
      <c r="AD325" s="72"/>
      <c r="AE325" s="72"/>
      <c r="AF325" s="72"/>
      <c r="AG325" s="62"/>
      <c r="AH325" s="104"/>
      <c r="AI325" s="105"/>
      <c r="AJ325" s="30"/>
      <c r="AK325" s="30"/>
      <c r="AL325" s="30"/>
      <c r="AM325" s="30"/>
      <c r="AN325" s="68"/>
      <c r="AO325" s="68"/>
      <c r="AP325" s="68"/>
      <c r="AQ325" s="68"/>
      <c r="AR325" s="68"/>
      <c r="AS325" s="31"/>
      <c r="AT325" s="73"/>
      <c r="AU325" s="73"/>
      <c r="AV325" s="68"/>
      <c r="AW325" s="67"/>
      <c r="AX325" s="67"/>
      <c r="AY325" s="67"/>
      <c r="AZ325" s="67"/>
      <c r="BA325" s="123"/>
      <c r="BB325" s="123"/>
      <c r="BC325" s="123"/>
      <c r="BD325" s="123"/>
      <c r="BE325" s="123"/>
      <c r="BF325" s="67"/>
    </row>
    <row r="326" spans="1:58" ht="25.5" customHeight="1" x14ac:dyDescent="0.25">
      <c r="A326" s="31"/>
      <c r="B326" s="31"/>
      <c r="C326" s="31"/>
      <c r="D326" s="31"/>
      <c r="E326" s="33"/>
      <c r="F326" s="90"/>
      <c r="G326" s="31"/>
      <c r="H326" s="83"/>
      <c r="I326" s="83"/>
      <c r="J326" s="62"/>
      <c r="K326" s="31"/>
      <c r="L326" s="31"/>
      <c r="M326" s="83"/>
      <c r="N326" s="69"/>
      <c r="O326" s="69"/>
      <c r="P326" s="74"/>
      <c r="Q326" s="74"/>
      <c r="R326" s="75"/>
      <c r="S326" s="34"/>
      <c r="T326" s="83"/>
      <c r="U326" s="83"/>
      <c r="V326" s="83"/>
      <c r="W326" s="83"/>
      <c r="X326" s="74"/>
      <c r="Y326" s="74"/>
      <c r="Z326" s="74"/>
      <c r="AA326" s="66"/>
      <c r="AB326" s="72"/>
      <c r="AC326" s="66"/>
      <c r="AD326" s="72"/>
      <c r="AE326" s="72"/>
      <c r="AF326" s="72"/>
      <c r="AG326" s="62"/>
      <c r="AH326" s="104"/>
      <c r="AI326" s="105"/>
      <c r="AJ326" s="30"/>
      <c r="AK326" s="30"/>
      <c r="AL326" s="30"/>
      <c r="AM326" s="30"/>
      <c r="AN326" s="68"/>
      <c r="AO326" s="68"/>
      <c r="AP326" s="68"/>
      <c r="AQ326" s="68"/>
      <c r="AR326" s="68"/>
      <c r="AS326" s="31"/>
      <c r="AT326" s="73"/>
      <c r="AU326" s="73"/>
      <c r="AV326" s="68"/>
      <c r="AW326" s="67"/>
      <c r="AX326" s="67"/>
      <c r="AY326" s="67"/>
      <c r="AZ326" s="67"/>
      <c r="BA326" s="123"/>
      <c r="BB326" s="123"/>
      <c r="BC326" s="123"/>
      <c r="BD326" s="123"/>
      <c r="BE326" s="123"/>
      <c r="BF326" s="67"/>
    </row>
    <row r="327" spans="1:58" ht="25.5" customHeight="1" x14ac:dyDescent="0.25">
      <c r="A327" s="31"/>
      <c r="B327" s="31"/>
      <c r="C327" s="31"/>
      <c r="D327" s="31"/>
      <c r="E327" s="33"/>
      <c r="F327" s="90"/>
      <c r="G327" s="31"/>
      <c r="H327" s="83"/>
      <c r="I327" s="83"/>
      <c r="J327" s="62"/>
      <c r="K327" s="31"/>
      <c r="L327" s="31"/>
      <c r="M327" s="83"/>
      <c r="N327" s="69"/>
      <c r="O327" s="69"/>
      <c r="P327" s="74"/>
      <c r="Q327" s="74"/>
      <c r="R327" s="75"/>
      <c r="S327" s="34"/>
      <c r="T327" s="83"/>
      <c r="U327" s="83"/>
      <c r="V327" s="83"/>
      <c r="W327" s="83"/>
      <c r="X327" s="74"/>
      <c r="Y327" s="74"/>
      <c r="Z327" s="74"/>
      <c r="AA327" s="66"/>
      <c r="AB327" s="72"/>
      <c r="AC327" s="66"/>
      <c r="AD327" s="72"/>
      <c r="AE327" s="72"/>
      <c r="AF327" s="72"/>
      <c r="AG327" s="62"/>
      <c r="AH327" s="104"/>
      <c r="AI327" s="105"/>
      <c r="AJ327" s="30"/>
      <c r="AK327" s="30"/>
      <c r="AL327" s="30"/>
      <c r="AM327" s="30"/>
      <c r="AN327" s="68"/>
      <c r="AO327" s="68"/>
      <c r="AP327" s="68"/>
      <c r="AQ327" s="68"/>
      <c r="AR327" s="68"/>
      <c r="AS327" s="31"/>
      <c r="AT327" s="73"/>
      <c r="AU327" s="73"/>
      <c r="AV327" s="68"/>
      <c r="AW327" s="67"/>
      <c r="AX327" s="67"/>
      <c r="AY327" s="67"/>
      <c r="AZ327" s="67"/>
      <c r="BA327" s="123"/>
      <c r="BB327" s="123"/>
      <c r="BC327" s="123"/>
      <c r="BD327" s="123"/>
      <c r="BE327" s="123"/>
      <c r="BF327" s="67"/>
    </row>
    <row r="328" spans="1:58" ht="25.5" customHeight="1" x14ac:dyDescent="0.25">
      <c r="A328" s="31"/>
      <c r="B328" s="31"/>
      <c r="C328" s="31"/>
      <c r="D328" s="31"/>
      <c r="E328" s="33"/>
      <c r="F328" s="90"/>
      <c r="G328" s="31"/>
      <c r="H328" s="83"/>
      <c r="I328" s="83"/>
      <c r="J328" s="62"/>
      <c r="K328" s="31"/>
      <c r="L328" s="31"/>
      <c r="M328" s="83"/>
      <c r="N328" s="69"/>
      <c r="O328" s="69"/>
      <c r="P328" s="74"/>
      <c r="Q328" s="74"/>
      <c r="R328" s="75"/>
      <c r="S328" s="34"/>
      <c r="T328" s="83"/>
      <c r="U328" s="83"/>
      <c r="V328" s="83"/>
      <c r="W328" s="83"/>
      <c r="X328" s="74"/>
      <c r="Y328" s="74"/>
      <c r="Z328" s="74"/>
      <c r="AA328" s="66"/>
      <c r="AB328" s="72"/>
      <c r="AC328" s="66"/>
      <c r="AD328" s="72"/>
      <c r="AE328" s="72"/>
      <c r="AF328" s="72"/>
      <c r="AG328" s="62"/>
      <c r="AH328" s="104"/>
      <c r="AI328" s="105"/>
      <c r="AJ328" s="30"/>
      <c r="AK328" s="30"/>
      <c r="AL328" s="30"/>
      <c r="AM328" s="30"/>
      <c r="AN328" s="68"/>
      <c r="AO328" s="68"/>
      <c r="AP328" s="68"/>
      <c r="AQ328" s="68"/>
      <c r="AR328" s="68"/>
      <c r="AS328" s="31"/>
      <c r="AT328" s="73"/>
      <c r="AU328" s="73"/>
      <c r="AV328" s="68"/>
      <c r="AW328" s="67"/>
      <c r="AX328" s="67"/>
      <c r="AY328" s="67"/>
      <c r="AZ328" s="67"/>
      <c r="BA328" s="123"/>
      <c r="BB328" s="123"/>
      <c r="BC328" s="123"/>
      <c r="BD328" s="123"/>
      <c r="BE328" s="123"/>
      <c r="BF328" s="67"/>
    </row>
    <row r="329" spans="1:58" ht="25.5" customHeight="1" x14ac:dyDescent="0.25">
      <c r="A329" s="31"/>
      <c r="B329" s="31"/>
      <c r="C329" s="31"/>
      <c r="D329" s="31"/>
      <c r="E329" s="33"/>
      <c r="F329" s="90"/>
      <c r="G329" s="31"/>
      <c r="H329" s="83"/>
      <c r="I329" s="83"/>
      <c r="J329" s="62"/>
      <c r="K329" s="31"/>
      <c r="L329" s="31"/>
      <c r="M329" s="83"/>
      <c r="N329" s="69"/>
      <c r="O329" s="69"/>
      <c r="P329" s="74"/>
      <c r="Q329" s="74"/>
      <c r="R329" s="75"/>
      <c r="S329" s="34"/>
      <c r="T329" s="83"/>
      <c r="U329" s="83"/>
      <c r="V329" s="83"/>
      <c r="W329" s="83"/>
      <c r="X329" s="74"/>
      <c r="Y329" s="74"/>
      <c r="Z329" s="74"/>
      <c r="AA329" s="66"/>
      <c r="AB329" s="72"/>
      <c r="AC329" s="66"/>
      <c r="AD329" s="72"/>
      <c r="AE329" s="72"/>
      <c r="AF329" s="72"/>
      <c r="AG329" s="62"/>
      <c r="AH329" s="104"/>
      <c r="AI329" s="105"/>
      <c r="AJ329" s="30"/>
      <c r="AK329" s="30"/>
      <c r="AL329" s="30"/>
      <c r="AM329" s="30"/>
      <c r="AN329" s="68"/>
      <c r="AO329" s="68"/>
      <c r="AP329" s="68"/>
      <c r="AQ329" s="68"/>
      <c r="AR329" s="68"/>
      <c r="AS329" s="31"/>
      <c r="AT329" s="73"/>
      <c r="AU329" s="73"/>
      <c r="AV329" s="68"/>
      <c r="AW329" s="67"/>
      <c r="AX329" s="67"/>
      <c r="AY329" s="67"/>
      <c r="AZ329" s="67"/>
      <c r="BA329" s="123"/>
      <c r="BB329" s="123"/>
      <c r="BC329" s="123"/>
      <c r="BD329" s="123"/>
      <c r="BE329" s="123"/>
      <c r="BF329" s="67"/>
    </row>
    <row r="330" spans="1:58" ht="25.5" customHeight="1" x14ac:dyDescent="0.25">
      <c r="A330" s="31"/>
      <c r="B330" s="31"/>
      <c r="C330" s="31"/>
      <c r="D330" s="31"/>
      <c r="E330" s="33"/>
      <c r="F330" s="90"/>
      <c r="G330" s="31"/>
      <c r="H330" s="83"/>
      <c r="I330" s="83"/>
      <c r="J330" s="62"/>
      <c r="K330" s="31"/>
      <c r="L330" s="31"/>
      <c r="M330" s="83"/>
      <c r="N330" s="69"/>
      <c r="O330" s="69"/>
      <c r="P330" s="74"/>
      <c r="Q330" s="74"/>
      <c r="R330" s="75"/>
      <c r="S330" s="34"/>
      <c r="T330" s="83"/>
      <c r="U330" s="83"/>
      <c r="V330" s="83"/>
      <c r="W330" s="83"/>
      <c r="X330" s="74"/>
      <c r="Y330" s="74"/>
      <c r="Z330" s="74"/>
      <c r="AA330" s="66"/>
      <c r="AB330" s="72"/>
      <c r="AC330" s="66"/>
      <c r="AD330" s="72"/>
      <c r="AE330" s="72"/>
      <c r="AF330" s="72"/>
      <c r="AG330" s="62"/>
      <c r="AH330" s="104"/>
      <c r="AI330" s="105"/>
      <c r="AJ330" s="30"/>
      <c r="AK330" s="30"/>
      <c r="AL330" s="30"/>
      <c r="AM330" s="30"/>
      <c r="AN330" s="68"/>
      <c r="AO330" s="68"/>
      <c r="AP330" s="68"/>
      <c r="AQ330" s="68"/>
      <c r="AR330" s="68"/>
      <c r="AS330" s="31"/>
      <c r="AT330" s="73"/>
      <c r="AU330" s="73"/>
      <c r="AV330" s="68"/>
      <c r="AW330" s="67"/>
      <c r="AX330" s="67"/>
      <c r="AY330" s="67"/>
      <c r="AZ330" s="67"/>
      <c r="BA330" s="123"/>
      <c r="BB330" s="123"/>
      <c r="BC330" s="123"/>
      <c r="BD330" s="123"/>
      <c r="BE330" s="123"/>
      <c r="BF330" s="67"/>
    </row>
    <row r="331" spans="1:58" ht="25.5" customHeight="1" x14ac:dyDescent="0.25">
      <c r="A331" s="31"/>
      <c r="B331" s="31"/>
      <c r="C331" s="31"/>
      <c r="D331" s="31"/>
      <c r="E331" s="33"/>
      <c r="F331" s="90"/>
      <c r="G331" s="31"/>
      <c r="H331" s="83"/>
      <c r="I331" s="83"/>
      <c r="J331" s="62"/>
      <c r="K331" s="31"/>
      <c r="L331" s="31"/>
      <c r="M331" s="83"/>
      <c r="N331" s="69"/>
      <c r="O331" s="69"/>
      <c r="P331" s="74"/>
      <c r="Q331" s="74"/>
      <c r="R331" s="75"/>
      <c r="S331" s="34"/>
      <c r="T331" s="83"/>
      <c r="U331" s="83"/>
      <c r="V331" s="83"/>
      <c r="W331" s="83"/>
      <c r="X331" s="74"/>
      <c r="Y331" s="74"/>
      <c r="Z331" s="74"/>
      <c r="AA331" s="66"/>
      <c r="AB331" s="72"/>
      <c r="AC331" s="66"/>
      <c r="AD331" s="72"/>
      <c r="AE331" s="72"/>
      <c r="AF331" s="72"/>
      <c r="AG331" s="62"/>
      <c r="AH331" s="104"/>
      <c r="AI331" s="105"/>
      <c r="AJ331" s="30"/>
      <c r="AK331" s="30"/>
      <c r="AL331" s="30"/>
      <c r="AM331" s="30"/>
      <c r="AN331" s="68"/>
      <c r="AO331" s="68"/>
      <c r="AP331" s="68"/>
      <c r="AQ331" s="68"/>
      <c r="AR331" s="68"/>
      <c r="AS331" s="31"/>
      <c r="AT331" s="73"/>
      <c r="AU331" s="73"/>
      <c r="AV331" s="68"/>
      <c r="AW331" s="67"/>
      <c r="AX331" s="67"/>
      <c r="AY331" s="67"/>
      <c r="AZ331" s="67"/>
      <c r="BA331" s="123"/>
      <c r="BB331" s="123"/>
      <c r="BC331" s="123"/>
      <c r="BD331" s="123"/>
      <c r="BE331" s="123"/>
      <c r="BF331" s="67"/>
    </row>
    <row r="332" spans="1:58" ht="25.5" customHeight="1" x14ac:dyDescent="0.25">
      <c r="A332" s="31"/>
      <c r="B332" s="31"/>
      <c r="C332" s="31"/>
      <c r="D332" s="31"/>
      <c r="E332" s="33"/>
      <c r="F332" s="90"/>
      <c r="G332" s="31"/>
      <c r="H332" s="83"/>
      <c r="I332" s="83"/>
      <c r="J332" s="62"/>
      <c r="K332" s="31"/>
      <c r="L332" s="31"/>
      <c r="M332" s="83"/>
      <c r="N332" s="69"/>
      <c r="O332" s="69"/>
      <c r="P332" s="74"/>
      <c r="Q332" s="74"/>
      <c r="R332" s="75"/>
      <c r="S332" s="34"/>
      <c r="T332" s="83"/>
      <c r="U332" s="83"/>
      <c r="V332" s="83"/>
      <c r="W332" s="83"/>
      <c r="X332" s="74"/>
      <c r="Y332" s="74"/>
      <c r="Z332" s="74"/>
      <c r="AA332" s="66"/>
      <c r="AB332" s="72"/>
      <c r="AC332" s="66"/>
      <c r="AD332" s="72"/>
      <c r="AE332" s="72"/>
      <c r="AF332" s="72"/>
      <c r="AG332" s="62"/>
      <c r="AH332" s="104"/>
      <c r="AI332" s="105"/>
      <c r="AJ332" s="30"/>
      <c r="AK332" s="30"/>
      <c r="AL332" s="30"/>
      <c r="AM332" s="30"/>
      <c r="AN332" s="68"/>
      <c r="AO332" s="68"/>
      <c r="AP332" s="68"/>
      <c r="AQ332" s="68"/>
      <c r="AR332" s="68"/>
      <c r="AS332" s="31"/>
      <c r="AT332" s="73"/>
      <c r="AU332" s="73"/>
      <c r="AV332" s="68"/>
      <c r="AW332" s="67"/>
      <c r="AX332" s="67"/>
      <c r="AY332" s="67"/>
      <c r="AZ332" s="67"/>
      <c r="BA332" s="123"/>
      <c r="BB332" s="123"/>
      <c r="BC332" s="123"/>
      <c r="BD332" s="123"/>
      <c r="BE332" s="123"/>
      <c r="BF332" s="67"/>
    </row>
    <row r="333" spans="1:58" ht="25.5" customHeight="1" x14ac:dyDescent="0.25">
      <c r="A333" s="31"/>
      <c r="B333" s="31"/>
      <c r="C333" s="31"/>
      <c r="D333" s="31"/>
      <c r="E333" s="33"/>
      <c r="F333" s="90"/>
      <c r="G333" s="31"/>
      <c r="H333" s="83"/>
      <c r="I333" s="83"/>
      <c r="J333" s="62"/>
      <c r="K333" s="31"/>
      <c r="L333" s="31"/>
      <c r="M333" s="83"/>
      <c r="N333" s="69"/>
      <c r="O333" s="69"/>
      <c r="P333" s="74"/>
      <c r="Q333" s="74"/>
      <c r="R333" s="75"/>
      <c r="S333" s="34"/>
      <c r="T333" s="83"/>
      <c r="U333" s="83"/>
      <c r="V333" s="83"/>
      <c r="W333" s="83"/>
      <c r="X333" s="74"/>
      <c r="Y333" s="74"/>
      <c r="Z333" s="74"/>
      <c r="AA333" s="66"/>
      <c r="AB333" s="72"/>
      <c r="AC333" s="66"/>
      <c r="AD333" s="72"/>
      <c r="AE333" s="72"/>
      <c r="AF333" s="72"/>
      <c r="AG333" s="62"/>
      <c r="AH333" s="104"/>
      <c r="AI333" s="105"/>
      <c r="AJ333" s="30"/>
      <c r="AK333" s="30"/>
      <c r="AL333" s="30"/>
      <c r="AM333" s="30"/>
      <c r="AN333" s="68"/>
      <c r="AO333" s="68"/>
      <c r="AP333" s="68"/>
      <c r="AQ333" s="68"/>
      <c r="AR333" s="68"/>
      <c r="AS333" s="31"/>
      <c r="AT333" s="73"/>
      <c r="AU333" s="73"/>
      <c r="AV333" s="68"/>
      <c r="AW333" s="67"/>
      <c r="AX333" s="67"/>
      <c r="AY333" s="67"/>
      <c r="AZ333" s="67"/>
      <c r="BA333" s="123"/>
      <c r="BB333" s="123"/>
      <c r="BC333" s="123"/>
      <c r="BD333" s="123"/>
      <c r="BE333" s="123"/>
      <c r="BF333" s="67"/>
    </row>
    <row r="334" spans="1:58" ht="25.5" customHeight="1" x14ac:dyDescent="0.25">
      <c r="A334" s="31"/>
      <c r="B334" s="31"/>
      <c r="C334" s="31"/>
      <c r="D334" s="31"/>
      <c r="E334" s="33"/>
      <c r="F334" s="90"/>
      <c r="G334" s="31"/>
      <c r="H334" s="83"/>
      <c r="I334" s="83"/>
      <c r="J334" s="62"/>
      <c r="K334" s="31"/>
      <c r="L334" s="31"/>
      <c r="M334" s="83"/>
      <c r="N334" s="69"/>
      <c r="O334" s="69"/>
      <c r="P334" s="74"/>
      <c r="Q334" s="74"/>
      <c r="R334" s="75"/>
      <c r="S334" s="34"/>
      <c r="T334" s="83"/>
      <c r="U334" s="83"/>
      <c r="V334" s="83"/>
      <c r="W334" s="83"/>
      <c r="X334" s="74"/>
      <c r="Y334" s="74"/>
      <c r="Z334" s="74"/>
      <c r="AA334" s="66"/>
      <c r="AB334" s="72"/>
      <c r="AC334" s="66"/>
      <c r="AD334" s="72"/>
      <c r="AE334" s="72"/>
      <c r="AF334" s="72"/>
      <c r="AG334" s="62"/>
      <c r="AH334" s="104"/>
      <c r="AI334" s="105"/>
      <c r="AJ334" s="30"/>
      <c r="AK334" s="30"/>
      <c r="AL334" s="30"/>
      <c r="AM334" s="30"/>
      <c r="AN334" s="68"/>
      <c r="AO334" s="68"/>
      <c r="AP334" s="68"/>
      <c r="AQ334" s="68"/>
      <c r="AR334" s="68"/>
      <c r="AS334" s="31"/>
      <c r="AT334" s="73"/>
      <c r="AU334" s="73"/>
      <c r="AV334" s="68"/>
      <c r="AW334" s="67"/>
      <c r="AX334" s="67"/>
      <c r="AY334" s="67"/>
      <c r="AZ334" s="67"/>
      <c r="BA334" s="123"/>
      <c r="BB334" s="123"/>
      <c r="BC334" s="123"/>
      <c r="BD334" s="123"/>
      <c r="BE334" s="123"/>
      <c r="BF334" s="67"/>
    </row>
    <row r="335" spans="1:58" ht="25.5" customHeight="1" x14ac:dyDescent="0.25">
      <c r="A335" s="31"/>
      <c r="B335" s="31"/>
      <c r="C335" s="31"/>
      <c r="D335" s="31"/>
      <c r="E335" s="33"/>
      <c r="F335" s="90"/>
      <c r="G335" s="31"/>
      <c r="H335" s="83"/>
      <c r="I335" s="83"/>
      <c r="J335" s="62"/>
      <c r="K335" s="31"/>
      <c r="L335" s="31"/>
      <c r="M335" s="83"/>
      <c r="N335" s="69"/>
      <c r="O335" s="69"/>
      <c r="P335" s="74"/>
      <c r="Q335" s="74"/>
      <c r="R335" s="75"/>
      <c r="S335" s="34"/>
      <c r="T335" s="83"/>
      <c r="U335" s="83"/>
      <c r="V335" s="83"/>
      <c r="W335" s="83"/>
      <c r="X335" s="74"/>
      <c r="Y335" s="74"/>
      <c r="Z335" s="74"/>
      <c r="AA335" s="66"/>
      <c r="AB335" s="72"/>
      <c r="AC335" s="66"/>
      <c r="AD335" s="72"/>
      <c r="AE335" s="72"/>
      <c r="AF335" s="72"/>
      <c r="AG335" s="62"/>
      <c r="AH335" s="104"/>
      <c r="AI335" s="105"/>
      <c r="AJ335" s="30"/>
      <c r="AK335" s="30"/>
      <c r="AL335" s="30"/>
      <c r="AM335" s="30"/>
      <c r="AN335" s="68"/>
      <c r="AO335" s="68"/>
      <c r="AP335" s="68"/>
      <c r="AQ335" s="68"/>
      <c r="AR335" s="68"/>
      <c r="AS335" s="31"/>
      <c r="AT335" s="73"/>
      <c r="AU335" s="73"/>
      <c r="AV335" s="68"/>
      <c r="AW335" s="67"/>
      <c r="AX335" s="67"/>
      <c r="AY335" s="67"/>
      <c r="AZ335" s="67"/>
      <c r="BA335" s="123"/>
      <c r="BB335" s="123"/>
      <c r="BC335" s="123"/>
      <c r="BD335" s="123"/>
      <c r="BE335" s="123"/>
      <c r="BF335" s="67"/>
    </row>
    <row r="336" spans="1:58" ht="25.5" customHeight="1" x14ac:dyDescent="0.25">
      <c r="A336" s="31"/>
      <c r="B336" s="31"/>
      <c r="C336" s="31"/>
      <c r="D336" s="31"/>
      <c r="E336" s="33"/>
      <c r="F336" s="90"/>
      <c r="G336" s="31"/>
      <c r="H336" s="83"/>
      <c r="I336" s="83"/>
      <c r="J336" s="62"/>
      <c r="K336" s="31"/>
      <c r="L336" s="31"/>
      <c r="M336" s="83"/>
      <c r="N336" s="69"/>
      <c r="O336" s="69"/>
      <c r="P336" s="74"/>
      <c r="Q336" s="74"/>
      <c r="R336" s="75"/>
      <c r="S336" s="34"/>
      <c r="T336" s="83"/>
      <c r="U336" s="83"/>
      <c r="V336" s="83"/>
      <c r="W336" s="83"/>
      <c r="X336" s="74"/>
      <c r="Y336" s="74"/>
      <c r="Z336" s="74"/>
      <c r="AA336" s="66"/>
      <c r="AB336" s="72"/>
      <c r="AC336" s="66"/>
      <c r="AD336" s="72"/>
      <c r="AE336" s="72"/>
      <c r="AF336" s="72"/>
      <c r="AG336" s="62"/>
      <c r="AH336" s="104"/>
      <c r="AI336" s="105"/>
      <c r="AJ336" s="30"/>
      <c r="AK336" s="30"/>
      <c r="AL336" s="30"/>
      <c r="AM336" s="30"/>
      <c r="AN336" s="68"/>
      <c r="AO336" s="68"/>
      <c r="AP336" s="68"/>
      <c r="AQ336" s="68"/>
      <c r="AR336" s="68"/>
      <c r="AS336" s="31"/>
      <c r="AT336" s="73"/>
      <c r="AU336" s="73"/>
      <c r="AV336" s="68"/>
      <c r="AW336" s="67"/>
      <c r="AX336" s="67"/>
      <c r="AY336" s="67"/>
      <c r="AZ336" s="67"/>
      <c r="BA336" s="123"/>
      <c r="BB336" s="123"/>
      <c r="BC336" s="123"/>
      <c r="BD336" s="123"/>
      <c r="BE336" s="123"/>
      <c r="BF336" s="67"/>
    </row>
    <row r="337" spans="1:58" ht="25.5" customHeight="1" x14ac:dyDescent="0.25">
      <c r="A337" s="31"/>
      <c r="B337" s="31"/>
      <c r="C337" s="31"/>
      <c r="D337" s="31"/>
      <c r="E337" s="33"/>
      <c r="F337" s="90"/>
      <c r="G337" s="31"/>
      <c r="H337" s="83"/>
      <c r="I337" s="83"/>
      <c r="J337" s="62"/>
      <c r="K337" s="31"/>
      <c r="L337" s="31"/>
      <c r="M337" s="83"/>
      <c r="N337" s="69"/>
      <c r="O337" s="69"/>
      <c r="P337" s="74"/>
      <c r="Q337" s="74"/>
      <c r="R337" s="75"/>
      <c r="S337" s="34"/>
      <c r="T337" s="83"/>
      <c r="U337" s="83"/>
      <c r="V337" s="83"/>
      <c r="W337" s="83"/>
      <c r="X337" s="74"/>
      <c r="Y337" s="74"/>
      <c r="Z337" s="74"/>
      <c r="AA337" s="66"/>
      <c r="AB337" s="72"/>
      <c r="AC337" s="66"/>
      <c r="AD337" s="72"/>
      <c r="AE337" s="72"/>
      <c r="AF337" s="72"/>
      <c r="AG337" s="62"/>
      <c r="AH337" s="104"/>
      <c r="AI337" s="105"/>
      <c r="AJ337" s="30"/>
      <c r="AK337" s="30"/>
      <c r="AL337" s="30"/>
      <c r="AM337" s="30"/>
      <c r="AN337" s="68"/>
      <c r="AO337" s="68"/>
      <c r="AP337" s="68"/>
      <c r="AQ337" s="68"/>
      <c r="AR337" s="68"/>
      <c r="AS337" s="31"/>
      <c r="AT337" s="73"/>
      <c r="AU337" s="73"/>
      <c r="AV337" s="68"/>
      <c r="AW337" s="67"/>
      <c r="AX337" s="67"/>
      <c r="AY337" s="67"/>
      <c r="AZ337" s="67"/>
      <c r="BA337" s="123"/>
      <c r="BB337" s="123"/>
      <c r="BC337" s="123"/>
      <c r="BD337" s="123"/>
      <c r="BE337" s="123"/>
      <c r="BF337" s="67"/>
    </row>
    <row r="338" spans="1:58" ht="25.5" customHeight="1" x14ac:dyDescent="0.25">
      <c r="A338" s="31"/>
      <c r="B338" s="31"/>
      <c r="C338" s="31"/>
      <c r="D338" s="31"/>
      <c r="E338" s="33"/>
      <c r="F338" s="90"/>
      <c r="G338" s="31"/>
      <c r="H338" s="83"/>
      <c r="I338" s="83"/>
      <c r="J338" s="62"/>
      <c r="K338" s="31"/>
      <c r="L338" s="31"/>
      <c r="M338" s="83"/>
      <c r="N338" s="69"/>
      <c r="O338" s="69"/>
      <c r="P338" s="74"/>
      <c r="Q338" s="74"/>
      <c r="R338" s="75"/>
      <c r="S338" s="34"/>
      <c r="T338" s="83"/>
      <c r="U338" s="83"/>
      <c r="V338" s="83"/>
      <c r="W338" s="83"/>
      <c r="X338" s="74"/>
      <c r="Y338" s="74"/>
      <c r="Z338" s="74"/>
      <c r="AA338" s="66"/>
      <c r="AB338" s="72"/>
      <c r="AC338" s="66"/>
      <c r="AD338" s="72"/>
      <c r="AE338" s="72"/>
      <c r="AF338" s="72"/>
      <c r="AG338" s="62"/>
      <c r="AH338" s="104"/>
      <c r="AI338" s="105"/>
      <c r="AJ338" s="30"/>
      <c r="AK338" s="30"/>
      <c r="AL338" s="30"/>
      <c r="AM338" s="30"/>
      <c r="AN338" s="68"/>
      <c r="AO338" s="68"/>
      <c r="AP338" s="68"/>
      <c r="AQ338" s="68"/>
      <c r="AR338" s="68"/>
      <c r="AS338" s="31"/>
      <c r="AT338" s="73"/>
      <c r="AU338" s="73"/>
      <c r="AV338" s="68"/>
      <c r="AW338" s="67"/>
      <c r="AX338" s="67"/>
      <c r="AY338" s="67"/>
      <c r="AZ338" s="67"/>
      <c r="BA338" s="123"/>
      <c r="BB338" s="123"/>
      <c r="BC338" s="123"/>
      <c r="BD338" s="123"/>
      <c r="BE338" s="123"/>
      <c r="BF338" s="67"/>
    </row>
    <row r="339" spans="1:58" ht="25.5" customHeight="1" x14ac:dyDescent="0.25">
      <c r="A339" s="31"/>
      <c r="B339" s="31"/>
      <c r="C339" s="31"/>
      <c r="D339" s="31"/>
      <c r="E339" s="33"/>
      <c r="F339" s="90"/>
      <c r="G339" s="31"/>
      <c r="H339" s="83"/>
      <c r="I339" s="83"/>
      <c r="J339" s="62"/>
      <c r="K339" s="31"/>
      <c r="L339" s="31"/>
      <c r="M339" s="83"/>
      <c r="N339" s="69"/>
      <c r="O339" s="69"/>
      <c r="P339" s="74"/>
      <c r="Q339" s="74"/>
      <c r="R339" s="75"/>
      <c r="S339" s="34"/>
      <c r="T339" s="83"/>
      <c r="U339" s="83"/>
      <c r="V339" s="83"/>
      <c r="W339" s="83"/>
      <c r="X339" s="74"/>
      <c r="Y339" s="74"/>
      <c r="Z339" s="74"/>
      <c r="AA339" s="66"/>
      <c r="AB339" s="72"/>
      <c r="AC339" s="66"/>
      <c r="AD339" s="72"/>
      <c r="AE339" s="72"/>
      <c r="AF339" s="72"/>
      <c r="AG339" s="62"/>
      <c r="AH339" s="104"/>
      <c r="AI339" s="105"/>
      <c r="AJ339" s="30"/>
      <c r="AK339" s="30"/>
      <c r="AL339" s="30"/>
      <c r="AM339" s="30"/>
      <c r="AN339" s="68"/>
      <c r="AO339" s="68"/>
      <c r="AP339" s="68"/>
      <c r="AQ339" s="68"/>
      <c r="AR339" s="68"/>
      <c r="AS339" s="31"/>
      <c r="AT339" s="73"/>
      <c r="AU339" s="73"/>
      <c r="AV339" s="68"/>
      <c r="AW339" s="67"/>
      <c r="AX339" s="67"/>
      <c r="AY339" s="67"/>
      <c r="AZ339" s="67"/>
      <c r="BA339" s="123"/>
      <c r="BB339" s="123"/>
      <c r="BC339" s="123"/>
      <c r="BD339" s="123"/>
      <c r="BE339" s="123"/>
      <c r="BF339" s="67"/>
    </row>
    <row r="340" spans="1:58" ht="25.5" customHeight="1" x14ac:dyDescent="0.25">
      <c r="A340" s="31"/>
      <c r="B340" s="31"/>
      <c r="C340" s="31"/>
      <c r="D340" s="31"/>
      <c r="E340" s="33"/>
      <c r="F340" s="90"/>
      <c r="G340" s="31"/>
      <c r="H340" s="83"/>
      <c r="I340" s="83"/>
      <c r="J340" s="62"/>
      <c r="K340" s="31"/>
      <c r="L340" s="31"/>
      <c r="M340" s="83"/>
      <c r="N340" s="69"/>
      <c r="O340" s="69"/>
      <c r="P340" s="74"/>
      <c r="Q340" s="74"/>
      <c r="R340" s="75"/>
      <c r="S340" s="34"/>
      <c r="T340" s="83"/>
      <c r="U340" s="83"/>
      <c r="V340" s="83"/>
      <c r="W340" s="83"/>
      <c r="X340" s="74"/>
      <c r="Y340" s="74"/>
      <c r="Z340" s="74"/>
      <c r="AA340" s="66"/>
      <c r="AB340" s="72"/>
      <c r="AC340" s="66"/>
      <c r="AD340" s="72"/>
      <c r="AE340" s="72"/>
      <c r="AF340" s="72"/>
      <c r="AG340" s="62"/>
      <c r="AH340" s="104"/>
      <c r="AI340" s="105"/>
      <c r="AJ340" s="30"/>
      <c r="AK340" s="30"/>
      <c r="AL340" s="30"/>
      <c r="AM340" s="30"/>
      <c r="AN340" s="68"/>
      <c r="AO340" s="68"/>
      <c r="AP340" s="68"/>
      <c r="AQ340" s="68"/>
      <c r="AR340" s="68"/>
      <c r="AS340" s="31"/>
      <c r="AT340" s="73"/>
      <c r="AU340" s="73"/>
      <c r="AV340" s="68"/>
      <c r="AW340" s="67"/>
      <c r="AX340" s="67"/>
      <c r="AY340" s="67"/>
      <c r="AZ340" s="67"/>
      <c r="BA340" s="123"/>
      <c r="BB340" s="123"/>
      <c r="BC340" s="123"/>
      <c r="BD340" s="123"/>
      <c r="BE340" s="123"/>
      <c r="BF340" s="67"/>
    </row>
    <row r="341" spans="1:58" ht="25.5" customHeight="1" x14ac:dyDescent="0.25">
      <c r="A341" s="31"/>
      <c r="B341" s="31"/>
      <c r="C341" s="31"/>
      <c r="D341" s="31"/>
      <c r="E341" s="33"/>
      <c r="F341" s="90"/>
      <c r="G341" s="31"/>
      <c r="H341" s="83"/>
      <c r="I341" s="83"/>
      <c r="J341" s="62"/>
      <c r="K341" s="31"/>
      <c r="L341" s="31"/>
      <c r="M341" s="83"/>
      <c r="N341" s="69"/>
      <c r="O341" s="69"/>
      <c r="P341" s="74"/>
      <c r="Q341" s="74"/>
      <c r="R341" s="75"/>
      <c r="S341" s="34"/>
      <c r="T341" s="83"/>
      <c r="U341" s="83"/>
      <c r="V341" s="83"/>
      <c r="W341" s="83"/>
      <c r="X341" s="74"/>
      <c r="Y341" s="74"/>
      <c r="Z341" s="74"/>
      <c r="AA341" s="66"/>
      <c r="AB341" s="72"/>
      <c r="AC341" s="66"/>
      <c r="AD341" s="72"/>
      <c r="AE341" s="72"/>
      <c r="AF341" s="72"/>
      <c r="AG341" s="62"/>
      <c r="AH341" s="104"/>
      <c r="AI341" s="105"/>
      <c r="AJ341" s="30"/>
      <c r="AK341" s="30"/>
      <c r="AL341" s="30"/>
      <c r="AM341" s="30"/>
      <c r="AN341" s="68"/>
      <c r="AO341" s="68"/>
      <c r="AP341" s="68"/>
      <c r="AQ341" s="68"/>
      <c r="AR341" s="68"/>
      <c r="AS341" s="31"/>
      <c r="AT341" s="73"/>
      <c r="AU341" s="73"/>
      <c r="AV341" s="68"/>
      <c r="AW341" s="67"/>
      <c r="AX341" s="67"/>
      <c r="AY341" s="67"/>
      <c r="AZ341" s="67"/>
      <c r="BA341" s="123"/>
      <c r="BB341" s="123"/>
      <c r="BC341" s="123"/>
      <c r="BD341" s="123"/>
      <c r="BE341" s="123"/>
      <c r="BF341" s="67"/>
    </row>
    <row r="342" spans="1:58" ht="25.5" customHeight="1" x14ac:dyDescent="0.25">
      <c r="A342" s="31"/>
      <c r="B342" s="31"/>
      <c r="C342" s="31"/>
      <c r="D342" s="31"/>
      <c r="E342" s="33"/>
      <c r="F342" s="90"/>
      <c r="G342" s="31"/>
      <c r="H342" s="83"/>
      <c r="I342" s="83"/>
      <c r="J342" s="62"/>
      <c r="K342" s="31"/>
      <c r="L342" s="31"/>
      <c r="M342" s="83"/>
      <c r="N342" s="69"/>
      <c r="O342" s="69"/>
      <c r="P342" s="74"/>
      <c r="Q342" s="74"/>
      <c r="R342" s="75"/>
      <c r="S342" s="34"/>
      <c r="T342" s="83"/>
      <c r="U342" s="83"/>
      <c r="V342" s="83"/>
      <c r="W342" s="83"/>
      <c r="X342" s="74"/>
      <c r="Y342" s="74"/>
      <c r="Z342" s="74"/>
      <c r="AA342" s="66"/>
      <c r="AB342" s="72"/>
      <c r="AC342" s="66"/>
      <c r="AD342" s="72"/>
      <c r="AE342" s="72"/>
      <c r="AF342" s="72"/>
      <c r="AG342" s="62"/>
      <c r="AH342" s="104"/>
      <c r="AI342" s="105"/>
      <c r="AJ342" s="30"/>
      <c r="AK342" s="30"/>
      <c r="AL342" s="30"/>
      <c r="AM342" s="30"/>
      <c r="AN342" s="68"/>
      <c r="AO342" s="68"/>
      <c r="AP342" s="68"/>
      <c r="AQ342" s="68"/>
      <c r="AR342" s="68"/>
      <c r="AS342" s="31"/>
      <c r="AT342" s="73"/>
      <c r="AU342" s="73"/>
      <c r="AV342" s="68"/>
      <c r="AW342" s="67"/>
      <c r="AX342" s="67"/>
      <c r="AY342" s="67"/>
      <c r="AZ342" s="67"/>
      <c r="BA342" s="123"/>
      <c r="BB342" s="123"/>
      <c r="BC342" s="123"/>
      <c r="BD342" s="123"/>
      <c r="BE342" s="123"/>
      <c r="BF342" s="67"/>
    </row>
    <row r="343" spans="1:58" ht="25.5" customHeight="1" x14ac:dyDescent="0.25">
      <c r="A343" s="31"/>
      <c r="B343" s="31"/>
      <c r="C343" s="31"/>
      <c r="D343" s="31"/>
      <c r="E343" s="33"/>
      <c r="F343" s="90"/>
      <c r="G343" s="31"/>
      <c r="H343" s="83"/>
      <c r="I343" s="83"/>
      <c r="J343" s="62"/>
      <c r="K343" s="31"/>
      <c r="L343" s="31"/>
      <c r="M343" s="83"/>
      <c r="N343" s="69"/>
      <c r="O343" s="69"/>
      <c r="P343" s="74"/>
      <c r="Q343" s="74"/>
      <c r="R343" s="75"/>
      <c r="S343" s="34"/>
      <c r="T343" s="83"/>
      <c r="U343" s="83"/>
      <c r="V343" s="83"/>
      <c r="W343" s="83"/>
      <c r="X343" s="74"/>
      <c r="Y343" s="74"/>
      <c r="Z343" s="74"/>
      <c r="AA343" s="66"/>
      <c r="AB343" s="72"/>
      <c r="AC343" s="66"/>
      <c r="AD343" s="72"/>
      <c r="AE343" s="72"/>
      <c r="AF343" s="72"/>
      <c r="AG343" s="62"/>
      <c r="AH343" s="104"/>
      <c r="AI343" s="105"/>
      <c r="AJ343" s="30"/>
      <c r="AK343" s="30"/>
      <c r="AL343" s="30"/>
      <c r="AM343" s="30"/>
      <c r="AN343" s="68"/>
      <c r="AO343" s="68"/>
      <c r="AP343" s="68"/>
      <c r="AQ343" s="68"/>
      <c r="AR343" s="68"/>
      <c r="AS343" s="31"/>
      <c r="AT343" s="73"/>
      <c r="AU343" s="73"/>
      <c r="AV343" s="68"/>
      <c r="AW343" s="67"/>
      <c r="AX343" s="67"/>
      <c r="AY343" s="67"/>
      <c r="AZ343" s="67"/>
      <c r="BA343" s="123"/>
      <c r="BB343" s="123"/>
      <c r="BC343" s="123"/>
      <c r="BD343" s="123"/>
      <c r="BE343" s="123"/>
      <c r="BF343" s="67"/>
    </row>
    <row r="344" spans="1:58" ht="25.5" customHeight="1" x14ac:dyDescent="0.25">
      <c r="A344" s="31"/>
      <c r="B344" s="31"/>
      <c r="C344" s="31"/>
      <c r="D344" s="31"/>
      <c r="E344" s="33"/>
      <c r="F344" s="90"/>
      <c r="G344" s="31"/>
      <c r="H344" s="83"/>
      <c r="I344" s="83"/>
      <c r="J344" s="62"/>
      <c r="K344" s="31"/>
      <c r="L344" s="31"/>
      <c r="M344" s="83"/>
      <c r="N344" s="69"/>
      <c r="O344" s="69"/>
      <c r="P344" s="74"/>
      <c r="Q344" s="74"/>
      <c r="R344" s="75"/>
      <c r="S344" s="34"/>
      <c r="T344" s="83"/>
      <c r="U344" s="83"/>
      <c r="V344" s="83"/>
      <c r="W344" s="83"/>
      <c r="X344" s="74"/>
      <c r="Y344" s="74"/>
      <c r="Z344" s="74"/>
      <c r="AA344" s="66"/>
      <c r="AB344" s="72"/>
      <c r="AC344" s="66"/>
      <c r="AD344" s="72"/>
      <c r="AE344" s="72"/>
      <c r="AF344" s="72"/>
      <c r="AG344" s="62"/>
      <c r="AH344" s="104"/>
      <c r="AI344" s="105"/>
      <c r="AJ344" s="30"/>
      <c r="AK344" s="30"/>
      <c r="AL344" s="30"/>
      <c r="AM344" s="30"/>
      <c r="AN344" s="68"/>
      <c r="AO344" s="68"/>
      <c r="AP344" s="68"/>
      <c r="AQ344" s="68"/>
      <c r="AR344" s="68"/>
      <c r="AS344" s="31"/>
      <c r="AT344" s="73"/>
      <c r="AU344" s="73"/>
      <c r="AV344" s="68"/>
      <c r="AW344" s="67"/>
      <c r="AX344" s="67"/>
      <c r="AY344" s="67"/>
      <c r="AZ344" s="67"/>
      <c r="BA344" s="123"/>
      <c r="BB344" s="123"/>
      <c r="BC344" s="123"/>
      <c r="BD344" s="123"/>
      <c r="BE344" s="123"/>
      <c r="BF344" s="67"/>
    </row>
    <row r="345" spans="1:58" ht="25.5" customHeight="1" x14ac:dyDescent="0.25">
      <c r="A345" s="31"/>
      <c r="B345" s="31"/>
      <c r="C345" s="31"/>
      <c r="D345" s="31"/>
      <c r="E345" s="33"/>
      <c r="F345" s="90"/>
      <c r="G345" s="31"/>
      <c r="H345" s="83"/>
      <c r="I345" s="83"/>
      <c r="J345" s="62"/>
      <c r="K345" s="31"/>
      <c r="L345" s="31"/>
      <c r="M345" s="83"/>
      <c r="N345" s="69"/>
      <c r="O345" s="69"/>
      <c r="P345" s="74"/>
      <c r="Q345" s="74"/>
      <c r="R345" s="75"/>
      <c r="S345" s="34"/>
      <c r="T345" s="83"/>
      <c r="U345" s="83"/>
      <c r="V345" s="83"/>
      <c r="W345" s="83"/>
      <c r="X345" s="74"/>
      <c r="Y345" s="74"/>
      <c r="Z345" s="74"/>
      <c r="AA345" s="66"/>
      <c r="AB345" s="72"/>
      <c r="AC345" s="66"/>
      <c r="AD345" s="72"/>
      <c r="AE345" s="72"/>
      <c r="AF345" s="72"/>
      <c r="AG345" s="62"/>
      <c r="AH345" s="104"/>
      <c r="AI345" s="105"/>
      <c r="AJ345" s="30"/>
      <c r="AK345" s="30"/>
      <c r="AL345" s="30"/>
      <c r="AM345" s="30"/>
      <c r="AN345" s="68"/>
      <c r="AO345" s="68"/>
      <c r="AP345" s="68"/>
      <c r="AQ345" s="68"/>
      <c r="AR345" s="68"/>
      <c r="AS345" s="31"/>
      <c r="AT345" s="73"/>
      <c r="AU345" s="73"/>
      <c r="AV345" s="68"/>
      <c r="AW345" s="67"/>
      <c r="AX345" s="67"/>
      <c r="AY345" s="67"/>
      <c r="AZ345" s="67"/>
      <c r="BA345" s="123"/>
      <c r="BB345" s="123"/>
      <c r="BC345" s="123"/>
      <c r="BD345" s="123"/>
      <c r="BE345" s="123"/>
      <c r="BF345" s="67"/>
    </row>
    <row r="346" spans="1:58" ht="25.5" customHeight="1" x14ac:dyDescent="0.25">
      <c r="A346" s="31"/>
      <c r="B346" s="31"/>
      <c r="C346" s="31"/>
      <c r="D346" s="31"/>
      <c r="E346" s="33"/>
      <c r="F346" s="90"/>
      <c r="G346" s="31"/>
      <c r="H346" s="83"/>
      <c r="I346" s="83"/>
      <c r="J346" s="62"/>
      <c r="K346" s="31"/>
      <c r="L346" s="31"/>
      <c r="M346" s="83"/>
      <c r="N346" s="69"/>
      <c r="O346" s="69"/>
      <c r="P346" s="74"/>
      <c r="Q346" s="74"/>
      <c r="R346" s="75"/>
      <c r="S346" s="34"/>
      <c r="T346" s="83"/>
      <c r="U346" s="83"/>
      <c r="V346" s="83"/>
      <c r="W346" s="83"/>
      <c r="X346" s="74"/>
      <c r="Y346" s="74"/>
      <c r="Z346" s="74"/>
      <c r="AA346" s="66"/>
      <c r="AB346" s="72"/>
      <c r="AC346" s="66"/>
      <c r="AD346" s="72"/>
      <c r="AE346" s="72"/>
      <c r="AF346" s="72"/>
      <c r="AG346" s="62"/>
      <c r="AH346" s="104"/>
      <c r="AI346" s="105"/>
      <c r="AJ346" s="30"/>
      <c r="AK346" s="30"/>
      <c r="AL346" s="30"/>
      <c r="AM346" s="30"/>
      <c r="AN346" s="68"/>
      <c r="AO346" s="68"/>
      <c r="AP346" s="68"/>
      <c r="AQ346" s="68"/>
      <c r="AR346" s="68"/>
      <c r="AS346" s="31"/>
      <c r="AT346" s="73"/>
      <c r="AU346" s="73"/>
      <c r="AV346" s="68"/>
      <c r="AW346" s="67"/>
      <c r="AX346" s="67"/>
      <c r="AY346" s="67"/>
      <c r="AZ346" s="67"/>
      <c r="BA346" s="123"/>
      <c r="BB346" s="123"/>
      <c r="BC346" s="123"/>
      <c r="BD346" s="123"/>
      <c r="BE346" s="123"/>
      <c r="BF346" s="67"/>
    </row>
    <row r="347" spans="1:58" ht="25.5" customHeight="1" x14ac:dyDescent="0.25">
      <c r="A347" s="31"/>
      <c r="B347" s="31"/>
      <c r="C347" s="31"/>
      <c r="D347" s="31"/>
      <c r="E347" s="33"/>
      <c r="F347" s="90"/>
      <c r="G347" s="31"/>
      <c r="H347" s="83"/>
      <c r="I347" s="83"/>
      <c r="J347" s="62"/>
      <c r="K347" s="31"/>
      <c r="L347" s="31"/>
      <c r="M347" s="83"/>
      <c r="N347" s="69"/>
      <c r="O347" s="69"/>
      <c r="P347" s="74"/>
      <c r="Q347" s="74"/>
      <c r="R347" s="75"/>
      <c r="S347" s="34"/>
      <c r="T347" s="83"/>
      <c r="U347" s="83"/>
      <c r="V347" s="83"/>
      <c r="W347" s="83"/>
      <c r="X347" s="74"/>
      <c r="Y347" s="74"/>
      <c r="Z347" s="74"/>
      <c r="AA347" s="66"/>
      <c r="AB347" s="72"/>
      <c r="AC347" s="66"/>
      <c r="AD347" s="72"/>
      <c r="AE347" s="72"/>
      <c r="AF347" s="72"/>
      <c r="AG347" s="62"/>
      <c r="AH347" s="104"/>
      <c r="AI347" s="105"/>
      <c r="AJ347" s="30"/>
      <c r="AK347" s="30"/>
      <c r="AL347" s="30"/>
      <c r="AM347" s="30"/>
      <c r="AN347" s="68"/>
      <c r="AO347" s="68"/>
      <c r="AP347" s="68"/>
      <c r="AQ347" s="68"/>
      <c r="AR347" s="68"/>
      <c r="AS347" s="31"/>
      <c r="AT347" s="73"/>
      <c r="AU347" s="73"/>
      <c r="AV347" s="68"/>
      <c r="AW347" s="67"/>
      <c r="AX347" s="67"/>
      <c r="AY347" s="67"/>
      <c r="AZ347" s="67"/>
      <c r="BA347" s="123"/>
      <c r="BB347" s="123"/>
      <c r="BC347" s="123"/>
      <c r="BD347" s="123"/>
      <c r="BE347" s="123"/>
      <c r="BF347" s="67"/>
    </row>
    <row r="348" spans="1:58" ht="25.5" customHeight="1" x14ac:dyDescent="0.25">
      <c r="A348" s="31"/>
      <c r="B348" s="31"/>
      <c r="C348" s="31"/>
      <c r="D348" s="31"/>
      <c r="E348" s="33"/>
      <c r="F348" s="90"/>
      <c r="G348" s="31"/>
      <c r="H348" s="83"/>
      <c r="I348" s="83"/>
      <c r="J348" s="62"/>
      <c r="K348" s="31"/>
      <c r="L348" s="31"/>
      <c r="M348" s="83"/>
      <c r="N348" s="69"/>
      <c r="O348" s="69"/>
      <c r="P348" s="74"/>
      <c r="Q348" s="74"/>
      <c r="R348" s="75"/>
      <c r="S348" s="34"/>
      <c r="T348" s="83"/>
      <c r="U348" s="83"/>
      <c r="V348" s="83"/>
      <c r="W348" s="83"/>
      <c r="X348" s="74"/>
      <c r="Y348" s="74"/>
      <c r="Z348" s="74"/>
      <c r="AA348" s="66"/>
      <c r="AB348" s="72"/>
      <c r="AC348" s="66"/>
      <c r="AD348" s="72"/>
      <c r="AE348" s="72"/>
      <c r="AF348" s="72"/>
      <c r="AG348" s="62"/>
      <c r="AH348" s="104"/>
      <c r="AI348" s="105"/>
      <c r="AJ348" s="30"/>
      <c r="AK348" s="30"/>
      <c r="AL348" s="30"/>
      <c r="AM348" s="30"/>
      <c r="AN348" s="68"/>
      <c r="AO348" s="68"/>
      <c r="AP348" s="68"/>
      <c r="AQ348" s="68"/>
      <c r="AR348" s="68"/>
      <c r="AS348" s="31"/>
      <c r="AT348" s="73"/>
      <c r="AU348" s="73"/>
      <c r="AV348" s="68"/>
      <c r="AW348" s="67"/>
      <c r="AX348" s="67"/>
      <c r="AY348" s="67"/>
      <c r="AZ348" s="67"/>
      <c r="BA348" s="123"/>
      <c r="BB348" s="123"/>
      <c r="BC348" s="123"/>
      <c r="BD348" s="123"/>
      <c r="BE348" s="123"/>
      <c r="BF348" s="67"/>
    </row>
    <row r="349" spans="1:58" ht="25.5" customHeight="1" x14ac:dyDescent="0.25">
      <c r="A349" s="31"/>
      <c r="B349" s="31"/>
      <c r="C349" s="31"/>
      <c r="D349" s="31"/>
      <c r="E349" s="33"/>
      <c r="F349" s="90"/>
      <c r="G349" s="31"/>
      <c r="H349" s="83"/>
      <c r="I349" s="83"/>
      <c r="J349" s="62"/>
      <c r="K349" s="31"/>
      <c r="L349" s="31"/>
      <c r="M349" s="83"/>
      <c r="N349" s="69"/>
      <c r="O349" s="69"/>
      <c r="P349" s="74"/>
      <c r="Q349" s="74"/>
      <c r="R349" s="75"/>
      <c r="S349" s="34"/>
      <c r="T349" s="83"/>
      <c r="U349" s="83"/>
      <c r="V349" s="83"/>
      <c r="W349" s="83"/>
      <c r="X349" s="74"/>
      <c r="Y349" s="74"/>
      <c r="Z349" s="74"/>
      <c r="AA349" s="66"/>
      <c r="AB349" s="72"/>
      <c r="AC349" s="66"/>
      <c r="AD349" s="72"/>
      <c r="AE349" s="72"/>
      <c r="AF349" s="72"/>
      <c r="AG349" s="62"/>
      <c r="AH349" s="104"/>
      <c r="AI349" s="105"/>
      <c r="AJ349" s="30"/>
      <c r="AK349" s="30"/>
      <c r="AL349" s="30"/>
      <c r="AM349" s="30"/>
      <c r="AN349" s="68"/>
      <c r="AO349" s="68"/>
      <c r="AP349" s="68"/>
      <c r="AQ349" s="68"/>
      <c r="AR349" s="68"/>
      <c r="AS349" s="31"/>
      <c r="AT349" s="73"/>
      <c r="AU349" s="73"/>
      <c r="AV349" s="68"/>
      <c r="AW349" s="67"/>
      <c r="AX349" s="67"/>
      <c r="AY349" s="67"/>
      <c r="AZ349" s="67"/>
      <c r="BA349" s="123"/>
      <c r="BB349" s="123"/>
      <c r="BC349" s="123"/>
      <c r="BD349" s="123"/>
      <c r="BE349" s="123"/>
      <c r="BF349" s="67"/>
    </row>
    <row r="350" spans="1:58" ht="25.5" customHeight="1" x14ac:dyDescent="0.25">
      <c r="A350" s="31"/>
      <c r="B350" s="31"/>
      <c r="C350" s="31"/>
      <c r="D350" s="31"/>
      <c r="E350" s="33"/>
      <c r="F350" s="90"/>
      <c r="G350" s="31"/>
      <c r="H350" s="83"/>
      <c r="I350" s="83"/>
      <c r="J350" s="62"/>
      <c r="K350" s="31"/>
      <c r="L350" s="31"/>
      <c r="M350" s="83"/>
      <c r="N350" s="69"/>
      <c r="O350" s="69"/>
      <c r="P350" s="74"/>
      <c r="Q350" s="74"/>
      <c r="R350" s="75"/>
      <c r="S350" s="34"/>
      <c r="T350" s="83"/>
      <c r="U350" s="83"/>
      <c r="V350" s="83"/>
      <c r="W350" s="83"/>
      <c r="X350" s="74"/>
      <c r="Y350" s="74"/>
      <c r="Z350" s="74"/>
      <c r="AA350" s="66"/>
      <c r="AB350" s="72"/>
      <c r="AC350" s="66"/>
      <c r="AD350" s="72"/>
      <c r="AE350" s="72"/>
      <c r="AF350" s="72"/>
      <c r="AG350" s="62"/>
      <c r="AH350" s="104"/>
      <c r="AI350" s="105"/>
      <c r="AJ350" s="30"/>
      <c r="AK350" s="30"/>
      <c r="AL350" s="30"/>
      <c r="AM350" s="30"/>
      <c r="AN350" s="68"/>
      <c r="AO350" s="68"/>
      <c r="AP350" s="68"/>
      <c r="AQ350" s="68"/>
      <c r="AR350" s="68"/>
      <c r="AS350" s="31"/>
      <c r="AT350" s="73"/>
      <c r="AU350" s="73"/>
      <c r="AV350" s="68"/>
      <c r="AW350" s="67"/>
      <c r="AX350" s="67"/>
      <c r="AY350" s="67"/>
      <c r="AZ350" s="67"/>
      <c r="BA350" s="123"/>
      <c r="BB350" s="123"/>
      <c r="BC350" s="123"/>
      <c r="BD350" s="123"/>
      <c r="BE350" s="123"/>
      <c r="BF350" s="67"/>
    </row>
    <row r="351" spans="1:58" ht="25.5" customHeight="1" x14ac:dyDescent="0.25">
      <c r="A351" s="31"/>
      <c r="B351" s="31"/>
      <c r="C351" s="31"/>
      <c r="D351" s="31"/>
      <c r="E351" s="33"/>
      <c r="F351" s="90"/>
      <c r="G351" s="31"/>
      <c r="H351" s="83"/>
      <c r="I351" s="83"/>
      <c r="J351" s="62"/>
      <c r="K351" s="31"/>
      <c r="L351" s="31"/>
      <c r="M351" s="83"/>
      <c r="N351" s="69"/>
      <c r="O351" s="69"/>
      <c r="P351" s="74"/>
      <c r="Q351" s="74"/>
      <c r="R351" s="75"/>
      <c r="S351" s="34"/>
      <c r="T351" s="83"/>
      <c r="U351" s="83"/>
      <c r="V351" s="83"/>
      <c r="W351" s="83"/>
      <c r="X351" s="74"/>
      <c r="Y351" s="74"/>
      <c r="Z351" s="74"/>
      <c r="AA351" s="66"/>
      <c r="AB351" s="72"/>
      <c r="AC351" s="66"/>
      <c r="AD351" s="72"/>
      <c r="AE351" s="72"/>
      <c r="AF351" s="72"/>
      <c r="AG351" s="62"/>
      <c r="AH351" s="104"/>
      <c r="AI351" s="105"/>
      <c r="AJ351" s="30"/>
      <c r="AK351" s="30"/>
      <c r="AL351" s="30"/>
      <c r="AM351" s="30"/>
      <c r="AN351" s="68"/>
      <c r="AO351" s="68"/>
      <c r="AP351" s="68"/>
      <c r="AQ351" s="68"/>
      <c r="AR351" s="68"/>
      <c r="AS351" s="31"/>
      <c r="AT351" s="73"/>
      <c r="AU351" s="73"/>
      <c r="AV351" s="68"/>
      <c r="AW351" s="67"/>
      <c r="AX351" s="67"/>
      <c r="AY351" s="67"/>
      <c r="AZ351" s="67"/>
      <c r="BA351" s="123"/>
      <c r="BB351" s="123"/>
      <c r="BC351" s="123"/>
      <c r="BD351" s="123"/>
      <c r="BE351" s="123"/>
      <c r="BF351" s="67"/>
    </row>
    <row r="352" spans="1:58" ht="25.5" customHeight="1" x14ac:dyDescent="0.25">
      <c r="A352" s="31"/>
      <c r="B352" s="31"/>
      <c r="C352" s="31"/>
      <c r="D352" s="31"/>
      <c r="E352" s="33"/>
      <c r="F352" s="90"/>
      <c r="G352" s="31"/>
      <c r="H352" s="83"/>
      <c r="I352" s="83"/>
      <c r="J352" s="62"/>
      <c r="K352" s="31"/>
      <c r="L352" s="31"/>
      <c r="M352" s="83"/>
      <c r="N352" s="69"/>
      <c r="O352" s="69"/>
      <c r="P352" s="74"/>
      <c r="Q352" s="74"/>
      <c r="R352" s="75"/>
      <c r="S352" s="34"/>
      <c r="T352" s="83"/>
      <c r="U352" s="83"/>
      <c r="V352" s="83"/>
      <c r="W352" s="83"/>
      <c r="X352" s="74"/>
      <c r="Y352" s="74"/>
      <c r="Z352" s="74"/>
      <c r="AA352" s="66"/>
      <c r="AB352" s="72"/>
      <c r="AC352" s="66"/>
      <c r="AD352" s="72"/>
      <c r="AE352" s="72"/>
      <c r="AF352" s="72"/>
      <c r="AG352" s="62"/>
      <c r="AH352" s="104"/>
      <c r="AI352" s="105"/>
      <c r="AJ352" s="30"/>
      <c r="AK352" s="30"/>
      <c r="AL352" s="30"/>
      <c r="AM352" s="30"/>
      <c r="AN352" s="68"/>
      <c r="AO352" s="68"/>
      <c r="AP352" s="68"/>
      <c r="AQ352" s="68"/>
      <c r="AR352" s="68"/>
      <c r="AS352" s="31"/>
      <c r="AT352" s="73"/>
      <c r="AU352" s="73"/>
      <c r="AV352" s="68"/>
      <c r="AW352" s="67"/>
      <c r="AX352" s="67"/>
      <c r="AY352" s="67"/>
      <c r="AZ352" s="67"/>
      <c r="BA352" s="123"/>
      <c r="BB352" s="123"/>
      <c r="BC352" s="123"/>
      <c r="BD352" s="123"/>
      <c r="BE352" s="123"/>
      <c r="BF352" s="67"/>
    </row>
    <row r="353" spans="1:58" ht="25.5" customHeight="1" x14ac:dyDescent="0.25">
      <c r="A353" s="31"/>
      <c r="B353" s="31"/>
      <c r="C353" s="31"/>
      <c r="D353" s="31"/>
      <c r="E353" s="33"/>
      <c r="F353" s="90"/>
      <c r="G353" s="31"/>
      <c r="H353" s="83"/>
      <c r="I353" s="83"/>
      <c r="J353" s="62"/>
      <c r="K353" s="31"/>
      <c r="L353" s="31"/>
      <c r="M353" s="83"/>
      <c r="N353" s="69"/>
      <c r="O353" s="69"/>
      <c r="P353" s="74"/>
      <c r="Q353" s="74"/>
      <c r="R353" s="75"/>
      <c r="S353" s="34"/>
      <c r="T353" s="83"/>
      <c r="U353" s="83"/>
      <c r="V353" s="83"/>
      <c r="W353" s="83"/>
      <c r="X353" s="74"/>
      <c r="Y353" s="74"/>
      <c r="Z353" s="74"/>
      <c r="AA353" s="66"/>
      <c r="AB353" s="72"/>
      <c r="AC353" s="66"/>
      <c r="AD353" s="72"/>
      <c r="AE353" s="72"/>
      <c r="AF353" s="72"/>
      <c r="AG353" s="62"/>
      <c r="AH353" s="104"/>
      <c r="AI353" s="105"/>
      <c r="AJ353" s="30"/>
      <c r="AK353" s="30"/>
      <c r="AL353" s="30"/>
      <c r="AM353" s="30"/>
      <c r="AN353" s="68"/>
      <c r="AO353" s="68"/>
      <c r="AP353" s="68"/>
      <c r="AQ353" s="68"/>
      <c r="AR353" s="68"/>
      <c r="AS353" s="31"/>
      <c r="AT353" s="73"/>
      <c r="AU353" s="73"/>
      <c r="AV353" s="68"/>
      <c r="AW353" s="67"/>
      <c r="AX353" s="67"/>
      <c r="AY353" s="67"/>
      <c r="AZ353" s="67"/>
      <c r="BA353" s="123"/>
      <c r="BB353" s="123"/>
      <c r="BC353" s="123"/>
      <c r="BD353" s="123"/>
      <c r="BE353" s="123"/>
      <c r="BF353" s="67"/>
    </row>
    <row r="354" spans="1:58" ht="25.5" customHeight="1" x14ac:dyDescent="0.25">
      <c r="A354" s="31"/>
      <c r="B354" s="31"/>
      <c r="C354" s="31"/>
      <c r="D354" s="31"/>
      <c r="E354" s="33"/>
      <c r="F354" s="90"/>
      <c r="G354" s="31"/>
      <c r="H354" s="83"/>
      <c r="I354" s="83"/>
      <c r="J354" s="62"/>
      <c r="K354" s="31"/>
      <c r="L354" s="31"/>
      <c r="M354" s="83"/>
      <c r="N354" s="69"/>
      <c r="O354" s="69"/>
      <c r="P354" s="74"/>
      <c r="Q354" s="74"/>
      <c r="R354" s="75"/>
      <c r="S354" s="34"/>
      <c r="T354" s="83"/>
      <c r="U354" s="83"/>
      <c r="V354" s="83"/>
      <c r="W354" s="83"/>
      <c r="X354" s="74"/>
      <c r="Y354" s="74"/>
      <c r="Z354" s="74"/>
      <c r="AA354" s="66"/>
      <c r="AB354" s="72"/>
      <c r="AC354" s="66"/>
      <c r="AD354" s="72"/>
      <c r="AE354" s="72"/>
      <c r="AF354" s="72"/>
      <c r="AG354" s="62"/>
      <c r="AH354" s="104"/>
      <c r="AI354" s="105"/>
      <c r="AJ354" s="30"/>
      <c r="AK354" s="30"/>
      <c r="AL354" s="30"/>
      <c r="AM354" s="30"/>
      <c r="AN354" s="68"/>
      <c r="AO354" s="68"/>
      <c r="AP354" s="68"/>
      <c r="AQ354" s="68"/>
      <c r="AR354" s="68"/>
      <c r="AS354" s="31"/>
      <c r="AT354" s="73"/>
      <c r="AU354" s="73"/>
      <c r="AV354" s="68"/>
      <c r="AW354" s="67"/>
      <c r="AX354" s="67"/>
      <c r="AY354" s="67"/>
      <c r="AZ354" s="67"/>
      <c r="BA354" s="123"/>
      <c r="BB354" s="123"/>
      <c r="BC354" s="123"/>
      <c r="BD354" s="123"/>
      <c r="BE354" s="123"/>
      <c r="BF354" s="67"/>
    </row>
    <row r="355" spans="1:58" ht="25.5" customHeight="1" x14ac:dyDescent="0.25">
      <c r="A355" s="31"/>
      <c r="B355" s="31"/>
      <c r="C355" s="31"/>
      <c r="D355" s="31"/>
      <c r="E355" s="33"/>
      <c r="F355" s="90"/>
      <c r="G355" s="31"/>
      <c r="H355" s="83"/>
      <c r="I355" s="83"/>
      <c r="J355" s="62"/>
      <c r="K355" s="31"/>
      <c r="L355" s="31"/>
      <c r="M355" s="83"/>
      <c r="N355" s="69"/>
      <c r="O355" s="69"/>
      <c r="P355" s="74"/>
      <c r="Q355" s="74"/>
      <c r="R355" s="75"/>
      <c r="S355" s="34"/>
      <c r="T355" s="83"/>
      <c r="U355" s="83"/>
      <c r="V355" s="83"/>
      <c r="W355" s="83"/>
      <c r="X355" s="74"/>
      <c r="Y355" s="74"/>
      <c r="Z355" s="74"/>
      <c r="AA355" s="66"/>
      <c r="AB355" s="72"/>
      <c r="AC355" s="66"/>
      <c r="AD355" s="72"/>
      <c r="AE355" s="72"/>
      <c r="AF355" s="72"/>
      <c r="AG355" s="62"/>
      <c r="AH355" s="104"/>
      <c r="AI355" s="105"/>
      <c r="AJ355" s="30"/>
      <c r="AK355" s="30"/>
      <c r="AL355" s="30"/>
      <c r="AM355" s="30"/>
      <c r="AN355" s="68"/>
      <c r="AO355" s="68"/>
      <c r="AP355" s="68"/>
      <c r="AQ355" s="68"/>
      <c r="AR355" s="68"/>
      <c r="AS355" s="31"/>
      <c r="AT355" s="73"/>
      <c r="AU355" s="73"/>
      <c r="AV355" s="68"/>
      <c r="AW355" s="67"/>
      <c r="AX355" s="67"/>
      <c r="AY355" s="67"/>
      <c r="AZ355" s="67"/>
      <c r="BA355" s="123"/>
      <c r="BB355" s="123"/>
      <c r="BC355" s="123"/>
      <c r="BD355" s="123"/>
      <c r="BE355" s="123"/>
      <c r="BF355" s="67"/>
    </row>
    <row r="356" spans="1:58" ht="25.5" customHeight="1" x14ac:dyDescent="0.25">
      <c r="A356" s="31"/>
      <c r="B356" s="31"/>
      <c r="C356" s="31"/>
      <c r="D356" s="31"/>
      <c r="E356" s="33"/>
      <c r="F356" s="90"/>
      <c r="G356" s="31"/>
      <c r="H356" s="83"/>
      <c r="I356" s="83"/>
      <c r="J356" s="62"/>
      <c r="K356" s="31"/>
      <c r="L356" s="31"/>
      <c r="M356" s="83"/>
      <c r="N356" s="69"/>
      <c r="O356" s="69"/>
      <c r="P356" s="74"/>
      <c r="Q356" s="74"/>
      <c r="R356" s="75"/>
      <c r="S356" s="34"/>
      <c r="T356" s="83"/>
      <c r="U356" s="83"/>
      <c r="V356" s="83"/>
      <c r="W356" s="83"/>
      <c r="X356" s="74"/>
      <c r="Y356" s="74"/>
      <c r="Z356" s="74"/>
      <c r="AA356" s="66"/>
      <c r="AB356" s="72"/>
      <c r="AC356" s="66"/>
      <c r="AD356" s="72"/>
      <c r="AE356" s="72"/>
      <c r="AF356" s="72"/>
      <c r="AG356" s="62"/>
      <c r="AH356" s="104"/>
      <c r="AI356" s="105"/>
      <c r="AJ356" s="30"/>
      <c r="AK356" s="30"/>
      <c r="AL356" s="30"/>
      <c r="AM356" s="30"/>
      <c r="AN356" s="68"/>
      <c r="AO356" s="68"/>
      <c r="AP356" s="68"/>
      <c r="AQ356" s="68"/>
      <c r="AR356" s="68"/>
      <c r="AS356" s="31"/>
      <c r="AT356" s="73"/>
      <c r="AU356" s="73"/>
      <c r="AV356" s="68"/>
      <c r="AW356" s="67"/>
      <c r="AX356" s="67"/>
      <c r="AY356" s="67"/>
      <c r="AZ356" s="67"/>
      <c r="BA356" s="123"/>
      <c r="BB356" s="123"/>
      <c r="BC356" s="123"/>
      <c r="BD356" s="123"/>
      <c r="BE356" s="123"/>
      <c r="BF356" s="67"/>
    </row>
    <row r="357" spans="1:58" ht="25.5" customHeight="1" x14ac:dyDescent="0.25">
      <c r="A357" s="31"/>
      <c r="B357" s="31"/>
      <c r="C357" s="31"/>
      <c r="D357" s="31"/>
      <c r="E357" s="33"/>
      <c r="F357" s="90"/>
      <c r="G357" s="31"/>
      <c r="H357" s="83"/>
      <c r="I357" s="83"/>
      <c r="J357" s="62"/>
      <c r="K357" s="31"/>
      <c r="L357" s="31"/>
      <c r="M357" s="83"/>
      <c r="N357" s="69"/>
      <c r="O357" s="69"/>
      <c r="P357" s="74"/>
      <c r="Q357" s="74"/>
      <c r="R357" s="75"/>
      <c r="S357" s="34"/>
      <c r="T357" s="83"/>
      <c r="U357" s="83"/>
      <c r="V357" s="83"/>
      <c r="W357" s="83"/>
      <c r="X357" s="74"/>
      <c r="Y357" s="74"/>
      <c r="Z357" s="74"/>
      <c r="AA357" s="66"/>
      <c r="AB357" s="72"/>
      <c r="AC357" s="66"/>
      <c r="AD357" s="72"/>
      <c r="AE357" s="72"/>
      <c r="AF357" s="72"/>
      <c r="AG357" s="62"/>
      <c r="AH357" s="104"/>
      <c r="AI357" s="105"/>
      <c r="AJ357" s="30"/>
      <c r="AK357" s="30"/>
      <c r="AL357" s="30"/>
      <c r="AM357" s="30"/>
      <c r="AN357" s="68"/>
      <c r="AO357" s="68"/>
      <c r="AP357" s="68"/>
      <c r="AQ357" s="68"/>
      <c r="AR357" s="68"/>
      <c r="AS357" s="31"/>
      <c r="AT357" s="73"/>
      <c r="AU357" s="73"/>
      <c r="AV357" s="68"/>
      <c r="AW357" s="67"/>
      <c r="AX357" s="67"/>
      <c r="AY357" s="67"/>
      <c r="AZ357" s="67"/>
      <c r="BA357" s="123"/>
      <c r="BB357" s="123"/>
      <c r="BC357" s="123"/>
      <c r="BD357" s="123"/>
      <c r="BE357" s="123"/>
      <c r="BF357" s="67"/>
    </row>
    <row r="358" spans="1:58" ht="25.5" customHeight="1" x14ac:dyDescent="0.25">
      <c r="A358" s="31"/>
      <c r="B358" s="31"/>
      <c r="C358" s="31"/>
      <c r="D358" s="31"/>
      <c r="E358" s="33"/>
      <c r="F358" s="90"/>
      <c r="G358" s="31"/>
      <c r="H358" s="83"/>
      <c r="I358" s="83"/>
      <c r="J358" s="62"/>
      <c r="K358" s="31"/>
      <c r="L358" s="31"/>
      <c r="M358" s="83"/>
      <c r="N358" s="69"/>
      <c r="O358" s="69"/>
      <c r="P358" s="74"/>
      <c r="Q358" s="74"/>
      <c r="R358" s="75"/>
      <c r="S358" s="34"/>
      <c r="T358" s="83"/>
      <c r="U358" s="83"/>
      <c r="V358" s="83"/>
      <c r="W358" s="83"/>
      <c r="X358" s="74"/>
      <c r="Y358" s="74"/>
      <c r="Z358" s="74"/>
      <c r="AA358" s="66"/>
      <c r="AB358" s="72"/>
      <c r="AC358" s="66"/>
      <c r="AD358" s="72"/>
      <c r="AE358" s="72"/>
      <c r="AF358" s="72"/>
      <c r="AG358" s="62"/>
      <c r="AH358" s="104"/>
      <c r="AI358" s="105"/>
      <c r="AJ358" s="30"/>
      <c r="AK358" s="30"/>
      <c r="AL358" s="30"/>
      <c r="AM358" s="30"/>
      <c r="AN358" s="68"/>
      <c r="AO358" s="68"/>
      <c r="AP358" s="68"/>
      <c r="AQ358" s="68"/>
      <c r="AR358" s="68"/>
      <c r="AS358" s="31"/>
      <c r="AT358" s="73"/>
      <c r="AU358" s="73"/>
      <c r="AV358" s="68"/>
      <c r="AW358" s="67"/>
      <c r="AX358" s="67"/>
      <c r="AY358" s="67"/>
      <c r="AZ358" s="67"/>
      <c r="BA358" s="123"/>
      <c r="BB358" s="123"/>
      <c r="BC358" s="123"/>
      <c r="BD358" s="123"/>
      <c r="BE358" s="123"/>
      <c r="BF358" s="67"/>
    </row>
    <row r="359" spans="1:58" ht="25.5" customHeight="1" x14ac:dyDescent="0.25">
      <c r="A359" s="31"/>
      <c r="B359" s="31"/>
      <c r="C359" s="31"/>
      <c r="D359" s="31"/>
      <c r="E359" s="33"/>
      <c r="F359" s="90"/>
      <c r="G359" s="31"/>
      <c r="H359" s="83"/>
      <c r="I359" s="83"/>
      <c r="J359" s="62"/>
      <c r="K359" s="31"/>
      <c r="L359" s="31"/>
      <c r="M359" s="83"/>
      <c r="N359" s="69"/>
      <c r="O359" s="69"/>
      <c r="P359" s="74"/>
      <c r="Q359" s="74"/>
      <c r="R359" s="75"/>
      <c r="S359" s="34"/>
      <c r="T359" s="83"/>
      <c r="U359" s="83"/>
      <c r="V359" s="83"/>
      <c r="W359" s="83"/>
      <c r="X359" s="74"/>
      <c r="Y359" s="74"/>
      <c r="Z359" s="74"/>
      <c r="AA359" s="66"/>
      <c r="AB359" s="72"/>
      <c r="AC359" s="66"/>
      <c r="AD359" s="72"/>
      <c r="AE359" s="72"/>
      <c r="AF359" s="72"/>
      <c r="AG359" s="62"/>
      <c r="AH359" s="104"/>
      <c r="AI359" s="105"/>
      <c r="AJ359" s="30"/>
      <c r="AK359" s="30"/>
      <c r="AL359" s="30"/>
      <c r="AM359" s="30"/>
      <c r="AN359" s="68"/>
      <c r="AO359" s="68"/>
      <c r="AP359" s="68"/>
      <c r="AQ359" s="68"/>
      <c r="AR359" s="68"/>
      <c r="AS359" s="31"/>
      <c r="AT359" s="73"/>
      <c r="AU359" s="73"/>
      <c r="AV359" s="68"/>
      <c r="AW359" s="67"/>
      <c r="AX359" s="67"/>
      <c r="AY359" s="67"/>
      <c r="AZ359" s="67"/>
      <c r="BA359" s="123"/>
      <c r="BB359" s="123"/>
      <c r="BC359" s="123"/>
      <c r="BD359" s="123"/>
      <c r="BE359" s="123"/>
      <c r="BF359" s="67"/>
    </row>
    <row r="360" spans="1:58" ht="25.5" customHeight="1" x14ac:dyDescent="0.25">
      <c r="A360" s="31"/>
      <c r="B360" s="31"/>
      <c r="C360" s="31"/>
      <c r="D360" s="31"/>
      <c r="E360" s="33"/>
      <c r="F360" s="90"/>
      <c r="G360" s="31"/>
      <c r="H360" s="83"/>
      <c r="I360" s="83"/>
      <c r="J360" s="62"/>
      <c r="K360" s="31"/>
      <c r="L360" s="31"/>
      <c r="M360" s="83"/>
      <c r="N360" s="69"/>
      <c r="O360" s="69"/>
      <c r="P360" s="74"/>
      <c r="Q360" s="74"/>
      <c r="R360" s="75"/>
      <c r="S360" s="34"/>
      <c r="T360" s="83"/>
      <c r="U360" s="83"/>
      <c r="V360" s="83"/>
      <c r="W360" s="83"/>
      <c r="X360" s="74"/>
      <c r="Y360" s="74"/>
      <c r="Z360" s="74"/>
      <c r="AA360" s="66"/>
      <c r="AB360" s="72"/>
      <c r="AC360" s="66"/>
      <c r="AD360" s="72"/>
      <c r="AE360" s="72"/>
      <c r="AF360" s="72"/>
      <c r="AG360" s="62"/>
      <c r="AH360" s="104"/>
      <c r="AI360" s="105"/>
      <c r="AJ360" s="30"/>
      <c r="AK360" s="30"/>
      <c r="AL360" s="30"/>
      <c r="AM360" s="30"/>
      <c r="AN360" s="68"/>
      <c r="AO360" s="68"/>
      <c r="AP360" s="68"/>
      <c r="AQ360" s="68"/>
      <c r="AR360" s="68"/>
      <c r="AS360" s="31"/>
      <c r="AT360" s="73"/>
      <c r="AU360" s="73"/>
      <c r="AV360" s="68"/>
      <c r="AW360" s="67"/>
      <c r="AX360" s="67"/>
      <c r="AY360" s="67"/>
      <c r="AZ360" s="67"/>
      <c r="BA360" s="123"/>
      <c r="BB360" s="123"/>
      <c r="BC360" s="123"/>
      <c r="BD360" s="123"/>
      <c r="BE360" s="123"/>
      <c r="BF360" s="67"/>
    </row>
    <row r="361" spans="1:58" ht="25.5" customHeight="1" x14ac:dyDescent="0.25">
      <c r="A361" s="31"/>
      <c r="B361" s="31"/>
      <c r="C361" s="31"/>
      <c r="D361" s="31"/>
      <c r="E361" s="33"/>
      <c r="F361" s="90"/>
      <c r="G361" s="31"/>
      <c r="H361" s="83"/>
      <c r="I361" s="83"/>
      <c r="J361" s="62"/>
      <c r="K361" s="31"/>
      <c r="L361" s="31"/>
      <c r="M361" s="83"/>
      <c r="N361" s="69"/>
      <c r="O361" s="69"/>
      <c r="P361" s="74"/>
      <c r="Q361" s="74"/>
      <c r="R361" s="75"/>
      <c r="S361" s="34"/>
      <c r="T361" s="83"/>
      <c r="U361" s="83"/>
      <c r="V361" s="83"/>
      <c r="W361" s="83"/>
      <c r="X361" s="74"/>
      <c r="Y361" s="74"/>
      <c r="Z361" s="74"/>
      <c r="AA361" s="66"/>
      <c r="AB361" s="72"/>
      <c r="AC361" s="66"/>
      <c r="AD361" s="72"/>
      <c r="AE361" s="72"/>
      <c r="AF361" s="72"/>
      <c r="AG361" s="62"/>
      <c r="AH361" s="104"/>
      <c r="AI361" s="105"/>
      <c r="AJ361" s="30"/>
      <c r="AK361" s="30"/>
      <c r="AL361" s="30"/>
      <c r="AM361" s="30"/>
      <c r="AN361" s="68"/>
      <c r="AO361" s="68"/>
      <c r="AP361" s="68"/>
      <c r="AQ361" s="68"/>
      <c r="AR361" s="68"/>
      <c r="AS361" s="31"/>
      <c r="AT361" s="73"/>
      <c r="AU361" s="73"/>
      <c r="AV361" s="68"/>
      <c r="AW361" s="67"/>
      <c r="AX361" s="67"/>
      <c r="AY361" s="67"/>
      <c r="AZ361" s="67"/>
      <c r="BA361" s="123"/>
      <c r="BB361" s="123"/>
      <c r="BC361" s="123"/>
      <c r="BD361" s="123"/>
      <c r="BE361" s="123"/>
      <c r="BF361" s="67"/>
    </row>
    <row r="362" spans="1:58" ht="25.5" customHeight="1" x14ac:dyDescent="0.25">
      <c r="A362" s="31"/>
      <c r="B362" s="31"/>
      <c r="C362" s="31"/>
      <c r="D362" s="31"/>
      <c r="E362" s="33"/>
      <c r="F362" s="90"/>
      <c r="G362" s="31"/>
      <c r="H362" s="83"/>
      <c r="I362" s="83"/>
      <c r="J362" s="62"/>
      <c r="K362" s="31"/>
      <c r="L362" s="31"/>
      <c r="M362" s="83"/>
      <c r="N362" s="69"/>
      <c r="O362" s="69"/>
      <c r="P362" s="74"/>
      <c r="Q362" s="74"/>
      <c r="R362" s="75"/>
      <c r="S362" s="34"/>
      <c r="T362" s="83"/>
      <c r="U362" s="83"/>
      <c r="V362" s="83"/>
      <c r="W362" s="83"/>
      <c r="X362" s="74"/>
      <c r="Y362" s="74"/>
      <c r="Z362" s="74"/>
      <c r="AA362" s="66"/>
      <c r="AB362" s="72"/>
      <c r="AC362" s="66"/>
      <c r="AD362" s="72"/>
      <c r="AE362" s="72"/>
      <c r="AF362" s="72"/>
      <c r="AG362" s="62"/>
      <c r="AH362" s="104"/>
      <c r="AI362" s="105"/>
      <c r="AJ362" s="30"/>
      <c r="AK362" s="30"/>
      <c r="AL362" s="30"/>
      <c r="AM362" s="30"/>
      <c r="AN362" s="68"/>
      <c r="AO362" s="68"/>
      <c r="AP362" s="68"/>
      <c r="AQ362" s="68"/>
      <c r="AR362" s="68"/>
      <c r="AS362" s="31"/>
      <c r="AT362" s="73"/>
      <c r="AU362" s="73"/>
      <c r="AV362" s="68"/>
      <c r="AW362" s="67"/>
      <c r="AX362" s="67"/>
      <c r="AY362" s="67"/>
      <c r="AZ362" s="67"/>
      <c r="BA362" s="123"/>
      <c r="BB362" s="123"/>
      <c r="BC362" s="123"/>
      <c r="BD362" s="123"/>
      <c r="BE362" s="123"/>
      <c r="BF362" s="67"/>
    </row>
    <row r="363" spans="1:58" ht="25.5" customHeight="1" x14ac:dyDescent="0.25">
      <c r="A363" s="31"/>
      <c r="B363" s="31"/>
      <c r="C363" s="31"/>
      <c r="D363" s="31"/>
      <c r="E363" s="33"/>
      <c r="F363" s="90"/>
      <c r="G363" s="31"/>
      <c r="H363" s="83"/>
      <c r="I363" s="83"/>
      <c r="J363" s="62"/>
      <c r="K363" s="31"/>
      <c r="L363" s="31"/>
      <c r="M363" s="83"/>
      <c r="N363" s="69"/>
      <c r="O363" s="69"/>
      <c r="P363" s="74"/>
      <c r="Q363" s="74"/>
      <c r="R363" s="75"/>
      <c r="S363" s="34"/>
      <c r="T363" s="83"/>
      <c r="U363" s="83"/>
      <c r="V363" s="83"/>
      <c r="W363" s="83"/>
      <c r="X363" s="74"/>
      <c r="Y363" s="74"/>
      <c r="Z363" s="74"/>
      <c r="AA363" s="66"/>
      <c r="AB363" s="72"/>
      <c r="AC363" s="66"/>
      <c r="AD363" s="72"/>
      <c r="AE363" s="72"/>
      <c r="AF363" s="72"/>
      <c r="AG363" s="62"/>
      <c r="AH363" s="104"/>
      <c r="AI363" s="105"/>
      <c r="AJ363" s="30"/>
      <c r="AK363" s="30"/>
      <c r="AL363" s="30"/>
      <c r="AM363" s="30"/>
      <c r="AN363" s="68"/>
      <c r="AO363" s="68"/>
      <c r="AP363" s="68"/>
      <c r="AQ363" s="68"/>
      <c r="AR363" s="68"/>
      <c r="AS363" s="31"/>
      <c r="AT363" s="73"/>
      <c r="AU363" s="73"/>
      <c r="AV363" s="68"/>
      <c r="AW363" s="67"/>
      <c r="AX363" s="67"/>
      <c r="AY363" s="67"/>
      <c r="AZ363" s="67"/>
      <c r="BA363" s="123"/>
      <c r="BB363" s="123"/>
      <c r="BC363" s="123"/>
      <c r="BD363" s="123"/>
      <c r="BE363" s="123"/>
      <c r="BF363" s="67"/>
    </row>
    <row r="364" spans="1:58" ht="25.5" customHeight="1" x14ac:dyDescent="0.25">
      <c r="A364" s="31"/>
      <c r="B364" s="31"/>
      <c r="C364" s="31"/>
      <c r="D364" s="31"/>
      <c r="E364" s="33"/>
      <c r="F364" s="90"/>
      <c r="G364" s="31"/>
      <c r="H364" s="83"/>
      <c r="I364" s="83"/>
      <c r="J364" s="62"/>
      <c r="K364" s="31"/>
      <c r="L364" s="31"/>
      <c r="M364" s="83"/>
      <c r="N364" s="69"/>
      <c r="O364" s="69"/>
      <c r="P364" s="74"/>
      <c r="Q364" s="74"/>
      <c r="R364" s="75"/>
      <c r="S364" s="34"/>
      <c r="T364" s="83"/>
      <c r="U364" s="83"/>
      <c r="V364" s="83"/>
      <c r="W364" s="83"/>
      <c r="X364" s="74"/>
      <c r="Y364" s="74"/>
      <c r="Z364" s="74"/>
      <c r="AA364" s="66"/>
      <c r="AB364" s="72"/>
      <c r="AC364" s="66"/>
      <c r="AD364" s="72"/>
      <c r="AE364" s="72"/>
      <c r="AF364" s="72"/>
      <c r="AG364" s="62"/>
      <c r="AH364" s="104"/>
      <c r="AI364" s="105"/>
      <c r="AJ364" s="30"/>
      <c r="AK364" s="30"/>
      <c r="AL364" s="30"/>
      <c r="AM364" s="30"/>
      <c r="AN364" s="68"/>
      <c r="AO364" s="68"/>
      <c r="AP364" s="68"/>
      <c r="AQ364" s="68"/>
      <c r="AR364" s="68"/>
      <c r="AS364" s="31"/>
      <c r="AT364" s="73"/>
      <c r="AU364" s="73"/>
      <c r="AV364" s="68"/>
      <c r="AW364" s="67"/>
      <c r="AX364" s="67"/>
      <c r="AY364" s="67"/>
      <c r="AZ364" s="67"/>
      <c r="BA364" s="123"/>
      <c r="BB364" s="123"/>
      <c r="BC364" s="123"/>
      <c r="BD364" s="123"/>
      <c r="BE364" s="123"/>
      <c r="BF364" s="67"/>
    </row>
    <row r="365" spans="1:58" ht="25.5" customHeight="1" x14ac:dyDescent="0.25">
      <c r="A365" s="31"/>
      <c r="B365" s="31"/>
      <c r="C365" s="31"/>
      <c r="D365" s="31"/>
      <c r="E365" s="33"/>
      <c r="F365" s="90"/>
      <c r="G365" s="31"/>
      <c r="H365" s="83"/>
      <c r="I365" s="83"/>
      <c r="J365" s="62"/>
      <c r="K365" s="31"/>
      <c r="L365" s="31"/>
      <c r="M365" s="83"/>
      <c r="N365" s="69"/>
      <c r="O365" s="69"/>
      <c r="P365" s="74"/>
      <c r="Q365" s="74"/>
      <c r="R365" s="75"/>
      <c r="S365" s="34"/>
      <c r="T365" s="83"/>
      <c r="U365" s="83"/>
      <c r="V365" s="83"/>
      <c r="W365" s="83"/>
      <c r="X365" s="74"/>
      <c r="Y365" s="74"/>
      <c r="Z365" s="74"/>
      <c r="AA365" s="66"/>
      <c r="AB365" s="72"/>
      <c r="AC365" s="66"/>
      <c r="AD365" s="72"/>
      <c r="AE365" s="72"/>
      <c r="AF365" s="72"/>
      <c r="AG365" s="62"/>
      <c r="AH365" s="104"/>
      <c r="AI365" s="105"/>
      <c r="AJ365" s="30"/>
      <c r="AK365" s="30"/>
      <c r="AL365" s="30"/>
      <c r="AM365" s="30"/>
      <c r="AN365" s="68"/>
      <c r="AO365" s="68"/>
      <c r="AP365" s="68"/>
      <c r="AQ365" s="68"/>
      <c r="AR365" s="68"/>
      <c r="AS365" s="31"/>
      <c r="AT365" s="73"/>
      <c r="AU365" s="73"/>
      <c r="AV365" s="68"/>
      <c r="AW365" s="67"/>
      <c r="AX365" s="67"/>
      <c r="AY365" s="67"/>
      <c r="AZ365" s="67"/>
      <c r="BA365" s="123"/>
      <c r="BB365" s="123"/>
      <c r="BC365" s="123"/>
      <c r="BD365" s="123"/>
      <c r="BE365" s="123"/>
      <c r="BF365" s="67"/>
    </row>
    <row r="366" spans="1:58" ht="25.5" customHeight="1" x14ac:dyDescent="0.25">
      <c r="A366" s="31"/>
      <c r="B366" s="31"/>
      <c r="C366" s="31"/>
      <c r="D366" s="31"/>
      <c r="E366" s="33"/>
      <c r="F366" s="90"/>
      <c r="G366" s="31"/>
      <c r="H366" s="83"/>
      <c r="I366" s="83"/>
      <c r="J366" s="62"/>
      <c r="K366" s="31"/>
      <c r="L366" s="31"/>
      <c r="M366" s="83"/>
      <c r="N366" s="69"/>
      <c r="O366" s="69"/>
      <c r="P366" s="74"/>
      <c r="Q366" s="74"/>
      <c r="R366" s="75"/>
      <c r="S366" s="34"/>
      <c r="T366" s="83"/>
      <c r="U366" s="83"/>
      <c r="V366" s="83"/>
      <c r="W366" s="83"/>
      <c r="X366" s="74"/>
      <c r="Y366" s="74"/>
      <c r="Z366" s="74"/>
      <c r="AA366" s="66"/>
      <c r="AB366" s="72"/>
      <c r="AC366" s="66"/>
      <c r="AD366" s="72"/>
      <c r="AE366" s="72"/>
      <c r="AF366" s="72"/>
      <c r="AG366" s="62"/>
      <c r="AH366" s="104"/>
      <c r="AI366" s="105"/>
      <c r="AJ366" s="30"/>
      <c r="AK366" s="30"/>
      <c r="AL366" s="30"/>
      <c r="AM366" s="30"/>
      <c r="AN366" s="68"/>
      <c r="AO366" s="68"/>
      <c r="AP366" s="68"/>
      <c r="AQ366" s="68"/>
      <c r="AR366" s="68"/>
      <c r="AS366" s="31"/>
      <c r="AT366" s="73"/>
      <c r="AU366" s="73"/>
      <c r="AV366" s="68"/>
      <c r="AW366" s="67"/>
      <c r="AX366" s="67"/>
      <c r="AY366" s="67"/>
      <c r="AZ366" s="67"/>
      <c r="BA366" s="123"/>
      <c r="BB366" s="123"/>
      <c r="BC366" s="123"/>
      <c r="BD366" s="123"/>
      <c r="BE366" s="123"/>
      <c r="BF366" s="67"/>
    </row>
    <row r="367" spans="1:58" ht="25.5" customHeight="1" x14ac:dyDescent="0.25">
      <c r="A367" s="31"/>
      <c r="B367" s="31"/>
      <c r="C367" s="31"/>
      <c r="D367" s="31"/>
      <c r="E367" s="33"/>
      <c r="F367" s="90"/>
      <c r="G367" s="31"/>
      <c r="H367" s="83"/>
      <c r="I367" s="83"/>
      <c r="J367" s="62"/>
      <c r="K367" s="31"/>
      <c r="L367" s="31"/>
      <c r="M367" s="83"/>
      <c r="N367" s="69"/>
      <c r="O367" s="69"/>
      <c r="P367" s="74"/>
      <c r="Q367" s="74"/>
      <c r="R367" s="75"/>
      <c r="S367" s="34"/>
      <c r="T367" s="83"/>
      <c r="U367" s="83"/>
      <c r="V367" s="83"/>
      <c r="W367" s="83"/>
      <c r="X367" s="74"/>
      <c r="Y367" s="74"/>
      <c r="Z367" s="74"/>
      <c r="AA367" s="66"/>
      <c r="AB367" s="72"/>
      <c r="AC367" s="66"/>
      <c r="AD367" s="72"/>
      <c r="AE367" s="72"/>
      <c r="AF367" s="72"/>
      <c r="AG367" s="62"/>
      <c r="AH367" s="104"/>
      <c r="AI367" s="105"/>
      <c r="AJ367" s="30"/>
      <c r="AK367" s="30"/>
      <c r="AL367" s="30"/>
      <c r="AM367" s="30"/>
      <c r="AN367" s="68"/>
      <c r="AO367" s="68"/>
      <c r="AP367" s="68"/>
      <c r="AQ367" s="68"/>
      <c r="AR367" s="68"/>
      <c r="AS367" s="31"/>
      <c r="AT367" s="73"/>
      <c r="AU367" s="73"/>
      <c r="AV367" s="68"/>
      <c r="AW367" s="67"/>
      <c r="AX367" s="67"/>
      <c r="AY367" s="67"/>
      <c r="AZ367" s="67"/>
      <c r="BA367" s="123"/>
      <c r="BB367" s="123"/>
      <c r="BC367" s="123"/>
      <c r="BD367" s="123"/>
      <c r="BE367" s="123"/>
      <c r="BF367" s="67"/>
    </row>
    <row r="368" spans="1:58" ht="25.5" customHeight="1" x14ac:dyDescent="0.25">
      <c r="A368" s="31"/>
      <c r="B368" s="31"/>
      <c r="C368" s="31"/>
      <c r="D368" s="31"/>
      <c r="E368" s="33"/>
      <c r="F368" s="90"/>
      <c r="G368" s="31"/>
      <c r="H368" s="83"/>
      <c r="I368" s="83"/>
      <c r="J368" s="62"/>
      <c r="K368" s="31"/>
      <c r="L368" s="31"/>
      <c r="M368" s="83"/>
      <c r="N368" s="69"/>
      <c r="O368" s="69"/>
      <c r="P368" s="74"/>
      <c r="Q368" s="74"/>
      <c r="R368" s="75"/>
      <c r="S368" s="34"/>
      <c r="T368" s="83"/>
      <c r="U368" s="83"/>
      <c r="V368" s="83"/>
      <c r="W368" s="83"/>
      <c r="X368" s="74"/>
      <c r="Y368" s="74"/>
      <c r="Z368" s="74"/>
      <c r="AA368" s="66"/>
      <c r="AB368" s="72"/>
      <c r="AC368" s="66"/>
      <c r="AD368" s="72"/>
      <c r="AE368" s="72"/>
      <c r="AF368" s="72"/>
      <c r="AG368" s="62"/>
      <c r="AH368" s="104"/>
      <c r="AI368" s="105"/>
      <c r="AJ368" s="30"/>
      <c r="AK368" s="30"/>
      <c r="AL368" s="30"/>
      <c r="AM368" s="30"/>
      <c r="AN368" s="68"/>
      <c r="AO368" s="68"/>
      <c r="AP368" s="68"/>
      <c r="AQ368" s="68"/>
      <c r="AR368" s="68"/>
      <c r="AS368" s="31"/>
      <c r="AT368" s="73"/>
      <c r="AU368" s="73"/>
      <c r="AV368" s="68"/>
      <c r="AW368" s="67"/>
      <c r="AX368" s="67"/>
      <c r="AY368" s="67"/>
      <c r="AZ368" s="67"/>
      <c r="BA368" s="123"/>
      <c r="BB368" s="123"/>
      <c r="BC368" s="123"/>
      <c r="BD368" s="123"/>
      <c r="BE368" s="123"/>
      <c r="BF368" s="67"/>
    </row>
    <row r="369" spans="1:58" ht="25.5" customHeight="1" x14ac:dyDescent="0.25">
      <c r="A369" s="31"/>
      <c r="B369" s="31"/>
      <c r="C369" s="31"/>
      <c r="D369" s="31"/>
      <c r="E369" s="33"/>
      <c r="F369" s="90"/>
      <c r="G369" s="31"/>
      <c r="H369" s="83"/>
      <c r="I369" s="83"/>
      <c r="J369" s="62"/>
      <c r="K369" s="31"/>
      <c r="L369" s="31"/>
      <c r="M369" s="83"/>
      <c r="N369" s="69"/>
      <c r="O369" s="69"/>
      <c r="P369" s="74"/>
      <c r="Q369" s="74"/>
      <c r="R369" s="75"/>
      <c r="S369" s="34"/>
      <c r="T369" s="83"/>
      <c r="U369" s="83"/>
      <c r="V369" s="83"/>
      <c r="W369" s="83"/>
      <c r="X369" s="74"/>
      <c r="Y369" s="74"/>
      <c r="Z369" s="74"/>
      <c r="AA369" s="66"/>
      <c r="AB369" s="72"/>
      <c r="AC369" s="66"/>
      <c r="AD369" s="72"/>
      <c r="AE369" s="72"/>
      <c r="AF369" s="72"/>
      <c r="AG369" s="62"/>
      <c r="AH369" s="104"/>
      <c r="AI369" s="105"/>
      <c r="AJ369" s="30"/>
      <c r="AK369" s="30"/>
      <c r="AL369" s="30"/>
      <c r="AM369" s="30"/>
      <c r="AN369" s="68"/>
      <c r="AO369" s="68"/>
      <c r="AP369" s="68"/>
      <c r="AQ369" s="68"/>
      <c r="AR369" s="68"/>
      <c r="AS369" s="31"/>
      <c r="AT369" s="73"/>
      <c r="AU369" s="73"/>
      <c r="AV369" s="68"/>
      <c r="AW369" s="67"/>
      <c r="AX369" s="67"/>
      <c r="AY369" s="67"/>
      <c r="AZ369" s="67"/>
      <c r="BA369" s="123"/>
      <c r="BB369" s="123"/>
      <c r="BC369" s="123"/>
      <c r="BD369" s="123"/>
      <c r="BE369" s="123"/>
      <c r="BF369" s="67"/>
    </row>
    <row r="370" spans="1:58" ht="25.5" customHeight="1" x14ac:dyDescent="0.25">
      <c r="A370" s="31"/>
      <c r="B370" s="31"/>
      <c r="C370" s="31"/>
      <c r="D370" s="31"/>
      <c r="E370" s="33"/>
      <c r="F370" s="90"/>
      <c r="G370" s="31"/>
      <c r="H370" s="83"/>
      <c r="I370" s="83"/>
      <c r="J370" s="62"/>
      <c r="K370" s="31"/>
      <c r="L370" s="31"/>
      <c r="M370" s="83"/>
      <c r="N370" s="69"/>
      <c r="O370" s="69"/>
      <c r="P370" s="74"/>
      <c r="Q370" s="74"/>
      <c r="R370" s="75"/>
      <c r="S370" s="34"/>
      <c r="T370" s="83"/>
      <c r="U370" s="83"/>
      <c r="V370" s="83"/>
      <c r="W370" s="83"/>
      <c r="X370" s="74"/>
      <c r="Y370" s="74"/>
      <c r="Z370" s="74"/>
      <c r="AA370" s="66"/>
      <c r="AB370" s="72"/>
      <c r="AC370" s="66"/>
      <c r="AD370" s="72"/>
      <c r="AE370" s="72"/>
      <c r="AF370" s="72"/>
      <c r="AG370" s="62"/>
      <c r="AH370" s="104"/>
      <c r="AI370" s="105"/>
      <c r="AJ370" s="30"/>
      <c r="AK370" s="30"/>
      <c r="AL370" s="30"/>
      <c r="AM370" s="30"/>
      <c r="AN370" s="68"/>
      <c r="AO370" s="68"/>
      <c r="AP370" s="68"/>
      <c r="AQ370" s="68"/>
      <c r="AR370" s="68"/>
      <c r="AS370" s="31"/>
      <c r="AT370" s="73"/>
      <c r="AU370" s="73"/>
      <c r="AV370" s="68"/>
      <c r="AW370" s="67"/>
      <c r="AX370" s="67"/>
      <c r="AY370" s="67"/>
      <c r="AZ370" s="67"/>
      <c r="BA370" s="123"/>
      <c r="BB370" s="123"/>
      <c r="BC370" s="123"/>
      <c r="BD370" s="123"/>
      <c r="BE370" s="123"/>
      <c r="BF370" s="67"/>
    </row>
    <row r="371" spans="1:58" ht="25.5" customHeight="1" x14ac:dyDescent="0.25">
      <c r="A371" s="31"/>
      <c r="B371" s="31"/>
      <c r="C371" s="31"/>
      <c r="D371" s="31"/>
      <c r="E371" s="33"/>
      <c r="F371" s="90"/>
      <c r="G371" s="31"/>
      <c r="H371" s="83"/>
      <c r="I371" s="83"/>
      <c r="J371" s="62"/>
      <c r="K371" s="31"/>
      <c r="L371" s="31"/>
      <c r="M371" s="83"/>
      <c r="N371" s="69"/>
      <c r="O371" s="69"/>
      <c r="P371" s="74"/>
      <c r="Q371" s="74"/>
      <c r="R371" s="75"/>
      <c r="S371" s="34"/>
      <c r="T371" s="83"/>
      <c r="U371" s="83"/>
      <c r="V371" s="83"/>
      <c r="W371" s="83"/>
      <c r="X371" s="74"/>
      <c r="Y371" s="74"/>
      <c r="Z371" s="74"/>
      <c r="AA371" s="66"/>
      <c r="AB371" s="72"/>
      <c r="AC371" s="66"/>
      <c r="AD371" s="72"/>
      <c r="AE371" s="72"/>
      <c r="AF371" s="72"/>
      <c r="AG371" s="62"/>
      <c r="AH371" s="104"/>
      <c r="AI371" s="105"/>
      <c r="AJ371" s="30"/>
      <c r="AK371" s="30"/>
      <c r="AL371" s="30"/>
      <c r="AM371" s="30"/>
      <c r="AN371" s="68"/>
      <c r="AO371" s="68"/>
      <c r="AP371" s="68"/>
      <c r="AQ371" s="68"/>
      <c r="AR371" s="68"/>
      <c r="AS371" s="31"/>
      <c r="AT371" s="73"/>
      <c r="AU371" s="73"/>
      <c r="AV371" s="68"/>
      <c r="AW371" s="67"/>
      <c r="AX371" s="67"/>
      <c r="AY371" s="67"/>
      <c r="AZ371" s="67"/>
      <c r="BA371" s="123"/>
      <c r="BB371" s="123"/>
      <c r="BC371" s="123"/>
      <c r="BD371" s="123"/>
      <c r="BE371" s="123"/>
      <c r="BF371" s="67"/>
    </row>
    <row r="372" spans="1:58" ht="25.5" customHeight="1" x14ac:dyDescent="0.25">
      <c r="A372" s="31"/>
      <c r="B372" s="31"/>
      <c r="C372" s="31"/>
      <c r="D372" s="31"/>
      <c r="E372" s="33"/>
      <c r="F372" s="90"/>
      <c r="G372" s="31"/>
      <c r="H372" s="83"/>
      <c r="I372" s="83"/>
      <c r="J372" s="62"/>
      <c r="K372" s="31"/>
      <c r="L372" s="31"/>
      <c r="M372" s="83"/>
      <c r="N372" s="69"/>
      <c r="O372" s="69"/>
      <c r="P372" s="74"/>
      <c r="Q372" s="74"/>
      <c r="R372" s="75"/>
      <c r="S372" s="34"/>
      <c r="T372" s="83"/>
      <c r="U372" s="83"/>
      <c r="V372" s="83"/>
      <c r="W372" s="83"/>
      <c r="X372" s="74"/>
      <c r="Y372" s="74"/>
      <c r="Z372" s="74"/>
      <c r="AA372" s="66"/>
      <c r="AB372" s="72"/>
      <c r="AC372" s="66"/>
      <c r="AD372" s="72"/>
      <c r="AE372" s="72"/>
      <c r="AF372" s="72"/>
      <c r="AG372" s="62"/>
      <c r="AH372" s="104"/>
      <c r="AI372" s="105"/>
      <c r="AJ372" s="30"/>
      <c r="AK372" s="30"/>
      <c r="AL372" s="30"/>
      <c r="AM372" s="30"/>
      <c r="AN372" s="68"/>
      <c r="AO372" s="68"/>
      <c r="AP372" s="68"/>
      <c r="AQ372" s="68"/>
      <c r="AR372" s="68"/>
      <c r="AS372" s="31"/>
      <c r="AT372" s="73"/>
      <c r="AU372" s="73"/>
      <c r="AV372" s="68"/>
      <c r="AW372" s="67"/>
      <c r="AX372" s="67"/>
      <c r="AY372" s="67"/>
      <c r="AZ372" s="67"/>
      <c r="BA372" s="123"/>
      <c r="BB372" s="123"/>
      <c r="BC372" s="123"/>
      <c r="BD372" s="123"/>
      <c r="BE372" s="123"/>
      <c r="BF372" s="67"/>
    </row>
    <row r="373" spans="1:58" ht="25.5" customHeight="1" x14ac:dyDescent="0.25">
      <c r="A373" s="31"/>
      <c r="B373" s="31"/>
      <c r="C373" s="31"/>
      <c r="D373" s="31"/>
      <c r="E373" s="33"/>
      <c r="F373" s="90"/>
      <c r="G373" s="31"/>
      <c r="H373" s="83"/>
      <c r="I373" s="83"/>
      <c r="J373" s="62"/>
      <c r="K373" s="31"/>
      <c r="L373" s="31"/>
      <c r="M373" s="83"/>
      <c r="N373" s="69"/>
      <c r="O373" s="69"/>
      <c r="P373" s="74"/>
      <c r="Q373" s="74"/>
      <c r="R373" s="75"/>
      <c r="S373" s="34"/>
      <c r="T373" s="83"/>
      <c r="U373" s="83"/>
      <c r="V373" s="83"/>
      <c r="W373" s="83"/>
      <c r="X373" s="74"/>
      <c r="Y373" s="74"/>
      <c r="Z373" s="74"/>
      <c r="AA373" s="66"/>
      <c r="AB373" s="72"/>
      <c r="AC373" s="66"/>
      <c r="AD373" s="72"/>
      <c r="AE373" s="72"/>
      <c r="AF373" s="72"/>
      <c r="AG373" s="62"/>
      <c r="AH373" s="104"/>
      <c r="AI373" s="105"/>
      <c r="AJ373" s="30"/>
      <c r="AK373" s="30"/>
      <c r="AL373" s="30"/>
      <c r="AM373" s="30"/>
      <c r="AN373" s="68"/>
      <c r="AO373" s="68"/>
      <c r="AP373" s="68"/>
      <c r="AQ373" s="68"/>
      <c r="AR373" s="68"/>
      <c r="AS373" s="31"/>
      <c r="AT373" s="73"/>
      <c r="AU373" s="73"/>
      <c r="AV373" s="68"/>
      <c r="AW373" s="67"/>
      <c r="AX373" s="67"/>
      <c r="AY373" s="67"/>
      <c r="AZ373" s="67"/>
      <c r="BA373" s="123"/>
      <c r="BB373" s="123"/>
      <c r="BC373" s="123"/>
      <c r="BD373" s="123"/>
      <c r="BE373" s="123"/>
      <c r="BF373" s="67"/>
    </row>
    <row r="374" spans="1:58" ht="25.5" customHeight="1" x14ac:dyDescent="0.25">
      <c r="A374" s="31"/>
      <c r="B374" s="31"/>
      <c r="C374" s="31"/>
      <c r="D374" s="31"/>
      <c r="E374" s="33"/>
      <c r="F374" s="90"/>
      <c r="G374" s="31"/>
      <c r="H374" s="83"/>
      <c r="I374" s="83"/>
      <c r="J374" s="62"/>
      <c r="K374" s="31"/>
      <c r="L374" s="31"/>
      <c r="M374" s="83"/>
      <c r="N374" s="69"/>
      <c r="O374" s="69"/>
      <c r="P374" s="74"/>
      <c r="Q374" s="74"/>
      <c r="R374" s="75"/>
      <c r="S374" s="34"/>
      <c r="T374" s="83"/>
      <c r="U374" s="83"/>
      <c r="V374" s="83"/>
      <c r="W374" s="83"/>
      <c r="X374" s="74"/>
      <c r="Y374" s="74"/>
      <c r="Z374" s="74"/>
      <c r="AA374" s="66"/>
      <c r="AB374" s="72"/>
      <c r="AC374" s="66"/>
      <c r="AD374" s="72"/>
      <c r="AE374" s="72"/>
      <c r="AF374" s="72"/>
      <c r="AG374" s="62"/>
      <c r="AH374" s="104"/>
      <c r="AI374" s="105"/>
      <c r="AJ374" s="30"/>
      <c r="AK374" s="30"/>
      <c r="AL374" s="30"/>
      <c r="AM374" s="30"/>
      <c r="AN374" s="68"/>
      <c r="AO374" s="68"/>
      <c r="AP374" s="68"/>
      <c r="AQ374" s="68"/>
      <c r="AR374" s="68"/>
      <c r="AS374" s="31"/>
      <c r="AT374" s="73"/>
      <c r="AU374" s="73"/>
      <c r="AV374" s="68"/>
      <c r="AW374" s="67"/>
      <c r="AX374" s="67"/>
      <c r="AY374" s="67"/>
      <c r="AZ374" s="67"/>
      <c r="BA374" s="123"/>
      <c r="BB374" s="123"/>
      <c r="BC374" s="123"/>
      <c r="BD374" s="123"/>
      <c r="BE374" s="123"/>
      <c r="BF374" s="67"/>
    </row>
    <row r="375" spans="1:58" ht="25.5" customHeight="1" x14ac:dyDescent="0.25">
      <c r="A375" s="31"/>
      <c r="B375" s="31"/>
      <c r="C375" s="31"/>
      <c r="D375" s="31"/>
      <c r="E375" s="33"/>
      <c r="F375" s="90"/>
      <c r="G375" s="31"/>
      <c r="H375" s="83"/>
      <c r="I375" s="83"/>
      <c r="J375" s="62"/>
      <c r="K375" s="31"/>
      <c r="L375" s="31"/>
      <c r="M375" s="83"/>
      <c r="N375" s="69"/>
      <c r="O375" s="69"/>
      <c r="P375" s="74"/>
      <c r="Q375" s="74"/>
      <c r="R375" s="75"/>
      <c r="S375" s="34"/>
      <c r="T375" s="83"/>
      <c r="U375" s="83"/>
      <c r="V375" s="83"/>
      <c r="W375" s="83"/>
      <c r="X375" s="74"/>
      <c r="Y375" s="74"/>
      <c r="Z375" s="74"/>
      <c r="AA375" s="66"/>
      <c r="AB375" s="72"/>
      <c r="AC375" s="66"/>
      <c r="AD375" s="72"/>
      <c r="AE375" s="72"/>
      <c r="AF375" s="72"/>
      <c r="AG375" s="62"/>
      <c r="AH375" s="104"/>
      <c r="AI375" s="105"/>
      <c r="AJ375" s="30"/>
      <c r="AK375" s="30"/>
      <c r="AL375" s="30"/>
      <c r="AM375" s="30"/>
      <c r="AN375" s="68"/>
      <c r="AO375" s="68"/>
      <c r="AP375" s="68"/>
      <c r="AQ375" s="68"/>
      <c r="AR375" s="68"/>
      <c r="AS375" s="31"/>
      <c r="AT375" s="73"/>
      <c r="AU375" s="73"/>
      <c r="AV375" s="68"/>
      <c r="AW375" s="67"/>
      <c r="AX375" s="67"/>
      <c r="AY375" s="67"/>
      <c r="AZ375" s="67"/>
      <c r="BA375" s="123"/>
      <c r="BB375" s="123"/>
      <c r="BC375" s="123"/>
      <c r="BD375" s="123"/>
      <c r="BE375" s="123"/>
      <c r="BF375" s="67"/>
    </row>
    <row r="376" spans="1:58" ht="25.5" customHeight="1" x14ac:dyDescent="0.25">
      <c r="A376" s="31"/>
      <c r="B376" s="31"/>
      <c r="C376" s="31"/>
      <c r="D376" s="31"/>
      <c r="E376" s="33"/>
      <c r="F376" s="90"/>
      <c r="G376" s="31"/>
      <c r="H376" s="83"/>
      <c r="I376" s="83"/>
      <c r="J376" s="62"/>
      <c r="K376" s="31"/>
      <c r="L376" s="31"/>
      <c r="M376" s="83"/>
      <c r="N376" s="69"/>
      <c r="O376" s="69"/>
      <c r="P376" s="74"/>
      <c r="Q376" s="74"/>
      <c r="R376" s="75"/>
      <c r="S376" s="34"/>
      <c r="T376" s="83"/>
      <c r="U376" s="83"/>
      <c r="V376" s="83"/>
      <c r="W376" s="83"/>
      <c r="X376" s="74"/>
      <c r="Y376" s="74"/>
      <c r="Z376" s="74"/>
      <c r="AA376" s="66"/>
      <c r="AB376" s="72"/>
      <c r="AC376" s="66"/>
      <c r="AD376" s="72"/>
      <c r="AE376" s="72"/>
      <c r="AF376" s="72"/>
      <c r="AG376" s="62"/>
      <c r="AH376" s="104"/>
      <c r="AI376" s="105"/>
      <c r="AJ376" s="30"/>
      <c r="AK376" s="30"/>
      <c r="AL376" s="30"/>
      <c r="AM376" s="30"/>
      <c r="AN376" s="68"/>
      <c r="AO376" s="68"/>
      <c r="AP376" s="68"/>
      <c r="AQ376" s="68"/>
      <c r="AR376" s="68"/>
      <c r="AS376" s="31"/>
      <c r="AT376" s="73"/>
      <c r="AU376" s="73"/>
      <c r="AV376" s="68"/>
      <c r="AW376" s="67"/>
      <c r="AX376" s="67"/>
      <c r="AY376" s="67"/>
      <c r="AZ376" s="67"/>
      <c r="BA376" s="123"/>
      <c r="BB376" s="123"/>
      <c r="BC376" s="123"/>
      <c r="BD376" s="123"/>
      <c r="BE376" s="123"/>
      <c r="BF376" s="67"/>
    </row>
    <row r="377" spans="1:58" ht="25.5" customHeight="1" x14ac:dyDescent="0.25">
      <c r="A377" s="31"/>
      <c r="B377" s="31"/>
      <c r="C377" s="31"/>
      <c r="D377" s="31"/>
      <c r="E377" s="33"/>
      <c r="F377" s="90"/>
      <c r="G377" s="31"/>
      <c r="H377" s="83"/>
      <c r="I377" s="83"/>
      <c r="J377" s="62"/>
      <c r="K377" s="31"/>
      <c r="L377" s="31"/>
      <c r="M377" s="83"/>
      <c r="N377" s="69"/>
      <c r="O377" s="69"/>
      <c r="P377" s="74"/>
      <c r="Q377" s="74"/>
      <c r="R377" s="75"/>
      <c r="S377" s="34"/>
      <c r="T377" s="83"/>
      <c r="U377" s="83"/>
      <c r="V377" s="83"/>
      <c r="W377" s="83"/>
      <c r="X377" s="74"/>
      <c r="Y377" s="74"/>
      <c r="Z377" s="74"/>
      <c r="AA377" s="66"/>
      <c r="AB377" s="72"/>
      <c r="AC377" s="66"/>
      <c r="AD377" s="72"/>
      <c r="AE377" s="72"/>
      <c r="AF377" s="72"/>
      <c r="AG377" s="62"/>
      <c r="AH377" s="104"/>
      <c r="AI377" s="105"/>
      <c r="AJ377" s="30"/>
      <c r="AK377" s="30"/>
      <c r="AL377" s="30"/>
      <c r="AM377" s="30"/>
      <c r="AN377" s="68"/>
      <c r="AO377" s="68"/>
      <c r="AP377" s="68"/>
      <c r="AQ377" s="68"/>
      <c r="AR377" s="68"/>
      <c r="AS377" s="31"/>
      <c r="AT377" s="73"/>
      <c r="AU377" s="73"/>
      <c r="AV377" s="68"/>
      <c r="AW377" s="67"/>
      <c r="AX377" s="67"/>
      <c r="AY377" s="67"/>
      <c r="AZ377" s="67"/>
      <c r="BA377" s="123"/>
      <c r="BB377" s="123"/>
      <c r="BC377" s="123"/>
      <c r="BD377" s="123"/>
      <c r="BE377" s="123"/>
      <c r="BF377" s="67"/>
    </row>
    <row r="378" spans="1:58" ht="25.5" customHeight="1" x14ac:dyDescent="0.25">
      <c r="A378" s="31"/>
      <c r="B378" s="31"/>
      <c r="C378" s="31"/>
      <c r="D378" s="31"/>
      <c r="E378" s="33"/>
      <c r="F378" s="90"/>
      <c r="G378" s="31"/>
      <c r="H378" s="83"/>
      <c r="I378" s="83"/>
      <c r="J378" s="62"/>
      <c r="K378" s="31"/>
      <c r="L378" s="31"/>
      <c r="M378" s="83"/>
      <c r="N378" s="69"/>
      <c r="O378" s="69"/>
      <c r="P378" s="74"/>
      <c r="Q378" s="74"/>
      <c r="R378" s="75"/>
      <c r="S378" s="34"/>
      <c r="T378" s="83"/>
      <c r="U378" s="83"/>
      <c r="V378" s="83"/>
      <c r="W378" s="83"/>
      <c r="X378" s="74"/>
      <c r="Y378" s="74"/>
      <c r="Z378" s="74"/>
      <c r="AA378" s="66"/>
      <c r="AB378" s="72"/>
      <c r="AC378" s="66"/>
      <c r="AD378" s="72"/>
      <c r="AE378" s="72"/>
      <c r="AF378" s="72"/>
      <c r="AG378" s="62"/>
      <c r="AH378" s="104"/>
      <c r="AI378" s="105"/>
      <c r="AJ378" s="30"/>
      <c r="AK378" s="30"/>
      <c r="AL378" s="30"/>
      <c r="AM378" s="30"/>
      <c r="AN378" s="68"/>
      <c r="AO378" s="68"/>
      <c r="AP378" s="68"/>
      <c r="AQ378" s="68"/>
      <c r="AR378" s="68"/>
      <c r="AS378" s="31"/>
      <c r="AT378" s="73"/>
      <c r="AU378" s="73"/>
      <c r="AV378" s="68"/>
      <c r="AW378" s="67"/>
      <c r="AX378" s="67"/>
      <c r="AY378" s="67"/>
      <c r="AZ378" s="67"/>
      <c r="BA378" s="123"/>
      <c r="BB378" s="123"/>
      <c r="BC378" s="123"/>
      <c r="BD378" s="123"/>
      <c r="BE378" s="123"/>
      <c r="BF378" s="67"/>
    </row>
    <row r="379" spans="1:58" ht="25.5" customHeight="1" x14ac:dyDescent="0.25">
      <c r="A379" s="31"/>
      <c r="B379" s="31"/>
      <c r="C379" s="31"/>
      <c r="D379" s="31"/>
      <c r="E379" s="33"/>
      <c r="F379" s="90"/>
      <c r="G379" s="31"/>
      <c r="H379" s="83"/>
      <c r="I379" s="83"/>
      <c r="J379" s="62"/>
      <c r="K379" s="31"/>
      <c r="L379" s="31"/>
      <c r="M379" s="83"/>
      <c r="N379" s="69"/>
      <c r="O379" s="69"/>
      <c r="P379" s="74"/>
      <c r="Q379" s="74"/>
      <c r="R379" s="75"/>
      <c r="S379" s="34"/>
      <c r="T379" s="83"/>
      <c r="U379" s="83"/>
      <c r="V379" s="83"/>
      <c r="W379" s="83"/>
      <c r="X379" s="74"/>
      <c r="Y379" s="74"/>
      <c r="Z379" s="74"/>
      <c r="AA379" s="66"/>
      <c r="AB379" s="72"/>
      <c r="AC379" s="66"/>
      <c r="AD379" s="72"/>
      <c r="AE379" s="72"/>
      <c r="AF379" s="72"/>
      <c r="AG379" s="62"/>
      <c r="AH379" s="104"/>
      <c r="AI379" s="105"/>
      <c r="AJ379" s="30"/>
      <c r="AK379" s="30"/>
      <c r="AL379" s="30"/>
      <c r="AM379" s="30"/>
      <c r="AN379" s="68"/>
      <c r="AO379" s="68"/>
      <c r="AP379" s="68"/>
      <c r="AQ379" s="68"/>
      <c r="AR379" s="68"/>
      <c r="AS379" s="31"/>
      <c r="AT379" s="73"/>
      <c r="AU379" s="73"/>
      <c r="AV379" s="68"/>
      <c r="AW379" s="67"/>
      <c r="AX379" s="67"/>
      <c r="AY379" s="67"/>
      <c r="AZ379" s="67"/>
      <c r="BA379" s="123"/>
      <c r="BB379" s="123"/>
      <c r="BC379" s="123"/>
      <c r="BD379" s="123"/>
      <c r="BE379" s="123"/>
      <c r="BF379" s="67"/>
    </row>
    <row r="380" spans="1:58" ht="25.5" customHeight="1" x14ac:dyDescent="0.25">
      <c r="A380" s="31"/>
      <c r="B380" s="31"/>
      <c r="C380" s="31"/>
      <c r="D380" s="31"/>
      <c r="E380" s="33"/>
      <c r="F380" s="90"/>
      <c r="G380" s="31"/>
      <c r="H380" s="83"/>
      <c r="I380" s="83"/>
      <c r="J380" s="62"/>
      <c r="K380" s="31"/>
      <c r="L380" s="31"/>
      <c r="M380" s="83"/>
      <c r="N380" s="69"/>
      <c r="O380" s="69"/>
      <c r="P380" s="74"/>
      <c r="Q380" s="74"/>
      <c r="R380" s="75"/>
      <c r="S380" s="34"/>
      <c r="T380" s="83"/>
      <c r="U380" s="83"/>
      <c r="V380" s="83"/>
      <c r="W380" s="83"/>
      <c r="X380" s="74"/>
      <c r="Y380" s="74"/>
      <c r="Z380" s="74"/>
      <c r="AA380" s="66"/>
      <c r="AB380" s="72"/>
      <c r="AC380" s="66"/>
      <c r="AD380" s="72"/>
      <c r="AE380" s="72"/>
      <c r="AF380" s="72"/>
      <c r="AG380" s="62"/>
      <c r="AH380" s="104"/>
      <c r="AI380" s="105"/>
      <c r="AJ380" s="30"/>
      <c r="AK380" s="30"/>
      <c r="AL380" s="30"/>
      <c r="AM380" s="30"/>
      <c r="AN380" s="68"/>
      <c r="AO380" s="68"/>
      <c r="AP380" s="68"/>
      <c r="AQ380" s="68"/>
      <c r="AR380" s="68"/>
      <c r="AS380" s="31"/>
      <c r="AT380" s="73"/>
      <c r="AU380" s="73"/>
      <c r="AV380" s="68"/>
      <c r="AW380" s="67"/>
      <c r="AX380" s="67"/>
      <c r="AY380" s="67"/>
      <c r="AZ380" s="67"/>
      <c r="BA380" s="123"/>
      <c r="BB380" s="123"/>
      <c r="BC380" s="123"/>
      <c r="BD380" s="123"/>
      <c r="BE380" s="123"/>
      <c r="BF380" s="67"/>
    </row>
    <row r="381" spans="1:58" ht="25.5" customHeight="1" x14ac:dyDescent="0.25">
      <c r="A381" s="31"/>
      <c r="B381" s="31"/>
      <c r="C381" s="31"/>
      <c r="D381" s="31"/>
      <c r="E381" s="33"/>
      <c r="F381" s="90"/>
      <c r="G381" s="31"/>
      <c r="H381" s="83"/>
      <c r="I381" s="83"/>
      <c r="J381" s="62"/>
      <c r="K381" s="31"/>
      <c r="L381" s="31"/>
      <c r="M381" s="83"/>
      <c r="N381" s="69"/>
      <c r="O381" s="69"/>
      <c r="P381" s="74"/>
      <c r="Q381" s="74"/>
      <c r="R381" s="75"/>
      <c r="S381" s="34"/>
      <c r="T381" s="83"/>
      <c r="U381" s="83"/>
      <c r="V381" s="83"/>
      <c r="W381" s="83"/>
      <c r="X381" s="74"/>
      <c r="Y381" s="74"/>
      <c r="Z381" s="74"/>
      <c r="AA381" s="66"/>
      <c r="AB381" s="72"/>
      <c r="AC381" s="66"/>
      <c r="AD381" s="72"/>
      <c r="AE381" s="72"/>
      <c r="AF381" s="72"/>
      <c r="AG381" s="62"/>
      <c r="AH381" s="104"/>
      <c r="AI381" s="105"/>
      <c r="AJ381" s="30"/>
      <c r="AK381" s="30"/>
      <c r="AL381" s="30"/>
      <c r="AM381" s="30"/>
      <c r="AN381" s="68"/>
      <c r="AO381" s="68"/>
      <c r="AP381" s="68"/>
      <c r="AQ381" s="68"/>
      <c r="AR381" s="68"/>
      <c r="AS381" s="31"/>
      <c r="AT381" s="73"/>
      <c r="AU381" s="73"/>
      <c r="AV381" s="68"/>
      <c r="AW381" s="67"/>
      <c r="AX381" s="67"/>
      <c r="AY381" s="67"/>
      <c r="AZ381" s="67"/>
      <c r="BA381" s="123"/>
      <c r="BB381" s="123"/>
      <c r="BC381" s="123"/>
      <c r="BD381" s="123"/>
      <c r="BE381" s="123"/>
      <c r="BF381" s="67"/>
    </row>
    <row r="382" spans="1:58" ht="25.5" customHeight="1" x14ac:dyDescent="0.25">
      <c r="A382" s="31"/>
      <c r="B382" s="31"/>
      <c r="C382" s="31"/>
      <c r="D382" s="31"/>
      <c r="E382" s="33"/>
      <c r="F382" s="90"/>
      <c r="G382" s="31"/>
      <c r="H382" s="83"/>
      <c r="I382" s="83"/>
      <c r="J382" s="62"/>
      <c r="K382" s="31"/>
      <c r="L382" s="31"/>
      <c r="M382" s="83"/>
      <c r="N382" s="69"/>
      <c r="O382" s="69"/>
      <c r="P382" s="74"/>
      <c r="Q382" s="74"/>
      <c r="R382" s="75"/>
      <c r="S382" s="34"/>
      <c r="T382" s="83"/>
      <c r="U382" s="83"/>
      <c r="V382" s="83"/>
      <c r="W382" s="83"/>
      <c r="X382" s="74"/>
      <c r="Y382" s="74"/>
      <c r="Z382" s="74"/>
      <c r="AA382" s="66"/>
      <c r="AB382" s="72"/>
      <c r="AC382" s="66"/>
      <c r="AD382" s="72"/>
      <c r="AE382" s="72"/>
      <c r="AF382" s="72"/>
      <c r="AG382" s="62"/>
      <c r="AH382" s="104"/>
      <c r="AI382" s="105"/>
      <c r="AJ382" s="30"/>
      <c r="AK382" s="30"/>
      <c r="AL382" s="30"/>
      <c r="AM382" s="30"/>
      <c r="AN382" s="68"/>
      <c r="AO382" s="68"/>
      <c r="AP382" s="68"/>
      <c r="AQ382" s="68"/>
      <c r="AR382" s="68"/>
      <c r="AS382" s="31"/>
      <c r="AT382" s="73"/>
      <c r="AU382" s="73"/>
      <c r="AV382" s="68"/>
      <c r="AW382" s="67"/>
      <c r="AX382" s="67"/>
      <c r="AY382" s="67"/>
      <c r="AZ382" s="67"/>
      <c r="BA382" s="123"/>
      <c r="BB382" s="123"/>
      <c r="BC382" s="123"/>
      <c r="BD382" s="123"/>
      <c r="BE382" s="123"/>
      <c r="BF382" s="67"/>
    </row>
    <row r="383" spans="1:58" ht="25.5" customHeight="1" x14ac:dyDescent="0.25">
      <c r="A383" s="31"/>
      <c r="B383" s="31"/>
      <c r="C383" s="31"/>
      <c r="D383" s="31"/>
      <c r="E383" s="33"/>
      <c r="F383" s="90"/>
      <c r="G383" s="31"/>
      <c r="H383" s="83"/>
      <c r="I383" s="83"/>
      <c r="J383" s="62"/>
      <c r="K383" s="31"/>
      <c r="L383" s="31"/>
      <c r="M383" s="83"/>
      <c r="N383" s="69"/>
      <c r="O383" s="69"/>
      <c r="P383" s="74"/>
      <c r="Q383" s="74"/>
      <c r="R383" s="75"/>
      <c r="S383" s="34"/>
      <c r="T383" s="83"/>
      <c r="U383" s="83"/>
      <c r="V383" s="83"/>
      <c r="W383" s="83"/>
      <c r="X383" s="74"/>
      <c r="Y383" s="74"/>
      <c r="Z383" s="74"/>
      <c r="AA383" s="66"/>
      <c r="AB383" s="72"/>
      <c r="AC383" s="66"/>
      <c r="AD383" s="72"/>
      <c r="AE383" s="72"/>
      <c r="AF383" s="72"/>
      <c r="AG383" s="62"/>
      <c r="AH383" s="104"/>
      <c r="AI383" s="105"/>
      <c r="AJ383" s="30"/>
      <c r="AK383" s="30"/>
      <c r="AL383" s="30"/>
      <c r="AM383" s="30"/>
      <c r="AN383" s="68"/>
      <c r="AO383" s="68"/>
      <c r="AP383" s="68"/>
      <c r="AQ383" s="68"/>
      <c r="AR383" s="68"/>
      <c r="AS383" s="31"/>
      <c r="AT383" s="73"/>
      <c r="AU383" s="73"/>
      <c r="AV383" s="68"/>
      <c r="AW383" s="67"/>
      <c r="AX383" s="67"/>
      <c r="AY383" s="67"/>
      <c r="AZ383" s="67"/>
      <c r="BA383" s="123"/>
      <c r="BB383" s="123"/>
      <c r="BC383" s="123"/>
      <c r="BD383" s="123"/>
      <c r="BE383" s="123"/>
      <c r="BF383" s="67"/>
    </row>
    <row r="384" spans="1:58" ht="25.5" customHeight="1" x14ac:dyDescent="0.25">
      <c r="A384" s="31"/>
      <c r="B384" s="31"/>
      <c r="C384" s="31"/>
      <c r="D384" s="31"/>
      <c r="E384" s="33"/>
      <c r="F384" s="90"/>
      <c r="G384" s="31"/>
      <c r="H384" s="83"/>
      <c r="I384" s="83"/>
      <c r="J384" s="62"/>
      <c r="K384" s="31"/>
      <c r="L384" s="31"/>
      <c r="M384" s="83"/>
      <c r="N384" s="69"/>
      <c r="O384" s="69"/>
      <c r="P384" s="74"/>
      <c r="Q384" s="74"/>
      <c r="R384" s="75"/>
      <c r="S384" s="34"/>
      <c r="T384" s="83"/>
      <c r="U384" s="83"/>
      <c r="V384" s="83"/>
      <c r="W384" s="83"/>
      <c r="X384" s="74"/>
      <c r="Y384" s="74"/>
      <c r="Z384" s="74"/>
      <c r="AA384" s="66"/>
      <c r="AB384" s="72"/>
      <c r="AC384" s="66"/>
      <c r="AD384" s="72"/>
      <c r="AE384" s="72"/>
      <c r="AF384" s="72"/>
      <c r="AG384" s="62"/>
      <c r="AH384" s="104"/>
      <c r="AI384" s="105"/>
      <c r="AJ384" s="30"/>
      <c r="AK384" s="30"/>
      <c r="AL384" s="30"/>
      <c r="AM384" s="30"/>
      <c r="AN384" s="68"/>
      <c r="AO384" s="68"/>
      <c r="AP384" s="68"/>
      <c r="AQ384" s="68"/>
      <c r="AR384" s="68"/>
      <c r="AS384" s="31"/>
      <c r="AT384" s="73"/>
      <c r="AU384" s="73"/>
      <c r="AV384" s="68"/>
      <c r="AW384" s="67"/>
      <c r="AX384" s="67"/>
      <c r="AY384" s="67"/>
      <c r="AZ384" s="67"/>
      <c r="BA384" s="123"/>
      <c r="BB384" s="123"/>
      <c r="BC384" s="123"/>
      <c r="BD384" s="123"/>
      <c r="BE384" s="123"/>
      <c r="BF384" s="67"/>
    </row>
    <row r="385" spans="1:58" ht="25.5" customHeight="1" x14ac:dyDescent="0.25">
      <c r="A385" s="31"/>
      <c r="B385" s="31"/>
      <c r="C385" s="31"/>
      <c r="D385" s="31"/>
      <c r="E385" s="33"/>
      <c r="F385" s="90"/>
      <c r="G385" s="31"/>
      <c r="H385" s="83"/>
      <c r="I385" s="83"/>
      <c r="J385" s="62"/>
      <c r="K385" s="31"/>
      <c r="L385" s="31"/>
      <c r="M385" s="83"/>
      <c r="N385" s="69"/>
      <c r="O385" s="69"/>
      <c r="P385" s="74"/>
      <c r="Q385" s="74"/>
      <c r="R385" s="75"/>
      <c r="S385" s="34"/>
      <c r="T385" s="83"/>
      <c r="U385" s="83"/>
      <c r="V385" s="83"/>
      <c r="W385" s="83"/>
      <c r="X385" s="74"/>
      <c r="Y385" s="74"/>
      <c r="Z385" s="74"/>
      <c r="AA385" s="66"/>
      <c r="AB385" s="72"/>
      <c r="AC385" s="66"/>
      <c r="AD385" s="72"/>
      <c r="AE385" s="72"/>
      <c r="AF385" s="72"/>
      <c r="AG385" s="62"/>
      <c r="AH385" s="104"/>
      <c r="AI385" s="105"/>
      <c r="AJ385" s="30"/>
      <c r="AK385" s="30"/>
      <c r="AL385" s="30"/>
      <c r="AM385" s="30"/>
      <c r="AN385" s="68"/>
      <c r="AO385" s="68"/>
      <c r="AP385" s="68"/>
      <c r="AQ385" s="68"/>
      <c r="AR385" s="68"/>
      <c r="AS385" s="31"/>
      <c r="AT385" s="73"/>
      <c r="AU385" s="73"/>
      <c r="AV385" s="68"/>
      <c r="AW385" s="67"/>
      <c r="AX385" s="67"/>
      <c r="AY385" s="67"/>
      <c r="AZ385" s="67"/>
      <c r="BA385" s="123"/>
      <c r="BB385" s="123"/>
      <c r="BC385" s="123"/>
      <c r="BD385" s="123"/>
      <c r="BE385" s="123"/>
      <c r="BF385" s="67"/>
    </row>
    <row r="386" spans="1:58" ht="25.5" customHeight="1" x14ac:dyDescent="0.25">
      <c r="A386" s="31"/>
      <c r="B386" s="31"/>
      <c r="C386" s="31"/>
      <c r="D386" s="31"/>
      <c r="E386" s="33"/>
      <c r="F386" s="90"/>
      <c r="G386" s="31"/>
      <c r="H386" s="83"/>
      <c r="I386" s="83"/>
      <c r="J386" s="62"/>
      <c r="K386" s="31"/>
      <c r="L386" s="31"/>
      <c r="M386" s="83"/>
      <c r="N386" s="69"/>
      <c r="O386" s="69"/>
      <c r="P386" s="74"/>
      <c r="Q386" s="74"/>
      <c r="R386" s="75"/>
      <c r="S386" s="34"/>
      <c r="T386" s="83"/>
      <c r="U386" s="83"/>
      <c r="V386" s="83"/>
      <c r="W386" s="83"/>
      <c r="X386" s="74"/>
      <c r="Y386" s="74"/>
      <c r="Z386" s="74"/>
      <c r="AA386" s="66"/>
      <c r="AB386" s="72"/>
      <c r="AC386" s="66"/>
      <c r="AD386" s="72"/>
      <c r="AE386" s="72"/>
      <c r="AF386" s="72"/>
      <c r="AG386" s="62"/>
      <c r="AH386" s="104"/>
      <c r="AI386" s="105"/>
      <c r="AJ386" s="30"/>
      <c r="AK386" s="30"/>
      <c r="AL386" s="30"/>
      <c r="AM386" s="30"/>
      <c r="AN386" s="68"/>
      <c r="AO386" s="68"/>
      <c r="AP386" s="68"/>
      <c r="AQ386" s="68"/>
      <c r="AR386" s="68"/>
      <c r="AS386" s="31"/>
      <c r="AT386" s="73"/>
      <c r="AU386" s="73"/>
      <c r="AV386" s="68"/>
      <c r="AW386" s="67"/>
      <c r="AX386" s="67"/>
      <c r="AY386" s="67"/>
      <c r="AZ386" s="67"/>
      <c r="BA386" s="123"/>
      <c r="BB386" s="123"/>
      <c r="BC386" s="123"/>
      <c r="BD386" s="123"/>
      <c r="BE386" s="123"/>
      <c r="BF386" s="67"/>
    </row>
    <row r="387" spans="1:58" ht="25.5" customHeight="1" x14ac:dyDescent="0.25">
      <c r="A387" s="31"/>
      <c r="B387" s="31"/>
      <c r="C387" s="31"/>
      <c r="D387" s="31"/>
      <c r="E387" s="33"/>
      <c r="F387" s="90"/>
      <c r="G387" s="31"/>
      <c r="H387" s="83"/>
      <c r="I387" s="83"/>
      <c r="J387" s="62"/>
      <c r="K387" s="31"/>
      <c r="L387" s="31"/>
      <c r="M387" s="83"/>
      <c r="N387" s="69"/>
      <c r="O387" s="69"/>
      <c r="P387" s="74"/>
      <c r="Q387" s="74"/>
      <c r="R387" s="75"/>
      <c r="S387" s="34"/>
      <c r="T387" s="83"/>
      <c r="U387" s="83"/>
      <c r="V387" s="83"/>
      <c r="W387" s="83"/>
      <c r="X387" s="74"/>
      <c r="Y387" s="74"/>
      <c r="Z387" s="74"/>
      <c r="AA387" s="66"/>
      <c r="AB387" s="72"/>
      <c r="AC387" s="66"/>
      <c r="AD387" s="72"/>
      <c r="AE387" s="72"/>
      <c r="AF387" s="72"/>
      <c r="AG387" s="62"/>
      <c r="AH387" s="104"/>
      <c r="AI387" s="105"/>
      <c r="AJ387" s="30"/>
      <c r="AK387" s="30"/>
      <c r="AL387" s="30"/>
      <c r="AM387" s="30"/>
      <c r="AN387" s="68"/>
      <c r="AO387" s="68"/>
      <c r="AP387" s="68"/>
      <c r="AQ387" s="68"/>
      <c r="AR387" s="68"/>
      <c r="AS387" s="31"/>
      <c r="AT387" s="73"/>
      <c r="AU387" s="73"/>
      <c r="AV387" s="68"/>
      <c r="AW387" s="67"/>
      <c r="AX387" s="67"/>
      <c r="AY387" s="67"/>
      <c r="AZ387" s="67"/>
      <c r="BA387" s="123"/>
      <c r="BB387" s="123"/>
      <c r="BC387" s="123"/>
      <c r="BD387" s="123"/>
      <c r="BE387" s="123"/>
      <c r="BF387" s="67"/>
    </row>
    <row r="388" spans="1:58" ht="25.5" customHeight="1" x14ac:dyDescent="0.25">
      <c r="A388" s="31"/>
      <c r="B388" s="31"/>
      <c r="C388" s="31"/>
      <c r="D388" s="31"/>
      <c r="E388" s="33"/>
      <c r="F388" s="90"/>
      <c r="G388" s="31"/>
      <c r="H388" s="83"/>
      <c r="I388" s="83"/>
      <c r="J388" s="62"/>
      <c r="K388" s="31"/>
      <c r="L388" s="31"/>
      <c r="M388" s="83"/>
      <c r="N388" s="69"/>
      <c r="O388" s="69"/>
      <c r="P388" s="74"/>
      <c r="Q388" s="74"/>
      <c r="R388" s="75"/>
      <c r="S388" s="34"/>
      <c r="T388" s="83"/>
      <c r="U388" s="83"/>
      <c r="V388" s="83"/>
      <c r="W388" s="83"/>
      <c r="X388" s="74"/>
      <c r="Y388" s="74"/>
      <c r="Z388" s="74"/>
      <c r="AA388" s="66"/>
      <c r="AB388" s="72"/>
      <c r="AC388" s="66"/>
      <c r="AD388" s="72"/>
      <c r="AE388" s="72"/>
      <c r="AF388" s="72"/>
      <c r="AG388" s="62"/>
      <c r="AH388" s="104"/>
      <c r="AI388" s="105"/>
      <c r="AJ388" s="30"/>
      <c r="AK388" s="30"/>
      <c r="AL388" s="30"/>
      <c r="AM388" s="30"/>
      <c r="AN388" s="68"/>
      <c r="AO388" s="68"/>
      <c r="AP388" s="68"/>
      <c r="AQ388" s="68"/>
      <c r="AR388" s="68"/>
      <c r="AS388" s="31"/>
      <c r="AT388" s="73"/>
      <c r="AU388" s="73"/>
      <c r="AV388" s="68"/>
      <c r="AW388" s="67"/>
      <c r="AX388" s="67"/>
      <c r="AY388" s="67"/>
      <c r="AZ388" s="67"/>
      <c r="BA388" s="123"/>
      <c r="BB388" s="123"/>
      <c r="BC388" s="123"/>
      <c r="BD388" s="123"/>
      <c r="BE388" s="123"/>
      <c r="BF388" s="67"/>
    </row>
    <row r="389" spans="1:58" ht="25.5" customHeight="1" x14ac:dyDescent="0.25">
      <c r="A389" s="31"/>
      <c r="B389" s="31"/>
      <c r="C389" s="31"/>
      <c r="D389" s="31"/>
      <c r="E389" s="33"/>
      <c r="F389" s="90"/>
      <c r="G389" s="31"/>
      <c r="H389" s="83"/>
      <c r="I389" s="83"/>
      <c r="J389" s="62"/>
      <c r="K389" s="31"/>
      <c r="L389" s="31"/>
      <c r="M389" s="83"/>
      <c r="N389" s="69"/>
      <c r="O389" s="69"/>
      <c r="P389" s="74"/>
      <c r="Q389" s="74"/>
      <c r="R389" s="75"/>
      <c r="S389" s="34"/>
      <c r="T389" s="83"/>
      <c r="U389" s="83"/>
      <c r="V389" s="83"/>
      <c r="W389" s="83"/>
      <c r="X389" s="74"/>
      <c r="Y389" s="74"/>
      <c r="Z389" s="74"/>
      <c r="AA389" s="66"/>
      <c r="AB389" s="72"/>
      <c r="AC389" s="66"/>
      <c r="AD389" s="72"/>
      <c r="AE389" s="72"/>
      <c r="AF389" s="72"/>
      <c r="AG389" s="62"/>
      <c r="AH389" s="104"/>
      <c r="AI389" s="105"/>
      <c r="AJ389" s="30"/>
      <c r="AK389" s="30"/>
      <c r="AL389" s="30"/>
      <c r="AM389" s="30"/>
      <c r="AN389" s="68"/>
      <c r="AO389" s="68"/>
      <c r="AP389" s="68"/>
      <c r="AQ389" s="68"/>
      <c r="AR389" s="68"/>
      <c r="AS389" s="31"/>
      <c r="AT389" s="73"/>
      <c r="AU389" s="73"/>
      <c r="AV389" s="68"/>
      <c r="AW389" s="67"/>
      <c r="AX389" s="67"/>
      <c r="AY389" s="67"/>
      <c r="AZ389" s="67"/>
      <c r="BA389" s="123"/>
      <c r="BB389" s="123"/>
      <c r="BC389" s="123"/>
      <c r="BD389" s="123"/>
      <c r="BE389" s="123"/>
      <c r="BF389" s="67"/>
    </row>
    <row r="390" spans="1:58" ht="25.5" customHeight="1" x14ac:dyDescent="0.25">
      <c r="A390" s="31"/>
      <c r="B390" s="31"/>
      <c r="C390" s="31"/>
      <c r="D390" s="31"/>
      <c r="E390" s="33"/>
      <c r="F390" s="90"/>
      <c r="G390" s="31"/>
      <c r="H390" s="83"/>
      <c r="I390" s="83"/>
      <c r="J390" s="62"/>
      <c r="K390" s="31"/>
      <c r="L390" s="31"/>
      <c r="M390" s="83"/>
      <c r="N390" s="69"/>
      <c r="O390" s="69"/>
      <c r="P390" s="74"/>
      <c r="Q390" s="74"/>
      <c r="R390" s="75"/>
      <c r="S390" s="34"/>
      <c r="T390" s="83"/>
      <c r="U390" s="83"/>
      <c r="V390" s="83"/>
      <c r="W390" s="83"/>
      <c r="X390" s="74"/>
      <c r="Y390" s="74"/>
      <c r="Z390" s="74"/>
      <c r="AA390" s="66"/>
      <c r="AB390" s="72"/>
      <c r="AC390" s="66"/>
      <c r="AD390" s="72"/>
      <c r="AE390" s="72"/>
      <c r="AF390" s="72"/>
      <c r="AG390" s="62"/>
      <c r="AH390" s="104"/>
      <c r="AI390" s="105"/>
      <c r="AJ390" s="30"/>
      <c r="AK390" s="30"/>
      <c r="AL390" s="30"/>
      <c r="AM390" s="30"/>
      <c r="AN390" s="68"/>
      <c r="AO390" s="68"/>
      <c r="AP390" s="68"/>
      <c r="AQ390" s="68"/>
      <c r="AR390" s="68"/>
      <c r="AS390" s="31"/>
      <c r="AT390" s="73"/>
      <c r="AU390" s="73"/>
      <c r="AV390" s="68"/>
      <c r="AW390" s="67"/>
      <c r="AX390" s="67"/>
      <c r="AY390" s="67"/>
      <c r="AZ390" s="67"/>
      <c r="BA390" s="123"/>
      <c r="BB390" s="123"/>
      <c r="BC390" s="123"/>
      <c r="BD390" s="123"/>
      <c r="BE390" s="123"/>
      <c r="BF390" s="67"/>
    </row>
    <row r="391" spans="1:58" ht="25.5" customHeight="1" x14ac:dyDescent="0.25">
      <c r="A391" s="31"/>
      <c r="B391" s="31"/>
      <c r="C391" s="31"/>
      <c r="D391" s="31"/>
      <c r="E391" s="33"/>
      <c r="F391" s="90"/>
      <c r="G391" s="31"/>
      <c r="H391" s="83"/>
      <c r="I391" s="83"/>
      <c r="J391" s="62"/>
      <c r="K391" s="31"/>
      <c r="L391" s="31"/>
      <c r="M391" s="83"/>
      <c r="N391" s="69"/>
      <c r="O391" s="69"/>
      <c r="P391" s="74"/>
      <c r="Q391" s="74"/>
      <c r="R391" s="75"/>
      <c r="S391" s="34"/>
      <c r="T391" s="83"/>
      <c r="U391" s="83"/>
      <c r="V391" s="83"/>
      <c r="W391" s="83"/>
      <c r="X391" s="74"/>
      <c r="Y391" s="74"/>
      <c r="Z391" s="74"/>
      <c r="AA391" s="66"/>
      <c r="AB391" s="72"/>
      <c r="AC391" s="66"/>
      <c r="AD391" s="72"/>
      <c r="AE391" s="72"/>
      <c r="AF391" s="72"/>
      <c r="AG391" s="62"/>
      <c r="AH391" s="104"/>
      <c r="AI391" s="105"/>
      <c r="AJ391" s="30"/>
      <c r="AK391" s="30"/>
      <c r="AL391" s="30"/>
      <c r="AM391" s="30"/>
      <c r="AN391" s="68"/>
      <c r="AO391" s="68"/>
      <c r="AP391" s="68"/>
      <c r="AQ391" s="68"/>
      <c r="AR391" s="68"/>
      <c r="AS391" s="31"/>
      <c r="AT391" s="73"/>
      <c r="AU391" s="73"/>
      <c r="AV391" s="68"/>
      <c r="AW391" s="67"/>
      <c r="AX391" s="67"/>
      <c r="AY391" s="67"/>
      <c r="AZ391" s="67"/>
      <c r="BA391" s="123"/>
      <c r="BB391" s="123"/>
      <c r="BC391" s="123"/>
      <c r="BD391" s="123"/>
      <c r="BE391" s="123"/>
      <c r="BF391" s="67"/>
    </row>
    <row r="392" spans="1:58" ht="25.5" customHeight="1" x14ac:dyDescent="0.25">
      <c r="A392" s="31"/>
      <c r="B392" s="31"/>
      <c r="C392" s="31"/>
      <c r="D392" s="31"/>
      <c r="E392" s="33"/>
      <c r="F392" s="90"/>
      <c r="G392" s="31"/>
      <c r="H392" s="83"/>
      <c r="I392" s="83"/>
      <c r="J392" s="62"/>
      <c r="K392" s="31"/>
      <c r="L392" s="31"/>
      <c r="M392" s="83"/>
      <c r="N392" s="69"/>
      <c r="O392" s="69"/>
      <c r="P392" s="74"/>
      <c r="Q392" s="74"/>
      <c r="R392" s="75"/>
      <c r="S392" s="34"/>
      <c r="T392" s="83"/>
      <c r="U392" s="83"/>
      <c r="V392" s="83"/>
      <c r="W392" s="83"/>
      <c r="X392" s="74"/>
      <c r="Y392" s="74"/>
      <c r="Z392" s="74"/>
      <c r="AA392" s="66"/>
      <c r="AB392" s="72"/>
      <c r="AC392" s="66"/>
      <c r="AD392" s="72"/>
      <c r="AE392" s="72"/>
      <c r="AF392" s="72"/>
      <c r="AG392" s="62"/>
      <c r="AH392" s="104"/>
      <c r="AI392" s="105"/>
      <c r="AJ392" s="30"/>
      <c r="AK392" s="30"/>
      <c r="AL392" s="30"/>
      <c r="AM392" s="30"/>
      <c r="AN392" s="68"/>
      <c r="AO392" s="68"/>
      <c r="AP392" s="68"/>
      <c r="AQ392" s="68"/>
      <c r="AR392" s="68"/>
      <c r="AS392" s="31"/>
      <c r="AT392" s="73"/>
      <c r="AU392" s="73"/>
      <c r="AV392" s="68"/>
      <c r="AW392" s="67"/>
      <c r="AX392" s="67"/>
      <c r="AY392" s="67"/>
      <c r="AZ392" s="67"/>
      <c r="BA392" s="123"/>
      <c r="BB392" s="123"/>
      <c r="BC392" s="123"/>
      <c r="BD392" s="123"/>
      <c r="BE392" s="123"/>
      <c r="BF392" s="67"/>
    </row>
    <row r="393" spans="1:58" ht="25.5" customHeight="1" x14ac:dyDescent="0.25">
      <c r="A393" s="31"/>
      <c r="B393" s="31"/>
      <c r="C393" s="31"/>
      <c r="D393" s="31"/>
      <c r="E393" s="33"/>
      <c r="F393" s="90"/>
      <c r="G393" s="31"/>
      <c r="H393" s="83"/>
      <c r="I393" s="83"/>
      <c r="J393" s="62"/>
      <c r="K393" s="31"/>
      <c r="L393" s="31"/>
      <c r="M393" s="83"/>
      <c r="N393" s="69"/>
      <c r="O393" s="69"/>
      <c r="P393" s="74"/>
      <c r="Q393" s="74"/>
      <c r="R393" s="75"/>
      <c r="S393" s="34"/>
      <c r="T393" s="83"/>
      <c r="U393" s="83"/>
      <c r="V393" s="83"/>
      <c r="W393" s="83"/>
      <c r="X393" s="74"/>
      <c r="Y393" s="74"/>
      <c r="Z393" s="74"/>
      <c r="AA393" s="66"/>
      <c r="AB393" s="72"/>
      <c r="AC393" s="66"/>
      <c r="AD393" s="72"/>
      <c r="AE393" s="72"/>
      <c r="AF393" s="72"/>
      <c r="AG393" s="62"/>
      <c r="AH393" s="104"/>
      <c r="AI393" s="105"/>
      <c r="AJ393" s="30"/>
      <c r="AK393" s="30"/>
      <c r="AL393" s="30"/>
      <c r="AM393" s="30"/>
      <c r="AN393" s="68"/>
      <c r="AO393" s="68"/>
      <c r="AP393" s="68"/>
      <c r="AQ393" s="68"/>
      <c r="AR393" s="68"/>
      <c r="AS393" s="31"/>
      <c r="AT393" s="73"/>
      <c r="AU393" s="73"/>
      <c r="AV393" s="68"/>
      <c r="AW393" s="67"/>
      <c r="AX393" s="67"/>
      <c r="AY393" s="67"/>
      <c r="AZ393" s="67"/>
      <c r="BA393" s="123"/>
      <c r="BB393" s="123"/>
      <c r="BC393" s="123"/>
      <c r="BD393" s="123"/>
      <c r="BE393" s="123"/>
      <c r="BF393" s="67"/>
    </row>
    <row r="394" spans="1:58" ht="25.5" customHeight="1" x14ac:dyDescent="0.25">
      <c r="A394" s="31"/>
      <c r="B394" s="31"/>
      <c r="C394" s="31"/>
      <c r="D394" s="31"/>
      <c r="E394" s="33"/>
      <c r="F394" s="90"/>
      <c r="G394" s="31"/>
      <c r="H394" s="83"/>
      <c r="I394" s="83"/>
      <c r="J394" s="62"/>
      <c r="K394" s="31"/>
      <c r="L394" s="31"/>
      <c r="M394" s="83"/>
      <c r="N394" s="69"/>
      <c r="O394" s="69"/>
      <c r="P394" s="74"/>
      <c r="Q394" s="74"/>
      <c r="R394" s="75"/>
      <c r="S394" s="34"/>
      <c r="T394" s="83"/>
      <c r="U394" s="83"/>
      <c r="V394" s="83"/>
      <c r="W394" s="83"/>
      <c r="X394" s="74"/>
      <c r="Y394" s="74"/>
      <c r="Z394" s="74"/>
      <c r="AA394" s="66"/>
      <c r="AB394" s="72"/>
      <c r="AC394" s="66"/>
      <c r="AD394" s="72"/>
      <c r="AE394" s="72"/>
      <c r="AF394" s="72"/>
      <c r="AG394" s="62"/>
      <c r="AH394" s="104"/>
      <c r="AI394" s="105"/>
      <c r="AJ394" s="30"/>
      <c r="AK394" s="30"/>
      <c r="AL394" s="30"/>
      <c r="AM394" s="30"/>
      <c r="AN394" s="68"/>
      <c r="AO394" s="68"/>
      <c r="AP394" s="68"/>
      <c r="AQ394" s="68"/>
      <c r="AR394" s="68"/>
      <c r="AS394" s="31"/>
      <c r="AT394" s="73"/>
      <c r="AU394" s="73"/>
      <c r="AV394" s="68"/>
      <c r="AW394" s="67"/>
      <c r="AX394" s="67"/>
      <c r="AY394" s="67"/>
      <c r="AZ394" s="67"/>
      <c r="BA394" s="123"/>
      <c r="BB394" s="123"/>
      <c r="BC394" s="123"/>
      <c r="BD394" s="123"/>
      <c r="BE394" s="123"/>
      <c r="BF394" s="67"/>
    </row>
    <row r="395" spans="1:58" ht="25.5" customHeight="1" x14ac:dyDescent="0.25">
      <c r="A395" s="31"/>
      <c r="B395" s="31"/>
      <c r="C395" s="31"/>
      <c r="D395" s="31"/>
      <c r="E395" s="33"/>
      <c r="F395" s="90"/>
      <c r="G395" s="31"/>
      <c r="H395" s="83"/>
      <c r="I395" s="83"/>
      <c r="J395" s="62"/>
      <c r="K395" s="31"/>
      <c r="L395" s="31"/>
      <c r="M395" s="83"/>
      <c r="N395" s="69"/>
      <c r="O395" s="69"/>
      <c r="P395" s="74"/>
      <c r="Q395" s="74"/>
      <c r="R395" s="75"/>
      <c r="S395" s="34"/>
      <c r="T395" s="83"/>
      <c r="U395" s="83"/>
      <c r="V395" s="83"/>
      <c r="W395" s="83"/>
      <c r="X395" s="74"/>
      <c r="Y395" s="74"/>
      <c r="Z395" s="74"/>
      <c r="AA395" s="66"/>
      <c r="AB395" s="72"/>
      <c r="AC395" s="66"/>
      <c r="AD395" s="72"/>
      <c r="AE395" s="72"/>
      <c r="AF395" s="72"/>
      <c r="AG395" s="62"/>
      <c r="AH395" s="104"/>
      <c r="AI395" s="105"/>
      <c r="AJ395" s="30"/>
      <c r="AK395" s="30"/>
      <c r="AL395" s="30"/>
      <c r="AM395" s="30"/>
      <c r="AN395" s="68"/>
      <c r="AO395" s="68"/>
      <c r="AP395" s="68"/>
      <c r="AQ395" s="68"/>
      <c r="AR395" s="68"/>
      <c r="AS395" s="31"/>
      <c r="AT395" s="73"/>
      <c r="AU395" s="73"/>
      <c r="AV395" s="68"/>
      <c r="AW395" s="67"/>
      <c r="AX395" s="67"/>
      <c r="AY395" s="67"/>
      <c r="AZ395" s="67"/>
      <c r="BA395" s="123"/>
      <c r="BB395" s="123"/>
      <c r="BC395" s="123"/>
      <c r="BD395" s="123"/>
      <c r="BE395" s="123"/>
      <c r="BF395" s="67"/>
    </row>
    <row r="396" spans="1:58" ht="25.5" customHeight="1" x14ac:dyDescent="0.25">
      <c r="A396" s="31"/>
      <c r="B396" s="31"/>
      <c r="C396" s="31"/>
      <c r="D396" s="31"/>
      <c r="E396" s="33"/>
      <c r="F396" s="90"/>
      <c r="G396" s="31"/>
      <c r="H396" s="83"/>
      <c r="I396" s="83"/>
      <c r="J396" s="62"/>
      <c r="K396" s="31"/>
      <c r="L396" s="31"/>
      <c r="M396" s="83"/>
      <c r="N396" s="69"/>
      <c r="O396" s="69"/>
      <c r="P396" s="74"/>
      <c r="Q396" s="74"/>
      <c r="R396" s="75"/>
      <c r="S396" s="34"/>
      <c r="T396" s="83"/>
      <c r="U396" s="83"/>
      <c r="V396" s="83"/>
      <c r="W396" s="83"/>
      <c r="X396" s="74"/>
      <c r="Y396" s="74"/>
      <c r="Z396" s="74"/>
      <c r="AA396" s="66"/>
      <c r="AB396" s="72"/>
      <c r="AC396" s="66"/>
      <c r="AD396" s="72"/>
      <c r="AE396" s="72"/>
      <c r="AF396" s="72"/>
      <c r="AG396" s="62"/>
      <c r="AH396" s="104"/>
      <c r="AI396" s="105"/>
      <c r="AJ396" s="30"/>
      <c r="AK396" s="30"/>
      <c r="AL396" s="30"/>
      <c r="AM396" s="30"/>
      <c r="AN396" s="68"/>
      <c r="AO396" s="68"/>
      <c r="AP396" s="68"/>
      <c r="AQ396" s="68"/>
      <c r="AR396" s="68"/>
      <c r="AS396" s="31"/>
      <c r="AT396" s="73"/>
      <c r="AU396" s="73"/>
      <c r="AV396" s="68"/>
      <c r="AW396" s="67"/>
      <c r="AX396" s="67"/>
      <c r="AY396" s="67"/>
      <c r="AZ396" s="67"/>
      <c r="BA396" s="123"/>
      <c r="BB396" s="123"/>
      <c r="BC396" s="123"/>
      <c r="BD396" s="123"/>
      <c r="BE396" s="123"/>
      <c r="BF396" s="67"/>
    </row>
    <row r="397" spans="1:58" ht="25.5" customHeight="1" x14ac:dyDescent="0.25">
      <c r="A397" s="31"/>
      <c r="B397" s="31"/>
      <c r="C397" s="31"/>
      <c r="D397" s="31"/>
      <c r="E397" s="33"/>
      <c r="F397" s="90"/>
      <c r="G397" s="31"/>
      <c r="H397" s="83"/>
      <c r="I397" s="83"/>
      <c r="J397" s="62"/>
      <c r="K397" s="31"/>
      <c r="L397" s="31"/>
      <c r="M397" s="83"/>
      <c r="N397" s="69"/>
      <c r="O397" s="69"/>
      <c r="P397" s="74"/>
      <c r="Q397" s="74"/>
      <c r="R397" s="75"/>
      <c r="S397" s="34"/>
      <c r="T397" s="83"/>
      <c r="U397" s="83"/>
      <c r="V397" s="83"/>
      <c r="W397" s="83"/>
      <c r="X397" s="74"/>
      <c r="Y397" s="74"/>
      <c r="Z397" s="74"/>
      <c r="AA397" s="66"/>
      <c r="AB397" s="72"/>
      <c r="AC397" s="66"/>
      <c r="AD397" s="72"/>
      <c r="AE397" s="72"/>
      <c r="AF397" s="72"/>
      <c r="AG397" s="62"/>
      <c r="AH397" s="104"/>
      <c r="AI397" s="105"/>
      <c r="AJ397" s="30"/>
      <c r="AK397" s="30"/>
      <c r="AL397" s="30"/>
      <c r="AM397" s="30"/>
      <c r="AN397" s="68"/>
      <c r="AO397" s="68"/>
      <c r="AP397" s="68"/>
      <c r="AQ397" s="68"/>
      <c r="AR397" s="68"/>
      <c r="AS397" s="31"/>
      <c r="AT397" s="73"/>
      <c r="AU397" s="73"/>
      <c r="AV397" s="68"/>
      <c r="AW397" s="67"/>
      <c r="AX397" s="67"/>
      <c r="AY397" s="67"/>
      <c r="AZ397" s="67"/>
      <c r="BA397" s="123"/>
      <c r="BB397" s="123"/>
      <c r="BC397" s="123"/>
      <c r="BD397" s="123"/>
      <c r="BE397" s="123"/>
      <c r="BF397" s="67"/>
    </row>
    <row r="398" spans="1:58" ht="25.5" customHeight="1" x14ac:dyDescent="0.25">
      <c r="A398" s="31"/>
      <c r="B398" s="31"/>
      <c r="C398" s="31"/>
      <c r="D398" s="31"/>
      <c r="E398" s="33"/>
      <c r="F398" s="90"/>
      <c r="G398" s="31"/>
      <c r="H398" s="83"/>
      <c r="I398" s="83"/>
      <c r="J398" s="62"/>
      <c r="K398" s="31"/>
      <c r="L398" s="31"/>
      <c r="M398" s="83"/>
      <c r="N398" s="69"/>
      <c r="O398" s="69"/>
      <c r="P398" s="74"/>
      <c r="Q398" s="74"/>
      <c r="R398" s="75"/>
      <c r="S398" s="34"/>
      <c r="T398" s="83"/>
      <c r="U398" s="83"/>
      <c r="V398" s="83"/>
      <c r="W398" s="83"/>
      <c r="X398" s="74"/>
      <c r="Y398" s="74"/>
      <c r="Z398" s="74"/>
      <c r="AA398" s="66"/>
      <c r="AB398" s="72"/>
      <c r="AC398" s="66"/>
      <c r="AD398" s="72"/>
      <c r="AE398" s="72"/>
      <c r="AF398" s="72"/>
      <c r="AG398" s="62"/>
      <c r="AH398" s="104"/>
      <c r="AI398" s="105"/>
      <c r="AJ398" s="30"/>
      <c r="AK398" s="30"/>
      <c r="AL398" s="30"/>
      <c r="AM398" s="30"/>
      <c r="AN398" s="68"/>
      <c r="AO398" s="68"/>
      <c r="AP398" s="68"/>
      <c r="AQ398" s="68"/>
      <c r="AR398" s="68"/>
      <c r="AS398" s="31"/>
      <c r="AT398" s="73"/>
      <c r="AU398" s="73"/>
      <c r="AV398" s="68"/>
      <c r="AW398" s="67"/>
      <c r="AX398" s="67"/>
      <c r="AY398" s="67"/>
      <c r="AZ398" s="67"/>
      <c r="BA398" s="123"/>
      <c r="BB398" s="123"/>
      <c r="BC398" s="123"/>
      <c r="BD398" s="123"/>
      <c r="BE398" s="123"/>
      <c r="BF398" s="67"/>
    </row>
    <row r="399" spans="1:58" ht="25.5" customHeight="1" x14ac:dyDescent="0.25">
      <c r="A399" s="31"/>
      <c r="B399" s="31"/>
      <c r="C399" s="31"/>
      <c r="D399" s="31"/>
      <c r="E399" s="33"/>
      <c r="F399" s="90"/>
      <c r="G399" s="31"/>
      <c r="H399" s="83"/>
      <c r="I399" s="83"/>
      <c r="J399" s="62"/>
      <c r="K399" s="31"/>
      <c r="L399" s="31"/>
      <c r="M399" s="83"/>
      <c r="N399" s="69"/>
      <c r="O399" s="69"/>
      <c r="P399" s="74"/>
      <c r="Q399" s="74"/>
      <c r="R399" s="75"/>
      <c r="S399" s="34"/>
      <c r="T399" s="83"/>
      <c r="U399" s="83"/>
      <c r="V399" s="83"/>
      <c r="W399" s="83"/>
      <c r="X399" s="74"/>
      <c r="Y399" s="74"/>
      <c r="Z399" s="74"/>
      <c r="AA399" s="66"/>
      <c r="AB399" s="72"/>
      <c r="AC399" s="66"/>
      <c r="AD399" s="72"/>
      <c r="AE399" s="72"/>
      <c r="AF399" s="72"/>
      <c r="AG399" s="62"/>
      <c r="AH399" s="104"/>
      <c r="AI399" s="105"/>
      <c r="AJ399" s="30"/>
      <c r="AK399" s="30"/>
      <c r="AL399" s="30"/>
      <c r="AM399" s="30"/>
      <c r="AN399" s="68"/>
      <c r="AO399" s="68"/>
      <c r="AP399" s="68"/>
      <c r="AQ399" s="68"/>
      <c r="AR399" s="68"/>
      <c r="AS399" s="31"/>
      <c r="AT399" s="73"/>
      <c r="AU399" s="73"/>
      <c r="AV399" s="68"/>
      <c r="AW399" s="67"/>
      <c r="AX399" s="67"/>
      <c r="AY399" s="67"/>
      <c r="AZ399" s="67"/>
      <c r="BA399" s="123"/>
      <c r="BB399" s="123"/>
      <c r="BC399" s="123"/>
      <c r="BD399" s="123"/>
      <c r="BE399" s="123"/>
      <c r="BF399" s="67"/>
    </row>
    <row r="400" spans="1:58" ht="25.5" customHeight="1" x14ac:dyDescent="0.25">
      <c r="A400" s="31"/>
      <c r="B400" s="31"/>
      <c r="C400" s="31"/>
      <c r="D400" s="31"/>
      <c r="E400" s="33"/>
      <c r="F400" s="90"/>
      <c r="G400" s="31"/>
      <c r="H400" s="83"/>
      <c r="I400" s="83"/>
      <c r="J400" s="62"/>
      <c r="K400" s="31"/>
      <c r="L400" s="31"/>
      <c r="M400" s="83"/>
      <c r="N400" s="69"/>
      <c r="O400" s="69"/>
      <c r="P400" s="74"/>
      <c r="Q400" s="74"/>
      <c r="R400" s="75"/>
      <c r="S400" s="34"/>
      <c r="T400" s="83"/>
      <c r="U400" s="83"/>
      <c r="V400" s="83"/>
      <c r="W400" s="83"/>
      <c r="X400" s="74"/>
      <c r="Y400" s="74"/>
      <c r="Z400" s="74"/>
      <c r="AA400" s="66"/>
      <c r="AB400" s="72"/>
      <c r="AC400" s="66"/>
      <c r="AD400" s="72"/>
      <c r="AE400" s="72"/>
      <c r="AF400" s="72"/>
      <c r="AG400" s="62"/>
      <c r="AH400" s="104"/>
      <c r="AI400" s="105"/>
      <c r="AJ400" s="30"/>
      <c r="AK400" s="30"/>
      <c r="AL400" s="30"/>
      <c r="AM400" s="30"/>
      <c r="AN400" s="68"/>
      <c r="AO400" s="68"/>
      <c r="AP400" s="68"/>
      <c r="AQ400" s="68"/>
      <c r="AR400" s="68"/>
      <c r="AS400" s="31"/>
      <c r="AT400" s="73"/>
      <c r="AU400" s="73"/>
      <c r="AV400" s="68"/>
      <c r="AW400" s="67"/>
      <c r="AX400" s="67"/>
      <c r="AY400" s="67"/>
      <c r="AZ400" s="67"/>
      <c r="BA400" s="123"/>
      <c r="BB400" s="123"/>
      <c r="BC400" s="123"/>
      <c r="BD400" s="123"/>
      <c r="BE400" s="123"/>
      <c r="BF400" s="67"/>
    </row>
    <row r="401" spans="1:58" ht="25.5" customHeight="1" x14ac:dyDescent="0.25">
      <c r="A401" s="31"/>
      <c r="B401" s="31"/>
      <c r="C401" s="31"/>
      <c r="D401" s="31"/>
      <c r="E401" s="33"/>
      <c r="F401" s="90"/>
      <c r="G401" s="31"/>
      <c r="H401" s="83"/>
      <c r="I401" s="83"/>
      <c r="J401" s="62"/>
      <c r="K401" s="31"/>
      <c r="L401" s="31"/>
      <c r="M401" s="83"/>
      <c r="N401" s="69"/>
      <c r="O401" s="69"/>
      <c r="P401" s="74"/>
      <c r="Q401" s="74"/>
      <c r="R401" s="75"/>
      <c r="S401" s="34"/>
      <c r="T401" s="83"/>
      <c r="U401" s="83"/>
      <c r="V401" s="83"/>
      <c r="W401" s="83"/>
      <c r="X401" s="74"/>
      <c r="Y401" s="74"/>
      <c r="Z401" s="74"/>
      <c r="AA401" s="66"/>
      <c r="AB401" s="72"/>
      <c r="AC401" s="66"/>
      <c r="AD401" s="72"/>
      <c r="AE401" s="72"/>
      <c r="AF401" s="72"/>
      <c r="AG401" s="62"/>
      <c r="AH401" s="104"/>
      <c r="AI401" s="105"/>
      <c r="AJ401" s="30"/>
      <c r="AK401" s="30"/>
      <c r="AL401" s="30"/>
      <c r="AM401" s="30"/>
      <c r="AN401" s="68"/>
      <c r="AO401" s="68"/>
      <c r="AP401" s="68"/>
      <c r="AQ401" s="68"/>
      <c r="AR401" s="68"/>
      <c r="AS401" s="31"/>
      <c r="AT401" s="73"/>
      <c r="AU401" s="73"/>
      <c r="AV401" s="68"/>
      <c r="AW401" s="67"/>
      <c r="AX401" s="67"/>
      <c r="AY401" s="67"/>
      <c r="AZ401" s="67"/>
      <c r="BA401" s="123"/>
      <c r="BB401" s="123"/>
      <c r="BC401" s="123"/>
      <c r="BD401" s="123"/>
      <c r="BE401" s="123"/>
      <c r="BF401" s="67"/>
    </row>
    <row r="402" spans="1:58" ht="25.5" customHeight="1" x14ac:dyDescent="0.25">
      <c r="A402" s="31"/>
      <c r="B402" s="31"/>
      <c r="C402" s="31"/>
      <c r="D402" s="31"/>
      <c r="E402" s="33"/>
      <c r="F402" s="90"/>
      <c r="G402" s="31"/>
      <c r="H402" s="83"/>
      <c r="I402" s="83"/>
      <c r="J402" s="62"/>
      <c r="K402" s="31"/>
      <c r="L402" s="31"/>
      <c r="M402" s="83"/>
      <c r="N402" s="69"/>
      <c r="O402" s="69"/>
      <c r="P402" s="74"/>
      <c r="Q402" s="74"/>
      <c r="R402" s="75"/>
      <c r="S402" s="34"/>
      <c r="T402" s="83"/>
      <c r="U402" s="83"/>
      <c r="V402" s="83"/>
      <c r="W402" s="83"/>
      <c r="X402" s="74"/>
      <c r="Y402" s="74"/>
      <c r="Z402" s="74"/>
      <c r="AA402" s="66"/>
      <c r="AB402" s="72"/>
      <c r="AC402" s="66"/>
      <c r="AD402" s="72"/>
      <c r="AE402" s="72"/>
      <c r="AF402" s="72"/>
      <c r="AG402" s="62"/>
      <c r="AH402" s="104"/>
      <c r="AI402" s="105"/>
      <c r="AJ402" s="30"/>
      <c r="AK402" s="30"/>
      <c r="AL402" s="30"/>
      <c r="AM402" s="30"/>
      <c r="AN402" s="68"/>
      <c r="AO402" s="68"/>
      <c r="AP402" s="68"/>
      <c r="AQ402" s="68"/>
      <c r="AR402" s="68"/>
      <c r="AS402" s="31"/>
      <c r="AT402" s="73"/>
      <c r="AU402" s="73"/>
      <c r="AV402" s="68"/>
      <c r="AW402" s="67"/>
      <c r="AX402" s="67"/>
      <c r="AY402" s="67"/>
      <c r="AZ402" s="67"/>
      <c r="BA402" s="123"/>
      <c r="BB402" s="123"/>
      <c r="BC402" s="123"/>
      <c r="BD402" s="123"/>
      <c r="BE402" s="123"/>
      <c r="BF402" s="67"/>
    </row>
    <row r="403" spans="1:58" ht="25.5" customHeight="1" x14ac:dyDescent="0.25">
      <c r="A403" s="31"/>
      <c r="B403" s="31"/>
      <c r="C403" s="31"/>
      <c r="D403" s="31"/>
      <c r="E403" s="33"/>
      <c r="F403" s="90"/>
      <c r="G403" s="31"/>
      <c r="H403" s="83"/>
      <c r="I403" s="83"/>
      <c r="J403" s="62"/>
      <c r="K403" s="31"/>
      <c r="L403" s="31"/>
      <c r="M403" s="83"/>
      <c r="N403" s="69"/>
      <c r="O403" s="69"/>
      <c r="P403" s="74"/>
      <c r="Q403" s="74"/>
      <c r="R403" s="75"/>
      <c r="S403" s="34"/>
      <c r="T403" s="83"/>
      <c r="U403" s="83"/>
      <c r="V403" s="83"/>
      <c r="W403" s="83"/>
      <c r="X403" s="74"/>
      <c r="Y403" s="74"/>
      <c r="Z403" s="74"/>
      <c r="AA403" s="66"/>
      <c r="AB403" s="72"/>
      <c r="AC403" s="66"/>
      <c r="AD403" s="72"/>
      <c r="AE403" s="72"/>
      <c r="AF403" s="72"/>
      <c r="AG403" s="62"/>
      <c r="AH403" s="104"/>
      <c r="AI403" s="105"/>
      <c r="AJ403" s="30"/>
      <c r="AK403" s="30"/>
      <c r="AL403" s="30"/>
      <c r="AM403" s="30"/>
      <c r="AN403" s="68"/>
      <c r="AO403" s="68"/>
      <c r="AP403" s="68"/>
      <c r="AQ403" s="68"/>
      <c r="AR403" s="68"/>
      <c r="AS403" s="31"/>
      <c r="AT403" s="73"/>
      <c r="AU403" s="73"/>
      <c r="AV403" s="68"/>
      <c r="AW403" s="67"/>
      <c r="AX403" s="67"/>
      <c r="AY403" s="67"/>
      <c r="AZ403" s="67"/>
      <c r="BA403" s="123"/>
      <c r="BB403" s="123"/>
      <c r="BC403" s="123"/>
      <c r="BD403" s="123"/>
      <c r="BE403" s="123"/>
      <c r="BF403" s="67"/>
    </row>
    <row r="404" spans="1:58" ht="25.5" customHeight="1" x14ac:dyDescent="0.25">
      <c r="A404" s="31"/>
      <c r="B404" s="31"/>
      <c r="C404" s="31"/>
      <c r="D404" s="31"/>
      <c r="E404" s="33"/>
      <c r="F404" s="90"/>
      <c r="G404" s="31"/>
      <c r="H404" s="83"/>
      <c r="I404" s="83"/>
      <c r="J404" s="62"/>
      <c r="K404" s="31"/>
      <c r="L404" s="31"/>
      <c r="M404" s="83"/>
      <c r="N404" s="69"/>
      <c r="O404" s="69"/>
      <c r="P404" s="74"/>
      <c r="Q404" s="74"/>
      <c r="R404" s="75"/>
      <c r="S404" s="34"/>
      <c r="T404" s="83"/>
      <c r="U404" s="83"/>
      <c r="V404" s="83"/>
      <c r="W404" s="83"/>
      <c r="X404" s="74"/>
      <c r="Y404" s="74"/>
      <c r="Z404" s="74"/>
      <c r="AA404" s="66"/>
      <c r="AB404" s="72"/>
      <c r="AC404" s="66"/>
      <c r="AD404" s="72"/>
      <c r="AE404" s="72"/>
      <c r="AF404" s="72"/>
      <c r="AG404" s="62"/>
      <c r="AH404" s="104"/>
      <c r="AI404" s="105"/>
      <c r="AJ404" s="30"/>
      <c r="AK404" s="30"/>
      <c r="AL404" s="30"/>
      <c r="AM404" s="30"/>
      <c r="AN404" s="68"/>
      <c r="AO404" s="68"/>
      <c r="AP404" s="68"/>
      <c r="AQ404" s="68"/>
      <c r="AR404" s="68"/>
      <c r="AS404" s="31"/>
      <c r="AT404" s="73"/>
      <c r="AU404" s="73"/>
      <c r="AV404" s="68"/>
      <c r="AW404" s="67"/>
      <c r="AX404" s="67"/>
      <c r="AY404" s="67"/>
      <c r="AZ404" s="67"/>
      <c r="BA404" s="123"/>
      <c r="BB404" s="123"/>
      <c r="BC404" s="123"/>
      <c r="BD404" s="123"/>
      <c r="BE404" s="123"/>
      <c r="BF404" s="67"/>
    </row>
    <row r="405" spans="1:58" ht="25.5" customHeight="1" x14ac:dyDescent="0.25">
      <c r="A405" s="31"/>
      <c r="B405" s="31"/>
      <c r="C405" s="31"/>
      <c r="D405" s="31"/>
      <c r="E405" s="33"/>
      <c r="F405" s="90"/>
      <c r="G405" s="31"/>
      <c r="H405" s="83"/>
      <c r="I405" s="83"/>
      <c r="J405" s="62"/>
      <c r="K405" s="31"/>
      <c r="L405" s="31"/>
      <c r="M405" s="83"/>
      <c r="N405" s="69"/>
      <c r="O405" s="69"/>
      <c r="P405" s="74"/>
      <c r="Q405" s="74"/>
      <c r="R405" s="75"/>
      <c r="S405" s="34"/>
      <c r="T405" s="83"/>
      <c r="U405" s="83"/>
      <c r="V405" s="83"/>
      <c r="W405" s="83"/>
      <c r="X405" s="74"/>
      <c r="Y405" s="74"/>
      <c r="Z405" s="74"/>
      <c r="AA405" s="66"/>
      <c r="AB405" s="72"/>
      <c r="AC405" s="66"/>
      <c r="AD405" s="72"/>
      <c r="AE405" s="72"/>
      <c r="AF405" s="72"/>
      <c r="AG405" s="62"/>
      <c r="AH405" s="104"/>
      <c r="AI405" s="105"/>
      <c r="AJ405" s="30"/>
      <c r="AK405" s="30"/>
      <c r="AL405" s="30"/>
      <c r="AM405" s="30"/>
      <c r="AN405" s="68"/>
      <c r="AO405" s="68"/>
      <c r="AP405" s="68"/>
      <c r="AQ405" s="68"/>
      <c r="AR405" s="68"/>
      <c r="AS405" s="31"/>
      <c r="AT405" s="73"/>
      <c r="AU405" s="73"/>
      <c r="AV405" s="68"/>
      <c r="AW405" s="67"/>
      <c r="AX405" s="67"/>
      <c r="AY405" s="67"/>
      <c r="AZ405" s="67"/>
      <c r="BA405" s="123"/>
      <c r="BB405" s="123"/>
      <c r="BC405" s="123"/>
      <c r="BD405" s="123"/>
      <c r="BE405" s="123"/>
      <c r="BF405" s="67"/>
    </row>
    <row r="406" spans="1:58" ht="25.5" customHeight="1" x14ac:dyDescent="0.25">
      <c r="A406" s="31"/>
      <c r="B406" s="31"/>
      <c r="C406" s="31"/>
      <c r="D406" s="31"/>
      <c r="E406" s="33"/>
      <c r="F406" s="90"/>
      <c r="G406" s="31"/>
      <c r="H406" s="83"/>
      <c r="I406" s="83"/>
      <c r="J406" s="62"/>
      <c r="K406" s="31"/>
      <c r="L406" s="31"/>
      <c r="M406" s="83"/>
      <c r="N406" s="69"/>
      <c r="O406" s="69"/>
      <c r="P406" s="74"/>
      <c r="Q406" s="74"/>
      <c r="R406" s="75"/>
      <c r="S406" s="34"/>
      <c r="T406" s="83"/>
      <c r="U406" s="83"/>
      <c r="V406" s="83"/>
      <c r="W406" s="83"/>
      <c r="X406" s="74"/>
      <c r="Y406" s="74"/>
      <c r="Z406" s="74"/>
      <c r="AA406" s="66"/>
      <c r="AB406" s="72"/>
      <c r="AC406" s="66"/>
      <c r="AD406" s="72"/>
      <c r="AE406" s="72"/>
      <c r="AF406" s="72"/>
      <c r="AG406" s="62"/>
      <c r="AH406" s="104"/>
      <c r="AI406" s="105"/>
      <c r="AJ406" s="30"/>
      <c r="AK406" s="30"/>
      <c r="AL406" s="30"/>
      <c r="AM406" s="30"/>
      <c r="AN406" s="68"/>
      <c r="AO406" s="68"/>
      <c r="AP406" s="68"/>
      <c r="AQ406" s="68"/>
      <c r="AR406" s="68"/>
      <c r="AS406" s="31"/>
      <c r="AT406" s="73"/>
      <c r="AU406" s="73"/>
      <c r="AV406" s="68"/>
      <c r="AW406" s="67"/>
      <c r="AX406" s="67"/>
      <c r="AY406" s="67"/>
      <c r="AZ406" s="67"/>
      <c r="BA406" s="123"/>
      <c r="BB406" s="123"/>
      <c r="BC406" s="123"/>
      <c r="BD406" s="123"/>
      <c r="BE406" s="123"/>
      <c r="BF406" s="67"/>
    </row>
    <row r="407" spans="1:58" ht="25.5" customHeight="1" x14ac:dyDescent="0.25">
      <c r="A407" s="31"/>
      <c r="B407" s="31"/>
      <c r="C407" s="31"/>
      <c r="D407" s="31"/>
      <c r="E407" s="33"/>
      <c r="F407" s="90"/>
      <c r="G407" s="31"/>
      <c r="H407" s="83"/>
      <c r="I407" s="83"/>
      <c r="J407" s="62"/>
      <c r="K407" s="31"/>
      <c r="L407" s="31"/>
      <c r="M407" s="83"/>
      <c r="N407" s="69"/>
      <c r="O407" s="69"/>
      <c r="P407" s="74"/>
      <c r="Q407" s="74"/>
      <c r="R407" s="75"/>
      <c r="S407" s="34"/>
      <c r="T407" s="83"/>
      <c r="U407" s="83"/>
      <c r="V407" s="83"/>
      <c r="W407" s="83"/>
      <c r="X407" s="74"/>
      <c r="Y407" s="74"/>
      <c r="Z407" s="74"/>
      <c r="AA407" s="66"/>
      <c r="AB407" s="72"/>
      <c r="AC407" s="66"/>
      <c r="AD407" s="72"/>
      <c r="AE407" s="72"/>
      <c r="AF407" s="72"/>
      <c r="AG407" s="62"/>
      <c r="AH407" s="104"/>
      <c r="AI407" s="105"/>
      <c r="AJ407" s="30"/>
      <c r="AK407" s="30"/>
      <c r="AL407" s="30"/>
      <c r="AM407" s="30"/>
      <c r="AN407" s="68"/>
      <c r="AO407" s="68"/>
      <c r="AP407" s="68"/>
      <c r="AQ407" s="68"/>
      <c r="AR407" s="68"/>
      <c r="AS407" s="31"/>
      <c r="AT407" s="73"/>
      <c r="AU407" s="73"/>
      <c r="AV407" s="68"/>
      <c r="AW407" s="67"/>
      <c r="AX407" s="67"/>
      <c r="AY407" s="67"/>
      <c r="AZ407" s="67"/>
      <c r="BA407" s="123"/>
      <c r="BB407" s="123"/>
      <c r="BC407" s="123"/>
      <c r="BD407" s="123"/>
      <c r="BE407" s="123"/>
      <c r="BF407" s="67"/>
    </row>
    <row r="408" spans="1:58" ht="25.5" customHeight="1" x14ac:dyDescent="0.25">
      <c r="A408" s="31"/>
      <c r="B408" s="31"/>
      <c r="C408" s="31"/>
      <c r="D408" s="31"/>
      <c r="E408" s="33"/>
      <c r="F408" s="90"/>
      <c r="G408" s="31"/>
      <c r="H408" s="83"/>
      <c r="I408" s="83"/>
      <c r="J408" s="62"/>
      <c r="K408" s="31"/>
      <c r="L408" s="31"/>
      <c r="M408" s="83"/>
      <c r="N408" s="69"/>
      <c r="O408" s="69"/>
      <c r="P408" s="74"/>
      <c r="Q408" s="74"/>
      <c r="R408" s="75"/>
      <c r="S408" s="34"/>
      <c r="T408" s="83"/>
      <c r="U408" s="83"/>
      <c r="V408" s="83"/>
      <c r="W408" s="83"/>
      <c r="X408" s="74"/>
      <c r="Y408" s="74"/>
      <c r="Z408" s="74"/>
      <c r="AA408" s="66"/>
      <c r="AB408" s="72"/>
      <c r="AC408" s="66"/>
      <c r="AD408" s="72"/>
      <c r="AE408" s="72"/>
      <c r="AF408" s="72"/>
      <c r="AG408" s="62"/>
      <c r="AH408" s="104"/>
      <c r="AI408" s="105"/>
      <c r="AJ408" s="30"/>
      <c r="AK408" s="30"/>
      <c r="AL408" s="30"/>
      <c r="AM408" s="30"/>
      <c r="AN408" s="68"/>
      <c r="AO408" s="68"/>
      <c r="AP408" s="68"/>
      <c r="AQ408" s="68"/>
      <c r="AR408" s="68"/>
      <c r="AS408" s="31"/>
      <c r="AT408" s="73"/>
      <c r="AU408" s="73"/>
      <c r="AV408" s="68"/>
      <c r="AW408" s="67"/>
      <c r="AX408" s="67"/>
      <c r="AY408" s="67"/>
      <c r="AZ408" s="67"/>
      <c r="BA408" s="123"/>
      <c r="BB408" s="123"/>
      <c r="BC408" s="123"/>
      <c r="BD408" s="123"/>
      <c r="BE408" s="123"/>
      <c r="BF408" s="67"/>
    </row>
    <row r="409" spans="1:58" ht="25.5" customHeight="1" x14ac:dyDescent="0.25">
      <c r="A409" s="31"/>
      <c r="B409" s="31"/>
      <c r="C409" s="31"/>
      <c r="D409" s="31"/>
      <c r="E409" s="33"/>
      <c r="F409" s="90"/>
      <c r="G409" s="31"/>
      <c r="H409" s="83"/>
      <c r="I409" s="83"/>
      <c r="J409" s="62"/>
      <c r="K409" s="31"/>
      <c r="L409" s="31"/>
      <c r="M409" s="83"/>
      <c r="N409" s="69"/>
      <c r="O409" s="69"/>
      <c r="P409" s="74"/>
      <c r="Q409" s="74"/>
      <c r="R409" s="75"/>
      <c r="S409" s="34"/>
      <c r="T409" s="83"/>
      <c r="U409" s="83"/>
      <c r="V409" s="83"/>
      <c r="W409" s="83"/>
      <c r="X409" s="74"/>
      <c r="Y409" s="74"/>
      <c r="Z409" s="74"/>
      <c r="AA409" s="66"/>
      <c r="AB409" s="72"/>
      <c r="AC409" s="66"/>
      <c r="AD409" s="72"/>
      <c r="AE409" s="72"/>
      <c r="AF409" s="72"/>
      <c r="AG409" s="62"/>
      <c r="AH409" s="104"/>
      <c r="AI409" s="105"/>
      <c r="AJ409" s="30"/>
      <c r="AK409" s="30"/>
      <c r="AL409" s="30"/>
      <c r="AM409" s="30"/>
      <c r="AN409" s="68"/>
      <c r="AO409" s="68"/>
      <c r="AP409" s="68"/>
      <c r="AQ409" s="68"/>
      <c r="AR409" s="68"/>
      <c r="AS409" s="31"/>
      <c r="AT409" s="73"/>
      <c r="AU409" s="73"/>
      <c r="AV409" s="68"/>
      <c r="AW409" s="67"/>
      <c r="AX409" s="67"/>
      <c r="AY409" s="67"/>
      <c r="AZ409" s="67"/>
      <c r="BA409" s="123"/>
      <c r="BB409" s="123"/>
      <c r="BC409" s="123"/>
      <c r="BD409" s="123"/>
      <c r="BE409" s="123"/>
      <c r="BF409" s="67"/>
    </row>
    <row r="410" spans="1:58" ht="25.5" customHeight="1" x14ac:dyDescent="0.25">
      <c r="A410" s="31"/>
      <c r="B410" s="31"/>
      <c r="C410" s="31"/>
      <c r="D410" s="31"/>
      <c r="E410" s="33"/>
      <c r="F410" s="90"/>
      <c r="G410" s="31"/>
      <c r="H410" s="83"/>
      <c r="I410" s="83"/>
      <c r="J410" s="62"/>
      <c r="K410" s="31"/>
      <c r="L410" s="31"/>
      <c r="M410" s="83"/>
      <c r="N410" s="69"/>
      <c r="O410" s="69"/>
      <c r="P410" s="74"/>
      <c r="Q410" s="74"/>
      <c r="R410" s="75"/>
      <c r="S410" s="34"/>
      <c r="T410" s="83"/>
      <c r="U410" s="83"/>
      <c r="V410" s="83"/>
      <c r="W410" s="83"/>
      <c r="X410" s="74"/>
      <c r="Y410" s="74"/>
      <c r="Z410" s="74"/>
      <c r="AA410" s="66"/>
      <c r="AB410" s="72"/>
      <c r="AC410" s="66"/>
      <c r="AD410" s="72"/>
      <c r="AE410" s="72"/>
      <c r="AF410" s="72"/>
      <c r="AG410" s="62"/>
      <c r="AH410" s="104"/>
      <c r="AI410" s="105"/>
      <c r="AJ410" s="30"/>
      <c r="AK410" s="30"/>
      <c r="AL410" s="30"/>
      <c r="AM410" s="30"/>
      <c r="AN410" s="68"/>
      <c r="AO410" s="68"/>
      <c r="AP410" s="68"/>
      <c r="AQ410" s="68"/>
      <c r="AR410" s="68"/>
      <c r="AS410" s="31"/>
      <c r="AT410" s="73"/>
      <c r="AU410" s="73"/>
      <c r="AV410" s="68"/>
      <c r="AW410" s="67"/>
      <c r="AX410" s="67"/>
      <c r="AY410" s="67"/>
      <c r="AZ410" s="67"/>
      <c r="BA410" s="123"/>
      <c r="BB410" s="123"/>
      <c r="BC410" s="123"/>
      <c r="BD410" s="123"/>
      <c r="BE410" s="123"/>
      <c r="BF410" s="67"/>
    </row>
    <row r="411" spans="1:58" ht="25.5" customHeight="1" x14ac:dyDescent="0.25">
      <c r="A411" s="31"/>
      <c r="B411" s="31"/>
      <c r="C411" s="31"/>
      <c r="D411" s="31"/>
      <c r="E411" s="33"/>
      <c r="F411" s="90"/>
      <c r="G411" s="31"/>
      <c r="H411" s="83"/>
      <c r="I411" s="83"/>
      <c r="J411" s="62"/>
      <c r="K411" s="31"/>
      <c r="L411" s="31"/>
      <c r="M411" s="83"/>
      <c r="N411" s="69"/>
      <c r="O411" s="69"/>
      <c r="P411" s="74"/>
      <c r="Q411" s="74"/>
      <c r="R411" s="75"/>
      <c r="S411" s="34"/>
      <c r="T411" s="83"/>
      <c r="U411" s="83"/>
      <c r="V411" s="83"/>
      <c r="W411" s="83"/>
      <c r="X411" s="74"/>
      <c r="Y411" s="74"/>
      <c r="Z411" s="74"/>
      <c r="AA411" s="66"/>
      <c r="AB411" s="72"/>
      <c r="AC411" s="66"/>
      <c r="AD411" s="72"/>
      <c r="AE411" s="72"/>
      <c r="AF411" s="72"/>
      <c r="AG411" s="62"/>
      <c r="AH411" s="104"/>
      <c r="AI411" s="105"/>
      <c r="AJ411" s="30"/>
      <c r="AK411" s="30"/>
      <c r="AL411" s="30"/>
      <c r="AM411" s="30"/>
      <c r="AN411" s="68"/>
      <c r="AO411" s="68"/>
      <c r="AP411" s="68"/>
      <c r="AQ411" s="68"/>
      <c r="AR411" s="68"/>
      <c r="AS411" s="31"/>
      <c r="AT411" s="73"/>
      <c r="AU411" s="73"/>
      <c r="AV411" s="68"/>
      <c r="AW411" s="67"/>
      <c r="AX411" s="67"/>
      <c r="AY411" s="67"/>
      <c r="AZ411" s="67"/>
      <c r="BA411" s="123"/>
      <c r="BB411" s="123"/>
      <c r="BC411" s="123"/>
      <c r="BD411" s="123"/>
      <c r="BE411" s="123"/>
      <c r="BF411" s="67"/>
    </row>
    <row r="412" spans="1:58" ht="25.5" customHeight="1" x14ac:dyDescent="0.25">
      <c r="A412" s="31"/>
      <c r="B412" s="31"/>
      <c r="C412" s="31"/>
      <c r="D412" s="31"/>
      <c r="E412" s="33"/>
      <c r="F412" s="90"/>
      <c r="G412" s="31"/>
      <c r="H412" s="83"/>
      <c r="I412" s="83"/>
      <c r="J412" s="62"/>
      <c r="K412" s="31"/>
      <c r="L412" s="31"/>
      <c r="M412" s="83"/>
      <c r="N412" s="69"/>
      <c r="O412" s="69"/>
      <c r="P412" s="74"/>
      <c r="Q412" s="74"/>
      <c r="R412" s="75"/>
      <c r="S412" s="34"/>
      <c r="T412" s="83"/>
      <c r="U412" s="83"/>
      <c r="V412" s="83"/>
      <c r="W412" s="83"/>
      <c r="X412" s="74"/>
      <c r="Y412" s="74"/>
      <c r="Z412" s="74"/>
      <c r="AA412" s="66"/>
      <c r="AB412" s="72"/>
      <c r="AC412" s="66"/>
      <c r="AD412" s="72"/>
      <c r="AE412" s="72"/>
      <c r="AF412" s="72"/>
      <c r="AG412" s="62"/>
      <c r="AH412" s="104"/>
      <c r="AI412" s="105"/>
      <c r="AJ412" s="30"/>
      <c r="AK412" s="30"/>
      <c r="AL412" s="30"/>
      <c r="AM412" s="30"/>
      <c r="AN412" s="68"/>
      <c r="AO412" s="68"/>
      <c r="AP412" s="68"/>
      <c r="AQ412" s="68"/>
      <c r="AR412" s="68"/>
      <c r="AS412" s="31"/>
      <c r="AT412" s="73"/>
      <c r="AU412" s="73"/>
      <c r="AV412" s="68"/>
      <c r="AW412" s="67"/>
      <c r="AX412" s="67"/>
      <c r="AY412" s="67"/>
      <c r="AZ412" s="67"/>
      <c r="BA412" s="123"/>
      <c r="BB412" s="123"/>
      <c r="BC412" s="123"/>
      <c r="BD412" s="123"/>
      <c r="BE412" s="123"/>
      <c r="BF412" s="67"/>
    </row>
    <row r="413" spans="1:58" ht="25.5" customHeight="1" x14ac:dyDescent="0.25">
      <c r="A413" s="31"/>
      <c r="B413" s="31"/>
      <c r="C413" s="31"/>
      <c r="D413" s="31"/>
      <c r="E413" s="33"/>
      <c r="F413" s="90"/>
      <c r="G413" s="31"/>
      <c r="H413" s="83"/>
      <c r="I413" s="83"/>
      <c r="J413" s="62"/>
      <c r="K413" s="31"/>
      <c r="L413" s="31"/>
      <c r="M413" s="83"/>
      <c r="N413" s="69"/>
      <c r="O413" s="69"/>
      <c r="P413" s="74"/>
      <c r="Q413" s="74"/>
      <c r="R413" s="75"/>
      <c r="S413" s="34"/>
      <c r="T413" s="83"/>
      <c r="U413" s="83"/>
      <c r="V413" s="83"/>
      <c r="W413" s="83"/>
      <c r="X413" s="74"/>
      <c r="Y413" s="74"/>
      <c r="Z413" s="74"/>
      <c r="AA413" s="66"/>
      <c r="AB413" s="72"/>
      <c r="AC413" s="66"/>
      <c r="AD413" s="72"/>
      <c r="AE413" s="72"/>
      <c r="AF413" s="72"/>
      <c r="AG413" s="62"/>
      <c r="AH413" s="104"/>
      <c r="AI413" s="105"/>
      <c r="AJ413" s="30"/>
      <c r="AK413" s="30"/>
      <c r="AL413" s="30"/>
      <c r="AM413" s="30"/>
      <c r="AN413" s="68"/>
      <c r="AO413" s="68"/>
      <c r="AP413" s="68"/>
      <c r="AQ413" s="68"/>
      <c r="AR413" s="68"/>
      <c r="AS413" s="31"/>
      <c r="AT413" s="73"/>
      <c r="AU413" s="73"/>
      <c r="AV413" s="68"/>
      <c r="AW413" s="67"/>
      <c r="AX413" s="67"/>
      <c r="AY413" s="67"/>
      <c r="AZ413" s="67"/>
      <c r="BA413" s="123"/>
      <c r="BB413" s="123"/>
      <c r="BC413" s="123"/>
      <c r="BD413" s="123"/>
      <c r="BE413" s="123"/>
      <c r="BF413" s="67"/>
    </row>
    <row r="414" spans="1:58" ht="25.5" customHeight="1" x14ac:dyDescent="0.25">
      <c r="A414" s="31"/>
      <c r="B414" s="31"/>
      <c r="C414" s="31"/>
      <c r="D414" s="31"/>
      <c r="E414" s="33"/>
      <c r="F414" s="90"/>
      <c r="G414" s="31"/>
      <c r="H414" s="83"/>
      <c r="I414" s="83"/>
      <c r="J414" s="62"/>
      <c r="K414" s="31"/>
      <c r="L414" s="31"/>
      <c r="M414" s="83"/>
      <c r="N414" s="69"/>
      <c r="O414" s="69"/>
      <c r="P414" s="74"/>
      <c r="Q414" s="74"/>
      <c r="R414" s="75"/>
      <c r="S414" s="34"/>
      <c r="T414" s="83"/>
      <c r="U414" s="83"/>
      <c r="V414" s="83"/>
      <c r="W414" s="83"/>
      <c r="X414" s="74"/>
      <c r="Y414" s="74"/>
      <c r="Z414" s="74"/>
      <c r="AA414" s="66"/>
      <c r="AB414" s="72"/>
      <c r="AC414" s="66"/>
      <c r="AD414" s="72"/>
      <c r="AE414" s="72"/>
      <c r="AF414" s="72"/>
      <c r="AG414" s="62"/>
      <c r="AH414" s="104"/>
      <c r="AI414" s="105"/>
      <c r="AJ414" s="30"/>
      <c r="AK414" s="30"/>
      <c r="AL414" s="30"/>
      <c r="AM414" s="30"/>
      <c r="AN414" s="68"/>
      <c r="AO414" s="68"/>
      <c r="AP414" s="68"/>
      <c r="AQ414" s="68"/>
      <c r="AR414" s="68"/>
      <c r="AS414" s="31"/>
      <c r="AT414" s="73"/>
      <c r="AU414" s="73"/>
      <c r="AV414" s="68"/>
      <c r="AW414" s="67"/>
      <c r="AX414" s="67"/>
      <c r="AY414" s="67"/>
      <c r="AZ414" s="67"/>
      <c r="BA414" s="123"/>
      <c r="BB414" s="123"/>
      <c r="BC414" s="123"/>
      <c r="BD414" s="123"/>
      <c r="BE414" s="123"/>
      <c r="BF414" s="67"/>
    </row>
    <row r="415" spans="1:58" ht="25.5" customHeight="1" x14ac:dyDescent="0.25">
      <c r="A415" s="31"/>
      <c r="B415" s="31"/>
      <c r="C415" s="31"/>
      <c r="D415" s="31"/>
      <c r="E415" s="33"/>
      <c r="F415" s="90"/>
      <c r="G415" s="31"/>
      <c r="H415" s="83"/>
      <c r="I415" s="83"/>
      <c r="J415" s="62"/>
      <c r="K415" s="31"/>
      <c r="L415" s="31"/>
      <c r="M415" s="83"/>
      <c r="N415" s="69"/>
      <c r="O415" s="69"/>
      <c r="P415" s="74"/>
      <c r="Q415" s="74"/>
      <c r="R415" s="75"/>
      <c r="S415" s="34"/>
      <c r="T415" s="83"/>
      <c r="U415" s="83"/>
      <c r="V415" s="83"/>
      <c r="W415" s="83"/>
      <c r="X415" s="74"/>
      <c r="Y415" s="74"/>
      <c r="Z415" s="74"/>
      <c r="AA415" s="66"/>
      <c r="AB415" s="72"/>
      <c r="AC415" s="66"/>
      <c r="AD415" s="72"/>
      <c r="AE415" s="72"/>
      <c r="AF415" s="72"/>
      <c r="AG415" s="62"/>
      <c r="AH415" s="104"/>
      <c r="AI415" s="105"/>
      <c r="AJ415" s="30"/>
      <c r="AK415" s="30"/>
      <c r="AL415" s="30"/>
      <c r="AM415" s="30"/>
      <c r="AN415" s="68"/>
      <c r="AO415" s="68"/>
      <c r="AP415" s="68"/>
      <c r="AQ415" s="68"/>
      <c r="AR415" s="68"/>
      <c r="AS415" s="31"/>
      <c r="AT415" s="73"/>
      <c r="AU415" s="73"/>
      <c r="AV415" s="68"/>
      <c r="AW415" s="67"/>
      <c r="AX415" s="67"/>
      <c r="AY415" s="67"/>
      <c r="AZ415" s="67"/>
      <c r="BA415" s="123"/>
      <c r="BB415" s="123"/>
      <c r="BC415" s="123"/>
      <c r="BD415" s="123"/>
      <c r="BE415" s="123"/>
      <c r="BF415" s="67"/>
    </row>
    <row r="416" spans="1:58" ht="25.5" customHeight="1" x14ac:dyDescent="0.25">
      <c r="A416" s="31"/>
      <c r="B416" s="31"/>
      <c r="C416" s="31"/>
      <c r="D416" s="31"/>
      <c r="E416" s="33"/>
      <c r="F416" s="90"/>
      <c r="G416" s="31"/>
      <c r="H416" s="83"/>
      <c r="I416" s="83"/>
      <c r="J416" s="62"/>
      <c r="K416" s="31"/>
      <c r="L416" s="31"/>
      <c r="M416" s="83"/>
      <c r="N416" s="69"/>
      <c r="O416" s="69"/>
      <c r="P416" s="74"/>
      <c r="Q416" s="74"/>
      <c r="R416" s="75"/>
      <c r="S416" s="34"/>
      <c r="T416" s="83"/>
      <c r="U416" s="83"/>
      <c r="V416" s="83"/>
      <c r="W416" s="83"/>
      <c r="X416" s="74"/>
      <c r="Y416" s="74"/>
      <c r="Z416" s="74"/>
      <c r="AA416" s="66"/>
      <c r="AB416" s="72"/>
      <c r="AC416" s="66"/>
      <c r="AD416" s="72"/>
      <c r="AE416" s="72"/>
      <c r="AF416" s="72"/>
      <c r="AG416" s="62"/>
      <c r="AH416" s="104"/>
      <c r="AI416" s="105"/>
      <c r="AJ416" s="30"/>
      <c r="AK416" s="30"/>
      <c r="AL416" s="30"/>
      <c r="AM416" s="30"/>
      <c r="AN416" s="68"/>
      <c r="AO416" s="68"/>
      <c r="AP416" s="68"/>
      <c r="AQ416" s="68"/>
      <c r="AR416" s="68"/>
      <c r="AS416" s="31"/>
      <c r="AT416" s="73"/>
      <c r="AU416" s="73"/>
      <c r="AV416" s="68"/>
      <c r="AW416" s="67"/>
      <c r="AX416" s="67"/>
      <c r="AY416" s="67"/>
      <c r="AZ416" s="67"/>
      <c r="BA416" s="123"/>
      <c r="BB416" s="123"/>
      <c r="BC416" s="123"/>
      <c r="BD416" s="123"/>
      <c r="BE416" s="123"/>
      <c r="BF416" s="67"/>
    </row>
    <row r="417" spans="1:58" ht="25.5" customHeight="1" x14ac:dyDescent="0.25">
      <c r="A417" s="31"/>
      <c r="B417" s="31"/>
      <c r="C417" s="31"/>
      <c r="D417" s="31"/>
      <c r="E417" s="33"/>
      <c r="F417" s="90"/>
      <c r="G417" s="31"/>
      <c r="H417" s="83"/>
      <c r="I417" s="83"/>
      <c r="J417" s="62"/>
      <c r="K417" s="31"/>
      <c r="L417" s="31"/>
      <c r="M417" s="83"/>
      <c r="N417" s="69"/>
      <c r="O417" s="69"/>
      <c r="P417" s="74"/>
      <c r="Q417" s="74"/>
      <c r="R417" s="75"/>
      <c r="S417" s="34"/>
      <c r="T417" s="83"/>
      <c r="U417" s="83"/>
      <c r="V417" s="83"/>
      <c r="W417" s="83"/>
      <c r="X417" s="74"/>
      <c r="Y417" s="74"/>
      <c r="Z417" s="74"/>
      <c r="AA417" s="66"/>
      <c r="AB417" s="72"/>
      <c r="AC417" s="66"/>
      <c r="AD417" s="72"/>
      <c r="AE417" s="72"/>
      <c r="AF417" s="72"/>
      <c r="AG417" s="62"/>
      <c r="AH417" s="104"/>
      <c r="AI417" s="105"/>
      <c r="AJ417" s="30"/>
      <c r="AK417" s="30"/>
      <c r="AL417" s="30"/>
      <c r="AM417" s="30"/>
      <c r="AN417" s="68"/>
      <c r="AO417" s="68"/>
      <c r="AP417" s="68"/>
      <c r="AQ417" s="68"/>
      <c r="AR417" s="68"/>
      <c r="AS417" s="31"/>
      <c r="AT417" s="73"/>
      <c r="AU417" s="73"/>
      <c r="AV417" s="68"/>
      <c r="AW417" s="67"/>
      <c r="AX417" s="67"/>
      <c r="AY417" s="67"/>
      <c r="AZ417" s="67"/>
      <c r="BA417" s="123"/>
      <c r="BB417" s="123"/>
      <c r="BC417" s="123"/>
      <c r="BD417" s="123"/>
      <c r="BE417" s="123"/>
      <c r="BF417" s="67"/>
    </row>
    <row r="418" spans="1:58" ht="25.5" customHeight="1" x14ac:dyDescent="0.25">
      <c r="A418" s="31"/>
      <c r="B418" s="31"/>
      <c r="C418" s="31"/>
      <c r="D418" s="31"/>
      <c r="E418" s="33"/>
      <c r="F418" s="90"/>
      <c r="G418" s="31"/>
      <c r="H418" s="83"/>
      <c r="I418" s="83"/>
      <c r="J418" s="62"/>
      <c r="K418" s="31"/>
      <c r="L418" s="31"/>
      <c r="M418" s="83"/>
      <c r="N418" s="69"/>
      <c r="O418" s="69"/>
      <c r="P418" s="74"/>
      <c r="Q418" s="74"/>
      <c r="R418" s="75"/>
      <c r="S418" s="34"/>
      <c r="T418" s="83"/>
      <c r="U418" s="83"/>
      <c r="V418" s="83"/>
      <c r="W418" s="83"/>
      <c r="X418" s="74"/>
      <c r="Y418" s="74"/>
      <c r="Z418" s="74"/>
      <c r="AA418" s="66"/>
      <c r="AB418" s="72"/>
      <c r="AC418" s="66"/>
      <c r="AD418" s="72"/>
      <c r="AE418" s="72"/>
      <c r="AF418" s="72"/>
      <c r="AG418" s="62"/>
      <c r="AH418" s="104"/>
      <c r="AI418" s="105"/>
      <c r="AJ418" s="30"/>
      <c r="AK418" s="30"/>
      <c r="AL418" s="30"/>
      <c r="AM418" s="30"/>
      <c r="AN418" s="68"/>
      <c r="AO418" s="68"/>
      <c r="AP418" s="68"/>
      <c r="AQ418" s="68"/>
      <c r="AR418" s="68"/>
      <c r="AS418" s="31"/>
      <c r="AT418" s="73"/>
      <c r="AU418" s="73"/>
      <c r="AV418" s="68"/>
      <c r="AW418" s="67"/>
      <c r="AX418" s="67"/>
      <c r="AY418" s="67"/>
      <c r="AZ418" s="67"/>
      <c r="BA418" s="123"/>
      <c r="BB418" s="123"/>
      <c r="BC418" s="123"/>
      <c r="BD418" s="123"/>
      <c r="BE418" s="123"/>
      <c r="BF418" s="67"/>
    </row>
    <row r="419" spans="1:58" ht="25.5" customHeight="1" x14ac:dyDescent="0.25">
      <c r="A419" s="31"/>
      <c r="B419" s="31"/>
      <c r="C419" s="31"/>
      <c r="D419" s="31"/>
      <c r="E419" s="33"/>
      <c r="F419" s="90"/>
      <c r="G419" s="31"/>
      <c r="H419" s="83"/>
      <c r="I419" s="83"/>
      <c r="J419" s="62"/>
      <c r="K419" s="31"/>
      <c r="L419" s="31"/>
      <c r="M419" s="83"/>
      <c r="N419" s="69"/>
      <c r="O419" s="69"/>
      <c r="P419" s="74"/>
      <c r="Q419" s="74"/>
      <c r="R419" s="75"/>
      <c r="S419" s="34"/>
      <c r="T419" s="83"/>
      <c r="U419" s="83"/>
      <c r="V419" s="83"/>
      <c r="W419" s="83"/>
      <c r="X419" s="74"/>
      <c r="Y419" s="74"/>
      <c r="Z419" s="74"/>
      <c r="AA419" s="66"/>
      <c r="AB419" s="72"/>
      <c r="AC419" s="66"/>
      <c r="AD419" s="72"/>
      <c r="AE419" s="72"/>
      <c r="AF419" s="72"/>
      <c r="AG419" s="62"/>
      <c r="AH419" s="104"/>
      <c r="AI419" s="105"/>
      <c r="AJ419" s="30"/>
      <c r="AK419" s="30"/>
      <c r="AL419" s="30"/>
      <c r="AM419" s="30"/>
      <c r="AN419" s="68"/>
      <c r="AO419" s="68"/>
      <c r="AP419" s="68"/>
      <c r="AQ419" s="68"/>
      <c r="AR419" s="68"/>
      <c r="AS419" s="31"/>
      <c r="AT419" s="73"/>
      <c r="AU419" s="73"/>
      <c r="AV419" s="68"/>
      <c r="AW419" s="67"/>
      <c r="AX419" s="67"/>
      <c r="AY419" s="67"/>
      <c r="AZ419" s="67"/>
      <c r="BA419" s="123"/>
      <c r="BB419" s="123"/>
      <c r="BC419" s="123"/>
      <c r="BD419" s="123"/>
      <c r="BE419" s="123"/>
      <c r="BF419" s="67"/>
    </row>
    <row r="420" spans="1:58" ht="25.5" customHeight="1" x14ac:dyDescent="0.25">
      <c r="A420" s="31"/>
      <c r="B420" s="31"/>
      <c r="C420" s="31"/>
      <c r="D420" s="31"/>
      <c r="E420" s="33"/>
      <c r="F420" s="90"/>
      <c r="G420" s="31"/>
      <c r="H420" s="83"/>
      <c r="I420" s="83"/>
      <c r="J420" s="62"/>
      <c r="K420" s="31"/>
      <c r="L420" s="31"/>
      <c r="M420" s="83"/>
      <c r="N420" s="69"/>
      <c r="O420" s="69"/>
      <c r="P420" s="74"/>
      <c r="Q420" s="74"/>
      <c r="R420" s="75"/>
      <c r="S420" s="34"/>
      <c r="T420" s="83"/>
      <c r="U420" s="83"/>
      <c r="V420" s="83"/>
      <c r="W420" s="83"/>
      <c r="X420" s="74"/>
      <c r="Y420" s="74"/>
      <c r="Z420" s="74"/>
      <c r="AA420" s="66"/>
      <c r="AB420" s="72"/>
      <c r="AC420" s="66"/>
      <c r="AD420" s="72"/>
      <c r="AE420" s="72"/>
      <c r="AF420" s="72"/>
      <c r="AG420" s="62"/>
      <c r="AH420" s="104"/>
      <c r="AI420" s="105"/>
      <c r="AJ420" s="30"/>
      <c r="AK420" s="30"/>
      <c r="AL420" s="30"/>
      <c r="AM420" s="30"/>
      <c r="AN420" s="68"/>
      <c r="AO420" s="68"/>
      <c r="AP420" s="68"/>
      <c r="AQ420" s="68"/>
      <c r="AR420" s="68"/>
      <c r="AS420" s="31"/>
      <c r="AT420" s="73"/>
      <c r="AU420" s="73"/>
      <c r="AV420" s="68"/>
      <c r="AW420" s="67"/>
      <c r="AX420" s="67"/>
      <c r="AY420" s="67"/>
      <c r="AZ420" s="67"/>
      <c r="BA420" s="123"/>
      <c r="BB420" s="123"/>
      <c r="BC420" s="123"/>
      <c r="BD420" s="123"/>
      <c r="BE420" s="123"/>
      <c r="BF420" s="67"/>
    </row>
    <row r="421" spans="1:58" ht="25.5" customHeight="1" x14ac:dyDescent="0.25">
      <c r="A421" s="31"/>
      <c r="B421" s="31"/>
      <c r="C421" s="31"/>
      <c r="D421" s="31"/>
      <c r="E421" s="33"/>
      <c r="F421" s="90"/>
      <c r="G421" s="31"/>
      <c r="H421" s="83"/>
      <c r="I421" s="83"/>
      <c r="J421" s="62"/>
      <c r="K421" s="31"/>
      <c r="L421" s="31"/>
      <c r="M421" s="83"/>
      <c r="N421" s="69"/>
      <c r="O421" s="69"/>
      <c r="P421" s="74"/>
      <c r="Q421" s="74"/>
      <c r="R421" s="75"/>
      <c r="S421" s="34"/>
      <c r="T421" s="83"/>
      <c r="U421" s="83"/>
      <c r="V421" s="83"/>
      <c r="W421" s="83"/>
      <c r="X421" s="74"/>
      <c r="Y421" s="74"/>
      <c r="Z421" s="74"/>
      <c r="AA421" s="66"/>
      <c r="AB421" s="72"/>
      <c r="AC421" s="66"/>
      <c r="AD421" s="72"/>
      <c r="AE421" s="72"/>
      <c r="AF421" s="72"/>
      <c r="AG421" s="62"/>
      <c r="AH421" s="104"/>
      <c r="AI421" s="105"/>
      <c r="AJ421" s="30"/>
      <c r="AK421" s="30"/>
      <c r="AL421" s="30"/>
      <c r="AM421" s="30"/>
      <c r="AN421" s="68"/>
      <c r="AO421" s="68"/>
      <c r="AP421" s="68"/>
      <c r="AQ421" s="68"/>
      <c r="AR421" s="68"/>
      <c r="AS421" s="31"/>
      <c r="AT421" s="73"/>
      <c r="AU421" s="73"/>
      <c r="AV421" s="68"/>
      <c r="AW421" s="67"/>
      <c r="AX421" s="67"/>
      <c r="AY421" s="67"/>
      <c r="AZ421" s="67"/>
      <c r="BA421" s="123"/>
      <c r="BB421" s="123"/>
      <c r="BC421" s="123"/>
      <c r="BD421" s="123"/>
      <c r="BE421" s="123"/>
      <c r="BF421" s="67"/>
    </row>
    <row r="422" spans="1:58" ht="25.5" customHeight="1" x14ac:dyDescent="0.25">
      <c r="A422" s="31"/>
      <c r="B422" s="31"/>
      <c r="C422" s="31"/>
      <c r="D422" s="31"/>
      <c r="E422" s="33"/>
      <c r="F422" s="90"/>
      <c r="G422" s="31"/>
      <c r="H422" s="83"/>
      <c r="I422" s="83"/>
      <c r="J422" s="62"/>
      <c r="K422" s="31"/>
      <c r="L422" s="31"/>
      <c r="M422" s="83"/>
      <c r="N422" s="69"/>
      <c r="O422" s="69"/>
      <c r="P422" s="74"/>
      <c r="Q422" s="74"/>
      <c r="R422" s="75"/>
      <c r="S422" s="34"/>
      <c r="T422" s="83"/>
      <c r="U422" s="83"/>
      <c r="V422" s="83"/>
      <c r="W422" s="83"/>
      <c r="X422" s="74"/>
      <c r="Y422" s="74"/>
      <c r="Z422" s="74"/>
      <c r="AA422" s="66"/>
      <c r="AB422" s="72"/>
      <c r="AC422" s="66"/>
      <c r="AD422" s="72"/>
      <c r="AE422" s="72"/>
      <c r="AF422" s="72"/>
      <c r="AG422" s="62"/>
      <c r="AH422" s="104"/>
      <c r="AI422" s="105"/>
      <c r="AJ422" s="30"/>
      <c r="AK422" s="30"/>
      <c r="AL422" s="30"/>
      <c r="AM422" s="30"/>
      <c r="AN422" s="68"/>
      <c r="AO422" s="68"/>
      <c r="AP422" s="68"/>
      <c r="AQ422" s="68"/>
      <c r="AR422" s="68"/>
      <c r="AS422" s="31"/>
      <c r="AT422" s="73"/>
      <c r="AU422" s="73"/>
      <c r="AV422" s="68"/>
      <c r="AW422" s="67"/>
      <c r="AX422" s="67"/>
      <c r="AY422" s="67"/>
      <c r="AZ422" s="67"/>
      <c r="BA422" s="123"/>
      <c r="BB422" s="123"/>
      <c r="BC422" s="123"/>
      <c r="BD422" s="123"/>
      <c r="BE422" s="123"/>
      <c r="BF422" s="67"/>
    </row>
    <row r="423" spans="1:58" ht="25.5" customHeight="1" x14ac:dyDescent="0.25">
      <c r="A423" s="31"/>
      <c r="B423" s="31"/>
      <c r="C423" s="31"/>
      <c r="D423" s="31"/>
      <c r="E423" s="33"/>
      <c r="F423" s="90"/>
      <c r="G423" s="31"/>
      <c r="H423" s="83"/>
      <c r="I423" s="83"/>
      <c r="J423" s="62"/>
      <c r="K423" s="31"/>
      <c r="L423" s="31"/>
      <c r="M423" s="83"/>
      <c r="N423" s="69"/>
      <c r="O423" s="69"/>
      <c r="P423" s="74"/>
      <c r="Q423" s="74"/>
      <c r="R423" s="75"/>
      <c r="S423" s="34"/>
      <c r="T423" s="83"/>
      <c r="U423" s="83"/>
      <c r="V423" s="83"/>
      <c r="W423" s="83"/>
      <c r="X423" s="74"/>
      <c r="Y423" s="74"/>
      <c r="Z423" s="74"/>
      <c r="AA423" s="66"/>
      <c r="AB423" s="72"/>
      <c r="AC423" s="66"/>
      <c r="AD423" s="72"/>
      <c r="AE423" s="72"/>
      <c r="AF423" s="72"/>
      <c r="AG423" s="62"/>
      <c r="AH423" s="104"/>
      <c r="AI423" s="105"/>
      <c r="AJ423" s="30"/>
      <c r="AK423" s="30"/>
      <c r="AL423" s="30"/>
      <c r="AM423" s="30"/>
      <c r="AN423" s="68"/>
      <c r="AO423" s="68"/>
      <c r="AP423" s="68"/>
      <c r="AQ423" s="68"/>
      <c r="AR423" s="68"/>
      <c r="AS423" s="31"/>
      <c r="AT423" s="73"/>
      <c r="AU423" s="73"/>
      <c r="AV423" s="68"/>
      <c r="AW423" s="67"/>
      <c r="AX423" s="67"/>
      <c r="AY423" s="67"/>
      <c r="AZ423" s="67"/>
      <c r="BA423" s="123"/>
      <c r="BB423" s="123"/>
      <c r="BC423" s="123"/>
      <c r="BD423" s="123"/>
      <c r="BE423" s="123"/>
      <c r="BF423" s="67"/>
    </row>
    <row r="424" spans="1:58" ht="25.5" customHeight="1" x14ac:dyDescent="0.25">
      <c r="A424" s="31"/>
      <c r="B424" s="31"/>
      <c r="C424" s="31"/>
      <c r="D424" s="31"/>
      <c r="E424" s="33"/>
      <c r="F424" s="90"/>
      <c r="G424" s="31"/>
      <c r="H424" s="83"/>
      <c r="I424" s="83"/>
      <c r="J424" s="62"/>
      <c r="K424" s="31"/>
      <c r="L424" s="31"/>
      <c r="M424" s="83"/>
      <c r="N424" s="69"/>
      <c r="O424" s="69"/>
      <c r="P424" s="74"/>
      <c r="Q424" s="74"/>
      <c r="R424" s="75"/>
      <c r="S424" s="34"/>
      <c r="T424" s="83"/>
      <c r="U424" s="83"/>
      <c r="V424" s="83"/>
      <c r="W424" s="83"/>
      <c r="X424" s="74"/>
      <c r="Y424" s="74"/>
      <c r="Z424" s="74"/>
      <c r="AA424" s="66"/>
      <c r="AB424" s="72"/>
      <c r="AC424" s="66"/>
      <c r="AD424" s="72"/>
      <c r="AE424" s="72"/>
      <c r="AF424" s="72"/>
      <c r="AG424" s="62"/>
      <c r="AH424" s="104"/>
      <c r="AI424" s="105"/>
      <c r="AJ424" s="30"/>
      <c r="AK424" s="30"/>
      <c r="AL424" s="30"/>
      <c r="AM424" s="30"/>
      <c r="AN424" s="68"/>
      <c r="AO424" s="68"/>
      <c r="AP424" s="68"/>
      <c r="AQ424" s="68"/>
      <c r="AR424" s="68"/>
      <c r="AS424" s="31"/>
      <c r="AT424" s="73"/>
      <c r="AU424" s="73"/>
      <c r="AV424" s="68"/>
      <c r="AW424" s="67"/>
      <c r="AX424" s="67"/>
      <c r="AY424" s="67"/>
      <c r="AZ424" s="67"/>
      <c r="BA424" s="123"/>
      <c r="BB424" s="123"/>
      <c r="BC424" s="123"/>
      <c r="BD424" s="123"/>
      <c r="BE424" s="123"/>
      <c r="BF424" s="67"/>
    </row>
    <row r="425" spans="1:58" ht="25.5" customHeight="1" x14ac:dyDescent="0.25">
      <c r="A425" s="31"/>
      <c r="B425" s="31"/>
      <c r="C425" s="31"/>
      <c r="D425" s="31"/>
      <c r="E425" s="33"/>
      <c r="F425" s="90"/>
      <c r="G425" s="31"/>
      <c r="H425" s="83"/>
      <c r="I425" s="83"/>
      <c r="J425" s="62"/>
      <c r="K425" s="31"/>
      <c r="L425" s="31"/>
      <c r="M425" s="83"/>
      <c r="N425" s="69"/>
      <c r="O425" s="69"/>
      <c r="P425" s="74"/>
      <c r="Q425" s="74"/>
      <c r="R425" s="75"/>
      <c r="S425" s="34"/>
      <c r="T425" s="83"/>
      <c r="U425" s="83"/>
      <c r="V425" s="83"/>
      <c r="W425" s="83"/>
      <c r="X425" s="74"/>
      <c r="Y425" s="74"/>
      <c r="Z425" s="74"/>
      <c r="AA425" s="66"/>
      <c r="AB425" s="72"/>
      <c r="AC425" s="66"/>
      <c r="AD425" s="72"/>
      <c r="AE425" s="72"/>
      <c r="AF425" s="72"/>
      <c r="AG425" s="62"/>
      <c r="AH425" s="104"/>
      <c r="AI425" s="105"/>
      <c r="AJ425" s="30"/>
      <c r="AK425" s="30"/>
      <c r="AL425" s="30"/>
      <c r="AM425" s="30"/>
      <c r="AN425" s="68"/>
      <c r="AO425" s="68"/>
      <c r="AP425" s="68"/>
      <c r="AQ425" s="68"/>
      <c r="AR425" s="68"/>
      <c r="AS425" s="31"/>
      <c r="AT425" s="73"/>
      <c r="AU425" s="73"/>
      <c r="AV425" s="68"/>
      <c r="AW425" s="67"/>
      <c r="AX425" s="67"/>
      <c r="AY425" s="67"/>
      <c r="AZ425" s="67"/>
      <c r="BA425" s="123"/>
      <c r="BB425" s="123"/>
      <c r="BC425" s="123"/>
      <c r="BD425" s="123"/>
      <c r="BE425" s="123"/>
      <c r="BF425" s="67"/>
    </row>
    <row r="426" spans="1:58" ht="25.5" customHeight="1" x14ac:dyDescent="0.25">
      <c r="A426" s="31"/>
      <c r="B426" s="31"/>
      <c r="C426" s="31"/>
      <c r="D426" s="31"/>
      <c r="E426" s="33"/>
      <c r="F426" s="90"/>
      <c r="G426" s="31"/>
      <c r="H426" s="83"/>
      <c r="I426" s="83"/>
      <c r="J426" s="62"/>
      <c r="K426" s="31"/>
      <c r="L426" s="31"/>
      <c r="M426" s="83"/>
      <c r="N426" s="69"/>
      <c r="O426" s="69"/>
      <c r="P426" s="74"/>
      <c r="Q426" s="74"/>
      <c r="R426" s="75"/>
      <c r="S426" s="34"/>
      <c r="T426" s="83"/>
      <c r="U426" s="83"/>
      <c r="V426" s="83"/>
      <c r="W426" s="83"/>
      <c r="X426" s="74"/>
      <c r="Y426" s="74"/>
      <c r="Z426" s="74"/>
      <c r="AA426" s="66"/>
      <c r="AB426" s="72"/>
      <c r="AC426" s="66"/>
      <c r="AD426" s="72"/>
      <c r="AE426" s="72"/>
      <c r="AF426" s="72"/>
      <c r="AG426" s="62"/>
      <c r="AH426" s="104"/>
      <c r="AI426" s="105"/>
      <c r="AJ426" s="30"/>
      <c r="AK426" s="30"/>
      <c r="AL426" s="30"/>
      <c r="AM426" s="30"/>
      <c r="AN426" s="68"/>
      <c r="AO426" s="68"/>
      <c r="AP426" s="68"/>
      <c r="AQ426" s="68"/>
      <c r="AR426" s="68"/>
      <c r="AS426" s="31"/>
      <c r="AT426" s="73"/>
      <c r="AU426" s="73"/>
      <c r="AV426" s="68"/>
      <c r="AW426" s="67"/>
      <c r="AX426" s="67"/>
      <c r="AY426" s="67"/>
      <c r="AZ426" s="67"/>
      <c r="BA426" s="123"/>
      <c r="BB426" s="123"/>
      <c r="BC426" s="123"/>
      <c r="BD426" s="123"/>
      <c r="BE426" s="123"/>
      <c r="BF426" s="67"/>
    </row>
    <row r="427" spans="1:58" ht="25.5" customHeight="1" x14ac:dyDescent="0.25">
      <c r="A427" s="31"/>
      <c r="B427" s="31"/>
      <c r="C427" s="31"/>
      <c r="D427" s="31"/>
      <c r="E427" s="33"/>
      <c r="F427" s="90"/>
      <c r="G427" s="31"/>
      <c r="H427" s="83"/>
      <c r="I427" s="83"/>
      <c r="J427" s="62"/>
      <c r="K427" s="31"/>
      <c r="L427" s="31"/>
      <c r="M427" s="83"/>
      <c r="N427" s="69"/>
      <c r="O427" s="69"/>
      <c r="P427" s="74"/>
      <c r="Q427" s="74"/>
      <c r="R427" s="75"/>
      <c r="S427" s="34"/>
      <c r="T427" s="83"/>
      <c r="U427" s="83"/>
      <c r="V427" s="83"/>
      <c r="W427" s="83"/>
      <c r="X427" s="74"/>
      <c r="Y427" s="74"/>
      <c r="Z427" s="74"/>
      <c r="AA427" s="66"/>
      <c r="AB427" s="72"/>
      <c r="AC427" s="66"/>
      <c r="AD427" s="72"/>
      <c r="AE427" s="72"/>
      <c r="AF427" s="72"/>
      <c r="AG427" s="62"/>
      <c r="AH427" s="104"/>
      <c r="AI427" s="105"/>
      <c r="AJ427" s="30"/>
      <c r="AK427" s="30"/>
      <c r="AL427" s="30"/>
      <c r="AM427" s="30"/>
      <c r="AN427" s="68"/>
      <c r="AO427" s="68"/>
      <c r="AP427" s="68"/>
      <c r="AQ427" s="68"/>
      <c r="AR427" s="68"/>
      <c r="AS427" s="31"/>
      <c r="AT427" s="73"/>
      <c r="AU427" s="73"/>
      <c r="AV427" s="68"/>
      <c r="AW427" s="67"/>
      <c r="AX427" s="67"/>
      <c r="AY427" s="67"/>
      <c r="AZ427" s="67"/>
      <c r="BA427" s="123"/>
      <c r="BB427" s="123"/>
      <c r="BC427" s="123"/>
      <c r="BD427" s="123"/>
      <c r="BE427" s="123"/>
      <c r="BF427" s="67"/>
    </row>
    <row r="428" spans="1:58" ht="25.5" customHeight="1" x14ac:dyDescent="0.25">
      <c r="A428" s="31"/>
      <c r="B428" s="31"/>
      <c r="C428" s="31"/>
      <c r="D428" s="31"/>
      <c r="E428" s="33"/>
      <c r="F428" s="90"/>
      <c r="G428" s="31"/>
      <c r="H428" s="83"/>
      <c r="I428" s="83"/>
      <c r="J428" s="62"/>
      <c r="K428" s="31"/>
      <c r="L428" s="31"/>
      <c r="M428" s="83"/>
      <c r="N428" s="69"/>
      <c r="O428" s="69"/>
      <c r="P428" s="74"/>
      <c r="Q428" s="74"/>
      <c r="R428" s="75"/>
      <c r="S428" s="34"/>
      <c r="T428" s="83"/>
      <c r="U428" s="83"/>
      <c r="V428" s="83"/>
      <c r="W428" s="83"/>
      <c r="X428" s="74"/>
      <c r="Y428" s="74"/>
      <c r="Z428" s="74"/>
      <c r="AA428" s="66"/>
      <c r="AB428" s="72"/>
      <c r="AC428" s="66"/>
      <c r="AD428" s="72"/>
      <c r="AE428" s="72"/>
      <c r="AF428" s="72"/>
      <c r="AG428" s="62"/>
      <c r="AH428" s="104"/>
      <c r="AI428" s="105"/>
      <c r="AJ428" s="30"/>
      <c r="AK428" s="30"/>
      <c r="AL428" s="30"/>
      <c r="AM428" s="30"/>
      <c r="AN428" s="68"/>
      <c r="AO428" s="68"/>
      <c r="AP428" s="68"/>
      <c r="AQ428" s="68"/>
      <c r="AR428" s="68"/>
      <c r="AS428" s="31"/>
      <c r="AT428" s="73"/>
      <c r="AU428" s="73"/>
      <c r="AV428" s="68"/>
      <c r="AW428" s="67"/>
      <c r="AX428" s="67"/>
      <c r="AY428" s="67"/>
      <c r="AZ428" s="67"/>
      <c r="BA428" s="123"/>
      <c r="BB428" s="123"/>
      <c r="BC428" s="123"/>
      <c r="BD428" s="123"/>
      <c r="BE428" s="123"/>
      <c r="BF428" s="67"/>
    </row>
    <row r="429" spans="1:58" ht="25.5" customHeight="1" x14ac:dyDescent="0.25">
      <c r="A429" s="31"/>
      <c r="B429" s="31"/>
      <c r="C429" s="31"/>
      <c r="D429" s="31"/>
      <c r="E429" s="33"/>
      <c r="F429" s="90"/>
      <c r="G429" s="31"/>
      <c r="H429" s="83"/>
      <c r="I429" s="83"/>
      <c r="J429" s="62"/>
      <c r="K429" s="31"/>
      <c r="L429" s="31"/>
      <c r="M429" s="83"/>
      <c r="N429" s="69"/>
      <c r="O429" s="69"/>
      <c r="P429" s="74"/>
      <c r="Q429" s="74"/>
      <c r="R429" s="75"/>
      <c r="S429" s="34"/>
      <c r="T429" s="83"/>
      <c r="U429" s="83"/>
      <c r="V429" s="83"/>
      <c r="W429" s="83"/>
      <c r="X429" s="74"/>
      <c r="Y429" s="74"/>
      <c r="Z429" s="74"/>
      <c r="AA429" s="66"/>
      <c r="AB429" s="72"/>
      <c r="AC429" s="66"/>
      <c r="AD429" s="72"/>
      <c r="AE429" s="72"/>
      <c r="AF429" s="72"/>
      <c r="AG429" s="62"/>
      <c r="AH429" s="104"/>
      <c r="AI429" s="105"/>
      <c r="AJ429" s="30"/>
      <c r="AK429" s="30"/>
      <c r="AL429" s="30"/>
      <c r="AM429" s="30"/>
      <c r="AN429" s="68"/>
      <c r="AO429" s="68"/>
      <c r="AP429" s="68"/>
      <c r="AQ429" s="68"/>
      <c r="AR429" s="68"/>
      <c r="AS429" s="31"/>
      <c r="AT429" s="73"/>
      <c r="AU429" s="73"/>
      <c r="AV429" s="68"/>
      <c r="AW429" s="67"/>
      <c r="AX429" s="67"/>
      <c r="AY429" s="67"/>
      <c r="AZ429" s="67"/>
      <c r="BA429" s="123"/>
      <c r="BB429" s="123"/>
      <c r="BC429" s="123"/>
      <c r="BD429" s="123"/>
      <c r="BE429" s="123"/>
      <c r="BF429" s="67"/>
    </row>
    <row r="430" spans="1:58" ht="25.5" customHeight="1" x14ac:dyDescent="0.25">
      <c r="A430" s="31"/>
      <c r="B430" s="31"/>
      <c r="C430" s="31"/>
      <c r="D430" s="31"/>
      <c r="E430" s="33"/>
      <c r="F430" s="90"/>
      <c r="G430" s="31"/>
      <c r="H430" s="83"/>
      <c r="I430" s="83"/>
      <c r="J430" s="62"/>
      <c r="K430" s="31"/>
      <c r="L430" s="31"/>
      <c r="M430" s="83"/>
      <c r="N430" s="69"/>
      <c r="O430" s="69"/>
      <c r="P430" s="74"/>
      <c r="Q430" s="74"/>
      <c r="R430" s="75"/>
      <c r="S430" s="34"/>
      <c r="T430" s="83"/>
      <c r="U430" s="83"/>
      <c r="V430" s="83"/>
      <c r="W430" s="83"/>
      <c r="X430" s="74"/>
      <c r="Y430" s="74"/>
      <c r="Z430" s="74"/>
      <c r="AA430" s="66"/>
      <c r="AB430" s="72"/>
      <c r="AC430" s="66"/>
      <c r="AD430" s="72"/>
      <c r="AE430" s="72"/>
      <c r="AF430" s="72"/>
      <c r="AG430" s="62"/>
      <c r="AH430" s="104"/>
      <c r="AI430" s="105"/>
      <c r="AJ430" s="30"/>
      <c r="AK430" s="30"/>
      <c r="AL430" s="30"/>
      <c r="AM430" s="30"/>
      <c r="AN430" s="68"/>
      <c r="AO430" s="68"/>
      <c r="AP430" s="68"/>
      <c r="AQ430" s="68"/>
      <c r="AR430" s="68"/>
      <c r="AS430" s="31"/>
      <c r="AT430" s="73"/>
      <c r="AU430" s="73"/>
      <c r="AV430" s="68"/>
      <c r="AW430" s="67"/>
      <c r="AX430" s="67"/>
      <c r="AY430" s="67"/>
      <c r="AZ430" s="67"/>
      <c r="BA430" s="123"/>
      <c r="BB430" s="123"/>
      <c r="BC430" s="123"/>
      <c r="BD430" s="123"/>
      <c r="BE430" s="123"/>
      <c r="BF430" s="67"/>
    </row>
    <row r="431" spans="1:58" ht="25.5" customHeight="1" x14ac:dyDescent="0.25">
      <c r="A431" s="31"/>
      <c r="B431" s="31"/>
      <c r="C431" s="31"/>
      <c r="D431" s="31"/>
      <c r="E431" s="33"/>
      <c r="F431" s="90"/>
      <c r="G431" s="31"/>
      <c r="H431" s="83"/>
      <c r="I431" s="83"/>
      <c r="J431" s="62"/>
      <c r="K431" s="31"/>
      <c r="L431" s="31"/>
      <c r="M431" s="83"/>
      <c r="N431" s="69"/>
      <c r="O431" s="69"/>
      <c r="P431" s="74"/>
      <c r="Q431" s="74"/>
      <c r="R431" s="75"/>
      <c r="S431" s="34"/>
      <c r="T431" s="83"/>
      <c r="U431" s="83"/>
      <c r="V431" s="83"/>
      <c r="W431" s="83"/>
      <c r="X431" s="74"/>
      <c r="Y431" s="74"/>
      <c r="Z431" s="74"/>
      <c r="AA431" s="66"/>
      <c r="AB431" s="72"/>
      <c r="AC431" s="66"/>
      <c r="AD431" s="72"/>
      <c r="AE431" s="72"/>
      <c r="AF431" s="72"/>
      <c r="AG431" s="62"/>
      <c r="AH431" s="104"/>
      <c r="AI431" s="105"/>
      <c r="AJ431" s="30"/>
      <c r="AK431" s="30"/>
      <c r="AL431" s="30"/>
      <c r="AM431" s="30"/>
      <c r="AN431" s="68"/>
      <c r="AO431" s="68"/>
      <c r="AP431" s="68"/>
      <c r="AQ431" s="68"/>
      <c r="AR431" s="68"/>
      <c r="AS431" s="31"/>
      <c r="AT431" s="73"/>
      <c r="AU431" s="73"/>
      <c r="AV431" s="68"/>
      <c r="AW431" s="67"/>
      <c r="AX431" s="67"/>
      <c r="AY431" s="67"/>
      <c r="AZ431" s="67"/>
      <c r="BA431" s="123"/>
      <c r="BB431" s="123"/>
      <c r="BC431" s="123"/>
      <c r="BD431" s="123"/>
      <c r="BE431" s="123"/>
      <c r="BF431" s="67"/>
    </row>
    <row r="432" spans="1:58" ht="25.5" customHeight="1" x14ac:dyDescent="0.25">
      <c r="A432" s="31"/>
      <c r="B432" s="31"/>
      <c r="C432" s="31"/>
      <c r="D432" s="31"/>
      <c r="E432" s="33"/>
      <c r="F432" s="90"/>
      <c r="G432" s="31"/>
      <c r="H432" s="83"/>
      <c r="I432" s="83"/>
      <c r="J432" s="62"/>
      <c r="K432" s="31"/>
      <c r="L432" s="31"/>
      <c r="M432" s="83"/>
      <c r="N432" s="69"/>
      <c r="O432" s="69"/>
      <c r="P432" s="74"/>
      <c r="Q432" s="74"/>
      <c r="R432" s="75"/>
      <c r="S432" s="34"/>
      <c r="T432" s="83"/>
      <c r="U432" s="83"/>
      <c r="V432" s="83"/>
      <c r="W432" s="83"/>
      <c r="X432" s="74"/>
      <c r="Y432" s="74"/>
      <c r="Z432" s="74"/>
      <c r="AA432" s="66"/>
      <c r="AB432" s="72"/>
      <c r="AC432" s="66"/>
      <c r="AD432" s="72"/>
      <c r="AE432" s="72"/>
      <c r="AF432" s="72"/>
      <c r="AG432" s="62"/>
      <c r="AH432" s="104"/>
      <c r="AI432" s="105"/>
      <c r="AJ432" s="30"/>
      <c r="AK432" s="30"/>
      <c r="AL432" s="30"/>
      <c r="AM432" s="30"/>
      <c r="AN432" s="68"/>
      <c r="AO432" s="68"/>
      <c r="AP432" s="68"/>
      <c r="AQ432" s="68"/>
      <c r="AR432" s="68"/>
      <c r="AS432" s="31"/>
      <c r="AT432" s="73"/>
      <c r="AU432" s="73"/>
      <c r="AV432" s="68"/>
      <c r="AW432" s="67"/>
      <c r="AX432" s="67"/>
      <c r="AY432" s="67"/>
      <c r="AZ432" s="67"/>
      <c r="BA432" s="123"/>
      <c r="BB432" s="123"/>
      <c r="BC432" s="123"/>
      <c r="BD432" s="123"/>
      <c r="BE432" s="123"/>
      <c r="BF432" s="67"/>
    </row>
    <row r="433" spans="1:58" ht="25.5" customHeight="1" x14ac:dyDescent="0.25">
      <c r="A433" s="31"/>
      <c r="B433" s="31"/>
      <c r="C433" s="31"/>
      <c r="D433" s="31"/>
      <c r="E433" s="33"/>
      <c r="F433" s="90"/>
      <c r="G433" s="31"/>
      <c r="H433" s="83"/>
      <c r="I433" s="83"/>
      <c r="J433" s="62"/>
      <c r="K433" s="31"/>
      <c r="L433" s="31"/>
      <c r="M433" s="83"/>
      <c r="N433" s="69"/>
      <c r="O433" s="69"/>
      <c r="P433" s="74"/>
      <c r="Q433" s="74"/>
      <c r="R433" s="75"/>
      <c r="S433" s="34"/>
      <c r="T433" s="83"/>
      <c r="U433" s="83"/>
      <c r="V433" s="83"/>
      <c r="W433" s="83"/>
      <c r="X433" s="74"/>
      <c r="Y433" s="74"/>
      <c r="Z433" s="74"/>
      <c r="AA433" s="66"/>
      <c r="AB433" s="72"/>
      <c r="AC433" s="66"/>
      <c r="AD433" s="72"/>
      <c r="AE433" s="72"/>
      <c r="AF433" s="72"/>
      <c r="AG433" s="62"/>
      <c r="AH433" s="104"/>
      <c r="AI433" s="105"/>
      <c r="AJ433" s="30"/>
      <c r="AK433" s="30"/>
      <c r="AL433" s="30"/>
      <c r="AM433" s="30"/>
      <c r="AN433" s="68"/>
      <c r="AO433" s="68"/>
      <c r="AP433" s="68"/>
      <c r="AQ433" s="68"/>
      <c r="AR433" s="68"/>
      <c r="AS433" s="31"/>
      <c r="AT433" s="73"/>
      <c r="AU433" s="73"/>
      <c r="AV433" s="68"/>
      <c r="AW433" s="67"/>
      <c r="AX433" s="67"/>
      <c r="AY433" s="67"/>
      <c r="AZ433" s="67"/>
      <c r="BA433" s="123"/>
      <c r="BB433" s="123"/>
      <c r="BC433" s="123"/>
      <c r="BD433" s="123"/>
      <c r="BE433" s="123"/>
      <c r="BF433" s="67"/>
    </row>
    <row r="434" spans="1:58" ht="25.5" customHeight="1" x14ac:dyDescent="0.25">
      <c r="A434" s="31"/>
      <c r="B434" s="31"/>
      <c r="C434" s="31"/>
      <c r="D434" s="31"/>
      <c r="E434" s="33"/>
      <c r="F434" s="90"/>
      <c r="G434" s="31"/>
      <c r="H434" s="83"/>
      <c r="I434" s="83"/>
      <c r="J434" s="62"/>
      <c r="K434" s="31"/>
      <c r="L434" s="31"/>
      <c r="M434" s="83"/>
      <c r="N434" s="69"/>
      <c r="O434" s="69"/>
      <c r="P434" s="74"/>
      <c r="Q434" s="74"/>
      <c r="R434" s="75"/>
      <c r="S434" s="34"/>
      <c r="T434" s="83"/>
      <c r="U434" s="83"/>
      <c r="V434" s="83"/>
      <c r="W434" s="83"/>
      <c r="X434" s="74"/>
      <c r="Y434" s="74"/>
      <c r="Z434" s="74"/>
      <c r="AA434" s="66"/>
      <c r="AB434" s="72"/>
      <c r="AC434" s="66"/>
      <c r="AD434" s="72"/>
      <c r="AE434" s="72"/>
      <c r="AF434" s="72"/>
      <c r="AG434" s="62"/>
      <c r="AH434" s="104"/>
      <c r="AI434" s="105"/>
      <c r="AJ434" s="30"/>
      <c r="AK434" s="30"/>
      <c r="AL434" s="30"/>
      <c r="AM434" s="30"/>
      <c r="AN434" s="68"/>
      <c r="AO434" s="68"/>
      <c r="AP434" s="68"/>
      <c r="AQ434" s="68"/>
      <c r="AR434" s="68"/>
      <c r="AS434" s="31"/>
      <c r="AT434" s="73"/>
      <c r="AU434" s="73"/>
      <c r="AV434" s="68"/>
      <c r="AW434" s="67"/>
      <c r="AX434" s="67"/>
      <c r="AY434" s="67"/>
      <c r="AZ434" s="67"/>
      <c r="BA434" s="123"/>
      <c r="BB434" s="123"/>
      <c r="BC434" s="123"/>
      <c r="BD434" s="123"/>
      <c r="BE434" s="123"/>
      <c r="BF434" s="67"/>
    </row>
    <row r="435" spans="1:58" ht="25.5" customHeight="1" x14ac:dyDescent="0.25">
      <c r="A435" s="31"/>
      <c r="B435" s="31"/>
      <c r="C435" s="31"/>
      <c r="D435" s="31"/>
      <c r="E435" s="33"/>
      <c r="F435" s="90"/>
      <c r="G435" s="31"/>
      <c r="H435" s="83"/>
      <c r="I435" s="83"/>
      <c r="J435" s="62"/>
      <c r="K435" s="31"/>
      <c r="L435" s="31"/>
      <c r="M435" s="83"/>
      <c r="N435" s="69"/>
      <c r="O435" s="69"/>
      <c r="P435" s="74"/>
      <c r="Q435" s="74"/>
      <c r="R435" s="75"/>
      <c r="S435" s="34"/>
      <c r="T435" s="83"/>
      <c r="U435" s="83"/>
      <c r="V435" s="83"/>
      <c r="W435" s="83"/>
      <c r="X435" s="74"/>
      <c r="Y435" s="74"/>
      <c r="Z435" s="74"/>
      <c r="AA435" s="66"/>
      <c r="AB435" s="72"/>
      <c r="AC435" s="66"/>
      <c r="AD435" s="72"/>
      <c r="AE435" s="72"/>
      <c r="AF435" s="72"/>
      <c r="AG435" s="62"/>
      <c r="AH435" s="104"/>
      <c r="AI435" s="105"/>
      <c r="AJ435" s="30"/>
      <c r="AK435" s="30"/>
      <c r="AL435" s="30"/>
      <c r="AM435" s="30"/>
      <c r="AN435" s="68"/>
      <c r="AO435" s="68"/>
      <c r="AP435" s="68"/>
      <c r="AQ435" s="68"/>
      <c r="AR435" s="68"/>
      <c r="AS435" s="31"/>
      <c r="AT435" s="73"/>
      <c r="AU435" s="73"/>
      <c r="AV435" s="68"/>
      <c r="AW435" s="67"/>
      <c r="AX435" s="67"/>
      <c r="AY435" s="67"/>
      <c r="AZ435" s="67"/>
      <c r="BA435" s="123"/>
      <c r="BB435" s="123"/>
      <c r="BC435" s="123"/>
      <c r="BD435" s="123"/>
      <c r="BE435" s="123"/>
      <c r="BF435" s="67"/>
    </row>
    <row r="436" spans="1:58" ht="25.5" customHeight="1" x14ac:dyDescent="0.25">
      <c r="A436" s="31"/>
      <c r="B436" s="31"/>
      <c r="C436" s="31"/>
      <c r="D436" s="31"/>
      <c r="E436" s="33"/>
      <c r="F436" s="90"/>
      <c r="G436" s="31"/>
      <c r="H436" s="83"/>
      <c r="I436" s="83"/>
      <c r="J436" s="62"/>
      <c r="K436" s="31"/>
      <c r="L436" s="31"/>
      <c r="M436" s="83"/>
      <c r="N436" s="69"/>
      <c r="O436" s="69"/>
      <c r="P436" s="74"/>
      <c r="Q436" s="74"/>
      <c r="R436" s="75"/>
      <c r="S436" s="34"/>
      <c r="T436" s="83"/>
      <c r="U436" s="83"/>
      <c r="V436" s="83"/>
      <c r="W436" s="83"/>
      <c r="X436" s="74"/>
      <c r="Y436" s="74"/>
      <c r="Z436" s="74"/>
      <c r="AA436" s="66"/>
      <c r="AB436" s="72"/>
      <c r="AC436" s="66"/>
      <c r="AD436" s="72"/>
      <c r="AE436" s="72"/>
      <c r="AF436" s="72"/>
      <c r="AG436" s="62"/>
      <c r="AH436" s="104"/>
      <c r="AI436" s="105"/>
      <c r="AJ436" s="30"/>
      <c r="AK436" s="30"/>
      <c r="AL436" s="30"/>
      <c r="AM436" s="30"/>
      <c r="AN436" s="68"/>
      <c r="AO436" s="68"/>
      <c r="AP436" s="68"/>
      <c r="AQ436" s="68"/>
      <c r="AR436" s="68"/>
      <c r="AS436" s="31"/>
      <c r="AT436" s="73"/>
      <c r="AU436" s="73"/>
      <c r="AV436" s="68"/>
      <c r="AW436" s="67"/>
      <c r="AX436" s="67"/>
      <c r="AY436" s="67"/>
      <c r="AZ436" s="67"/>
      <c r="BA436" s="123"/>
      <c r="BB436" s="123"/>
      <c r="BC436" s="123"/>
      <c r="BD436" s="123"/>
      <c r="BE436" s="123"/>
      <c r="BF436" s="67"/>
    </row>
    <row r="437" spans="1:58" ht="25.5" customHeight="1" x14ac:dyDescent="0.25">
      <c r="A437" s="31"/>
      <c r="B437" s="31"/>
      <c r="C437" s="31"/>
      <c r="D437" s="31"/>
      <c r="E437" s="33"/>
      <c r="F437" s="90"/>
      <c r="G437" s="31"/>
      <c r="H437" s="83"/>
      <c r="I437" s="83"/>
      <c r="J437" s="62"/>
      <c r="K437" s="31"/>
      <c r="L437" s="31"/>
      <c r="M437" s="83"/>
      <c r="N437" s="69"/>
      <c r="O437" s="69"/>
      <c r="P437" s="74"/>
      <c r="Q437" s="74"/>
      <c r="R437" s="75"/>
      <c r="S437" s="34"/>
      <c r="T437" s="83"/>
      <c r="U437" s="83"/>
      <c r="V437" s="83"/>
      <c r="W437" s="83"/>
      <c r="X437" s="74"/>
      <c r="Y437" s="74"/>
      <c r="Z437" s="74"/>
      <c r="AA437" s="66"/>
      <c r="AB437" s="72"/>
      <c r="AC437" s="66"/>
      <c r="AD437" s="72"/>
      <c r="AE437" s="72"/>
      <c r="AF437" s="72"/>
      <c r="AG437" s="62"/>
      <c r="AH437" s="104"/>
      <c r="AI437" s="105"/>
      <c r="AJ437" s="30"/>
      <c r="AK437" s="30"/>
      <c r="AL437" s="30"/>
      <c r="AM437" s="30"/>
      <c r="AN437" s="68"/>
      <c r="AO437" s="68"/>
      <c r="AP437" s="68"/>
      <c r="AQ437" s="68"/>
      <c r="AR437" s="68"/>
      <c r="AS437" s="31"/>
      <c r="AT437" s="73"/>
      <c r="AU437" s="73"/>
      <c r="AV437" s="68"/>
      <c r="AW437" s="67"/>
      <c r="AX437" s="67"/>
      <c r="AY437" s="67"/>
      <c r="AZ437" s="67"/>
      <c r="BA437" s="123"/>
      <c r="BB437" s="123"/>
      <c r="BC437" s="123"/>
      <c r="BD437" s="123"/>
      <c r="BE437" s="123"/>
      <c r="BF437" s="67"/>
    </row>
    <row r="438" spans="1:58" ht="25.5" customHeight="1" x14ac:dyDescent="0.25">
      <c r="A438" s="31"/>
      <c r="B438" s="31"/>
      <c r="C438" s="31"/>
      <c r="D438" s="31"/>
      <c r="E438" s="33"/>
      <c r="F438" s="90"/>
      <c r="G438" s="31"/>
      <c r="H438" s="83"/>
      <c r="I438" s="83"/>
      <c r="J438" s="62"/>
      <c r="K438" s="31"/>
      <c r="L438" s="31"/>
      <c r="M438" s="83"/>
      <c r="N438" s="69"/>
      <c r="O438" s="69"/>
      <c r="P438" s="74"/>
      <c r="Q438" s="74"/>
      <c r="R438" s="75"/>
      <c r="S438" s="34"/>
      <c r="T438" s="83"/>
      <c r="U438" s="83"/>
      <c r="V438" s="83"/>
      <c r="W438" s="83"/>
      <c r="X438" s="74"/>
      <c r="Y438" s="74"/>
      <c r="Z438" s="74"/>
      <c r="AA438" s="66"/>
      <c r="AB438" s="72"/>
      <c r="AC438" s="66"/>
      <c r="AD438" s="72"/>
      <c r="AE438" s="72"/>
      <c r="AF438" s="72"/>
      <c r="AG438" s="62"/>
      <c r="AH438" s="104"/>
      <c r="AI438" s="105"/>
      <c r="AJ438" s="30"/>
      <c r="AK438" s="30"/>
      <c r="AL438" s="30"/>
      <c r="AM438" s="30"/>
      <c r="AN438" s="68"/>
      <c r="AO438" s="68"/>
      <c r="AP438" s="68"/>
      <c r="AQ438" s="68"/>
      <c r="AR438" s="68"/>
      <c r="AS438" s="31"/>
      <c r="AT438" s="73"/>
      <c r="AU438" s="73"/>
      <c r="AV438" s="68"/>
      <c r="AW438" s="67"/>
      <c r="AX438" s="67"/>
      <c r="AY438" s="67"/>
      <c r="AZ438" s="67"/>
      <c r="BA438" s="123"/>
      <c r="BB438" s="123"/>
      <c r="BC438" s="123"/>
      <c r="BD438" s="123"/>
      <c r="BE438" s="123"/>
      <c r="BF438" s="67"/>
    </row>
    <row r="439" spans="1:58" ht="25.5" customHeight="1" x14ac:dyDescent="0.25">
      <c r="A439" s="31"/>
      <c r="B439" s="31"/>
      <c r="C439" s="31"/>
      <c r="D439" s="31"/>
      <c r="E439" s="33"/>
      <c r="F439" s="90"/>
      <c r="G439" s="31"/>
      <c r="H439" s="83"/>
      <c r="I439" s="83"/>
      <c r="J439" s="62"/>
      <c r="K439" s="31"/>
      <c r="L439" s="31"/>
      <c r="M439" s="83"/>
      <c r="N439" s="69"/>
      <c r="O439" s="69"/>
      <c r="P439" s="74"/>
      <c r="Q439" s="74"/>
      <c r="R439" s="75"/>
      <c r="S439" s="34"/>
      <c r="T439" s="83"/>
      <c r="U439" s="83"/>
      <c r="V439" s="83"/>
      <c r="W439" s="83"/>
      <c r="X439" s="74"/>
      <c r="Y439" s="74"/>
      <c r="Z439" s="74"/>
      <c r="AA439" s="66"/>
      <c r="AB439" s="72"/>
      <c r="AC439" s="66"/>
      <c r="AD439" s="72"/>
      <c r="AE439" s="72"/>
      <c r="AF439" s="72"/>
      <c r="AG439" s="62"/>
      <c r="AH439" s="104"/>
      <c r="AI439" s="105"/>
      <c r="AJ439" s="30"/>
      <c r="AK439" s="30"/>
      <c r="AL439" s="30"/>
      <c r="AM439" s="30"/>
      <c r="AN439" s="68"/>
      <c r="AO439" s="68"/>
      <c r="AP439" s="68"/>
      <c r="AQ439" s="68"/>
      <c r="AR439" s="68"/>
      <c r="AS439" s="31"/>
      <c r="AT439" s="73"/>
      <c r="AU439" s="73"/>
      <c r="AV439" s="68"/>
      <c r="AW439" s="67"/>
      <c r="AX439" s="67"/>
      <c r="AY439" s="67"/>
      <c r="AZ439" s="67"/>
      <c r="BA439" s="123"/>
      <c r="BB439" s="123"/>
      <c r="BC439" s="123"/>
      <c r="BD439" s="123"/>
      <c r="BE439" s="123"/>
      <c r="BF439" s="67"/>
    </row>
    <row r="440" spans="1:58" ht="25.5" customHeight="1" x14ac:dyDescent="0.25">
      <c r="A440" s="31"/>
      <c r="B440" s="31"/>
      <c r="C440" s="31"/>
      <c r="D440" s="31"/>
      <c r="E440" s="33"/>
      <c r="F440" s="90"/>
      <c r="G440" s="31"/>
      <c r="H440" s="83"/>
      <c r="I440" s="83"/>
      <c r="J440" s="62"/>
      <c r="K440" s="31"/>
      <c r="L440" s="31"/>
      <c r="M440" s="83"/>
      <c r="N440" s="69"/>
      <c r="O440" s="69"/>
      <c r="P440" s="74"/>
      <c r="Q440" s="74"/>
      <c r="R440" s="75"/>
      <c r="S440" s="34"/>
      <c r="T440" s="83"/>
      <c r="U440" s="83"/>
      <c r="V440" s="83"/>
      <c r="W440" s="83"/>
      <c r="X440" s="74"/>
      <c r="Y440" s="74"/>
      <c r="Z440" s="74"/>
      <c r="AA440" s="66"/>
      <c r="AB440" s="72"/>
      <c r="AC440" s="66"/>
      <c r="AD440" s="72"/>
      <c r="AE440" s="72"/>
      <c r="AF440" s="72"/>
      <c r="AG440" s="62"/>
      <c r="AH440" s="104"/>
      <c r="AI440" s="105"/>
      <c r="AJ440" s="30"/>
      <c r="AK440" s="30"/>
      <c r="AL440" s="30"/>
      <c r="AM440" s="30"/>
      <c r="AN440" s="68"/>
      <c r="AO440" s="68"/>
      <c r="AP440" s="68"/>
      <c r="AQ440" s="68"/>
      <c r="AR440" s="68"/>
      <c r="AS440" s="31"/>
      <c r="AT440" s="73"/>
      <c r="AU440" s="73"/>
      <c r="AV440" s="68"/>
      <c r="AW440" s="67"/>
      <c r="AX440" s="67"/>
      <c r="AY440" s="67"/>
      <c r="AZ440" s="67"/>
      <c r="BA440" s="123"/>
      <c r="BB440" s="123"/>
      <c r="BC440" s="123"/>
      <c r="BD440" s="123"/>
      <c r="BE440" s="123"/>
      <c r="BF440" s="67"/>
    </row>
    <row r="441" spans="1:58" ht="25.5" customHeight="1" x14ac:dyDescent="0.25">
      <c r="A441" s="31"/>
      <c r="B441" s="31"/>
      <c r="C441" s="31"/>
      <c r="D441" s="31"/>
      <c r="E441" s="33"/>
      <c r="F441" s="90"/>
      <c r="G441" s="31"/>
      <c r="H441" s="83"/>
      <c r="I441" s="83"/>
      <c r="J441" s="62"/>
      <c r="K441" s="31"/>
      <c r="L441" s="31"/>
      <c r="M441" s="83"/>
      <c r="N441" s="69"/>
      <c r="O441" s="69"/>
      <c r="P441" s="74"/>
      <c r="Q441" s="74"/>
      <c r="R441" s="75"/>
      <c r="S441" s="34"/>
      <c r="T441" s="83"/>
      <c r="U441" s="83"/>
      <c r="V441" s="83"/>
      <c r="W441" s="83"/>
      <c r="X441" s="74"/>
      <c r="Y441" s="74"/>
      <c r="Z441" s="74"/>
      <c r="AA441" s="66"/>
      <c r="AB441" s="72"/>
      <c r="AC441" s="66"/>
      <c r="AD441" s="72"/>
      <c r="AE441" s="72"/>
      <c r="AF441" s="72"/>
      <c r="AG441" s="62"/>
      <c r="AH441" s="104"/>
      <c r="AI441" s="105"/>
      <c r="AJ441" s="30"/>
      <c r="AK441" s="30"/>
      <c r="AL441" s="30"/>
      <c r="AM441" s="30"/>
      <c r="AN441" s="68"/>
      <c r="AO441" s="68"/>
      <c r="AP441" s="68"/>
      <c r="AQ441" s="68"/>
      <c r="AR441" s="68"/>
      <c r="AS441" s="31"/>
      <c r="AT441" s="73"/>
      <c r="AU441" s="73"/>
      <c r="AV441" s="68"/>
      <c r="AW441" s="67"/>
      <c r="AX441" s="67"/>
      <c r="AY441" s="67"/>
      <c r="AZ441" s="67"/>
      <c r="BA441" s="123"/>
      <c r="BB441" s="123"/>
      <c r="BC441" s="123"/>
      <c r="BD441" s="123"/>
      <c r="BE441" s="123"/>
      <c r="BF441" s="67"/>
    </row>
    <row r="442" spans="1:58" ht="25.5" customHeight="1" x14ac:dyDescent="0.25">
      <c r="A442" s="31"/>
      <c r="B442" s="31"/>
      <c r="C442" s="31"/>
      <c r="D442" s="31"/>
      <c r="E442" s="33"/>
      <c r="F442" s="90"/>
      <c r="G442" s="31"/>
      <c r="H442" s="83"/>
      <c r="I442" s="83"/>
      <c r="J442" s="62"/>
      <c r="K442" s="31"/>
      <c r="L442" s="31"/>
      <c r="M442" s="83"/>
      <c r="N442" s="69"/>
      <c r="O442" s="69"/>
      <c r="P442" s="74"/>
      <c r="Q442" s="74"/>
      <c r="R442" s="75"/>
      <c r="S442" s="34"/>
      <c r="T442" s="83"/>
      <c r="U442" s="83"/>
      <c r="V442" s="83"/>
      <c r="W442" s="83"/>
      <c r="X442" s="74"/>
      <c r="Y442" s="74"/>
      <c r="Z442" s="74"/>
      <c r="AA442" s="66"/>
      <c r="AB442" s="72"/>
      <c r="AC442" s="66"/>
      <c r="AD442" s="72"/>
      <c r="AE442" s="72"/>
      <c r="AF442" s="72"/>
      <c r="AG442" s="62"/>
      <c r="AH442" s="104"/>
      <c r="AI442" s="105"/>
      <c r="AJ442" s="30"/>
      <c r="AK442" s="30"/>
      <c r="AL442" s="30"/>
      <c r="AM442" s="30"/>
      <c r="AN442" s="68"/>
      <c r="AO442" s="68"/>
      <c r="AP442" s="68"/>
      <c r="AQ442" s="68"/>
      <c r="AR442" s="68"/>
      <c r="AS442" s="31"/>
      <c r="AT442" s="73"/>
      <c r="AU442" s="73"/>
      <c r="AV442" s="68"/>
      <c r="AW442" s="67"/>
      <c r="AX442" s="67"/>
      <c r="AY442" s="67"/>
      <c r="AZ442" s="67"/>
      <c r="BA442" s="123"/>
      <c r="BB442" s="123"/>
      <c r="BC442" s="123"/>
      <c r="BD442" s="123"/>
      <c r="BE442" s="123"/>
      <c r="BF442" s="67"/>
    </row>
    <row r="443" spans="1:58" ht="25.5" customHeight="1" x14ac:dyDescent="0.25">
      <c r="A443" s="31"/>
      <c r="B443" s="31"/>
      <c r="C443" s="31"/>
      <c r="D443" s="31"/>
      <c r="E443" s="33"/>
      <c r="F443" s="90"/>
      <c r="G443" s="31"/>
      <c r="H443" s="83"/>
      <c r="I443" s="83"/>
      <c r="J443" s="62"/>
      <c r="K443" s="31"/>
      <c r="L443" s="31"/>
      <c r="M443" s="83"/>
      <c r="N443" s="69"/>
      <c r="O443" s="69"/>
      <c r="P443" s="74"/>
      <c r="Q443" s="74"/>
      <c r="R443" s="75"/>
      <c r="S443" s="34"/>
      <c r="T443" s="83"/>
      <c r="U443" s="83"/>
      <c r="V443" s="83"/>
      <c r="W443" s="83"/>
      <c r="X443" s="74"/>
      <c r="Y443" s="74"/>
      <c r="Z443" s="74"/>
      <c r="AA443" s="66"/>
      <c r="AB443" s="72"/>
      <c r="AC443" s="66"/>
      <c r="AD443" s="72"/>
      <c r="AE443" s="72"/>
      <c r="AF443" s="72"/>
      <c r="AG443" s="62"/>
      <c r="AH443" s="104"/>
      <c r="AI443" s="105"/>
      <c r="AJ443" s="30"/>
      <c r="AK443" s="30"/>
      <c r="AL443" s="30"/>
      <c r="AM443" s="30"/>
      <c r="AN443" s="68"/>
      <c r="AO443" s="68"/>
      <c r="AP443" s="68"/>
      <c r="AQ443" s="68"/>
      <c r="AR443" s="68"/>
      <c r="AS443" s="31"/>
      <c r="AT443" s="73"/>
      <c r="AU443" s="73"/>
      <c r="AV443" s="68"/>
      <c r="AW443" s="67"/>
      <c r="AX443" s="67"/>
      <c r="AY443" s="67"/>
      <c r="AZ443" s="67"/>
      <c r="BA443" s="123"/>
      <c r="BB443" s="123"/>
      <c r="BC443" s="123"/>
      <c r="BD443" s="123"/>
      <c r="BE443" s="123"/>
      <c r="BF443" s="67"/>
    </row>
    <row r="444" spans="1:58" ht="25.5" customHeight="1" x14ac:dyDescent="0.25">
      <c r="A444" s="31"/>
      <c r="B444" s="31"/>
      <c r="C444" s="31"/>
      <c r="D444" s="31"/>
      <c r="E444" s="33"/>
      <c r="F444" s="90"/>
      <c r="G444" s="31"/>
      <c r="H444" s="83"/>
      <c r="I444" s="83"/>
      <c r="J444" s="62"/>
      <c r="K444" s="31"/>
      <c r="L444" s="31"/>
      <c r="M444" s="83"/>
      <c r="N444" s="69"/>
      <c r="O444" s="69"/>
      <c r="P444" s="74"/>
      <c r="Q444" s="74"/>
      <c r="R444" s="75"/>
      <c r="S444" s="34"/>
      <c r="T444" s="83"/>
      <c r="U444" s="83"/>
      <c r="V444" s="83"/>
      <c r="W444" s="83"/>
      <c r="X444" s="74"/>
      <c r="Y444" s="74"/>
      <c r="Z444" s="74"/>
      <c r="AA444" s="66"/>
      <c r="AB444" s="72"/>
      <c r="AC444" s="66"/>
      <c r="AD444" s="72"/>
      <c r="AE444" s="72"/>
      <c r="AF444" s="72"/>
      <c r="AG444" s="62"/>
      <c r="AH444" s="104"/>
      <c r="AI444" s="105"/>
      <c r="AJ444" s="30"/>
      <c r="AK444" s="30"/>
      <c r="AL444" s="30"/>
      <c r="AM444" s="30"/>
      <c r="AN444" s="68"/>
      <c r="AO444" s="68"/>
      <c r="AP444" s="68"/>
      <c r="AQ444" s="68"/>
      <c r="AR444" s="68"/>
      <c r="AS444" s="31"/>
      <c r="AT444" s="73"/>
      <c r="AU444" s="73"/>
      <c r="AV444" s="68"/>
      <c r="AW444" s="67"/>
      <c r="AX444" s="67"/>
      <c r="AY444" s="67"/>
      <c r="AZ444" s="67"/>
      <c r="BA444" s="123"/>
      <c r="BB444" s="123"/>
      <c r="BC444" s="123"/>
      <c r="BD444" s="123"/>
      <c r="BE444" s="123"/>
      <c r="BF444" s="67"/>
    </row>
    <row r="445" spans="1:58" ht="25.5" customHeight="1" x14ac:dyDescent="0.25">
      <c r="A445" s="31"/>
      <c r="B445" s="31"/>
      <c r="C445" s="31"/>
      <c r="D445" s="31"/>
      <c r="E445" s="33"/>
      <c r="F445" s="90"/>
      <c r="G445" s="31"/>
      <c r="H445" s="83"/>
      <c r="I445" s="83"/>
      <c r="J445" s="62"/>
      <c r="K445" s="31"/>
      <c r="L445" s="31"/>
      <c r="M445" s="83"/>
      <c r="N445" s="69"/>
      <c r="O445" s="69"/>
      <c r="P445" s="74"/>
      <c r="Q445" s="74"/>
      <c r="R445" s="75"/>
      <c r="S445" s="34"/>
      <c r="T445" s="83"/>
      <c r="U445" s="83"/>
      <c r="V445" s="83"/>
      <c r="W445" s="83"/>
      <c r="X445" s="74"/>
      <c r="Y445" s="74"/>
      <c r="Z445" s="74"/>
      <c r="AA445" s="66"/>
      <c r="AB445" s="72"/>
      <c r="AC445" s="66"/>
      <c r="AD445" s="72"/>
      <c r="AE445" s="72"/>
      <c r="AF445" s="72"/>
      <c r="AG445" s="62"/>
      <c r="AH445" s="104"/>
      <c r="AI445" s="105"/>
      <c r="AJ445" s="30"/>
      <c r="AK445" s="30"/>
      <c r="AL445" s="30"/>
      <c r="AM445" s="30"/>
      <c r="AN445" s="68"/>
      <c r="AO445" s="68"/>
      <c r="AP445" s="68"/>
      <c r="AQ445" s="68"/>
      <c r="AR445" s="68"/>
      <c r="AS445" s="31"/>
      <c r="AT445" s="73"/>
      <c r="AU445" s="73"/>
      <c r="AV445" s="68"/>
      <c r="AW445" s="67"/>
      <c r="AX445" s="67"/>
      <c r="AY445" s="67"/>
      <c r="AZ445" s="67"/>
      <c r="BA445" s="123"/>
      <c r="BB445" s="123"/>
      <c r="BC445" s="123"/>
      <c r="BD445" s="123"/>
      <c r="BE445" s="123"/>
      <c r="BF445" s="67"/>
    </row>
    <row r="446" spans="1:58" ht="25.5" customHeight="1" x14ac:dyDescent="0.25">
      <c r="A446" s="31"/>
      <c r="B446" s="31"/>
      <c r="C446" s="31"/>
      <c r="D446" s="31"/>
      <c r="E446" s="33"/>
      <c r="F446" s="90"/>
      <c r="G446" s="31"/>
      <c r="H446" s="83"/>
      <c r="I446" s="83"/>
      <c r="J446" s="62"/>
      <c r="K446" s="31"/>
      <c r="L446" s="31"/>
      <c r="M446" s="83"/>
      <c r="N446" s="69"/>
      <c r="O446" s="69"/>
      <c r="P446" s="74"/>
      <c r="Q446" s="74"/>
      <c r="R446" s="75"/>
      <c r="S446" s="34"/>
      <c r="T446" s="83"/>
      <c r="U446" s="83"/>
      <c r="V446" s="83"/>
      <c r="W446" s="83"/>
      <c r="X446" s="74"/>
      <c r="Y446" s="74"/>
      <c r="Z446" s="74"/>
      <c r="AA446" s="66"/>
      <c r="AB446" s="72"/>
      <c r="AC446" s="66"/>
      <c r="AD446" s="72"/>
      <c r="AE446" s="72"/>
      <c r="AF446" s="72"/>
      <c r="AG446" s="62"/>
      <c r="AH446" s="104"/>
      <c r="AI446" s="105"/>
      <c r="AJ446" s="30"/>
      <c r="AK446" s="30"/>
      <c r="AL446" s="30"/>
      <c r="AM446" s="30"/>
      <c r="AN446" s="68"/>
      <c r="AO446" s="68"/>
      <c r="AP446" s="68"/>
      <c r="AQ446" s="68"/>
      <c r="AR446" s="68"/>
      <c r="AS446" s="31"/>
      <c r="AT446" s="73"/>
      <c r="AU446" s="73"/>
      <c r="AV446" s="68"/>
      <c r="AW446" s="67"/>
      <c r="AX446" s="67"/>
      <c r="AY446" s="67"/>
      <c r="AZ446" s="67"/>
      <c r="BA446" s="123"/>
      <c r="BB446" s="123"/>
      <c r="BC446" s="123"/>
      <c r="BD446" s="123"/>
      <c r="BE446" s="123"/>
      <c r="BF446" s="67"/>
    </row>
    <row r="447" spans="1:58" ht="25.5" customHeight="1" x14ac:dyDescent="0.25">
      <c r="A447" s="31"/>
      <c r="B447" s="31"/>
      <c r="C447" s="31"/>
      <c r="D447" s="31"/>
      <c r="E447" s="33"/>
      <c r="F447" s="90"/>
      <c r="G447" s="31"/>
      <c r="H447" s="83"/>
      <c r="I447" s="83"/>
      <c r="J447" s="62"/>
      <c r="K447" s="31"/>
      <c r="L447" s="31"/>
      <c r="M447" s="83"/>
      <c r="N447" s="69"/>
      <c r="O447" s="69"/>
      <c r="P447" s="74"/>
      <c r="Q447" s="74"/>
      <c r="R447" s="75"/>
      <c r="S447" s="34"/>
      <c r="T447" s="83"/>
      <c r="U447" s="83"/>
      <c r="V447" s="83"/>
      <c r="W447" s="83"/>
      <c r="X447" s="74"/>
      <c r="Y447" s="74"/>
      <c r="Z447" s="74"/>
      <c r="AA447" s="66"/>
      <c r="AB447" s="72"/>
      <c r="AC447" s="66"/>
      <c r="AD447" s="72"/>
      <c r="AE447" s="72"/>
      <c r="AF447" s="72"/>
      <c r="AG447" s="62"/>
      <c r="AH447" s="104"/>
      <c r="AI447" s="105"/>
      <c r="AJ447" s="30"/>
      <c r="AK447" s="30"/>
      <c r="AL447" s="30"/>
      <c r="AM447" s="30"/>
      <c r="AN447" s="68"/>
      <c r="AO447" s="68"/>
      <c r="AP447" s="68"/>
      <c r="AQ447" s="68"/>
      <c r="AR447" s="68"/>
      <c r="AS447" s="31"/>
      <c r="AT447" s="73"/>
      <c r="AU447" s="73"/>
      <c r="AV447" s="68"/>
      <c r="AW447" s="67"/>
      <c r="AX447" s="67"/>
      <c r="AY447" s="67"/>
      <c r="AZ447" s="67"/>
      <c r="BA447" s="123"/>
      <c r="BB447" s="123"/>
      <c r="BC447" s="123"/>
      <c r="BD447" s="123"/>
      <c r="BE447" s="123"/>
      <c r="BF447" s="67"/>
    </row>
    <row r="448" spans="1:58" ht="25.5" customHeight="1" x14ac:dyDescent="0.25">
      <c r="A448" s="31"/>
      <c r="B448" s="31"/>
      <c r="C448" s="31"/>
      <c r="D448" s="31"/>
      <c r="E448" s="33"/>
      <c r="F448" s="90"/>
      <c r="G448" s="31"/>
      <c r="H448" s="83"/>
      <c r="I448" s="83"/>
      <c r="J448" s="62"/>
      <c r="K448" s="31"/>
      <c r="L448" s="31"/>
      <c r="M448" s="83"/>
      <c r="N448" s="69"/>
      <c r="O448" s="69"/>
      <c r="P448" s="74"/>
      <c r="Q448" s="74"/>
      <c r="R448" s="75"/>
      <c r="S448" s="34"/>
      <c r="T448" s="83"/>
      <c r="U448" s="83"/>
      <c r="V448" s="83"/>
      <c r="W448" s="83"/>
      <c r="X448" s="74"/>
      <c r="Y448" s="74"/>
      <c r="Z448" s="74"/>
      <c r="AA448" s="66"/>
      <c r="AB448" s="72"/>
      <c r="AC448" s="66"/>
      <c r="AD448" s="72"/>
      <c r="AE448" s="72"/>
      <c r="AF448" s="72"/>
      <c r="AG448" s="62"/>
      <c r="AH448" s="104"/>
      <c r="AI448" s="105"/>
      <c r="AJ448" s="30"/>
      <c r="AK448" s="30"/>
      <c r="AL448" s="30"/>
      <c r="AM448" s="30"/>
      <c r="AN448" s="68"/>
      <c r="AO448" s="68"/>
      <c r="AP448" s="68"/>
      <c r="AQ448" s="68"/>
      <c r="AR448" s="68"/>
      <c r="AS448" s="31"/>
      <c r="AT448" s="73"/>
      <c r="AU448" s="73"/>
      <c r="AV448" s="68"/>
      <c r="AW448" s="67"/>
      <c r="AX448" s="67"/>
      <c r="AY448" s="67"/>
      <c r="AZ448" s="67"/>
      <c r="BA448" s="123"/>
      <c r="BB448" s="123"/>
      <c r="BC448" s="123"/>
      <c r="BD448" s="123"/>
      <c r="BE448" s="123"/>
      <c r="BF448" s="67"/>
    </row>
    <row r="449" spans="1:58" ht="25.5" customHeight="1" x14ac:dyDescent="0.25">
      <c r="A449" s="31"/>
      <c r="B449" s="31"/>
      <c r="C449" s="31"/>
      <c r="D449" s="31"/>
      <c r="E449" s="33"/>
      <c r="F449" s="90"/>
      <c r="G449" s="31"/>
      <c r="H449" s="83"/>
      <c r="I449" s="83"/>
      <c r="J449" s="62"/>
      <c r="K449" s="31"/>
      <c r="L449" s="31"/>
      <c r="M449" s="83"/>
      <c r="N449" s="69"/>
      <c r="O449" s="69"/>
      <c r="P449" s="74"/>
      <c r="Q449" s="74"/>
      <c r="R449" s="75"/>
      <c r="S449" s="34"/>
      <c r="T449" s="83"/>
      <c r="U449" s="83"/>
      <c r="V449" s="83"/>
      <c r="W449" s="83"/>
      <c r="X449" s="74"/>
      <c r="Y449" s="74"/>
      <c r="Z449" s="74"/>
      <c r="AA449" s="66"/>
      <c r="AB449" s="72"/>
      <c r="AC449" s="66"/>
      <c r="AD449" s="72"/>
      <c r="AE449" s="72"/>
      <c r="AF449" s="72"/>
      <c r="AG449" s="62"/>
      <c r="AH449" s="104"/>
      <c r="AI449" s="105"/>
      <c r="AJ449" s="30"/>
      <c r="AK449" s="30"/>
      <c r="AL449" s="30"/>
      <c r="AM449" s="30"/>
      <c r="AN449" s="68"/>
      <c r="AO449" s="68"/>
      <c r="AP449" s="68"/>
      <c r="AQ449" s="68"/>
      <c r="AR449" s="68"/>
      <c r="AS449" s="31"/>
      <c r="AT449" s="73"/>
      <c r="AU449" s="73"/>
      <c r="AV449" s="68"/>
      <c r="AW449" s="67"/>
      <c r="AX449" s="67"/>
      <c r="AY449" s="67"/>
      <c r="AZ449" s="67"/>
      <c r="BA449" s="123"/>
      <c r="BB449" s="123"/>
      <c r="BC449" s="123"/>
      <c r="BD449" s="123"/>
      <c r="BE449" s="123"/>
      <c r="BF449" s="67"/>
    </row>
    <row r="450" spans="1:58" ht="25.5" customHeight="1" x14ac:dyDescent="0.25">
      <c r="A450" s="31"/>
      <c r="B450" s="31"/>
      <c r="C450" s="31"/>
      <c r="D450" s="31"/>
      <c r="E450" s="33"/>
      <c r="F450" s="90"/>
      <c r="G450" s="31"/>
      <c r="H450" s="83"/>
      <c r="I450" s="83"/>
      <c r="J450" s="62"/>
      <c r="K450" s="31"/>
      <c r="L450" s="31"/>
      <c r="M450" s="83"/>
      <c r="N450" s="69"/>
      <c r="O450" s="69"/>
      <c r="P450" s="74"/>
      <c r="Q450" s="74"/>
      <c r="R450" s="75"/>
      <c r="S450" s="34"/>
      <c r="T450" s="83"/>
      <c r="U450" s="83"/>
      <c r="V450" s="83"/>
      <c r="W450" s="83"/>
      <c r="X450" s="74"/>
      <c r="Y450" s="74"/>
      <c r="Z450" s="74"/>
      <c r="AA450" s="66"/>
      <c r="AB450" s="72"/>
      <c r="AC450" s="66"/>
      <c r="AD450" s="72"/>
      <c r="AE450" s="72"/>
      <c r="AF450" s="72"/>
      <c r="AG450" s="62"/>
      <c r="AH450" s="104"/>
      <c r="AI450" s="105"/>
      <c r="AJ450" s="30"/>
      <c r="AK450" s="30"/>
      <c r="AL450" s="30"/>
      <c r="AM450" s="30"/>
      <c r="AN450" s="68"/>
      <c r="AO450" s="68"/>
      <c r="AP450" s="68"/>
      <c r="AQ450" s="68"/>
      <c r="AR450" s="68"/>
      <c r="AS450" s="31"/>
      <c r="AT450" s="73"/>
      <c r="AU450" s="73"/>
      <c r="AV450" s="68"/>
      <c r="AW450" s="67"/>
      <c r="AX450" s="67"/>
      <c r="AY450" s="67"/>
      <c r="AZ450" s="67"/>
      <c r="BA450" s="123"/>
      <c r="BB450" s="123"/>
      <c r="BC450" s="123"/>
      <c r="BD450" s="123"/>
      <c r="BE450" s="123"/>
      <c r="BF450" s="67"/>
    </row>
    <row r="451" spans="1:58" ht="25.5" customHeight="1" x14ac:dyDescent="0.25">
      <c r="A451" s="31"/>
      <c r="B451" s="31"/>
      <c r="C451" s="31"/>
      <c r="D451" s="31"/>
      <c r="E451" s="33"/>
      <c r="F451" s="90"/>
      <c r="G451" s="31"/>
      <c r="H451" s="83"/>
      <c r="I451" s="83"/>
      <c r="J451" s="62"/>
      <c r="K451" s="31"/>
      <c r="L451" s="31"/>
      <c r="M451" s="83"/>
      <c r="N451" s="69"/>
      <c r="O451" s="69"/>
      <c r="P451" s="74"/>
      <c r="Q451" s="74"/>
      <c r="R451" s="75"/>
      <c r="S451" s="34"/>
      <c r="T451" s="83"/>
      <c r="U451" s="83"/>
      <c r="V451" s="83"/>
      <c r="W451" s="83"/>
      <c r="X451" s="74"/>
      <c r="Y451" s="74"/>
      <c r="Z451" s="74"/>
      <c r="AA451" s="66"/>
      <c r="AB451" s="72"/>
      <c r="AC451" s="66"/>
      <c r="AD451" s="72"/>
      <c r="AE451" s="72"/>
      <c r="AF451" s="72"/>
      <c r="AG451" s="62"/>
      <c r="AH451" s="104"/>
      <c r="AI451" s="105"/>
      <c r="AJ451" s="30"/>
      <c r="AK451" s="30"/>
      <c r="AL451" s="30"/>
      <c r="AM451" s="30"/>
      <c r="AN451" s="68"/>
      <c r="AO451" s="68"/>
      <c r="AP451" s="68"/>
      <c r="AQ451" s="68"/>
      <c r="AR451" s="68"/>
      <c r="AS451" s="31"/>
      <c r="AT451" s="73"/>
      <c r="AU451" s="73"/>
      <c r="AV451" s="68"/>
      <c r="AW451" s="67"/>
      <c r="AX451" s="67"/>
      <c r="AY451" s="67"/>
      <c r="AZ451" s="67"/>
      <c r="BA451" s="123"/>
      <c r="BB451" s="123"/>
      <c r="BC451" s="123"/>
      <c r="BD451" s="123"/>
      <c r="BE451" s="123"/>
      <c r="BF451" s="67"/>
    </row>
    <row r="452" spans="1:58" ht="25.5" customHeight="1" x14ac:dyDescent="0.25">
      <c r="A452" s="31"/>
      <c r="B452" s="31"/>
      <c r="C452" s="31"/>
      <c r="D452" s="31"/>
      <c r="E452" s="33"/>
      <c r="F452" s="90"/>
      <c r="G452" s="31"/>
      <c r="H452" s="83"/>
      <c r="I452" s="83"/>
      <c r="J452" s="62"/>
      <c r="K452" s="31"/>
      <c r="L452" s="31"/>
      <c r="M452" s="83"/>
      <c r="N452" s="69"/>
      <c r="O452" s="69"/>
      <c r="P452" s="74"/>
      <c r="Q452" s="74"/>
      <c r="R452" s="75"/>
      <c r="S452" s="34"/>
      <c r="T452" s="83"/>
      <c r="U452" s="83"/>
      <c r="V452" s="83"/>
      <c r="W452" s="83"/>
      <c r="X452" s="74"/>
      <c r="Y452" s="74"/>
      <c r="Z452" s="74"/>
      <c r="AA452" s="66"/>
      <c r="AB452" s="72"/>
      <c r="AC452" s="66"/>
      <c r="AD452" s="72"/>
      <c r="AE452" s="72"/>
      <c r="AF452" s="72"/>
      <c r="AG452" s="62"/>
      <c r="AH452" s="104"/>
      <c r="AI452" s="105"/>
      <c r="AJ452" s="30"/>
      <c r="AK452" s="30"/>
      <c r="AL452" s="30"/>
      <c r="AM452" s="30"/>
      <c r="AN452" s="68"/>
      <c r="AO452" s="68"/>
      <c r="AP452" s="68"/>
      <c r="AQ452" s="68"/>
      <c r="AR452" s="68"/>
      <c r="AS452" s="31"/>
      <c r="AT452" s="73"/>
      <c r="AU452" s="73"/>
      <c r="AV452" s="68"/>
      <c r="AW452" s="67"/>
      <c r="AX452" s="67"/>
      <c r="AY452" s="67"/>
      <c r="AZ452" s="67"/>
      <c r="BA452" s="123"/>
      <c r="BB452" s="123"/>
      <c r="BC452" s="123"/>
      <c r="BD452" s="123"/>
      <c r="BE452" s="123"/>
      <c r="BF452" s="67"/>
    </row>
    <row r="453" spans="1:58" ht="25.5" customHeight="1" x14ac:dyDescent="0.25">
      <c r="A453" s="31"/>
      <c r="B453" s="31"/>
      <c r="C453" s="31"/>
      <c r="D453" s="31"/>
      <c r="E453" s="33"/>
      <c r="F453" s="90"/>
      <c r="G453" s="31"/>
      <c r="H453" s="83"/>
      <c r="I453" s="83"/>
      <c r="J453" s="62"/>
      <c r="K453" s="31"/>
      <c r="L453" s="31"/>
      <c r="M453" s="83"/>
      <c r="N453" s="69"/>
      <c r="O453" s="69"/>
      <c r="P453" s="74"/>
      <c r="Q453" s="74"/>
      <c r="R453" s="75"/>
      <c r="S453" s="34"/>
      <c r="T453" s="83"/>
      <c r="U453" s="83"/>
      <c r="V453" s="83"/>
      <c r="W453" s="83"/>
      <c r="X453" s="74"/>
      <c r="Y453" s="74"/>
      <c r="Z453" s="74"/>
      <c r="AA453" s="66"/>
      <c r="AB453" s="72"/>
      <c r="AC453" s="66"/>
      <c r="AD453" s="72"/>
      <c r="AE453" s="72"/>
      <c r="AF453" s="72"/>
      <c r="AG453" s="62"/>
      <c r="AH453" s="104"/>
      <c r="AI453" s="105"/>
      <c r="AJ453" s="30"/>
      <c r="AK453" s="30"/>
      <c r="AL453" s="30"/>
      <c r="AM453" s="30"/>
      <c r="AN453" s="68"/>
      <c r="AO453" s="68"/>
      <c r="AP453" s="68"/>
      <c r="AQ453" s="68"/>
      <c r="AR453" s="68"/>
      <c r="AS453" s="31"/>
      <c r="AT453" s="73"/>
      <c r="AU453" s="73"/>
      <c r="AV453" s="68"/>
      <c r="AW453" s="67"/>
      <c r="AX453" s="67"/>
      <c r="AY453" s="67"/>
      <c r="AZ453" s="67"/>
      <c r="BA453" s="123"/>
      <c r="BB453" s="123"/>
      <c r="BC453" s="123"/>
      <c r="BD453" s="123"/>
      <c r="BE453" s="123"/>
      <c r="BF453" s="67"/>
    </row>
    <row r="454" spans="1:58" ht="25.5" customHeight="1" x14ac:dyDescent="0.25">
      <c r="A454" s="31"/>
      <c r="B454" s="31"/>
      <c r="C454" s="31"/>
      <c r="D454" s="31"/>
      <c r="E454" s="33"/>
      <c r="F454" s="90"/>
      <c r="G454" s="31"/>
      <c r="H454" s="83"/>
      <c r="I454" s="83"/>
      <c r="J454" s="62"/>
      <c r="K454" s="31"/>
      <c r="L454" s="31"/>
      <c r="M454" s="83"/>
      <c r="N454" s="69"/>
      <c r="O454" s="69"/>
      <c r="P454" s="74"/>
      <c r="Q454" s="74"/>
      <c r="R454" s="75"/>
      <c r="S454" s="34"/>
      <c r="T454" s="83"/>
      <c r="U454" s="83"/>
      <c r="V454" s="83"/>
      <c r="W454" s="83"/>
      <c r="X454" s="74"/>
      <c r="Y454" s="74"/>
      <c r="Z454" s="74"/>
      <c r="AA454" s="66"/>
      <c r="AB454" s="72"/>
      <c r="AC454" s="66"/>
      <c r="AD454" s="72"/>
      <c r="AE454" s="72"/>
      <c r="AF454" s="72"/>
      <c r="AG454" s="62"/>
      <c r="AH454" s="104"/>
      <c r="AI454" s="105"/>
      <c r="AJ454" s="30"/>
      <c r="AK454" s="30"/>
      <c r="AL454" s="30"/>
      <c r="AM454" s="30"/>
      <c r="AN454" s="68"/>
      <c r="AO454" s="68"/>
      <c r="AP454" s="68"/>
      <c r="AQ454" s="68"/>
      <c r="AR454" s="68"/>
      <c r="AS454" s="31"/>
      <c r="AT454" s="73"/>
      <c r="AU454" s="73"/>
      <c r="AV454" s="68"/>
      <c r="AW454" s="67"/>
      <c r="AX454" s="67"/>
      <c r="AY454" s="67"/>
      <c r="AZ454" s="67"/>
      <c r="BA454" s="123"/>
      <c r="BB454" s="123"/>
      <c r="BC454" s="123"/>
      <c r="BD454" s="123"/>
      <c r="BE454" s="123"/>
      <c r="BF454" s="67"/>
    </row>
    <row r="455" spans="1:58" ht="25.5" customHeight="1" x14ac:dyDescent="0.25">
      <c r="A455" s="31"/>
      <c r="B455" s="31"/>
      <c r="C455" s="31"/>
      <c r="D455" s="31"/>
      <c r="E455" s="33"/>
      <c r="F455" s="90"/>
      <c r="G455" s="31"/>
      <c r="H455" s="83"/>
      <c r="I455" s="83"/>
      <c r="J455" s="62"/>
      <c r="K455" s="31"/>
      <c r="L455" s="31"/>
      <c r="M455" s="83"/>
      <c r="N455" s="69"/>
      <c r="O455" s="69"/>
      <c r="P455" s="74"/>
      <c r="Q455" s="74"/>
      <c r="R455" s="75"/>
      <c r="S455" s="34"/>
      <c r="T455" s="83"/>
      <c r="U455" s="83"/>
      <c r="V455" s="83"/>
      <c r="W455" s="83"/>
      <c r="X455" s="74"/>
      <c r="Y455" s="74"/>
      <c r="Z455" s="74"/>
      <c r="AA455" s="66"/>
      <c r="AB455" s="72"/>
      <c r="AC455" s="66"/>
      <c r="AD455" s="72"/>
      <c r="AE455" s="72"/>
      <c r="AF455" s="72"/>
      <c r="AG455" s="62"/>
      <c r="AH455" s="104"/>
      <c r="AI455" s="105"/>
      <c r="AJ455" s="30"/>
      <c r="AK455" s="30"/>
      <c r="AL455" s="30"/>
      <c r="AM455" s="30"/>
      <c r="AN455" s="68"/>
      <c r="AO455" s="68"/>
      <c r="AP455" s="68"/>
      <c r="AQ455" s="68"/>
      <c r="AR455" s="68"/>
      <c r="AS455" s="31"/>
      <c r="AT455" s="73"/>
      <c r="AU455" s="73"/>
      <c r="AV455" s="68"/>
      <c r="AW455" s="67"/>
      <c r="AX455" s="67"/>
      <c r="AY455" s="67"/>
      <c r="AZ455" s="67"/>
      <c r="BA455" s="123"/>
      <c r="BB455" s="123"/>
      <c r="BC455" s="123"/>
      <c r="BD455" s="123"/>
      <c r="BE455" s="123"/>
      <c r="BF455" s="67"/>
    </row>
    <row r="456" spans="1:58" ht="25.5" customHeight="1" x14ac:dyDescent="0.25">
      <c r="A456" s="31"/>
      <c r="B456" s="31"/>
      <c r="C456" s="31"/>
      <c r="D456" s="31"/>
      <c r="E456" s="33"/>
      <c r="F456" s="90"/>
      <c r="G456" s="31"/>
      <c r="H456" s="83"/>
      <c r="I456" s="83"/>
      <c r="J456" s="62"/>
      <c r="K456" s="31"/>
      <c r="L456" s="31"/>
      <c r="M456" s="83"/>
      <c r="N456" s="69"/>
      <c r="O456" s="69"/>
      <c r="P456" s="74"/>
      <c r="Q456" s="74"/>
      <c r="R456" s="75"/>
      <c r="S456" s="34"/>
      <c r="T456" s="83"/>
      <c r="U456" s="83"/>
      <c r="V456" s="83"/>
      <c r="W456" s="83"/>
      <c r="X456" s="74"/>
      <c r="Y456" s="74"/>
      <c r="Z456" s="74"/>
      <c r="AA456" s="66"/>
      <c r="AB456" s="72"/>
      <c r="AC456" s="66"/>
      <c r="AD456" s="72"/>
      <c r="AE456" s="72"/>
      <c r="AF456" s="72"/>
      <c r="AG456" s="62"/>
      <c r="AH456" s="104"/>
      <c r="AI456" s="105"/>
      <c r="AJ456" s="30"/>
      <c r="AK456" s="30"/>
      <c r="AL456" s="30"/>
      <c r="AM456" s="30"/>
      <c r="AN456" s="68"/>
      <c r="AO456" s="68"/>
      <c r="AP456" s="68"/>
      <c r="AQ456" s="68"/>
      <c r="AR456" s="68"/>
      <c r="AS456" s="31"/>
      <c r="AT456" s="73"/>
      <c r="AU456" s="73"/>
      <c r="AV456" s="68"/>
      <c r="AW456" s="67"/>
      <c r="AX456" s="67"/>
      <c r="AY456" s="67"/>
      <c r="AZ456" s="67"/>
      <c r="BA456" s="123"/>
      <c r="BB456" s="123"/>
      <c r="BC456" s="123"/>
      <c r="BD456" s="123"/>
      <c r="BE456" s="123"/>
      <c r="BF456" s="67"/>
    </row>
    <row r="457" spans="1:58" ht="25.5" customHeight="1" x14ac:dyDescent="0.25">
      <c r="A457" s="31"/>
      <c r="B457" s="31"/>
      <c r="C457" s="31"/>
      <c r="D457" s="31"/>
      <c r="E457" s="33"/>
      <c r="F457" s="90"/>
      <c r="G457" s="31"/>
      <c r="H457" s="83"/>
      <c r="I457" s="83"/>
      <c r="J457" s="62"/>
      <c r="K457" s="31"/>
      <c r="L457" s="31"/>
      <c r="M457" s="83"/>
      <c r="N457" s="69"/>
      <c r="O457" s="69"/>
      <c r="P457" s="74"/>
      <c r="Q457" s="74"/>
      <c r="R457" s="75"/>
      <c r="S457" s="34"/>
      <c r="T457" s="83"/>
      <c r="U457" s="83"/>
      <c r="V457" s="83"/>
      <c r="W457" s="83"/>
      <c r="X457" s="74"/>
      <c r="Y457" s="74"/>
      <c r="Z457" s="74"/>
      <c r="AA457" s="66"/>
      <c r="AB457" s="72"/>
      <c r="AC457" s="66"/>
      <c r="AD457" s="72"/>
      <c r="AE457" s="72"/>
      <c r="AF457" s="72"/>
      <c r="AG457" s="62"/>
      <c r="AH457" s="104"/>
      <c r="AI457" s="105"/>
      <c r="AJ457" s="30"/>
      <c r="AK457" s="30"/>
      <c r="AL457" s="30"/>
      <c r="AM457" s="30"/>
      <c r="AN457" s="68"/>
      <c r="AO457" s="68"/>
      <c r="AP457" s="68"/>
      <c r="AQ457" s="68"/>
      <c r="AR457" s="68"/>
      <c r="AS457" s="31"/>
      <c r="AT457" s="73"/>
      <c r="AU457" s="73"/>
      <c r="AV457" s="68"/>
      <c r="AW457" s="67"/>
      <c r="AX457" s="67"/>
      <c r="AY457" s="67"/>
      <c r="AZ457" s="67"/>
      <c r="BA457" s="123"/>
      <c r="BB457" s="123"/>
      <c r="BC457" s="123"/>
      <c r="BD457" s="123"/>
      <c r="BE457" s="123"/>
      <c r="BF457" s="67"/>
    </row>
    <row r="458" spans="1:58" ht="25.5" customHeight="1" x14ac:dyDescent="0.25">
      <c r="A458" s="31"/>
      <c r="B458" s="31"/>
      <c r="C458" s="31"/>
      <c r="D458" s="31"/>
      <c r="E458" s="33"/>
      <c r="F458" s="90"/>
      <c r="G458" s="31"/>
      <c r="H458" s="83"/>
      <c r="I458" s="83"/>
      <c r="J458" s="62"/>
      <c r="K458" s="31"/>
      <c r="L458" s="31"/>
      <c r="M458" s="83"/>
      <c r="N458" s="69"/>
      <c r="O458" s="69"/>
      <c r="P458" s="74"/>
      <c r="Q458" s="74"/>
      <c r="R458" s="75"/>
      <c r="S458" s="34"/>
      <c r="T458" s="83"/>
      <c r="U458" s="83"/>
      <c r="V458" s="83"/>
      <c r="W458" s="83"/>
      <c r="X458" s="74"/>
      <c r="Y458" s="74"/>
      <c r="Z458" s="74"/>
      <c r="AA458" s="66"/>
      <c r="AB458" s="72"/>
      <c r="AC458" s="66"/>
      <c r="AD458" s="72"/>
      <c r="AE458" s="72"/>
      <c r="AF458" s="72"/>
      <c r="AG458" s="62"/>
      <c r="AH458" s="104"/>
      <c r="AI458" s="105"/>
      <c r="AJ458" s="30"/>
      <c r="AK458" s="30"/>
      <c r="AL458" s="30"/>
      <c r="AM458" s="30"/>
      <c r="AN458" s="68"/>
      <c r="AO458" s="68"/>
      <c r="AP458" s="68"/>
      <c r="AQ458" s="68"/>
      <c r="AR458" s="68"/>
      <c r="AS458" s="31"/>
      <c r="AT458" s="73"/>
      <c r="AU458" s="73"/>
      <c r="AV458" s="68"/>
      <c r="AW458" s="67"/>
      <c r="AX458" s="67"/>
      <c r="AY458" s="67"/>
      <c r="AZ458" s="67"/>
      <c r="BA458" s="123"/>
      <c r="BB458" s="123"/>
      <c r="BC458" s="123"/>
      <c r="BD458" s="123"/>
      <c r="BE458" s="123"/>
      <c r="BF458" s="67"/>
    </row>
    <row r="459" spans="1:58" ht="25.5" customHeight="1" x14ac:dyDescent="0.25">
      <c r="A459" s="31"/>
      <c r="B459" s="31"/>
      <c r="C459" s="31"/>
      <c r="D459" s="31"/>
      <c r="E459" s="33"/>
      <c r="F459" s="90"/>
      <c r="G459" s="31"/>
      <c r="H459" s="83"/>
      <c r="I459" s="83"/>
      <c r="J459" s="62"/>
      <c r="K459" s="31"/>
      <c r="L459" s="31"/>
      <c r="M459" s="83"/>
      <c r="N459" s="69"/>
      <c r="O459" s="69"/>
      <c r="P459" s="74"/>
      <c r="Q459" s="74"/>
      <c r="R459" s="75"/>
      <c r="S459" s="34"/>
      <c r="T459" s="83"/>
      <c r="U459" s="83"/>
      <c r="V459" s="83"/>
      <c r="W459" s="83"/>
      <c r="X459" s="74"/>
      <c r="Y459" s="74"/>
      <c r="Z459" s="74"/>
      <c r="AA459" s="66"/>
      <c r="AB459" s="72"/>
      <c r="AC459" s="66"/>
      <c r="AD459" s="72"/>
      <c r="AE459" s="72"/>
      <c r="AF459" s="72"/>
      <c r="AG459" s="62"/>
      <c r="AH459" s="104"/>
      <c r="AI459" s="105"/>
      <c r="AJ459" s="30"/>
      <c r="AK459" s="30"/>
      <c r="AL459" s="30"/>
      <c r="AM459" s="30"/>
      <c r="AN459" s="68"/>
      <c r="AO459" s="68"/>
      <c r="AP459" s="68"/>
      <c r="AQ459" s="68"/>
      <c r="AR459" s="68"/>
      <c r="AS459" s="31"/>
      <c r="AT459" s="73"/>
      <c r="AU459" s="73"/>
      <c r="AV459" s="68"/>
      <c r="AW459" s="67"/>
      <c r="AX459" s="67"/>
      <c r="AY459" s="67"/>
      <c r="AZ459" s="67"/>
      <c r="BA459" s="123"/>
      <c r="BB459" s="123"/>
      <c r="BC459" s="123"/>
      <c r="BD459" s="123"/>
      <c r="BE459" s="123"/>
      <c r="BF459" s="67"/>
    </row>
    <row r="460" spans="1:58" ht="25.5" customHeight="1" x14ac:dyDescent="0.25">
      <c r="A460" s="31"/>
      <c r="B460" s="31"/>
      <c r="C460" s="31"/>
      <c r="D460" s="31"/>
      <c r="E460" s="33"/>
      <c r="F460" s="90"/>
      <c r="G460" s="31"/>
      <c r="H460" s="83"/>
      <c r="I460" s="83"/>
      <c r="J460" s="62"/>
      <c r="K460" s="31"/>
      <c r="L460" s="31"/>
      <c r="M460" s="83"/>
      <c r="N460" s="69"/>
      <c r="O460" s="69"/>
      <c r="P460" s="74"/>
      <c r="Q460" s="74"/>
      <c r="R460" s="75"/>
      <c r="S460" s="34"/>
      <c r="T460" s="83"/>
      <c r="U460" s="83"/>
      <c r="V460" s="83"/>
      <c r="W460" s="83"/>
      <c r="X460" s="74"/>
      <c r="Y460" s="74"/>
      <c r="Z460" s="74"/>
      <c r="AA460" s="66"/>
      <c r="AB460" s="72"/>
      <c r="AC460" s="66"/>
      <c r="AD460" s="72"/>
      <c r="AE460" s="72"/>
      <c r="AF460" s="72"/>
      <c r="AG460" s="62"/>
      <c r="AH460" s="104"/>
      <c r="AI460" s="105"/>
      <c r="AJ460" s="30"/>
      <c r="AK460" s="30"/>
      <c r="AL460" s="30"/>
      <c r="AM460" s="30"/>
      <c r="AN460" s="68"/>
      <c r="AO460" s="68"/>
      <c r="AP460" s="68"/>
      <c r="AQ460" s="68"/>
      <c r="AR460" s="68"/>
      <c r="AS460" s="31"/>
      <c r="AT460" s="73"/>
      <c r="AU460" s="73"/>
      <c r="AV460" s="68"/>
      <c r="AW460" s="67"/>
      <c r="AX460" s="67"/>
      <c r="AY460" s="67"/>
      <c r="AZ460" s="67"/>
      <c r="BA460" s="123"/>
      <c r="BB460" s="123"/>
      <c r="BC460" s="123"/>
      <c r="BD460" s="123"/>
      <c r="BE460" s="123"/>
      <c r="BF460" s="67"/>
    </row>
    <row r="461" spans="1:58" ht="25.5" customHeight="1" x14ac:dyDescent="0.25">
      <c r="A461" s="31"/>
      <c r="B461" s="31"/>
      <c r="C461" s="31"/>
      <c r="D461" s="31"/>
      <c r="E461" s="33"/>
      <c r="F461" s="90"/>
      <c r="G461" s="31"/>
      <c r="H461" s="83"/>
      <c r="I461" s="83"/>
      <c r="J461" s="62"/>
      <c r="K461" s="31"/>
      <c r="L461" s="31"/>
      <c r="M461" s="83"/>
      <c r="N461" s="69"/>
      <c r="O461" s="69"/>
      <c r="P461" s="74"/>
      <c r="Q461" s="74"/>
      <c r="R461" s="75"/>
      <c r="S461" s="34"/>
      <c r="T461" s="83"/>
      <c r="U461" s="83"/>
      <c r="V461" s="83"/>
      <c r="W461" s="83"/>
      <c r="X461" s="74"/>
      <c r="Y461" s="74"/>
      <c r="Z461" s="74"/>
      <c r="AA461" s="66"/>
      <c r="AB461" s="72"/>
      <c r="AC461" s="66"/>
      <c r="AD461" s="72"/>
      <c r="AE461" s="72"/>
      <c r="AF461" s="72"/>
      <c r="AG461" s="62"/>
      <c r="AH461" s="104"/>
      <c r="AI461" s="105"/>
      <c r="AJ461" s="30"/>
      <c r="AK461" s="30"/>
      <c r="AL461" s="30"/>
      <c r="AM461" s="30"/>
      <c r="AN461" s="68"/>
      <c r="AO461" s="68"/>
      <c r="AP461" s="68"/>
      <c r="AQ461" s="68"/>
      <c r="AR461" s="68"/>
      <c r="AS461" s="31"/>
      <c r="AT461" s="73"/>
      <c r="AU461" s="73"/>
      <c r="AV461" s="68"/>
      <c r="AW461" s="67"/>
      <c r="AX461" s="67"/>
      <c r="AY461" s="67"/>
      <c r="AZ461" s="67"/>
      <c r="BA461" s="123"/>
      <c r="BB461" s="123"/>
      <c r="BC461" s="123"/>
      <c r="BD461" s="123"/>
      <c r="BE461" s="123"/>
      <c r="BF461" s="67"/>
    </row>
    <row r="462" spans="1:58" ht="25.5" customHeight="1" x14ac:dyDescent="0.25">
      <c r="A462" s="31"/>
      <c r="B462" s="31"/>
      <c r="C462" s="31"/>
      <c r="D462" s="31"/>
      <c r="E462" s="33"/>
      <c r="F462" s="90"/>
      <c r="G462" s="31"/>
      <c r="H462" s="83"/>
      <c r="I462" s="83"/>
      <c r="J462" s="62"/>
      <c r="K462" s="31"/>
      <c r="L462" s="31"/>
      <c r="M462" s="83"/>
      <c r="N462" s="69"/>
      <c r="O462" s="69"/>
      <c r="P462" s="74"/>
      <c r="Q462" s="74"/>
      <c r="R462" s="75"/>
      <c r="S462" s="34"/>
      <c r="T462" s="83"/>
      <c r="U462" s="83"/>
      <c r="V462" s="83"/>
      <c r="W462" s="83"/>
      <c r="X462" s="74"/>
      <c r="Y462" s="74"/>
      <c r="Z462" s="74"/>
      <c r="AA462" s="66"/>
      <c r="AB462" s="72"/>
      <c r="AC462" s="66"/>
      <c r="AD462" s="72"/>
      <c r="AE462" s="72"/>
      <c r="AF462" s="72"/>
      <c r="AG462" s="62"/>
      <c r="AH462" s="104"/>
      <c r="AI462" s="105"/>
      <c r="AJ462" s="30"/>
      <c r="AK462" s="30"/>
      <c r="AL462" s="30"/>
      <c r="AM462" s="30"/>
      <c r="AN462" s="68"/>
      <c r="AO462" s="68"/>
      <c r="AP462" s="68"/>
      <c r="AQ462" s="68"/>
      <c r="AR462" s="68"/>
      <c r="AS462" s="31"/>
      <c r="AT462" s="73"/>
      <c r="AU462" s="73"/>
      <c r="AV462" s="68"/>
      <c r="AW462" s="67"/>
      <c r="AX462" s="67"/>
      <c r="AY462" s="67"/>
      <c r="AZ462" s="67"/>
      <c r="BA462" s="123"/>
      <c r="BB462" s="123"/>
      <c r="BC462" s="123"/>
      <c r="BD462" s="123"/>
      <c r="BE462" s="123"/>
      <c r="BF462" s="67"/>
    </row>
    <row r="463" spans="1:58" ht="25.5" customHeight="1" x14ac:dyDescent="0.25">
      <c r="A463" s="31"/>
      <c r="B463" s="31"/>
      <c r="C463" s="31"/>
      <c r="D463" s="31"/>
      <c r="E463" s="33"/>
      <c r="F463" s="90"/>
      <c r="G463" s="31"/>
      <c r="H463" s="83"/>
      <c r="I463" s="83"/>
      <c r="J463" s="62"/>
      <c r="K463" s="31"/>
      <c r="L463" s="31"/>
      <c r="M463" s="83"/>
      <c r="N463" s="69"/>
      <c r="O463" s="69"/>
      <c r="P463" s="74"/>
      <c r="Q463" s="74"/>
      <c r="R463" s="75"/>
      <c r="S463" s="34"/>
      <c r="T463" s="83"/>
      <c r="U463" s="83"/>
      <c r="V463" s="83"/>
      <c r="W463" s="83"/>
      <c r="X463" s="74"/>
      <c r="Y463" s="74"/>
      <c r="Z463" s="74"/>
      <c r="AA463" s="66"/>
      <c r="AB463" s="72"/>
      <c r="AC463" s="66"/>
      <c r="AD463" s="72"/>
      <c r="AE463" s="72"/>
      <c r="AF463" s="72"/>
      <c r="AG463" s="62"/>
      <c r="AH463" s="104"/>
      <c r="AI463" s="105"/>
      <c r="AJ463" s="30"/>
      <c r="AK463" s="30"/>
      <c r="AL463" s="30"/>
      <c r="AM463" s="30"/>
      <c r="AN463" s="68"/>
      <c r="AO463" s="68"/>
      <c r="AP463" s="68"/>
      <c r="AQ463" s="68"/>
      <c r="AR463" s="68"/>
      <c r="AS463" s="31"/>
      <c r="AT463" s="73"/>
      <c r="AU463" s="73"/>
      <c r="AV463" s="68"/>
      <c r="AW463" s="67"/>
      <c r="AX463" s="67"/>
      <c r="AY463" s="67"/>
      <c r="AZ463" s="67"/>
      <c r="BA463" s="123"/>
      <c r="BB463" s="123"/>
      <c r="BC463" s="123"/>
      <c r="BD463" s="123"/>
      <c r="BE463" s="123"/>
      <c r="BF463" s="67"/>
    </row>
    <row r="464" spans="1:58" ht="25.5" customHeight="1" x14ac:dyDescent="0.25">
      <c r="A464" s="31"/>
      <c r="B464" s="31"/>
      <c r="C464" s="31"/>
      <c r="D464" s="31"/>
      <c r="E464" s="33"/>
      <c r="F464" s="90"/>
      <c r="G464" s="31"/>
      <c r="H464" s="83"/>
      <c r="I464" s="83"/>
      <c r="J464" s="62"/>
      <c r="K464" s="31"/>
      <c r="L464" s="31"/>
      <c r="M464" s="83"/>
      <c r="N464" s="69"/>
      <c r="O464" s="69"/>
      <c r="P464" s="74"/>
      <c r="Q464" s="74"/>
      <c r="R464" s="75"/>
      <c r="S464" s="34"/>
      <c r="T464" s="83"/>
      <c r="U464" s="83"/>
      <c r="V464" s="83"/>
      <c r="W464" s="83"/>
      <c r="X464" s="74"/>
      <c r="Y464" s="74"/>
      <c r="Z464" s="74"/>
      <c r="AA464" s="66"/>
      <c r="AB464" s="72"/>
      <c r="AC464" s="66"/>
      <c r="AD464" s="72"/>
      <c r="AE464" s="72"/>
      <c r="AF464" s="72"/>
      <c r="AG464" s="62"/>
      <c r="AH464" s="104"/>
      <c r="AI464" s="105"/>
      <c r="AJ464" s="30"/>
      <c r="AK464" s="30"/>
      <c r="AL464" s="30"/>
      <c r="AM464" s="30"/>
      <c r="AN464" s="68"/>
      <c r="AO464" s="68"/>
      <c r="AP464" s="68"/>
      <c r="AQ464" s="68"/>
      <c r="AR464" s="68"/>
      <c r="AS464" s="31"/>
      <c r="AT464" s="73"/>
      <c r="AU464" s="73"/>
      <c r="AV464" s="68"/>
      <c r="AW464" s="67"/>
      <c r="AX464" s="67"/>
      <c r="AY464" s="67"/>
      <c r="AZ464" s="67"/>
      <c r="BA464" s="123"/>
      <c r="BB464" s="123"/>
      <c r="BC464" s="123"/>
      <c r="BD464" s="123"/>
      <c r="BE464" s="123"/>
      <c r="BF464" s="67"/>
    </row>
    <row r="465" spans="1:58" ht="25.5" customHeight="1" x14ac:dyDescent="0.25">
      <c r="A465" s="31"/>
      <c r="B465" s="31"/>
      <c r="C465" s="31"/>
      <c r="D465" s="31"/>
      <c r="E465" s="33"/>
      <c r="F465" s="90"/>
      <c r="G465" s="31"/>
      <c r="H465" s="83"/>
      <c r="I465" s="83"/>
      <c r="J465" s="62"/>
      <c r="K465" s="31"/>
      <c r="L465" s="31"/>
      <c r="M465" s="83"/>
      <c r="N465" s="69"/>
      <c r="O465" s="69"/>
      <c r="P465" s="74"/>
      <c r="Q465" s="74"/>
      <c r="R465" s="75"/>
      <c r="S465" s="34"/>
      <c r="T465" s="83"/>
      <c r="U465" s="83"/>
      <c r="V465" s="83"/>
      <c r="W465" s="83"/>
      <c r="X465" s="74"/>
      <c r="Y465" s="74"/>
      <c r="Z465" s="74"/>
      <c r="AA465" s="66"/>
      <c r="AB465" s="72"/>
      <c r="AC465" s="66"/>
      <c r="AD465" s="72"/>
      <c r="AE465" s="72"/>
      <c r="AF465" s="72"/>
      <c r="AG465" s="62"/>
      <c r="AH465" s="104"/>
      <c r="AI465" s="105"/>
      <c r="AJ465" s="30"/>
      <c r="AK465" s="30"/>
      <c r="AL465" s="30"/>
      <c r="AM465" s="30"/>
      <c r="AN465" s="68"/>
      <c r="AO465" s="68"/>
      <c r="AP465" s="68"/>
      <c r="AQ465" s="68"/>
      <c r="AR465" s="68"/>
      <c r="AS465" s="31"/>
      <c r="AT465" s="73"/>
      <c r="AU465" s="73"/>
      <c r="AV465" s="68"/>
      <c r="AW465" s="67"/>
      <c r="AX465" s="67"/>
      <c r="AY465" s="67"/>
      <c r="AZ465" s="67"/>
      <c r="BA465" s="123"/>
      <c r="BB465" s="123"/>
      <c r="BC465" s="123"/>
      <c r="BD465" s="123"/>
      <c r="BE465" s="123"/>
      <c r="BF465" s="67"/>
    </row>
    <row r="466" spans="1:58" ht="25.5" customHeight="1" x14ac:dyDescent="0.25">
      <c r="A466" s="31"/>
      <c r="B466" s="31"/>
      <c r="C466" s="31"/>
      <c r="D466" s="31"/>
      <c r="E466" s="33"/>
      <c r="F466" s="90"/>
      <c r="G466" s="31"/>
      <c r="H466" s="83"/>
      <c r="I466" s="83"/>
      <c r="J466" s="62"/>
      <c r="K466" s="31"/>
      <c r="L466" s="31"/>
      <c r="M466" s="83"/>
      <c r="N466" s="69"/>
      <c r="O466" s="69"/>
      <c r="P466" s="74"/>
      <c r="Q466" s="74"/>
      <c r="R466" s="75"/>
      <c r="S466" s="34"/>
      <c r="T466" s="83"/>
      <c r="U466" s="83"/>
      <c r="V466" s="83"/>
      <c r="W466" s="83"/>
      <c r="X466" s="74"/>
      <c r="Y466" s="74"/>
      <c r="Z466" s="74"/>
      <c r="AA466" s="66"/>
      <c r="AB466" s="72"/>
      <c r="AC466" s="66"/>
      <c r="AD466" s="72"/>
      <c r="AE466" s="72"/>
      <c r="AF466" s="72"/>
      <c r="AG466" s="62"/>
      <c r="AH466" s="104"/>
      <c r="AI466" s="105"/>
      <c r="AJ466" s="30"/>
      <c r="AK466" s="30"/>
      <c r="AL466" s="30"/>
      <c r="AM466" s="30"/>
      <c r="AN466" s="68"/>
      <c r="AO466" s="68"/>
      <c r="AP466" s="68"/>
      <c r="AQ466" s="68"/>
      <c r="AR466" s="68"/>
      <c r="AS466" s="31"/>
      <c r="AT466" s="73"/>
      <c r="AU466" s="73"/>
      <c r="AV466" s="68"/>
      <c r="AW466" s="67"/>
      <c r="AX466" s="67"/>
      <c r="AY466" s="67"/>
      <c r="AZ466" s="67"/>
      <c r="BA466" s="123"/>
      <c r="BB466" s="123"/>
      <c r="BC466" s="123"/>
      <c r="BD466" s="123"/>
      <c r="BE466" s="123"/>
      <c r="BF466" s="67"/>
    </row>
    <row r="467" spans="1:58" ht="25.5" customHeight="1" x14ac:dyDescent="0.25">
      <c r="A467" s="31"/>
      <c r="B467" s="31"/>
      <c r="C467" s="31"/>
      <c r="D467" s="31"/>
      <c r="E467" s="33"/>
      <c r="F467" s="90"/>
      <c r="G467" s="31"/>
      <c r="H467" s="83"/>
      <c r="I467" s="83"/>
      <c r="J467" s="62"/>
      <c r="K467" s="31"/>
      <c r="L467" s="31"/>
      <c r="M467" s="83"/>
      <c r="N467" s="69"/>
      <c r="O467" s="69"/>
      <c r="P467" s="74"/>
      <c r="Q467" s="74"/>
      <c r="R467" s="75"/>
      <c r="S467" s="34"/>
      <c r="T467" s="83"/>
      <c r="U467" s="83"/>
      <c r="V467" s="83"/>
      <c r="W467" s="83"/>
      <c r="X467" s="74"/>
      <c r="Y467" s="74"/>
      <c r="Z467" s="74"/>
      <c r="AA467" s="66"/>
      <c r="AB467" s="72"/>
      <c r="AC467" s="66"/>
      <c r="AD467" s="72"/>
      <c r="AE467" s="72"/>
      <c r="AF467" s="72"/>
      <c r="AG467" s="62"/>
      <c r="AH467" s="104"/>
      <c r="AI467" s="105"/>
      <c r="AJ467" s="30"/>
      <c r="AK467" s="30"/>
      <c r="AL467" s="30"/>
      <c r="AM467" s="30"/>
      <c r="AN467" s="68"/>
      <c r="AO467" s="68"/>
      <c r="AP467" s="68"/>
      <c r="AQ467" s="68"/>
      <c r="AR467" s="68"/>
      <c r="AS467" s="31"/>
      <c r="AT467" s="73"/>
      <c r="AU467" s="73"/>
      <c r="AV467" s="68"/>
      <c r="AW467" s="67"/>
      <c r="AX467" s="67"/>
      <c r="AY467" s="67"/>
      <c r="AZ467" s="67"/>
      <c r="BA467" s="123"/>
      <c r="BB467" s="123"/>
      <c r="BC467" s="123"/>
      <c r="BD467" s="123"/>
      <c r="BE467" s="123"/>
      <c r="BF467" s="67"/>
    </row>
    <row r="468" spans="1:58" ht="25.5" customHeight="1" x14ac:dyDescent="0.25">
      <c r="A468" s="31"/>
      <c r="B468" s="31"/>
      <c r="C468" s="31"/>
      <c r="D468" s="31"/>
      <c r="E468" s="33"/>
      <c r="F468" s="90"/>
      <c r="G468" s="31"/>
      <c r="H468" s="83"/>
      <c r="I468" s="83"/>
      <c r="J468" s="62"/>
      <c r="K468" s="31"/>
      <c r="L468" s="31"/>
      <c r="M468" s="83"/>
      <c r="N468" s="69"/>
      <c r="O468" s="69"/>
      <c r="P468" s="74"/>
      <c r="Q468" s="74"/>
      <c r="R468" s="75"/>
      <c r="S468" s="34"/>
      <c r="T468" s="83"/>
      <c r="U468" s="83"/>
      <c r="V468" s="83"/>
      <c r="W468" s="83"/>
      <c r="X468" s="74"/>
      <c r="Y468" s="74"/>
      <c r="Z468" s="74"/>
      <c r="AA468" s="66"/>
      <c r="AB468" s="72"/>
      <c r="AC468" s="66"/>
      <c r="AD468" s="72"/>
      <c r="AE468" s="72"/>
      <c r="AF468" s="72"/>
      <c r="AG468" s="62"/>
      <c r="AH468" s="104"/>
      <c r="AI468" s="105"/>
      <c r="AJ468" s="30"/>
      <c r="AK468" s="30"/>
      <c r="AL468" s="30"/>
      <c r="AM468" s="30"/>
      <c r="AN468" s="68"/>
      <c r="AO468" s="68"/>
      <c r="AP468" s="68"/>
      <c r="AQ468" s="68"/>
      <c r="AR468" s="68"/>
      <c r="AS468" s="31"/>
      <c r="AT468" s="73"/>
      <c r="AU468" s="73"/>
      <c r="AV468" s="68"/>
      <c r="AW468" s="67"/>
      <c r="AX468" s="67"/>
      <c r="AY468" s="67"/>
      <c r="AZ468" s="67"/>
      <c r="BA468" s="123"/>
      <c r="BB468" s="123"/>
      <c r="BC468" s="123"/>
      <c r="BD468" s="123"/>
      <c r="BE468" s="123"/>
      <c r="BF468" s="67"/>
    </row>
    <row r="469" spans="1:58" ht="25.5" customHeight="1" x14ac:dyDescent="0.25">
      <c r="A469" s="31"/>
      <c r="B469" s="31"/>
      <c r="C469" s="31"/>
      <c r="D469" s="31"/>
      <c r="E469" s="33"/>
      <c r="F469" s="90"/>
      <c r="G469" s="31"/>
      <c r="H469" s="83"/>
      <c r="I469" s="83"/>
      <c r="J469" s="62"/>
      <c r="K469" s="31"/>
      <c r="L469" s="31"/>
      <c r="M469" s="83"/>
      <c r="N469" s="69"/>
      <c r="O469" s="69"/>
      <c r="P469" s="74"/>
      <c r="Q469" s="74"/>
      <c r="R469" s="75"/>
      <c r="S469" s="34"/>
      <c r="T469" s="83"/>
      <c r="U469" s="83"/>
      <c r="V469" s="83"/>
      <c r="W469" s="83"/>
      <c r="X469" s="74"/>
      <c r="Y469" s="74"/>
      <c r="Z469" s="74"/>
      <c r="AA469" s="66"/>
      <c r="AB469" s="72"/>
      <c r="AC469" s="66"/>
      <c r="AD469" s="72"/>
      <c r="AE469" s="72"/>
      <c r="AF469" s="72"/>
      <c r="AG469" s="62"/>
      <c r="AH469" s="104"/>
      <c r="AI469" s="105"/>
      <c r="AJ469" s="30"/>
      <c r="AK469" s="30"/>
      <c r="AL469" s="30"/>
      <c r="AM469" s="30"/>
      <c r="AN469" s="68"/>
      <c r="AO469" s="68"/>
      <c r="AP469" s="68"/>
      <c r="AQ469" s="68"/>
      <c r="AR469" s="68"/>
      <c r="AS469" s="31"/>
      <c r="AT469" s="73"/>
      <c r="AU469" s="73"/>
      <c r="AV469" s="68"/>
      <c r="AW469" s="67"/>
      <c r="AX469" s="67"/>
      <c r="AY469" s="67"/>
      <c r="AZ469" s="67"/>
      <c r="BA469" s="123"/>
      <c r="BB469" s="123"/>
      <c r="BC469" s="123"/>
      <c r="BD469" s="123"/>
      <c r="BE469" s="123"/>
      <c r="BF469" s="67"/>
    </row>
    <row r="470" spans="1:58" ht="25.5" customHeight="1" x14ac:dyDescent="0.25">
      <c r="A470" s="31"/>
      <c r="B470" s="31"/>
      <c r="C470" s="31"/>
      <c r="D470" s="31"/>
      <c r="E470" s="33"/>
      <c r="F470" s="90"/>
      <c r="G470" s="31"/>
      <c r="H470" s="83"/>
      <c r="I470" s="83"/>
      <c r="J470" s="62"/>
      <c r="K470" s="31"/>
      <c r="L470" s="31"/>
      <c r="M470" s="83"/>
      <c r="N470" s="69"/>
      <c r="O470" s="69"/>
      <c r="P470" s="74"/>
      <c r="Q470" s="74"/>
      <c r="R470" s="75"/>
      <c r="S470" s="34"/>
      <c r="T470" s="83"/>
      <c r="U470" s="83"/>
      <c r="V470" s="83"/>
      <c r="W470" s="83"/>
      <c r="X470" s="74"/>
      <c r="Y470" s="74"/>
      <c r="Z470" s="74"/>
      <c r="AA470" s="66"/>
      <c r="AB470" s="72"/>
      <c r="AC470" s="66"/>
      <c r="AD470" s="72"/>
      <c r="AE470" s="72"/>
      <c r="AF470" s="72"/>
      <c r="AG470" s="62"/>
      <c r="AH470" s="104"/>
      <c r="AI470" s="105"/>
      <c r="AJ470" s="30"/>
      <c r="AK470" s="30"/>
      <c r="AL470" s="30"/>
      <c r="AM470" s="30"/>
      <c r="AN470" s="68"/>
      <c r="AO470" s="68"/>
      <c r="AP470" s="68"/>
      <c r="AQ470" s="68"/>
      <c r="AR470" s="68"/>
      <c r="AS470" s="31"/>
      <c r="AT470" s="73"/>
      <c r="AU470" s="73"/>
      <c r="AV470" s="68"/>
      <c r="AW470" s="67"/>
      <c r="AX470" s="67"/>
      <c r="AY470" s="67"/>
      <c r="AZ470" s="67"/>
      <c r="BA470" s="123"/>
      <c r="BB470" s="123"/>
      <c r="BC470" s="123"/>
      <c r="BD470" s="123"/>
      <c r="BE470" s="123"/>
      <c r="BF470" s="67"/>
    </row>
    <row r="471" spans="1:58" ht="25.5" customHeight="1" x14ac:dyDescent="0.25">
      <c r="A471" s="31"/>
      <c r="B471" s="31"/>
      <c r="C471" s="31"/>
      <c r="D471" s="31"/>
      <c r="E471" s="33"/>
      <c r="F471" s="90"/>
      <c r="G471" s="31"/>
      <c r="H471" s="83"/>
      <c r="I471" s="83"/>
      <c r="J471" s="62"/>
      <c r="K471" s="31"/>
      <c r="L471" s="31"/>
      <c r="M471" s="83"/>
      <c r="N471" s="69"/>
      <c r="O471" s="69"/>
      <c r="P471" s="74"/>
      <c r="Q471" s="74"/>
      <c r="R471" s="75"/>
      <c r="S471" s="34"/>
      <c r="T471" s="83"/>
      <c r="U471" s="83"/>
      <c r="V471" s="83"/>
      <c r="W471" s="83"/>
      <c r="X471" s="74"/>
      <c r="Y471" s="74"/>
      <c r="Z471" s="74"/>
      <c r="AA471" s="66"/>
      <c r="AB471" s="72"/>
      <c r="AC471" s="66"/>
      <c r="AD471" s="72"/>
      <c r="AE471" s="72"/>
      <c r="AF471" s="72"/>
      <c r="AG471" s="62"/>
      <c r="AH471" s="104"/>
      <c r="AI471" s="105"/>
      <c r="AJ471" s="30"/>
      <c r="AK471" s="30"/>
      <c r="AL471" s="30"/>
      <c r="AM471" s="30"/>
      <c r="AN471" s="68"/>
      <c r="AO471" s="68"/>
      <c r="AP471" s="68"/>
      <c r="AQ471" s="68"/>
      <c r="AR471" s="68"/>
      <c r="AS471" s="31"/>
      <c r="AT471" s="73"/>
      <c r="AU471" s="73"/>
      <c r="AV471" s="68"/>
      <c r="AW471" s="67"/>
      <c r="AX471" s="67"/>
      <c r="AY471" s="67"/>
      <c r="AZ471" s="67"/>
      <c r="BA471" s="123"/>
      <c r="BB471" s="123"/>
      <c r="BC471" s="123"/>
      <c r="BD471" s="123"/>
      <c r="BE471" s="123"/>
      <c r="BF471" s="67"/>
    </row>
    <row r="472" spans="1:58" ht="25.5" customHeight="1" x14ac:dyDescent="0.25">
      <c r="A472" s="31"/>
      <c r="B472" s="31"/>
      <c r="C472" s="31"/>
      <c r="D472" s="31"/>
      <c r="E472" s="33"/>
      <c r="F472" s="90"/>
      <c r="G472" s="31"/>
      <c r="H472" s="83"/>
      <c r="I472" s="83"/>
      <c r="J472" s="62"/>
      <c r="K472" s="31"/>
      <c r="L472" s="31"/>
      <c r="M472" s="83"/>
      <c r="N472" s="69"/>
      <c r="O472" s="69"/>
      <c r="P472" s="74"/>
      <c r="Q472" s="74"/>
      <c r="R472" s="75"/>
      <c r="S472" s="34"/>
      <c r="T472" s="83"/>
      <c r="U472" s="83"/>
      <c r="V472" s="83"/>
      <c r="W472" s="83"/>
      <c r="X472" s="74"/>
      <c r="Y472" s="74"/>
      <c r="Z472" s="74"/>
      <c r="AA472" s="66"/>
      <c r="AB472" s="72"/>
      <c r="AC472" s="66"/>
      <c r="AD472" s="72"/>
      <c r="AE472" s="72"/>
      <c r="AF472" s="72"/>
      <c r="AG472" s="62"/>
      <c r="AH472" s="104"/>
      <c r="AI472" s="105"/>
      <c r="AJ472" s="30"/>
      <c r="AK472" s="30"/>
      <c r="AL472" s="30"/>
      <c r="AM472" s="30"/>
      <c r="AN472" s="68"/>
      <c r="AO472" s="68"/>
      <c r="AP472" s="68"/>
      <c r="AQ472" s="68"/>
      <c r="AR472" s="68"/>
      <c r="AS472" s="31"/>
      <c r="AT472" s="73"/>
      <c r="AU472" s="73"/>
      <c r="AV472" s="68"/>
      <c r="AW472" s="67"/>
      <c r="AX472" s="67"/>
      <c r="AY472" s="67"/>
      <c r="AZ472" s="67"/>
      <c r="BA472" s="123"/>
      <c r="BB472" s="123"/>
      <c r="BC472" s="123"/>
      <c r="BD472" s="123"/>
      <c r="BE472" s="123"/>
      <c r="BF472" s="67"/>
    </row>
    <row r="473" spans="1:58" ht="25.5" customHeight="1" x14ac:dyDescent="0.25">
      <c r="A473" s="31"/>
      <c r="B473" s="31"/>
      <c r="C473" s="31"/>
      <c r="D473" s="31"/>
      <c r="E473" s="33"/>
      <c r="F473" s="90"/>
      <c r="G473" s="31"/>
      <c r="H473" s="83"/>
      <c r="I473" s="83"/>
      <c r="J473" s="62"/>
      <c r="K473" s="31"/>
      <c r="L473" s="31"/>
      <c r="M473" s="83"/>
      <c r="N473" s="69"/>
      <c r="O473" s="69"/>
      <c r="P473" s="74"/>
      <c r="Q473" s="74"/>
      <c r="R473" s="75"/>
      <c r="S473" s="34"/>
      <c r="T473" s="83"/>
      <c r="U473" s="83"/>
      <c r="V473" s="83"/>
      <c r="W473" s="83"/>
      <c r="X473" s="74"/>
      <c r="Y473" s="74"/>
      <c r="Z473" s="74"/>
      <c r="AA473" s="66"/>
      <c r="AB473" s="72"/>
      <c r="AC473" s="66"/>
      <c r="AD473" s="72"/>
      <c r="AE473" s="72"/>
      <c r="AF473" s="72"/>
      <c r="AG473" s="62"/>
      <c r="AH473" s="104"/>
      <c r="AI473" s="105"/>
      <c r="AJ473" s="30"/>
      <c r="AK473" s="30"/>
      <c r="AL473" s="30"/>
      <c r="AM473" s="30"/>
      <c r="AN473" s="68"/>
      <c r="AO473" s="68"/>
      <c r="AP473" s="68"/>
      <c r="AQ473" s="68"/>
      <c r="AR473" s="68"/>
      <c r="AS473" s="31"/>
      <c r="AT473" s="73"/>
      <c r="AU473" s="73"/>
      <c r="AV473" s="68"/>
      <c r="AW473" s="67"/>
      <c r="AX473" s="67"/>
      <c r="AY473" s="67"/>
      <c r="AZ473" s="67"/>
      <c r="BA473" s="123"/>
      <c r="BB473" s="123"/>
      <c r="BC473" s="123"/>
      <c r="BD473" s="123"/>
      <c r="BE473" s="123"/>
      <c r="BF473" s="67"/>
    </row>
    <row r="474" spans="1:58" ht="25.5" customHeight="1" x14ac:dyDescent="0.25">
      <c r="A474" s="31"/>
      <c r="B474" s="31"/>
      <c r="C474" s="31"/>
      <c r="D474" s="31"/>
      <c r="E474" s="33"/>
      <c r="F474" s="90"/>
      <c r="G474" s="31"/>
      <c r="H474" s="83"/>
      <c r="I474" s="83"/>
      <c r="J474" s="62"/>
      <c r="K474" s="31"/>
      <c r="L474" s="31"/>
      <c r="M474" s="83"/>
      <c r="N474" s="69"/>
      <c r="O474" s="69"/>
      <c r="P474" s="74"/>
      <c r="Q474" s="74"/>
      <c r="R474" s="75"/>
      <c r="S474" s="34"/>
      <c r="T474" s="83"/>
      <c r="U474" s="83"/>
      <c r="V474" s="83"/>
      <c r="W474" s="83"/>
      <c r="X474" s="74"/>
      <c r="Y474" s="74"/>
      <c r="Z474" s="74"/>
      <c r="AA474" s="66"/>
      <c r="AB474" s="72"/>
      <c r="AC474" s="66"/>
      <c r="AD474" s="72"/>
      <c r="AE474" s="72"/>
      <c r="AF474" s="72"/>
      <c r="AG474" s="62"/>
      <c r="AH474" s="104"/>
      <c r="AI474" s="105"/>
      <c r="AJ474" s="30"/>
      <c r="AK474" s="30"/>
      <c r="AL474" s="30"/>
      <c r="AM474" s="30"/>
      <c r="AN474" s="68"/>
      <c r="AO474" s="68"/>
      <c r="AP474" s="68"/>
      <c r="AQ474" s="68"/>
      <c r="AR474" s="68"/>
      <c r="AS474" s="31"/>
      <c r="AT474" s="73"/>
      <c r="AU474" s="73"/>
      <c r="AV474" s="68"/>
      <c r="AW474" s="67"/>
      <c r="AX474" s="67"/>
      <c r="AY474" s="67"/>
      <c r="AZ474" s="67"/>
      <c r="BA474" s="123"/>
      <c r="BB474" s="123"/>
      <c r="BC474" s="123"/>
      <c r="BD474" s="123"/>
      <c r="BE474" s="123"/>
      <c r="BF474" s="67"/>
    </row>
    <row r="475" spans="1:58" ht="25.5" customHeight="1" x14ac:dyDescent="0.25">
      <c r="A475" s="31"/>
      <c r="B475" s="31"/>
      <c r="C475" s="31"/>
      <c r="D475" s="31"/>
      <c r="E475" s="33"/>
      <c r="F475" s="90"/>
      <c r="G475" s="31"/>
      <c r="H475" s="83"/>
      <c r="I475" s="83"/>
      <c r="J475" s="62"/>
      <c r="K475" s="31"/>
      <c r="L475" s="31"/>
      <c r="M475" s="83"/>
      <c r="N475" s="69"/>
      <c r="O475" s="69"/>
      <c r="P475" s="74"/>
      <c r="Q475" s="74"/>
      <c r="R475" s="75"/>
      <c r="S475" s="34"/>
      <c r="T475" s="83"/>
      <c r="U475" s="83"/>
      <c r="V475" s="83"/>
      <c r="W475" s="83"/>
      <c r="X475" s="74"/>
      <c r="Y475" s="74"/>
      <c r="Z475" s="74"/>
      <c r="AA475" s="66"/>
      <c r="AB475" s="72"/>
      <c r="AC475" s="66"/>
      <c r="AD475" s="72"/>
      <c r="AE475" s="72"/>
      <c r="AF475" s="72"/>
      <c r="AG475" s="62"/>
      <c r="AH475" s="104"/>
      <c r="AI475" s="105"/>
      <c r="AJ475" s="30"/>
      <c r="AK475" s="30"/>
      <c r="AL475" s="30"/>
      <c r="AM475" s="30"/>
      <c r="AN475" s="68"/>
      <c r="AO475" s="68"/>
      <c r="AP475" s="68"/>
      <c r="AQ475" s="68"/>
      <c r="AR475" s="68"/>
      <c r="AS475" s="31"/>
      <c r="AT475" s="73"/>
      <c r="AU475" s="73"/>
      <c r="AV475" s="68"/>
      <c r="AW475" s="67"/>
      <c r="AX475" s="67"/>
      <c r="AY475" s="67"/>
      <c r="AZ475" s="67"/>
      <c r="BA475" s="123"/>
      <c r="BB475" s="123"/>
      <c r="BC475" s="123"/>
      <c r="BD475" s="123"/>
      <c r="BE475" s="123"/>
      <c r="BF475" s="67"/>
    </row>
    <row r="476" spans="1:58" ht="25.5" customHeight="1" x14ac:dyDescent="0.25">
      <c r="A476" s="31"/>
      <c r="B476" s="31"/>
      <c r="C476" s="31"/>
      <c r="D476" s="31"/>
      <c r="E476" s="33"/>
      <c r="F476" s="90"/>
      <c r="G476" s="31"/>
      <c r="H476" s="83"/>
      <c r="I476" s="83"/>
      <c r="J476" s="62"/>
      <c r="K476" s="31"/>
      <c r="L476" s="31"/>
      <c r="M476" s="83"/>
      <c r="N476" s="69"/>
      <c r="O476" s="69"/>
      <c r="P476" s="74"/>
      <c r="Q476" s="74"/>
      <c r="R476" s="75"/>
      <c r="S476" s="34"/>
      <c r="T476" s="83"/>
      <c r="U476" s="83"/>
      <c r="V476" s="83"/>
      <c r="W476" s="83"/>
      <c r="X476" s="74"/>
      <c r="Y476" s="74"/>
      <c r="Z476" s="74"/>
      <c r="AA476" s="66"/>
      <c r="AB476" s="72"/>
      <c r="AC476" s="66"/>
      <c r="AD476" s="72"/>
      <c r="AE476" s="72"/>
      <c r="AF476" s="72"/>
      <c r="AG476" s="62"/>
      <c r="AH476" s="104"/>
      <c r="AI476" s="105"/>
      <c r="AJ476" s="30"/>
      <c r="AK476" s="30"/>
      <c r="AL476" s="30"/>
      <c r="AM476" s="30"/>
      <c r="AN476" s="68"/>
      <c r="AO476" s="68"/>
      <c r="AP476" s="68"/>
      <c r="AQ476" s="68"/>
      <c r="AR476" s="68"/>
      <c r="AS476" s="31"/>
      <c r="AT476" s="73"/>
      <c r="AU476" s="73"/>
      <c r="AV476" s="68"/>
      <c r="AW476" s="67"/>
      <c r="AX476" s="67"/>
      <c r="AY476" s="67"/>
      <c r="AZ476" s="67"/>
      <c r="BA476" s="123"/>
      <c r="BB476" s="123"/>
      <c r="BC476" s="123"/>
      <c r="BD476" s="123"/>
      <c r="BE476" s="123"/>
      <c r="BF476" s="67"/>
    </row>
    <row r="477" spans="1:58" ht="25.5" customHeight="1" x14ac:dyDescent="0.25">
      <c r="A477" s="31"/>
      <c r="B477" s="31"/>
      <c r="C477" s="31"/>
      <c r="D477" s="31"/>
      <c r="E477" s="33"/>
      <c r="F477" s="90"/>
      <c r="G477" s="31"/>
      <c r="H477" s="83"/>
      <c r="I477" s="83"/>
      <c r="J477" s="62"/>
      <c r="K477" s="31"/>
      <c r="L477" s="31"/>
      <c r="M477" s="83"/>
      <c r="N477" s="69"/>
      <c r="O477" s="69"/>
      <c r="P477" s="74"/>
      <c r="Q477" s="74"/>
      <c r="R477" s="75"/>
      <c r="S477" s="34"/>
      <c r="T477" s="83"/>
      <c r="U477" s="83"/>
      <c r="V477" s="83"/>
      <c r="W477" s="83"/>
      <c r="X477" s="74"/>
      <c r="Y477" s="74"/>
      <c r="Z477" s="74"/>
      <c r="AA477" s="66"/>
      <c r="AB477" s="72"/>
      <c r="AC477" s="66"/>
      <c r="AD477" s="72"/>
      <c r="AE477" s="72"/>
      <c r="AF477" s="72"/>
      <c r="AG477" s="62"/>
      <c r="AH477" s="104"/>
      <c r="AI477" s="105"/>
      <c r="AJ477" s="30"/>
      <c r="AK477" s="30"/>
      <c r="AL477" s="30"/>
      <c r="AM477" s="30"/>
      <c r="AN477" s="68"/>
      <c r="AO477" s="68"/>
      <c r="AP477" s="68"/>
      <c r="AQ477" s="68"/>
      <c r="AR477" s="68"/>
      <c r="AS477" s="31"/>
      <c r="AT477" s="73"/>
      <c r="AU477" s="73"/>
      <c r="AV477" s="68"/>
      <c r="AW477" s="67"/>
      <c r="AX477" s="67"/>
      <c r="AY477" s="67"/>
      <c r="AZ477" s="67"/>
      <c r="BA477" s="123"/>
      <c r="BB477" s="123"/>
      <c r="BC477" s="123"/>
      <c r="BD477" s="123"/>
      <c r="BE477" s="123"/>
      <c r="BF477" s="67"/>
    </row>
    <row r="478" spans="1:58" ht="25.5" customHeight="1" x14ac:dyDescent="0.25">
      <c r="A478" s="31"/>
      <c r="B478" s="31"/>
      <c r="C478" s="31"/>
      <c r="D478" s="31"/>
      <c r="E478" s="33"/>
      <c r="F478" s="90"/>
      <c r="G478" s="31"/>
      <c r="H478" s="83"/>
      <c r="I478" s="83"/>
      <c r="J478" s="62"/>
      <c r="K478" s="31"/>
      <c r="L478" s="31"/>
      <c r="M478" s="83"/>
      <c r="N478" s="69"/>
      <c r="O478" s="69"/>
      <c r="P478" s="74"/>
      <c r="Q478" s="74"/>
      <c r="R478" s="75"/>
      <c r="S478" s="34"/>
      <c r="T478" s="83"/>
      <c r="U478" s="83"/>
      <c r="V478" s="83"/>
      <c r="W478" s="83"/>
      <c r="X478" s="74"/>
      <c r="Y478" s="74"/>
      <c r="Z478" s="74"/>
      <c r="AA478" s="66"/>
      <c r="AB478" s="72"/>
      <c r="AC478" s="66"/>
      <c r="AD478" s="72"/>
      <c r="AE478" s="72"/>
      <c r="AF478" s="72"/>
      <c r="AG478" s="62"/>
      <c r="AH478" s="104"/>
      <c r="AI478" s="105"/>
      <c r="AJ478" s="30"/>
      <c r="AK478" s="30"/>
      <c r="AL478" s="30"/>
      <c r="AM478" s="30"/>
      <c r="AN478" s="68"/>
      <c r="AO478" s="68"/>
      <c r="AP478" s="68"/>
      <c r="AQ478" s="68"/>
      <c r="AR478" s="68"/>
      <c r="AS478" s="31"/>
      <c r="AT478" s="73"/>
      <c r="AU478" s="73"/>
      <c r="AV478" s="68"/>
      <c r="AW478" s="67"/>
      <c r="AX478" s="67"/>
      <c r="AY478" s="67"/>
      <c r="AZ478" s="67"/>
      <c r="BA478" s="123"/>
      <c r="BB478" s="123"/>
      <c r="BC478" s="123"/>
      <c r="BD478" s="123"/>
      <c r="BE478" s="123"/>
      <c r="BF478" s="67"/>
    </row>
    <row r="479" spans="1:58" ht="25.5" customHeight="1" x14ac:dyDescent="0.25">
      <c r="A479" s="31"/>
      <c r="B479" s="31"/>
      <c r="C479" s="31"/>
      <c r="D479" s="31"/>
      <c r="E479" s="33"/>
      <c r="F479" s="90"/>
      <c r="G479" s="31"/>
      <c r="H479" s="83"/>
      <c r="I479" s="83"/>
      <c r="J479" s="62"/>
      <c r="K479" s="31"/>
      <c r="L479" s="31"/>
      <c r="M479" s="83"/>
      <c r="N479" s="69"/>
      <c r="O479" s="69"/>
      <c r="P479" s="74"/>
      <c r="Q479" s="74"/>
      <c r="R479" s="75"/>
      <c r="S479" s="34"/>
      <c r="T479" s="83"/>
      <c r="U479" s="83"/>
      <c r="V479" s="83"/>
      <c r="W479" s="83"/>
      <c r="X479" s="74"/>
      <c r="Y479" s="74"/>
      <c r="Z479" s="74"/>
      <c r="AA479" s="66"/>
      <c r="AB479" s="72"/>
      <c r="AC479" s="66"/>
      <c r="AD479" s="72"/>
      <c r="AE479" s="72"/>
      <c r="AF479" s="72"/>
      <c r="AG479" s="62"/>
      <c r="AH479" s="104"/>
      <c r="AI479" s="105"/>
      <c r="AJ479" s="30"/>
      <c r="AK479" s="30"/>
      <c r="AL479" s="30"/>
      <c r="AM479" s="30"/>
      <c r="AN479" s="68"/>
      <c r="AO479" s="68"/>
      <c r="AP479" s="68"/>
      <c r="AQ479" s="68"/>
      <c r="AR479" s="68"/>
      <c r="AS479" s="31"/>
      <c r="AT479" s="73"/>
      <c r="AU479" s="73"/>
      <c r="AV479" s="68"/>
      <c r="AW479" s="67"/>
      <c r="AX479" s="67"/>
      <c r="AY479" s="67"/>
      <c r="AZ479" s="67"/>
      <c r="BA479" s="123"/>
      <c r="BB479" s="123"/>
      <c r="BC479" s="123"/>
      <c r="BD479" s="123"/>
      <c r="BE479" s="123"/>
      <c r="BF479" s="67"/>
    </row>
    <row r="480" spans="1:58" ht="25.5" customHeight="1" x14ac:dyDescent="0.25">
      <c r="A480" s="31"/>
      <c r="B480" s="31"/>
      <c r="C480" s="31"/>
      <c r="D480" s="31"/>
      <c r="E480" s="33"/>
      <c r="F480" s="90"/>
      <c r="G480" s="31"/>
      <c r="H480" s="83"/>
      <c r="I480" s="83"/>
      <c r="J480" s="62"/>
      <c r="K480" s="31"/>
      <c r="L480" s="31"/>
      <c r="M480" s="83"/>
      <c r="N480" s="69"/>
      <c r="O480" s="69"/>
      <c r="P480" s="74"/>
      <c r="Q480" s="74"/>
      <c r="R480" s="75"/>
      <c r="S480" s="34"/>
      <c r="T480" s="83"/>
      <c r="U480" s="83"/>
      <c r="V480" s="83"/>
      <c r="W480" s="83"/>
      <c r="X480" s="74"/>
      <c r="Y480" s="74"/>
      <c r="Z480" s="74"/>
      <c r="AA480" s="66"/>
      <c r="AB480" s="72"/>
      <c r="AC480" s="66"/>
      <c r="AD480" s="72"/>
      <c r="AE480" s="72"/>
      <c r="AF480" s="72"/>
      <c r="AG480" s="62"/>
      <c r="AH480" s="104"/>
      <c r="AI480" s="105"/>
      <c r="AJ480" s="30"/>
      <c r="AK480" s="30"/>
      <c r="AL480" s="30"/>
      <c r="AM480" s="30"/>
      <c r="AN480" s="68"/>
      <c r="AO480" s="68"/>
      <c r="AP480" s="68"/>
      <c r="AQ480" s="68"/>
      <c r="AR480" s="68"/>
      <c r="AS480" s="31"/>
      <c r="AT480" s="73"/>
      <c r="AU480" s="73"/>
      <c r="AV480" s="68"/>
      <c r="AW480" s="67"/>
      <c r="AX480" s="67"/>
      <c r="AY480" s="67"/>
      <c r="AZ480" s="67"/>
      <c r="BA480" s="123"/>
      <c r="BB480" s="123"/>
      <c r="BC480" s="123"/>
      <c r="BD480" s="123"/>
      <c r="BE480" s="123"/>
      <c r="BF480" s="67"/>
    </row>
    <row r="481" spans="1:58" ht="25.5" customHeight="1" x14ac:dyDescent="0.25">
      <c r="A481" s="31"/>
      <c r="B481" s="31"/>
      <c r="C481" s="31"/>
      <c r="D481" s="31"/>
      <c r="E481" s="33"/>
      <c r="F481" s="90"/>
      <c r="G481" s="31"/>
      <c r="H481" s="83"/>
      <c r="I481" s="83"/>
      <c r="J481" s="62"/>
      <c r="K481" s="31"/>
      <c r="L481" s="31"/>
      <c r="M481" s="83"/>
      <c r="N481" s="69"/>
      <c r="O481" s="69"/>
      <c r="P481" s="74"/>
      <c r="Q481" s="74"/>
      <c r="R481" s="75"/>
      <c r="S481" s="34"/>
      <c r="T481" s="83"/>
      <c r="U481" s="83"/>
      <c r="V481" s="83"/>
      <c r="W481" s="83"/>
      <c r="X481" s="74"/>
      <c r="Y481" s="74"/>
      <c r="Z481" s="74"/>
      <c r="AA481" s="66"/>
      <c r="AB481" s="72"/>
      <c r="AC481" s="66"/>
      <c r="AD481" s="72"/>
      <c r="AE481" s="72"/>
      <c r="AF481" s="72"/>
      <c r="AG481" s="62"/>
      <c r="AH481" s="104"/>
      <c r="AI481" s="105"/>
      <c r="AJ481" s="30"/>
      <c r="AK481" s="30"/>
      <c r="AL481" s="30"/>
      <c r="AM481" s="30"/>
      <c r="AN481" s="68"/>
      <c r="AO481" s="68"/>
      <c r="AP481" s="68"/>
      <c r="AQ481" s="68"/>
      <c r="AR481" s="68"/>
      <c r="AS481" s="31"/>
      <c r="AT481" s="73"/>
      <c r="AU481" s="73"/>
      <c r="AV481" s="68"/>
      <c r="AW481" s="67"/>
      <c r="AX481" s="67"/>
      <c r="AY481" s="67"/>
      <c r="AZ481" s="67"/>
      <c r="BA481" s="123"/>
      <c r="BB481" s="123"/>
      <c r="BC481" s="123"/>
      <c r="BD481" s="123"/>
      <c r="BE481" s="123"/>
      <c r="BF481" s="67"/>
    </row>
    <row r="482" spans="1:58" ht="25.5" customHeight="1" x14ac:dyDescent="0.25">
      <c r="A482" s="31"/>
      <c r="B482" s="31"/>
      <c r="C482" s="31"/>
      <c r="D482" s="31"/>
      <c r="E482" s="33"/>
      <c r="F482" s="90"/>
      <c r="G482" s="31"/>
      <c r="H482" s="83"/>
      <c r="I482" s="83"/>
      <c r="J482" s="62"/>
      <c r="K482" s="31"/>
      <c r="L482" s="31"/>
      <c r="M482" s="83"/>
      <c r="N482" s="69"/>
      <c r="O482" s="69"/>
      <c r="P482" s="74"/>
      <c r="Q482" s="74"/>
      <c r="R482" s="75"/>
      <c r="S482" s="34"/>
      <c r="T482" s="83"/>
      <c r="U482" s="83"/>
      <c r="V482" s="83"/>
      <c r="W482" s="83"/>
      <c r="X482" s="74"/>
      <c r="Y482" s="74"/>
      <c r="Z482" s="74"/>
      <c r="AA482" s="66"/>
      <c r="AB482" s="72"/>
      <c r="AC482" s="66"/>
      <c r="AD482" s="72"/>
      <c r="AE482" s="72"/>
      <c r="AF482" s="72"/>
      <c r="AG482" s="62"/>
      <c r="AH482" s="104"/>
      <c r="AI482" s="105"/>
      <c r="AJ482" s="30"/>
      <c r="AK482" s="30"/>
      <c r="AL482" s="30"/>
      <c r="AM482" s="30"/>
      <c r="AN482" s="68"/>
      <c r="AO482" s="68"/>
      <c r="AP482" s="68"/>
      <c r="AQ482" s="68"/>
      <c r="AR482" s="68"/>
      <c r="AS482" s="31"/>
      <c r="AT482" s="73"/>
      <c r="AU482" s="73"/>
      <c r="AV482" s="68"/>
      <c r="AW482" s="67"/>
      <c r="AX482" s="67"/>
      <c r="AY482" s="67"/>
      <c r="AZ482" s="67"/>
      <c r="BA482" s="123"/>
      <c r="BB482" s="123"/>
      <c r="BC482" s="123"/>
      <c r="BD482" s="123"/>
      <c r="BE482" s="123"/>
      <c r="BF482" s="67"/>
    </row>
    <row r="483" spans="1:58" ht="25.5" customHeight="1" x14ac:dyDescent="0.25">
      <c r="A483" s="31"/>
      <c r="B483" s="31"/>
      <c r="C483" s="31"/>
      <c r="D483" s="31"/>
      <c r="E483" s="33"/>
      <c r="F483" s="90"/>
      <c r="G483" s="31"/>
      <c r="H483" s="83"/>
      <c r="I483" s="83"/>
      <c r="J483" s="62"/>
      <c r="K483" s="31"/>
      <c r="L483" s="31"/>
      <c r="M483" s="83"/>
      <c r="N483" s="69"/>
      <c r="O483" s="69"/>
      <c r="P483" s="74"/>
      <c r="Q483" s="74"/>
      <c r="R483" s="75"/>
      <c r="S483" s="34"/>
      <c r="T483" s="83"/>
      <c r="U483" s="83"/>
      <c r="V483" s="83"/>
      <c r="W483" s="83"/>
      <c r="X483" s="74"/>
      <c r="Y483" s="74"/>
      <c r="Z483" s="74"/>
      <c r="AA483" s="66"/>
      <c r="AB483" s="72"/>
      <c r="AC483" s="66"/>
      <c r="AD483" s="72"/>
      <c r="AE483" s="72"/>
      <c r="AF483" s="72"/>
      <c r="AG483" s="62"/>
      <c r="AH483" s="104"/>
      <c r="AI483" s="105"/>
      <c r="AJ483" s="30"/>
      <c r="AK483" s="30"/>
      <c r="AL483" s="30"/>
      <c r="AM483" s="30"/>
      <c r="AN483" s="68"/>
      <c r="AO483" s="68"/>
      <c r="AP483" s="68"/>
      <c r="AQ483" s="68"/>
      <c r="AR483" s="68"/>
      <c r="AS483" s="31"/>
      <c r="AT483" s="73"/>
      <c r="AU483" s="73"/>
      <c r="AV483" s="68"/>
      <c r="AW483" s="67"/>
      <c r="AX483" s="67"/>
      <c r="AY483" s="67"/>
      <c r="AZ483" s="67"/>
      <c r="BA483" s="123"/>
      <c r="BB483" s="123"/>
      <c r="BC483" s="123"/>
      <c r="BD483" s="123"/>
      <c r="BE483" s="123"/>
      <c r="BF483" s="67"/>
    </row>
    <row r="484" spans="1:58" ht="25.5" customHeight="1" x14ac:dyDescent="0.25">
      <c r="A484" s="31"/>
      <c r="B484" s="31"/>
      <c r="C484" s="31"/>
      <c r="D484" s="31"/>
      <c r="E484" s="33"/>
      <c r="F484" s="90"/>
      <c r="G484" s="31"/>
      <c r="H484" s="83"/>
      <c r="I484" s="83"/>
      <c r="J484" s="62"/>
      <c r="K484" s="31"/>
      <c r="L484" s="31"/>
      <c r="M484" s="83"/>
      <c r="N484" s="69"/>
      <c r="O484" s="69"/>
      <c r="P484" s="74"/>
      <c r="Q484" s="74"/>
      <c r="R484" s="75"/>
      <c r="S484" s="34"/>
      <c r="T484" s="83"/>
      <c r="U484" s="83"/>
      <c r="V484" s="83"/>
      <c r="W484" s="83"/>
      <c r="X484" s="74"/>
      <c r="Y484" s="74"/>
      <c r="Z484" s="74"/>
      <c r="AA484" s="66"/>
      <c r="AB484" s="72"/>
      <c r="AC484" s="66"/>
      <c r="AD484" s="72"/>
      <c r="AE484" s="72"/>
      <c r="AF484" s="72"/>
      <c r="AG484" s="62"/>
      <c r="AH484" s="104"/>
      <c r="AI484" s="105"/>
      <c r="AJ484" s="30"/>
      <c r="AK484" s="30"/>
      <c r="AL484" s="30"/>
      <c r="AM484" s="30"/>
      <c r="AN484" s="68"/>
      <c r="AO484" s="68"/>
      <c r="AP484" s="68"/>
      <c r="AQ484" s="68"/>
      <c r="AR484" s="68"/>
      <c r="AS484" s="31"/>
      <c r="AT484" s="73"/>
      <c r="AU484" s="73"/>
      <c r="AV484" s="68"/>
      <c r="AW484" s="67"/>
      <c r="AX484" s="67"/>
      <c r="AY484" s="67"/>
      <c r="AZ484" s="67"/>
      <c r="BA484" s="123"/>
      <c r="BB484" s="123"/>
      <c r="BC484" s="123"/>
      <c r="BD484" s="123"/>
      <c r="BE484" s="123"/>
      <c r="BF484" s="67"/>
    </row>
    <row r="485" spans="1:58" ht="25.5" customHeight="1" x14ac:dyDescent="0.25">
      <c r="A485" s="31"/>
      <c r="B485" s="31"/>
      <c r="C485" s="31"/>
      <c r="D485" s="31"/>
      <c r="E485" s="33"/>
      <c r="F485" s="90"/>
      <c r="G485" s="31"/>
      <c r="H485" s="83"/>
      <c r="I485" s="83"/>
      <c r="J485" s="62"/>
      <c r="K485" s="31"/>
      <c r="L485" s="31"/>
      <c r="M485" s="83"/>
      <c r="N485" s="69"/>
      <c r="O485" s="69"/>
      <c r="P485" s="74"/>
      <c r="Q485" s="74"/>
      <c r="R485" s="75"/>
      <c r="S485" s="34"/>
      <c r="T485" s="83"/>
      <c r="U485" s="83"/>
      <c r="V485" s="83"/>
      <c r="W485" s="83"/>
      <c r="X485" s="74"/>
      <c r="Y485" s="74"/>
      <c r="Z485" s="74"/>
      <c r="AA485" s="66"/>
      <c r="AB485" s="72"/>
      <c r="AC485" s="66"/>
      <c r="AD485" s="72"/>
      <c r="AE485" s="72"/>
      <c r="AF485" s="72"/>
      <c r="AG485" s="62"/>
      <c r="AH485" s="104"/>
      <c r="AI485" s="105"/>
      <c r="AJ485" s="30"/>
      <c r="AK485" s="30"/>
      <c r="AL485" s="30"/>
      <c r="AM485" s="30"/>
      <c r="AN485" s="68"/>
      <c r="AO485" s="68"/>
      <c r="AP485" s="68"/>
      <c r="AQ485" s="68"/>
      <c r="AR485" s="68"/>
      <c r="AS485" s="31"/>
      <c r="AT485" s="73"/>
      <c r="AU485" s="73"/>
      <c r="AV485" s="68"/>
      <c r="AW485" s="67"/>
      <c r="AX485" s="67"/>
      <c r="AY485" s="67"/>
      <c r="AZ485" s="67"/>
      <c r="BA485" s="123"/>
      <c r="BB485" s="123"/>
      <c r="BC485" s="123"/>
      <c r="BD485" s="123"/>
      <c r="BE485" s="123"/>
      <c r="BF485" s="67"/>
    </row>
    <row r="486" spans="1:58" ht="25.5" customHeight="1" x14ac:dyDescent="0.25">
      <c r="A486" s="31"/>
      <c r="B486" s="31"/>
      <c r="C486" s="31"/>
      <c r="D486" s="31"/>
      <c r="E486" s="33"/>
      <c r="F486" s="90"/>
      <c r="G486" s="31"/>
      <c r="H486" s="83"/>
      <c r="I486" s="83"/>
      <c r="J486" s="62"/>
      <c r="K486" s="31"/>
      <c r="L486" s="31"/>
      <c r="M486" s="83"/>
      <c r="N486" s="69"/>
      <c r="O486" s="69"/>
      <c r="P486" s="74"/>
      <c r="Q486" s="74"/>
      <c r="R486" s="75"/>
      <c r="S486" s="34"/>
      <c r="T486" s="83"/>
      <c r="U486" s="83"/>
      <c r="V486" s="83"/>
      <c r="W486" s="83"/>
      <c r="X486" s="74"/>
      <c r="Y486" s="74"/>
      <c r="Z486" s="74"/>
      <c r="AA486" s="66"/>
      <c r="AB486" s="72"/>
      <c r="AC486" s="66"/>
      <c r="AD486" s="72"/>
      <c r="AE486" s="72"/>
      <c r="AF486" s="72"/>
      <c r="AG486" s="62"/>
      <c r="AH486" s="104"/>
      <c r="AI486" s="105"/>
      <c r="AJ486" s="30"/>
      <c r="AK486" s="30"/>
      <c r="AL486" s="30"/>
      <c r="AM486" s="30"/>
      <c r="AN486" s="68"/>
      <c r="AO486" s="68"/>
      <c r="AP486" s="68"/>
      <c r="AQ486" s="68"/>
      <c r="AR486" s="68"/>
      <c r="AS486" s="31"/>
      <c r="AT486" s="73"/>
      <c r="AU486" s="73"/>
      <c r="AV486" s="68"/>
      <c r="AW486" s="67"/>
      <c r="AX486" s="67"/>
      <c r="AY486" s="67"/>
      <c r="AZ486" s="67"/>
      <c r="BA486" s="123"/>
      <c r="BB486" s="123"/>
      <c r="BC486" s="123"/>
      <c r="BD486" s="123"/>
      <c r="BE486" s="123"/>
      <c r="BF486" s="67"/>
    </row>
    <row r="487" spans="1:58" ht="25.5" customHeight="1" x14ac:dyDescent="0.25">
      <c r="A487" s="31"/>
      <c r="B487" s="31"/>
      <c r="C487" s="31"/>
      <c r="D487" s="31"/>
      <c r="E487" s="33"/>
      <c r="F487" s="90"/>
      <c r="G487" s="31"/>
      <c r="H487" s="83"/>
      <c r="I487" s="83"/>
      <c r="J487" s="62"/>
      <c r="K487" s="31"/>
      <c r="L487" s="31"/>
      <c r="M487" s="83"/>
      <c r="N487" s="69"/>
      <c r="O487" s="69"/>
      <c r="P487" s="74"/>
      <c r="Q487" s="74"/>
      <c r="R487" s="75"/>
      <c r="S487" s="34"/>
      <c r="T487" s="83"/>
      <c r="U487" s="83"/>
      <c r="V487" s="83"/>
      <c r="W487" s="83"/>
      <c r="X487" s="74"/>
      <c r="Y487" s="74"/>
      <c r="Z487" s="74"/>
      <c r="AA487" s="66"/>
      <c r="AB487" s="72"/>
      <c r="AC487" s="66"/>
      <c r="AD487" s="72"/>
      <c r="AE487" s="72"/>
      <c r="AF487" s="72"/>
      <c r="AG487" s="62"/>
      <c r="AH487" s="104"/>
      <c r="AI487" s="105"/>
      <c r="AJ487" s="30"/>
      <c r="AK487" s="30"/>
      <c r="AL487" s="30"/>
      <c r="AM487" s="30"/>
      <c r="AN487" s="68"/>
      <c r="AO487" s="68"/>
      <c r="AP487" s="68"/>
      <c r="AQ487" s="68"/>
      <c r="AR487" s="68"/>
      <c r="AS487" s="31"/>
      <c r="AT487" s="73"/>
      <c r="AU487" s="73"/>
      <c r="AV487" s="68"/>
      <c r="AW487" s="67"/>
      <c r="AX487" s="67"/>
      <c r="AY487" s="67"/>
      <c r="AZ487" s="67"/>
      <c r="BA487" s="123"/>
      <c r="BB487" s="123"/>
      <c r="BC487" s="123"/>
      <c r="BD487" s="123"/>
      <c r="BE487" s="123"/>
      <c r="BF487" s="67"/>
    </row>
    <row r="488" spans="1:58" ht="25.5" customHeight="1" x14ac:dyDescent="0.25">
      <c r="A488" s="31"/>
      <c r="B488" s="31"/>
      <c r="C488" s="31"/>
      <c r="D488" s="31"/>
      <c r="E488" s="33"/>
      <c r="F488" s="90"/>
      <c r="G488" s="31"/>
      <c r="H488" s="83"/>
      <c r="I488" s="83"/>
      <c r="J488" s="62"/>
      <c r="K488" s="31"/>
      <c r="L488" s="31"/>
      <c r="M488" s="83"/>
      <c r="N488" s="69"/>
      <c r="O488" s="69"/>
      <c r="P488" s="74"/>
      <c r="Q488" s="74"/>
      <c r="R488" s="75"/>
      <c r="S488" s="34"/>
      <c r="T488" s="83"/>
      <c r="U488" s="83"/>
      <c r="V488" s="83"/>
      <c r="W488" s="83"/>
      <c r="X488" s="74"/>
      <c r="Y488" s="74"/>
      <c r="Z488" s="74"/>
      <c r="AA488" s="66"/>
      <c r="AB488" s="72"/>
      <c r="AC488" s="66"/>
      <c r="AD488" s="72"/>
      <c r="AE488" s="72"/>
      <c r="AF488" s="72"/>
      <c r="AG488" s="62"/>
      <c r="AH488" s="104"/>
      <c r="AI488" s="105"/>
      <c r="AJ488" s="30"/>
      <c r="AK488" s="30"/>
      <c r="AL488" s="30"/>
      <c r="AM488" s="30"/>
      <c r="AN488" s="68"/>
      <c r="AO488" s="68"/>
      <c r="AP488" s="68"/>
      <c r="AQ488" s="68"/>
      <c r="AR488" s="68"/>
      <c r="AS488" s="31"/>
      <c r="AT488" s="73"/>
      <c r="AU488" s="73"/>
      <c r="AV488" s="68"/>
      <c r="AW488" s="67"/>
      <c r="AX488" s="67"/>
      <c r="AY488" s="67"/>
      <c r="AZ488" s="67"/>
      <c r="BA488" s="123"/>
      <c r="BB488" s="123"/>
      <c r="BC488" s="123"/>
      <c r="BD488" s="123"/>
      <c r="BE488" s="123"/>
      <c r="BF488" s="67"/>
    </row>
    <row r="489" spans="1:58" ht="25.5" customHeight="1" x14ac:dyDescent="0.25">
      <c r="A489" s="31"/>
      <c r="B489" s="31"/>
      <c r="C489" s="31"/>
      <c r="D489" s="31"/>
      <c r="E489" s="33"/>
      <c r="F489" s="90"/>
      <c r="G489" s="31"/>
      <c r="H489" s="83"/>
      <c r="I489" s="83"/>
      <c r="J489" s="62"/>
      <c r="K489" s="31"/>
      <c r="L489" s="31"/>
      <c r="M489" s="83"/>
      <c r="N489" s="69"/>
      <c r="O489" s="69"/>
      <c r="P489" s="74"/>
      <c r="Q489" s="74"/>
      <c r="R489" s="75"/>
      <c r="S489" s="34"/>
      <c r="T489" s="83"/>
      <c r="U489" s="83"/>
      <c r="V489" s="83"/>
      <c r="W489" s="83"/>
      <c r="X489" s="74"/>
      <c r="Y489" s="74"/>
      <c r="Z489" s="74"/>
      <c r="AA489" s="66"/>
      <c r="AB489" s="72"/>
      <c r="AC489" s="66"/>
      <c r="AD489" s="72"/>
      <c r="AE489" s="72"/>
      <c r="AF489" s="72"/>
      <c r="AG489" s="62"/>
      <c r="AH489" s="104"/>
      <c r="AI489" s="105"/>
      <c r="AJ489" s="30"/>
      <c r="AK489" s="30"/>
      <c r="AL489" s="30"/>
      <c r="AM489" s="30"/>
      <c r="AN489" s="68"/>
      <c r="AO489" s="68"/>
      <c r="AP489" s="68"/>
      <c r="AQ489" s="68"/>
      <c r="AR489" s="68"/>
      <c r="AS489" s="31"/>
      <c r="AT489" s="73"/>
      <c r="AU489" s="73"/>
      <c r="AV489" s="68"/>
      <c r="AW489" s="67"/>
      <c r="AX489" s="67"/>
      <c r="AY489" s="67"/>
      <c r="AZ489" s="67"/>
      <c r="BA489" s="123"/>
      <c r="BB489" s="123"/>
      <c r="BC489" s="123"/>
      <c r="BD489" s="123"/>
      <c r="BE489" s="123"/>
      <c r="BF489" s="67"/>
    </row>
    <row r="490" spans="1:58" ht="25.5" customHeight="1" x14ac:dyDescent="0.25">
      <c r="A490" s="31"/>
      <c r="B490" s="31"/>
      <c r="C490" s="31"/>
      <c r="D490" s="31"/>
      <c r="E490" s="33"/>
      <c r="F490" s="90"/>
      <c r="G490" s="31"/>
      <c r="H490" s="83"/>
      <c r="I490" s="83"/>
      <c r="J490" s="62"/>
      <c r="K490" s="31"/>
      <c r="L490" s="31"/>
      <c r="M490" s="83"/>
      <c r="N490" s="69"/>
      <c r="O490" s="69"/>
      <c r="P490" s="74"/>
      <c r="Q490" s="74"/>
      <c r="R490" s="75"/>
      <c r="S490" s="34"/>
      <c r="T490" s="83"/>
      <c r="U490" s="83"/>
      <c r="V490" s="83"/>
      <c r="W490" s="83"/>
      <c r="X490" s="74"/>
      <c r="Y490" s="74"/>
      <c r="Z490" s="74"/>
      <c r="AA490" s="66"/>
      <c r="AB490" s="72"/>
      <c r="AC490" s="66"/>
      <c r="AD490" s="72"/>
      <c r="AE490" s="72"/>
      <c r="AF490" s="72"/>
      <c r="AG490" s="62"/>
      <c r="AH490" s="104"/>
      <c r="AI490" s="105"/>
      <c r="AJ490" s="30"/>
      <c r="AK490" s="30"/>
      <c r="AL490" s="30"/>
      <c r="AM490" s="30"/>
      <c r="AN490" s="68"/>
      <c r="AO490" s="68"/>
      <c r="AP490" s="68"/>
      <c r="AQ490" s="68"/>
      <c r="AR490" s="68"/>
      <c r="AS490" s="31"/>
      <c r="AT490" s="73"/>
      <c r="AU490" s="73"/>
      <c r="AV490" s="68"/>
      <c r="AW490" s="67"/>
      <c r="AX490" s="67"/>
      <c r="AY490" s="67"/>
      <c r="AZ490" s="67"/>
      <c r="BA490" s="123"/>
      <c r="BB490" s="123"/>
      <c r="BC490" s="123"/>
      <c r="BD490" s="123"/>
      <c r="BE490" s="123"/>
      <c r="BF490" s="67"/>
    </row>
    <row r="491" spans="1:58" ht="25.5" customHeight="1" x14ac:dyDescent="0.25">
      <c r="A491" s="31"/>
      <c r="B491" s="31"/>
      <c r="C491" s="31"/>
      <c r="D491" s="31"/>
      <c r="E491" s="33"/>
      <c r="F491" s="90"/>
      <c r="G491" s="31"/>
      <c r="H491" s="83"/>
      <c r="I491" s="83"/>
      <c r="J491" s="62"/>
      <c r="K491" s="31"/>
      <c r="L491" s="31"/>
      <c r="M491" s="83"/>
      <c r="N491" s="69"/>
      <c r="O491" s="69"/>
      <c r="P491" s="74"/>
      <c r="Q491" s="74"/>
      <c r="R491" s="75"/>
      <c r="S491" s="34"/>
      <c r="T491" s="83"/>
      <c r="U491" s="83"/>
      <c r="V491" s="83"/>
      <c r="W491" s="83"/>
      <c r="X491" s="74"/>
      <c r="Y491" s="74"/>
      <c r="Z491" s="74"/>
      <c r="AA491" s="66"/>
      <c r="AB491" s="72"/>
      <c r="AC491" s="66"/>
      <c r="AD491" s="72"/>
      <c r="AE491" s="72"/>
      <c r="AF491" s="72"/>
      <c r="AG491" s="62"/>
      <c r="AH491" s="104"/>
      <c r="AI491" s="105"/>
      <c r="AJ491" s="30"/>
      <c r="AK491" s="30"/>
      <c r="AL491" s="30"/>
      <c r="AM491" s="30"/>
      <c r="AN491" s="68"/>
      <c r="AO491" s="68"/>
      <c r="AP491" s="68"/>
      <c r="AQ491" s="68"/>
      <c r="AR491" s="68"/>
      <c r="AS491" s="31"/>
      <c r="AT491" s="73"/>
      <c r="AU491" s="73"/>
      <c r="AV491" s="68"/>
      <c r="AW491" s="67"/>
      <c r="AX491" s="67"/>
      <c r="AY491" s="67"/>
      <c r="AZ491" s="67"/>
      <c r="BA491" s="123"/>
      <c r="BB491" s="123"/>
      <c r="BC491" s="123"/>
      <c r="BD491" s="123"/>
      <c r="BE491" s="123"/>
      <c r="BF491" s="67"/>
    </row>
    <row r="492" spans="1:58" ht="25.5" customHeight="1" x14ac:dyDescent="0.25">
      <c r="A492" s="31"/>
      <c r="B492" s="31"/>
      <c r="C492" s="31"/>
      <c r="D492" s="31"/>
      <c r="E492" s="33"/>
      <c r="F492" s="90"/>
      <c r="G492" s="31"/>
      <c r="H492" s="83"/>
      <c r="I492" s="83"/>
      <c r="J492" s="62"/>
      <c r="K492" s="31"/>
      <c r="L492" s="31"/>
      <c r="M492" s="83"/>
      <c r="N492" s="69"/>
      <c r="O492" s="69"/>
      <c r="P492" s="74"/>
      <c r="Q492" s="74"/>
      <c r="R492" s="75"/>
      <c r="S492" s="34"/>
      <c r="T492" s="83"/>
      <c r="U492" s="83"/>
      <c r="V492" s="83"/>
      <c r="W492" s="83"/>
      <c r="X492" s="74"/>
      <c r="Y492" s="74"/>
      <c r="Z492" s="74"/>
      <c r="AA492" s="66"/>
      <c r="AB492" s="72"/>
      <c r="AC492" s="66"/>
      <c r="AD492" s="72"/>
      <c r="AE492" s="72"/>
      <c r="AF492" s="72"/>
      <c r="AG492" s="62"/>
      <c r="AH492" s="104"/>
      <c r="AI492" s="105"/>
      <c r="AJ492" s="30"/>
      <c r="AK492" s="30"/>
      <c r="AL492" s="30"/>
      <c r="AM492" s="30"/>
      <c r="AN492" s="68"/>
      <c r="AO492" s="68"/>
      <c r="AP492" s="68"/>
      <c r="AQ492" s="68"/>
      <c r="AR492" s="68"/>
      <c r="AS492" s="31"/>
      <c r="AT492" s="73"/>
      <c r="AU492" s="73"/>
      <c r="AV492" s="68"/>
      <c r="AW492" s="67"/>
      <c r="AX492" s="67"/>
      <c r="AY492" s="67"/>
      <c r="AZ492" s="67"/>
      <c r="BA492" s="123"/>
      <c r="BB492" s="123"/>
      <c r="BC492" s="123"/>
      <c r="BD492" s="123"/>
      <c r="BE492" s="123"/>
      <c r="BF492" s="67"/>
    </row>
    <row r="493" spans="1:58" ht="25.5" customHeight="1" x14ac:dyDescent="0.25">
      <c r="A493" s="31"/>
      <c r="B493" s="31"/>
      <c r="C493" s="31"/>
      <c r="D493" s="31"/>
      <c r="E493" s="33"/>
      <c r="F493" s="90"/>
      <c r="G493" s="31"/>
      <c r="H493" s="83"/>
      <c r="I493" s="83"/>
      <c r="J493" s="62"/>
      <c r="K493" s="31"/>
      <c r="L493" s="31"/>
      <c r="M493" s="83"/>
      <c r="N493" s="69"/>
      <c r="O493" s="69"/>
      <c r="P493" s="74"/>
      <c r="Q493" s="74"/>
      <c r="R493" s="75"/>
      <c r="S493" s="34"/>
      <c r="T493" s="83"/>
      <c r="U493" s="83"/>
      <c r="V493" s="83"/>
      <c r="W493" s="83"/>
      <c r="X493" s="74"/>
      <c r="Y493" s="74"/>
      <c r="Z493" s="74"/>
      <c r="AA493" s="66"/>
      <c r="AB493" s="72"/>
      <c r="AC493" s="66"/>
      <c r="AD493" s="72"/>
      <c r="AE493" s="72"/>
      <c r="AF493" s="72"/>
      <c r="AG493" s="62"/>
      <c r="AH493" s="104"/>
      <c r="AI493" s="105"/>
      <c r="AJ493" s="30"/>
      <c r="AK493" s="30"/>
      <c r="AL493" s="30"/>
      <c r="AM493" s="30"/>
      <c r="AN493" s="68"/>
      <c r="AO493" s="68"/>
      <c r="AP493" s="68"/>
      <c r="AQ493" s="68"/>
      <c r="AR493" s="68"/>
      <c r="AS493" s="31"/>
      <c r="AT493" s="73"/>
      <c r="AU493" s="73"/>
      <c r="AV493" s="68"/>
      <c r="AW493" s="67"/>
      <c r="AX493" s="67"/>
      <c r="AY493" s="67"/>
      <c r="AZ493" s="67"/>
      <c r="BA493" s="123"/>
      <c r="BB493" s="123"/>
      <c r="BC493" s="123"/>
      <c r="BD493" s="123"/>
      <c r="BE493" s="123"/>
      <c r="BF493" s="67"/>
    </row>
    <row r="494" spans="1:58" ht="25.5" customHeight="1" x14ac:dyDescent="0.25">
      <c r="A494" s="31"/>
      <c r="B494" s="31"/>
      <c r="C494" s="31"/>
      <c r="D494" s="31"/>
      <c r="E494" s="33"/>
      <c r="F494" s="90"/>
      <c r="G494" s="31"/>
      <c r="H494" s="83"/>
      <c r="I494" s="83"/>
      <c r="J494" s="62"/>
      <c r="K494" s="31"/>
      <c r="L494" s="31"/>
      <c r="M494" s="83"/>
      <c r="N494" s="69"/>
      <c r="O494" s="69"/>
      <c r="P494" s="74"/>
      <c r="Q494" s="74"/>
      <c r="R494" s="75"/>
      <c r="S494" s="34"/>
      <c r="T494" s="83"/>
      <c r="U494" s="83"/>
      <c r="V494" s="83"/>
      <c r="W494" s="83"/>
      <c r="X494" s="74"/>
      <c r="Y494" s="74"/>
      <c r="Z494" s="74"/>
      <c r="AA494" s="66"/>
      <c r="AB494" s="72"/>
      <c r="AC494" s="66"/>
      <c r="AD494" s="72"/>
      <c r="AE494" s="72"/>
      <c r="AF494" s="72"/>
      <c r="AG494" s="62"/>
      <c r="AH494" s="104"/>
      <c r="AI494" s="105"/>
      <c r="AJ494" s="30"/>
      <c r="AK494" s="30"/>
      <c r="AL494" s="30"/>
      <c r="AM494" s="30"/>
      <c r="AN494" s="68"/>
      <c r="AO494" s="68"/>
      <c r="AP494" s="68"/>
      <c r="AQ494" s="68"/>
      <c r="AR494" s="68"/>
      <c r="AS494" s="31"/>
      <c r="AT494" s="73"/>
      <c r="AU494" s="73"/>
      <c r="AV494" s="68"/>
      <c r="AW494" s="67"/>
      <c r="AX494" s="67"/>
      <c r="AY494" s="67"/>
      <c r="AZ494" s="67"/>
      <c r="BA494" s="123"/>
      <c r="BB494" s="123"/>
      <c r="BC494" s="123"/>
      <c r="BD494" s="123"/>
      <c r="BE494" s="123"/>
      <c r="BF494" s="67"/>
    </row>
    <row r="495" spans="1:58" ht="25.5" customHeight="1" x14ac:dyDescent="0.25">
      <c r="A495" s="31"/>
      <c r="B495" s="31"/>
      <c r="C495" s="31"/>
      <c r="D495" s="31"/>
      <c r="E495" s="33"/>
      <c r="F495" s="90"/>
      <c r="G495" s="31"/>
      <c r="H495" s="83"/>
      <c r="I495" s="83"/>
      <c r="J495" s="62"/>
      <c r="K495" s="31"/>
      <c r="L495" s="31"/>
      <c r="M495" s="83"/>
      <c r="N495" s="69"/>
      <c r="O495" s="69"/>
      <c r="P495" s="74"/>
      <c r="Q495" s="74"/>
      <c r="R495" s="75"/>
      <c r="S495" s="34"/>
      <c r="T495" s="83"/>
      <c r="U495" s="83"/>
      <c r="V495" s="83"/>
      <c r="W495" s="83"/>
      <c r="X495" s="74"/>
      <c r="Y495" s="74"/>
      <c r="Z495" s="74"/>
      <c r="AA495" s="66"/>
      <c r="AB495" s="72"/>
      <c r="AC495" s="66"/>
      <c r="AD495" s="72"/>
      <c r="AE495" s="72"/>
      <c r="AF495" s="72"/>
      <c r="AG495" s="62"/>
      <c r="AH495" s="104"/>
      <c r="AI495" s="105"/>
      <c r="AJ495" s="30"/>
      <c r="AK495" s="30"/>
      <c r="AL495" s="30"/>
      <c r="AM495" s="30"/>
      <c r="AN495" s="68"/>
      <c r="AO495" s="68"/>
      <c r="AP495" s="68"/>
      <c r="AQ495" s="68"/>
      <c r="AR495" s="68"/>
      <c r="AS495" s="31"/>
      <c r="AT495" s="73"/>
      <c r="AU495" s="73"/>
      <c r="AV495" s="68"/>
      <c r="AW495" s="67"/>
      <c r="AX495" s="67"/>
      <c r="AY495" s="67"/>
      <c r="AZ495" s="67"/>
      <c r="BA495" s="123"/>
      <c r="BB495" s="123"/>
      <c r="BC495" s="123"/>
      <c r="BD495" s="123"/>
      <c r="BE495" s="123"/>
      <c r="BF495" s="67"/>
    </row>
    <row r="496" spans="1:58" ht="25.5" customHeight="1" x14ac:dyDescent="0.25">
      <c r="A496" s="31"/>
      <c r="B496" s="31"/>
      <c r="C496" s="31"/>
      <c r="D496" s="31"/>
      <c r="E496" s="33"/>
      <c r="F496" s="90"/>
      <c r="G496" s="31"/>
      <c r="H496" s="83"/>
      <c r="I496" s="83"/>
      <c r="J496" s="62"/>
      <c r="K496" s="31"/>
      <c r="L496" s="31"/>
      <c r="M496" s="83"/>
      <c r="N496" s="69"/>
      <c r="O496" s="69"/>
      <c r="P496" s="74"/>
      <c r="Q496" s="74"/>
      <c r="R496" s="75"/>
      <c r="S496" s="34"/>
      <c r="T496" s="83"/>
      <c r="U496" s="83"/>
      <c r="V496" s="83"/>
      <c r="W496" s="83"/>
      <c r="X496" s="74"/>
      <c r="Y496" s="74"/>
      <c r="Z496" s="74"/>
      <c r="AA496" s="66"/>
      <c r="AB496" s="72"/>
      <c r="AC496" s="66"/>
      <c r="AD496" s="72"/>
      <c r="AE496" s="72"/>
      <c r="AF496" s="72"/>
      <c r="AG496" s="62"/>
      <c r="AH496" s="104"/>
      <c r="AI496" s="105"/>
      <c r="AJ496" s="30"/>
      <c r="AK496" s="30"/>
      <c r="AL496" s="30"/>
      <c r="AM496" s="30"/>
      <c r="AN496" s="68"/>
      <c r="AO496" s="68"/>
      <c r="AP496" s="68"/>
      <c r="AQ496" s="68"/>
      <c r="AR496" s="68"/>
      <c r="AS496" s="31"/>
      <c r="AT496" s="73"/>
      <c r="AU496" s="73"/>
      <c r="AV496" s="68"/>
      <c r="AW496" s="67"/>
      <c r="AX496" s="67"/>
      <c r="AY496" s="67"/>
      <c r="AZ496" s="67"/>
      <c r="BA496" s="123"/>
      <c r="BB496" s="123"/>
      <c r="BC496" s="123"/>
      <c r="BD496" s="123"/>
      <c r="BE496" s="123"/>
      <c r="BF496" s="67"/>
    </row>
    <row r="497" spans="1:58" ht="25.5" customHeight="1" x14ac:dyDescent="0.25">
      <c r="A497" s="31"/>
      <c r="B497" s="31"/>
      <c r="C497" s="31"/>
      <c r="D497" s="31"/>
      <c r="E497" s="33"/>
      <c r="F497" s="90"/>
      <c r="G497" s="31"/>
      <c r="H497" s="83"/>
      <c r="I497" s="83"/>
      <c r="J497" s="62"/>
      <c r="K497" s="31"/>
      <c r="L497" s="31"/>
      <c r="M497" s="83"/>
      <c r="N497" s="69"/>
      <c r="O497" s="69"/>
      <c r="P497" s="74"/>
      <c r="Q497" s="74"/>
      <c r="R497" s="75"/>
      <c r="S497" s="34"/>
      <c r="T497" s="83"/>
      <c r="U497" s="83"/>
      <c r="V497" s="83"/>
      <c r="W497" s="83"/>
      <c r="X497" s="74"/>
      <c r="Y497" s="74"/>
      <c r="Z497" s="74"/>
      <c r="AA497" s="66"/>
      <c r="AB497" s="72"/>
      <c r="AC497" s="66"/>
      <c r="AD497" s="72"/>
      <c r="AE497" s="72"/>
      <c r="AF497" s="72"/>
      <c r="AG497" s="62"/>
      <c r="AH497" s="104"/>
      <c r="AI497" s="105"/>
      <c r="AJ497" s="30"/>
      <c r="AK497" s="30"/>
      <c r="AL497" s="30"/>
      <c r="AM497" s="30"/>
      <c r="AN497" s="68"/>
      <c r="AO497" s="68"/>
      <c r="AP497" s="68"/>
      <c r="AQ497" s="68"/>
      <c r="AR497" s="68"/>
      <c r="AS497" s="31"/>
      <c r="AT497" s="73"/>
      <c r="AU497" s="73"/>
      <c r="AV497" s="68"/>
      <c r="AW497" s="67"/>
      <c r="AX497" s="67"/>
      <c r="AY497" s="67"/>
      <c r="AZ497" s="67"/>
      <c r="BA497" s="123"/>
      <c r="BB497" s="123"/>
      <c r="BC497" s="123"/>
      <c r="BD497" s="123"/>
      <c r="BE497" s="123"/>
      <c r="BF497" s="67"/>
    </row>
    <row r="498" spans="1:58" ht="25.5" customHeight="1" x14ac:dyDescent="0.25">
      <c r="A498" s="31"/>
      <c r="B498" s="31"/>
      <c r="C498" s="31"/>
      <c r="D498" s="31"/>
      <c r="E498" s="33"/>
      <c r="F498" s="90"/>
      <c r="G498" s="31"/>
      <c r="H498" s="83"/>
      <c r="I498" s="83"/>
      <c r="J498" s="62"/>
      <c r="K498" s="31"/>
      <c r="L498" s="31"/>
      <c r="M498" s="83"/>
      <c r="N498" s="69"/>
      <c r="O498" s="69"/>
      <c r="P498" s="74"/>
      <c r="Q498" s="74"/>
      <c r="R498" s="75"/>
      <c r="S498" s="34"/>
      <c r="T498" s="83"/>
      <c r="U498" s="83"/>
      <c r="V498" s="83"/>
      <c r="W498" s="83"/>
      <c r="X498" s="74"/>
      <c r="Y498" s="74"/>
      <c r="Z498" s="74"/>
      <c r="AA498" s="66"/>
      <c r="AB498" s="72"/>
      <c r="AC498" s="66"/>
      <c r="AD498" s="72"/>
      <c r="AE498" s="72"/>
      <c r="AF498" s="72"/>
      <c r="AG498" s="62"/>
      <c r="AH498" s="104"/>
      <c r="AI498" s="105"/>
      <c r="AJ498" s="30"/>
      <c r="AK498" s="30"/>
      <c r="AL498" s="30"/>
      <c r="AM498" s="30"/>
      <c r="AN498" s="68"/>
      <c r="AO498" s="68"/>
      <c r="AP498" s="68"/>
      <c r="AQ498" s="68"/>
      <c r="AR498" s="68"/>
      <c r="AS498" s="31"/>
      <c r="AT498" s="73"/>
      <c r="AU498" s="73"/>
      <c r="AV498" s="68"/>
      <c r="AW498" s="67"/>
      <c r="AX498" s="67"/>
      <c r="AY498" s="67"/>
      <c r="AZ498" s="67"/>
      <c r="BA498" s="123"/>
      <c r="BB498" s="123"/>
      <c r="BC498" s="123"/>
      <c r="BD498" s="123"/>
      <c r="BE498" s="123"/>
      <c r="BF498" s="67"/>
    </row>
    <row r="499" spans="1:58" ht="25.5" customHeight="1" x14ac:dyDescent="0.25">
      <c r="A499" s="31"/>
      <c r="B499" s="31"/>
      <c r="C499" s="31"/>
      <c r="D499" s="31"/>
      <c r="E499" s="33"/>
      <c r="F499" s="90"/>
      <c r="G499" s="31"/>
      <c r="H499" s="83"/>
      <c r="I499" s="83"/>
      <c r="J499" s="62"/>
      <c r="K499" s="31"/>
      <c r="L499" s="31"/>
      <c r="M499" s="83"/>
      <c r="N499" s="69"/>
      <c r="O499" s="69"/>
      <c r="P499" s="74"/>
      <c r="Q499" s="74"/>
      <c r="R499" s="75"/>
      <c r="S499" s="34"/>
      <c r="T499" s="83"/>
      <c r="U499" s="83"/>
      <c r="V499" s="83"/>
      <c r="W499" s="83"/>
      <c r="X499" s="74"/>
      <c r="Y499" s="74"/>
      <c r="Z499" s="74"/>
      <c r="AA499" s="66"/>
      <c r="AB499" s="72"/>
      <c r="AC499" s="66"/>
      <c r="AD499" s="72"/>
      <c r="AE499" s="72"/>
      <c r="AF499" s="72"/>
      <c r="AG499" s="62"/>
      <c r="AH499" s="104"/>
      <c r="AI499" s="105"/>
      <c r="AJ499" s="30"/>
      <c r="AK499" s="30"/>
      <c r="AL499" s="30"/>
      <c r="AM499" s="30"/>
      <c r="AN499" s="68"/>
      <c r="AO499" s="68"/>
      <c r="AP499" s="68"/>
      <c r="AQ499" s="68"/>
      <c r="AR499" s="68"/>
      <c r="AS499" s="31"/>
      <c r="AT499" s="73"/>
      <c r="AU499" s="73"/>
      <c r="AV499" s="68"/>
      <c r="AW499" s="67"/>
      <c r="AX499" s="67"/>
      <c r="AY499" s="67"/>
      <c r="AZ499" s="67"/>
      <c r="BA499" s="123"/>
      <c r="BB499" s="123"/>
      <c r="BC499" s="123"/>
      <c r="BD499" s="123"/>
      <c r="BE499" s="123"/>
      <c r="BF499" s="67"/>
    </row>
    <row r="500" spans="1:58" ht="25.5" customHeight="1" x14ac:dyDescent="0.25">
      <c r="A500" s="31"/>
      <c r="B500" s="31"/>
      <c r="C500" s="31"/>
      <c r="D500" s="31"/>
      <c r="E500" s="33"/>
      <c r="F500" s="90"/>
      <c r="G500" s="31"/>
      <c r="H500" s="83"/>
      <c r="I500" s="83"/>
      <c r="J500" s="62"/>
      <c r="K500" s="31"/>
      <c r="L500" s="31"/>
      <c r="M500" s="83"/>
      <c r="N500" s="69"/>
      <c r="O500" s="69"/>
      <c r="P500" s="74"/>
      <c r="Q500" s="74"/>
      <c r="R500" s="75"/>
      <c r="S500" s="34"/>
      <c r="T500" s="83"/>
      <c r="U500" s="83"/>
      <c r="V500" s="83"/>
      <c r="W500" s="83"/>
      <c r="X500" s="74"/>
      <c r="Y500" s="74"/>
      <c r="Z500" s="74"/>
      <c r="AA500" s="66"/>
      <c r="AB500" s="72"/>
      <c r="AC500" s="66"/>
      <c r="AD500" s="72"/>
      <c r="AE500" s="72"/>
      <c r="AF500" s="72"/>
      <c r="AG500" s="62"/>
      <c r="AH500" s="104"/>
      <c r="AI500" s="105"/>
      <c r="AJ500" s="30"/>
      <c r="AK500" s="30"/>
      <c r="AL500" s="30"/>
      <c r="AM500" s="30"/>
      <c r="AN500" s="68"/>
      <c r="AO500" s="68"/>
      <c r="AP500" s="68"/>
      <c r="AQ500" s="68"/>
      <c r="AR500" s="68"/>
      <c r="AS500" s="31"/>
      <c r="AT500" s="73"/>
      <c r="AU500" s="73"/>
      <c r="AV500" s="68"/>
      <c r="AW500" s="67"/>
      <c r="AX500" s="67"/>
      <c r="AY500" s="67"/>
      <c r="AZ500" s="67"/>
      <c r="BA500" s="123"/>
      <c r="BB500" s="123"/>
      <c r="BC500" s="123"/>
      <c r="BD500" s="123"/>
      <c r="BE500" s="123"/>
      <c r="BF500" s="67"/>
    </row>
    <row r="501" spans="1:58" ht="25.5" customHeight="1" x14ac:dyDescent="0.25">
      <c r="A501" s="31"/>
      <c r="B501" s="31"/>
      <c r="C501" s="31"/>
      <c r="D501" s="31"/>
      <c r="E501" s="33"/>
      <c r="F501" s="90"/>
      <c r="G501" s="31"/>
      <c r="H501" s="83"/>
      <c r="I501" s="83"/>
      <c r="J501" s="62"/>
      <c r="K501" s="31"/>
      <c r="L501" s="31"/>
      <c r="M501" s="83"/>
      <c r="N501" s="69"/>
      <c r="O501" s="69"/>
      <c r="P501" s="74"/>
      <c r="Q501" s="74"/>
      <c r="R501" s="75"/>
      <c r="S501" s="34"/>
      <c r="T501" s="83"/>
      <c r="U501" s="83"/>
      <c r="V501" s="83"/>
      <c r="W501" s="83"/>
      <c r="X501" s="74"/>
      <c r="Y501" s="74"/>
      <c r="Z501" s="74"/>
      <c r="AA501" s="66"/>
      <c r="AB501" s="72"/>
      <c r="AC501" s="66"/>
      <c r="AD501" s="72"/>
      <c r="AE501" s="72"/>
      <c r="AF501" s="72"/>
      <c r="AG501" s="62"/>
      <c r="AH501" s="104"/>
      <c r="AI501" s="105"/>
      <c r="AJ501" s="30"/>
      <c r="AK501" s="30"/>
      <c r="AL501" s="30"/>
      <c r="AM501" s="30"/>
      <c r="AN501" s="68"/>
      <c r="AO501" s="68"/>
      <c r="AP501" s="68"/>
      <c r="AQ501" s="68"/>
      <c r="AR501" s="68"/>
      <c r="AS501" s="31"/>
      <c r="AT501" s="73"/>
      <c r="AU501" s="73"/>
      <c r="AV501" s="68"/>
      <c r="AW501" s="67"/>
      <c r="AX501" s="67"/>
      <c r="AY501" s="67"/>
      <c r="AZ501" s="67"/>
      <c r="BA501" s="123"/>
      <c r="BB501" s="123"/>
      <c r="BC501" s="123"/>
      <c r="BD501" s="123"/>
      <c r="BE501" s="123"/>
      <c r="BF501" s="67"/>
    </row>
    <row r="502" spans="1:58" ht="25.5" customHeight="1" x14ac:dyDescent="0.25">
      <c r="A502" s="31"/>
      <c r="B502" s="31"/>
      <c r="C502" s="31"/>
      <c r="D502" s="31"/>
      <c r="E502" s="33"/>
      <c r="F502" s="90"/>
      <c r="G502" s="31"/>
      <c r="H502" s="83"/>
      <c r="I502" s="83"/>
      <c r="J502" s="62"/>
      <c r="K502" s="31"/>
      <c r="L502" s="31"/>
      <c r="M502" s="83"/>
      <c r="N502" s="69"/>
      <c r="O502" s="69"/>
      <c r="P502" s="74"/>
      <c r="Q502" s="74"/>
      <c r="R502" s="75"/>
      <c r="S502" s="34"/>
      <c r="T502" s="83"/>
      <c r="U502" s="83"/>
      <c r="V502" s="83"/>
      <c r="W502" s="83"/>
      <c r="X502" s="74"/>
      <c r="Y502" s="74"/>
      <c r="Z502" s="74"/>
      <c r="AA502" s="66"/>
      <c r="AB502" s="72"/>
      <c r="AC502" s="66"/>
      <c r="AD502" s="72"/>
      <c r="AE502" s="72"/>
      <c r="AF502" s="72"/>
      <c r="AG502" s="62"/>
      <c r="AH502" s="104"/>
      <c r="AI502" s="105"/>
      <c r="AJ502" s="30"/>
      <c r="AK502" s="30"/>
      <c r="AL502" s="30"/>
      <c r="AM502" s="30"/>
      <c r="AN502" s="68"/>
      <c r="AO502" s="68"/>
      <c r="AP502" s="68"/>
      <c r="AQ502" s="68"/>
      <c r="AR502" s="68"/>
      <c r="AS502" s="31"/>
      <c r="AT502" s="73"/>
      <c r="AU502" s="73"/>
      <c r="AV502" s="68"/>
      <c r="AW502" s="67"/>
      <c r="AX502" s="67"/>
      <c r="AY502" s="67"/>
      <c r="AZ502" s="67"/>
      <c r="BA502" s="123"/>
      <c r="BB502" s="123"/>
      <c r="BC502" s="123"/>
      <c r="BD502" s="123"/>
      <c r="BE502" s="123"/>
      <c r="BF502" s="67"/>
    </row>
    <row r="503" spans="1:58" ht="25.5" customHeight="1" x14ac:dyDescent="0.25">
      <c r="A503" s="31"/>
      <c r="B503" s="31"/>
      <c r="C503" s="31"/>
      <c r="D503" s="31"/>
      <c r="E503" s="33"/>
      <c r="F503" s="90"/>
      <c r="G503" s="31"/>
      <c r="H503" s="83"/>
      <c r="I503" s="83"/>
      <c r="J503" s="62"/>
      <c r="K503" s="31"/>
      <c r="L503" s="31"/>
      <c r="M503" s="83"/>
      <c r="N503" s="69"/>
      <c r="O503" s="69"/>
      <c r="P503" s="74"/>
      <c r="Q503" s="74"/>
      <c r="R503" s="75"/>
      <c r="S503" s="34"/>
      <c r="T503" s="83"/>
      <c r="U503" s="83"/>
      <c r="V503" s="83"/>
      <c r="W503" s="83"/>
      <c r="X503" s="74"/>
      <c r="Y503" s="74"/>
      <c r="Z503" s="74"/>
      <c r="AA503" s="66"/>
      <c r="AB503" s="72"/>
      <c r="AC503" s="66"/>
      <c r="AD503" s="72"/>
      <c r="AE503" s="72"/>
      <c r="AF503" s="72"/>
      <c r="AG503" s="62"/>
      <c r="AH503" s="104"/>
      <c r="AI503" s="105"/>
      <c r="AJ503" s="30"/>
      <c r="AK503" s="30"/>
      <c r="AL503" s="30"/>
      <c r="AM503" s="30"/>
      <c r="AN503" s="68"/>
      <c r="AO503" s="68"/>
      <c r="AP503" s="68"/>
      <c r="AQ503" s="68"/>
      <c r="AR503" s="68"/>
      <c r="AS503" s="31"/>
      <c r="AT503" s="73"/>
      <c r="AU503" s="73"/>
      <c r="AV503" s="68"/>
      <c r="AW503" s="67"/>
      <c r="AX503" s="67"/>
      <c r="AY503" s="67"/>
      <c r="AZ503" s="67"/>
      <c r="BA503" s="123"/>
      <c r="BB503" s="123"/>
      <c r="BC503" s="123"/>
      <c r="BD503" s="123"/>
      <c r="BE503" s="123"/>
      <c r="BF503" s="67"/>
    </row>
    <row r="504" spans="1:58" ht="25.5" customHeight="1" x14ac:dyDescent="0.25">
      <c r="A504" s="31"/>
      <c r="B504" s="31"/>
      <c r="C504" s="31"/>
      <c r="D504" s="31"/>
      <c r="E504" s="33"/>
      <c r="F504" s="90"/>
      <c r="G504" s="31"/>
      <c r="H504" s="83"/>
      <c r="I504" s="83"/>
      <c r="J504" s="62"/>
      <c r="K504" s="31"/>
      <c r="L504" s="31"/>
      <c r="M504" s="83"/>
      <c r="N504" s="69"/>
      <c r="O504" s="69"/>
      <c r="P504" s="74"/>
      <c r="Q504" s="74"/>
      <c r="R504" s="75"/>
      <c r="S504" s="34"/>
      <c r="T504" s="83"/>
      <c r="U504" s="83"/>
      <c r="V504" s="83"/>
      <c r="W504" s="83"/>
      <c r="X504" s="74"/>
      <c r="Y504" s="74"/>
      <c r="Z504" s="74"/>
      <c r="AA504" s="66"/>
      <c r="AB504" s="72"/>
      <c r="AC504" s="66"/>
      <c r="AD504" s="72"/>
      <c r="AE504" s="72"/>
      <c r="AF504" s="72"/>
      <c r="AG504" s="62"/>
      <c r="AH504" s="104"/>
      <c r="AI504" s="105"/>
      <c r="AJ504" s="30"/>
      <c r="AK504" s="30"/>
      <c r="AL504" s="30"/>
      <c r="AM504" s="30"/>
      <c r="AN504" s="68"/>
      <c r="AO504" s="68"/>
      <c r="AP504" s="68"/>
      <c r="AQ504" s="68"/>
      <c r="AR504" s="68"/>
      <c r="AS504" s="31"/>
      <c r="AT504" s="73"/>
      <c r="AU504" s="73"/>
      <c r="AV504" s="68"/>
      <c r="AW504" s="67"/>
      <c r="AX504" s="67"/>
      <c r="AY504" s="67"/>
      <c r="AZ504" s="67"/>
      <c r="BA504" s="123"/>
      <c r="BB504" s="123"/>
      <c r="BC504" s="123"/>
      <c r="BD504" s="123"/>
      <c r="BE504" s="123"/>
      <c r="BF504" s="67"/>
    </row>
    <row r="505" spans="1:58" ht="25.5" customHeight="1" x14ac:dyDescent="0.25">
      <c r="A505" s="31"/>
      <c r="B505" s="31"/>
      <c r="C505" s="31"/>
      <c r="D505" s="31"/>
      <c r="E505" s="33"/>
      <c r="F505" s="90"/>
      <c r="G505" s="31"/>
      <c r="H505" s="83"/>
      <c r="I505" s="83"/>
      <c r="J505" s="62"/>
      <c r="K505" s="31"/>
      <c r="L505" s="31"/>
      <c r="M505" s="83"/>
      <c r="N505" s="69"/>
      <c r="O505" s="69"/>
      <c r="P505" s="74"/>
      <c r="Q505" s="74"/>
      <c r="R505" s="75"/>
      <c r="S505" s="34"/>
      <c r="T505" s="83"/>
      <c r="U505" s="83"/>
      <c r="V505" s="83"/>
      <c r="W505" s="83"/>
      <c r="X505" s="74"/>
      <c r="Y505" s="74"/>
      <c r="Z505" s="74"/>
      <c r="AA505" s="66"/>
      <c r="AB505" s="72"/>
      <c r="AC505" s="66"/>
      <c r="AD505" s="72"/>
      <c r="AE505" s="72"/>
      <c r="AF505" s="72"/>
      <c r="AG505" s="62"/>
      <c r="AH505" s="104"/>
      <c r="AI505" s="105"/>
      <c r="AJ505" s="30"/>
      <c r="AK505" s="30"/>
      <c r="AL505" s="30"/>
      <c r="AM505" s="30"/>
      <c r="AN505" s="68"/>
      <c r="AO505" s="68"/>
      <c r="AP505" s="68"/>
      <c r="AQ505" s="68"/>
      <c r="AR505" s="68"/>
      <c r="AS505" s="31"/>
      <c r="AT505" s="73"/>
      <c r="AU505" s="73"/>
      <c r="AV505" s="68"/>
      <c r="AW505" s="67"/>
      <c r="AX505" s="67"/>
      <c r="AY505" s="67"/>
      <c r="AZ505" s="67"/>
      <c r="BA505" s="123"/>
      <c r="BB505" s="123"/>
      <c r="BC505" s="123"/>
      <c r="BD505" s="123"/>
      <c r="BE505" s="123"/>
      <c r="BF505" s="67"/>
    </row>
    <row r="506" spans="1:58" ht="25.5" customHeight="1" x14ac:dyDescent="0.25">
      <c r="A506" s="31"/>
      <c r="B506" s="31"/>
      <c r="C506" s="31"/>
      <c r="D506" s="31"/>
      <c r="E506" s="33"/>
      <c r="F506" s="90"/>
      <c r="G506" s="31"/>
      <c r="H506" s="83"/>
      <c r="I506" s="83"/>
      <c r="J506" s="62"/>
      <c r="K506" s="31"/>
      <c r="L506" s="31"/>
      <c r="M506" s="83"/>
      <c r="N506" s="69"/>
      <c r="O506" s="69"/>
      <c r="P506" s="74"/>
      <c r="Q506" s="74"/>
      <c r="R506" s="75"/>
      <c r="S506" s="34"/>
      <c r="T506" s="83"/>
      <c r="U506" s="83"/>
      <c r="V506" s="83"/>
      <c r="W506" s="83"/>
      <c r="X506" s="74"/>
      <c r="Y506" s="74"/>
      <c r="Z506" s="74"/>
      <c r="AA506" s="66"/>
      <c r="AB506" s="72"/>
      <c r="AC506" s="66"/>
      <c r="AD506" s="72"/>
      <c r="AE506" s="72"/>
      <c r="AF506" s="72"/>
      <c r="AG506" s="62"/>
      <c r="AH506" s="104"/>
      <c r="AI506" s="105"/>
      <c r="AJ506" s="30"/>
      <c r="AK506" s="30"/>
      <c r="AL506" s="30"/>
      <c r="AM506" s="30"/>
      <c r="AN506" s="68"/>
      <c r="AO506" s="68"/>
      <c r="AP506" s="68"/>
      <c r="AQ506" s="68"/>
      <c r="AR506" s="68"/>
      <c r="AS506" s="31"/>
      <c r="AT506" s="73"/>
      <c r="AU506" s="73"/>
      <c r="AV506" s="68"/>
      <c r="AW506" s="67"/>
      <c r="AX506" s="67"/>
      <c r="AY506" s="67"/>
      <c r="AZ506" s="67"/>
      <c r="BA506" s="123"/>
      <c r="BB506" s="123"/>
      <c r="BC506" s="123"/>
      <c r="BD506" s="123"/>
      <c r="BE506" s="123"/>
      <c r="BF506" s="67"/>
    </row>
    <row r="507" spans="1:58" ht="25.5" customHeight="1" x14ac:dyDescent="0.25">
      <c r="A507" s="31"/>
      <c r="B507" s="31"/>
      <c r="C507" s="31"/>
      <c r="D507" s="31"/>
      <c r="E507" s="33"/>
      <c r="F507" s="90"/>
      <c r="G507" s="31"/>
      <c r="H507" s="83"/>
      <c r="I507" s="83"/>
      <c r="J507" s="62"/>
      <c r="K507" s="31"/>
      <c r="L507" s="31"/>
      <c r="M507" s="83"/>
      <c r="N507" s="69"/>
      <c r="O507" s="69"/>
      <c r="P507" s="74"/>
      <c r="Q507" s="74"/>
      <c r="R507" s="75"/>
      <c r="S507" s="34"/>
      <c r="T507" s="83"/>
      <c r="U507" s="83"/>
      <c r="V507" s="83"/>
      <c r="W507" s="83"/>
      <c r="X507" s="74"/>
      <c r="Y507" s="74"/>
      <c r="Z507" s="74"/>
      <c r="AA507" s="66"/>
      <c r="AB507" s="72"/>
      <c r="AC507" s="66"/>
      <c r="AD507" s="72"/>
      <c r="AE507" s="72"/>
      <c r="AF507" s="72"/>
      <c r="AG507" s="62"/>
      <c r="AH507" s="104"/>
      <c r="AI507" s="105"/>
      <c r="AJ507" s="30"/>
      <c r="AK507" s="30"/>
      <c r="AL507" s="30"/>
      <c r="AM507" s="30"/>
      <c r="AN507" s="68"/>
      <c r="AO507" s="68"/>
      <c r="AP507" s="68"/>
      <c r="AQ507" s="68"/>
      <c r="AR507" s="68"/>
      <c r="AS507" s="31"/>
      <c r="AT507" s="73"/>
      <c r="AU507" s="73"/>
      <c r="AV507" s="68"/>
      <c r="AW507" s="67"/>
      <c r="AX507" s="67"/>
      <c r="AY507" s="67"/>
      <c r="AZ507" s="67"/>
      <c r="BA507" s="123"/>
      <c r="BB507" s="123"/>
      <c r="BC507" s="123"/>
      <c r="BD507" s="123"/>
      <c r="BE507" s="123"/>
      <c r="BF507" s="67"/>
    </row>
    <row r="508" spans="1:58" ht="25.5" customHeight="1" x14ac:dyDescent="0.25">
      <c r="A508" s="31"/>
      <c r="B508" s="31"/>
      <c r="C508" s="31"/>
      <c r="D508" s="31"/>
      <c r="E508" s="33"/>
      <c r="F508" s="90"/>
      <c r="G508" s="31"/>
      <c r="H508" s="83"/>
      <c r="I508" s="83"/>
      <c r="J508" s="62"/>
      <c r="K508" s="31"/>
      <c r="L508" s="31"/>
      <c r="M508" s="83"/>
      <c r="N508" s="69"/>
      <c r="O508" s="69"/>
      <c r="P508" s="74"/>
      <c r="Q508" s="74"/>
      <c r="R508" s="75"/>
      <c r="S508" s="34"/>
      <c r="T508" s="83"/>
      <c r="U508" s="83"/>
      <c r="V508" s="83"/>
      <c r="W508" s="83"/>
      <c r="X508" s="74"/>
      <c r="Y508" s="74"/>
      <c r="Z508" s="74"/>
      <c r="AA508" s="66"/>
      <c r="AB508" s="72"/>
      <c r="AC508" s="66"/>
      <c r="AD508" s="72"/>
      <c r="AE508" s="72"/>
      <c r="AF508" s="72"/>
      <c r="AG508" s="62"/>
      <c r="AH508" s="104"/>
      <c r="AI508" s="105"/>
      <c r="AJ508" s="30"/>
      <c r="AK508" s="30"/>
      <c r="AL508" s="30"/>
      <c r="AM508" s="30"/>
      <c r="AN508" s="68"/>
      <c r="AO508" s="68"/>
      <c r="AP508" s="68"/>
      <c r="AQ508" s="68"/>
      <c r="AR508" s="68"/>
      <c r="AS508" s="31"/>
      <c r="AT508" s="73"/>
      <c r="AU508" s="73"/>
      <c r="AV508" s="68"/>
      <c r="AW508" s="67"/>
      <c r="AX508" s="67"/>
      <c r="AY508" s="67"/>
      <c r="AZ508" s="67"/>
      <c r="BA508" s="123"/>
      <c r="BB508" s="123"/>
      <c r="BC508" s="123"/>
      <c r="BD508" s="123"/>
      <c r="BE508" s="123"/>
      <c r="BF508" s="67"/>
    </row>
    <row r="509" spans="1:58" ht="25.5" customHeight="1" x14ac:dyDescent="0.25">
      <c r="A509" s="31"/>
      <c r="B509" s="31"/>
      <c r="C509" s="31"/>
      <c r="D509" s="31"/>
      <c r="E509" s="33"/>
      <c r="F509" s="90"/>
      <c r="G509" s="31"/>
      <c r="H509" s="83"/>
      <c r="I509" s="83"/>
      <c r="J509" s="62"/>
      <c r="K509" s="31"/>
      <c r="L509" s="31"/>
      <c r="M509" s="83"/>
      <c r="N509" s="69"/>
      <c r="O509" s="69"/>
      <c r="P509" s="74"/>
      <c r="Q509" s="74"/>
      <c r="R509" s="75"/>
      <c r="S509" s="34"/>
      <c r="T509" s="83"/>
      <c r="U509" s="83"/>
      <c r="V509" s="83"/>
      <c r="W509" s="83"/>
      <c r="X509" s="74"/>
      <c r="Y509" s="74"/>
      <c r="Z509" s="74"/>
      <c r="AA509" s="66"/>
      <c r="AB509" s="72"/>
      <c r="AC509" s="66"/>
      <c r="AD509" s="72"/>
      <c r="AE509" s="72"/>
      <c r="AF509" s="72"/>
      <c r="AG509" s="62"/>
      <c r="AH509" s="104"/>
      <c r="AI509" s="105"/>
      <c r="AJ509" s="30"/>
      <c r="AK509" s="30"/>
      <c r="AL509" s="30"/>
      <c r="AM509" s="30"/>
      <c r="AN509" s="68"/>
      <c r="AO509" s="68"/>
      <c r="AP509" s="68"/>
      <c r="AQ509" s="68"/>
      <c r="AR509" s="68"/>
      <c r="AS509" s="31"/>
      <c r="AT509" s="73"/>
      <c r="AU509" s="73"/>
      <c r="AV509" s="68"/>
      <c r="AW509" s="67"/>
      <c r="AX509" s="67"/>
      <c r="AY509" s="67"/>
      <c r="AZ509" s="67"/>
      <c r="BA509" s="123"/>
      <c r="BB509" s="123"/>
      <c r="BC509" s="123"/>
      <c r="BD509" s="123"/>
      <c r="BE509" s="123"/>
      <c r="BF509" s="67"/>
    </row>
    <row r="510" spans="1:58" ht="25.5" customHeight="1" x14ac:dyDescent="0.25">
      <c r="A510" s="31"/>
      <c r="B510" s="31"/>
      <c r="C510" s="31"/>
      <c r="D510" s="31"/>
      <c r="E510" s="33"/>
      <c r="F510" s="90"/>
      <c r="G510" s="31"/>
      <c r="H510" s="83"/>
      <c r="I510" s="83"/>
      <c r="J510" s="62"/>
      <c r="K510" s="31"/>
      <c r="L510" s="31"/>
      <c r="M510" s="83"/>
      <c r="N510" s="69"/>
      <c r="O510" s="69"/>
      <c r="P510" s="74"/>
      <c r="Q510" s="74"/>
      <c r="R510" s="75"/>
      <c r="S510" s="34"/>
      <c r="T510" s="83"/>
      <c r="U510" s="83"/>
      <c r="V510" s="83"/>
      <c r="W510" s="83"/>
      <c r="X510" s="74"/>
      <c r="Y510" s="74"/>
      <c r="Z510" s="74"/>
      <c r="AA510" s="66"/>
      <c r="AB510" s="72"/>
      <c r="AC510" s="66"/>
      <c r="AD510" s="72"/>
      <c r="AE510" s="72"/>
      <c r="AF510" s="72"/>
      <c r="AG510" s="62"/>
      <c r="AH510" s="104"/>
      <c r="AI510" s="105"/>
      <c r="AJ510" s="30"/>
      <c r="AK510" s="30"/>
      <c r="AL510" s="30"/>
      <c r="AM510" s="30"/>
      <c r="AN510" s="68"/>
      <c r="AO510" s="68"/>
      <c r="AP510" s="68"/>
      <c r="AQ510" s="68"/>
      <c r="AR510" s="68"/>
      <c r="AS510" s="31"/>
      <c r="AT510" s="73"/>
      <c r="AU510" s="73"/>
      <c r="AV510" s="68"/>
      <c r="AW510" s="67"/>
      <c r="AX510" s="67"/>
      <c r="AY510" s="67"/>
      <c r="AZ510" s="67"/>
      <c r="BA510" s="123"/>
      <c r="BB510" s="123"/>
      <c r="BC510" s="123"/>
      <c r="BD510" s="123"/>
      <c r="BE510" s="123"/>
      <c r="BF510" s="67"/>
    </row>
    <row r="511" spans="1:58" ht="25.5" customHeight="1" x14ac:dyDescent="0.25">
      <c r="A511" s="31"/>
      <c r="B511" s="31"/>
      <c r="C511" s="31"/>
      <c r="D511" s="31"/>
      <c r="E511" s="33"/>
      <c r="F511" s="90"/>
      <c r="G511" s="31"/>
      <c r="H511" s="83"/>
      <c r="I511" s="83"/>
      <c r="J511" s="62"/>
      <c r="K511" s="31"/>
      <c r="L511" s="31"/>
      <c r="M511" s="83"/>
      <c r="N511" s="69"/>
      <c r="O511" s="69"/>
      <c r="P511" s="74"/>
      <c r="Q511" s="74"/>
      <c r="R511" s="75"/>
      <c r="S511" s="34"/>
      <c r="T511" s="83"/>
      <c r="U511" s="83"/>
      <c r="V511" s="83"/>
      <c r="W511" s="83"/>
      <c r="X511" s="74"/>
      <c r="Y511" s="74"/>
      <c r="Z511" s="74"/>
      <c r="AA511" s="66"/>
      <c r="AB511" s="72"/>
      <c r="AC511" s="66"/>
      <c r="AD511" s="72"/>
      <c r="AE511" s="72"/>
      <c r="AF511" s="72"/>
      <c r="AG511" s="62"/>
      <c r="AH511" s="104"/>
      <c r="AI511" s="105"/>
      <c r="AJ511" s="30"/>
      <c r="AK511" s="30"/>
      <c r="AL511" s="30"/>
      <c r="AM511" s="30"/>
      <c r="AN511" s="68"/>
      <c r="AO511" s="68"/>
      <c r="AP511" s="68"/>
      <c r="AQ511" s="68"/>
      <c r="AR511" s="68"/>
      <c r="AS511" s="31"/>
      <c r="AT511" s="73"/>
      <c r="AU511" s="73"/>
      <c r="AV511" s="68"/>
      <c r="AW511" s="67"/>
      <c r="AX511" s="67"/>
      <c r="AY511" s="67"/>
      <c r="AZ511" s="67"/>
      <c r="BA511" s="123"/>
      <c r="BB511" s="123"/>
      <c r="BC511" s="123"/>
      <c r="BD511" s="123"/>
      <c r="BE511" s="123"/>
      <c r="BF511" s="67"/>
    </row>
    <row r="512" spans="1:58" ht="25.5" customHeight="1" x14ac:dyDescent="0.25">
      <c r="A512" s="31"/>
      <c r="B512" s="31"/>
      <c r="C512" s="31"/>
      <c r="D512" s="31"/>
      <c r="E512" s="33"/>
      <c r="F512" s="90"/>
      <c r="G512" s="31"/>
      <c r="H512" s="83"/>
      <c r="I512" s="83"/>
      <c r="J512" s="62"/>
      <c r="K512" s="31"/>
      <c r="L512" s="31"/>
      <c r="M512" s="83"/>
      <c r="N512" s="69"/>
      <c r="O512" s="69"/>
      <c r="P512" s="74"/>
      <c r="Q512" s="74"/>
      <c r="R512" s="75"/>
      <c r="S512" s="34"/>
      <c r="T512" s="83"/>
      <c r="U512" s="83"/>
      <c r="V512" s="83"/>
      <c r="W512" s="83"/>
      <c r="X512" s="74"/>
      <c r="Y512" s="74"/>
      <c r="Z512" s="74"/>
      <c r="AA512" s="66"/>
      <c r="AB512" s="72"/>
      <c r="AC512" s="66"/>
      <c r="AD512" s="72"/>
      <c r="AE512" s="72"/>
      <c r="AF512" s="72"/>
      <c r="AG512" s="62"/>
      <c r="AH512" s="104"/>
      <c r="AI512" s="105"/>
      <c r="AJ512" s="30"/>
      <c r="AK512" s="30"/>
      <c r="AL512" s="30"/>
      <c r="AM512" s="30"/>
      <c r="AN512" s="68"/>
      <c r="AO512" s="68"/>
      <c r="AP512" s="68"/>
      <c r="AQ512" s="68"/>
      <c r="AR512" s="68"/>
      <c r="AS512" s="31"/>
      <c r="AT512" s="73"/>
      <c r="AU512" s="73"/>
      <c r="AV512" s="68"/>
      <c r="AW512" s="67"/>
      <c r="AX512" s="67"/>
      <c r="AY512" s="67"/>
      <c r="AZ512" s="67"/>
      <c r="BA512" s="123"/>
      <c r="BB512" s="123"/>
      <c r="BC512" s="123"/>
      <c r="BD512" s="123"/>
      <c r="BE512" s="123"/>
      <c r="BF512" s="67"/>
    </row>
    <row r="513" spans="1:58" ht="25.5" customHeight="1" x14ac:dyDescent="0.25">
      <c r="A513" s="31"/>
      <c r="B513" s="31"/>
      <c r="C513" s="31"/>
      <c r="D513" s="31"/>
      <c r="E513" s="33"/>
      <c r="F513" s="90"/>
      <c r="G513" s="31"/>
      <c r="H513" s="83"/>
      <c r="I513" s="83"/>
      <c r="J513" s="62"/>
      <c r="K513" s="31"/>
      <c r="L513" s="31"/>
      <c r="M513" s="83"/>
      <c r="N513" s="69"/>
      <c r="O513" s="69"/>
      <c r="P513" s="74"/>
      <c r="Q513" s="74"/>
      <c r="R513" s="75"/>
      <c r="S513" s="34"/>
      <c r="T513" s="83"/>
      <c r="U513" s="83"/>
      <c r="V513" s="83"/>
      <c r="W513" s="83"/>
      <c r="X513" s="74"/>
      <c r="Y513" s="74"/>
      <c r="Z513" s="74"/>
      <c r="AA513" s="66"/>
      <c r="AB513" s="72"/>
      <c r="AC513" s="66"/>
      <c r="AD513" s="72"/>
      <c r="AE513" s="72"/>
      <c r="AF513" s="72"/>
      <c r="AG513" s="62"/>
      <c r="AH513" s="104"/>
      <c r="AI513" s="105"/>
      <c r="AJ513" s="30"/>
      <c r="AK513" s="30"/>
      <c r="AL513" s="30"/>
      <c r="AM513" s="30"/>
      <c r="AN513" s="68"/>
      <c r="AO513" s="68"/>
      <c r="AP513" s="68"/>
      <c r="AQ513" s="68"/>
      <c r="AR513" s="68"/>
      <c r="AS513" s="31"/>
      <c r="AT513" s="73"/>
      <c r="AU513" s="73"/>
      <c r="AV513" s="68"/>
      <c r="AW513" s="67"/>
      <c r="AX513" s="67"/>
      <c r="AY513" s="67"/>
      <c r="AZ513" s="67"/>
      <c r="BA513" s="123"/>
      <c r="BB513" s="123"/>
      <c r="BC513" s="123"/>
      <c r="BD513" s="123"/>
      <c r="BE513" s="123"/>
      <c r="BF513" s="67"/>
    </row>
    <row r="514" spans="1:58" ht="25.5" customHeight="1" x14ac:dyDescent="0.25">
      <c r="A514" s="31"/>
      <c r="B514" s="31"/>
      <c r="C514" s="31"/>
      <c r="D514" s="31"/>
      <c r="E514" s="33"/>
      <c r="F514" s="90"/>
      <c r="G514" s="31"/>
      <c r="H514" s="83"/>
      <c r="I514" s="83"/>
      <c r="J514" s="62"/>
      <c r="K514" s="31"/>
      <c r="L514" s="31"/>
      <c r="M514" s="83"/>
      <c r="N514" s="69"/>
      <c r="O514" s="69"/>
      <c r="P514" s="74"/>
      <c r="Q514" s="74"/>
      <c r="R514" s="75"/>
      <c r="S514" s="34"/>
      <c r="T514" s="83"/>
      <c r="U514" s="83"/>
      <c r="V514" s="83"/>
      <c r="W514" s="83"/>
      <c r="X514" s="74"/>
      <c r="Y514" s="74"/>
      <c r="Z514" s="74"/>
      <c r="AA514" s="66"/>
      <c r="AB514" s="72"/>
      <c r="AC514" s="66"/>
      <c r="AD514" s="72"/>
      <c r="AE514" s="72"/>
      <c r="AF514" s="72"/>
      <c r="AG514" s="62"/>
      <c r="AH514" s="104"/>
      <c r="AI514" s="105"/>
      <c r="AJ514" s="30"/>
      <c r="AK514" s="30"/>
      <c r="AL514" s="30"/>
      <c r="AM514" s="30"/>
      <c r="AN514" s="68"/>
      <c r="AO514" s="68"/>
      <c r="AP514" s="68"/>
      <c r="AQ514" s="68"/>
      <c r="AR514" s="68"/>
      <c r="AS514" s="31"/>
      <c r="AT514" s="73"/>
      <c r="AU514" s="73"/>
      <c r="AV514" s="68"/>
      <c r="AW514" s="67"/>
      <c r="AX514" s="67"/>
      <c r="AY514" s="67"/>
      <c r="AZ514" s="67"/>
      <c r="BA514" s="123"/>
      <c r="BB514" s="123"/>
      <c r="BC514" s="123"/>
      <c r="BD514" s="123"/>
      <c r="BE514" s="123"/>
      <c r="BF514" s="67"/>
    </row>
    <row r="515" spans="1:58" ht="25.5" customHeight="1" x14ac:dyDescent="0.25">
      <c r="A515" s="31"/>
      <c r="B515" s="31"/>
      <c r="C515" s="31"/>
      <c r="D515" s="31"/>
      <c r="E515" s="33"/>
      <c r="F515" s="90"/>
      <c r="G515" s="31"/>
      <c r="H515" s="83"/>
      <c r="I515" s="83"/>
      <c r="J515" s="62"/>
      <c r="K515" s="31"/>
      <c r="L515" s="31"/>
      <c r="M515" s="83"/>
      <c r="N515" s="69"/>
      <c r="O515" s="69"/>
      <c r="P515" s="74"/>
      <c r="Q515" s="74"/>
      <c r="R515" s="75"/>
      <c r="S515" s="34"/>
      <c r="T515" s="83"/>
      <c r="U515" s="83"/>
      <c r="V515" s="83"/>
      <c r="W515" s="83"/>
      <c r="X515" s="74"/>
      <c r="Y515" s="74"/>
      <c r="Z515" s="74"/>
      <c r="AA515" s="66"/>
      <c r="AB515" s="72"/>
      <c r="AC515" s="66"/>
      <c r="AD515" s="72"/>
      <c r="AE515" s="72"/>
      <c r="AF515" s="72"/>
      <c r="AG515" s="62"/>
      <c r="AH515" s="104"/>
      <c r="AI515" s="105"/>
      <c r="AJ515" s="30"/>
      <c r="AK515" s="30"/>
      <c r="AL515" s="30"/>
      <c r="AM515" s="30"/>
      <c r="AN515" s="68"/>
      <c r="AO515" s="68"/>
      <c r="AP515" s="68"/>
      <c r="AQ515" s="68"/>
      <c r="AR515" s="68"/>
      <c r="AS515" s="31"/>
      <c r="AT515" s="73"/>
      <c r="AU515" s="73"/>
      <c r="AV515" s="68"/>
      <c r="AW515" s="67"/>
      <c r="AX515" s="67"/>
      <c r="AY515" s="67"/>
      <c r="AZ515" s="67"/>
      <c r="BA515" s="123"/>
      <c r="BB515" s="123"/>
      <c r="BC515" s="123"/>
      <c r="BD515" s="123"/>
      <c r="BE515" s="123"/>
      <c r="BF515" s="67"/>
    </row>
    <row r="516" spans="1:58" ht="25.5" customHeight="1" x14ac:dyDescent="0.25">
      <c r="A516" s="31"/>
      <c r="B516" s="31"/>
      <c r="C516" s="31"/>
      <c r="D516" s="31"/>
      <c r="E516" s="33"/>
      <c r="F516" s="90"/>
      <c r="G516" s="31"/>
      <c r="H516" s="83"/>
      <c r="I516" s="83"/>
      <c r="J516" s="62"/>
      <c r="K516" s="31"/>
      <c r="L516" s="31"/>
      <c r="M516" s="83"/>
      <c r="N516" s="69"/>
      <c r="O516" s="69"/>
      <c r="P516" s="74"/>
      <c r="Q516" s="74"/>
      <c r="R516" s="75"/>
      <c r="S516" s="34"/>
      <c r="T516" s="83"/>
      <c r="U516" s="83"/>
      <c r="V516" s="83"/>
      <c r="W516" s="83"/>
      <c r="X516" s="74"/>
      <c r="Y516" s="74"/>
      <c r="Z516" s="74"/>
      <c r="AA516" s="66"/>
      <c r="AB516" s="72"/>
      <c r="AC516" s="66"/>
      <c r="AD516" s="72"/>
      <c r="AE516" s="72"/>
      <c r="AF516" s="72"/>
      <c r="AG516" s="62"/>
      <c r="AH516" s="104"/>
      <c r="AI516" s="105"/>
      <c r="AJ516" s="30"/>
      <c r="AK516" s="30"/>
      <c r="AL516" s="30"/>
      <c r="AM516" s="30"/>
      <c r="AN516" s="68"/>
      <c r="AO516" s="68"/>
      <c r="AP516" s="68"/>
      <c r="AQ516" s="68"/>
      <c r="AR516" s="68"/>
      <c r="AS516" s="31"/>
      <c r="AT516" s="73"/>
      <c r="AU516" s="73"/>
      <c r="AV516" s="68"/>
      <c r="AW516" s="67"/>
      <c r="AX516" s="67"/>
      <c r="AY516" s="67"/>
      <c r="AZ516" s="67"/>
      <c r="BA516" s="123"/>
      <c r="BB516" s="123"/>
      <c r="BC516" s="123"/>
      <c r="BD516" s="123"/>
      <c r="BE516" s="123"/>
      <c r="BF516" s="67"/>
    </row>
    <row r="517" spans="1:58" ht="25.5" customHeight="1" x14ac:dyDescent="0.25">
      <c r="A517" s="31"/>
      <c r="B517" s="31"/>
      <c r="C517" s="31"/>
      <c r="D517" s="31"/>
      <c r="E517" s="33"/>
      <c r="F517" s="90"/>
      <c r="G517" s="31"/>
      <c r="H517" s="83"/>
      <c r="I517" s="83"/>
      <c r="J517" s="62"/>
      <c r="K517" s="31"/>
      <c r="L517" s="31"/>
      <c r="M517" s="83"/>
      <c r="N517" s="69"/>
      <c r="O517" s="69"/>
      <c r="P517" s="74"/>
      <c r="Q517" s="74"/>
      <c r="R517" s="75"/>
      <c r="S517" s="34"/>
      <c r="T517" s="83"/>
      <c r="U517" s="83"/>
      <c r="V517" s="83"/>
      <c r="W517" s="83"/>
      <c r="X517" s="74"/>
      <c r="Y517" s="74"/>
      <c r="Z517" s="74"/>
      <c r="AA517" s="66"/>
      <c r="AB517" s="72"/>
      <c r="AC517" s="66"/>
      <c r="AD517" s="72"/>
      <c r="AE517" s="72"/>
      <c r="AF517" s="72"/>
      <c r="AG517" s="62"/>
      <c r="AH517" s="104"/>
      <c r="AI517" s="105"/>
      <c r="AJ517" s="30"/>
      <c r="AK517" s="30"/>
      <c r="AL517" s="30"/>
      <c r="AM517" s="30"/>
      <c r="AN517" s="68"/>
      <c r="AO517" s="68"/>
      <c r="AP517" s="68"/>
      <c r="AQ517" s="68"/>
      <c r="AR517" s="68"/>
      <c r="AS517" s="31"/>
      <c r="AT517" s="73"/>
      <c r="AU517" s="73"/>
      <c r="AV517" s="68"/>
      <c r="AW517" s="67"/>
      <c r="AX517" s="67"/>
      <c r="AY517" s="67"/>
      <c r="AZ517" s="67"/>
      <c r="BA517" s="123"/>
      <c r="BB517" s="123"/>
      <c r="BC517" s="123"/>
      <c r="BD517" s="123"/>
      <c r="BE517" s="123"/>
      <c r="BF517" s="67"/>
    </row>
    <row r="518" spans="1:58" ht="25.5" customHeight="1" x14ac:dyDescent="0.25">
      <c r="A518" s="31"/>
      <c r="B518" s="31"/>
      <c r="C518" s="31"/>
      <c r="D518" s="31"/>
      <c r="E518" s="33"/>
      <c r="F518" s="90"/>
      <c r="G518" s="31"/>
      <c r="H518" s="83"/>
      <c r="I518" s="83"/>
      <c r="J518" s="62"/>
      <c r="K518" s="31"/>
      <c r="L518" s="31"/>
      <c r="M518" s="83"/>
      <c r="N518" s="69"/>
      <c r="O518" s="69"/>
      <c r="P518" s="74"/>
      <c r="Q518" s="74"/>
      <c r="R518" s="75"/>
      <c r="S518" s="34"/>
      <c r="T518" s="83"/>
      <c r="U518" s="83"/>
      <c r="V518" s="83"/>
      <c r="W518" s="83"/>
      <c r="X518" s="74"/>
      <c r="Y518" s="74"/>
      <c r="Z518" s="74"/>
      <c r="AA518" s="66"/>
      <c r="AB518" s="72"/>
      <c r="AC518" s="66"/>
      <c r="AD518" s="72"/>
      <c r="AE518" s="72"/>
      <c r="AF518" s="72"/>
      <c r="AG518" s="62"/>
      <c r="AH518" s="104"/>
      <c r="AI518" s="105"/>
      <c r="AJ518" s="30"/>
      <c r="AK518" s="30"/>
      <c r="AL518" s="30"/>
      <c r="AM518" s="30"/>
      <c r="AN518" s="68"/>
      <c r="AO518" s="68"/>
      <c r="AP518" s="68"/>
      <c r="AQ518" s="68"/>
      <c r="AR518" s="68"/>
      <c r="AS518" s="31"/>
      <c r="AT518" s="73"/>
      <c r="AU518" s="73"/>
      <c r="AV518" s="68"/>
      <c r="AW518" s="67"/>
      <c r="AX518" s="67"/>
      <c r="AY518" s="67"/>
      <c r="AZ518" s="67"/>
      <c r="BA518" s="123"/>
      <c r="BB518" s="123"/>
      <c r="BC518" s="123"/>
      <c r="BD518" s="123"/>
      <c r="BE518" s="123"/>
      <c r="BF518" s="67"/>
    </row>
    <row r="519" spans="1:58" ht="25.5" customHeight="1" x14ac:dyDescent="0.25">
      <c r="A519" s="31"/>
      <c r="B519" s="31"/>
      <c r="C519" s="31"/>
      <c r="D519" s="31"/>
      <c r="E519" s="33"/>
      <c r="F519" s="90"/>
      <c r="G519" s="31"/>
      <c r="H519" s="83"/>
      <c r="I519" s="83"/>
      <c r="J519" s="62"/>
      <c r="K519" s="31"/>
      <c r="L519" s="31"/>
      <c r="M519" s="83"/>
      <c r="N519" s="69"/>
      <c r="O519" s="69"/>
      <c r="P519" s="74"/>
      <c r="Q519" s="74"/>
      <c r="R519" s="75"/>
      <c r="S519" s="34"/>
      <c r="T519" s="83"/>
      <c r="U519" s="83"/>
      <c r="V519" s="83"/>
      <c r="W519" s="83"/>
      <c r="X519" s="74"/>
      <c r="Y519" s="74"/>
      <c r="Z519" s="74"/>
      <c r="AA519" s="66"/>
      <c r="AB519" s="72"/>
      <c r="AC519" s="66"/>
      <c r="AD519" s="72"/>
      <c r="AE519" s="72"/>
      <c r="AF519" s="72"/>
      <c r="AG519" s="62"/>
      <c r="AH519" s="104"/>
      <c r="AI519" s="105"/>
      <c r="AJ519" s="30"/>
      <c r="AK519" s="30"/>
      <c r="AL519" s="30"/>
      <c r="AM519" s="30"/>
      <c r="AN519" s="68"/>
      <c r="AO519" s="68"/>
      <c r="AP519" s="68"/>
      <c r="AQ519" s="68"/>
      <c r="AR519" s="68"/>
      <c r="AS519" s="31"/>
      <c r="AT519" s="73"/>
      <c r="AU519" s="73"/>
      <c r="AV519" s="68"/>
      <c r="AW519" s="67"/>
      <c r="AX519" s="67"/>
      <c r="AY519" s="67"/>
      <c r="AZ519" s="67"/>
      <c r="BA519" s="123"/>
      <c r="BB519" s="123"/>
      <c r="BC519" s="123"/>
      <c r="BD519" s="123"/>
      <c r="BE519" s="123"/>
      <c r="BF519" s="67"/>
    </row>
    <row r="520" spans="1:58" ht="25.5" customHeight="1" x14ac:dyDescent="0.25">
      <c r="A520" s="31"/>
      <c r="B520" s="31"/>
      <c r="C520" s="31"/>
      <c r="D520" s="31"/>
      <c r="E520" s="33"/>
      <c r="F520" s="90"/>
      <c r="G520" s="31"/>
      <c r="H520" s="83"/>
      <c r="I520" s="83"/>
      <c r="J520" s="62"/>
      <c r="K520" s="31"/>
      <c r="L520" s="31"/>
      <c r="M520" s="83"/>
      <c r="N520" s="69"/>
      <c r="O520" s="69"/>
      <c r="P520" s="74"/>
      <c r="Q520" s="74"/>
      <c r="R520" s="75"/>
      <c r="S520" s="34"/>
      <c r="T520" s="83"/>
      <c r="U520" s="83"/>
      <c r="V520" s="83"/>
      <c r="W520" s="83"/>
      <c r="X520" s="74"/>
      <c r="Y520" s="74"/>
      <c r="Z520" s="74"/>
      <c r="AA520" s="66"/>
      <c r="AB520" s="72"/>
      <c r="AC520" s="66"/>
      <c r="AD520" s="72"/>
      <c r="AE520" s="72"/>
      <c r="AF520" s="72"/>
      <c r="AG520" s="62"/>
      <c r="AH520" s="104"/>
      <c r="AI520" s="105"/>
      <c r="AJ520" s="30"/>
      <c r="AK520" s="30"/>
      <c r="AL520" s="30"/>
      <c r="AM520" s="30"/>
      <c r="AN520" s="68"/>
      <c r="AO520" s="68"/>
      <c r="AP520" s="68"/>
      <c r="AQ520" s="68"/>
      <c r="AR520" s="68"/>
      <c r="AS520" s="31"/>
      <c r="AT520" s="73"/>
      <c r="AU520" s="73"/>
      <c r="AV520" s="68"/>
      <c r="AW520" s="67"/>
      <c r="AX520" s="67"/>
      <c r="AY520" s="67"/>
      <c r="AZ520" s="67"/>
      <c r="BA520" s="123"/>
      <c r="BB520" s="123"/>
      <c r="BC520" s="123"/>
      <c r="BD520" s="123"/>
      <c r="BE520" s="123"/>
      <c r="BF520" s="67"/>
    </row>
    <row r="521" spans="1:58" ht="25.5" customHeight="1" x14ac:dyDescent="0.25">
      <c r="A521" s="31"/>
      <c r="B521" s="31"/>
      <c r="C521" s="31"/>
      <c r="D521" s="31"/>
      <c r="E521" s="33"/>
      <c r="F521" s="90"/>
      <c r="G521" s="31"/>
      <c r="H521" s="83"/>
      <c r="I521" s="83"/>
      <c r="J521" s="62"/>
      <c r="K521" s="31"/>
      <c r="L521" s="31"/>
      <c r="M521" s="83"/>
      <c r="N521" s="69"/>
      <c r="O521" s="69"/>
      <c r="P521" s="74"/>
      <c r="Q521" s="74"/>
      <c r="R521" s="75"/>
      <c r="S521" s="34"/>
      <c r="T521" s="83"/>
      <c r="U521" s="83"/>
      <c r="V521" s="83"/>
      <c r="W521" s="83"/>
      <c r="X521" s="74"/>
      <c r="Y521" s="74"/>
      <c r="Z521" s="74"/>
      <c r="AA521" s="66"/>
      <c r="AB521" s="72"/>
      <c r="AC521" s="66"/>
      <c r="AD521" s="72"/>
      <c r="AE521" s="72"/>
      <c r="AF521" s="72"/>
      <c r="AG521" s="62"/>
      <c r="AH521" s="104"/>
      <c r="AI521" s="105"/>
      <c r="AJ521" s="30"/>
      <c r="AK521" s="30"/>
      <c r="AL521" s="30"/>
      <c r="AM521" s="30"/>
      <c r="AN521" s="68"/>
      <c r="AO521" s="68"/>
      <c r="AP521" s="68"/>
      <c r="AQ521" s="68"/>
      <c r="AR521" s="68"/>
      <c r="AS521" s="31"/>
      <c r="AT521" s="73"/>
      <c r="AU521" s="73"/>
      <c r="AV521" s="68"/>
      <c r="AW521" s="67"/>
      <c r="AX521" s="67"/>
      <c r="AY521" s="67"/>
      <c r="AZ521" s="67"/>
      <c r="BA521" s="123"/>
      <c r="BB521" s="123"/>
      <c r="BC521" s="123"/>
      <c r="BD521" s="123"/>
      <c r="BE521" s="123"/>
      <c r="BF521" s="67"/>
    </row>
    <row r="522" spans="1:58" ht="25.5" customHeight="1" x14ac:dyDescent="0.25">
      <c r="A522" s="31"/>
      <c r="B522" s="31"/>
      <c r="C522" s="31"/>
      <c r="D522" s="31"/>
      <c r="E522" s="33"/>
      <c r="F522" s="90"/>
      <c r="G522" s="31"/>
      <c r="H522" s="83"/>
      <c r="I522" s="83"/>
      <c r="J522" s="62"/>
      <c r="K522" s="31"/>
      <c r="L522" s="31"/>
      <c r="M522" s="83"/>
      <c r="N522" s="69"/>
      <c r="O522" s="69"/>
      <c r="P522" s="74"/>
      <c r="Q522" s="74"/>
      <c r="R522" s="75"/>
      <c r="S522" s="34"/>
      <c r="T522" s="83"/>
      <c r="U522" s="83"/>
      <c r="V522" s="83"/>
      <c r="W522" s="83"/>
      <c r="X522" s="74"/>
      <c r="Y522" s="74"/>
      <c r="Z522" s="74"/>
      <c r="AA522" s="66"/>
      <c r="AB522" s="72"/>
      <c r="AC522" s="66"/>
      <c r="AD522" s="72"/>
      <c r="AE522" s="72"/>
      <c r="AF522" s="72"/>
      <c r="AG522" s="62"/>
      <c r="AH522" s="104"/>
      <c r="AI522" s="105"/>
      <c r="AJ522" s="30"/>
      <c r="AK522" s="30"/>
      <c r="AL522" s="30"/>
      <c r="AM522" s="30"/>
      <c r="AN522" s="68"/>
      <c r="AO522" s="68"/>
      <c r="AP522" s="68"/>
      <c r="AQ522" s="68"/>
      <c r="AR522" s="68"/>
      <c r="AS522" s="31"/>
      <c r="AT522" s="73"/>
      <c r="AU522" s="73"/>
      <c r="AV522" s="68"/>
      <c r="AW522" s="67"/>
      <c r="AX522" s="67"/>
      <c r="AY522" s="67"/>
      <c r="AZ522" s="67"/>
      <c r="BA522" s="123"/>
      <c r="BB522" s="123"/>
      <c r="BC522" s="123"/>
      <c r="BD522" s="123"/>
      <c r="BE522" s="123"/>
      <c r="BF522" s="67"/>
    </row>
    <row r="523" spans="1:58" ht="25.5" customHeight="1" x14ac:dyDescent="0.25">
      <c r="A523" s="31"/>
      <c r="B523" s="31"/>
      <c r="C523" s="31"/>
      <c r="D523" s="31"/>
      <c r="E523" s="33"/>
      <c r="F523" s="90"/>
      <c r="G523" s="31"/>
      <c r="H523" s="83"/>
      <c r="I523" s="83"/>
      <c r="J523" s="62"/>
      <c r="K523" s="31"/>
      <c r="L523" s="31"/>
      <c r="M523" s="83"/>
      <c r="N523" s="69"/>
      <c r="O523" s="69"/>
      <c r="P523" s="74"/>
      <c r="Q523" s="74"/>
      <c r="R523" s="75"/>
      <c r="S523" s="34"/>
      <c r="T523" s="83"/>
      <c r="U523" s="83"/>
      <c r="V523" s="83"/>
      <c r="W523" s="83"/>
      <c r="X523" s="74"/>
      <c r="Y523" s="74"/>
      <c r="Z523" s="74"/>
      <c r="AA523" s="66"/>
      <c r="AB523" s="72"/>
      <c r="AC523" s="66"/>
      <c r="AD523" s="72"/>
      <c r="AE523" s="72"/>
      <c r="AF523" s="72"/>
      <c r="AG523" s="62"/>
      <c r="AH523" s="104"/>
      <c r="AI523" s="105"/>
      <c r="AJ523" s="30"/>
      <c r="AK523" s="30"/>
      <c r="AL523" s="30"/>
      <c r="AM523" s="30"/>
      <c r="AN523" s="68"/>
      <c r="AO523" s="68"/>
      <c r="AP523" s="68"/>
      <c r="AQ523" s="68"/>
      <c r="AR523" s="68"/>
      <c r="AS523" s="31"/>
      <c r="AT523" s="73"/>
      <c r="AU523" s="73"/>
      <c r="AV523" s="68"/>
      <c r="AW523" s="67"/>
      <c r="AX523" s="67"/>
      <c r="AY523" s="67"/>
      <c r="AZ523" s="67"/>
      <c r="BA523" s="123"/>
      <c r="BB523" s="123"/>
      <c r="BC523" s="123"/>
      <c r="BD523" s="123"/>
      <c r="BE523" s="123"/>
      <c r="BF523" s="67"/>
    </row>
    <row r="524" spans="1:58" ht="25.5" customHeight="1" x14ac:dyDescent="0.25">
      <c r="A524" s="31"/>
      <c r="B524" s="31"/>
      <c r="C524" s="31"/>
      <c r="D524" s="31"/>
      <c r="E524" s="33"/>
      <c r="F524" s="90"/>
      <c r="G524" s="31"/>
      <c r="H524" s="83"/>
      <c r="I524" s="83"/>
      <c r="J524" s="62"/>
      <c r="K524" s="31"/>
      <c r="L524" s="31"/>
      <c r="M524" s="83"/>
      <c r="N524" s="69"/>
      <c r="O524" s="69"/>
      <c r="P524" s="74"/>
      <c r="Q524" s="74"/>
      <c r="R524" s="75"/>
      <c r="S524" s="34"/>
      <c r="T524" s="83"/>
      <c r="U524" s="83"/>
      <c r="V524" s="83"/>
      <c r="W524" s="83"/>
      <c r="X524" s="74"/>
      <c r="Y524" s="74"/>
      <c r="Z524" s="74"/>
      <c r="AA524" s="66"/>
      <c r="AB524" s="72"/>
      <c r="AC524" s="66"/>
      <c r="AD524" s="72"/>
      <c r="AE524" s="72"/>
      <c r="AF524" s="72"/>
      <c r="AG524" s="62"/>
      <c r="AH524" s="104"/>
      <c r="AI524" s="105"/>
      <c r="AJ524" s="30"/>
      <c r="AK524" s="30"/>
      <c r="AL524" s="30"/>
      <c r="AM524" s="30"/>
      <c r="AN524" s="68"/>
      <c r="AO524" s="68"/>
      <c r="AP524" s="68"/>
      <c r="AQ524" s="68"/>
      <c r="AR524" s="68"/>
      <c r="AS524" s="31"/>
      <c r="AT524" s="73"/>
      <c r="AU524" s="73"/>
      <c r="AV524" s="68"/>
      <c r="AW524" s="67"/>
      <c r="AX524" s="67"/>
      <c r="AY524" s="67"/>
      <c r="AZ524" s="67"/>
      <c r="BA524" s="123"/>
      <c r="BB524" s="123"/>
      <c r="BC524" s="123"/>
      <c r="BD524" s="123"/>
      <c r="BE524" s="123"/>
      <c r="BF524" s="67"/>
    </row>
    <row r="525" spans="1:58" ht="25.5" customHeight="1" x14ac:dyDescent="0.25">
      <c r="A525" s="31"/>
      <c r="B525" s="31"/>
      <c r="C525" s="31"/>
      <c r="D525" s="31"/>
      <c r="E525" s="33"/>
      <c r="F525" s="90"/>
      <c r="G525" s="31"/>
      <c r="H525" s="83"/>
      <c r="I525" s="83"/>
      <c r="J525" s="62"/>
      <c r="K525" s="31"/>
      <c r="L525" s="31"/>
      <c r="M525" s="83"/>
      <c r="N525" s="69"/>
      <c r="O525" s="69"/>
      <c r="P525" s="74"/>
      <c r="Q525" s="74"/>
      <c r="R525" s="75"/>
      <c r="S525" s="34"/>
      <c r="T525" s="83"/>
      <c r="U525" s="83"/>
      <c r="V525" s="83"/>
      <c r="W525" s="83"/>
      <c r="X525" s="74"/>
      <c r="Y525" s="74"/>
      <c r="Z525" s="74"/>
      <c r="AA525" s="66"/>
      <c r="AB525" s="72"/>
      <c r="AC525" s="66"/>
      <c r="AD525" s="72"/>
      <c r="AE525" s="72"/>
      <c r="AF525" s="72"/>
      <c r="AG525" s="62"/>
      <c r="AH525" s="104"/>
      <c r="AI525" s="105"/>
      <c r="AJ525" s="30"/>
      <c r="AK525" s="30"/>
      <c r="AL525" s="30"/>
      <c r="AM525" s="30"/>
      <c r="AN525" s="68"/>
      <c r="AO525" s="68"/>
      <c r="AP525" s="68"/>
      <c r="AQ525" s="68"/>
      <c r="AR525" s="68"/>
      <c r="AS525" s="31"/>
      <c r="AT525" s="73"/>
      <c r="AU525" s="73"/>
      <c r="AV525" s="68"/>
      <c r="AW525" s="67"/>
      <c r="AX525" s="67"/>
      <c r="AY525" s="67"/>
      <c r="AZ525" s="67"/>
      <c r="BA525" s="123"/>
      <c r="BB525" s="123"/>
      <c r="BC525" s="123"/>
      <c r="BD525" s="123"/>
      <c r="BE525" s="123"/>
      <c r="BF525" s="67"/>
    </row>
    <row r="526" spans="1:58" ht="25.5" customHeight="1" x14ac:dyDescent="0.25">
      <c r="A526" s="31"/>
      <c r="B526" s="31"/>
      <c r="C526" s="31"/>
      <c r="D526" s="31"/>
      <c r="E526" s="33"/>
      <c r="F526" s="90"/>
      <c r="G526" s="31"/>
      <c r="H526" s="83"/>
      <c r="I526" s="83"/>
      <c r="J526" s="62"/>
      <c r="K526" s="31"/>
      <c r="L526" s="31"/>
      <c r="M526" s="83"/>
      <c r="N526" s="69"/>
      <c r="O526" s="69"/>
      <c r="P526" s="74"/>
      <c r="Q526" s="74"/>
      <c r="R526" s="75"/>
      <c r="S526" s="34"/>
      <c r="T526" s="83"/>
      <c r="U526" s="83"/>
      <c r="V526" s="83"/>
      <c r="W526" s="83"/>
      <c r="X526" s="74"/>
      <c r="Y526" s="74"/>
      <c r="Z526" s="74"/>
      <c r="AA526" s="66"/>
      <c r="AB526" s="72"/>
      <c r="AC526" s="66"/>
      <c r="AD526" s="72"/>
      <c r="AE526" s="72"/>
      <c r="AF526" s="72"/>
      <c r="AG526" s="62"/>
      <c r="AH526" s="104"/>
      <c r="AI526" s="105"/>
      <c r="AJ526" s="30"/>
      <c r="AK526" s="30"/>
      <c r="AL526" s="30"/>
      <c r="AM526" s="30"/>
      <c r="AN526" s="68"/>
      <c r="AO526" s="68"/>
      <c r="AP526" s="68"/>
      <c r="AQ526" s="68"/>
      <c r="AR526" s="68"/>
      <c r="AS526" s="31"/>
      <c r="AT526" s="73"/>
      <c r="AU526" s="73"/>
      <c r="AV526" s="68"/>
      <c r="AW526" s="67"/>
      <c r="AX526" s="67"/>
      <c r="AY526" s="67"/>
      <c r="AZ526" s="67"/>
      <c r="BA526" s="123"/>
      <c r="BB526" s="123"/>
      <c r="BC526" s="123"/>
      <c r="BD526" s="123"/>
      <c r="BE526" s="123"/>
      <c r="BF526" s="67"/>
    </row>
    <row r="527" spans="1:58" ht="25.5" customHeight="1" x14ac:dyDescent="0.25">
      <c r="A527" s="31"/>
      <c r="B527" s="31"/>
      <c r="C527" s="31"/>
      <c r="D527" s="31"/>
      <c r="E527" s="33"/>
      <c r="F527" s="90"/>
      <c r="G527" s="31"/>
      <c r="H527" s="83"/>
      <c r="I527" s="83"/>
      <c r="J527" s="62"/>
      <c r="K527" s="31"/>
      <c r="L527" s="31"/>
      <c r="M527" s="83"/>
      <c r="N527" s="69"/>
      <c r="O527" s="69"/>
      <c r="P527" s="74"/>
      <c r="Q527" s="74"/>
      <c r="R527" s="75"/>
      <c r="S527" s="34"/>
      <c r="T527" s="83"/>
      <c r="U527" s="83"/>
      <c r="V527" s="83"/>
      <c r="W527" s="83"/>
      <c r="X527" s="74"/>
      <c r="Y527" s="74"/>
      <c r="Z527" s="74"/>
      <c r="AA527" s="66"/>
      <c r="AB527" s="72"/>
      <c r="AC527" s="66"/>
      <c r="AD527" s="72"/>
      <c r="AE527" s="72"/>
      <c r="AF527" s="72"/>
      <c r="AG527" s="62"/>
      <c r="AH527" s="104"/>
      <c r="AI527" s="105"/>
      <c r="AJ527" s="30"/>
      <c r="AK527" s="30"/>
      <c r="AL527" s="30"/>
      <c r="AM527" s="30"/>
      <c r="AN527" s="68"/>
      <c r="AO527" s="68"/>
      <c r="AP527" s="68"/>
      <c r="AQ527" s="68"/>
      <c r="AR527" s="68"/>
      <c r="AS527" s="31"/>
      <c r="AT527" s="73"/>
      <c r="AU527" s="73"/>
      <c r="AV527" s="68"/>
      <c r="AW527" s="67"/>
      <c r="AX527" s="67"/>
      <c r="AY527" s="67"/>
      <c r="AZ527" s="67"/>
      <c r="BA527" s="123"/>
      <c r="BB527" s="123"/>
      <c r="BC527" s="123"/>
      <c r="BD527" s="123"/>
      <c r="BE527" s="123"/>
      <c r="BF527" s="67"/>
    </row>
    <row r="528" spans="1:58" ht="25.5" customHeight="1" x14ac:dyDescent="0.25">
      <c r="A528" s="31"/>
      <c r="B528" s="31"/>
      <c r="C528" s="31"/>
      <c r="D528" s="31"/>
      <c r="E528" s="33"/>
      <c r="F528" s="90"/>
      <c r="G528" s="31"/>
      <c r="H528" s="83"/>
      <c r="I528" s="83"/>
      <c r="J528" s="62"/>
      <c r="K528" s="31"/>
      <c r="L528" s="31"/>
      <c r="M528" s="83"/>
      <c r="N528" s="69"/>
      <c r="O528" s="69"/>
      <c r="P528" s="74"/>
      <c r="Q528" s="74"/>
      <c r="R528" s="75"/>
      <c r="S528" s="34"/>
      <c r="T528" s="83"/>
      <c r="U528" s="83"/>
      <c r="V528" s="83"/>
      <c r="W528" s="83"/>
      <c r="X528" s="74"/>
      <c r="Y528" s="74"/>
      <c r="Z528" s="74"/>
      <c r="AA528" s="66"/>
      <c r="AB528" s="72"/>
      <c r="AC528" s="66"/>
      <c r="AD528" s="72"/>
      <c r="AE528" s="72"/>
      <c r="AF528" s="72"/>
      <c r="AG528" s="62"/>
      <c r="AH528" s="104"/>
      <c r="AI528" s="105"/>
      <c r="AJ528" s="30"/>
      <c r="AK528" s="30"/>
      <c r="AL528" s="30"/>
      <c r="AM528" s="30"/>
      <c r="AN528" s="68"/>
      <c r="AO528" s="68"/>
      <c r="AP528" s="68"/>
      <c r="AQ528" s="68"/>
      <c r="AR528" s="68"/>
      <c r="AS528" s="31"/>
      <c r="AT528" s="73"/>
      <c r="AU528" s="73"/>
      <c r="AV528" s="68"/>
      <c r="AW528" s="67"/>
      <c r="AX528" s="67"/>
      <c r="AY528" s="67"/>
      <c r="AZ528" s="67"/>
      <c r="BA528" s="123"/>
      <c r="BB528" s="123"/>
      <c r="BC528" s="123"/>
      <c r="BD528" s="123"/>
      <c r="BE528" s="123"/>
      <c r="BF528" s="67"/>
    </row>
    <row r="529" spans="1:58" ht="25.5" customHeight="1" x14ac:dyDescent="0.25">
      <c r="A529" s="31"/>
      <c r="B529" s="31"/>
      <c r="C529" s="31"/>
      <c r="D529" s="31"/>
      <c r="E529" s="33"/>
      <c r="F529" s="90"/>
      <c r="G529" s="31"/>
      <c r="H529" s="83"/>
      <c r="I529" s="83"/>
      <c r="J529" s="62"/>
      <c r="K529" s="31"/>
      <c r="L529" s="31"/>
      <c r="M529" s="83"/>
      <c r="N529" s="69"/>
      <c r="O529" s="69"/>
      <c r="P529" s="74"/>
      <c r="Q529" s="74"/>
      <c r="R529" s="75"/>
      <c r="S529" s="34"/>
      <c r="T529" s="83"/>
      <c r="U529" s="83"/>
      <c r="V529" s="83"/>
      <c r="W529" s="83"/>
      <c r="X529" s="74"/>
      <c r="Y529" s="74"/>
      <c r="Z529" s="74"/>
      <c r="AA529" s="66"/>
      <c r="AB529" s="72"/>
      <c r="AC529" s="66"/>
      <c r="AD529" s="72"/>
      <c r="AE529" s="72"/>
      <c r="AF529" s="72"/>
      <c r="AG529" s="62"/>
      <c r="AH529" s="104"/>
      <c r="AI529" s="105"/>
      <c r="AJ529" s="30"/>
      <c r="AK529" s="30"/>
      <c r="AL529" s="30"/>
      <c r="AM529" s="30"/>
      <c r="AN529" s="68"/>
      <c r="AO529" s="68"/>
      <c r="AP529" s="68"/>
      <c r="AQ529" s="68"/>
      <c r="AR529" s="68"/>
      <c r="AS529" s="31"/>
      <c r="AT529" s="73"/>
      <c r="AU529" s="73"/>
      <c r="AV529" s="68"/>
      <c r="AW529" s="67"/>
      <c r="AX529" s="67"/>
      <c r="AY529" s="67"/>
      <c r="AZ529" s="67"/>
      <c r="BA529" s="123"/>
      <c r="BB529" s="123"/>
      <c r="BC529" s="123"/>
      <c r="BD529" s="123"/>
      <c r="BE529" s="123"/>
      <c r="BF529" s="67"/>
    </row>
    <row r="530" spans="1:58" ht="25.5" customHeight="1" x14ac:dyDescent="0.25">
      <c r="A530" s="31"/>
      <c r="B530" s="31"/>
      <c r="C530" s="31"/>
      <c r="D530" s="31"/>
      <c r="E530" s="33"/>
      <c r="F530" s="90"/>
      <c r="G530" s="31"/>
      <c r="H530" s="83"/>
      <c r="I530" s="83"/>
      <c r="J530" s="62"/>
      <c r="K530" s="31"/>
      <c r="L530" s="31"/>
      <c r="M530" s="83"/>
      <c r="N530" s="69"/>
      <c r="O530" s="69"/>
      <c r="P530" s="74"/>
      <c r="Q530" s="74"/>
      <c r="R530" s="75"/>
      <c r="S530" s="34"/>
      <c r="T530" s="83"/>
      <c r="U530" s="83"/>
      <c r="V530" s="83"/>
      <c r="W530" s="83"/>
      <c r="X530" s="74"/>
      <c r="Y530" s="74"/>
      <c r="Z530" s="74"/>
      <c r="AA530" s="66"/>
      <c r="AB530" s="72"/>
      <c r="AC530" s="66"/>
      <c r="AD530" s="72"/>
      <c r="AE530" s="72"/>
      <c r="AF530" s="72"/>
      <c r="AG530" s="62"/>
      <c r="AH530" s="104"/>
      <c r="AI530" s="105"/>
      <c r="AJ530" s="30"/>
      <c r="AK530" s="30"/>
      <c r="AL530" s="30"/>
      <c r="AM530" s="30"/>
      <c r="AN530" s="68"/>
      <c r="AO530" s="68"/>
      <c r="AP530" s="68"/>
      <c r="AQ530" s="68"/>
      <c r="AR530" s="68"/>
      <c r="AS530" s="31"/>
      <c r="AT530" s="73"/>
      <c r="AU530" s="73"/>
      <c r="AV530" s="68"/>
      <c r="AW530" s="67"/>
      <c r="AX530" s="67"/>
      <c r="AY530" s="67"/>
      <c r="AZ530" s="67"/>
      <c r="BA530" s="123"/>
      <c r="BB530" s="123"/>
      <c r="BC530" s="123"/>
      <c r="BD530" s="123"/>
      <c r="BE530" s="123"/>
      <c r="BF530" s="67"/>
    </row>
    <row r="531" spans="1:58" ht="25.5" customHeight="1" x14ac:dyDescent="0.25">
      <c r="A531" s="31"/>
      <c r="B531" s="31"/>
      <c r="C531" s="31"/>
      <c r="D531" s="31"/>
      <c r="E531" s="33"/>
      <c r="F531" s="90"/>
      <c r="G531" s="31"/>
      <c r="H531" s="83"/>
      <c r="I531" s="83"/>
      <c r="J531" s="62"/>
      <c r="K531" s="31"/>
      <c r="L531" s="31"/>
      <c r="M531" s="83"/>
      <c r="N531" s="69"/>
      <c r="O531" s="69"/>
      <c r="P531" s="74"/>
      <c r="Q531" s="74"/>
      <c r="R531" s="75"/>
      <c r="S531" s="34"/>
      <c r="T531" s="83"/>
      <c r="U531" s="83"/>
      <c r="V531" s="83"/>
      <c r="W531" s="83"/>
      <c r="X531" s="74"/>
      <c r="Y531" s="74"/>
      <c r="Z531" s="74"/>
      <c r="AA531" s="66"/>
      <c r="AB531" s="72"/>
      <c r="AC531" s="66"/>
      <c r="AD531" s="72"/>
      <c r="AE531" s="72"/>
      <c r="AF531" s="72"/>
      <c r="AG531" s="62"/>
      <c r="AH531" s="104"/>
      <c r="AI531" s="105"/>
      <c r="AJ531" s="30"/>
      <c r="AK531" s="30"/>
      <c r="AL531" s="30"/>
      <c r="AM531" s="30"/>
      <c r="AN531" s="68"/>
      <c r="AO531" s="68"/>
      <c r="AP531" s="68"/>
      <c r="AQ531" s="68"/>
      <c r="AR531" s="68"/>
      <c r="AS531" s="31"/>
      <c r="AT531" s="73"/>
      <c r="AU531" s="73"/>
      <c r="AV531" s="68"/>
      <c r="AW531" s="67"/>
      <c r="AX531" s="67"/>
      <c r="AY531" s="67"/>
      <c r="AZ531" s="67"/>
      <c r="BA531" s="123"/>
      <c r="BB531" s="123"/>
      <c r="BC531" s="123"/>
      <c r="BD531" s="123"/>
      <c r="BE531" s="123"/>
      <c r="BF531" s="67"/>
    </row>
    <row r="532" spans="1:58" ht="25.5" customHeight="1" x14ac:dyDescent="0.25">
      <c r="A532" s="31"/>
      <c r="B532" s="31"/>
      <c r="C532" s="31"/>
      <c r="D532" s="31"/>
      <c r="E532" s="33"/>
      <c r="F532" s="90"/>
      <c r="G532" s="31"/>
      <c r="H532" s="83"/>
      <c r="I532" s="83"/>
      <c r="J532" s="62"/>
      <c r="K532" s="31"/>
      <c r="L532" s="31"/>
      <c r="M532" s="83"/>
      <c r="N532" s="69"/>
      <c r="O532" s="69"/>
      <c r="P532" s="74"/>
      <c r="Q532" s="74"/>
      <c r="R532" s="75"/>
      <c r="S532" s="34"/>
      <c r="T532" s="83"/>
      <c r="U532" s="83"/>
      <c r="V532" s="83"/>
      <c r="W532" s="83"/>
      <c r="X532" s="74"/>
      <c r="Y532" s="74"/>
      <c r="Z532" s="74"/>
      <c r="AA532" s="66"/>
      <c r="AB532" s="72"/>
      <c r="AC532" s="66"/>
      <c r="AD532" s="72"/>
      <c r="AE532" s="72"/>
      <c r="AF532" s="72"/>
      <c r="AG532" s="62"/>
      <c r="AH532" s="104"/>
      <c r="AI532" s="105"/>
      <c r="AJ532" s="30"/>
      <c r="AK532" s="30"/>
      <c r="AL532" s="30"/>
      <c r="AM532" s="30"/>
      <c r="AN532" s="68"/>
      <c r="AO532" s="68"/>
      <c r="AP532" s="68"/>
      <c r="AQ532" s="68"/>
      <c r="AR532" s="68"/>
      <c r="AS532" s="31"/>
      <c r="AT532" s="73"/>
      <c r="AU532" s="73"/>
      <c r="AV532" s="68"/>
      <c r="AW532" s="67"/>
      <c r="AX532" s="67"/>
      <c r="AY532" s="67"/>
      <c r="AZ532" s="67"/>
      <c r="BA532" s="123"/>
      <c r="BB532" s="123"/>
      <c r="BC532" s="123"/>
      <c r="BD532" s="123"/>
      <c r="BE532" s="123"/>
      <c r="BF532" s="67"/>
    </row>
    <row r="533" spans="1:58" ht="25.5" customHeight="1" x14ac:dyDescent="0.25">
      <c r="A533" s="31"/>
      <c r="B533" s="31"/>
      <c r="C533" s="31"/>
      <c r="D533" s="31"/>
      <c r="E533" s="33"/>
      <c r="F533" s="90"/>
      <c r="G533" s="31"/>
      <c r="H533" s="83"/>
      <c r="I533" s="83"/>
      <c r="J533" s="62"/>
      <c r="K533" s="31"/>
      <c r="L533" s="31"/>
      <c r="M533" s="83"/>
      <c r="N533" s="69"/>
      <c r="O533" s="69"/>
      <c r="P533" s="74"/>
      <c r="Q533" s="74"/>
      <c r="R533" s="75"/>
      <c r="S533" s="34"/>
      <c r="T533" s="83"/>
      <c r="U533" s="83"/>
      <c r="V533" s="83"/>
      <c r="W533" s="83"/>
      <c r="X533" s="74"/>
      <c r="Y533" s="74"/>
      <c r="Z533" s="74"/>
      <c r="AA533" s="66"/>
      <c r="AB533" s="72"/>
      <c r="AC533" s="66"/>
      <c r="AD533" s="72"/>
      <c r="AE533" s="72"/>
      <c r="AF533" s="72"/>
      <c r="AG533" s="62"/>
      <c r="AH533" s="104"/>
      <c r="AI533" s="105"/>
      <c r="AJ533" s="30"/>
      <c r="AK533" s="30"/>
      <c r="AL533" s="30"/>
      <c r="AM533" s="30"/>
      <c r="AN533" s="68"/>
      <c r="AO533" s="68"/>
      <c r="AP533" s="68"/>
      <c r="AQ533" s="68"/>
      <c r="AR533" s="68"/>
      <c r="AS533" s="31"/>
      <c r="AT533" s="73"/>
      <c r="AU533" s="73"/>
      <c r="AV533" s="68"/>
      <c r="AW533" s="67"/>
      <c r="AX533" s="67"/>
      <c r="AY533" s="67"/>
      <c r="AZ533" s="67"/>
      <c r="BA533" s="123"/>
      <c r="BB533" s="123"/>
      <c r="BC533" s="123"/>
      <c r="BD533" s="123"/>
      <c r="BE533" s="123"/>
      <c r="BF533" s="67"/>
    </row>
    <row r="534" spans="1:58" ht="25.5" customHeight="1" x14ac:dyDescent="0.25">
      <c r="A534" s="31"/>
      <c r="B534" s="31"/>
      <c r="C534" s="31"/>
      <c r="D534" s="31"/>
      <c r="E534" s="33"/>
      <c r="F534" s="90"/>
      <c r="G534" s="31"/>
      <c r="H534" s="83"/>
      <c r="I534" s="83"/>
      <c r="J534" s="62"/>
      <c r="K534" s="31"/>
      <c r="L534" s="31"/>
      <c r="M534" s="83"/>
      <c r="N534" s="69"/>
      <c r="O534" s="69"/>
      <c r="P534" s="74"/>
      <c r="Q534" s="74"/>
      <c r="R534" s="75"/>
      <c r="S534" s="34"/>
      <c r="T534" s="83"/>
      <c r="U534" s="83"/>
      <c r="V534" s="83"/>
      <c r="W534" s="83"/>
      <c r="X534" s="74"/>
      <c r="Y534" s="74"/>
      <c r="Z534" s="74"/>
      <c r="AA534" s="66"/>
      <c r="AB534" s="72"/>
      <c r="AC534" s="66"/>
      <c r="AD534" s="72"/>
      <c r="AE534" s="72"/>
      <c r="AF534" s="72"/>
      <c r="AG534" s="62"/>
      <c r="AH534" s="104"/>
      <c r="AI534" s="105"/>
      <c r="AJ534" s="30"/>
      <c r="AK534" s="30"/>
      <c r="AL534" s="30"/>
      <c r="AM534" s="30"/>
      <c r="AN534" s="68"/>
      <c r="AO534" s="68"/>
      <c r="AP534" s="68"/>
      <c r="AQ534" s="68"/>
      <c r="AR534" s="68"/>
      <c r="AS534" s="31"/>
      <c r="AT534" s="73"/>
      <c r="AU534" s="73"/>
      <c r="AV534" s="68"/>
      <c r="AW534" s="67"/>
      <c r="AX534" s="67"/>
      <c r="AY534" s="67"/>
      <c r="AZ534" s="67"/>
      <c r="BA534" s="123"/>
      <c r="BB534" s="123"/>
      <c r="BC534" s="123"/>
      <c r="BD534" s="123"/>
      <c r="BE534" s="123"/>
      <c r="BF534" s="67"/>
    </row>
    <row r="535" spans="1:58" ht="25.5" customHeight="1" x14ac:dyDescent="0.25">
      <c r="A535" s="31"/>
      <c r="B535" s="31"/>
      <c r="C535" s="31"/>
      <c r="D535" s="31"/>
      <c r="E535" s="33"/>
      <c r="F535" s="90"/>
      <c r="G535" s="31"/>
      <c r="H535" s="83"/>
      <c r="I535" s="83"/>
      <c r="J535" s="62"/>
      <c r="K535" s="31"/>
      <c r="L535" s="31"/>
      <c r="M535" s="83"/>
      <c r="N535" s="69"/>
      <c r="O535" s="69"/>
      <c r="P535" s="74"/>
      <c r="Q535" s="74"/>
      <c r="R535" s="75"/>
      <c r="S535" s="34"/>
      <c r="T535" s="83"/>
      <c r="U535" s="83"/>
      <c r="V535" s="83"/>
      <c r="W535" s="83"/>
      <c r="X535" s="74"/>
      <c r="Y535" s="74"/>
      <c r="Z535" s="74"/>
      <c r="AA535" s="66"/>
      <c r="AB535" s="72"/>
      <c r="AC535" s="66"/>
      <c r="AD535" s="72"/>
      <c r="AE535" s="72"/>
      <c r="AF535" s="72"/>
      <c r="AG535" s="62"/>
      <c r="AH535" s="104"/>
      <c r="AI535" s="105"/>
      <c r="AJ535" s="30"/>
      <c r="AK535" s="30"/>
      <c r="AL535" s="30"/>
      <c r="AM535" s="30"/>
      <c r="AN535" s="68"/>
      <c r="AO535" s="68"/>
      <c r="AP535" s="68"/>
      <c r="AQ535" s="68"/>
      <c r="AR535" s="68"/>
      <c r="AS535" s="31"/>
      <c r="AT535" s="73"/>
      <c r="AU535" s="73"/>
      <c r="AV535" s="68"/>
      <c r="AW535" s="67"/>
      <c r="AX535" s="67"/>
      <c r="AY535" s="67"/>
      <c r="AZ535" s="67"/>
      <c r="BA535" s="123"/>
      <c r="BB535" s="123"/>
      <c r="BC535" s="123"/>
      <c r="BD535" s="123"/>
      <c r="BE535" s="123"/>
      <c r="BF535" s="67"/>
    </row>
    <row r="536" spans="1:58" ht="25.5" customHeight="1" x14ac:dyDescent="0.25">
      <c r="A536" s="31"/>
      <c r="B536" s="31"/>
      <c r="C536" s="31"/>
      <c r="D536" s="31"/>
      <c r="E536" s="33"/>
      <c r="F536" s="90"/>
      <c r="G536" s="31"/>
      <c r="H536" s="83"/>
      <c r="I536" s="83"/>
      <c r="J536" s="62"/>
      <c r="K536" s="31"/>
      <c r="L536" s="31"/>
      <c r="M536" s="83"/>
      <c r="N536" s="69"/>
      <c r="O536" s="69"/>
      <c r="P536" s="74"/>
      <c r="Q536" s="74"/>
      <c r="R536" s="75"/>
      <c r="S536" s="34"/>
      <c r="T536" s="83"/>
      <c r="U536" s="83"/>
      <c r="V536" s="83"/>
      <c r="W536" s="83"/>
      <c r="X536" s="74"/>
      <c r="Y536" s="74"/>
      <c r="Z536" s="74"/>
      <c r="AA536" s="66"/>
      <c r="AB536" s="72"/>
      <c r="AC536" s="66"/>
      <c r="AD536" s="72"/>
      <c r="AE536" s="72"/>
      <c r="AF536" s="72"/>
      <c r="AG536" s="62"/>
      <c r="AH536" s="104"/>
      <c r="AI536" s="105"/>
      <c r="AJ536" s="30"/>
      <c r="AK536" s="30"/>
      <c r="AL536" s="30"/>
      <c r="AM536" s="30"/>
      <c r="AN536" s="68"/>
      <c r="AO536" s="68"/>
      <c r="AP536" s="68"/>
      <c r="AQ536" s="68"/>
      <c r="AR536" s="68"/>
      <c r="AS536" s="31"/>
      <c r="AT536" s="73"/>
      <c r="AU536" s="73"/>
      <c r="AV536" s="68"/>
      <c r="AW536" s="67"/>
      <c r="AX536" s="67"/>
      <c r="AY536" s="67"/>
      <c r="AZ536" s="67"/>
      <c r="BA536" s="123"/>
      <c r="BB536" s="123"/>
      <c r="BC536" s="123"/>
      <c r="BD536" s="123"/>
      <c r="BE536" s="123"/>
      <c r="BF536" s="67"/>
    </row>
    <row r="537" spans="1:58" ht="25.5" customHeight="1" x14ac:dyDescent="0.25">
      <c r="A537" s="31"/>
      <c r="B537" s="31"/>
      <c r="C537" s="31"/>
      <c r="D537" s="31"/>
      <c r="E537" s="33"/>
      <c r="F537" s="90"/>
      <c r="G537" s="31"/>
      <c r="H537" s="83"/>
      <c r="I537" s="83"/>
      <c r="J537" s="62"/>
      <c r="K537" s="31"/>
      <c r="L537" s="31"/>
      <c r="M537" s="83"/>
      <c r="N537" s="69"/>
      <c r="O537" s="69"/>
      <c r="P537" s="74"/>
      <c r="Q537" s="74"/>
      <c r="R537" s="75"/>
      <c r="S537" s="34"/>
      <c r="T537" s="83"/>
      <c r="U537" s="83"/>
      <c r="V537" s="83"/>
      <c r="W537" s="83"/>
      <c r="X537" s="74"/>
      <c r="Y537" s="74"/>
      <c r="Z537" s="74"/>
      <c r="AA537" s="66"/>
      <c r="AB537" s="72"/>
      <c r="AC537" s="66"/>
      <c r="AD537" s="72"/>
      <c r="AE537" s="72"/>
      <c r="AF537" s="72"/>
      <c r="AG537" s="62"/>
      <c r="AH537" s="104"/>
      <c r="AI537" s="105"/>
      <c r="AJ537" s="30"/>
      <c r="AK537" s="30"/>
      <c r="AL537" s="30"/>
      <c r="AM537" s="30"/>
      <c r="AN537" s="68"/>
      <c r="AO537" s="68"/>
      <c r="AP537" s="68"/>
      <c r="AQ537" s="68"/>
      <c r="AR537" s="68"/>
      <c r="AS537" s="31"/>
      <c r="AT537" s="73"/>
      <c r="AU537" s="73"/>
      <c r="AV537" s="68"/>
      <c r="AW537" s="67"/>
      <c r="AX537" s="67"/>
      <c r="AY537" s="67"/>
      <c r="AZ537" s="67"/>
      <c r="BA537" s="123"/>
      <c r="BB537" s="123"/>
      <c r="BC537" s="123"/>
      <c r="BD537" s="123"/>
      <c r="BE537" s="123"/>
      <c r="BF537" s="67"/>
    </row>
    <row r="538" spans="1:58" ht="25.5" customHeight="1" x14ac:dyDescent="0.25">
      <c r="A538" s="31"/>
      <c r="B538" s="31"/>
      <c r="C538" s="31"/>
      <c r="D538" s="31"/>
      <c r="E538" s="33"/>
      <c r="F538" s="90"/>
      <c r="G538" s="31"/>
      <c r="H538" s="83"/>
      <c r="I538" s="83"/>
      <c r="J538" s="62"/>
      <c r="K538" s="31"/>
      <c r="L538" s="31"/>
      <c r="M538" s="83"/>
      <c r="N538" s="69"/>
      <c r="O538" s="69"/>
      <c r="P538" s="74"/>
      <c r="Q538" s="74"/>
      <c r="R538" s="75"/>
      <c r="S538" s="34"/>
      <c r="T538" s="83"/>
      <c r="U538" s="83"/>
      <c r="V538" s="83"/>
      <c r="W538" s="83"/>
      <c r="X538" s="74"/>
      <c r="Y538" s="74"/>
      <c r="Z538" s="74"/>
      <c r="AA538" s="66"/>
      <c r="AB538" s="72"/>
      <c r="AC538" s="66"/>
      <c r="AD538" s="72"/>
      <c r="AE538" s="72"/>
      <c r="AF538" s="72"/>
      <c r="AG538" s="62"/>
      <c r="AH538" s="104"/>
      <c r="AI538" s="105"/>
      <c r="AJ538" s="30"/>
      <c r="AK538" s="30"/>
      <c r="AL538" s="30"/>
      <c r="AM538" s="30"/>
      <c r="AN538" s="68"/>
      <c r="AO538" s="68"/>
      <c r="AP538" s="68"/>
      <c r="AQ538" s="68"/>
      <c r="AR538" s="68"/>
      <c r="AS538" s="31"/>
      <c r="AT538" s="73"/>
      <c r="AU538" s="73"/>
      <c r="AV538" s="68"/>
      <c r="AW538" s="67"/>
      <c r="AX538" s="67"/>
      <c r="AY538" s="67"/>
      <c r="AZ538" s="67"/>
      <c r="BA538" s="123"/>
      <c r="BB538" s="123"/>
      <c r="BC538" s="123"/>
      <c r="BD538" s="123"/>
      <c r="BE538" s="123"/>
      <c r="BF538" s="67"/>
    </row>
    <row r="539" spans="1:58" ht="25.5" customHeight="1" x14ac:dyDescent="0.25">
      <c r="A539" s="31"/>
      <c r="B539" s="31"/>
      <c r="C539" s="31"/>
      <c r="D539" s="31"/>
      <c r="E539" s="33"/>
      <c r="F539" s="90"/>
      <c r="G539" s="31"/>
      <c r="H539" s="83"/>
      <c r="I539" s="83"/>
      <c r="J539" s="62"/>
      <c r="K539" s="31"/>
      <c r="L539" s="31"/>
      <c r="M539" s="83"/>
      <c r="N539" s="69"/>
      <c r="O539" s="69"/>
      <c r="P539" s="74"/>
      <c r="Q539" s="74"/>
      <c r="R539" s="75"/>
      <c r="S539" s="34"/>
      <c r="T539" s="83"/>
      <c r="U539" s="83"/>
      <c r="V539" s="83"/>
      <c r="W539" s="83"/>
      <c r="X539" s="74"/>
      <c r="Y539" s="74"/>
      <c r="Z539" s="74"/>
      <c r="AA539" s="66"/>
      <c r="AB539" s="72"/>
      <c r="AC539" s="66"/>
      <c r="AD539" s="72"/>
      <c r="AE539" s="72"/>
      <c r="AF539" s="72"/>
      <c r="AG539" s="62"/>
      <c r="AH539" s="104"/>
      <c r="AI539" s="105"/>
      <c r="AJ539" s="30"/>
      <c r="AK539" s="30"/>
      <c r="AL539" s="30"/>
      <c r="AM539" s="30"/>
      <c r="AN539" s="68"/>
      <c r="AO539" s="68"/>
      <c r="AP539" s="68"/>
      <c r="AQ539" s="68"/>
      <c r="AR539" s="68"/>
      <c r="AS539" s="31"/>
      <c r="AT539" s="73"/>
      <c r="AU539" s="73"/>
      <c r="AV539" s="68"/>
      <c r="AW539" s="67"/>
      <c r="AX539" s="67"/>
      <c r="AY539" s="67"/>
      <c r="AZ539" s="67"/>
      <c r="BA539" s="123"/>
      <c r="BB539" s="123"/>
      <c r="BC539" s="123"/>
      <c r="BD539" s="123"/>
      <c r="BE539" s="123"/>
      <c r="BF539" s="67"/>
    </row>
    <row r="540" spans="1:58" ht="25.5" customHeight="1" x14ac:dyDescent="0.25">
      <c r="A540" s="31"/>
      <c r="B540" s="31"/>
      <c r="C540" s="31"/>
      <c r="D540" s="31"/>
      <c r="E540" s="33"/>
      <c r="F540" s="90"/>
      <c r="G540" s="31"/>
      <c r="H540" s="83"/>
      <c r="I540" s="83"/>
      <c r="J540" s="62"/>
      <c r="K540" s="31"/>
      <c r="L540" s="31"/>
      <c r="M540" s="83"/>
      <c r="N540" s="69"/>
      <c r="O540" s="69"/>
      <c r="P540" s="74"/>
      <c r="Q540" s="74"/>
      <c r="R540" s="75"/>
      <c r="S540" s="34"/>
      <c r="T540" s="83"/>
      <c r="U540" s="83"/>
      <c r="V540" s="83"/>
      <c r="W540" s="83"/>
      <c r="X540" s="74"/>
      <c r="Y540" s="74"/>
      <c r="Z540" s="74"/>
      <c r="AA540" s="66"/>
      <c r="AB540" s="72"/>
      <c r="AC540" s="66"/>
      <c r="AD540" s="72"/>
      <c r="AE540" s="72"/>
      <c r="AF540" s="72"/>
      <c r="AG540" s="62"/>
      <c r="AH540" s="104"/>
      <c r="AI540" s="105"/>
      <c r="AJ540" s="30"/>
      <c r="AK540" s="30"/>
      <c r="AL540" s="30"/>
      <c r="AM540" s="30"/>
      <c r="AN540" s="68"/>
      <c r="AO540" s="68"/>
      <c r="AP540" s="68"/>
      <c r="AQ540" s="68"/>
      <c r="AR540" s="68"/>
      <c r="AS540" s="31"/>
      <c r="AT540" s="73"/>
      <c r="AU540" s="73"/>
      <c r="AV540" s="68"/>
      <c r="AW540" s="67"/>
      <c r="AX540" s="67"/>
      <c r="AY540" s="67"/>
      <c r="AZ540" s="67"/>
      <c r="BA540" s="123"/>
      <c r="BB540" s="123"/>
      <c r="BC540" s="123"/>
      <c r="BD540" s="123"/>
      <c r="BE540" s="123"/>
      <c r="BF540" s="67"/>
    </row>
    <row r="541" spans="1:58" ht="25.5" customHeight="1" x14ac:dyDescent="0.25">
      <c r="A541" s="31"/>
      <c r="B541" s="31"/>
      <c r="C541" s="31"/>
      <c r="D541" s="31"/>
      <c r="E541" s="33"/>
      <c r="F541" s="90"/>
      <c r="G541" s="31"/>
      <c r="H541" s="83"/>
      <c r="I541" s="83"/>
      <c r="J541" s="62"/>
      <c r="K541" s="31"/>
      <c r="L541" s="31"/>
      <c r="M541" s="83"/>
      <c r="N541" s="69"/>
      <c r="O541" s="69"/>
      <c r="P541" s="74"/>
      <c r="Q541" s="74"/>
      <c r="R541" s="75"/>
      <c r="S541" s="34"/>
      <c r="T541" s="83"/>
      <c r="U541" s="83"/>
      <c r="V541" s="83"/>
      <c r="W541" s="83"/>
      <c r="X541" s="74"/>
      <c r="Y541" s="74"/>
      <c r="Z541" s="74"/>
      <c r="AA541" s="66"/>
      <c r="AB541" s="72"/>
      <c r="AC541" s="66"/>
      <c r="AD541" s="72"/>
      <c r="AE541" s="72"/>
      <c r="AF541" s="72"/>
      <c r="AG541" s="62"/>
      <c r="AH541" s="104"/>
      <c r="AI541" s="105"/>
      <c r="AJ541" s="30"/>
      <c r="AK541" s="30"/>
      <c r="AL541" s="30"/>
      <c r="AM541" s="30"/>
      <c r="AN541" s="68"/>
      <c r="AO541" s="68"/>
      <c r="AP541" s="68"/>
      <c r="AQ541" s="68"/>
      <c r="AR541" s="68"/>
      <c r="AS541" s="31"/>
      <c r="AT541" s="73"/>
      <c r="AU541" s="73"/>
      <c r="AV541" s="68"/>
      <c r="AW541" s="67"/>
      <c r="AX541" s="67"/>
      <c r="AY541" s="67"/>
      <c r="AZ541" s="67"/>
      <c r="BA541" s="123"/>
      <c r="BB541" s="123"/>
      <c r="BC541" s="123"/>
      <c r="BD541" s="123"/>
      <c r="BE541" s="123"/>
      <c r="BF541" s="67"/>
    </row>
    <row r="542" spans="1:58" ht="25.5" customHeight="1" x14ac:dyDescent="0.25">
      <c r="A542" s="31"/>
      <c r="B542" s="31"/>
      <c r="C542" s="31"/>
      <c r="D542" s="31"/>
      <c r="E542" s="33"/>
      <c r="F542" s="90"/>
      <c r="G542" s="31"/>
      <c r="H542" s="83"/>
      <c r="I542" s="83"/>
      <c r="J542" s="62"/>
      <c r="K542" s="31"/>
      <c r="L542" s="31"/>
      <c r="M542" s="83"/>
      <c r="N542" s="69"/>
      <c r="O542" s="69"/>
      <c r="P542" s="74"/>
      <c r="Q542" s="74"/>
      <c r="R542" s="75"/>
      <c r="S542" s="34"/>
      <c r="T542" s="83"/>
      <c r="U542" s="83"/>
      <c r="V542" s="83"/>
      <c r="W542" s="83"/>
      <c r="X542" s="74"/>
      <c r="Y542" s="74"/>
      <c r="Z542" s="74"/>
      <c r="AA542" s="66"/>
      <c r="AB542" s="72"/>
      <c r="AC542" s="66"/>
      <c r="AD542" s="72"/>
      <c r="AE542" s="72"/>
      <c r="AF542" s="72"/>
      <c r="AG542" s="62"/>
      <c r="AH542" s="104"/>
      <c r="AI542" s="105"/>
      <c r="AJ542" s="30"/>
      <c r="AK542" s="30"/>
      <c r="AL542" s="30"/>
      <c r="AM542" s="30"/>
      <c r="AN542" s="68"/>
      <c r="AO542" s="68"/>
      <c r="AP542" s="68"/>
      <c r="AQ542" s="68"/>
      <c r="AR542" s="68"/>
      <c r="AS542" s="31"/>
      <c r="AT542" s="73"/>
      <c r="AU542" s="73"/>
      <c r="AV542" s="68"/>
      <c r="AW542" s="67"/>
      <c r="AX542" s="67"/>
      <c r="AY542" s="67"/>
      <c r="AZ542" s="67"/>
      <c r="BA542" s="123"/>
      <c r="BB542" s="123"/>
      <c r="BC542" s="123"/>
      <c r="BD542" s="123"/>
      <c r="BE542" s="123"/>
      <c r="BF542" s="67"/>
    </row>
    <row r="543" spans="1:58" ht="25.5" customHeight="1" x14ac:dyDescent="0.25">
      <c r="A543" s="31"/>
      <c r="B543" s="31"/>
      <c r="C543" s="31"/>
      <c r="D543" s="31"/>
      <c r="E543" s="33"/>
      <c r="F543" s="90"/>
      <c r="G543" s="31"/>
      <c r="H543" s="83"/>
      <c r="I543" s="83"/>
      <c r="J543" s="62"/>
      <c r="K543" s="31"/>
      <c r="L543" s="31"/>
      <c r="M543" s="83"/>
      <c r="N543" s="69"/>
      <c r="O543" s="69"/>
      <c r="P543" s="74"/>
      <c r="Q543" s="74"/>
      <c r="R543" s="75"/>
      <c r="S543" s="34"/>
      <c r="T543" s="83"/>
      <c r="U543" s="83"/>
      <c r="V543" s="83"/>
      <c r="W543" s="83"/>
      <c r="X543" s="74"/>
      <c r="Y543" s="74"/>
      <c r="Z543" s="74"/>
      <c r="AA543" s="66"/>
      <c r="AB543" s="72"/>
      <c r="AC543" s="66"/>
      <c r="AD543" s="72"/>
      <c r="AE543" s="72"/>
      <c r="AF543" s="72"/>
      <c r="AG543" s="62"/>
      <c r="AH543" s="104"/>
      <c r="AI543" s="105"/>
      <c r="AJ543" s="30"/>
      <c r="AK543" s="30"/>
      <c r="AL543" s="30"/>
      <c r="AM543" s="30"/>
      <c r="AN543" s="68"/>
      <c r="AO543" s="68"/>
      <c r="AP543" s="68"/>
      <c r="AQ543" s="68"/>
      <c r="AR543" s="68"/>
      <c r="AS543" s="31"/>
      <c r="AT543" s="73"/>
      <c r="AU543" s="73"/>
      <c r="AV543" s="68"/>
      <c r="AW543" s="67"/>
      <c r="AX543" s="67"/>
      <c r="AY543" s="67"/>
      <c r="AZ543" s="67"/>
      <c r="BA543" s="123"/>
      <c r="BB543" s="123"/>
      <c r="BC543" s="123"/>
      <c r="BD543" s="123"/>
      <c r="BE543" s="123"/>
      <c r="BF543" s="67"/>
    </row>
    <row r="544" spans="1:58" ht="25.5" customHeight="1" x14ac:dyDescent="0.25">
      <c r="A544" s="31"/>
      <c r="B544" s="31"/>
      <c r="C544" s="31"/>
      <c r="D544" s="31"/>
      <c r="E544" s="33"/>
      <c r="F544" s="90"/>
      <c r="G544" s="31"/>
      <c r="H544" s="83"/>
      <c r="I544" s="83"/>
      <c r="J544" s="62"/>
      <c r="K544" s="31"/>
      <c r="L544" s="31"/>
      <c r="M544" s="83"/>
      <c r="N544" s="69"/>
      <c r="O544" s="69"/>
      <c r="P544" s="74"/>
      <c r="Q544" s="74"/>
      <c r="R544" s="75"/>
      <c r="S544" s="34"/>
      <c r="T544" s="83"/>
      <c r="U544" s="83"/>
      <c r="V544" s="83"/>
      <c r="W544" s="83"/>
      <c r="X544" s="74"/>
      <c r="Y544" s="74"/>
      <c r="Z544" s="74"/>
      <c r="AA544" s="66"/>
      <c r="AB544" s="72"/>
      <c r="AC544" s="66"/>
      <c r="AD544" s="72"/>
      <c r="AE544" s="72"/>
      <c r="AF544" s="72"/>
      <c r="AG544" s="62"/>
      <c r="AH544" s="104"/>
      <c r="AI544" s="105"/>
      <c r="AJ544" s="30"/>
      <c r="AK544" s="30"/>
      <c r="AL544" s="30"/>
      <c r="AM544" s="30"/>
      <c r="AN544" s="68"/>
      <c r="AO544" s="68"/>
      <c r="AP544" s="68"/>
      <c r="AQ544" s="68"/>
      <c r="AR544" s="68"/>
      <c r="AS544" s="31"/>
      <c r="AT544" s="73"/>
      <c r="AU544" s="73"/>
      <c r="AV544" s="68"/>
      <c r="AW544" s="67"/>
      <c r="AX544" s="67"/>
      <c r="AY544" s="67"/>
      <c r="AZ544" s="67"/>
      <c r="BA544" s="123"/>
      <c r="BB544" s="123"/>
      <c r="BC544" s="123"/>
      <c r="BD544" s="123"/>
      <c r="BE544" s="123"/>
      <c r="BF544" s="67"/>
    </row>
    <row r="545" spans="1:58" ht="25.5" customHeight="1" x14ac:dyDescent="0.25">
      <c r="A545" s="31"/>
      <c r="B545" s="31"/>
      <c r="C545" s="31"/>
      <c r="D545" s="31"/>
      <c r="E545" s="33"/>
      <c r="F545" s="90"/>
      <c r="G545" s="31"/>
      <c r="H545" s="83"/>
      <c r="I545" s="83"/>
      <c r="J545" s="62"/>
      <c r="K545" s="31"/>
      <c r="L545" s="31"/>
      <c r="M545" s="83"/>
      <c r="N545" s="69"/>
      <c r="O545" s="69"/>
      <c r="P545" s="74"/>
      <c r="Q545" s="74"/>
      <c r="R545" s="75"/>
      <c r="S545" s="34"/>
      <c r="T545" s="83"/>
      <c r="U545" s="83"/>
      <c r="V545" s="83"/>
      <c r="W545" s="83"/>
      <c r="X545" s="74"/>
      <c r="Y545" s="74"/>
      <c r="Z545" s="74"/>
      <c r="AA545" s="66"/>
      <c r="AB545" s="72"/>
      <c r="AC545" s="66"/>
      <c r="AD545" s="72"/>
      <c r="AE545" s="72"/>
      <c r="AF545" s="72"/>
      <c r="AG545" s="62"/>
      <c r="AH545" s="104"/>
      <c r="AI545" s="105"/>
      <c r="AJ545" s="30"/>
      <c r="AK545" s="30"/>
      <c r="AL545" s="30"/>
      <c r="AM545" s="30"/>
      <c r="AN545" s="68"/>
      <c r="AO545" s="68"/>
      <c r="AP545" s="68"/>
      <c r="AQ545" s="68"/>
      <c r="AR545" s="68"/>
      <c r="AS545" s="31"/>
      <c r="AT545" s="73"/>
      <c r="AU545" s="73"/>
      <c r="AV545" s="68"/>
      <c r="AW545" s="67"/>
      <c r="AX545" s="67"/>
      <c r="AY545" s="67"/>
      <c r="AZ545" s="67"/>
      <c r="BA545" s="123"/>
      <c r="BB545" s="123"/>
      <c r="BC545" s="123"/>
      <c r="BD545" s="123"/>
      <c r="BE545" s="123"/>
      <c r="BF545" s="67"/>
    </row>
    <row r="546" spans="1:58" ht="25.5" customHeight="1" x14ac:dyDescent="0.25">
      <c r="A546" s="31"/>
      <c r="B546" s="31"/>
      <c r="C546" s="31"/>
      <c r="D546" s="31"/>
      <c r="E546" s="33"/>
      <c r="F546" s="90"/>
      <c r="G546" s="31"/>
      <c r="H546" s="83"/>
      <c r="I546" s="83"/>
      <c r="J546" s="62"/>
      <c r="K546" s="31"/>
      <c r="L546" s="31"/>
      <c r="M546" s="83"/>
      <c r="N546" s="69"/>
      <c r="O546" s="69"/>
      <c r="P546" s="74"/>
      <c r="Q546" s="74"/>
      <c r="R546" s="75"/>
      <c r="S546" s="34"/>
      <c r="T546" s="83"/>
      <c r="U546" s="83"/>
      <c r="V546" s="83"/>
      <c r="W546" s="83"/>
      <c r="X546" s="74"/>
      <c r="Y546" s="74"/>
      <c r="Z546" s="74"/>
      <c r="AA546" s="66"/>
      <c r="AB546" s="72"/>
      <c r="AC546" s="66"/>
      <c r="AD546" s="72"/>
      <c r="AE546" s="72"/>
      <c r="AF546" s="72"/>
      <c r="AG546" s="62"/>
      <c r="AH546" s="104"/>
      <c r="AI546" s="105"/>
      <c r="AJ546" s="30"/>
      <c r="AK546" s="30"/>
      <c r="AL546" s="30"/>
      <c r="AM546" s="30"/>
      <c r="AN546" s="68"/>
      <c r="AO546" s="68"/>
      <c r="AP546" s="68"/>
      <c r="AQ546" s="68"/>
      <c r="AR546" s="68"/>
      <c r="AS546" s="31"/>
      <c r="AT546" s="73"/>
      <c r="AU546" s="73"/>
      <c r="AV546" s="68"/>
      <c r="AW546" s="67"/>
      <c r="AX546" s="67"/>
      <c r="AY546" s="67"/>
      <c r="AZ546" s="67"/>
      <c r="BA546" s="123"/>
      <c r="BB546" s="123"/>
      <c r="BC546" s="123"/>
      <c r="BD546" s="123"/>
      <c r="BE546" s="123"/>
      <c r="BF546" s="67"/>
    </row>
    <row r="547" spans="1:58" ht="25.5" customHeight="1" x14ac:dyDescent="0.25">
      <c r="A547" s="31"/>
      <c r="B547" s="31"/>
      <c r="C547" s="31"/>
      <c r="D547" s="31"/>
      <c r="E547" s="33"/>
      <c r="F547" s="90"/>
      <c r="G547" s="31"/>
      <c r="H547" s="83"/>
      <c r="I547" s="83"/>
      <c r="J547" s="62"/>
      <c r="K547" s="31"/>
      <c r="L547" s="31"/>
      <c r="M547" s="83"/>
      <c r="N547" s="69"/>
      <c r="O547" s="69"/>
      <c r="P547" s="74"/>
      <c r="Q547" s="74"/>
      <c r="R547" s="75"/>
      <c r="S547" s="34"/>
      <c r="T547" s="83"/>
      <c r="U547" s="83"/>
      <c r="V547" s="83"/>
      <c r="W547" s="83"/>
      <c r="X547" s="74"/>
      <c r="Y547" s="74"/>
      <c r="Z547" s="74"/>
      <c r="AA547" s="66"/>
      <c r="AB547" s="72"/>
      <c r="AC547" s="66"/>
      <c r="AD547" s="72"/>
      <c r="AE547" s="72"/>
      <c r="AF547" s="72"/>
      <c r="AG547" s="62"/>
      <c r="AH547" s="104"/>
      <c r="AI547" s="105"/>
      <c r="AJ547" s="30"/>
      <c r="AK547" s="30"/>
      <c r="AL547" s="30"/>
      <c r="AM547" s="30"/>
      <c r="AN547" s="68"/>
      <c r="AO547" s="68"/>
      <c r="AP547" s="68"/>
      <c r="AQ547" s="68"/>
      <c r="AR547" s="68"/>
      <c r="AS547" s="31"/>
      <c r="AT547" s="73"/>
      <c r="AU547" s="73"/>
      <c r="AV547" s="68"/>
      <c r="AW547" s="67"/>
      <c r="AX547" s="67"/>
      <c r="AY547" s="67"/>
      <c r="AZ547" s="67"/>
      <c r="BA547" s="123"/>
      <c r="BB547" s="123"/>
      <c r="BC547" s="123"/>
      <c r="BD547" s="123"/>
      <c r="BE547" s="123"/>
      <c r="BF547" s="67"/>
    </row>
    <row r="548" spans="1:58" ht="25.5" customHeight="1" x14ac:dyDescent="0.25">
      <c r="A548" s="31"/>
      <c r="B548" s="31"/>
      <c r="C548" s="31"/>
      <c r="D548" s="31"/>
      <c r="E548" s="33"/>
      <c r="F548" s="90"/>
      <c r="G548" s="31"/>
      <c r="H548" s="83"/>
      <c r="I548" s="83"/>
      <c r="J548" s="62"/>
      <c r="K548" s="31"/>
      <c r="L548" s="31"/>
      <c r="M548" s="83"/>
      <c r="N548" s="69"/>
      <c r="O548" s="69"/>
      <c r="P548" s="74"/>
      <c r="Q548" s="74"/>
      <c r="R548" s="75"/>
      <c r="S548" s="34"/>
      <c r="T548" s="83"/>
      <c r="U548" s="83"/>
      <c r="V548" s="83"/>
      <c r="W548" s="83"/>
      <c r="X548" s="74"/>
      <c r="Y548" s="74"/>
      <c r="Z548" s="74"/>
      <c r="AA548" s="66"/>
      <c r="AB548" s="72"/>
      <c r="AC548" s="66"/>
      <c r="AD548" s="72"/>
      <c r="AE548" s="72"/>
      <c r="AF548" s="72"/>
      <c r="AG548" s="62"/>
      <c r="AH548" s="104"/>
      <c r="AI548" s="105"/>
      <c r="AJ548" s="30"/>
      <c r="AK548" s="30"/>
      <c r="AL548" s="30"/>
      <c r="AM548" s="30"/>
      <c r="AN548" s="68"/>
      <c r="AO548" s="68"/>
      <c r="AP548" s="68"/>
      <c r="AQ548" s="68"/>
      <c r="AR548" s="68"/>
      <c r="AS548" s="31"/>
      <c r="AT548" s="73"/>
      <c r="AU548" s="73"/>
      <c r="AV548" s="68"/>
      <c r="AW548" s="67"/>
      <c r="AX548" s="67"/>
      <c r="AY548" s="67"/>
      <c r="AZ548" s="67"/>
      <c r="BA548" s="123"/>
      <c r="BB548" s="123"/>
      <c r="BC548" s="123"/>
      <c r="BD548" s="123"/>
      <c r="BE548" s="123"/>
      <c r="BF548" s="67"/>
    </row>
    <row r="549" spans="1:58" ht="25.5" customHeight="1" x14ac:dyDescent="0.25">
      <c r="A549" s="31"/>
      <c r="B549" s="31"/>
      <c r="C549" s="31"/>
      <c r="D549" s="31"/>
      <c r="E549" s="33"/>
      <c r="F549" s="90"/>
      <c r="G549" s="31"/>
      <c r="H549" s="83"/>
      <c r="I549" s="83"/>
      <c r="J549" s="62"/>
      <c r="K549" s="31"/>
      <c r="L549" s="31"/>
      <c r="M549" s="83"/>
      <c r="N549" s="69"/>
      <c r="O549" s="69"/>
      <c r="P549" s="74"/>
      <c r="Q549" s="74"/>
      <c r="R549" s="75"/>
      <c r="S549" s="34"/>
      <c r="T549" s="83"/>
      <c r="U549" s="83"/>
      <c r="V549" s="83"/>
      <c r="W549" s="83"/>
      <c r="X549" s="74"/>
      <c r="Y549" s="74"/>
      <c r="Z549" s="74"/>
      <c r="AA549" s="66"/>
      <c r="AB549" s="72"/>
      <c r="AC549" s="66"/>
      <c r="AD549" s="72"/>
      <c r="AE549" s="72"/>
      <c r="AF549" s="72"/>
      <c r="AG549" s="62"/>
      <c r="AH549" s="104"/>
      <c r="AI549" s="105"/>
      <c r="AJ549" s="30"/>
      <c r="AK549" s="30"/>
      <c r="AL549" s="30"/>
      <c r="AM549" s="30"/>
      <c r="AN549" s="68"/>
      <c r="AO549" s="68"/>
      <c r="AP549" s="68"/>
      <c r="AQ549" s="68"/>
      <c r="AR549" s="68"/>
      <c r="AS549" s="31"/>
      <c r="AT549" s="73"/>
      <c r="AU549" s="73"/>
      <c r="AV549" s="68"/>
      <c r="AW549" s="67"/>
      <c r="AX549" s="67"/>
      <c r="AY549" s="67"/>
      <c r="AZ549" s="67"/>
      <c r="BA549" s="123"/>
      <c r="BB549" s="123"/>
      <c r="BC549" s="123"/>
      <c r="BD549" s="123"/>
      <c r="BE549" s="123"/>
      <c r="BF549" s="67"/>
    </row>
    <row r="550" spans="1:58" ht="25.5" customHeight="1" x14ac:dyDescent="0.25">
      <c r="A550" s="31"/>
      <c r="B550" s="31"/>
      <c r="C550" s="31"/>
      <c r="D550" s="31"/>
      <c r="E550" s="33"/>
      <c r="F550" s="90"/>
      <c r="G550" s="31"/>
      <c r="H550" s="83"/>
      <c r="I550" s="83"/>
      <c r="J550" s="62"/>
      <c r="K550" s="31"/>
      <c r="L550" s="31"/>
      <c r="M550" s="83"/>
      <c r="N550" s="69"/>
      <c r="O550" s="69"/>
      <c r="P550" s="74"/>
      <c r="Q550" s="74"/>
      <c r="R550" s="75"/>
      <c r="S550" s="34"/>
      <c r="T550" s="83"/>
      <c r="U550" s="83"/>
      <c r="V550" s="83"/>
      <c r="W550" s="83"/>
      <c r="X550" s="74"/>
      <c r="Y550" s="74"/>
      <c r="Z550" s="74"/>
      <c r="AA550" s="66"/>
      <c r="AB550" s="72"/>
      <c r="AC550" s="66"/>
      <c r="AD550" s="72"/>
      <c r="AE550" s="72"/>
      <c r="AF550" s="72"/>
      <c r="AG550" s="62"/>
      <c r="AH550" s="104"/>
      <c r="AI550" s="105"/>
      <c r="AJ550" s="30"/>
      <c r="AK550" s="30"/>
      <c r="AL550" s="30"/>
      <c r="AM550" s="30"/>
      <c r="AN550" s="68"/>
      <c r="AO550" s="68"/>
      <c r="AP550" s="68"/>
      <c r="AQ550" s="68"/>
      <c r="AR550" s="68"/>
      <c r="AS550" s="31"/>
      <c r="AT550" s="73"/>
      <c r="AU550" s="73"/>
      <c r="AV550" s="68"/>
      <c r="AW550" s="67"/>
      <c r="AX550" s="67"/>
      <c r="AY550" s="67"/>
      <c r="AZ550" s="67"/>
      <c r="BA550" s="123"/>
      <c r="BB550" s="123"/>
      <c r="BC550" s="123"/>
      <c r="BD550" s="123"/>
      <c r="BE550" s="123"/>
      <c r="BF550" s="67"/>
    </row>
    <row r="551" spans="1:58" ht="25.5" customHeight="1" x14ac:dyDescent="0.25">
      <c r="A551" s="31"/>
      <c r="B551" s="31"/>
      <c r="C551" s="31"/>
      <c r="D551" s="31"/>
      <c r="E551" s="33"/>
      <c r="F551" s="90"/>
      <c r="G551" s="31"/>
      <c r="H551" s="83"/>
      <c r="I551" s="83"/>
      <c r="J551" s="62"/>
      <c r="K551" s="31"/>
      <c r="L551" s="31"/>
      <c r="M551" s="83"/>
      <c r="N551" s="69"/>
      <c r="O551" s="69"/>
      <c r="P551" s="74"/>
      <c r="Q551" s="74"/>
      <c r="R551" s="75"/>
      <c r="S551" s="34"/>
      <c r="T551" s="83"/>
      <c r="U551" s="83"/>
      <c r="V551" s="83"/>
      <c r="W551" s="83"/>
      <c r="X551" s="74"/>
      <c r="Y551" s="74"/>
      <c r="Z551" s="74"/>
      <c r="AA551" s="66"/>
      <c r="AB551" s="72"/>
      <c r="AC551" s="66"/>
      <c r="AD551" s="72"/>
      <c r="AE551" s="72"/>
      <c r="AF551" s="72"/>
      <c r="AG551" s="62"/>
      <c r="AH551" s="104"/>
      <c r="AI551" s="105"/>
      <c r="AJ551" s="30"/>
      <c r="AK551" s="30"/>
      <c r="AL551" s="30"/>
      <c r="AM551" s="30"/>
      <c r="AN551" s="68"/>
      <c r="AO551" s="68"/>
      <c r="AP551" s="68"/>
      <c r="AQ551" s="68"/>
      <c r="AR551" s="68"/>
      <c r="AS551" s="31"/>
      <c r="AT551" s="73"/>
      <c r="AU551" s="73"/>
      <c r="AV551" s="68"/>
      <c r="AW551" s="67"/>
      <c r="AX551" s="67"/>
      <c r="AY551" s="67"/>
      <c r="AZ551" s="67"/>
      <c r="BA551" s="123"/>
      <c r="BB551" s="123"/>
      <c r="BC551" s="123"/>
      <c r="BD551" s="123"/>
      <c r="BE551" s="123"/>
      <c r="BF551" s="67"/>
    </row>
    <row r="552" spans="1:58" ht="25.5" customHeight="1" x14ac:dyDescent="0.25">
      <c r="A552" s="31"/>
      <c r="B552" s="31"/>
      <c r="C552" s="31"/>
      <c r="D552" s="31"/>
      <c r="E552" s="33"/>
      <c r="F552" s="90"/>
      <c r="G552" s="31"/>
      <c r="H552" s="83"/>
      <c r="I552" s="83"/>
      <c r="J552" s="62"/>
      <c r="K552" s="31"/>
      <c r="L552" s="31"/>
      <c r="M552" s="83"/>
      <c r="N552" s="69"/>
      <c r="O552" s="69"/>
      <c r="P552" s="74"/>
      <c r="Q552" s="74"/>
      <c r="R552" s="75"/>
      <c r="S552" s="34"/>
      <c r="T552" s="83"/>
      <c r="U552" s="83"/>
      <c r="V552" s="83"/>
      <c r="W552" s="83"/>
      <c r="X552" s="74"/>
      <c r="Y552" s="74"/>
      <c r="Z552" s="74"/>
      <c r="AA552" s="66"/>
      <c r="AB552" s="72"/>
      <c r="AC552" s="66"/>
      <c r="AD552" s="72"/>
      <c r="AE552" s="72"/>
      <c r="AF552" s="72"/>
      <c r="AG552" s="62"/>
      <c r="AH552" s="104"/>
      <c r="AI552" s="105"/>
      <c r="AJ552" s="30"/>
      <c r="AK552" s="30"/>
      <c r="AL552" s="30"/>
      <c r="AM552" s="30"/>
      <c r="AN552" s="68"/>
      <c r="AO552" s="68"/>
      <c r="AP552" s="68"/>
      <c r="AQ552" s="68"/>
      <c r="AR552" s="68"/>
      <c r="AS552" s="31"/>
      <c r="AT552" s="73"/>
      <c r="AU552" s="73"/>
      <c r="AV552" s="68"/>
      <c r="AW552" s="67"/>
      <c r="AX552" s="67"/>
      <c r="AY552" s="67"/>
      <c r="AZ552" s="67"/>
      <c r="BA552" s="123"/>
      <c r="BB552" s="123"/>
      <c r="BC552" s="123"/>
      <c r="BD552" s="123"/>
      <c r="BE552" s="123"/>
      <c r="BF552" s="67"/>
    </row>
    <row r="553" spans="1:58" ht="25.5" customHeight="1" x14ac:dyDescent="0.25">
      <c r="A553" s="31"/>
      <c r="B553" s="31"/>
      <c r="C553" s="31"/>
      <c r="D553" s="31"/>
      <c r="E553" s="33"/>
      <c r="F553" s="90"/>
      <c r="G553" s="31"/>
      <c r="H553" s="83"/>
      <c r="I553" s="83"/>
      <c r="J553" s="62"/>
      <c r="K553" s="31"/>
      <c r="L553" s="31"/>
      <c r="M553" s="83"/>
      <c r="N553" s="69"/>
      <c r="O553" s="69"/>
      <c r="P553" s="74"/>
      <c r="Q553" s="74"/>
      <c r="R553" s="75"/>
      <c r="S553" s="34"/>
      <c r="T553" s="83"/>
      <c r="U553" s="83"/>
      <c r="V553" s="83"/>
      <c r="W553" s="83"/>
      <c r="X553" s="74"/>
      <c r="Y553" s="74"/>
      <c r="Z553" s="74"/>
      <c r="AA553" s="66"/>
      <c r="AB553" s="72"/>
      <c r="AC553" s="66"/>
      <c r="AD553" s="72"/>
      <c r="AE553" s="72"/>
      <c r="AF553" s="72"/>
      <c r="AG553" s="62"/>
      <c r="AH553" s="104"/>
      <c r="AI553" s="105"/>
      <c r="AJ553" s="30"/>
      <c r="AK553" s="30"/>
      <c r="AL553" s="30"/>
      <c r="AM553" s="30"/>
      <c r="AN553" s="68"/>
      <c r="AO553" s="68"/>
      <c r="AP553" s="68"/>
      <c r="AQ553" s="68"/>
      <c r="AR553" s="68"/>
      <c r="AS553" s="31"/>
      <c r="AT553" s="73"/>
      <c r="AU553" s="73"/>
      <c r="AV553" s="68"/>
      <c r="AW553" s="67"/>
      <c r="AX553" s="67"/>
      <c r="AY553" s="67"/>
      <c r="AZ553" s="67"/>
      <c r="BA553" s="123"/>
      <c r="BB553" s="123"/>
      <c r="BC553" s="123"/>
      <c r="BD553" s="123"/>
      <c r="BE553" s="123"/>
      <c r="BF553" s="67"/>
    </row>
    <row r="554" spans="1:58" ht="25.5" customHeight="1" x14ac:dyDescent="0.25">
      <c r="A554" s="31"/>
      <c r="B554" s="31"/>
      <c r="C554" s="31"/>
      <c r="D554" s="31"/>
      <c r="E554" s="33"/>
      <c r="F554" s="90"/>
      <c r="G554" s="31"/>
      <c r="H554" s="83"/>
      <c r="I554" s="83"/>
      <c r="J554" s="62"/>
      <c r="K554" s="31"/>
      <c r="L554" s="31"/>
      <c r="M554" s="83"/>
      <c r="N554" s="69"/>
      <c r="O554" s="69"/>
      <c r="P554" s="74"/>
      <c r="Q554" s="74"/>
      <c r="R554" s="75"/>
      <c r="S554" s="34"/>
      <c r="T554" s="83"/>
      <c r="U554" s="83"/>
      <c r="V554" s="83"/>
      <c r="W554" s="83"/>
      <c r="X554" s="74"/>
      <c r="Y554" s="74"/>
      <c r="Z554" s="74"/>
      <c r="AA554" s="66"/>
      <c r="AB554" s="72"/>
      <c r="AC554" s="66"/>
      <c r="AD554" s="72"/>
      <c r="AE554" s="72"/>
      <c r="AF554" s="72"/>
      <c r="AG554" s="62"/>
      <c r="AH554" s="104"/>
      <c r="AI554" s="105"/>
      <c r="AJ554" s="30"/>
      <c r="AK554" s="30"/>
      <c r="AL554" s="30"/>
      <c r="AM554" s="30"/>
      <c r="AN554" s="68"/>
      <c r="AO554" s="68"/>
      <c r="AP554" s="68"/>
      <c r="AQ554" s="68"/>
      <c r="AR554" s="68"/>
      <c r="AS554" s="31"/>
      <c r="AT554" s="73"/>
      <c r="AU554" s="73"/>
      <c r="AV554" s="68"/>
      <c r="AW554" s="67"/>
      <c r="AX554" s="67"/>
      <c r="AY554" s="67"/>
      <c r="AZ554" s="67"/>
      <c r="BA554" s="123"/>
      <c r="BB554" s="123"/>
      <c r="BC554" s="123"/>
      <c r="BD554" s="123"/>
      <c r="BE554" s="123"/>
      <c r="BF554" s="67"/>
    </row>
    <row r="555" spans="1:58" ht="25.5" customHeight="1" x14ac:dyDescent="0.25">
      <c r="A555" s="31"/>
      <c r="B555" s="31"/>
      <c r="C555" s="31"/>
      <c r="D555" s="31"/>
      <c r="E555" s="33"/>
      <c r="F555" s="90"/>
      <c r="G555" s="31"/>
      <c r="H555" s="83"/>
      <c r="I555" s="83"/>
      <c r="J555" s="62"/>
      <c r="K555" s="31"/>
      <c r="L555" s="31"/>
      <c r="M555" s="83"/>
      <c r="N555" s="69"/>
      <c r="O555" s="69"/>
      <c r="P555" s="74"/>
      <c r="Q555" s="74"/>
      <c r="R555" s="75"/>
      <c r="S555" s="34"/>
      <c r="T555" s="83"/>
      <c r="U555" s="83"/>
      <c r="V555" s="83"/>
      <c r="W555" s="83"/>
      <c r="X555" s="74"/>
      <c r="Y555" s="74"/>
      <c r="Z555" s="74"/>
      <c r="AA555" s="66"/>
      <c r="AB555" s="72"/>
      <c r="AC555" s="66"/>
      <c r="AD555" s="72"/>
      <c r="AE555" s="72"/>
      <c r="AF555" s="72"/>
      <c r="AG555" s="62"/>
      <c r="AH555" s="104"/>
      <c r="AI555" s="105"/>
      <c r="AJ555" s="30"/>
      <c r="AK555" s="30"/>
      <c r="AL555" s="30"/>
      <c r="AM555" s="30"/>
      <c r="AN555" s="68"/>
      <c r="AO555" s="68"/>
      <c r="AP555" s="68"/>
      <c r="AQ555" s="68"/>
      <c r="AR555" s="68"/>
      <c r="AS555" s="31"/>
      <c r="AT555" s="73"/>
      <c r="AU555" s="73"/>
      <c r="AV555" s="68"/>
      <c r="AW555" s="67"/>
      <c r="AX555" s="67"/>
      <c r="AY555" s="67"/>
      <c r="AZ555" s="67"/>
      <c r="BA555" s="123"/>
      <c r="BB555" s="123"/>
      <c r="BC555" s="123"/>
      <c r="BD555" s="123"/>
      <c r="BE555" s="123"/>
      <c r="BF555" s="67"/>
    </row>
    <row r="556" spans="1:58" ht="25.5" customHeight="1" x14ac:dyDescent="0.25">
      <c r="A556" s="31"/>
      <c r="B556" s="31"/>
      <c r="C556" s="31"/>
      <c r="D556" s="31"/>
      <c r="E556" s="33"/>
      <c r="F556" s="90"/>
      <c r="G556" s="31"/>
      <c r="H556" s="83"/>
      <c r="I556" s="83"/>
      <c r="J556" s="62"/>
      <c r="K556" s="31"/>
      <c r="L556" s="31"/>
      <c r="M556" s="83"/>
      <c r="N556" s="69"/>
      <c r="O556" s="69"/>
      <c r="P556" s="74"/>
      <c r="Q556" s="74"/>
      <c r="R556" s="75"/>
      <c r="S556" s="34"/>
      <c r="T556" s="83"/>
      <c r="U556" s="83"/>
      <c r="V556" s="83"/>
      <c r="W556" s="83"/>
      <c r="X556" s="74"/>
      <c r="Y556" s="74"/>
      <c r="Z556" s="74"/>
      <c r="AA556" s="66"/>
      <c r="AB556" s="72"/>
      <c r="AC556" s="66"/>
      <c r="AD556" s="72"/>
      <c r="AE556" s="72"/>
      <c r="AF556" s="72"/>
      <c r="AG556" s="62"/>
      <c r="AH556" s="104"/>
      <c r="AI556" s="105"/>
      <c r="AJ556" s="30"/>
      <c r="AK556" s="30"/>
      <c r="AL556" s="30"/>
      <c r="AM556" s="30"/>
      <c r="AN556" s="68"/>
      <c r="AO556" s="68"/>
      <c r="AP556" s="68"/>
      <c r="AQ556" s="68"/>
      <c r="AR556" s="68"/>
      <c r="AS556" s="31"/>
      <c r="AT556" s="73"/>
      <c r="AU556" s="73"/>
      <c r="AV556" s="68"/>
      <c r="AW556" s="67"/>
      <c r="AX556" s="67"/>
      <c r="AY556" s="67"/>
      <c r="AZ556" s="67"/>
      <c r="BA556" s="123"/>
      <c r="BB556" s="123"/>
      <c r="BC556" s="123"/>
      <c r="BD556" s="123"/>
      <c r="BE556" s="123"/>
      <c r="BF556" s="67"/>
    </row>
    <row r="557" spans="1:58" ht="25.5" customHeight="1" x14ac:dyDescent="0.25">
      <c r="A557" s="31"/>
      <c r="B557" s="31"/>
      <c r="C557" s="31"/>
      <c r="D557" s="31"/>
      <c r="E557" s="33"/>
      <c r="F557" s="90"/>
      <c r="G557" s="31"/>
      <c r="H557" s="83"/>
      <c r="I557" s="83"/>
      <c r="J557" s="62"/>
      <c r="K557" s="31"/>
      <c r="L557" s="31"/>
      <c r="M557" s="83"/>
      <c r="N557" s="69"/>
      <c r="O557" s="69"/>
      <c r="P557" s="74"/>
      <c r="Q557" s="74"/>
      <c r="R557" s="75"/>
      <c r="S557" s="34"/>
      <c r="T557" s="83"/>
      <c r="U557" s="83"/>
      <c r="V557" s="83"/>
      <c r="W557" s="83"/>
      <c r="X557" s="74"/>
      <c r="Y557" s="74"/>
      <c r="Z557" s="74"/>
      <c r="AA557" s="66"/>
      <c r="AB557" s="72"/>
      <c r="AC557" s="66"/>
      <c r="AD557" s="72"/>
      <c r="AE557" s="72"/>
      <c r="AF557" s="72"/>
      <c r="AG557" s="62"/>
      <c r="AH557" s="104"/>
      <c r="AI557" s="105"/>
      <c r="AJ557" s="30"/>
      <c r="AK557" s="30"/>
      <c r="AL557" s="30"/>
      <c r="AM557" s="30"/>
      <c r="AN557" s="68"/>
      <c r="AO557" s="68"/>
      <c r="AP557" s="68"/>
      <c r="AQ557" s="68"/>
      <c r="AR557" s="68"/>
      <c r="AS557" s="31"/>
      <c r="AT557" s="73"/>
      <c r="AU557" s="73"/>
      <c r="AV557" s="68"/>
      <c r="AW557" s="67"/>
      <c r="AX557" s="67"/>
      <c r="AY557" s="67"/>
      <c r="AZ557" s="67"/>
      <c r="BA557" s="123"/>
      <c r="BB557" s="123"/>
      <c r="BC557" s="123"/>
      <c r="BD557" s="123"/>
      <c r="BE557" s="123"/>
      <c r="BF557" s="67"/>
    </row>
    <row r="558" spans="1:58" ht="25.5" customHeight="1" x14ac:dyDescent="0.25">
      <c r="A558" s="31"/>
      <c r="B558" s="31"/>
      <c r="C558" s="31"/>
      <c r="D558" s="31"/>
      <c r="E558" s="33"/>
      <c r="F558" s="90"/>
      <c r="G558" s="31"/>
      <c r="H558" s="83"/>
      <c r="I558" s="83"/>
      <c r="J558" s="62"/>
      <c r="K558" s="31"/>
      <c r="L558" s="31"/>
      <c r="M558" s="83"/>
      <c r="N558" s="69"/>
      <c r="O558" s="69"/>
      <c r="P558" s="74"/>
      <c r="Q558" s="74"/>
      <c r="R558" s="75"/>
      <c r="S558" s="34"/>
      <c r="T558" s="83"/>
      <c r="U558" s="83"/>
      <c r="V558" s="83"/>
      <c r="W558" s="83"/>
      <c r="X558" s="74"/>
      <c r="Y558" s="74"/>
      <c r="Z558" s="74"/>
      <c r="AA558" s="66"/>
      <c r="AB558" s="72"/>
      <c r="AC558" s="66"/>
      <c r="AD558" s="72"/>
      <c r="AE558" s="72"/>
      <c r="AF558" s="72"/>
      <c r="AG558" s="62"/>
      <c r="AH558" s="104"/>
      <c r="AI558" s="105"/>
      <c r="AJ558" s="30"/>
      <c r="AK558" s="30"/>
      <c r="AL558" s="30"/>
      <c r="AM558" s="30"/>
      <c r="AN558" s="68"/>
      <c r="AO558" s="68"/>
      <c r="AP558" s="68"/>
      <c r="AQ558" s="68"/>
      <c r="AR558" s="68"/>
      <c r="AS558" s="31"/>
      <c r="AT558" s="73"/>
      <c r="AU558" s="73"/>
      <c r="AV558" s="68"/>
      <c r="AW558" s="67"/>
      <c r="AX558" s="67"/>
      <c r="AY558" s="67"/>
      <c r="AZ558" s="67"/>
      <c r="BA558" s="123"/>
      <c r="BB558" s="123"/>
      <c r="BC558" s="123"/>
      <c r="BD558" s="123"/>
      <c r="BE558" s="123"/>
      <c r="BF558" s="67"/>
    </row>
    <row r="559" spans="1:58" ht="25.5" customHeight="1" x14ac:dyDescent="0.25">
      <c r="A559" s="31"/>
      <c r="B559" s="31"/>
      <c r="C559" s="31"/>
      <c r="D559" s="31"/>
      <c r="E559" s="33"/>
      <c r="F559" s="90"/>
      <c r="G559" s="31"/>
      <c r="H559" s="83"/>
      <c r="I559" s="83"/>
      <c r="J559" s="62"/>
      <c r="K559" s="31"/>
      <c r="L559" s="31"/>
      <c r="M559" s="83"/>
      <c r="N559" s="69"/>
      <c r="O559" s="69"/>
      <c r="P559" s="74"/>
      <c r="Q559" s="74"/>
      <c r="R559" s="75"/>
      <c r="S559" s="34"/>
      <c r="T559" s="83"/>
      <c r="U559" s="83"/>
      <c r="V559" s="83"/>
      <c r="W559" s="83"/>
      <c r="X559" s="74"/>
      <c r="Y559" s="74"/>
      <c r="Z559" s="74"/>
      <c r="AA559" s="66"/>
      <c r="AB559" s="72"/>
      <c r="AC559" s="66"/>
      <c r="AD559" s="72"/>
      <c r="AE559" s="72"/>
      <c r="AF559" s="72"/>
      <c r="AG559" s="62"/>
      <c r="AH559" s="104"/>
      <c r="AI559" s="105"/>
      <c r="AJ559" s="30"/>
      <c r="AK559" s="30"/>
      <c r="AL559" s="30"/>
      <c r="AM559" s="30"/>
      <c r="AN559" s="68"/>
      <c r="AO559" s="68"/>
      <c r="AP559" s="68"/>
      <c r="AQ559" s="68"/>
      <c r="AR559" s="68"/>
      <c r="AS559" s="31"/>
      <c r="AT559" s="73"/>
      <c r="AU559" s="73"/>
      <c r="AV559" s="68"/>
      <c r="AW559" s="67"/>
      <c r="AX559" s="67"/>
      <c r="AY559" s="67"/>
      <c r="AZ559" s="67"/>
      <c r="BA559" s="123"/>
      <c r="BB559" s="123"/>
      <c r="BC559" s="123"/>
      <c r="BD559" s="123"/>
      <c r="BE559" s="123"/>
      <c r="BF559" s="67"/>
    </row>
    <row r="560" spans="1:58" ht="25.5" customHeight="1" x14ac:dyDescent="0.25">
      <c r="A560" s="31"/>
      <c r="B560" s="31"/>
      <c r="C560" s="31"/>
      <c r="D560" s="31"/>
      <c r="E560" s="33"/>
      <c r="F560" s="90"/>
      <c r="G560" s="31"/>
      <c r="H560" s="83"/>
      <c r="I560" s="83"/>
      <c r="J560" s="62"/>
      <c r="K560" s="31"/>
      <c r="L560" s="31"/>
      <c r="M560" s="83"/>
      <c r="N560" s="69"/>
      <c r="O560" s="69"/>
      <c r="P560" s="74"/>
      <c r="Q560" s="74"/>
      <c r="R560" s="75"/>
      <c r="S560" s="34"/>
      <c r="T560" s="83"/>
      <c r="U560" s="83"/>
      <c r="V560" s="83"/>
      <c r="W560" s="83"/>
      <c r="X560" s="74"/>
      <c r="Y560" s="74"/>
      <c r="Z560" s="74"/>
      <c r="AA560" s="66"/>
      <c r="AB560" s="72"/>
      <c r="AC560" s="66"/>
      <c r="AD560" s="72"/>
      <c r="AE560" s="72"/>
      <c r="AF560" s="72"/>
      <c r="AG560" s="62"/>
      <c r="AH560" s="104"/>
      <c r="AI560" s="105"/>
      <c r="AJ560" s="30"/>
      <c r="AK560" s="30"/>
      <c r="AL560" s="30"/>
      <c r="AM560" s="30"/>
      <c r="AN560" s="68"/>
      <c r="AO560" s="68"/>
      <c r="AP560" s="68"/>
      <c r="AQ560" s="68"/>
      <c r="AR560" s="68"/>
      <c r="AS560" s="31"/>
      <c r="AT560" s="73"/>
      <c r="AU560" s="73"/>
      <c r="AV560" s="68"/>
      <c r="AW560" s="67"/>
      <c r="AX560" s="67"/>
      <c r="AY560" s="67"/>
      <c r="AZ560" s="67"/>
      <c r="BA560" s="123"/>
      <c r="BB560" s="123"/>
      <c r="BC560" s="123"/>
      <c r="BD560" s="123"/>
      <c r="BE560" s="123"/>
      <c r="BF560" s="67"/>
    </row>
    <row r="561" spans="1:58" ht="25.5" customHeight="1" x14ac:dyDescent="0.25">
      <c r="A561" s="31"/>
      <c r="B561" s="31"/>
      <c r="C561" s="31"/>
      <c r="D561" s="31"/>
      <c r="E561" s="33"/>
      <c r="F561" s="90"/>
      <c r="G561" s="31"/>
      <c r="H561" s="83"/>
      <c r="I561" s="83"/>
      <c r="J561" s="62"/>
      <c r="K561" s="31"/>
      <c r="L561" s="31"/>
      <c r="M561" s="83"/>
      <c r="N561" s="69"/>
      <c r="O561" s="69"/>
      <c r="P561" s="74"/>
      <c r="Q561" s="74"/>
      <c r="R561" s="75"/>
      <c r="S561" s="34"/>
      <c r="T561" s="83"/>
      <c r="U561" s="83"/>
      <c r="V561" s="83"/>
      <c r="W561" s="83"/>
      <c r="X561" s="74"/>
      <c r="Y561" s="74"/>
      <c r="Z561" s="74"/>
      <c r="AA561" s="66"/>
      <c r="AB561" s="72"/>
      <c r="AC561" s="66"/>
      <c r="AD561" s="72"/>
      <c r="AE561" s="72"/>
      <c r="AF561" s="72"/>
      <c r="AG561" s="62"/>
      <c r="AH561" s="104"/>
      <c r="AI561" s="105"/>
      <c r="AJ561" s="30"/>
      <c r="AK561" s="30"/>
      <c r="AL561" s="30"/>
      <c r="AM561" s="30"/>
      <c r="AN561" s="68"/>
      <c r="AO561" s="68"/>
      <c r="AP561" s="68"/>
      <c r="AQ561" s="68"/>
      <c r="AR561" s="68"/>
      <c r="AS561" s="31"/>
      <c r="AT561" s="73"/>
      <c r="AU561" s="73"/>
      <c r="AV561" s="68"/>
      <c r="AW561" s="67"/>
      <c r="AX561" s="67"/>
      <c r="AY561" s="67"/>
      <c r="AZ561" s="67"/>
      <c r="BA561" s="123"/>
      <c r="BB561" s="123"/>
      <c r="BC561" s="123"/>
      <c r="BD561" s="123"/>
      <c r="BE561" s="123"/>
      <c r="BF561" s="67"/>
    </row>
    <row r="562" spans="1:58" ht="25.5" customHeight="1" x14ac:dyDescent="0.25">
      <c r="A562" s="31"/>
      <c r="B562" s="31"/>
      <c r="C562" s="31"/>
      <c r="D562" s="31"/>
      <c r="E562" s="33"/>
      <c r="F562" s="90"/>
      <c r="G562" s="31"/>
      <c r="H562" s="83"/>
      <c r="I562" s="83"/>
      <c r="J562" s="62"/>
      <c r="K562" s="31"/>
      <c r="L562" s="31"/>
      <c r="M562" s="83"/>
      <c r="N562" s="69"/>
      <c r="O562" s="69"/>
      <c r="P562" s="74"/>
      <c r="Q562" s="74"/>
      <c r="R562" s="75"/>
      <c r="S562" s="34"/>
      <c r="T562" s="83"/>
      <c r="U562" s="83"/>
      <c r="V562" s="83"/>
      <c r="W562" s="83"/>
      <c r="X562" s="74"/>
      <c r="Y562" s="74"/>
      <c r="Z562" s="74"/>
      <c r="AA562" s="66"/>
      <c r="AB562" s="72"/>
      <c r="AC562" s="66"/>
      <c r="AD562" s="72"/>
      <c r="AE562" s="72"/>
      <c r="AF562" s="72"/>
      <c r="AG562" s="62"/>
      <c r="AH562" s="104"/>
      <c r="AI562" s="105"/>
      <c r="AJ562" s="30"/>
      <c r="AK562" s="30"/>
      <c r="AL562" s="30"/>
      <c r="AM562" s="30"/>
      <c r="AN562" s="68"/>
      <c r="AO562" s="68"/>
      <c r="AP562" s="68"/>
      <c r="AQ562" s="68"/>
      <c r="AR562" s="68"/>
      <c r="AS562" s="31"/>
      <c r="AT562" s="73"/>
      <c r="AU562" s="73"/>
      <c r="AV562" s="68"/>
      <c r="AW562" s="67"/>
      <c r="AX562" s="67"/>
      <c r="AY562" s="67"/>
      <c r="AZ562" s="67"/>
      <c r="BA562" s="123"/>
      <c r="BB562" s="123"/>
      <c r="BC562" s="123"/>
      <c r="BD562" s="123"/>
      <c r="BE562" s="123"/>
      <c r="BF562" s="67"/>
    </row>
    <row r="563" spans="1:58" ht="25.5" customHeight="1" x14ac:dyDescent="0.25">
      <c r="A563" s="31"/>
      <c r="B563" s="31"/>
      <c r="C563" s="31"/>
      <c r="D563" s="31"/>
      <c r="E563" s="33"/>
      <c r="F563" s="90"/>
      <c r="G563" s="31"/>
      <c r="H563" s="83"/>
      <c r="I563" s="83"/>
      <c r="J563" s="62"/>
      <c r="K563" s="31"/>
      <c r="L563" s="31"/>
      <c r="M563" s="83"/>
      <c r="N563" s="69"/>
      <c r="O563" s="69"/>
      <c r="P563" s="74"/>
      <c r="Q563" s="74"/>
      <c r="R563" s="75"/>
      <c r="S563" s="34"/>
      <c r="T563" s="83"/>
      <c r="U563" s="83"/>
      <c r="V563" s="83"/>
      <c r="W563" s="83"/>
      <c r="X563" s="74"/>
      <c r="Y563" s="74"/>
      <c r="Z563" s="74"/>
      <c r="AA563" s="66"/>
      <c r="AB563" s="72"/>
      <c r="AC563" s="66"/>
      <c r="AD563" s="72"/>
      <c r="AE563" s="72"/>
      <c r="AF563" s="72"/>
      <c r="AG563" s="62"/>
      <c r="AH563" s="104"/>
      <c r="AI563" s="105"/>
      <c r="AJ563" s="30"/>
      <c r="AK563" s="30"/>
      <c r="AL563" s="30"/>
      <c r="AM563" s="30"/>
      <c r="AN563" s="68"/>
      <c r="AO563" s="68"/>
      <c r="AP563" s="68"/>
      <c r="AQ563" s="68"/>
      <c r="AR563" s="68"/>
      <c r="AS563" s="31"/>
      <c r="AT563" s="73"/>
      <c r="AU563" s="73"/>
      <c r="AV563" s="68"/>
      <c r="AW563" s="67"/>
      <c r="AX563" s="67"/>
      <c r="AY563" s="67"/>
      <c r="AZ563" s="67"/>
      <c r="BA563" s="123"/>
      <c r="BB563" s="123"/>
      <c r="BC563" s="123"/>
      <c r="BD563" s="123"/>
      <c r="BE563" s="123"/>
      <c r="BF563" s="67"/>
    </row>
    <row r="564" spans="1:58" ht="25.5" customHeight="1" x14ac:dyDescent="0.25">
      <c r="A564" s="31"/>
      <c r="B564" s="31"/>
      <c r="C564" s="31"/>
      <c r="D564" s="31"/>
      <c r="E564" s="33"/>
      <c r="F564" s="90"/>
      <c r="G564" s="31"/>
      <c r="H564" s="83"/>
      <c r="I564" s="83"/>
      <c r="J564" s="62"/>
      <c r="K564" s="31"/>
      <c r="L564" s="31"/>
      <c r="M564" s="83"/>
      <c r="N564" s="69"/>
      <c r="O564" s="69"/>
      <c r="P564" s="74"/>
      <c r="Q564" s="74"/>
      <c r="R564" s="75"/>
      <c r="S564" s="34"/>
      <c r="T564" s="83"/>
      <c r="U564" s="83"/>
      <c r="V564" s="83"/>
      <c r="W564" s="83"/>
      <c r="X564" s="74"/>
      <c r="Y564" s="74"/>
      <c r="Z564" s="74"/>
      <c r="AA564" s="66"/>
      <c r="AB564" s="72"/>
      <c r="AC564" s="66"/>
      <c r="AD564" s="72"/>
      <c r="AE564" s="72"/>
      <c r="AF564" s="72"/>
      <c r="AG564" s="62"/>
      <c r="AH564" s="104"/>
      <c r="AI564" s="105"/>
      <c r="AJ564" s="30"/>
      <c r="AK564" s="30"/>
      <c r="AL564" s="30"/>
      <c r="AM564" s="30"/>
      <c r="AN564" s="68"/>
      <c r="AO564" s="68"/>
      <c r="AP564" s="68"/>
      <c r="AQ564" s="68"/>
      <c r="AR564" s="68"/>
      <c r="AS564" s="31"/>
      <c r="AT564" s="73"/>
      <c r="AU564" s="73"/>
      <c r="AV564" s="68"/>
      <c r="AW564" s="67"/>
      <c r="AX564" s="67"/>
      <c r="AY564" s="67"/>
      <c r="AZ564" s="67"/>
      <c r="BA564" s="123"/>
      <c r="BB564" s="123"/>
      <c r="BC564" s="123"/>
      <c r="BD564" s="123"/>
      <c r="BE564" s="123"/>
      <c r="BF564" s="67"/>
    </row>
    <row r="565" spans="1:58" ht="25.5" customHeight="1" x14ac:dyDescent="0.25">
      <c r="A565" s="31"/>
      <c r="B565" s="31"/>
      <c r="C565" s="31"/>
      <c r="D565" s="31"/>
      <c r="E565" s="33"/>
      <c r="F565" s="90"/>
      <c r="G565" s="31"/>
      <c r="H565" s="83"/>
      <c r="I565" s="83"/>
      <c r="J565" s="62"/>
      <c r="K565" s="31"/>
      <c r="L565" s="31"/>
      <c r="M565" s="83"/>
      <c r="N565" s="69"/>
      <c r="O565" s="69"/>
      <c r="P565" s="74"/>
      <c r="Q565" s="74"/>
      <c r="R565" s="75"/>
      <c r="S565" s="34"/>
      <c r="T565" s="83"/>
      <c r="U565" s="83"/>
      <c r="V565" s="83"/>
      <c r="W565" s="83"/>
      <c r="X565" s="74"/>
      <c r="Y565" s="74"/>
      <c r="Z565" s="74"/>
      <c r="AA565" s="66"/>
      <c r="AB565" s="72"/>
      <c r="AC565" s="66"/>
      <c r="AD565" s="72"/>
      <c r="AE565" s="72"/>
      <c r="AF565" s="72"/>
      <c r="AG565" s="62"/>
      <c r="AH565" s="104"/>
      <c r="AI565" s="105"/>
      <c r="AJ565" s="30"/>
      <c r="AK565" s="30"/>
      <c r="AL565" s="30"/>
      <c r="AM565" s="30"/>
      <c r="AN565" s="68"/>
      <c r="AO565" s="68"/>
      <c r="AP565" s="68"/>
      <c r="AQ565" s="68"/>
      <c r="AR565" s="68"/>
      <c r="AS565" s="31"/>
      <c r="AT565" s="73"/>
      <c r="AU565" s="73"/>
      <c r="AV565" s="68"/>
      <c r="AW565" s="67"/>
      <c r="AX565" s="67"/>
      <c r="AY565" s="67"/>
      <c r="AZ565" s="67"/>
      <c r="BA565" s="123"/>
      <c r="BB565" s="123"/>
      <c r="BC565" s="123"/>
      <c r="BD565" s="123"/>
      <c r="BE565" s="123"/>
      <c r="BF565" s="67"/>
    </row>
    <row r="566" spans="1:58" ht="25.5" customHeight="1" x14ac:dyDescent="0.25">
      <c r="A566" s="31"/>
      <c r="B566" s="31"/>
      <c r="C566" s="31"/>
      <c r="D566" s="31"/>
      <c r="E566" s="33"/>
      <c r="F566" s="90"/>
      <c r="G566" s="31"/>
      <c r="H566" s="83"/>
      <c r="I566" s="83"/>
      <c r="J566" s="62"/>
      <c r="K566" s="31"/>
      <c r="L566" s="31"/>
      <c r="M566" s="83"/>
      <c r="N566" s="69"/>
      <c r="O566" s="69"/>
      <c r="P566" s="74"/>
      <c r="Q566" s="74"/>
      <c r="R566" s="75"/>
      <c r="S566" s="34"/>
      <c r="T566" s="83"/>
      <c r="U566" s="83"/>
      <c r="V566" s="83"/>
      <c r="W566" s="83"/>
      <c r="X566" s="74"/>
      <c r="Y566" s="74"/>
      <c r="Z566" s="74"/>
      <c r="AA566" s="66"/>
      <c r="AB566" s="72"/>
      <c r="AC566" s="66"/>
      <c r="AD566" s="72"/>
      <c r="AE566" s="72"/>
      <c r="AF566" s="72"/>
      <c r="AG566" s="62"/>
      <c r="AH566" s="104"/>
      <c r="AI566" s="105"/>
      <c r="AJ566" s="30"/>
      <c r="AK566" s="30"/>
      <c r="AL566" s="30"/>
      <c r="AM566" s="30"/>
      <c r="AN566" s="68"/>
      <c r="AO566" s="68"/>
      <c r="AP566" s="68"/>
      <c r="AQ566" s="68"/>
      <c r="AR566" s="68"/>
      <c r="AS566" s="31"/>
      <c r="AT566" s="73"/>
      <c r="AU566" s="73"/>
      <c r="AV566" s="68"/>
      <c r="AW566" s="67"/>
      <c r="AX566" s="67"/>
      <c r="AY566" s="67"/>
      <c r="AZ566" s="67"/>
      <c r="BA566" s="123"/>
      <c r="BB566" s="123"/>
      <c r="BC566" s="123"/>
      <c r="BD566" s="123"/>
      <c r="BE566" s="123"/>
      <c r="BF566" s="67"/>
    </row>
    <row r="567" spans="1:58" ht="25.5" customHeight="1" x14ac:dyDescent="0.25">
      <c r="A567" s="31"/>
      <c r="B567" s="31"/>
      <c r="C567" s="31"/>
      <c r="D567" s="31"/>
      <c r="E567" s="33"/>
      <c r="F567" s="90"/>
      <c r="G567" s="31"/>
      <c r="H567" s="83"/>
      <c r="I567" s="83"/>
      <c r="J567" s="62"/>
      <c r="K567" s="31"/>
      <c r="L567" s="31"/>
      <c r="M567" s="83"/>
      <c r="N567" s="69"/>
      <c r="O567" s="69"/>
      <c r="P567" s="74"/>
      <c r="Q567" s="74"/>
      <c r="R567" s="75"/>
      <c r="S567" s="34"/>
      <c r="T567" s="83"/>
      <c r="U567" s="83"/>
      <c r="V567" s="83"/>
      <c r="W567" s="83"/>
      <c r="X567" s="74"/>
      <c r="Y567" s="74"/>
      <c r="Z567" s="74"/>
      <c r="AA567" s="66"/>
      <c r="AB567" s="72"/>
      <c r="AC567" s="66"/>
      <c r="AD567" s="72"/>
      <c r="AE567" s="72"/>
      <c r="AF567" s="72"/>
      <c r="AG567" s="62"/>
      <c r="AH567" s="104"/>
      <c r="AI567" s="105"/>
      <c r="AJ567" s="30"/>
      <c r="AK567" s="30"/>
      <c r="AL567" s="30"/>
      <c r="AM567" s="30"/>
      <c r="AN567" s="68"/>
      <c r="AO567" s="68"/>
      <c r="AP567" s="68"/>
      <c r="AQ567" s="68"/>
      <c r="AR567" s="68"/>
      <c r="AS567" s="31"/>
      <c r="AT567" s="73"/>
      <c r="AU567" s="73"/>
      <c r="AV567" s="68"/>
      <c r="AW567" s="67"/>
      <c r="AX567" s="67"/>
      <c r="AY567" s="67"/>
      <c r="AZ567" s="67"/>
      <c r="BA567" s="123"/>
      <c r="BB567" s="123"/>
      <c r="BC567" s="123"/>
      <c r="BD567" s="123"/>
      <c r="BE567" s="123"/>
      <c r="BF567" s="67"/>
    </row>
    <row r="568" spans="1:58" ht="25.5" customHeight="1" x14ac:dyDescent="0.25">
      <c r="A568" s="31"/>
      <c r="B568" s="31"/>
      <c r="C568" s="31"/>
      <c r="D568" s="31"/>
      <c r="E568" s="33"/>
      <c r="F568" s="90"/>
      <c r="G568" s="31"/>
      <c r="H568" s="83"/>
      <c r="I568" s="83"/>
      <c r="J568" s="62"/>
      <c r="K568" s="31"/>
      <c r="L568" s="31"/>
      <c r="M568" s="83"/>
      <c r="N568" s="69"/>
      <c r="O568" s="69"/>
      <c r="P568" s="74"/>
      <c r="Q568" s="74"/>
      <c r="R568" s="75"/>
      <c r="S568" s="34"/>
      <c r="T568" s="83"/>
      <c r="U568" s="83"/>
      <c r="V568" s="83"/>
      <c r="W568" s="83"/>
      <c r="X568" s="74"/>
      <c r="Y568" s="74"/>
      <c r="Z568" s="74"/>
      <c r="AA568" s="66"/>
      <c r="AB568" s="72"/>
      <c r="AC568" s="66"/>
      <c r="AD568" s="72"/>
      <c r="AE568" s="72"/>
      <c r="AF568" s="72"/>
      <c r="AG568" s="62"/>
      <c r="AH568" s="104"/>
      <c r="AI568" s="105"/>
      <c r="AJ568" s="30"/>
      <c r="AK568" s="30"/>
      <c r="AL568" s="30"/>
      <c r="AM568" s="30"/>
      <c r="AN568" s="68"/>
      <c r="AO568" s="68"/>
      <c r="AP568" s="68"/>
      <c r="AQ568" s="68"/>
      <c r="AR568" s="68"/>
      <c r="AS568" s="31"/>
      <c r="AT568" s="73"/>
      <c r="AU568" s="73"/>
      <c r="AV568" s="68"/>
      <c r="AW568" s="67"/>
      <c r="AX568" s="67"/>
      <c r="AY568" s="67"/>
      <c r="AZ568" s="67"/>
      <c r="BA568" s="123"/>
      <c r="BB568" s="123"/>
      <c r="BC568" s="123"/>
      <c r="BD568" s="123"/>
      <c r="BE568" s="123"/>
      <c r="BF568" s="67"/>
    </row>
    <row r="569" spans="1:58" ht="25.5" customHeight="1" x14ac:dyDescent="0.25">
      <c r="A569" s="31"/>
      <c r="B569" s="31"/>
      <c r="C569" s="31"/>
      <c r="D569" s="31"/>
      <c r="E569" s="33"/>
      <c r="F569" s="90"/>
      <c r="G569" s="31"/>
      <c r="H569" s="83"/>
      <c r="I569" s="83"/>
      <c r="J569" s="62"/>
      <c r="K569" s="31"/>
      <c r="L569" s="31"/>
      <c r="M569" s="83"/>
      <c r="N569" s="69"/>
      <c r="O569" s="69"/>
      <c r="P569" s="74"/>
      <c r="Q569" s="74"/>
      <c r="R569" s="75"/>
      <c r="S569" s="34"/>
      <c r="T569" s="83"/>
      <c r="U569" s="83"/>
      <c r="V569" s="83"/>
      <c r="W569" s="83"/>
      <c r="X569" s="74"/>
      <c r="Y569" s="74"/>
      <c r="Z569" s="74"/>
      <c r="AA569" s="66"/>
      <c r="AB569" s="72"/>
      <c r="AC569" s="66"/>
      <c r="AD569" s="72"/>
      <c r="AE569" s="72"/>
      <c r="AF569" s="72"/>
      <c r="AG569" s="62"/>
      <c r="AH569" s="104"/>
      <c r="AI569" s="105"/>
      <c r="AJ569" s="30"/>
      <c r="AK569" s="30"/>
      <c r="AL569" s="30"/>
      <c r="AM569" s="30"/>
      <c r="AN569" s="68"/>
      <c r="AO569" s="68"/>
      <c r="AP569" s="68"/>
      <c r="AQ569" s="68"/>
      <c r="AR569" s="68"/>
      <c r="AS569" s="31"/>
      <c r="AT569" s="73"/>
      <c r="AU569" s="73"/>
      <c r="AV569" s="68"/>
      <c r="AW569" s="67"/>
      <c r="AX569" s="67"/>
      <c r="AY569" s="67"/>
      <c r="AZ569" s="67"/>
      <c r="BA569" s="123"/>
      <c r="BB569" s="123"/>
      <c r="BC569" s="123"/>
      <c r="BD569" s="123"/>
      <c r="BE569" s="123"/>
      <c r="BF569" s="67"/>
    </row>
    <row r="570" spans="1:58" ht="25.5" customHeight="1" x14ac:dyDescent="0.25">
      <c r="A570" s="31"/>
      <c r="B570" s="31"/>
      <c r="C570" s="31"/>
      <c r="D570" s="31"/>
      <c r="E570" s="33"/>
      <c r="F570" s="90"/>
      <c r="G570" s="31"/>
      <c r="H570" s="83"/>
      <c r="I570" s="83"/>
      <c r="J570" s="62"/>
      <c r="K570" s="31"/>
      <c r="L570" s="31"/>
      <c r="M570" s="83"/>
      <c r="N570" s="69"/>
      <c r="O570" s="69"/>
      <c r="P570" s="74"/>
      <c r="Q570" s="74"/>
      <c r="R570" s="75"/>
      <c r="S570" s="34"/>
      <c r="T570" s="83"/>
      <c r="U570" s="83"/>
      <c r="V570" s="83"/>
      <c r="W570" s="83"/>
      <c r="X570" s="74"/>
      <c r="Y570" s="74"/>
      <c r="Z570" s="74"/>
      <c r="AA570" s="66"/>
      <c r="AB570" s="72"/>
      <c r="AC570" s="66"/>
      <c r="AD570" s="72"/>
      <c r="AE570" s="72"/>
      <c r="AF570" s="72"/>
      <c r="AG570" s="62"/>
      <c r="AH570" s="104"/>
      <c r="AI570" s="105"/>
      <c r="AJ570" s="30"/>
      <c r="AK570" s="30"/>
      <c r="AL570" s="30"/>
      <c r="AM570" s="30"/>
      <c r="AN570" s="68"/>
      <c r="AO570" s="68"/>
      <c r="AP570" s="68"/>
      <c r="AQ570" s="68"/>
      <c r="AR570" s="68"/>
      <c r="AS570" s="31"/>
      <c r="AT570" s="73"/>
      <c r="AU570" s="73"/>
      <c r="AV570" s="68"/>
      <c r="AW570" s="67"/>
      <c r="AX570" s="67"/>
      <c r="AY570" s="67"/>
      <c r="AZ570" s="67"/>
      <c r="BA570" s="123"/>
      <c r="BB570" s="123"/>
      <c r="BC570" s="123"/>
      <c r="BD570" s="123"/>
      <c r="BE570" s="123"/>
      <c r="BF570" s="67"/>
    </row>
    <row r="571" spans="1:58" ht="25.5" customHeight="1" x14ac:dyDescent="0.25">
      <c r="A571" s="31"/>
      <c r="B571" s="31"/>
      <c r="C571" s="31"/>
      <c r="D571" s="31"/>
      <c r="E571" s="33"/>
      <c r="F571" s="90"/>
      <c r="G571" s="31"/>
      <c r="H571" s="83"/>
      <c r="I571" s="83"/>
      <c r="J571" s="62"/>
      <c r="K571" s="31"/>
      <c r="L571" s="31"/>
      <c r="M571" s="83"/>
      <c r="N571" s="69"/>
      <c r="O571" s="69"/>
      <c r="P571" s="74"/>
      <c r="Q571" s="74"/>
      <c r="R571" s="75"/>
      <c r="S571" s="34"/>
      <c r="T571" s="83"/>
      <c r="U571" s="83"/>
      <c r="V571" s="83"/>
      <c r="W571" s="83"/>
      <c r="X571" s="74"/>
      <c r="Y571" s="74"/>
      <c r="Z571" s="74"/>
      <c r="AA571" s="66"/>
      <c r="AB571" s="72"/>
      <c r="AC571" s="66"/>
      <c r="AD571" s="72"/>
      <c r="AE571" s="72"/>
      <c r="AF571" s="72"/>
      <c r="AG571" s="62"/>
      <c r="AH571" s="104"/>
      <c r="AI571" s="105"/>
      <c r="AJ571" s="30"/>
      <c r="AK571" s="30"/>
      <c r="AL571" s="30"/>
      <c r="AM571" s="30"/>
      <c r="AN571" s="68"/>
      <c r="AO571" s="68"/>
      <c r="AP571" s="68"/>
      <c r="AQ571" s="68"/>
      <c r="AR571" s="68"/>
      <c r="AS571" s="31"/>
      <c r="AT571" s="73"/>
      <c r="AU571" s="73"/>
      <c r="AV571" s="68"/>
      <c r="AW571" s="67"/>
      <c r="AX571" s="67"/>
      <c r="AY571" s="67"/>
      <c r="AZ571" s="67"/>
      <c r="BA571" s="123"/>
      <c r="BB571" s="123"/>
      <c r="BC571" s="123"/>
      <c r="BD571" s="123"/>
      <c r="BE571" s="123"/>
      <c r="BF571" s="67"/>
    </row>
    <row r="572" spans="1:58" ht="25.5" customHeight="1" x14ac:dyDescent="0.25">
      <c r="A572" s="31"/>
      <c r="B572" s="31"/>
      <c r="C572" s="31"/>
      <c r="D572" s="31"/>
      <c r="E572" s="33"/>
      <c r="F572" s="90"/>
      <c r="G572" s="31"/>
      <c r="H572" s="83"/>
      <c r="I572" s="83"/>
      <c r="J572" s="62"/>
      <c r="K572" s="31"/>
      <c r="L572" s="31"/>
      <c r="M572" s="83"/>
      <c r="N572" s="69"/>
      <c r="O572" s="69"/>
      <c r="P572" s="74"/>
      <c r="Q572" s="74"/>
      <c r="R572" s="75"/>
      <c r="S572" s="34"/>
      <c r="T572" s="83"/>
      <c r="U572" s="83"/>
      <c r="V572" s="83"/>
      <c r="W572" s="83"/>
      <c r="X572" s="74"/>
      <c r="Y572" s="74"/>
      <c r="Z572" s="74"/>
      <c r="AA572" s="66"/>
      <c r="AB572" s="72"/>
      <c r="AC572" s="66"/>
      <c r="AD572" s="72"/>
      <c r="AE572" s="72"/>
      <c r="AF572" s="72"/>
      <c r="AG572" s="62"/>
      <c r="AH572" s="104"/>
      <c r="AI572" s="105"/>
      <c r="AJ572" s="30"/>
      <c r="AK572" s="30"/>
      <c r="AL572" s="30"/>
      <c r="AM572" s="30"/>
      <c r="AN572" s="68"/>
      <c r="AO572" s="68"/>
      <c r="AP572" s="68"/>
      <c r="AQ572" s="68"/>
      <c r="AR572" s="68"/>
      <c r="AS572" s="31"/>
      <c r="AT572" s="73"/>
      <c r="AU572" s="73"/>
      <c r="AV572" s="68"/>
      <c r="AW572" s="67"/>
      <c r="AX572" s="67"/>
      <c r="AY572" s="67"/>
      <c r="AZ572" s="67"/>
      <c r="BA572" s="123"/>
      <c r="BB572" s="123"/>
      <c r="BC572" s="123"/>
      <c r="BD572" s="123"/>
      <c r="BE572" s="123"/>
      <c r="BF572" s="67"/>
    </row>
    <row r="573" spans="1:58" ht="25.5" customHeight="1" x14ac:dyDescent="0.25">
      <c r="A573" s="31"/>
      <c r="B573" s="31"/>
      <c r="C573" s="31"/>
      <c r="D573" s="31"/>
      <c r="E573" s="33"/>
      <c r="F573" s="90"/>
      <c r="G573" s="31"/>
      <c r="H573" s="83"/>
      <c r="I573" s="83"/>
      <c r="J573" s="62"/>
      <c r="K573" s="31"/>
      <c r="L573" s="31"/>
      <c r="M573" s="83"/>
      <c r="N573" s="69"/>
      <c r="O573" s="69"/>
      <c r="P573" s="74"/>
      <c r="Q573" s="74"/>
      <c r="R573" s="75"/>
      <c r="S573" s="34"/>
      <c r="T573" s="83"/>
      <c r="U573" s="83"/>
      <c r="V573" s="83"/>
      <c r="W573" s="83"/>
      <c r="X573" s="74"/>
      <c r="Y573" s="74"/>
      <c r="Z573" s="74"/>
      <c r="AA573" s="66"/>
      <c r="AB573" s="72"/>
      <c r="AC573" s="66"/>
      <c r="AD573" s="72"/>
      <c r="AE573" s="72"/>
      <c r="AF573" s="72"/>
      <c r="AG573" s="62"/>
      <c r="AH573" s="104"/>
      <c r="AI573" s="105"/>
      <c r="AJ573" s="30"/>
      <c r="AK573" s="30"/>
      <c r="AL573" s="30"/>
      <c r="AM573" s="30"/>
      <c r="AN573" s="68"/>
      <c r="AO573" s="68"/>
      <c r="AP573" s="68"/>
      <c r="AQ573" s="68"/>
      <c r="AR573" s="68"/>
      <c r="AS573" s="31"/>
      <c r="AT573" s="73"/>
      <c r="AU573" s="73"/>
      <c r="AV573" s="68"/>
      <c r="AW573" s="67"/>
      <c r="AX573" s="67"/>
      <c r="AY573" s="67"/>
      <c r="AZ573" s="67"/>
      <c r="BA573" s="123"/>
      <c r="BB573" s="123"/>
      <c r="BC573" s="123"/>
      <c r="BD573" s="123"/>
      <c r="BE573" s="123"/>
      <c r="BF573" s="67"/>
    </row>
    <row r="574" spans="1:58" ht="25.5" customHeight="1" x14ac:dyDescent="0.25">
      <c r="A574" s="31"/>
      <c r="B574" s="31"/>
      <c r="C574" s="31"/>
      <c r="D574" s="31"/>
      <c r="E574" s="33"/>
      <c r="F574" s="90"/>
      <c r="G574" s="31"/>
      <c r="H574" s="83"/>
      <c r="I574" s="83"/>
      <c r="J574" s="62"/>
      <c r="K574" s="31"/>
      <c r="L574" s="31"/>
      <c r="M574" s="83"/>
      <c r="N574" s="69"/>
      <c r="O574" s="69"/>
      <c r="P574" s="74"/>
      <c r="Q574" s="74"/>
      <c r="R574" s="75"/>
      <c r="S574" s="34"/>
      <c r="T574" s="83"/>
      <c r="U574" s="83"/>
      <c r="V574" s="83"/>
      <c r="W574" s="83"/>
      <c r="X574" s="74"/>
      <c r="Y574" s="74"/>
      <c r="Z574" s="74"/>
      <c r="AA574" s="66"/>
      <c r="AB574" s="72"/>
      <c r="AC574" s="66"/>
      <c r="AD574" s="72"/>
      <c r="AE574" s="72"/>
      <c r="AF574" s="72"/>
      <c r="AG574" s="62"/>
      <c r="AH574" s="104"/>
      <c r="AI574" s="105"/>
      <c r="AJ574" s="30"/>
      <c r="AK574" s="30"/>
      <c r="AL574" s="30"/>
      <c r="AM574" s="30"/>
      <c r="AN574" s="68"/>
      <c r="AO574" s="68"/>
      <c r="AP574" s="68"/>
      <c r="AQ574" s="68"/>
      <c r="AR574" s="68"/>
      <c r="AS574" s="31"/>
      <c r="AT574" s="73"/>
      <c r="AU574" s="73"/>
      <c r="AV574" s="68"/>
      <c r="AW574" s="67"/>
      <c r="AX574" s="67"/>
      <c r="AY574" s="67"/>
      <c r="AZ574" s="67"/>
      <c r="BA574" s="123"/>
      <c r="BB574" s="123"/>
      <c r="BC574" s="123"/>
      <c r="BD574" s="123"/>
      <c r="BE574" s="123"/>
      <c r="BF574" s="67"/>
    </row>
    <row r="575" spans="1:58" ht="25.5" customHeight="1" x14ac:dyDescent="0.25">
      <c r="A575" s="31"/>
      <c r="B575" s="31"/>
      <c r="C575" s="31"/>
      <c r="D575" s="31"/>
      <c r="E575" s="33"/>
      <c r="F575" s="90"/>
      <c r="G575" s="31"/>
      <c r="H575" s="83"/>
      <c r="I575" s="83"/>
      <c r="J575" s="62"/>
      <c r="K575" s="31"/>
      <c r="L575" s="31"/>
      <c r="M575" s="83"/>
      <c r="N575" s="69"/>
      <c r="O575" s="69"/>
      <c r="P575" s="74"/>
      <c r="Q575" s="74"/>
      <c r="R575" s="75"/>
      <c r="S575" s="34"/>
      <c r="T575" s="83"/>
      <c r="U575" s="83"/>
      <c r="V575" s="83"/>
      <c r="W575" s="83"/>
      <c r="X575" s="74"/>
      <c r="Y575" s="74"/>
      <c r="Z575" s="74"/>
      <c r="AA575" s="66"/>
      <c r="AB575" s="72"/>
      <c r="AC575" s="66"/>
      <c r="AD575" s="72"/>
      <c r="AE575" s="72"/>
      <c r="AF575" s="72"/>
      <c r="AG575" s="62"/>
      <c r="AH575" s="104"/>
      <c r="AI575" s="105"/>
      <c r="AJ575" s="30"/>
      <c r="AK575" s="30"/>
      <c r="AL575" s="30"/>
      <c r="AM575" s="30"/>
      <c r="AN575" s="68"/>
      <c r="AO575" s="68"/>
      <c r="AP575" s="68"/>
      <c r="AQ575" s="68"/>
      <c r="AR575" s="68"/>
      <c r="AS575" s="31"/>
      <c r="AT575" s="73"/>
      <c r="AU575" s="73"/>
      <c r="AV575" s="68"/>
      <c r="AW575" s="67"/>
      <c r="AX575" s="67"/>
      <c r="AY575" s="67"/>
      <c r="AZ575" s="67"/>
      <c r="BA575" s="123"/>
      <c r="BB575" s="123"/>
      <c r="BC575" s="123"/>
      <c r="BD575" s="123"/>
      <c r="BE575" s="123"/>
      <c r="BF575" s="67"/>
    </row>
    <row r="576" spans="1:58" ht="25.5" customHeight="1" x14ac:dyDescent="0.25">
      <c r="A576" s="31"/>
      <c r="B576" s="31"/>
      <c r="C576" s="31"/>
      <c r="D576" s="31"/>
      <c r="E576" s="33"/>
      <c r="F576" s="90"/>
      <c r="G576" s="31"/>
      <c r="H576" s="83"/>
      <c r="I576" s="83"/>
      <c r="J576" s="62"/>
      <c r="K576" s="31"/>
      <c r="L576" s="31"/>
      <c r="M576" s="83"/>
      <c r="N576" s="69"/>
      <c r="O576" s="69"/>
      <c r="P576" s="74"/>
      <c r="Q576" s="74"/>
      <c r="R576" s="75"/>
      <c r="S576" s="34"/>
      <c r="T576" s="83"/>
      <c r="U576" s="83"/>
      <c r="V576" s="83"/>
      <c r="W576" s="83"/>
      <c r="X576" s="74"/>
      <c r="Y576" s="74"/>
      <c r="Z576" s="74"/>
      <c r="AA576" s="66"/>
      <c r="AB576" s="72"/>
      <c r="AC576" s="66"/>
      <c r="AD576" s="72"/>
      <c r="AE576" s="72"/>
      <c r="AF576" s="72"/>
      <c r="AG576" s="62"/>
      <c r="AH576" s="104"/>
      <c r="AI576" s="105"/>
      <c r="AJ576" s="30"/>
      <c r="AK576" s="30"/>
      <c r="AL576" s="30"/>
      <c r="AM576" s="30"/>
      <c r="AN576" s="68"/>
      <c r="AO576" s="68"/>
      <c r="AP576" s="68"/>
      <c r="AQ576" s="68"/>
      <c r="AR576" s="68"/>
      <c r="AS576" s="31"/>
      <c r="AT576" s="73"/>
      <c r="AU576" s="73"/>
      <c r="AV576" s="68"/>
      <c r="AW576" s="67"/>
      <c r="AX576" s="67"/>
      <c r="AY576" s="67"/>
      <c r="AZ576" s="67"/>
      <c r="BA576" s="123"/>
      <c r="BB576" s="123"/>
      <c r="BC576" s="123"/>
      <c r="BD576" s="123"/>
      <c r="BE576" s="123"/>
      <c r="BF576" s="67"/>
    </row>
    <row r="577" spans="1:58" ht="25.5" customHeight="1" x14ac:dyDescent="0.25">
      <c r="A577" s="31"/>
      <c r="B577" s="31"/>
      <c r="C577" s="31"/>
      <c r="D577" s="31"/>
      <c r="E577" s="33"/>
      <c r="F577" s="90"/>
      <c r="G577" s="31"/>
      <c r="H577" s="83"/>
      <c r="I577" s="83"/>
      <c r="J577" s="62"/>
      <c r="K577" s="31"/>
      <c r="L577" s="31"/>
      <c r="M577" s="83"/>
      <c r="N577" s="69"/>
      <c r="O577" s="69"/>
      <c r="P577" s="74"/>
      <c r="Q577" s="74"/>
      <c r="R577" s="75"/>
      <c r="S577" s="34"/>
      <c r="T577" s="83"/>
      <c r="U577" s="83"/>
      <c r="V577" s="83"/>
      <c r="W577" s="83"/>
      <c r="X577" s="74"/>
      <c r="Y577" s="74"/>
      <c r="Z577" s="74"/>
      <c r="AA577" s="66"/>
      <c r="AB577" s="72"/>
      <c r="AC577" s="66"/>
      <c r="AD577" s="72"/>
      <c r="AE577" s="72"/>
      <c r="AF577" s="72"/>
      <c r="AG577" s="62"/>
      <c r="AH577" s="104"/>
      <c r="AI577" s="105"/>
      <c r="AJ577" s="30"/>
      <c r="AK577" s="30"/>
      <c r="AL577" s="30"/>
      <c r="AM577" s="30"/>
      <c r="AN577" s="68"/>
      <c r="AO577" s="68"/>
      <c r="AP577" s="68"/>
      <c r="AQ577" s="68"/>
      <c r="AR577" s="68"/>
      <c r="AS577" s="31"/>
      <c r="AT577" s="73"/>
      <c r="AU577" s="73"/>
      <c r="AV577" s="68"/>
      <c r="AW577" s="67"/>
      <c r="AX577" s="67"/>
      <c r="AY577" s="67"/>
      <c r="AZ577" s="67"/>
      <c r="BA577" s="123"/>
      <c r="BB577" s="123"/>
      <c r="BC577" s="123"/>
      <c r="BD577" s="123"/>
      <c r="BE577" s="123"/>
      <c r="BF577" s="67"/>
    </row>
    <row r="578" spans="1:58" ht="25.5" customHeight="1" x14ac:dyDescent="0.25">
      <c r="A578" s="31"/>
      <c r="B578" s="31"/>
      <c r="C578" s="31"/>
      <c r="D578" s="31"/>
      <c r="E578" s="33"/>
      <c r="F578" s="90"/>
      <c r="G578" s="31"/>
      <c r="H578" s="83"/>
      <c r="I578" s="83"/>
      <c r="J578" s="62"/>
      <c r="K578" s="31"/>
      <c r="L578" s="31"/>
      <c r="M578" s="83"/>
      <c r="N578" s="69"/>
      <c r="O578" s="69"/>
      <c r="P578" s="74"/>
      <c r="Q578" s="74"/>
      <c r="R578" s="75"/>
      <c r="S578" s="34"/>
      <c r="T578" s="83"/>
      <c r="U578" s="83"/>
      <c r="V578" s="83"/>
      <c r="W578" s="83"/>
      <c r="X578" s="74"/>
      <c r="Y578" s="74"/>
      <c r="Z578" s="74"/>
      <c r="AA578" s="66"/>
      <c r="AB578" s="72"/>
      <c r="AC578" s="66"/>
      <c r="AD578" s="72"/>
      <c r="AE578" s="72"/>
      <c r="AF578" s="72"/>
      <c r="AG578" s="62"/>
      <c r="AH578" s="104"/>
      <c r="AI578" s="105"/>
      <c r="AJ578" s="30"/>
      <c r="AK578" s="30"/>
      <c r="AL578" s="30"/>
      <c r="AM578" s="30"/>
      <c r="AN578" s="68"/>
      <c r="AO578" s="68"/>
      <c r="AP578" s="68"/>
      <c r="AQ578" s="68"/>
      <c r="AR578" s="68"/>
      <c r="AS578" s="31"/>
      <c r="AT578" s="73"/>
      <c r="AU578" s="73"/>
      <c r="AV578" s="68"/>
      <c r="AW578" s="67"/>
      <c r="AX578" s="67"/>
      <c r="AY578" s="67"/>
      <c r="AZ578" s="67"/>
      <c r="BA578" s="123"/>
      <c r="BB578" s="123"/>
      <c r="BC578" s="123"/>
      <c r="BD578" s="123"/>
      <c r="BE578" s="123"/>
      <c r="BF578" s="67"/>
    </row>
    <row r="579" spans="1:58" ht="25.5" customHeight="1" x14ac:dyDescent="0.25">
      <c r="A579" s="31"/>
      <c r="B579" s="31"/>
      <c r="C579" s="31"/>
      <c r="D579" s="31"/>
      <c r="E579" s="33"/>
      <c r="F579" s="90"/>
      <c r="G579" s="31"/>
      <c r="H579" s="83"/>
      <c r="I579" s="83"/>
      <c r="J579" s="62"/>
      <c r="K579" s="31"/>
      <c r="L579" s="31"/>
      <c r="M579" s="83"/>
      <c r="N579" s="69"/>
      <c r="O579" s="69"/>
      <c r="P579" s="74"/>
      <c r="Q579" s="74"/>
      <c r="R579" s="75"/>
      <c r="S579" s="34"/>
      <c r="T579" s="83"/>
      <c r="U579" s="83"/>
      <c r="V579" s="83"/>
      <c r="W579" s="83"/>
      <c r="X579" s="74"/>
      <c r="Y579" s="74"/>
      <c r="Z579" s="74"/>
      <c r="AA579" s="66"/>
      <c r="AB579" s="72"/>
      <c r="AC579" s="66"/>
      <c r="AD579" s="72"/>
      <c r="AE579" s="72"/>
      <c r="AF579" s="72"/>
      <c r="AG579" s="62"/>
      <c r="AH579" s="104"/>
      <c r="AI579" s="105"/>
      <c r="AJ579" s="30"/>
      <c r="AK579" s="30"/>
      <c r="AL579" s="30"/>
      <c r="AM579" s="30"/>
      <c r="AN579" s="68"/>
      <c r="AO579" s="68"/>
      <c r="AP579" s="68"/>
      <c r="AQ579" s="68"/>
      <c r="AR579" s="68"/>
      <c r="AS579" s="31"/>
      <c r="AT579" s="73"/>
      <c r="AU579" s="73"/>
      <c r="AV579" s="68"/>
      <c r="AW579" s="67"/>
      <c r="AX579" s="67"/>
      <c r="AY579" s="67"/>
      <c r="AZ579" s="67"/>
      <c r="BA579" s="123"/>
      <c r="BB579" s="123"/>
      <c r="BC579" s="123"/>
      <c r="BD579" s="123"/>
      <c r="BE579" s="123"/>
      <c r="BF579" s="67"/>
    </row>
    <row r="580" spans="1:58" ht="25.5" customHeight="1" x14ac:dyDescent="0.25">
      <c r="A580" s="31"/>
      <c r="B580" s="31"/>
      <c r="C580" s="31"/>
      <c r="D580" s="31"/>
      <c r="E580" s="33"/>
      <c r="F580" s="90"/>
      <c r="G580" s="31"/>
      <c r="H580" s="83"/>
      <c r="I580" s="83"/>
      <c r="J580" s="62"/>
      <c r="K580" s="31"/>
      <c r="L580" s="31"/>
      <c r="M580" s="83"/>
      <c r="N580" s="69"/>
      <c r="O580" s="69"/>
      <c r="P580" s="74"/>
      <c r="Q580" s="74"/>
      <c r="R580" s="75"/>
      <c r="S580" s="34"/>
      <c r="T580" s="83"/>
      <c r="U580" s="83"/>
      <c r="V580" s="83"/>
      <c r="W580" s="83"/>
      <c r="X580" s="74"/>
      <c r="Y580" s="74"/>
      <c r="Z580" s="74"/>
      <c r="AA580" s="66"/>
      <c r="AB580" s="72"/>
      <c r="AC580" s="66"/>
      <c r="AD580" s="72"/>
      <c r="AE580" s="72"/>
      <c r="AF580" s="72"/>
      <c r="AG580" s="62"/>
      <c r="AH580" s="104"/>
      <c r="AI580" s="105"/>
      <c r="AJ580" s="30"/>
      <c r="AK580" s="30"/>
      <c r="AL580" s="30"/>
      <c r="AM580" s="30"/>
      <c r="AN580" s="68"/>
      <c r="AO580" s="68"/>
      <c r="AP580" s="68"/>
      <c r="AQ580" s="68"/>
      <c r="AR580" s="68"/>
      <c r="AS580" s="31"/>
      <c r="AT580" s="73"/>
      <c r="AU580" s="73"/>
      <c r="AV580" s="68"/>
      <c r="AW580" s="67"/>
      <c r="AX580" s="67"/>
      <c r="AY580" s="67"/>
      <c r="AZ580" s="67"/>
      <c r="BA580" s="123"/>
      <c r="BB580" s="123"/>
      <c r="BC580" s="123"/>
      <c r="BD580" s="123"/>
      <c r="BE580" s="123"/>
      <c r="BF580" s="67"/>
    </row>
    <row r="581" spans="1:58" ht="25.5" customHeight="1" x14ac:dyDescent="0.25">
      <c r="A581" s="31"/>
      <c r="B581" s="31"/>
      <c r="C581" s="31"/>
      <c r="D581" s="31"/>
      <c r="E581" s="33"/>
      <c r="F581" s="90"/>
      <c r="G581" s="31"/>
      <c r="H581" s="83"/>
      <c r="I581" s="83"/>
      <c r="J581" s="62"/>
      <c r="K581" s="31"/>
      <c r="L581" s="31"/>
      <c r="M581" s="83"/>
      <c r="N581" s="69"/>
      <c r="O581" s="69"/>
      <c r="P581" s="74"/>
      <c r="Q581" s="74"/>
      <c r="R581" s="75"/>
      <c r="S581" s="34"/>
      <c r="T581" s="83"/>
      <c r="U581" s="83"/>
      <c r="V581" s="83"/>
      <c r="W581" s="83"/>
      <c r="X581" s="74"/>
      <c r="Y581" s="74"/>
      <c r="Z581" s="74"/>
      <c r="AA581" s="66"/>
      <c r="AB581" s="72"/>
      <c r="AC581" s="66"/>
      <c r="AD581" s="72"/>
      <c r="AE581" s="72"/>
      <c r="AF581" s="72"/>
      <c r="AG581" s="62"/>
      <c r="AH581" s="104"/>
      <c r="AI581" s="105"/>
      <c r="AJ581" s="30"/>
      <c r="AK581" s="30"/>
      <c r="AL581" s="30"/>
      <c r="AM581" s="30"/>
      <c r="AN581" s="68"/>
      <c r="AO581" s="68"/>
      <c r="AP581" s="68"/>
      <c r="AQ581" s="68"/>
      <c r="AR581" s="68"/>
      <c r="AS581" s="31"/>
      <c r="AT581" s="73"/>
      <c r="AU581" s="73"/>
      <c r="AV581" s="68"/>
      <c r="AW581" s="67"/>
      <c r="AX581" s="67"/>
      <c r="AY581" s="67"/>
      <c r="AZ581" s="67"/>
      <c r="BA581" s="123"/>
      <c r="BB581" s="123"/>
      <c r="BC581" s="123"/>
      <c r="BD581" s="123"/>
      <c r="BE581" s="123"/>
      <c r="BF581" s="67"/>
    </row>
    <row r="582" spans="1:58" ht="25.5" customHeight="1" x14ac:dyDescent="0.25">
      <c r="A582" s="31"/>
      <c r="B582" s="31"/>
      <c r="C582" s="31"/>
      <c r="D582" s="31"/>
      <c r="E582" s="33"/>
      <c r="F582" s="90"/>
      <c r="G582" s="31"/>
      <c r="H582" s="83"/>
      <c r="I582" s="83"/>
      <c r="J582" s="62"/>
      <c r="K582" s="31"/>
      <c r="L582" s="31"/>
      <c r="M582" s="83"/>
      <c r="N582" s="69"/>
      <c r="O582" s="69"/>
      <c r="P582" s="74"/>
      <c r="Q582" s="74"/>
      <c r="R582" s="75"/>
      <c r="S582" s="34"/>
      <c r="T582" s="83"/>
      <c r="U582" s="83"/>
      <c r="V582" s="83"/>
      <c r="W582" s="83"/>
      <c r="X582" s="74"/>
      <c r="Y582" s="74"/>
      <c r="Z582" s="74"/>
      <c r="AA582" s="66"/>
      <c r="AB582" s="72"/>
      <c r="AC582" s="66"/>
      <c r="AD582" s="72"/>
      <c r="AE582" s="72"/>
      <c r="AF582" s="72"/>
      <c r="AG582" s="62"/>
      <c r="AH582" s="104"/>
      <c r="AI582" s="105"/>
      <c r="AJ582" s="30"/>
      <c r="AK582" s="30"/>
      <c r="AL582" s="30"/>
      <c r="AM582" s="30"/>
      <c r="AN582" s="68"/>
      <c r="AO582" s="68"/>
      <c r="AP582" s="68"/>
      <c r="AQ582" s="68"/>
      <c r="AR582" s="68"/>
      <c r="AS582" s="31"/>
      <c r="AT582" s="73"/>
      <c r="AU582" s="73"/>
      <c r="AV582" s="68"/>
      <c r="AW582" s="67"/>
      <c r="AX582" s="67"/>
      <c r="AY582" s="67"/>
      <c r="AZ582" s="67"/>
      <c r="BA582" s="123"/>
      <c r="BB582" s="123"/>
      <c r="BC582" s="123"/>
      <c r="BD582" s="123"/>
      <c r="BE582" s="123"/>
      <c r="BF582" s="67"/>
    </row>
    <row r="583" spans="1:58" ht="25.5" customHeight="1" x14ac:dyDescent="0.25">
      <c r="A583" s="31"/>
      <c r="B583" s="31"/>
      <c r="C583" s="31"/>
      <c r="D583" s="31"/>
      <c r="E583" s="33"/>
      <c r="F583" s="90"/>
      <c r="G583" s="31"/>
      <c r="H583" s="83"/>
      <c r="I583" s="83"/>
      <c r="J583" s="62"/>
      <c r="K583" s="31"/>
      <c r="L583" s="31"/>
      <c r="M583" s="83"/>
      <c r="N583" s="69"/>
      <c r="O583" s="69"/>
      <c r="P583" s="74"/>
      <c r="Q583" s="74"/>
      <c r="R583" s="75"/>
      <c r="S583" s="34"/>
      <c r="T583" s="83"/>
      <c r="U583" s="83"/>
      <c r="V583" s="83"/>
      <c r="W583" s="83"/>
      <c r="X583" s="74"/>
      <c r="Y583" s="74"/>
      <c r="Z583" s="74"/>
      <c r="AA583" s="66"/>
      <c r="AB583" s="72"/>
      <c r="AC583" s="66"/>
      <c r="AD583" s="72"/>
      <c r="AE583" s="72"/>
      <c r="AF583" s="72"/>
      <c r="AG583" s="62"/>
      <c r="AH583" s="104"/>
      <c r="AI583" s="105"/>
      <c r="AJ583" s="30"/>
      <c r="AK583" s="30"/>
      <c r="AL583" s="30"/>
      <c r="AM583" s="30"/>
      <c r="AN583" s="68"/>
      <c r="AO583" s="68"/>
      <c r="AP583" s="68"/>
      <c r="AQ583" s="68"/>
      <c r="AR583" s="68"/>
      <c r="AS583" s="31"/>
      <c r="AT583" s="73"/>
      <c r="AU583" s="73"/>
      <c r="AV583" s="68"/>
      <c r="AW583" s="67"/>
      <c r="AX583" s="67"/>
      <c r="AY583" s="67"/>
      <c r="AZ583" s="67"/>
      <c r="BA583" s="123"/>
      <c r="BB583" s="123"/>
      <c r="BC583" s="123"/>
      <c r="BD583" s="123"/>
      <c r="BE583" s="123"/>
      <c r="BF583" s="67"/>
    </row>
    <row r="584" spans="1:58" ht="25.5" customHeight="1" x14ac:dyDescent="0.25">
      <c r="A584" s="31"/>
      <c r="B584" s="31"/>
      <c r="C584" s="31"/>
      <c r="D584" s="31"/>
      <c r="E584" s="33"/>
      <c r="F584" s="90"/>
      <c r="G584" s="31"/>
      <c r="H584" s="83"/>
      <c r="I584" s="83"/>
      <c r="J584" s="62"/>
      <c r="K584" s="31"/>
      <c r="L584" s="31"/>
      <c r="M584" s="83"/>
      <c r="N584" s="69"/>
      <c r="O584" s="69"/>
      <c r="P584" s="74"/>
      <c r="Q584" s="74"/>
      <c r="R584" s="75"/>
      <c r="S584" s="34"/>
      <c r="T584" s="83"/>
      <c r="U584" s="83"/>
      <c r="V584" s="83"/>
      <c r="W584" s="83"/>
      <c r="X584" s="74"/>
      <c r="Y584" s="74"/>
      <c r="Z584" s="74"/>
      <c r="AA584" s="66"/>
      <c r="AB584" s="72"/>
      <c r="AC584" s="66"/>
      <c r="AD584" s="72"/>
      <c r="AE584" s="72"/>
      <c r="AF584" s="72"/>
      <c r="AG584" s="62"/>
      <c r="AH584" s="104"/>
      <c r="AI584" s="105"/>
      <c r="AJ584" s="30"/>
      <c r="AK584" s="30"/>
      <c r="AL584" s="30"/>
      <c r="AM584" s="30"/>
      <c r="AN584" s="68"/>
      <c r="AO584" s="68"/>
      <c r="AP584" s="68"/>
      <c r="AQ584" s="68"/>
      <c r="AR584" s="68"/>
      <c r="AS584" s="31"/>
      <c r="AT584" s="73"/>
      <c r="AU584" s="73"/>
      <c r="AV584" s="68"/>
      <c r="AW584" s="67"/>
      <c r="AX584" s="67"/>
      <c r="AY584" s="67"/>
      <c r="AZ584" s="67"/>
      <c r="BA584" s="123"/>
      <c r="BB584" s="123"/>
      <c r="BC584" s="123"/>
      <c r="BD584" s="123"/>
      <c r="BE584" s="123"/>
      <c r="BF584" s="67"/>
    </row>
    <row r="585" spans="1:58" ht="25.5" customHeight="1" x14ac:dyDescent="0.25">
      <c r="A585" s="31"/>
      <c r="B585" s="31"/>
      <c r="C585" s="31"/>
      <c r="D585" s="31"/>
      <c r="E585" s="33"/>
      <c r="F585" s="90"/>
      <c r="G585" s="31"/>
      <c r="H585" s="83"/>
      <c r="I585" s="83"/>
      <c r="J585" s="62"/>
      <c r="K585" s="31"/>
      <c r="L585" s="31"/>
      <c r="M585" s="83"/>
      <c r="N585" s="69"/>
      <c r="O585" s="69"/>
      <c r="P585" s="74"/>
      <c r="Q585" s="74"/>
      <c r="R585" s="75"/>
      <c r="S585" s="34"/>
      <c r="T585" s="83"/>
      <c r="U585" s="83"/>
      <c r="V585" s="83"/>
      <c r="W585" s="83"/>
      <c r="X585" s="74"/>
      <c r="Y585" s="74"/>
      <c r="Z585" s="74"/>
      <c r="AA585" s="66"/>
      <c r="AB585" s="72"/>
      <c r="AC585" s="66"/>
      <c r="AD585" s="72"/>
      <c r="AE585" s="72"/>
      <c r="AF585" s="72"/>
      <c r="AG585" s="62"/>
      <c r="AH585" s="104"/>
      <c r="AI585" s="105"/>
      <c r="AJ585" s="30"/>
      <c r="AK585" s="30"/>
      <c r="AL585" s="30"/>
      <c r="AM585" s="30"/>
      <c r="AN585" s="68"/>
      <c r="AO585" s="68"/>
      <c r="AP585" s="68"/>
      <c r="AQ585" s="68"/>
      <c r="AR585" s="68"/>
      <c r="AS585" s="31"/>
      <c r="AT585" s="73"/>
      <c r="AU585" s="73"/>
      <c r="AV585" s="68"/>
      <c r="AW585" s="67"/>
      <c r="AX585" s="67"/>
      <c r="AY585" s="67"/>
      <c r="AZ585" s="67"/>
      <c r="BA585" s="123"/>
      <c r="BB585" s="123"/>
      <c r="BC585" s="123"/>
      <c r="BD585" s="123"/>
      <c r="BE585" s="123"/>
      <c r="BF585" s="67"/>
    </row>
    <row r="586" spans="1:58" ht="25.5" customHeight="1" x14ac:dyDescent="0.25">
      <c r="A586" s="31"/>
      <c r="B586" s="31"/>
      <c r="C586" s="31"/>
      <c r="D586" s="31"/>
      <c r="E586" s="33"/>
      <c r="F586" s="90"/>
      <c r="G586" s="31"/>
      <c r="H586" s="83"/>
      <c r="I586" s="83"/>
      <c r="J586" s="62"/>
      <c r="K586" s="31"/>
      <c r="L586" s="31"/>
      <c r="M586" s="83"/>
      <c r="N586" s="69"/>
      <c r="O586" s="69"/>
      <c r="P586" s="74"/>
      <c r="Q586" s="74"/>
      <c r="R586" s="75"/>
      <c r="S586" s="34"/>
      <c r="T586" s="83"/>
      <c r="U586" s="83"/>
      <c r="V586" s="83"/>
      <c r="W586" s="83"/>
      <c r="X586" s="74"/>
      <c r="Y586" s="74"/>
      <c r="Z586" s="74"/>
      <c r="AA586" s="66"/>
      <c r="AB586" s="72"/>
      <c r="AC586" s="66"/>
      <c r="AD586" s="72"/>
      <c r="AE586" s="72"/>
      <c r="AF586" s="72"/>
      <c r="AG586" s="62"/>
      <c r="AH586" s="104"/>
      <c r="AI586" s="105"/>
      <c r="AJ586" s="30"/>
      <c r="AK586" s="30"/>
      <c r="AL586" s="30"/>
      <c r="AM586" s="30"/>
      <c r="AN586" s="68"/>
      <c r="AO586" s="68"/>
      <c r="AP586" s="68"/>
      <c r="AQ586" s="68"/>
      <c r="AR586" s="68"/>
      <c r="AS586" s="31"/>
      <c r="AT586" s="73"/>
      <c r="AU586" s="73"/>
      <c r="AV586" s="68"/>
      <c r="AW586" s="67"/>
      <c r="AX586" s="67"/>
      <c r="AY586" s="67"/>
      <c r="AZ586" s="67"/>
      <c r="BA586" s="123"/>
      <c r="BB586" s="123"/>
      <c r="BC586" s="123"/>
      <c r="BD586" s="123"/>
      <c r="BE586" s="123"/>
      <c r="BF586" s="67"/>
    </row>
    <row r="587" spans="1:58" ht="25.5" customHeight="1" x14ac:dyDescent="0.25">
      <c r="A587" s="31"/>
      <c r="B587" s="31"/>
      <c r="C587" s="31"/>
      <c r="D587" s="31"/>
      <c r="E587" s="33"/>
      <c r="F587" s="90"/>
      <c r="G587" s="31"/>
      <c r="H587" s="83"/>
      <c r="I587" s="83"/>
      <c r="J587" s="62"/>
      <c r="K587" s="31"/>
      <c r="L587" s="31"/>
      <c r="M587" s="83"/>
      <c r="N587" s="69"/>
      <c r="O587" s="69"/>
      <c r="P587" s="74"/>
      <c r="Q587" s="74"/>
      <c r="R587" s="75"/>
      <c r="S587" s="34"/>
      <c r="T587" s="83"/>
      <c r="U587" s="83"/>
      <c r="V587" s="83"/>
      <c r="W587" s="83"/>
      <c r="X587" s="74"/>
      <c r="Y587" s="74"/>
      <c r="Z587" s="74"/>
      <c r="AA587" s="66"/>
      <c r="AB587" s="72"/>
      <c r="AC587" s="66"/>
      <c r="AD587" s="72"/>
      <c r="AE587" s="72"/>
      <c r="AF587" s="72"/>
      <c r="AG587" s="62"/>
      <c r="AH587" s="104"/>
      <c r="AI587" s="105"/>
      <c r="AJ587" s="30"/>
      <c r="AK587" s="30"/>
      <c r="AL587" s="30"/>
      <c r="AM587" s="30"/>
      <c r="AN587" s="68"/>
      <c r="AO587" s="68"/>
      <c r="AP587" s="68"/>
      <c r="AQ587" s="68"/>
      <c r="AR587" s="68"/>
      <c r="AS587" s="31"/>
      <c r="AT587" s="73"/>
      <c r="AU587" s="73"/>
      <c r="AV587" s="68"/>
      <c r="AW587" s="67"/>
      <c r="AX587" s="67"/>
      <c r="AY587" s="67"/>
      <c r="AZ587" s="67"/>
      <c r="BA587" s="123"/>
      <c r="BB587" s="123"/>
      <c r="BC587" s="123"/>
      <c r="BD587" s="123"/>
      <c r="BE587" s="123"/>
      <c r="BF587" s="67"/>
    </row>
    <row r="588" spans="1:58" ht="25.5" customHeight="1" x14ac:dyDescent="0.25">
      <c r="A588" s="31"/>
      <c r="B588" s="31"/>
      <c r="C588" s="31"/>
      <c r="D588" s="31"/>
      <c r="E588" s="33"/>
      <c r="F588" s="90"/>
      <c r="G588" s="31"/>
      <c r="H588" s="83"/>
      <c r="I588" s="83"/>
      <c r="J588" s="62"/>
      <c r="K588" s="31"/>
      <c r="L588" s="31"/>
      <c r="M588" s="83"/>
      <c r="N588" s="69"/>
      <c r="O588" s="69"/>
      <c r="P588" s="74"/>
      <c r="Q588" s="74"/>
      <c r="R588" s="75"/>
      <c r="S588" s="34"/>
      <c r="T588" s="83"/>
      <c r="U588" s="83"/>
      <c r="V588" s="83"/>
      <c r="W588" s="83"/>
      <c r="X588" s="74"/>
      <c r="Y588" s="74"/>
      <c r="Z588" s="74"/>
      <c r="AA588" s="66"/>
      <c r="AB588" s="72"/>
      <c r="AC588" s="66"/>
      <c r="AD588" s="72"/>
      <c r="AE588" s="72"/>
      <c r="AF588" s="72"/>
      <c r="AG588" s="62"/>
      <c r="AH588" s="104"/>
      <c r="AI588" s="105"/>
      <c r="AJ588" s="30"/>
      <c r="AK588" s="30"/>
      <c r="AL588" s="30"/>
      <c r="AM588" s="30"/>
      <c r="AN588" s="68"/>
      <c r="AO588" s="68"/>
      <c r="AP588" s="68"/>
      <c r="AQ588" s="68"/>
      <c r="AR588" s="68"/>
      <c r="AS588" s="31"/>
      <c r="AT588" s="73"/>
      <c r="AU588" s="73"/>
      <c r="AV588" s="68"/>
      <c r="AW588" s="67"/>
      <c r="AX588" s="67"/>
      <c r="AY588" s="67"/>
      <c r="AZ588" s="67"/>
      <c r="BA588" s="123"/>
      <c r="BB588" s="123"/>
      <c r="BC588" s="123"/>
      <c r="BD588" s="123"/>
      <c r="BE588" s="123"/>
      <c r="BF588" s="67"/>
    </row>
    <row r="589" spans="1:58" ht="25.5" customHeight="1" x14ac:dyDescent="0.25">
      <c r="A589" s="31"/>
      <c r="B589" s="31"/>
      <c r="C589" s="31"/>
      <c r="D589" s="31"/>
      <c r="E589" s="33"/>
      <c r="F589" s="90"/>
      <c r="G589" s="31"/>
      <c r="H589" s="83"/>
      <c r="I589" s="83"/>
      <c r="J589" s="62"/>
      <c r="K589" s="31"/>
      <c r="L589" s="31"/>
      <c r="M589" s="83"/>
      <c r="N589" s="69"/>
      <c r="O589" s="69"/>
      <c r="P589" s="74"/>
      <c r="Q589" s="74"/>
      <c r="R589" s="75"/>
      <c r="S589" s="34"/>
      <c r="T589" s="83"/>
      <c r="U589" s="83"/>
      <c r="V589" s="83"/>
      <c r="W589" s="83"/>
      <c r="X589" s="74"/>
      <c r="Y589" s="74"/>
      <c r="Z589" s="74"/>
      <c r="AA589" s="66"/>
      <c r="AB589" s="72"/>
      <c r="AC589" s="66"/>
      <c r="AD589" s="72"/>
      <c r="AE589" s="72"/>
      <c r="AF589" s="72"/>
      <c r="AG589" s="62"/>
      <c r="AH589" s="104"/>
      <c r="AI589" s="105"/>
      <c r="AJ589" s="30"/>
      <c r="AK589" s="30"/>
      <c r="AL589" s="30"/>
      <c r="AM589" s="30"/>
      <c r="AN589" s="68"/>
      <c r="AO589" s="68"/>
      <c r="AP589" s="68"/>
      <c r="AQ589" s="68"/>
      <c r="AR589" s="68"/>
      <c r="AS589" s="31"/>
      <c r="AT589" s="73"/>
      <c r="AU589" s="73"/>
      <c r="AV589" s="68"/>
      <c r="AW589" s="67"/>
      <c r="AX589" s="67"/>
      <c r="AY589" s="67"/>
      <c r="AZ589" s="67"/>
      <c r="BA589" s="123"/>
      <c r="BB589" s="123"/>
      <c r="BC589" s="123"/>
      <c r="BD589" s="123"/>
      <c r="BE589" s="123"/>
      <c r="BF589" s="67"/>
    </row>
    <row r="590" spans="1:58" ht="25.5" customHeight="1" x14ac:dyDescent="0.25">
      <c r="A590" s="31"/>
      <c r="B590" s="31"/>
      <c r="C590" s="31"/>
      <c r="D590" s="31"/>
      <c r="E590" s="33"/>
      <c r="F590" s="90"/>
      <c r="G590" s="31"/>
      <c r="H590" s="83"/>
      <c r="I590" s="83"/>
      <c r="J590" s="62"/>
      <c r="K590" s="31"/>
      <c r="L590" s="31"/>
      <c r="M590" s="83"/>
      <c r="N590" s="69"/>
      <c r="O590" s="69"/>
      <c r="P590" s="74"/>
      <c r="Q590" s="74"/>
      <c r="R590" s="75"/>
      <c r="S590" s="34"/>
      <c r="T590" s="83"/>
      <c r="U590" s="83"/>
      <c r="V590" s="83"/>
      <c r="W590" s="83"/>
      <c r="X590" s="74"/>
      <c r="Y590" s="74"/>
      <c r="Z590" s="74"/>
      <c r="AA590" s="66"/>
      <c r="AB590" s="72"/>
      <c r="AC590" s="66"/>
      <c r="AD590" s="72"/>
      <c r="AE590" s="72"/>
      <c r="AF590" s="72"/>
      <c r="AG590" s="62"/>
      <c r="AH590" s="104"/>
      <c r="AI590" s="105"/>
      <c r="AJ590" s="30"/>
      <c r="AK590" s="30"/>
      <c r="AL590" s="30"/>
      <c r="AM590" s="30"/>
      <c r="AN590" s="68"/>
      <c r="AO590" s="68"/>
      <c r="AP590" s="68"/>
      <c r="AQ590" s="68"/>
      <c r="AR590" s="68"/>
      <c r="AS590" s="31"/>
      <c r="AT590" s="73"/>
      <c r="AU590" s="73"/>
      <c r="AV590" s="68"/>
      <c r="AW590" s="67"/>
      <c r="AX590" s="67"/>
      <c r="AY590" s="67"/>
      <c r="AZ590" s="67"/>
      <c r="BA590" s="123"/>
      <c r="BB590" s="123"/>
      <c r="BC590" s="123"/>
      <c r="BD590" s="123"/>
      <c r="BE590" s="123"/>
      <c r="BF590" s="67"/>
    </row>
    <row r="591" spans="1:58" ht="25.5" customHeight="1" x14ac:dyDescent="0.25">
      <c r="A591" s="31"/>
      <c r="B591" s="31"/>
      <c r="C591" s="31"/>
      <c r="D591" s="31"/>
      <c r="E591" s="33"/>
      <c r="F591" s="90"/>
      <c r="G591" s="31"/>
      <c r="H591" s="83"/>
      <c r="I591" s="83"/>
      <c r="J591" s="62"/>
      <c r="K591" s="31"/>
      <c r="L591" s="31"/>
      <c r="M591" s="83"/>
      <c r="N591" s="69"/>
      <c r="O591" s="69"/>
      <c r="P591" s="74"/>
      <c r="Q591" s="74"/>
      <c r="R591" s="75"/>
      <c r="S591" s="34"/>
      <c r="T591" s="83"/>
      <c r="U591" s="83"/>
      <c r="V591" s="83"/>
      <c r="W591" s="83"/>
      <c r="X591" s="74"/>
      <c r="Y591" s="74"/>
      <c r="Z591" s="74"/>
      <c r="AA591" s="66"/>
      <c r="AB591" s="72"/>
      <c r="AC591" s="66"/>
      <c r="AD591" s="72"/>
      <c r="AE591" s="72"/>
      <c r="AF591" s="72"/>
      <c r="AG591" s="62"/>
      <c r="AH591" s="104"/>
      <c r="AI591" s="105"/>
      <c r="AJ591" s="30"/>
      <c r="AK591" s="30"/>
      <c r="AL591" s="30"/>
      <c r="AM591" s="30"/>
      <c r="AN591" s="68"/>
      <c r="AO591" s="68"/>
      <c r="AP591" s="68"/>
      <c r="AQ591" s="68"/>
      <c r="AR591" s="68"/>
      <c r="AS591" s="31"/>
      <c r="AT591" s="73"/>
      <c r="AU591" s="73"/>
      <c r="AV591" s="68"/>
      <c r="AW591" s="67"/>
      <c r="AX591" s="67"/>
      <c r="AY591" s="67"/>
      <c r="AZ591" s="67"/>
      <c r="BA591" s="123"/>
      <c r="BB591" s="123"/>
      <c r="BC591" s="123"/>
      <c r="BD591" s="123"/>
      <c r="BE591" s="123"/>
      <c r="BF591" s="67"/>
    </row>
    <row r="592" spans="1:58" ht="25.5" customHeight="1" x14ac:dyDescent="0.25">
      <c r="A592" s="31"/>
      <c r="B592" s="31"/>
      <c r="C592" s="31"/>
      <c r="D592" s="31"/>
      <c r="E592" s="33"/>
      <c r="F592" s="90"/>
      <c r="G592" s="31"/>
      <c r="H592" s="83"/>
      <c r="I592" s="83"/>
      <c r="J592" s="62"/>
      <c r="K592" s="31"/>
      <c r="L592" s="31"/>
      <c r="M592" s="83"/>
      <c r="N592" s="69"/>
      <c r="O592" s="69"/>
      <c r="P592" s="74"/>
      <c r="Q592" s="74"/>
      <c r="R592" s="75"/>
      <c r="S592" s="34"/>
      <c r="T592" s="83"/>
      <c r="U592" s="83"/>
      <c r="V592" s="83"/>
      <c r="W592" s="83"/>
      <c r="X592" s="74"/>
      <c r="Y592" s="74"/>
      <c r="Z592" s="74"/>
      <c r="AA592" s="66"/>
      <c r="AB592" s="72"/>
      <c r="AC592" s="66"/>
      <c r="AD592" s="72"/>
      <c r="AE592" s="72"/>
      <c r="AF592" s="72"/>
      <c r="AG592" s="62"/>
      <c r="AH592" s="104"/>
      <c r="AI592" s="105"/>
      <c r="AJ592" s="30"/>
      <c r="AK592" s="30"/>
      <c r="AL592" s="30"/>
      <c r="AM592" s="30"/>
      <c r="AN592" s="68"/>
      <c r="AO592" s="68"/>
      <c r="AP592" s="68"/>
      <c r="AQ592" s="68"/>
      <c r="AR592" s="68"/>
      <c r="AS592" s="31"/>
      <c r="AT592" s="73"/>
      <c r="AU592" s="73"/>
      <c r="AV592" s="68"/>
      <c r="AW592" s="67"/>
      <c r="AX592" s="67"/>
      <c r="AY592" s="67"/>
      <c r="AZ592" s="67"/>
      <c r="BA592" s="123"/>
      <c r="BB592" s="123"/>
      <c r="BC592" s="123"/>
      <c r="BD592" s="123"/>
      <c r="BE592" s="123"/>
      <c r="BF592" s="67"/>
    </row>
    <row r="593" spans="1:58" ht="25.5" customHeight="1" x14ac:dyDescent="0.25">
      <c r="A593" s="31"/>
      <c r="B593" s="31"/>
      <c r="C593" s="31"/>
      <c r="D593" s="31"/>
      <c r="E593" s="33"/>
      <c r="F593" s="90"/>
      <c r="G593" s="31"/>
      <c r="H593" s="83"/>
      <c r="I593" s="83"/>
      <c r="J593" s="62"/>
      <c r="K593" s="31"/>
      <c r="L593" s="31"/>
      <c r="M593" s="83"/>
      <c r="N593" s="69"/>
      <c r="O593" s="69"/>
      <c r="P593" s="74"/>
      <c r="Q593" s="74"/>
      <c r="R593" s="75"/>
      <c r="S593" s="34"/>
      <c r="T593" s="83"/>
      <c r="U593" s="83"/>
      <c r="V593" s="83"/>
      <c r="W593" s="83"/>
      <c r="X593" s="74"/>
      <c r="Y593" s="74"/>
      <c r="Z593" s="74"/>
      <c r="AA593" s="66"/>
      <c r="AB593" s="72"/>
      <c r="AC593" s="66"/>
      <c r="AD593" s="72"/>
      <c r="AE593" s="72"/>
      <c r="AF593" s="72"/>
      <c r="AG593" s="62"/>
      <c r="AH593" s="104"/>
      <c r="AI593" s="105"/>
      <c r="AJ593" s="30"/>
      <c r="AK593" s="30"/>
      <c r="AL593" s="30"/>
      <c r="AM593" s="30"/>
      <c r="AN593" s="68"/>
      <c r="AO593" s="68"/>
      <c r="AP593" s="68"/>
      <c r="AQ593" s="68"/>
      <c r="AR593" s="68"/>
      <c r="AS593" s="31"/>
      <c r="AT593" s="73"/>
      <c r="AU593" s="73"/>
      <c r="AV593" s="68"/>
      <c r="AW593" s="67"/>
      <c r="AX593" s="67"/>
      <c r="AY593" s="67"/>
      <c r="AZ593" s="67"/>
      <c r="BA593" s="123"/>
      <c r="BB593" s="123"/>
      <c r="BC593" s="123"/>
      <c r="BD593" s="123"/>
      <c r="BE593" s="123"/>
      <c r="BF593" s="67"/>
    </row>
    <row r="594" spans="1:58" ht="25.5" customHeight="1" x14ac:dyDescent="0.25">
      <c r="A594" s="31"/>
      <c r="B594" s="31"/>
      <c r="C594" s="31"/>
      <c r="D594" s="31"/>
      <c r="E594" s="33"/>
      <c r="F594" s="90"/>
      <c r="G594" s="31"/>
      <c r="H594" s="83"/>
      <c r="I594" s="83"/>
      <c r="J594" s="62"/>
      <c r="K594" s="31"/>
      <c r="L594" s="31"/>
      <c r="M594" s="83"/>
      <c r="N594" s="69"/>
      <c r="O594" s="69"/>
      <c r="P594" s="74"/>
      <c r="Q594" s="74"/>
      <c r="R594" s="75"/>
      <c r="S594" s="34"/>
      <c r="T594" s="83"/>
      <c r="U594" s="83"/>
      <c r="V594" s="83"/>
      <c r="W594" s="83"/>
      <c r="X594" s="74"/>
      <c r="Y594" s="74"/>
      <c r="Z594" s="74"/>
      <c r="AA594" s="66"/>
      <c r="AB594" s="72"/>
      <c r="AC594" s="66"/>
      <c r="AD594" s="72"/>
      <c r="AE594" s="72"/>
      <c r="AF594" s="72"/>
      <c r="AG594" s="62"/>
      <c r="AH594" s="104"/>
      <c r="AI594" s="105"/>
      <c r="AJ594" s="30"/>
      <c r="AK594" s="30"/>
      <c r="AL594" s="30"/>
      <c r="AM594" s="30"/>
      <c r="AN594" s="68"/>
      <c r="AO594" s="68"/>
      <c r="AP594" s="68"/>
      <c r="AQ594" s="68"/>
      <c r="AR594" s="68"/>
      <c r="AS594" s="31"/>
      <c r="AT594" s="73"/>
      <c r="AU594" s="73"/>
      <c r="AV594" s="68"/>
      <c r="AW594" s="67"/>
      <c r="AX594" s="67"/>
      <c r="AY594" s="67"/>
      <c r="AZ594" s="67"/>
      <c r="BA594" s="123"/>
      <c r="BB594" s="123"/>
      <c r="BC594" s="123"/>
      <c r="BD594" s="123"/>
      <c r="BE594" s="123"/>
      <c r="BF594" s="67"/>
    </row>
    <row r="595" spans="1:58" ht="25.5" customHeight="1" x14ac:dyDescent="0.25">
      <c r="A595" s="31"/>
      <c r="B595" s="31"/>
      <c r="C595" s="31"/>
      <c r="D595" s="31"/>
      <c r="E595" s="33"/>
      <c r="F595" s="90"/>
      <c r="G595" s="31"/>
      <c r="H595" s="83"/>
      <c r="I595" s="83"/>
      <c r="J595" s="62"/>
      <c r="K595" s="31"/>
      <c r="L595" s="31"/>
      <c r="M595" s="83"/>
      <c r="N595" s="69"/>
      <c r="O595" s="69"/>
      <c r="P595" s="74"/>
      <c r="Q595" s="74"/>
      <c r="R595" s="75"/>
      <c r="S595" s="34"/>
      <c r="T595" s="83"/>
      <c r="U595" s="83"/>
      <c r="V595" s="83"/>
      <c r="W595" s="83"/>
      <c r="X595" s="74"/>
      <c r="Y595" s="74"/>
      <c r="Z595" s="74"/>
      <c r="AA595" s="66"/>
      <c r="AB595" s="72"/>
      <c r="AC595" s="66"/>
      <c r="AD595" s="72"/>
      <c r="AE595" s="72"/>
      <c r="AF595" s="72"/>
      <c r="AG595" s="62"/>
      <c r="AH595" s="104"/>
      <c r="AI595" s="105"/>
      <c r="AJ595" s="30"/>
      <c r="AK595" s="30"/>
      <c r="AL595" s="30"/>
      <c r="AM595" s="30"/>
      <c r="AN595" s="68"/>
      <c r="AO595" s="68"/>
      <c r="AP595" s="68"/>
      <c r="AQ595" s="68"/>
      <c r="AR595" s="68"/>
      <c r="AS595" s="31"/>
      <c r="AT595" s="73"/>
      <c r="AU595" s="73"/>
      <c r="AV595" s="68"/>
      <c r="AW595" s="67"/>
      <c r="AX595" s="67"/>
      <c r="AY595" s="67"/>
      <c r="AZ595" s="67"/>
      <c r="BA595" s="123"/>
      <c r="BB595" s="123"/>
      <c r="BC595" s="123"/>
      <c r="BD595" s="123"/>
      <c r="BE595" s="123"/>
      <c r="BF595" s="67"/>
    </row>
    <row r="596" spans="1:58" ht="25.5" customHeight="1" x14ac:dyDescent="0.25">
      <c r="A596" s="31"/>
      <c r="B596" s="31"/>
      <c r="C596" s="31"/>
      <c r="D596" s="31"/>
      <c r="E596" s="33"/>
      <c r="F596" s="90"/>
      <c r="G596" s="31"/>
      <c r="H596" s="83"/>
      <c r="I596" s="83"/>
      <c r="J596" s="62"/>
      <c r="K596" s="31"/>
      <c r="L596" s="31"/>
      <c r="M596" s="83"/>
      <c r="N596" s="69"/>
      <c r="O596" s="69"/>
      <c r="P596" s="74"/>
      <c r="Q596" s="74"/>
      <c r="R596" s="75"/>
      <c r="S596" s="34"/>
      <c r="T596" s="83"/>
      <c r="U596" s="83"/>
      <c r="V596" s="83"/>
      <c r="W596" s="83"/>
      <c r="X596" s="74"/>
      <c r="Y596" s="74"/>
      <c r="Z596" s="74"/>
      <c r="AA596" s="66"/>
      <c r="AB596" s="72"/>
      <c r="AC596" s="66"/>
      <c r="AD596" s="72"/>
      <c r="AE596" s="72"/>
      <c r="AF596" s="72"/>
      <c r="AG596" s="62"/>
      <c r="AH596" s="104"/>
      <c r="AI596" s="105"/>
      <c r="AJ596" s="30"/>
      <c r="AK596" s="30"/>
      <c r="AL596" s="30"/>
      <c r="AM596" s="30"/>
      <c r="AN596" s="68"/>
      <c r="AO596" s="68"/>
      <c r="AP596" s="68"/>
      <c r="AQ596" s="68"/>
      <c r="AR596" s="68"/>
      <c r="AS596" s="31"/>
      <c r="AT596" s="73"/>
      <c r="AU596" s="73"/>
      <c r="AV596" s="68"/>
      <c r="AW596" s="67"/>
      <c r="AX596" s="67"/>
      <c r="AY596" s="67"/>
      <c r="AZ596" s="67"/>
      <c r="BA596" s="123"/>
      <c r="BB596" s="123"/>
      <c r="BC596" s="123"/>
      <c r="BD596" s="123"/>
      <c r="BE596" s="123"/>
      <c r="BF596" s="67"/>
    </row>
    <row r="597" spans="1:58" ht="25.5" customHeight="1" x14ac:dyDescent="0.25">
      <c r="A597" s="31"/>
      <c r="B597" s="31"/>
      <c r="C597" s="31"/>
      <c r="D597" s="31"/>
      <c r="E597" s="33"/>
      <c r="F597" s="90"/>
      <c r="G597" s="31"/>
      <c r="H597" s="83"/>
      <c r="I597" s="83"/>
      <c r="J597" s="62"/>
      <c r="K597" s="31"/>
      <c r="L597" s="31"/>
      <c r="M597" s="83"/>
      <c r="N597" s="69"/>
      <c r="O597" s="69"/>
      <c r="P597" s="74"/>
      <c r="Q597" s="74"/>
      <c r="R597" s="75"/>
      <c r="S597" s="34"/>
      <c r="T597" s="83"/>
      <c r="U597" s="83"/>
      <c r="V597" s="83"/>
      <c r="W597" s="83"/>
      <c r="X597" s="74"/>
      <c r="Y597" s="74"/>
      <c r="Z597" s="74"/>
      <c r="AA597" s="66"/>
      <c r="AB597" s="72"/>
      <c r="AC597" s="66"/>
      <c r="AD597" s="72"/>
      <c r="AE597" s="72"/>
      <c r="AF597" s="72"/>
      <c r="AG597" s="62"/>
      <c r="AH597" s="104"/>
      <c r="AI597" s="105"/>
      <c r="AJ597" s="30"/>
      <c r="AK597" s="30"/>
      <c r="AL597" s="30"/>
      <c r="AM597" s="30"/>
      <c r="AN597" s="68"/>
      <c r="AO597" s="68"/>
      <c r="AP597" s="68"/>
      <c r="AQ597" s="68"/>
      <c r="AR597" s="68"/>
      <c r="AS597" s="31"/>
      <c r="AT597" s="73"/>
      <c r="AU597" s="73"/>
      <c r="AV597" s="68"/>
      <c r="AW597" s="67"/>
      <c r="AX597" s="67"/>
      <c r="AY597" s="67"/>
      <c r="AZ597" s="67"/>
      <c r="BA597" s="123"/>
      <c r="BB597" s="123"/>
      <c r="BC597" s="123"/>
      <c r="BD597" s="123"/>
      <c r="BE597" s="123"/>
      <c r="BF597" s="67"/>
    </row>
    <row r="598" spans="1:58" ht="25.5" customHeight="1" x14ac:dyDescent="0.25">
      <c r="A598" s="31"/>
      <c r="B598" s="31"/>
      <c r="C598" s="31"/>
      <c r="D598" s="31"/>
      <c r="E598" s="33"/>
      <c r="F598" s="90"/>
      <c r="G598" s="31"/>
      <c r="H598" s="83"/>
      <c r="I598" s="83"/>
      <c r="J598" s="62"/>
      <c r="K598" s="31"/>
      <c r="L598" s="31"/>
      <c r="M598" s="83"/>
      <c r="N598" s="69"/>
      <c r="O598" s="69"/>
      <c r="P598" s="74"/>
      <c r="Q598" s="74"/>
      <c r="R598" s="75"/>
      <c r="S598" s="34"/>
      <c r="T598" s="83"/>
      <c r="U598" s="83"/>
      <c r="V598" s="83"/>
      <c r="W598" s="83"/>
      <c r="X598" s="74"/>
      <c r="Y598" s="74"/>
      <c r="Z598" s="74"/>
      <c r="AA598" s="66"/>
      <c r="AB598" s="72"/>
      <c r="AC598" s="66"/>
      <c r="AD598" s="72"/>
      <c r="AE598" s="72"/>
      <c r="AF598" s="72"/>
      <c r="AG598" s="62"/>
      <c r="AH598" s="104"/>
      <c r="AI598" s="105"/>
      <c r="AJ598" s="30"/>
      <c r="AK598" s="30"/>
      <c r="AL598" s="30"/>
      <c r="AM598" s="30"/>
      <c r="AN598" s="68"/>
      <c r="AO598" s="68"/>
      <c r="AP598" s="68"/>
      <c r="AQ598" s="68"/>
      <c r="AR598" s="68"/>
      <c r="AS598" s="31"/>
      <c r="AT598" s="73"/>
      <c r="AU598" s="73"/>
      <c r="AV598" s="68"/>
      <c r="AW598" s="67"/>
      <c r="AX598" s="67"/>
      <c r="AY598" s="67"/>
      <c r="AZ598" s="67"/>
      <c r="BA598" s="123"/>
      <c r="BB598" s="123"/>
      <c r="BC598" s="123"/>
      <c r="BD598" s="123"/>
      <c r="BE598" s="123"/>
      <c r="BF598" s="67"/>
    </row>
    <row r="599" spans="1:58" ht="25.5" customHeight="1" x14ac:dyDescent="0.25">
      <c r="A599" s="31"/>
      <c r="B599" s="31"/>
      <c r="C599" s="31"/>
      <c r="D599" s="31"/>
      <c r="E599" s="33"/>
      <c r="F599" s="90"/>
      <c r="G599" s="31"/>
      <c r="H599" s="83"/>
      <c r="I599" s="83"/>
      <c r="J599" s="62"/>
      <c r="K599" s="31"/>
      <c r="L599" s="31"/>
      <c r="M599" s="83"/>
      <c r="N599" s="69"/>
      <c r="O599" s="69"/>
      <c r="P599" s="74"/>
      <c r="Q599" s="74"/>
      <c r="R599" s="75"/>
      <c r="S599" s="34"/>
      <c r="T599" s="83"/>
      <c r="U599" s="83"/>
      <c r="V599" s="83"/>
      <c r="W599" s="83"/>
      <c r="X599" s="74"/>
      <c r="Y599" s="74"/>
      <c r="Z599" s="74"/>
      <c r="AA599" s="66"/>
      <c r="AB599" s="72"/>
      <c r="AC599" s="66"/>
      <c r="AD599" s="72"/>
      <c r="AE599" s="72"/>
      <c r="AF599" s="72"/>
      <c r="AG599" s="62"/>
      <c r="AH599" s="104"/>
      <c r="AI599" s="105"/>
      <c r="AJ599" s="30"/>
      <c r="AK599" s="30"/>
      <c r="AL599" s="30"/>
      <c r="AM599" s="30"/>
      <c r="AN599" s="68"/>
      <c r="AO599" s="68"/>
      <c r="AP599" s="68"/>
      <c r="AQ599" s="68"/>
      <c r="AR599" s="68"/>
      <c r="AS599" s="31"/>
      <c r="AT599" s="73"/>
      <c r="AU599" s="73"/>
      <c r="AV599" s="68"/>
      <c r="AW599" s="67"/>
      <c r="AX599" s="67"/>
      <c r="AY599" s="67"/>
      <c r="AZ599" s="67"/>
      <c r="BA599" s="123"/>
      <c r="BB599" s="123"/>
      <c r="BC599" s="123"/>
      <c r="BD599" s="123"/>
      <c r="BE599" s="123"/>
      <c r="BF599" s="67"/>
    </row>
    <row r="600" spans="1:58" ht="25.5" customHeight="1" x14ac:dyDescent="0.25">
      <c r="A600" s="31"/>
      <c r="B600" s="31"/>
      <c r="C600" s="31"/>
      <c r="D600" s="31"/>
      <c r="E600" s="33"/>
      <c r="F600" s="90"/>
      <c r="G600" s="31"/>
      <c r="H600" s="83"/>
      <c r="I600" s="83"/>
      <c r="J600" s="62"/>
      <c r="K600" s="31"/>
      <c r="L600" s="31"/>
      <c r="M600" s="83"/>
      <c r="N600" s="69"/>
      <c r="O600" s="69"/>
      <c r="P600" s="74"/>
      <c r="Q600" s="74"/>
      <c r="R600" s="75"/>
      <c r="S600" s="34"/>
      <c r="T600" s="83"/>
      <c r="U600" s="83"/>
      <c r="V600" s="83"/>
      <c r="W600" s="83"/>
      <c r="X600" s="74"/>
      <c r="Y600" s="74"/>
      <c r="Z600" s="74"/>
      <c r="AA600" s="66"/>
      <c r="AB600" s="72"/>
      <c r="AC600" s="66"/>
      <c r="AD600" s="72"/>
      <c r="AE600" s="72"/>
      <c r="AF600" s="72"/>
      <c r="AG600" s="62"/>
      <c r="AH600" s="104"/>
      <c r="AI600" s="105"/>
      <c r="AJ600" s="30"/>
      <c r="AK600" s="30"/>
      <c r="AL600" s="30"/>
      <c r="AM600" s="30"/>
      <c r="AN600" s="68"/>
      <c r="AO600" s="68"/>
      <c r="AP600" s="68"/>
      <c r="AQ600" s="68"/>
      <c r="AR600" s="68"/>
      <c r="AS600" s="31"/>
      <c r="AT600" s="73"/>
      <c r="AU600" s="73"/>
      <c r="AV600" s="68"/>
      <c r="AW600" s="67"/>
      <c r="AX600" s="67"/>
      <c r="AY600" s="67"/>
      <c r="AZ600" s="67"/>
      <c r="BA600" s="123"/>
      <c r="BB600" s="123"/>
      <c r="BC600" s="123"/>
      <c r="BD600" s="123"/>
      <c r="BE600" s="123"/>
      <c r="BF600" s="67"/>
    </row>
    <row r="601" spans="1:58" ht="25.5" customHeight="1" x14ac:dyDescent="0.25">
      <c r="A601" s="31"/>
      <c r="B601" s="31"/>
      <c r="C601" s="31"/>
      <c r="D601" s="31"/>
      <c r="E601" s="33"/>
      <c r="F601" s="90"/>
      <c r="G601" s="31"/>
      <c r="H601" s="83"/>
      <c r="I601" s="83"/>
      <c r="J601" s="62"/>
      <c r="K601" s="31"/>
      <c r="L601" s="31"/>
      <c r="M601" s="83"/>
      <c r="N601" s="69"/>
      <c r="O601" s="69"/>
      <c r="P601" s="74"/>
      <c r="Q601" s="74"/>
      <c r="R601" s="75"/>
      <c r="S601" s="34"/>
      <c r="T601" s="83"/>
      <c r="U601" s="83"/>
      <c r="V601" s="83"/>
      <c r="W601" s="83"/>
      <c r="X601" s="74"/>
      <c r="Y601" s="74"/>
      <c r="Z601" s="74"/>
      <c r="AA601" s="66"/>
      <c r="AB601" s="72"/>
      <c r="AC601" s="66"/>
      <c r="AD601" s="72"/>
      <c r="AE601" s="72"/>
      <c r="AF601" s="72"/>
      <c r="AG601" s="62"/>
      <c r="AH601" s="104"/>
      <c r="AI601" s="105"/>
      <c r="AJ601" s="30"/>
      <c r="AK601" s="30"/>
      <c r="AL601" s="30"/>
      <c r="AM601" s="30"/>
      <c r="AN601" s="68"/>
      <c r="AO601" s="68"/>
      <c r="AP601" s="68"/>
      <c r="AQ601" s="68"/>
      <c r="AR601" s="68"/>
      <c r="AS601" s="31"/>
      <c r="AT601" s="73"/>
      <c r="AU601" s="73"/>
      <c r="AV601" s="68"/>
      <c r="AW601" s="67"/>
      <c r="AX601" s="67"/>
      <c r="AY601" s="67"/>
      <c r="AZ601" s="67"/>
      <c r="BA601" s="123"/>
      <c r="BB601" s="123"/>
      <c r="BC601" s="123"/>
      <c r="BD601" s="123"/>
      <c r="BE601" s="123"/>
      <c r="BF601" s="67"/>
    </row>
    <row r="602" spans="1:58" ht="25.5" customHeight="1" x14ac:dyDescent="0.25">
      <c r="A602" s="31"/>
      <c r="B602" s="31"/>
      <c r="C602" s="31"/>
      <c r="D602" s="31"/>
      <c r="E602" s="33"/>
      <c r="F602" s="90"/>
      <c r="G602" s="31"/>
      <c r="H602" s="83"/>
      <c r="I602" s="83"/>
      <c r="J602" s="62"/>
      <c r="K602" s="31"/>
      <c r="L602" s="31"/>
      <c r="M602" s="83"/>
      <c r="N602" s="69"/>
      <c r="O602" s="69"/>
      <c r="P602" s="74"/>
      <c r="Q602" s="74"/>
      <c r="R602" s="75"/>
      <c r="S602" s="34"/>
      <c r="T602" s="83"/>
      <c r="U602" s="83"/>
      <c r="V602" s="83"/>
      <c r="W602" s="83"/>
      <c r="X602" s="74"/>
      <c r="Y602" s="74"/>
      <c r="Z602" s="74"/>
      <c r="AA602" s="66"/>
      <c r="AB602" s="72"/>
      <c r="AC602" s="66"/>
      <c r="AD602" s="72"/>
      <c r="AE602" s="72"/>
      <c r="AF602" s="72"/>
      <c r="AG602" s="62"/>
      <c r="AH602" s="104"/>
      <c r="AI602" s="105"/>
      <c r="AJ602" s="30"/>
      <c r="AK602" s="30"/>
      <c r="AL602" s="30"/>
      <c r="AM602" s="30"/>
      <c r="AN602" s="68"/>
      <c r="AO602" s="68"/>
      <c r="AP602" s="68"/>
      <c r="AQ602" s="68"/>
      <c r="AR602" s="68"/>
      <c r="AS602" s="31"/>
      <c r="AT602" s="73"/>
      <c r="AU602" s="73"/>
      <c r="AV602" s="68"/>
      <c r="AW602" s="67"/>
      <c r="AX602" s="67"/>
      <c r="AY602" s="67"/>
      <c r="AZ602" s="67"/>
      <c r="BA602" s="123"/>
      <c r="BB602" s="123"/>
      <c r="BC602" s="123"/>
      <c r="BD602" s="123"/>
      <c r="BE602" s="123"/>
      <c r="BF602" s="67"/>
    </row>
    <row r="603" spans="1:58" ht="25.5" customHeight="1" x14ac:dyDescent="0.25">
      <c r="A603" s="31"/>
      <c r="B603" s="31"/>
      <c r="C603" s="31"/>
      <c r="D603" s="31"/>
      <c r="E603" s="33"/>
      <c r="F603" s="90"/>
      <c r="G603" s="31"/>
      <c r="H603" s="83"/>
      <c r="I603" s="83"/>
      <c r="J603" s="62"/>
      <c r="K603" s="31"/>
      <c r="L603" s="31"/>
      <c r="M603" s="83"/>
      <c r="N603" s="69"/>
      <c r="O603" s="69"/>
      <c r="P603" s="74"/>
      <c r="Q603" s="74"/>
      <c r="R603" s="75"/>
      <c r="S603" s="34"/>
      <c r="T603" s="83"/>
      <c r="U603" s="83"/>
      <c r="V603" s="83"/>
      <c r="W603" s="83"/>
      <c r="X603" s="74"/>
      <c r="Y603" s="74"/>
      <c r="Z603" s="74"/>
      <c r="AA603" s="66"/>
      <c r="AB603" s="72"/>
      <c r="AC603" s="66"/>
      <c r="AD603" s="72"/>
      <c r="AE603" s="72"/>
      <c r="AF603" s="72"/>
      <c r="AG603" s="62"/>
      <c r="AH603" s="104"/>
      <c r="AI603" s="105"/>
      <c r="AJ603" s="30"/>
      <c r="AK603" s="30"/>
      <c r="AL603" s="30"/>
      <c r="AM603" s="30"/>
      <c r="AN603" s="68"/>
      <c r="AO603" s="68"/>
      <c r="AP603" s="68"/>
      <c r="AQ603" s="68"/>
      <c r="AR603" s="68"/>
      <c r="AS603" s="31"/>
      <c r="AT603" s="73"/>
      <c r="AU603" s="73"/>
      <c r="AV603" s="68"/>
      <c r="AW603" s="67"/>
      <c r="AX603" s="67"/>
      <c r="AY603" s="67"/>
      <c r="AZ603" s="67"/>
      <c r="BA603" s="123"/>
      <c r="BB603" s="123"/>
      <c r="BC603" s="123"/>
      <c r="BD603" s="123"/>
      <c r="BE603" s="123"/>
      <c r="BF603" s="67"/>
    </row>
    <row r="604" spans="1:58" ht="25.5" customHeight="1" x14ac:dyDescent="0.25">
      <c r="A604" s="31"/>
      <c r="B604" s="31"/>
      <c r="C604" s="31"/>
      <c r="D604" s="31"/>
      <c r="E604" s="33"/>
      <c r="F604" s="90"/>
      <c r="G604" s="31"/>
      <c r="H604" s="83"/>
      <c r="I604" s="83"/>
      <c r="J604" s="62"/>
      <c r="K604" s="31"/>
      <c r="L604" s="31"/>
      <c r="M604" s="83"/>
      <c r="N604" s="69"/>
      <c r="O604" s="69"/>
      <c r="P604" s="74"/>
      <c r="Q604" s="74"/>
      <c r="R604" s="75"/>
      <c r="S604" s="34"/>
      <c r="T604" s="83"/>
      <c r="U604" s="83"/>
      <c r="V604" s="83"/>
      <c r="W604" s="83"/>
      <c r="X604" s="74"/>
      <c r="Y604" s="74"/>
      <c r="Z604" s="74"/>
      <c r="AA604" s="66"/>
      <c r="AB604" s="72"/>
      <c r="AC604" s="66"/>
      <c r="AD604" s="72"/>
      <c r="AE604" s="72"/>
      <c r="AF604" s="72"/>
      <c r="AG604" s="62"/>
      <c r="AH604" s="104"/>
      <c r="AI604" s="105"/>
      <c r="AJ604" s="30"/>
      <c r="AK604" s="30"/>
      <c r="AL604" s="30"/>
      <c r="AM604" s="30"/>
      <c r="AN604" s="68"/>
      <c r="AO604" s="68"/>
      <c r="AP604" s="68"/>
      <c r="AQ604" s="68"/>
      <c r="AR604" s="68"/>
      <c r="AS604" s="31"/>
      <c r="AT604" s="73"/>
      <c r="AU604" s="73"/>
      <c r="AV604" s="68"/>
      <c r="AW604" s="67"/>
      <c r="AX604" s="67"/>
      <c r="AY604" s="67"/>
      <c r="AZ604" s="67"/>
      <c r="BA604" s="123"/>
      <c r="BB604" s="123"/>
      <c r="BC604" s="123"/>
      <c r="BD604" s="123"/>
      <c r="BE604" s="123"/>
      <c r="BF604" s="67"/>
    </row>
    <row r="605" spans="1:58" ht="25.5" customHeight="1" x14ac:dyDescent="0.25">
      <c r="A605" s="31"/>
      <c r="B605" s="31"/>
      <c r="C605" s="31"/>
      <c r="D605" s="31"/>
      <c r="E605" s="33"/>
      <c r="F605" s="90"/>
      <c r="G605" s="31"/>
      <c r="H605" s="83"/>
      <c r="I605" s="83"/>
      <c r="J605" s="62"/>
      <c r="K605" s="31"/>
      <c r="L605" s="31"/>
      <c r="M605" s="83"/>
      <c r="N605" s="69"/>
      <c r="O605" s="69"/>
      <c r="P605" s="74"/>
      <c r="Q605" s="74"/>
      <c r="R605" s="75"/>
      <c r="S605" s="34"/>
      <c r="T605" s="83"/>
      <c r="U605" s="83"/>
      <c r="V605" s="83"/>
      <c r="W605" s="83"/>
      <c r="X605" s="74"/>
      <c r="Y605" s="74"/>
      <c r="Z605" s="74"/>
      <c r="AA605" s="66"/>
      <c r="AB605" s="72"/>
      <c r="AC605" s="66"/>
      <c r="AD605" s="72"/>
      <c r="AE605" s="72"/>
      <c r="AF605" s="72"/>
      <c r="AG605" s="62"/>
      <c r="AH605" s="104"/>
      <c r="AI605" s="105"/>
      <c r="AJ605" s="30"/>
      <c r="AK605" s="30"/>
      <c r="AL605" s="30"/>
      <c r="AM605" s="30"/>
      <c r="AN605" s="68"/>
      <c r="AO605" s="68"/>
      <c r="AP605" s="68"/>
      <c r="AQ605" s="68"/>
      <c r="AR605" s="68"/>
      <c r="AS605" s="31"/>
      <c r="AT605" s="73"/>
      <c r="AU605" s="73"/>
      <c r="AV605" s="68"/>
      <c r="AW605" s="67"/>
      <c r="AX605" s="67"/>
      <c r="AY605" s="67"/>
      <c r="AZ605" s="67"/>
      <c r="BA605" s="123"/>
      <c r="BB605" s="123"/>
      <c r="BC605" s="123"/>
      <c r="BD605" s="123"/>
      <c r="BE605" s="123"/>
      <c r="BF605" s="67"/>
    </row>
    <row r="606" spans="1:58" ht="25.5" customHeight="1" x14ac:dyDescent="0.25">
      <c r="A606" s="31"/>
      <c r="B606" s="31"/>
      <c r="C606" s="31"/>
      <c r="D606" s="31"/>
      <c r="E606" s="33"/>
      <c r="F606" s="90"/>
      <c r="G606" s="31"/>
      <c r="H606" s="83"/>
      <c r="I606" s="83"/>
      <c r="J606" s="62"/>
      <c r="K606" s="31"/>
      <c r="L606" s="31"/>
      <c r="M606" s="83"/>
      <c r="N606" s="69"/>
      <c r="O606" s="69"/>
      <c r="P606" s="74"/>
      <c r="Q606" s="74"/>
      <c r="R606" s="75"/>
      <c r="S606" s="34"/>
      <c r="T606" s="83"/>
      <c r="U606" s="83"/>
      <c r="V606" s="83"/>
      <c r="W606" s="83"/>
      <c r="X606" s="74"/>
      <c r="Y606" s="74"/>
      <c r="Z606" s="74"/>
      <c r="AA606" s="66"/>
      <c r="AB606" s="72"/>
      <c r="AC606" s="66"/>
      <c r="AD606" s="72"/>
      <c r="AE606" s="72"/>
      <c r="AF606" s="72"/>
      <c r="AG606" s="62"/>
      <c r="AH606" s="104"/>
      <c r="AI606" s="105"/>
      <c r="AJ606" s="30"/>
      <c r="AK606" s="30"/>
      <c r="AL606" s="30"/>
      <c r="AM606" s="30"/>
      <c r="AN606" s="68"/>
      <c r="AO606" s="68"/>
      <c r="AP606" s="68"/>
      <c r="AQ606" s="68"/>
      <c r="AR606" s="68"/>
      <c r="AS606" s="31"/>
      <c r="AT606" s="73"/>
      <c r="AU606" s="73"/>
      <c r="AV606" s="68"/>
      <c r="AW606" s="67"/>
      <c r="AX606" s="67"/>
      <c r="AY606" s="67"/>
      <c r="AZ606" s="67"/>
      <c r="BA606" s="123"/>
      <c r="BB606" s="123"/>
      <c r="BC606" s="123"/>
      <c r="BD606" s="123"/>
      <c r="BE606" s="123"/>
      <c r="BF606" s="67"/>
    </row>
    <row r="607" spans="1:58" ht="25.5" customHeight="1" x14ac:dyDescent="0.25">
      <c r="A607" s="31"/>
      <c r="B607" s="31"/>
      <c r="C607" s="31"/>
      <c r="D607" s="31"/>
      <c r="E607" s="33"/>
      <c r="F607" s="90"/>
      <c r="G607" s="31"/>
      <c r="H607" s="83"/>
      <c r="I607" s="83"/>
      <c r="J607" s="62"/>
      <c r="K607" s="31"/>
      <c r="L607" s="31"/>
      <c r="M607" s="83"/>
      <c r="N607" s="69"/>
      <c r="O607" s="69"/>
      <c r="P607" s="74"/>
      <c r="Q607" s="74"/>
      <c r="R607" s="75"/>
      <c r="S607" s="34"/>
      <c r="T607" s="83"/>
      <c r="U607" s="83"/>
      <c r="V607" s="83"/>
      <c r="W607" s="83"/>
      <c r="X607" s="74"/>
      <c r="Y607" s="74"/>
      <c r="Z607" s="74"/>
      <c r="AA607" s="66"/>
      <c r="AB607" s="72"/>
      <c r="AC607" s="66"/>
      <c r="AD607" s="72"/>
      <c r="AE607" s="72"/>
      <c r="AF607" s="72"/>
      <c r="AG607" s="62"/>
      <c r="AH607" s="104"/>
      <c r="AI607" s="105"/>
      <c r="AJ607" s="30"/>
      <c r="AK607" s="30"/>
      <c r="AL607" s="30"/>
      <c r="AM607" s="30"/>
      <c r="AN607" s="68"/>
      <c r="AO607" s="68"/>
      <c r="AP607" s="68"/>
      <c r="AQ607" s="68"/>
      <c r="AR607" s="68"/>
      <c r="AS607" s="31"/>
      <c r="AT607" s="73"/>
      <c r="AU607" s="73"/>
      <c r="AV607" s="68"/>
      <c r="AW607" s="67"/>
      <c r="AX607" s="67"/>
      <c r="AY607" s="67"/>
      <c r="AZ607" s="67"/>
      <c r="BA607" s="123"/>
      <c r="BB607" s="123"/>
      <c r="BC607" s="123"/>
      <c r="BD607" s="123"/>
      <c r="BE607" s="123"/>
      <c r="BF607" s="67"/>
    </row>
    <row r="608" spans="1:58" ht="25.5" customHeight="1" x14ac:dyDescent="0.25">
      <c r="A608" s="31"/>
      <c r="B608" s="31"/>
      <c r="C608" s="31"/>
      <c r="D608" s="31"/>
      <c r="E608" s="33"/>
      <c r="F608" s="90"/>
      <c r="G608" s="31"/>
      <c r="H608" s="83"/>
      <c r="I608" s="83"/>
      <c r="J608" s="62"/>
      <c r="K608" s="31"/>
      <c r="L608" s="31"/>
      <c r="M608" s="83"/>
      <c r="N608" s="69"/>
      <c r="O608" s="69"/>
      <c r="P608" s="74"/>
      <c r="Q608" s="74"/>
      <c r="R608" s="75"/>
      <c r="S608" s="34"/>
      <c r="T608" s="83"/>
      <c r="U608" s="83"/>
      <c r="V608" s="83"/>
      <c r="W608" s="83"/>
      <c r="X608" s="74"/>
      <c r="Y608" s="74"/>
      <c r="Z608" s="74"/>
      <c r="AA608" s="66"/>
      <c r="AB608" s="72"/>
      <c r="AC608" s="66"/>
      <c r="AD608" s="72"/>
      <c r="AE608" s="72"/>
      <c r="AF608" s="72"/>
      <c r="AG608" s="62"/>
      <c r="AH608" s="104"/>
      <c r="AI608" s="105"/>
      <c r="AJ608" s="30"/>
      <c r="AK608" s="30"/>
      <c r="AL608" s="30"/>
      <c r="AM608" s="30"/>
      <c r="AN608" s="68"/>
      <c r="AO608" s="68"/>
      <c r="AP608" s="68"/>
      <c r="AQ608" s="68"/>
      <c r="AR608" s="68"/>
      <c r="AS608" s="31"/>
      <c r="AT608" s="73"/>
      <c r="AU608" s="73"/>
      <c r="AV608" s="68"/>
      <c r="AW608" s="67"/>
      <c r="AX608" s="67"/>
      <c r="AY608" s="67"/>
      <c r="AZ608" s="67"/>
      <c r="BA608" s="123"/>
      <c r="BB608" s="123"/>
      <c r="BC608" s="123"/>
      <c r="BD608" s="123"/>
      <c r="BE608" s="123"/>
      <c r="BF608" s="67"/>
    </row>
    <row r="609" spans="1:58" ht="25.5" customHeight="1" x14ac:dyDescent="0.25">
      <c r="A609" s="31"/>
      <c r="B609" s="31"/>
      <c r="C609" s="31"/>
      <c r="D609" s="31"/>
      <c r="E609" s="33"/>
      <c r="F609" s="90"/>
      <c r="G609" s="31"/>
      <c r="H609" s="83"/>
      <c r="I609" s="83"/>
      <c r="J609" s="62"/>
      <c r="K609" s="31"/>
      <c r="L609" s="31"/>
      <c r="M609" s="83"/>
      <c r="N609" s="69"/>
      <c r="O609" s="69"/>
      <c r="P609" s="74"/>
      <c r="Q609" s="74"/>
      <c r="R609" s="75"/>
      <c r="S609" s="34"/>
      <c r="T609" s="83"/>
      <c r="U609" s="83"/>
      <c r="V609" s="83"/>
      <c r="W609" s="83"/>
      <c r="X609" s="74"/>
      <c r="Y609" s="74"/>
      <c r="Z609" s="74"/>
      <c r="AA609" s="66"/>
      <c r="AB609" s="72"/>
      <c r="AC609" s="66"/>
      <c r="AD609" s="72"/>
      <c r="AE609" s="72"/>
      <c r="AF609" s="72"/>
      <c r="AG609" s="62"/>
      <c r="AH609" s="104"/>
      <c r="AI609" s="105"/>
      <c r="AJ609" s="30"/>
      <c r="AK609" s="30"/>
      <c r="AL609" s="30"/>
      <c r="AM609" s="30"/>
      <c r="AN609" s="68"/>
      <c r="AO609" s="68"/>
      <c r="AP609" s="68"/>
      <c r="AQ609" s="68"/>
      <c r="AR609" s="68"/>
      <c r="AS609" s="31"/>
      <c r="AT609" s="73"/>
      <c r="AU609" s="73"/>
      <c r="AV609" s="68"/>
      <c r="AW609" s="67"/>
      <c r="AX609" s="67"/>
      <c r="AY609" s="67"/>
      <c r="AZ609" s="67"/>
      <c r="BA609" s="123"/>
      <c r="BB609" s="123"/>
      <c r="BC609" s="123"/>
      <c r="BD609" s="123"/>
      <c r="BE609" s="123"/>
      <c r="BF609" s="67"/>
    </row>
    <row r="610" spans="1:58" ht="25.5" customHeight="1" x14ac:dyDescent="0.25">
      <c r="A610" s="31"/>
      <c r="B610" s="31"/>
      <c r="C610" s="31"/>
      <c r="D610" s="31"/>
      <c r="E610" s="33"/>
      <c r="F610" s="90"/>
      <c r="G610" s="31"/>
      <c r="H610" s="83"/>
      <c r="I610" s="83"/>
      <c r="J610" s="62"/>
      <c r="K610" s="31"/>
      <c r="L610" s="31"/>
      <c r="M610" s="83"/>
      <c r="N610" s="69"/>
      <c r="O610" s="69"/>
      <c r="P610" s="74"/>
      <c r="Q610" s="74"/>
      <c r="R610" s="75"/>
      <c r="S610" s="34"/>
      <c r="T610" s="83"/>
      <c r="U610" s="83"/>
      <c r="V610" s="83"/>
      <c r="W610" s="83"/>
      <c r="X610" s="74"/>
      <c r="Y610" s="74"/>
      <c r="Z610" s="74"/>
      <c r="AA610" s="66"/>
      <c r="AB610" s="72"/>
      <c r="AC610" s="66"/>
      <c r="AD610" s="72"/>
      <c r="AE610" s="72"/>
      <c r="AF610" s="72"/>
      <c r="AG610" s="62"/>
      <c r="AH610" s="104"/>
      <c r="AI610" s="105"/>
      <c r="AJ610" s="30"/>
      <c r="AK610" s="30"/>
      <c r="AL610" s="30"/>
      <c r="AM610" s="30"/>
      <c r="AN610" s="68"/>
      <c r="AO610" s="68"/>
      <c r="AP610" s="68"/>
      <c r="AQ610" s="68"/>
      <c r="AR610" s="68"/>
      <c r="AS610" s="31"/>
      <c r="AT610" s="73"/>
      <c r="AU610" s="73"/>
      <c r="AV610" s="68"/>
      <c r="AW610" s="67"/>
      <c r="AX610" s="67"/>
      <c r="AY610" s="67"/>
      <c r="AZ610" s="67"/>
      <c r="BA610" s="123"/>
      <c r="BB610" s="123"/>
      <c r="BC610" s="123"/>
      <c r="BD610" s="123"/>
      <c r="BE610" s="123"/>
      <c r="BF610" s="67"/>
    </row>
    <row r="611" spans="1:58" ht="25.5" customHeight="1" x14ac:dyDescent="0.25">
      <c r="A611" s="31"/>
      <c r="B611" s="31"/>
      <c r="C611" s="31"/>
      <c r="D611" s="31"/>
      <c r="E611" s="33"/>
      <c r="F611" s="90"/>
      <c r="G611" s="31"/>
      <c r="H611" s="83"/>
      <c r="I611" s="83"/>
      <c r="J611" s="62"/>
      <c r="K611" s="31"/>
      <c r="L611" s="31"/>
      <c r="M611" s="83"/>
      <c r="N611" s="69"/>
      <c r="O611" s="69"/>
      <c r="P611" s="74"/>
      <c r="Q611" s="74"/>
      <c r="R611" s="75"/>
      <c r="S611" s="34"/>
      <c r="T611" s="83"/>
      <c r="U611" s="83"/>
      <c r="V611" s="83"/>
      <c r="W611" s="83"/>
      <c r="X611" s="74"/>
      <c r="Y611" s="74"/>
      <c r="Z611" s="74"/>
      <c r="AA611" s="66"/>
      <c r="AB611" s="72"/>
      <c r="AC611" s="66"/>
      <c r="AD611" s="72"/>
      <c r="AE611" s="72"/>
      <c r="AF611" s="72"/>
      <c r="AG611" s="62"/>
      <c r="AH611" s="104"/>
      <c r="AI611" s="105"/>
      <c r="AJ611" s="30"/>
      <c r="AK611" s="30"/>
      <c r="AL611" s="30"/>
      <c r="AM611" s="30"/>
      <c r="AN611" s="68"/>
      <c r="AO611" s="68"/>
      <c r="AP611" s="68"/>
      <c r="AQ611" s="68"/>
      <c r="AR611" s="68"/>
      <c r="AS611" s="31"/>
      <c r="AT611" s="73"/>
      <c r="AU611" s="73"/>
      <c r="AV611" s="68"/>
      <c r="AW611" s="67"/>
      <c r="AX611" s="67"/>
      <c r="AY611" s="67"/>
      <c r="AZ611" s="67"/>
      <c r="BA611" s="123"/>
      <c r="BB611" s="123"/>
      <c r="BC611" s="123"/>
      <c r="BD611" s="123"/>
      <c r="BE611" s="123"/>
      <c r="BF611" s="67"/>
    </row>
    <row r="612" spans="1:58" ht="25.5" customHeight="1" x14ac:dyDescent="0.25">
      <c r="A612" s="31"/>
      <c r="B612" s="31"/>
      <c r="C612" s="31"/>
      <c r="D612" s="31"/>
      <c r="E612" s="33"/>
      <c r="F612" s="90"/>
      <c r="G612" s="31"/>
      <c r="H612" s="83"/>
      <c r="I612" s="83"/>
      <c r="J612" s="62"/>
      <c r="K612" s="31"/>
      <c r="L612" s="31"/>
      <c r="M612" s="83"/>
      <c r="N612" s="69"/>
      <c r="O612" s="69"/>
      <c r="P612" s="74"/>
      <c r="Q612" s="74"/>
      <c r="R612" s="75"/>
      <c r="S612" s="34"/>
      <c r="T612" s="83"/>
      <c r="U612" s="83"/>
      <c r="V612" s="83"/>
      <c r="W612" s="83"/>
      <c r="X612" s="74"/>
      <c r="Y612" s="74"/>
      <c r="Z612" s="74"/>
      <c r="AA612" s="66"/>
      <c r="AB612" s="72"/>
      <c r="AC612" s="66"/>
      <c r="AD612" s="72"/>
      <c r="AE612" s="72"/>
      <c r="AF612" s="72"/>
      <c r="AG612" s="62"/>
      <c r="AH612" s="104"/>
      <c r="AI612" s="105"/>
      <c r="AJ612" s="30"/>
      <c r="AK612" s="30"/>
      <c r="AL612" s="30"/>
      <c r="AM612" s="30"/>
      <c r="AN612" s="68"/>
      <c r="AO612" s="68"/>
      <c r="AP612" s="68"/>
      <c r="AQ612" s="68"/>
      <c r="AR612" s="68"/>
      <c r="AS612" s="31"/>
      <c r="AT612" s="73"/>
      <c r="AU612" s="73"/>
      <c r="AV612" s="68"/>
      <c r="AW612" s="67"/>
      <c r="AX612" s="67"/>
      <c r="AY612" s="67"/>
      <c r="AZ612" s="67"/>
      <c r="BA612" s="123"/>
      <c r="BB612" s="123"/>
      <c r="BC612" s="123"/>
      <c r="BD612" s="123"/>
      <c r="BE612" s="123"/>
      <c r="BF612" s="67"/>
    </row>
    <row r="613" spans="1:58" ht="25.5" customHeight="1" x14ac:dyDescent="0.25">
      <c r="A613" s="31"/>
      <c r="B613" s="31"/>
      <c r="C613" s="31"/>
      <c r="D613" s="31"/>
      <c r="E613" s="33"/>
      <c r="F613" s="90"/>
      <c r="G613" s="31"/>
      <c r="H613" s="83"/>
      <c r="I613" s="83"/>
      <c r="J613" s="62"/>
      <c r="K613" s="31"/>
      <c r="L613" s="31"/>
      <c r="M613" s="83"/>
      <c r="N613" s="69"/>
      <c r="O613" s="69"/>
      <c r="P613" s="74"/>
      <c r="Q613" s="74"/>
      <c r="R613" s="75"/>
      <c r="S613" s="34"/>
      <c r="T613" s="83"/>
      <c r="U613" s="83"/>
      <c r="V613" s="83"/>
      <c r="W613" s="83"/>
      <c r="X613" s="74"/>
      <c r="Y613" s="74"/>
      <c r="Z613" s="74"/>
      <c r="AA613" s="66"/>
      <c r="AB613" s="72"/>
      <c r="AC613" s="66"/>
      <c r="AD613" s="72"/>
      <c r="AE613" s="72"/>
      <c r="AF613" s="72"/>
      <c r="AG613" s="62"/>
      <c r="AH613" s="104"/>
      <c r="AI613" s="105"/>
      <c r="AJ613" s="30"/>
      <c r="AK613" s="30"/>
      <c r="AL613" s="30"/>
      <c r="AM613" s="30"/>
      <c r="AN613" s="68"/>
      <c r="AO613" s="68"/>
      <c r="AP613" s="68"/>
      <c r="AQ613" s="68"/>
      <c r="AR613" s="68"/>
      <c r="AS613" s="31"/>
      <c r="AT613" s="73"/>
      <c r="AU613" s="73"/>
      <c r="AV613" s="68"/>
      <c r="AW613" s="67"/>
      <c r="AX613" s="67"/>
      <c r="AY613" s="67"/>
      <c r="AZ613" s="67"/>
      <c r="BA613" s="123"/>
      <c r="BB613" s="123"/>
      <c r="BC613" s="123"/>
      <c r="BD613" s="123"/>
      <c r="BE613" s="123"/>
      <c r="BF613" s="67"/>
    </row>
    <row r="614" spans="1:58" ht="25.5" customHeight="1" x14ac:dyDescent="0.25">
      <c r="A614" s="31"/>
      <c r="B614" s="31"/>
      <c r="C614" s="31"/>
      <c r="D614" s="31"/>
      <c r="E614" s="33"/>
      <c r="F614" s="90"/>
      <c r="G614" s="31"/>
      <c r="H614" s="83"/>
      <c r="I614" s="83"/>
      <c r="J614" s="62"/>
      <c r="K614" s="31"/>
      <c r="L614" s="31"/>
      <c r="M614" s="83"/>
      <c r="N614" s="69"/>
      <c r="O614" s="69"/>
      <c r="P614" s="74"/>
      <c r="Q614" s="74"/>
      <c r="R614" s="75"/>
      <c r="S614" s="34"/>
      <c r="T614" s="83"/>
      <c r="U614" s="83"/>
      <c r="V614" s="83"/>
      <c r="W614" s="83"/>
      <c r="X614" s="74"/>
      <c r="Y614" s="74"/>
      <c r="Z614" s="74"/>
      <c r="AA614" s="66"/>
      <c r="AB614" s="72"/>
      <c r="AC614" s="66"/>
      <c r="AD614" s="72"/>
      <c r="AE614" s="72"/>
      <c r="AF614" s="72"/>
      <c r="AG614" s="62"/>
      <c r="AH614" s="104"/>
      <c r="AI614" s="105"/>
      <c r="AJ614" s="30"/>
      <c r="AK614" s="30"/>
      <c r="AL614" s="30"/>
      <c r="AM614" s="30"/>
      <c r="AN614" s="68"/>
      <c r="AO614" s="68"/>
      <c r="AP614" s="68"/>
      <c r="AQ614" s="68"/>
      <c r="AR614" s="68"/>
      <c r="AS614" s="31"/>
      <c r="AT614" s="73"/>
      <c r="AU614" s="73"/>
      <c r="AV614" s="68"/>
      <c r="AW614" s="67"/>
      <c r="AX614" s="67"/>
      <c r="AY614" s="67"/>
      <c r="AZ614" s="67"/>
      <c r="BA614" s="123"/>
      <c r="BB614" s="123"/>
      <c r="BC614" s="123"/>
      <c r="BD614" s="123"/>
      <c r="BE614" s="123"/>
      <c r="BF614" s="67"/>
    </row>
    <row r="615" spans="1:58" ht="25.5" customHeight="1" x14ac:dyDescent="0.25">
      <c r="A615" s="31"/>
      <c r="B615" s="31"/>
      <c r="C615" s="31"/>
      <c r="D615" s="31"/>
      <c r="E615" s="33"/>
      <c r="F615" s="90"/>
      <c r="G615" s="31"/>
      <c r="H615" s="83"/>
      <c r="I615" s="83"/>
      <c r="J615" s="62"/>
      <c r="K615" s="31"/>
      <c r="L615" s="31"/>
      <c r="M615" s="83"/>
      <c r="N615" s="69"/>
      <c r="O615" s="69"/>
      <c r="P615" s="74"/>
      <c r="Q615" s="74"/>
      <c r="R615" s="75"/>
      <c r="S615" s="34"/>
      <c r="T615" s="83"/>
      <c r="U615" s="83"/>
      <c r="V615" s="83"/>
      <c r="W615" s="83"/>
      <c r="X615" s="74"/>
      <c r="Y615" s="74"/>
      <c r="Z615" s="74"/>
      <c r="AA615" s="66"/>
      <c r="AB615" s="72"/>
      <c r="AC615" s="66"/>
      <c r="AD615" s="72"/>
      <c r="AE615" s="72"/>
      <c r="AF615" s="72"/>
      <c r="AG615" s="62"/>
      <c r="AH615" s="104"/>
      <c r="AI615" s="105"/>
      <c r="AJ615" s="30"/>
      <c r="AK615" s="30"/>
      <c r="AL615" s="30"/>
      <c r="AM615" s="30"/>
      <c r="AN615" s="68"/>
      <c r="AO615" s="68"/>
      <c r="AP615" s="68"/>
      <c r="AQ615" s="68"/>
      <c r="AR615" s="68"/>
      <c r="AS615" s="31"/>
      <c r="AT615" s="73"/>
      <c r="AU615" s="73"/>
      <c r="AV615" s="68"/>
      <c r="AW615" s="67"/>
      <c r="AX615" s="67"/>
      <c r="AY615" s="67"/>
      <c r="AZ615" s="67"/>
      <c r="BA615" s="123"/>
      <c r="BB615" s="123"/>
      <c r="BC615" s="123"/>
      <c r="BD615" s="123"/>
      <c r="BE615" s="123"/>
      <c r="BF615" s="67"/>
    </row>
    <row r="616" spans="1:58" ht="25.5" customHeight="1" x14ac:dyDescent="0.25">
      <c r="A616" s="31"/>
      <c r="B616" s="31"/>
      <c r="C616" s="31"/>
      <c r="D616" s="31"/>
      <c r="E616" s="33"/>
      <c r="F616" s="90"/>
      <c r="G616" s="31"/>
      <c r="H616" s="83"/>
      <c r="I616" s="83"/>
      <c r="J616" s="62"/>
      <c r="K616" s="31"/>
      <c r="L616" s="31"/>
      <c r="M616" s="83"/>
      <c r="N616" s="69"/>
      <c r="O616" s="69"/>
      <c r="P616" s="74"/>
      <c r="Q616" s="74"/>
      <c r="R616" s="75"/>
      <c r="S616" s="34"/>
      <c r="T616" s="83"/>
      <c r="U616" s="83"/>
      <c r="V616" s="83"/>
      <c r="W616" s="83"/>
      <c r="X616" s="74"/>
      <c r="Y616" s="74"/>
      <c r="Z616" s="74"/>
      <c r="AA616" s="66"/>
      <c r="AB616" s="72"/>
      <c r="AC616" s="66"/>
      <c r="AD616" s="72"/>
      <c r="AE616" s="72"/>
      <c r="AF616" s="72"/>
      <c r="AG616" s="62"/>
      <c r="AH616" s="104"/>
      <c r="AI616" s="105"/>
      <c r="AJ616" s="30"/>
      <c r="AK616" s="30"/>
      <c r="AL616" s="30"/>
      <c r="AM616" s="30"/>
      <c r="AN616" s="68"/>
      <c r="AO616" s="68"/>
      <c r="AP616" s="68"/>
      <c r="AQ616" s="68"/>
      <c r="AR616" s="68"/>
      <c r="AS616" s="31"/>
      <c r="AT616" s="73"/>
      <c r="AU616" s="73"/>
      <c r="AV616" s="68"/>
      <c r="AW616" s="67"/>
      <c r="AX616" s="67"/>
      <c r="AY616" s="67"/>
      <c r="AZ616" s="67"/>
      <c r="BA616" s="123"/>
      <c r="BB616" s="123"/>
      <c r="BC616" s="123"/>
      <c r="BD616" s="123"/>
      <c r="BE616" s="123"/>
      <c r="BF616" s="67"/>
    </row>
    <row r="617" spans="1:58" ht="25.5" customHeight="1" x14ac:dyDescent="0.25">
      <c r="A617" s="31"/>
      <c r="B617" s="31"/>
      <c r="C617" s="31"/>
      <c r="D617" s="31"/>
      <c r="E617" s="33"/>
      <c r="F617" s="90"/>
      <c r="G617" s="31"/>
      <c r="H617" s="83"/>
      <c r="I617" s="83"/>
      <c r="J617" s="62"/>
      <c r="K617" s="31"/>
      <c r="L617" s="31"/>
      <c r="M617" s="83"/>
      <c r="N617" s="69"/>
      <c r="O617" s="69"/>
      <c r="P617" s="74"/>
      <c r="Q617" s="74"/>
      <c r="R617" s="75"/>
      <c r="S617" s="34"/>
      <c r="T617" s="83"/>
      <c r="U617" s="83"/>
      <c r="V617" s="83"/>
      <c r="W617" s="83"/>
      <c r="X617" s="74"/>
      <c r="Y617" s="74"/>
      <c r="Z617" s="74"/>
      <c r="AA617" s="66"/>
      <c r="AB617" s="72"/>
      <c r="AC617" s="66"/>
      <c r="AD617" s="72"/>
      <c r="AE617" s="72"/>
      <c r="AF617" s="72"/>
      <c r="AG617" s="62"/>
      <c r="AH617" s="104"/>
      <c r="AI617" s="105"/>
      <c r="AJ617" s="30"/>
      <c r="AK617" s="30"/>
      <c r="AL617" s="30"/>
      <c r="AM617" s="30"/>
      <c r="AN617" s="68"/>
      <c r="AO617" s="68"/>
      <c r="AP617" s="68"/>
      <c r="AQ617" s="68"/>
      <c r="AR617" s="68"/>
      <c r="AS617" s="31"/>
      <c r="AT617" s="73"/>
      <c r="AU617" s="73"/>
      <c r="AV617" s="68"/>
      <c r="AW617" s="67"/>
      <c r="AX617" s="67"/>
      <c r="AY617" s="67"/>
      <c r="AZ617" s="67"/>
      <c r="BA617" s="123"/>
      <c r="BB617" s="123"/>
      <c r="BC617" s="123"/>
      <c r="BD617" s="123"/>
      <c r="BE617" s="123"/>
      <c r="BF617" s="67"/>
    </row>
    <row r="618" spans="1:58" ht="25.5" customHeight="1" x14ac:dyDescent="0.25">
      <c r="A618" s="31"/>
      <c r="B618" s="31"/>
      <c r="C618" s="31"/>
      <c r="D618" s="31"/>
      <c r="E618" s="33"/>
      <c r="F618" s="90"/>
      <c r="G618" s="31"/>
      <c r="H618" s="83"/>
      <c r="I618" s="83"/>
      <c r="J618" s="62"/>
      <c r="K618" s="31"/>
      <c r="L618" s="31"/>
      <c r="M618" s="83"/>
      <c r="N618" s="69"/>
      <c r="O618" s="69"/>
      <c r="P618" s="74"/>
      <c r="Q618" s="74"/>
      <c r="R618" s="75"/>
      <c r="S618" s="34"/>
      <c r="T618" s="83"/>
      <c r="U618" s="83"/>
      <c r="V618" s="83"/>
      <c r="W618" s="83"/>
      <c r="X618" s="74"/>
      <c r="Y618" s="74"/>
      <c r="Z618" s="74"/>
      <c r="AA618" s="66"/>
      <c r="AB618" s="72"/>
      <c r="AC618" s="66"/>
      <c r="AD618" s="72"/>
      <c r="AE618" s="72"/>
      <c r="AF618" s="72"/>
      <c r="AG618" s="62"/>
      <c r="AH618" s="104"/>
      <c r="AI618" s="105"/>
      <c r="AJ618" s="30"/>
      <c r="AK618" s="30"/>
      <c r="AL618" s="30"/>
      <c r="AM618" s="30"/>
      <c r="AN618" s="68"/>
      <c r="AO618" s="68"/>
      <c r="AP618" s="68"/>
      <c r="AQ618" s="68"/>
      <c r="AR618" s="68"/>
      <c r="AS618" s="31"/>
      <c r="AT618" s="73"/>
      <c r="AU618" s="73"/>
      <c r="AV618" s="68"/>
      <c r="AW618" s="67"/>
      <c r="AX618" s="67"/>
      <c r="AY618" s="67"/>
      <c r="AZ618" s="67"/>
      <c r="BA618" s="123"/>
      <c r="BB618" s="123"/>
      <c r="BC618" s="123"/>
      <c r="BD618" s="123"/>
      <c r="BE618" s="123"/>
      <c r="BF618" s="67"/>
    </row>
    <row r="619" spans="1:58" ht="25.5" customHeight="1" x14ac:dyDescent="0.25">
      <c r="A619" s="31"/>
      <c r="B619" s="31"/>
      <c r="C619" s="31"/>
      <c r="D619" s="31"/>
      <c r="E619" s="33"/>
      <c r="F619" s="90"/>
      <c r="G619" s="31"/>
      <c r="H619" s="83"/>
      <c r="I619" s="83"/>
      <c r="J619" s="62"/>
      <c r="K619" s="31"/>
      <c r="L619" s="31"/>
      <c r="M619" s="83"/>
      <c r="N619" s="69"/>
      <c r="O619" s="69"/>
      <c r="P619" s="74"/>
      <c r="Q619" s="74"/>
      <c r="R619" s="75"/>
      <c r="S619" s="34"/>
      <c r="T619" s="83"/>
      <c r="U619" s="83"/>
      <c r="V619" s="83"/>
      <c r="W619" s="83"/>
      <c r="X619" s="74"/>
      <c r="Y619" s="74"/>
      <c r="Z619" s="74"/>
      <c r="AA619" s="66"/>
      <c r="AB619" s="72"/>
      <c r="AC619" s="66"/>
      <c r="AD619" s="72"/>
      <c r="AE619" s="72"/>
      <c r="AF619" s="72"/>
      <c r="AG619" s="62"/>
      <c r="AH619" s="104"/>
      <c r="AI619" s="105"/>
      <c r="AJ619" s="30"/>
      <c r="AK619" s="30"/>
      <c r="AL619" s="30"/>
      <c r="AM619" s="30"/>
      <c r="AN619" s="68"/>
      <c r="AO619" s="68"/>
      <c r="AP619" s="68"/>
      <c r="AQ619" s="68"/>
      <c r="AR619" s="68"/>
      <c r="AS619" s="31"/>
      <c r="AT619" s="73"/>
      <c r="AU619" s="73"/>
      <c r="AV619" s="68"/>
      <c r="AW619" s="67"/>
      <c r="AX619" s="67"/>
      <c r="AY619" s="67"/>
      <c r="AZ619" s="67"/>
      <c r="BA619" s="123"/>
      <c r="BB619" s="123"/>
      <c r="BC619" s="123"/>
      <c r="BD619" s="123"/>
      <c r="BE619" s="123"/>
      <c r="BF619" s="67"/>
    </row>
    <row r="620" spans="1:58" ht="25.5" customHeight="1" x14ac:dyDescent="0.25">
      <c r="A620" s="31"/>
      <c r="B620" s="31"/>
      <c r="C620" s="31"/>
      <c r="D620" s="31"/>
      <c r="E620" s="33"/>
      <c r="F620" s="90"/>
      <c r="G620" s="31"/>
      <c r="H620" s="83"/>
      <c r="I620" s="83"/>
      <c r="J620" s="62"/>
      <c r="K620" s="31"/>
      <c r="L620" s="31"/>
      <c r="M620" s="83"/>
      <c r="N620" s="69"/>
      <c r="O620" s="69"/>
      <c r="P620" s="74"/>
      <c r="Q620" s="74"/>
      <c r="R620" s="75"/>
      <c r="S620" s="34"/>
      <c r="T620" s="83"/>
      <c r="U620" s="83"/>
      <c r="V620" s="83"/>
      <c r="W620" s="83"/>
      <c r="X620" s="74"/>
      <c r="Y620" s="74"/>
      <c r="Z620" s="74"/>
      <c r="AA620" s="66"/>
      <c r="AB620" s="72"/>
      <c r="AC620" s="66"/>
      <c r="AD620" s="72"/>
      <c r="AE620" s="72"/>
      <c r="AF620" s="72"/>
      <c r="AG620" s="62"/>
      <c r="AH620" s="104"/>
      <c r="AI620" s="105"/>
      <c r="AJ620" s="30"/>
      <c r="AK620" s="30"/>
      <c r="AL620" s="30"/>
      <c r="AM620" s="30"/>
      <c r="AN620" s="68"/>
      <c r="AO620" s="68"/>
      <c r="AP620" s="68"/>
      <c r="AQ620" s="68"/>
      <c r="AR620" s="68"/>
      <c r="AS620" s="31"/>
      <c r="AT620" s="73"/>
      <c r="AU620" s="73"/>
      <c r="AV620" s="68"/>
      <c r="AW620" s="67"/>
      <c r="AX620" s="67"/>
      <c r="AY620" s="67"/>
      <c r="AZ620" s="67"/>
      <c r="BA620" s="123"/>
      <c r="BB620" s="123"/>
      <c r="BC620" s="123"/>
      <c r="BD620" s="123"/>
      <c r="BE620" s="123"/>
      <c r="BF620" s="67"/>
    </row>
    <row r="621" spans="1:58" ht="25.5" customHeight="1" x14ac:dyDescent="0.25">
      <c r="A621" s="31"/>
      <c r="B621" s="31"/>
      <c r="C621" s="31"/>
      <c r="D621" s="31"/>
      <c r="E621" s="33"/>
      <c r="F621" s="90"/>
      <c r="G621" s="31"/>
      <c r="H621" s="83"/>
      <c r="I621" s="83"/>
      <c r="J621" s="62"/>
      <c r="K621" s="31"/>
      <c r="L621" s="31"/>
      <c r="M621" s="83"/>
      <c r="N621" s="69"/>
      <c r="O621" s="69"/>
      <c r="P621" s="74"/>
      <c r="Q621" s="74"/>
      <c r="R621" s="75"/>
      <c r="S621" s="34"/>
      <c r="T621" s="83"/>
      <c r="U621" s="83"/>
      <c r="V621" s="83"/>
      <c r="W621" s="83"/>
      <c r="X621" s="74"/>
      <c r="Y621" s="74"/>
      <c r="Z621" s="74"/>
      <c r="AA621" s="66"/>
      <c r="AB621" s="72"/>
      <c r="AC621" s="66"/>
      <c r="AD621" s="72"/>
      <c r="AE621" s="72"/>
      <c r="AF621" s="72"/>
      <c r="AG621" s="62"/>
      <c r="AH621" s="104"/>
      <c r="AI621" s="105"/>
      <c r="AJ621" s="30"/>
      <c r="AK621" s="30"/>
      <c r="AL621" s="30"/>
      <c r="AM621" s="30"/>
      <c r="AN621" s="68"/>
      <c r="AO621" s="68"/>
      <c r="AP621" s="68"/>
      <c r="AQ621" s="68"/>
      <c r="AR621" s="68"/>
      <c r="AS621" s="31"/>
      <c r="AT621" s="73"/>
      <c r="AU621" s="73"/>
      <c r="AV621" s="68"/>
      <c r="AW621" s="67"/>
      <c r="AX621" s="67"/>
      <c r="AY621" s="67"/>
      <c r="AZ621" s="67"/>
      <c r="BA621" s="123"/>
      <c r="BB621" s="123"/>
      <c r="BC621" s="123"/>
      <c r="BD621" s="123"/>
      <c r="BE621" s="123"/>
      <c r="BF621" s="67"/>
    </row>
    <row r="622" spans="1:58" ht="25.5" customHeight="1" x14ac:dyDescent="0.25">
      <c r="A622" s="31"/>
      <c r="B622" s="31"/>
      <c r="C622" s="31"/>
      <c r="D622" s="31"/>
      <c r="E622" s="33"/>
      <c r="F622" s="90"/>
      <c r="G622" s="31"/>
      <c r="H622" s="83"/>
      <c r="I622" s="83"/>
      <c r="J622" s="62"/>
      <c r="K622" s="31"/>
      <c r="L622" s="31"/>
      <c r="M622" s="83"/>
      <c r="N622" s="69"/>
      <c r="O622" s="69"/>
      <c r="P622" s="74"/>
      <c r="Q622" s="74"/>
      <c r="R622" s="75"/>
      <c r="S622" s="34"/>
      <c r="T622" s="83"/>
      <c r="U622" s="83"/>
      <c r="V622" s="83"/>
      <c r="W622" s="83"/>
      <c r="X622" s="74"/>
      <c r="Y622" s="74"/>
      <c r="Z622" s="74"/>
      <c r="AA622" s="66"/>
      <c r="AB622" s="72"/>
      <c r="AC622" s="66"/>
      <c r="AD622" s="72"/>
      <c r="AE622" s="72"/>
      <c r="AF622" s="72"/>
      <c r="AG622" s="62"/>
      <c r="AH622" s="104"/>
      <c r="AI622" s="105"/>
      <c r="AJ622" s="30"/>
      <c r="AK622" s="30"/>
      <c r="AL622" s="30"/>
      <c r="AM622" s="30"/>
      <c r="AN622" s="68"/>
      <c r="AO622" s="68"/>
      <c r="AP622" s="68"/>
      <c r="AQ622" s="68"/>
      <c r="AR622" s="68"/>
      <c r="AS622" s="31"/>
      <c r="AT622" s="73"/>
      <c r="AU622" s="73"/>
      <c r="AV622" s="68"/>
      <c r="AW622" s="67"/>
      <c r="AX622" s="67"/>
      <c r="AY622" s="67"/>
      <c r="AZ622" s="67"/>
      <c r="BA622" s="123"/>
      <c r="BB622" s="123"/>
      <c r="BC622" s="123"/>
      <c r="BD622" s="123"/>
      <c r="BE622" s="123"/>
      <c r="BF622" s="67"/>
    </row>
    <row r="623" spans="1:58" ht="25.5" customHeight="1" x14ac:dyDescent="0.25">
      <c r="A623" s="31"/>
      <c r="B623" s="31"/>
      <c r="C623" s="31"/>
      <c r="D623" s="31"/>
      <c r="E623" s="33"/>
      <c r="F623" s="90"/>
      <c r="G623" s="31"/>
      <c r="H623" s="83"/>
      <c r="I623" s="83"/>
      <c r="J623" s="62"/>
      <c r="K623" s="31"/>
      <c r="L623" s="31"/>
      <c r="M623" s="83"/>
      <c r="N623" s="69"/>
      <c r="O623" s="69"/>
      <c r="P623" s="74"/>
      <c r="Q623" s="74"/>
      <c r="R623" s="75"/>
      <c r="S623" s="34"/>
      <c r="T623" s="83"/>
      <c r="U623" s="83"/>
      <c r="V623" s="83"/>
      <c r="W623" s="83"/>
      <c r="X623" s="74"/>
      <c r="Y623" s="74"/>
      <c r="Z623" s="74"/>
      <c r="AA623" s="66"/>
      <c r="AB623" s="72"/>
      <c r="AC623" s="66"/>
      <c r="AD623" s="72"/>
      <c r="AE623" s="72"/>
      <c r="AF623" s="72"/>
      <c r="AG623" s="62"/>
      <c r="AH623" s="104"/>
      <c r="AI623" s="105"/>
      <c r="AJ623" s="30"/>
      <c r="AK623" s="30"/>
      <c r="AL623" s="30"/>
      <c r="AM623" s="30"/>
      <c r="AN623" s="68"/>
      <c r="AO623" s="68"/>
      <c r="AP623" s="68"/>
      <c r="AQ623" s="68"/>
      <c r="AR623" s="68"/>
      <c r="AS623" s="31"/>
      <c r="AT623" s="73"/>
      <c r="AU623" s="73"/>
      <c r="AV623" s="68"/>
      <c r="AW623" s="67"/>
      <c r="AX623" s="67"/>
      <c r="AY623" s="67"/>
      <c r="AZ623" s="67"/>
      <c r="BA623" s="123"/>
      <c r="BB623" s="123"/>
      <c r="BC623" s="123"/>
      <c r="BD623" s="123"/>
      <c r="BE623" s="123"/>
      <c r="BF623" s="67"/>
    </row>
    <row r="624" spans="1:58" ht="25.5" customHeight="1" x14ac:dyDescent="0.25">
      <c r="A624" s="31"/>
      <c r="B624" s="31"/>
      <c r="C624" s="31"/>
      <c r="D624" s="31"/>
      <c r="E624" s="33"/>
      <c r="F624" s="90"/>
      <c r="G624" s="31"/>
      <c r="H624" s="83"/>
      <c r="I624" s="83"/>
      <c r="J624" s="62"/>
      <c r="K624" s="31"/>
      <c r="L624" s="31"/>
      <c r="M624" s="83"/>
      <c r="N624" s="69"/>
      <c r="O624" s="69"/>
      <c r="P624" s="74"/>
      <c r="Q624" s="74"/>
      <c r="R624" s="75"/>
      <c r="S624" s="34"/>
      <c r="T624" s="83"/>
      <c r="U624" s="83"/>
      <c r="V624" s="83"/>
      <c r="W624" s="83"/>
      <c r="X624" s="74"/>
      <c r="Y624" s="74"/>
      <c r="Z624" s="74"/>
      <c r="AA624" s="66"/>
      <c r="AB624" s="72"/>
      <c r="AC624" s="66"/>
      <c r="AD624" s="72"/>
      <c r="AE624" s="72"/>
      <c r="AF624" s="72"/>
      <c r="AG624" s="62"/>
      <c r="AH624" s="104"/>
      <c r="AI624" s="105"/>
      <c r="AJ624" s="30"/>
      <c r="AK624" s="30"/>
      <c r="AL624" s="30"/>
      <c r="AM624" s="30"/>
      <c r="AN624" s="68"/>
      <c r="AO624" s="68"/>
      <c r="AP624" s="68"/>
      <c r="AQ624" s="68"/>
      <c r="AR624" s="68"/>
      <c r="AS624" s="31"/>
      <c r="AT624" s="73"/>
      <c r="AU624" s="73"/>
      <c r="AV624" s="68"/>
      <c r="AW624" s="67"/>
      <c r="AX624" s="67"/>
      <c r="AY624" s="67"/>
      <c r="AZ624" s="67"/>
      <c r="BA624" s="123"/>
      <c r="BB624" s="123"/>
      <c r="BC624" s="123"/>
      <c r="BD624" s="123"/>
      <c r="BE624" s="123"/>
      <c r="BF624" s="67"/>
    </row>
    <row r="625" spans="1:58" ht="25.5" customHeight="1" x14ac:dyDescent="0.25">
      <c r="A625" s="31"/>
      <c r="B625" s="31"/>
      <c r="C625" s="31"/>
      <c r="D625" s="31"/>
      <c r="E625" s="33"/>
      <c r="F625" s="90"/>
      <c r="G625" s="31"/>
      <c r="H625" s="83"/>
      <c r="I625" s="83"/>
      <c r="J625" s="62"/>
      <c r="K625" s="31"/>
      <c r="L625" s="31"/>
      <c r="M625" s="83"/>
      <c r="N625" s="69"/>
      <c r="O625" s="69"/>
      <c r="P625" s="74"/>
      <c r="Q625" s="74"/>
      <c r="R625" s="75"/>
      <c r="S625" s="34"/>
      <c r="T625" s="83"/>
      <c r="U625" s="83"/>
      <c r="V625" s="83"/>
      <c r="W625" s="83"/>
      <c r="X625" s="74"/>
      <c r="Y625" s="74"/>
      <c r="Z625" s="74"/>
      <c r="AA625" s="66"/>
      <c r="AB625" s="72"/>
      <c r="AC625" s="66"/>
      <c r="AD625" s="72"/>
      <c r="AE625" s="72"/>
      <c r="AF625" s="72"/>
      <c r="AG625" s="62"/>
      <c r="AH625" s="104"/>
      <c r="AI625" s="105"/>
      <c r="AJ625" s="30"/>
      <c r="AK625" s="30"/>
      <c r="AL625" s="30"/>
      <c r="AM625" s="30"/>
      <c r="AN625" s="68"/>
      <c r="AO625" s="68"/>
      <c r="AP625" s="68"/>
      <c r="AQ625" s="68"/>
      <c r="AR625" s="68"/>
      <c r="AS625" s="31"/>
      <c r="AT625" s="73"/>
      <c r="AU625" s="73"/>
      <c r="AV625" s="68"/>
      <c r="AW625" s="67"/>
      <c r="AX625" s="67"/>
      <c r="AY625" s="67"/>
      <c r="AZ625" s="67"/>
      <c r="BA625" s="123"/>
      <c r="BB625" s="123"/>
      <c r="BC625" s="123"/>
      <c r="BD625" s="123"/>
      <c r="BE625" s="123"/>
      <c r="BF625" s="67"/>
    </row>
    <row r="626" spans="1:58" ht="25.5" customHeight="1" x14ac:dyDescent="0.25">
      <c r="A626" s="31"/>
      <c r="B626" s="31"/>
      <c r="C626" s="31"/>
      <c r="D626" s="31"/>
      <c r="E626" s="33"/>
      <c r="F626" s="90"/>
      <c r="G626" s="31"/>
      <c r="H626" s="83"/>
      <c r="I626" s="83"/>
      <c r="J626" s="62"/>
      <c r="K626" s="31"/>
      <c r="L626" s="31"/>
      <c r="M626" s="83"/>
      <c r="N626" s="69"/>
      <c r="O626" s="69"/>
      <c r="P626" s="74"/>
      <c r="Q626" s="74"/>
      <c r="R626" s="75"/>
      <c r="S626" s="34"/>
      <c r="T626" s="83"/>
      <c r="U626" s="83"/>
      <c r="V626" s="83"/>
      <c r="W626" s="83"/>
      <c r="X626" s="74"/>
      <c r="Y626" s="74"/>
      <c r="Z626" s="74"/>
      <c r="AA626" s="66"/>
      <c r="AB626" s="72"/>
      <c r="AC626" s="66"/>
      <c r="AD626" s="72"/>
      <c r="AE626" s="72"/>
      <c r="AF626" s="72"/>
      <c r="AG626" s="62"/>
      <c r="AH626" s="104"/>
      <c r="AI626" s="105"/>
      <c r="AJ626" s="30"/>
      <c r="AK626" s="30"/>
      <c r="AL626" s="30"/>
      <c r="AM626" s="30"/>
      <c r="AN626" s="68"/>
      <c r="AO626" s="68"/>
      <c r="AP626" s="68"/>
      <c r="AQ626" s="68"/>
      <c r="AR626" s="68"/>
      <c r="AS626" s="31"/>
      <c r="AT626" s="73"/>
      <c r="AU626" s="73"/>
      <c r="AV626" s="68"/>
      <c r="AW626" s="67"/>
      <c r="AX626" s="67"/>
      <c r="AY626" s="67"/>
      <c r="AZ626" s="67"/>
      <c r="BA626" s="123"/>
      <c r="BB626" s="123"/>
      <c r="BC626" s="123"/>
      <c r="BD626" s="123"/>
      <c r="BE626" s="123"/>
      <c r="BF626" s="67"/>
    </row>
    <row r="627" spans="1:58" ht="25.5" customHeight="1" x14ac:dyDescent="0.25">
      <c r="A627" s="31"/>
      <c r="B627" s="31"/>
      <c r="C627" s="31"/>
      <c r="D627" s="31"/>
      <c r="E627" s="33"/>
      <c r="F627" s="90"/>
      <c r="G627" s="31"/>
      <c r="H627" s="83"/>
      <c r="I627" s="83"/>
      <c r="J627" s="62"/>
      <c r="K627" s="31"/>
      <c r="L627" s="31"/>
      <c r="M627" s="83"/>
      <c r="N627" s="69"/>
      <c r="O627" s="69"/>
      <c r="P627" s="74"/>
      <c r="Q627" s="74"/>
      <c r="R627" s="75"/>
      <c r="S627" s="34"/>
      <c r="T627" s="83"/>
      <c r="U627" s="83"/>
      <c r="V627" s="83"/>
      <c r="W627" s="83"/>
      <c r="X627" s="74"/>
      <c r="Y627" s="74"/>
      <c r="Z627" s="74"/>
      <c r="AA627" s="66"/>
      <c r="AB627" s="72"/>
      <c r="AC627" s="66"/>
      <c r="AD627" s="72"/>
      <c r="AE627" s="72"/>
      <c r="AF627" s="72"/>
      <c r="AG627" s="62"/>
      <c r="AH627" s="104"/>
      <c r="AI627" s="105"/>
      <c r="AJ627" s="30"/>
      <c r="AK627" s="30"/>
      <c r="AL627" s="30"/>
      <c r="AM627" s="30"/>
      <c r="AN627" s="68"/>
      <c r="AO627" s="68"/>
      <c r="AP627" s="68"/>
      <c r="AQ627" s="68"/>
      <c r="AR627" s="68"/>
      <c r="AS627" s="31"/>
      <c r="AT627" s="73"/>
      <c r="AU627" s="73"/>
      <c r="AV627" s="68"/>
      <c r="AW627" s="67"/>
      <c r="AX627" s="67"/>
      <c r="AY627" s="67"/>
      <c r="AZ627" s="67"/>
      <c r="BA627" s="123"/>
      <c r="BB627" s="123"/>
      <c r="BC627" s="123"/>
      <c r="BD627" s="123"/>
      <c r="BE627" s="123"/>
      <c r="BF627" s="67"/>
    </row>
    <row r="628" spans="1:58" ht="25.5" customHeight="1" x14ac:dyDescent="0.25">
      <c r="A628" s="31"/>
      <c r="B628" s="31"/>
      <c r="C628" s="31"/>
      <c r="D628" s="31"/>
      <c r="E628" s="33"/>
      <c r="F628" s="90"/>
      <c r="G628" s="31"/>
      <c r="H628" s="83"/>
      <c r="I628" s="83"/>
      <c r="J628" s="62"/>
      <c r="K628" s="31"/>
      <c r="L628" s="31"/>
      <c r="M628" s="83"/>
      <c r="N628" s="69"/>
      <c r="O628" s="69"/>
      <c r="P628" s="74"/>
      <c r="Q628" s="74"/>
      <c r="R628" s="75"/>
      <c r="S628" s="34"/>
      <c r="T628" s="83"/>
      <c r="U628" s="83"/>
      <c r="V628" s="83"/>
      <c r="W628" s="83"/>
      <c r="X628" s="74"/>
      <c r="Y628" s="74"/>
      <c r="Z628" s="74"/>
      <c r="AA628" s="66"/>
      <c r="AB628" s="72"/>
      <c r="AC628" s="66"/>
      <c r="AD628" s="72"/>
      <c r="AE628" s="72"/>
      <c r="AF628" s="72"/>
      <c r="AG628" s="62"/>
      <c r="AH628" s="104"/>
      <c r="AI628" s="105"/>
      <c r="AJ628" s="30"/>
      <c r="AK628" s="30"/>
      <c r="AL628" s="30"/>
      <c r="AM628" s="30"/>
      <c r="AN628" s="68"/>
      <c r="AO628" s="68"/>
      <c r="AP628" s="68"/>
      <c r="AQ628" s="68"/>
      <c r="AR628" s="68"/>
      <c r="AS628" s="31"/>
      <c r="AT628" s="73"/>
      <c r="AU628" s="73"/>
      <c r="AV628" s="68"/>
      <c r="AW628" s="67"/>
      <c r="AX628" s="67"/>
      <c r="AY628" s="67"/>
      <c r="AZ628" s="67"/>
      <c r="BA628" s="123"/>
      <c r="BB628" s="123"/>
      <c r="BC628" s="123"/>
      <c r="BD628" s="123"/>
      <c r="BE628" s="123"/>
      <c r="BF628" s="67"/>
    </row>
    <row r="629" spans="1:58" ht="25.5" customHeight="1" x14ac:dyDescent="0.25">
      <c r="A629" s="31"/>
      <c r="B629" s="31"/>
      <c r="C629" s="31"/>
      <c r="D629" s="31"/>
      <c r="E629" s="33"/>
      <c r="F629" s="90"/>
      <c r="G629" s="31"/>
      <c r="H629" s="83"/>
      <c r="I629" s="83"/>
      <c r="J629" s="62"/>
      <c r="K629" s="31"/>
      <c r="L629" s="31"/>
      <c r="M629" s="83"/>
      <c r="N629" s="69"/>
      <c r="O629" s="69"/>
      <c r="P629" s="74"/>
      <c r="Q629" s="74"/>
      <c r="R629" s="75"/>
      <c r="S629" s="34"/>
      <c r="T629" s="83"/>
      <c r="U629" s="83"/>
      <c r="V629" s="83"/>
      <c r="W629" s="83"/>
      <c r="X629" s="74"/>
      <c r="Y629" s="74"/>
      <c r="Z629" s="74"/>
      <c r="AA629" s="66"/>
      <c r="AB629" s="72"/>
      <c r="AC629" s="66"/>
      <c r="AD629" s="72"/>
      <c r="AE629" s="72"/>
      <c r="AF629" s="72"/>
      <c r="AG629" s="62"/>
      <c r="AH629" s="104"/>
      <c r="AI629" s="105"/>
      <c r="AJ629" s="30"/>
      <c r="AK629" s="30"/>
      <c r="AL629" s="30"/>
      <c r="AM629" s="30"/>
      <c r="AN629" s="68"/>
      <c r="AO629" s="68"/>
      <c r="AP629" s="68"/>
      <c r="AQ629" s="68"/>
      <c r="AR629" s="68"/>
      <c r="AS629" s="31"/>
      <c r="AT629" s="73"/>
      <c r="AU629" s="73"/>
      <c r="AV629" s="68"/>
      <c r="AW629" s="67"/>
      <c r="AX629" s="67"/>
      <c r="AY629" s="67"/>
      <c r="AZ629" s="67"/>
      <c r="BA629" s="123"/>
      <c r="BB629" s="123"/>
      <c r="BC629" s="123"/>
      <c r="BD629" s="123"/>
      <c r="BE629" s="123"/>
      <c r="BF629" s="67"/>
    </row>
    <row r="630" spans="1:58" ht="25.5" customHeight="1" x14ac:dyDescent="0.25">
      <c r="A630" s="31"/>
      <c r="B630" s="31"/>
      <c r="C630" s="31"/>
      <c r="D630" s="31"/>
      <c r="E630" s="33"/>
      <c r="F630" s="90"/>
      <c r="G630" s="31"/>
      <c r="H630" s="83"/>
      <c r="I630" s="83"/>
      <c r="J630" s="62"/>
      <c r="K630" s="31"/>
      <c r="L630" s="31"/>
      <c r="M630" s="83"/>
      <c r="N630" s="69"/>
      <c r="O630" s="69"/>
      <c r="P630" s="74"/>
      <c r="Q630" s="74"/>
      <c r="R630" s="75"/>
      <c r="S630" s="34"/>
      <c r="T630" s="83"/>
      <c r="U630" s="83"/>
      <c r="V630" s="83"/>
      <c r="W630" s="83"/>
      <c r="X630" s="74"/>
      <c r="Y630" s="74"/>
      <c r="Z630" s="74"/>
      <c r="AA630" s="66"/>
      <c r="AB630" s="72"/>
      <c r="AC630" s="66"/>
      <c r="AD630" s="72"/>
      <c r="AE630" s="72"/>
      <c r="AF630" s="72"/>
      <c r="AG630" s="62"/>
      <c r="AH630" s="104"/>
      <c r="AI630" s="105"/>
      <c r="AJ630" s="30"/>
      <c r="AK630" s="30"/>
      <c r="AL630" s="30"/>
      <c r="AM630" s="30"/>
      <c r="AN630" s="68"/>
      <c r="AO630" s="68"/>
      <c r="AP630" s="68"/>
      <c r="AQ630" s="68"/>
      <c r="AR630" s="68"/>
      <c r="AS630" s="31"/>
      <c r="AT630" s="73"/>
      <c r="AU630" s="73"/>
      <c r="AV630" s="68"/>
      <c r="AW630" s="67"/>
      <c r="AX630" s="67"/>
      <c r="AY630" s="67"/>
      <c r="AZ630" s="67"/>
      <c r="BA630" s="123"/>
      <c r="BB630" s="123"/>
      <c r="BC630" s="123"/>
      <c r="BD630" s="123"/>
      <c r="BE630" s="123"/>
      <c r="BF630" s="67"/>
    </row>
    <row r="631" spans="1:58" ht="25.5" customHeight="1" x14ac:dyDescent="0.25">
      <c r="A631" s="31"/>
      <c r="B631" s="31"/>
      <c r="C631" s="31"/>
      <c r="D631" s="31"/>
      <c r="E631" s="33"/>
      <c r="F631" s="90"/>
      <c r="G631" s="31"/>
      <c r="H631" s="83"/>
      <c r="I631" s="83"/>
      <c r="J631" s="62"/>
      <c r="K631" s="31"/>
      <c r="L631" s="31"/>
      <c r="M631" s="83"/>
      <c r="N631" s="69"/>
      <c r="O631" s="69"/>
      <c r="P631" s="74"/>
      <c r="Q631" s="74"/>
      <c r="R631" s="75"/>
      <c r="S631" s="34"/>
      <c r="T631" s="83"/>
      <c r="U631" s="83"/>
      <c r="V631" s="83"/>
      <c r="W631" s="83"/>
      <c r="X631" s="74"/>
      <c r="Y631" s="74"/>
      <c r="Z631" s="74"/>
      <c r="AA631" s="66"/>
      <c r="AB631" s="72"/>
      <c r="AC631" s="66"/>
      <c r="AD631" s="72"/>
      <c r="AE631" s="72"/>
      <c r="AF631" s="72"/>
      <c r="AG631" s="62"/>
      <c r="AH631" s="104"/>
      <c r="AI631" s="105"/>
      <c r="AJ631" s="30"/>
      <c r="AK631" s="30"/>
      <c r="AL631" s="30"/>
      <c r="AM631" s="30"/>
      <c r="AN631" s="68"/>
      <c r="AO631" s="68"/>
      <c r="AP631" s="68"/>
      <c r="AQ631" s="68"/>
      <c r="AR631" s="68"/>
      <c r="AS631" s="31"/>
      <c r="AT631" s="73"/>
      <c r="AU631" s="73"/>
      <c r="AV631" s="68"/>
      <c r="AW631" s="67"/>
      <c r="AX631" s="67"/>
      <c r="AY631" s="67"/>
      <c r="AZ631" s="67"/>
      <c r="BA631" s="123"/>
      <c r="BB631" s="123"/>
      <c r="BC631" s="123"/>
      <c r="BD631" s="123"/>
      <c r="BE631" s="123"/>
      <c r="BF631" s="67"/>
    </row>
    <row r="632" spans="1:58" ht="25.5" customHeight="1" x14ac:dyDescent="0.25">
      <c r="A632" s="31"/>
      <c r="B632" s="31"/>
      <c r="C632" s="31"/>
      <c r="D632" s="31"/>
      <c r="E632" s="33"/>
      <c r="F632" s="90"/>
      <c r="G632" s="31"/>
      <c r="H632" s="83"/>
      <c r="I632" s="83"/>
      <c r="J632" s="62"/>
      <c r="K632" s="31"/>
      <c r="L632" s="31"/>
      <c r="M632" s="83"/>
      <c r="N632" s="69"/>
      <c r="O632" s="69"/>
      <c r="P632" s="74"/>
      <c r="Q632" s="74"/>
      <c r="R632" s="75"/>
      <c r="S632" s="34"/>
      <c r="T632" s="83"/>
      <c r="U632" s="83"/>
      <c r="V632" s="83"/>
      <c r="W632" s="83"/>
      <c r="X632" s="74"/>
      <c r="Y632" s="74"/>
      <c r="Z632" s="74"/>
      <c r="AA632" s="66"/>
      <c r="AB632" s="72"/>
      <c r="AC632" s="66"/>
      <c r="AD632" s="72"/>
      <c r="AE632" s="72"/>
      <c r="AF632" s="72"/>
      <c r="AG632" s="62"/>
      <c r="AH632" s="104"/>
      <c r="AI632" s="105"/>
      <c r="AJ632" s="30"/>
      <c r="AK632" s="30"/>
      <c r="AL632" s="30"/>
      <c r="AM632" s="30"/>
      <c r="AN632" s="68"/>
      <c r="AO632" s="68"/>
      <c r="AP632" s="68"/>
      <c r="AQ632" s="68"/>
      <c r="AR632" s="68"/>
      <c r="AS632" s="31"/>
      <c r="AT632" s="73"/>
      <c r="AU632" s="73"/>
      <c r="AV632" s="68"/>
      <c r="AW632" s="67"/>
      <c r="AX632" s="67"/>
      <c r="AY632" s="67"/>
      <c r="AZ632" s="67"/>
      <c r="BA632" s="123"/>
      <c r="BB632" s="123"/>
      <c r="BC632" s="123"/>
      <c r="BD632" s="123"/>
      <c r="BE632" s="123"/>
      <c r="BF632" s="67"/>
    </row>
    <row r="633" spans="1:58" ht="25.5" customHeight="1" x14ac:dyDescent="0.25">
      <c r="A633" s="31"/>
      <c r="B633" s="31"/>
      <c r="C633" s="31"/>
      <c r="D633" s="31"/>
      <c r="E633" s="33"/>
      <c r="F633" s="90"/>
      <c r="G633" s="31"/>
      <c r="H633" s="83"/>
      <c r="I633" s="83"/>
      <c r="J633" s="62"/>
      <c r="K633" s="31"/>
      <c r="L633" s="31"/>
      <c r="M633" s="83"/>
      <c r="N633" s="69"/>
      <c r="O633" s="69"/>
      <c r="P633" s="74"/>
      <c r="Q633" s="74"/>
      <c r="R633" s="75"/>
      <c r="S633" s="34"/>
      <c r="T633" s="83"/>
      <c r="U633" s="83"/>
      <c r="V633" s="83"/>
      <c r="W633" s="83"/>
      <c r="X633" s="74"/>
      <c r="Y633" s="74"/>
      <c r="Z633" s="74"/>
      <c r="AA633" s="66"/>
      <c r="AB633" s="72"/>
      <c r="AC633" s="66"/>
      <c r="AD633" s="72"/>
      <c r="AE633" s="72"/>
      <c r="AF633" s="72"/>
      <c r="AG633" s="62"/>
      <c r="AH633" s="104"/>
      <c r="AI633" s="105"/>
      <c r="AJ633" s="30"/>
      <c r="AK633" s="30"/>
      <c r="AL633" s="30"/>
      <c r="AM633" s="30"/>
      <c r="AN633" s="68"/>
      <c r="AO633" s="68"/>
      <c r="AP633" s="68"/>
      <c r="AQ633" s="68"/>
      <c r="AR633" s="68"/>
      <c r="AS633" s="31"/>
      <c r="AT633" s="73"/>
      <c r="AU633" s="73"/>
      <c r="AV633" s="68"/>
      <c r="AW633" s="67"/>
      <c r="AX633" s="67"/>
      <c r="AY633" s="67"/>
      <c r="AZ633" s="67"/>
      <c r="BA633" s="123"/>
      <c r="BB633" s="123"/>
      <c r="BC633" s="123"/>
      <c r="BD633" s="123"/>
      <c r="BE633" s="123"/>
      <c r="BF633" s="67"/>
    </row>
    <row r="634" spans="1:58" ht="25.5" customHeight="1" x14ac:dyDescent="0.25">
      <c r="A634" s="31"/>
      <c r="B634" s="31"/>
      <c r="C634" s="31"/>
      <c r="D634" s="31"/>
      <c r="E634" s="33"/>
      <c r="F634" s="90"/>
      <c r="G634" s="31"/>
      <c r="H634" s="83"/>
      <c r="I634" s="83"/>
      <c r="J634" s="62"/>
      <c r="K634" s="31"/>
      <c r="L634" s="31"/>
      <c r="M634" s="83"/>
      <c r="N634" s="69"/>
      <c r="O634" s="69"/>
      <c r="P634" s="74"/>
      <c r="Q634" s="74"/>
      <c r="R634" s="75"/>
      <c r="S634" s="34"/>
      <c r="T634" s="83"/>
      <c r="U634" s="83"/>
      <c r="V634" s="83"/>
      <c r="W634" s="83"/>
      <c r="X634" s="74"/>
      <c r="Y634" s="74"/>
      <c r="Z634" s="74"/>
      <c r="AA634" s="66"/>
      <c r="AB634" s="72"/>
      <c r="AC634" s="66"/>
      <c r="AD634" s="72"/>
      <c r="AE634" s="72"/>
      <c r="AF634" s="72"/>
      <c r="AG634" s="62"/>
      <c r="AH634" s="104"/>
      <c r="AI634" s="105"/>
      <c r="AJ634" s="30"/>
      <c r="AK634" s="30"/>
      <c r="AL634" s="30"/>
      <c r="AM634" s="30"/>
      <c r="AN634" s="68"/>
      <c r="AO634" s="68"/>
      <c r="AP634" s="68"/>
      <c r="AQ634" s="68"/>
      <c r="AR634" s="68"/>
      <c r="AS634" s="31"/>
      <c r="AT634" s="73"/>
      <c r="AU634" s="73"/>
      <c r="AV634" s="68"/>
      <c r="AW634" s="67"/>
      <c r="AX634" s="67"/>
      <c r="AY634" s="67"/>
      <c r="AZ634" s="67"/>
      <c r="BA634" s="123"/>
      <c r="BB634" s="123"/>
      <c r="BC634" s="123"/>
      <c r="BD634" s="123"/>
      <c r="BE634" s="123"/>
      <c r="BF634" s="67"/>
    </row>
    <row r="635" spans="1:58" ht="25.5" customHeight="1" x14ac:dyDescent="0.25">
      <c r="A635" s="31"/>
      <c r="B635" s="31"/>
      <c r="C635" s="31"/>
      <c r="D635" s="31"/>
      <c r="E635" s="33"/>
      <c r="F635" s="90"/>
      <c r="G635" s="31"/>
      <c r="H635" s="83"/>
      <c r="I635" s="83"/>
      <c r="J635" s="62"/>
      <c r="K635" s="31"/>
      <c r="L635" s="31"/>
      <c r="M635" s="83"/>
      <c r="N635" s="69"/>
      <c r="O635" s="69"/>
      <c r="P635" s="74"/>
      <c r="Q635" s="74"/>
      <c r="R635" s="75"/>
      <c r="S635" s="34"/>
      <c r="T635" s="83"/>
      <c r="U635" s="83"/>
      <c r="V635" s="83"/>
      <c r="W635" s="83"/>
      <c r="X635" s="74"/>
      <c r="Y635" s="74"/>
      <c r="Z635" s="74"/>
      <c r="AA635" s="66"/>
      <c r="AB635" s="72"/>
      <c r="AC635" s="66"/>
      <c r="AD635" s="72"/>
      <c r="AE635" s="72"/>
      <c r="AF635" s="72"/>
      <c r="AG635" s="62"/>
      <c r="AH635" s="104"/>
      <c r="AI635" s="105"/>
      <c r="AJ635" s="30"/>
      <c r="AK635" s="30"/>
      <c r="AL635" s="30"/>
      <c r="AM635" s="30"/>
      <c r="AN635" s="68"/>
      <c r="AO635" s="68"/>
      <c r="AP635" s="68"/>
      <c r="AQ635" s="68"/>
      <c r="AR635" s="68"/>
      <c r="AS635" s="31"/>
      <c r="AT635" s="73"/>
      <c r="AU635" s="73"/>
      <c r="AV635" s="68"/>
      <c r="AW635" s="67"/>
      <c r="AX635" s="67"/>
      <c r="AY635" s="67"/>
      <c r="AZ635" s="67"/>
      <c r="BA635" s="123"/>
      <c r="BB635" s="123"/>
      <c r="BC635" s="123"/>
      <c r="BD635" s="123"/>
      <c r="BE635" s="123"/>
      <c r="BF635" s="67"/>
    </row>
    <row r="636" spans="1:58" ht="25.5" customHeight="1" x14ac:dyDescent="0.25">
      <c r="A636" s="31"/>
      <c r="B636" s="31"/>
      <c r="C636" s="31"/>
      <c r="D636" s="31"/>
      <c r="E636" s="33"/>
      <c r="F636" s="90"/>
      <c r="G636" s="31"/>
      <c r="H636" s="83"/>
      <c r="I636" s="83"/>
      <c r="J636" s="62"/>
      <c r="K636" s="31"/>
      <c r="L636" s="31"/>
      <c r="M636" s="83"/>
      <c r="N636" s="69"/>
      <c r="O636" s="69"/>
      <c r="P636" s="74"/>
      <c r="Q636" s="74"/>
      <c r="R636" s="75"/>
      <c r="S636" s="34"/>
      <c r="T636" s="83"/>
      <c r="U636" s="83"/>
      <c r="V636" s="83"/>
      <c r="W636" s="83"/>
      <c r="X636" s="74"/>
      <c r="Y636" s="74"/>
      <c r="Z636" s="74"/>
      <c r="AA636" s="66"/>
      <c r="AB636" s="72"/>
      <c r="AC636" s="66"/>
      <c r="AD636" s="72"/>
      <c r="AE636" s="72"/>
      <c r="AF636" s="72"/>
      <c r="AG636" s="62"/>
      <c r="AH636" s="104"/>
      <c r="AI636" s="105"/>
      <c r="AJ636" s="30"/>
      <c r="AK636" s="30"/>
      <c r="AL636" s="30"/>
      <c r="AM636" s="30"/>
      <c r="AN636" s="68"/>
      <c r="AO636" s="68"/>
      <c r="AP636" s="68"/>
      <c r="AQ636" s="68"/>
      <c r="AR636" s="68"/>
      <c r="AS636" s="31"/>
      <c r="AT636" s="73"/>
      <c r="AU636" s="73"/>
      <c r="AV636" s="68"/>
      <c r="AW636" s="67"/>
      <c r="AX636" s="67"/>
      <c r="AY636" s="67"/>
      <c r="AZ636" s="67"/>
      <c r="BA636" s="123"/>
      <c r="BB636" s="123"/>
      <c r="BC636" s="123"/>
      <c r="BD636" s="123"/>
      <c r="BE636" s="123"/>
      <c r="BF636" s="67"/>
    </row>
    <row r="637" spans="1:58" ht="25.5" customHeight="1" x14ac:dyDescent="0.25">
      <c r="A637" s="31"/>
      <c r="B637" s="31"/>
      <c r="C637" s="31"/>
      <c r="D637" s="31"/>
      <c r="E637" s="33"/>
      <c r="F637" s="90"/>
      <c r="G637" s="31"/>
      <c r="H637" s="83"/>
      <c r="I637" s="83"/>
      <c r="J637" s="62"/>
      <c r="K637" s="31"/>
      <c r="L637" s="31"/>
      <c r="M637" s="83"/>
      <c r="N637" s="69"/>
      <c r="O637" s="69"/>
      <c r="P637" s="74"/>
      <c r="Q637" s="74"/>
      <c r="R637" s="75"/>
      <c r="S637" s="34"/>
      <c r="T637" s="83"/>
      <c r="U637" s="83"/>
      <c r="V637" s="83"/>
      <c r="W637" s="83"/>
      <c r="X637" s="74"/>
      <c r="Y637" s="74"/>
      <c r="Z637" s="74"/>
      <c r="AA637" s="66"/>
      <c r="AB637" s="72"/>
      <c r="AC637" s="66"/>
      <c r="AD637" s="72"/>
      <c r="AE637" s="72"/>
      <c r="AF637" s="72"/>
      <c r="AG637" s="62"/>
      <c r="AH637" s="104"/>
      <c r="AI637" s="105"/>
      <c r="AJ637" s="30"/>
      <c r="AK637" s="30"/>
      <c r="AL637" s="30"/>
      <c r="AM637" s="30"/>
      <c r="AN637" s="68"/>
      <c r="AO637" s="68"/>
      <c r="AP637" s="68"/>
      <c r="AQ637" s="68"/>
      <c r="AR637" s="68"/>
      <c r="AS637" s="31"/>
      <c r="AT637" s="73"/>
      <c r="AU637" s="73"/>
      <c r="AV637" s="68"/>
      <c r="AW637" s="67"/>
      <c r="AX637" s="67"/>
      <c r="AY637" s="67"/>
      <c r="AZ637" s="67"/>
      <c r="BA637" s="123"/>
      <c r="BB637" s="123"/>
      <c r="BC637" s="123"/>
      <c r="BD637" s="123"/>
      <c r="BE637" s="123"/>
      <c r="BF637" s="67"/>
    </row>
    <row r="638" spans="1:58" ht="25.5" customHeight="1" x14ac:dyDescent="0.25">
      <c r="A638" s="31"/>
      <c r="B638" s="31"/>
      <c r="C638" s="31"/>
      <c r="D638" s="31"/>
      <c r="E638" s="33"/>
      <c r="F638" s="90"/>
      <c r="G638" s="31"/>
      <c r="H638" s="83"/>
      <c r="I638" s="83"/>
      <c r="J638" s="62"/>
      <c r="K638" s="31"/>
      <c r="L638" s="31"/>
      <c r="M638" s="83"/>
      <c r="N638" s="69"/>
      <c r="O638" s="69"/>
      <c r="P638" s="74"/>
      <c r="Q638" s="74"/>
      <c r="R638" s="75"/>
      <c r="S638" s="34"/>
      <c r="T638" s="83"/>
      <c r="U638" s="83"/>
      <c r="V638" s="83"/>
      <c r="W638" s="83"/>
      <c r="X638" s="74"/>
      <c r="Y638" s="74"/>
      <c r="Z638" s="74"/>
      <c r="AA638" s="66"/>
      <c r="AB638" s="72"/>
      <c r="AC638" s="66"/>
      <c r="AD638" s="72"/>
      <c r="AE638" s="72"/>
      <c r="AF638" s="72"/>
      <c r="AG638" s="62"/>
      <c r="AH638" s="104"/>
      <c r="AI638" s="105"/>
      <c r="AJ638" s="30"/>
      <c r="AK638" s="30"/>
      <c r="AL638" s="30"/>
      <c r="AM638" s="30"/>
      <c r="AN638" s="68"/>
      <c r="AO638" s="68"/>
      <c r="AP638" s="68"/>
      <c r="AQ638" s="68"/>
      <c r="AR638" s="68"/>
      <c r="AS638" s="31"/>
      <c r="AT638" s="73"/>
      <c r="AU638" s="73"/>
      <c r="AV638" s="68"/>
      <c r="AW638" s="67"/>
      <c r="AX638" s="67"/>
      <c r="AY638" s="67"/>
      <c r="AZ638" s="67"/>
      <c r="BA638" s="123"/>
      <c r="BB638" s="123"/>
      <c r="BC638" s="123"/>
      <c r="BD638" s="123"/>
      <c r="BE638" s="123"/>
      <c r="BF638" s="67"/>
    </row>
    <row r="639" spans="1:58" ht="25.5" customHeight="1" x14ac:dyDescent="0.25">
      <c r="A639" s="31"/>
      <c r="B639" s="31"/>
      <c r="C639" s="31"/>
      <c r="D639" s="31"/>
      <c r="E639" s="33"/>
      <c r="F639" s="90"/>
      <c r="G639" s="31"/>
      <c r="H639" s="83"/>
      <c r="I639" s="83"/>
      <c r="J639" s="62"/>
      <c r="K639" s="31"/>
      <c r="L639" s="31"/>
      <c r="M639" s="83"/>
      <c r="N639" s="69"/>
      <c r="O639" s="69"/>
      <c r="P639" s="74"/>
      <c r="Q639" s="74"/>
      <c r="R639" s="75"/>
      <c r="S639" s="34"/>
      <c r="T639" s="83"/>
      <c r="U639" s="83"/>
      <c r="V639" s="83"/>
      <c r="W639" s="83"/>
      <c r="X639" s="74"/>
      <c r="Y639" s="74"/>
      <c r="Z639" s="74"/>
      <c r="AA639" s="66"/>
      <c r="AB639" s="72"/>
      <c r="AC639" s="66"/>
      <c r="AD639" s="72"/>
      <c r="AE639" s="72"/>
      <c r="AF639" s="72"/>
      <c r="AG639" s="62"/>
      <c r="AH639" s="104"/>
      <c r="AI639" s="105"/>
      <c r="AJ639" s="30"/>
      <c r="AK639" s="30"/>
      <c r="AL639" s="30"/>
      <c r="AM639" s="30"/>
      <c r="AN639" s="68"/>
      <c r="AO639" s="68"/>
      <c r="AP639" s="68"/>
      <c r="AQ639" s="68"/>
      <c r="AR639" s="68"/>
      <c r="AS639" s="31"/>
      <c r="AT639" s="73"/>
      <c r="AU639" s="73"/>
      <c r="AV639" s="68"/>
      <c r="AW639" s="67"/>
      <c r="AX639" s="67"/>
      <c r="AY639" s="67"/>
      <c r="AZ639" s="67"/>
      <c r="BA639" s="123"/>
      <c r="BB639" s="123"/>
      <c r="BC639" s="123"/>
      <c r="BD639" s="123"/>
      <c r="BE639" s="123"/>
      <c r="BF639" s="67"/>
    </row>
    <row r="640" spans="1:58" ht="25.5" customHeight="1" x14ac:dyDescent="0.25">
      <c r="A640" s="31"/>
      <c r="B640" s="31"/>
      <c r="C640" s="31"/>
      <c r="D640" s="31"/>
      <c r="E640" s="33"/>
      <c r="F640" s="90"/>
      <c r="G640" s="31"/>
      <c r="H640" s="83"/>
      <c r="I640" s="83"/>
      <c r="J640" s="62"/>
      <c r="K640" s="31"/>
      <c r="L640" s="31"/>
      <c r="M640" s="83"/>
      <c r="N640" s="69"/>
      <c r="O640" s="69"/>
      <c r="P640" s="74"/>
      <c r="Q640" s="74"/>
      <c r="R640" s="75"/>
      <c r="S640" s="34"/>
      <c r="T640" s="83"/>
      <c r="U640" s="83"/>
      <c r="V640" s="83"/>
      <c r="W640" s="83"/>
      <c r="X640" s="74"/>
      <c r="Y640" s="74"/>
      <c r="Z640" s="74"/>
      <c r="AA640" s="66"/>
      <c r="AB640" s="72"/>
      <c r="AC640" s="66"/>
      <c r="AD640" s="72"/>
      <c r="AE640" s="72"/>
      <c r="AF640" s="72"/>
      <c r="AG640" s="62"/>
      <c r="AH640" s="104"/>
      <c r="AI640" s="105"/>
      <c r="AJ640" s="30"/>
      <c r="AK640" s="30"/>
      <c r="AL640" s="30"/>
      <c r="AM640" s="30"/>
      <c r="AN640" s="68"/>
      <c r="AO640" s="68"/>
      <c r="AP640" s="68"/>
      <c r="AQ640" s="68"/>
      <c r="AR640" s="68"/>
      <c r="AS640" s="31"/>
      <c r="AT640" s="73"/>
      <c r="AU640" s="73"/>
      <c r="AV640" s="68"/>
      <c r="AW640" s="67"/>
      <c r="AX640" s="67"/>
      <c r="AY640" s="67"/>
      <c r="AZ640" s="67"/>
      <c r="BA640" s="123"/>
      <c r="BB640" s="123"/>
      <c r="BC640" s="123"/>
      <c r="BD640" s="123"/>
      <c r="BE640" s="123"/>
      <c r="BF640" s="67"/>
    </row>
    <row r="641" spans="1:58" ht="25.5" customHeight="1" x14ac:dyDescent="0.25">
      <c r="A641" s="31"/>
      <c r="B641" s="31"/>
      <c r="C641" s="31"/>
      <c r="D641" s="31"/>
      <c r="E641" s="33"/>
      <c r="F641" s="90"/>
      <c r="G641" s="31"/>
      <c r="H641" s="83"/>
      <c r="I641" s="83"/>
      <c r="J641" s="62"/>
      <c r="K641" s="31"/>
      <c r="L641" s="31"/>
      <c r="M641" s="83"/>
      <c r="N641" s="69"/>
      <c r="O641" s="69"/>
      <c r="P641" s="74"/>
      <c r="Q641" s="74"/>
      <c r="R641" s="75"/>
      <c r="S641" s="34"/>
      <c r="T641" s="83"/>
      <c r="U641" s="83"/>
      <c r="V641" s="83"/>
      <c r="W641" s="83"/>
      <c r="X641" s="74"/>
      <c r="Y641" s="74"/>
      <c r="Z641" s="74"/>
      <c r="AA641" s="66"/>
      <c r="AB641" s="72"/>
      <c r="AC641" s="66"/>
      <c r="AD641" s="72"/>
      <c r="AE641" s="72"/>
      <c r="AF641" s="72"/>
      <c r="AG641" s="62"/>
      <c r="AH641" s="104"/>
      <c r="AI641" s="105"/>
      <c r="AJ641" s="30"/>
      <c r="AK641" s="30"/>
      <c r="AL641" s="30"/>
      <c r="AM641" s="30"/>
      <c r="AN641" s="68"/>
      <c r="AO641" s="68"/>
      <c r="AP641" s="68"/>
      <c r="AQ641" s="68"/>
      <c r="AR641" s="68"/>
      <c r="AS641" s="31"/>
      <c r="AT641" s="73"/>
      <c r="AU641" s="73"/>
      <c r="AV641" s="68"/>
      <c r="AW641" s="67"/>
      <c r="AX641" s="67"/>
      <c r="AY641" s="67"/>
      <c r="AZ641" s="67"/>
      <c r="BA641" s="123"/>
      <c r="BB641" s="123"/>
      <c r="BC641" s="123"/>
      <c r="BD641" s="123"/>
      <c r="BE641" s="123"/>
      <c r="BF641" s="67"/>
    </row>
    <row r="642" spans="1:58" ht="25.5" customHeight="1" x14ac:dyDescent="0.25">
      <c r="A642" s="31"/>
      <c r="B642" s="31"/>
      <c r="C642" s="31"/>
      <c r="D642" s="31"/>
      <c r="E642" s="33"/>
      <c r="F642" s="90"/>
      <c r="G642" s="31"/>
      <c r="H642" s="83"/>
      <c r="I642" s="83"/>
      <c r="J642" s="62"/>
      <c r="K642" s="31"/>
      <c r="L642" s="31"/>
      <c r="M642" s="83"/>
      <c r="N642" s="69"/>
      <c r="O642" s="69"/>
      <c r="P642" s="74"/>
      <c r="Q642" s="74"/>
      <c r="R642" s="75"/>
      <c r="S642" s="34"/>
      <c r="T642" s="83"/>
      <c r="U642" s="83"/>
      <c r="V642" s="83"/>
      <c r="W642" s="83"/>
      <c r="X642" s="74"/>
      <c r="Y642" s="74"/>
      <c r="Z642" s="74"/>
      <c r="AA642" s="66"/>
      <c r="AB642" s="72"/>
      <c r="AC642" s="66"/>
      <c r="AD642" s="72"/>
      <c r="AE642" s="72"/>
      <c r="AF642" s="72"/>
      <c r="AG642" s="62"/>
      <c r="AH642" s="104"/>
      <c r="AI642" s="105"/>
      <c r="AJ642" s="30"/>
      <c r="AK642" s="30"/>
      <c r="AL642" s="30"/>
      <c r="AM642" s="30"/>
      <c r="AN642" s="68"/>
      <c r="AO642" s="68"/>
      <c r="AP642" s="68"/>
      <c r="AQ642" s="68"/>
      <c r="AR642" s="68"/>
      <c r="AS642" s="31"/>
      <c r="AT642" s="73"/>
      <c r="AU642" s="73"/>
      <c r="AV642" s="68"/>
      <c r="AW642" s="67"/>
      <c r="AX642" s="67"/>
      <c r="AY642" s="67"/>
      <c r="AZ642" s="67"/>
      <c r="BA642" s="123"/>
      <c r="BB642" s="123"/>
      <c r="BC642" s="123"/>
      <c r="BD642" s="123"/>
      <c r="BE642" s="123"/>
      <c r="BF642" s="67"/>
    </row>
    <row r="643" spans="1:58" ht="25.5" customHeight="1" x14ac:dyDescent="0.25">
      <c r="A643" s="31"/>
      <c r="B643" s="31"/>
      <c r="C643" s="31"/>
      <c r="D643" s="31"/>
      <c r="E643" s="33"/>
      <c r="F643" s="90"/>
      <c r="G643" s="31"/>
      <c r="H643" s="83"/>
      <c r="I643" s="83"/>
      <c r="J643" s="62"/>
      <c r="K643" s="31"/>
      <c r="L643" s="31"/>
      <c r="M643" s="83"/>
      <c r="N643" s="69"/>
      <c r="O643" s="69"/>
      <c r="P643" s="74"/>
      <c r="Q643" s="74"/>
      <c r="R643" s="75"/>
      <c r="S643" s="34"/>
      <c r="T643" s="83"/>
      <c r="U643" s="83"/>
      <c r="V643" s="83"/>
      <c r="W643" s="83"/>
      <c r="X643" s="74"/>
      <c r="Y643" s="74"/>
      <c r="Z643" s="74"/>
      <c r="AA643" s="66"/>
      <c r="AB643" s="72"/>
      <c r="AC643" s="66"/>
      <c r="AD643" s="72"/>
      <c r="AE643" s="72"/>
      <c r="AF643" s="72"/>
      <c r="AG643" s="62"/>
      <c r="AH643" s="104"/>
      <c r="AI643" s="105"/>
      <c r="AJ643" s="30"/>
      <c r="AK643" s="30"/>
      <c r="AL643" s="30"/>
      <c r="AM643" s="30"/>
      <c r="AN643" s="68"/>
      <c r="AO643" s="68"/>
      <c r="AP643" s="68"/>
      <c r="AQ643" s="68"/>
      <c r="AR643" s="68"/>
      <c r="AS643" s="31"/>
      <c r="AT643" s="73"/>
      <c r="AU643" s="73"/>
      <c r="AV643" s="68"/>
      <c r="AW643" s="67"/>
      <c r="AX643" s="67"/>
      <c r="AY643" s="67"/>
      <c r="AZ643" s="67"/>
      <c r="BA643" s="123"/>
      <c r="BB643" s="123"/>
      <c r="BC643" s="123"/>
      <c r="BD643" s="123"/>
      <c r="BE643" s="123"/>
      <c r="BF643" s="67"/>
    </row>
    <row r="644" spans="1:58" ht="25.5" customHeight="1" x14ac:dyDescent="0.25">
      <c r="A644" s="31"/>
      <c r="B644" s="31"/>
      <c r="C644" s="31"/>
      <c r="D644" s="31"/>
      <c r="E644" s="33"/>
      <c r="F644" s="90"/>
      <c r="G644" s="31"/>
      <c r="H644" s="83"/>
      <c r="I644" s="83"/>
      <c r="J644" s="62"/>
      <c r="K644" s="31"/>
      <c r="L644" s="31"/>
      <c r="M644" s="83"/>
      <c r="N644" s="69"/>
      <c r="O644" s="69"/>
      <c r="P644" s="74"/>
      <c r="Q644" s="74"/>
      <c r="R644" s="75"/>
      <c r="S644" s="34"/>
      <c r="T644" s="83"/>
      <c r="U644" s="83"/>
      <c r="V644" s="83"/>
      <c r="W644" s="83"/>
      <c r="X644" s="74"/>
      <c r="Y644" s="74"/>
      <c r="Z644" s="74"/>
      <c r="AA644" s="66"/>
      <c r="AB644" s="72"/>
      <c r="AC644" s="66"/>
      <c r="AD644" s="72"/>
      <c r="AE644" s="72"/>
      <c r="AF644" s="72"/>
      <c r="AG644" s="62"/>
      <c r="AH644" s="104"/>
      <c r="AI644" s="105"/>
      <c r="AJ644" s="30"/>
      <c r="AK644" s="30"/>
      <c r="AL644" s="30"/>
      <c r="AM644" s="30"/>
      <c r="AN644" s="68"/>
      <c r="AO644" s="68"/>
      <c r="AP644" s="68"/>
      <c r="AQ644" s="68"/>
      <c r="AR644" s="68"/>
      <c r="AS644" s="31"/>
      <c r="AT644" s="73"/>
      <c r="AU644" s="73"/>
      <c r="AV644" s="68"/>
      <c r="AW644" s="67"/>
      <c r="AX644" s="67"/>
      <c r="AY644" s="67"/>
      <c r="AZ644" s="67"/>
      <c r="BA644" s="123"/>
      <c r="BB644" s="123"/>
      <c r="BC644" s="123"/>
      <c r="BD644" s="123"/>
      <c r="BE644" s="123"/>
      <c r="BF644" s="67"/>
    </row>
    <row r="645" spans="1:58" ht="25.5" customHeight="1" x14ac:dyDescent="0.25">
      <c r="A645" s="31"/>
      <c r="B645" s="31"/>
      <c r="C645" s="31"/>
      <c r="D645" s="31"/>
      <c r="E645" s="33"/>
      <c r="F645" s="90"/>
      <c r="G645" s="31"/>
      <c r="H645" s="83"/>
      <c r="I645" s="83"/>
      <c r="J645" s="62"/>
      <c r="K645" s="31"/>
      <c r="L645" s="31"/>
      <c r="M645" s="83"/>
      <c r="N645" s="69"/>
      <c r="O645" s="69"/>
      <c r="P645" s="74"/>
      <c r="Q645" s="74"/>
      <c r="R645" s="75"/>
      <c r="S645" s="34"/>
      <c r="T645" s="83"/>
      <c r="U645" s="83"/>
      <c r="V645" s="83"/>
      <c r="W645" s="83"/>
      <c r="X645" s="74"/>
      <c r="Y645" s="74"/>
      <c r="Z645" s="74"/>
      <c r="AA645" s="66"/>
      <c r="AB645" s="72"/>
      <c r="AC645" s="66"/>
      <c r="AD645" s="72"/>
      <c r="AE645" s="72"/>
      <c r="AF645" s="72"/>
      <c r="AG645" s="62"/>
      <c r="AH645" s="104"/>
      <c r="AI645" s="105"/>
      <c r="AJ645" s="30"/>
      <c r="AK645" s="30"/>
      <c r="AL645" s="30"/>
      <c r="AM645" s="30"/>
      <c r="AN645" s="68"/>
      <c r="AO645" s="68"/>
      <c r="AP645" s="68"/>
      <c r="AQ645" s="68"/>
      <c r="AR645" s="68"/>
      <c r="AS645" s="31"/>
      <c r="AT645" s="73"/>
      <c r="AU645" s="73"/>
      <c r="AV645" s="68"/>
      <c r="AW645" s="67"/>
      <c r="AX645" s="67"/>
      <c r="AY645" s="67"/>
      <c r="AZ645" s="67"/>
      <c r="BA645" s="123"/>
      <c r="BB645" s="123"/>
      <c r="BC645" s="123"/>
      <c r="BD645" s="123"/>
      <c r="BE645" s="123"/>
      <c r="BF645" s="67"/>
    </row>
    <row r="646" spans="1:58" ht="25.5" customHeight="1" x14ac:dyDescent="0.25">
      <c r="A646" s="31"/>
      <c r="B646" s="31"/>
      <c r="C646" s="31"/>
      <c r="D646" s="31"/>
      <c r="E646" s="33"/>
      <c r="F646" s="90"/>
      <c r="G646" s="31"/>
      <c r="H646" s="83"/>
      <c r="I646" s="83"/>
      <c r="J646" s="62"/>
      <c r="K646" s="31"/>
      <c r="L646" s="31"/>
      <c r="M646" s="83"/>
      <c r="N646" s="69"/>
      <c r="O646" s="69"/>
      <c r="P646" s="74"/>
      <c r="Q646" s="74"/>
      <c r="R646" s="75"/>
      <c r="S646" s="34"/>
      <c r="T646" s="83"/>
      <c r="U646" s="83"/>
      <c r="V646" s="83"/>
      <c r="W646" s="83"/>
      <c r="X646" s="74"/>
      <c r="Y646" s="74"/>
      <c r="Z646" s="74"/>
      <c r="AA646" s="66"/>
      <c r="AB646" s="72"/>
      <c r="AC646" s="66"/>
      <c r="AD646" s="72"/>
      <c r="AE646" s="72"/>
      <c r="AF646" s="72"/>
      <c r="AG646" s="62"/>
      <c r="AH646" s="104"/>
      <c r="AI646" s="105"/>
      <c r="AJ646" s="30"/>
      <c r="AK646" s="30"/>
      <c r="AL646" s="30"/>
      <c r="AM646" s="30"/>
      <c r="AN646" s="68"/>
      <c r="AO646" s="68"/>
      <c r="AP646" s="68"/>
      <c r="AQ646" s="68"/>
      <c r="AR646" s="68"/>
      <c r="AS646" s="31"/>
      <c r="AT646" s="73"/>
      <c r="AU646" s="73"/>
      <c r="AV646" s="68"/>
      <c r="AW646" s="67"/>
      <c r="AX646" s="67"/>
      <c r="AY646" s="67"/>
      <c r="AZ646" s="67"/>
      <c r="BA646" s="123"/>
      <c r="BB646" s="123"/>
      <c r="BC646" s="123"/>
      <c r="BD646" s="123"/>
      <c r="BE646" s="123"/>
      <c r="BF646" s="67"/>
    </row>
    <row r="647" spans="1:58" ht="25.5" customHeight="1" x14ac:dyDescent="0.25">
      <c r="A647" s="31"/>
      <c r="B647" s="31"/>
      <c r="C647" s="31"/>
      <c r="D647" s="31"/>
      <c r="E647" s="33"/>
      <c r="F647" s="90"/>
      <c r="G647" s="31"/>
      <c r="H647" s="83"/>
      <c r="I647" s="83"/>
      <c r="J647" s="62"/>
      <c r="K647" s="31"/>
      <c r="L647" s="31"/>
      <c r="M647" s="83"/>
      <c r="N647" s="69"/>
      <c r="O647" s="69"/>
      <c r="P647" s="74"/>
      <c r="Q647" s="74"/>
      <c r="R647" s="75"/>
      <c r="S647" s="34"/>
      <c r="T647" s="83"/>
      <c r="U647" s="83"/>
      <c r="V647" s="83"/>
      <c r="W647" s="83"/>
      <c r="X647" s="74"/>
      <c r="Y647" s="74"/>
      <c r="Z647" s="74"/>
      <c r="AA647" s="66"/>
      <c r="AB647" s="72"/>
      <c r="AC647" s="66"/>
      <c r="AD647" s="72"/>
      <c r="AE647" s="72"/>
      <c r="AF647" s="72"/>
      <c r="AG647" s="62"/>
      <c r="AH647" s="104"/>
      <c r="AI647" s="105"/>
      <c r="AJ647" s="30"/>
      <c r="AK647" s="30"/>
      <c r="AL647" s="30"/>
      <c r="AM647" s="30"/>
      <c r="AN647" s="68"/>
      <c r="AO647" s="68"/>
      <c r="AP647" s="68"/>
      <c r="AQ647" s="68"/>
      <c r="AR647" s="68"/>
      <c r="AS647" s="31"/>
      <c r="AT647" s="73"/>
      <c r="AU647" s="73"/>
      <c r="AV647" s="68"/>
      <c r="AW647" s="67"/>
      <c r="AX647" s="67"/>
      <c r="AY647" s="67"/>
      <c r="AZ647" s="67"/>
      <c r="BA647" s="123"/>
      <c r="BB647" s="123"/>
      <c r="BC647" s="123"/>
      <c r="BD647" s="123"/>
      <c r="BE647" s="123"/>
      <c r="BF647" s="67"/>
    </row>
    <row r="648" spans="1:58" ht="25.5" customHeight="1" x14ac:dyDescent="0.25">
      <c r="A648" s="31"/>
      <c r="B648" s="31"/>
      <c r="C648" s="31"/>
      <c r="D648" s="31"/>
      <c r="E648" s="33"/>
      <c r="F648" s="90"/>
      <c r="G648" s="31"/>
      <c r="H648" s="83"/>
      <c r="I648" s="83"/>
      <c r="J648" s="62"/>
      <c r="K648" s="31"/>
      <c r="L648" s="31"/>
      <c r="M648" s="83"/>
      <c r="N648" s="69"/>
      <c r="O648" s="69"/>
      <c r="P648" s="74"/>
      <c r="Q648" s="74"/>
      <c r="R648" s="75"/>
      <c r="S648" s="34"/>
      <c r="T648" s="83"/>
      <c r="U648" s="83"/>
      <c r="V648" s="83"/>
      <c r="W648" s="83"/>
      <c r="X648" s="74"/>
      <c r="Y648" s="74"/>
      <c r="Z648" s="74"/>
      <c r="AA648" s="66"/>
      <c r="AB648" s="72"/>
      <c r="AC648" s="66"/>
      <c r="AD648" s="72"/>
      <c r="AE648" s="72"/>
      <c r="AF648" s="72"/>
      <c r="AG648" s="62"/>
      <c r="AH648" s="104"/>
      <c r="AI648" s="105"/>
      <c r="AJ648" s="30"/>
      <c r="AK648" s="30"/>
      <c r="AL648" s="30"/>
      <c r="AM648" s="30"/>
      <c r="AN648" s="68"/>
      <c r="AO648" s="68"/>
      <c r="AP648" s="68"/>
      <c r="AQ648" s="68"/>
      <c r="AR648" s="68"/>
      <c r="AS648" s="31"/>
      <c r="AT648" s="73"/>
      <c r="AU648" s="73"/>
      <c r="AV648" s="68"/>
      <c r="AW648" s="67"/>
      <c r="AX648" s="67"/>
      <c r="AY648" s="67"/>
      <c r="AZ648" s="67"/>
      <c r="BA648" s="123"/>
      <c r="BB648" s="123"/>
      <c r="BC648" s="123"/>
      <c r="BD648" s="123"/>
      <c r="BE648" s="123"/>
      <c r="BF648" s="67"/>
    </row>
    <row r="649" spans="1:58" ht="25.5" customHeight="1" x14ac:dyDescent="0.25">
      <c r="A649" s="31"/>
      <c r="B649" s="31"/>
      <c r="C649" s="31"/>
      <c r="D649" s="31"/>
      <c r="E649" s="33"/>
      <c r="F649" s="90"/>
      <c r="G649" s="31"/>
      <c r="H649" s="83"/>
      <c r="I649" s="83"/>
      <c r="J649" s="62"/>
      <c r="K649" s="31"/>
      <c r="L649" s="31"/>
      <c r="M649" s="83"/>
      <c r="N649" s="69"/>
      <c r="O649" s="69"/>
      <c r="P649" s="74"/>
      <c r="Q649" s="74"/>
      <c r="R649" s="75"/>
      <c r="S649" s="34"/>
      <c r="T649" s="83"/>
      <c r="U649" s="83"/>
      <c r="V649" s="83"/>
      <c r="W649" s="83"/>
      <c r="X649" s="74"/>
      <c r="Y649" s="74"/>
      <c r="Z649" s="74"/>
      <c r="AA649" s="66"/>
      <c r="AB649" s="72"/>
      <c r="AC649" s="66"/>
      <c r="AD649" s="72"/>
      <c r="AE649" s="72"/>
      <c r="AF649" s="72"/>
      <c r="AG649" s="62"/>
      <c r="AH649" s="104"/>
      <c r="AI649" s="105"/>
      <c r="AJ649" s="30"/>
      <c r="AK649" s="30"/>
      <c r="AL649" s="30"/>
      <c r="AM649" s="30"/>
      <c r="AN649" s="68"/>
      <c r="AO649" s="68"/>
      <c r="AP649" s="68"/>
      <c r="AQ649" s="68"/>
      <c r="AR649" s="68"/>
      <c r="AS649" s="31"/>
      <c r="AT649" s="73"/>
      <c r="AU649" s="73"/>
      <c r="AV649" s="68"/>
      <c r="AW649" s="67"/>
      <c r="AX649" s="67"/>
      <c r="AY649" s="67"/>
      <c r="AZ649" s="67"/>
      <c r="BA649" s="123"/>
      <c r="BB649" s="123"/>
      <c r="BC649" s="123"/>
      <c r="BD649" s="123"/>
      <c r="BE649" s="123"/>
      <c r="BF649" s="67"/>
    </row>
    <row r="650" spans="1:58" ht="25.5" customHeight="1" x14ac:dyDescent="0.25">
      <c r="A650" s="31"/>
      <c r="B650" s="31"/>
      <c r="C650" s="31"/>
      <c r="D650" s="31"/>
      <c r="E650" s="33"/>
      <c r="F650" s="90"/>
      <c r="G650" s="31"/>
      <c r="H650" s="83"/>
      <c r="I650" s="83"/>
      <c r="J650" s="62"/>
      <c r="K650" s="31"/>
      <c r="L650" s="31"/>
      <c r="M650" s="83"/>
      <c r="N650" s="69"/>
      <c r="O650" s="69"/>
      <c r="P650" s="74"/>
      <c r="Q650" s="74"/>
      <c r="R650" s="75"/>
      <c r="S650" s="34"/>
      <c r="T650" s="83"/>
      <c r="U650" s="83"/>
      <c r="V650" s="83"/>
      <c r="W650" s="83"/>
      <c r="X650" s="74"/>
      <c r="Y650" s="74"/>
      <c r="Z650" s="74"/>
      <c r="AA650" s="66"/>
      <c r="AB650" s="72"/>
      <c r="AC650" s="66"/>
      <c r="AD650" s="72"/>
      <c r="AE650" s="72"/>
      <c r="AF650" s="72"/>
      <c r="AG650" s="62"/>
      <c r="AH650" s="104"/>
      <c r="AI650" s="105"/>
      <c r="AJ650" s="30"/>
      <c r="AK650" s="30"/>
      <c r="AL650" s="30"/>
      <c r="AM650" s="30"/>
      <c r="AN650" s="68"/>
      <c r="AO650" s="68"/>
      <c r="AP650" s="68"/>
      <c r="AQ650" s="68"/>
      <c r="AR650" s="68"/>
      <c r="AS650" s="31"/>
      <c r="AT650" s="73"/>
      <c r="AU650" s="73"/>
      <c r="AV650" s="68"/>
      <c r="AW650" s="67"/>
      <c r="AX650" s="67"/>
      <c r="AY650" s="67"/>
      <c r="AZ650" s="67"/>
      <c r="BA650" s="123"/>
      <c r="BB650" s="123"/>
      <c r="BC650" s="123"/>
      <c r="BD650" s="123"/>
      <c r="BE650" s="123"/>
      <c r="BF650" s="67"/>
    </row>
    <row r="651" spans="1:58" ht="25.5" customHeight="1" x14ac:dyDescent="0.25">
      <c r="A651" s="31"/>
      <c r="B651" s="31"/>
      <c r="C651" s="31"/>
      <c r="D651" s="31"/>
      <c r="E651" s="33"/>
      <c r="F651" s="90"/>
      <c r="G651" s="31"/>
      <c r="H651" s="83"/>
      <c r="I651" s="83"/>
      <c r="J651" s="62"/>
      <c r="K651" s="31"/>
      <c r="L651" s="31"/>
      <c r="M651" s="83"/>
      <c r="N651" s="69"/>
      <c r="O651" s="69"/>
      <c r="P651" s="74"/>
      <c r="Q651" s="74"/>
      <c r="R651" s="75"/>
      <c r="S651" s="34"/>
      <c r="T651" s="83"/>
      <c r="U651" s="83"/>
      <c r="V651" s="83"/>
      <c r="W651" s="83"/>
      <c r="X651" s="74"/>
      <c r="Y651" s="74"/>
      <c r="Z651" s="74"/>
      <c r="AA651" s="66"/>
      <c r="AB651" s="72"/>
      <c r="AC651" s="66"/>
      <c r="AD651" s="72"/>
      <c r="AE651" s="72"/>
      <c r="AF651" s="72"/>
      <c r="AG651" s="62"/>
      <c r="AH651" s="104"/>
      <c r="AI651" s="105"/>
      <c r="AJ651" s="30"/>
      <c r="AK651" s="30"/>
      <c r="AL651" s="30"/>
      <c r="AM651" s="30"/>
      <c r="AN651" s="68"/>
      <c r="AO651" s="68"/>
      <c r="AP651" s="68"/>
      <c r="AQ651" s="68"/>
      <c r="AR651" s="68"/>
      <c r="AS651" s="31"/>
      <c r="AT651" s="73"/>
      <c r="AU651" s="73"/>
      <c r="AV651" s="68"/>
      <c r="AW651" s="67"/>
      <c r="AX651" s="67"/>
      <c r="AY651" s="67"/>
      <c r="AZ651" s="67"/>
      <c r="BA651" s="123"/>
      <c r="BB651" s="123"/>
      <c r="BC651" s="123"/>
      <c r="BD651" s="123"/>
      <c r="BE651" s="123"/>
      <c r="BF651" s="67"/>
    </row>
    <row r="652" spans="1:58" ht="25.5" customHeight="1" x14ac:dyDescent="0.25">
      <c r="A652" s="31"/>
      <c r="B652" s="31"/>
      <c r="C652" s="31"/>
      <c r="D652" s="31"/>
      <c r="E652" s="33"/>
      <c r="F652" s="90"/>
      <c r="G652" s="31"/>
      <c r="H652" s="83"/>
      <c r="I652" s="83"/>
      <c r="J652" s="62"/>
      <c r="K652" s="31"/>
      <c r="L652" s="31"/>
      <c r="M652" s="83"/>
      <c r="N652" s="69"/>
      <c r="O652" s="69"/>
      <c r="P652" s="74"/>
      <c r="Q652" s="74"/>
      <c r="R652" s="75"/>
      <c r="S652" s="34"/>
      <c r="T652" s="83"/>
      <c r="U652" s="83"/>
      <c r="V652" s="83"/>
      <c r="W652" s="83"/>
      <c r="X652" s="74"/>
      <c r="Y652" s="74"/>
      <c r="Z652" s="74"/>
      <c r="AA652" s="66"/>
      <c r="AB652" s="72"/>
      <c r="AC652" s="66"/>
      <c r="AD652" s="72"/>
      <c r="AE652" s="72"/>
      <c r="AF652" s="72"/>
      <c r="AG652" s="62"/>
      <c r="AH652" s="104"/>
      <c r="AI652" s="105"/>
      <c r="AJ652" s="30"/>
      <c r="AK652" s="30"/>
      <c r="AL652" s="30"/>
      <c r="AM652" s="30"/>
      <c r="AN652" s="68"/>
      <c r="AO652" s="68"/>
      <c r="AP652" s="68"/>
      <c r="AQ652" s="68"/>
      <c r="AR652" s="68"/>
      <c r="AS652" s="31"/>
      <c r="AT652" s="73"/>
      <c r="AU652" s="73"/>
      <c r="AV652" s="68"/>
      <c r="AW652" s="67"/>
      <c r="AX652" s="67"/>
      <c r="AY652" s="67"/>
      <c r="AZ652" s="67"/>
      <c r="BA652" s="123"/>
      <c r="BB652" s="123"/>
      <c r="BC652" s="123"/>
      <c r="BD652" s="123"/>
      <c r="BE652" s="123"/>
      <c r="BF652" s="67"/>
    </row>
    <row r="653" spans="1:58" ht="25.5" customHeight="1" x14ac:dyDescent="0.25">
      <c r="A653" s="31"/>
      <c r="B653" s="31"/>
      <c r="C653" s="31"/>
      <c r="D653" s="31"/>
      <c r="E653" s="33"/>
      <c r="F653" s="90"/>
      <c r="G653" s="31"/>
      <c r="H653" s="83"/>
      <c r="I653" s="83"/>
      <c r="J653" s="62"/>
      <c r="K653" s="31"/>
      <c r="L653" s="31"/>
      <c r="M653" s="83"/>
      <c r="N653" s="69"/>
      <c r="O653" s="69"/>
      <c r="P653" s="74"/>
      <c r="Q653" s="74"/>
      <c r="R653" s="75"/>
      <c r="S653" s="34"/>
      <c r="T653" s="83"/>
      <c r="U653" s="83"/>
      <c r="V653" s="83"/>
      <c r="W653" s="83"/>
      <c r="X653" s="74"/>
      <c r="Y653" s="74"/>
      <c r="Z653" s="74"/>
      <c r="AA653" s="66"/>
      <c r="AB653" s="72"/>
      <c r="AC653" s="66"/>
      <c r="AD653" s="72"/>
      <c r="AE653" s="72"/>
      <c r="AF653" s="72"/>
      <c r="AG653" s="62"/>
      <c r="AH653" s="104"/>
      <c r="AI653" s="105"/>
      <c r="AJ653" s="30"/>
      <c r="AK653" s="30"/>
      <c r="AL653" s="30"/>
      <c r="AM653" s="30"/>
      <c r="AN653" s="68"/>
      <c r="AO653" s="68"/>
      <c r="AP653" s="68"/>
      <c r="AQ653" s="68"/>
      <c r="AR653" s="68"/>
      <c r="AS653" s="31"/>
      <c r="AT653" s="73"/>
      <c r="AU653" s="73"/>
      <c r="AV653" s="68"/>
      <c r="AW653" s="67"/>
      <c r="AX653" s="67"/>
      <c r="AY653" s="67"/>
      <c r="AZ653" s="67"/>
      <c r="BA653" s="123"/>
      <c r="BB653" s="123"/>
      <c r="BC653" s="123"/>
      <c r="BD653" s="123"/>
      <c r="BE653" s="123"/>
      <c r="BF653" s="67"/>
    </row>
    <row r="654" spans="1:58" ht="25.5" customHeight="1" x14ac:dyDescent="0.25">
      <c r="A654" s="31"/>
      <c r="B654" s="31"/>
      <c r="C654" s="31"/>
      <c r="D654" s="31"/>
      <c r="E654" s="33"/>
      <c r="F654" s="90"/>
      <c r="G654" s="31"/>
      <c r="H654" s="83"/>
      <c r="I654" s="83"/>
      <c r="J654" s="62"/>
      <c r="K654" s="31"/>
      <c r="L654" s="31"/>
      <c r="M654" s="83"/>
      <c r="N654" s="69"/>
      <c r="O654" s="69"/>
      <c r="P654" s="74"/>
      <c r="Q654" s="74"/>
      <c r="R654" s="75"/>
      <c r="S654" s="34"/>
      <c r="T654" s="83"/>
      <c r="U654" s="83"/>
      <c r="V654" s="83"/>
      <c r="W654" s="83"/>
      <c r="X654" s="74"/>
      <c r="Y654" s="74"/>
      <c r="Z654" s="74"/>
      <c r="AA654" s="66"/>
      <c r="AB654" s="72"/>
      <c r="AC654" s="66"/>
      <c r="AD654" s="72"/>
      <c r="AE654" s="72"/>
      <c r="AF654" s="72"/>
      <c r="AG654" s="62"/>
      <c r="AH654" s="104"/>
      <c r="AI654" s="105"/>
      <c r="AJ654" s="30"/>
      <c r="AK654" s="30"/>
      <c r="AL654" s="30"/>
      <c r="AM654" s="30"/>
      <c r="AN654" s="68"/>
      <c r="AO654" s="68"/>
      <c r="AP654" s="68"/>
      <c r="AQ654" s="68"/>
      <c r="AR654" s="68"/>
      <c r="AS654" s="31"/>
      <c r="AT654" s="73"/>
      <c r="AU654" s="73"/>
      <c r="AV654" s="68"/>
      <c r="AW654" s="67"/>
      <c r="AX654" s="67"/>
      <c r="AY654" s="67"/>
      <c r="AZ654" s="67"/>
      <c r="BA654" s="123"/>
      <c r="BB654" s="123"/>
      <c r="BC654" s="123"/>
      <c r="BD654" s="123"/>
      <c r="BE654" s="123"/>
      <c r="BF654" s="67"/>
    </row>
    <row r="655" spans="1:58" ht="25.5" customHeight="1" x14ac:dyDescent="0.25">
      <c r="A655" s="31"/>
      <c r="B655" s="31"/>
      <c r="C655" s="31"/>
      <c r="D655" s="31"/>
      <c r="E655" s="33"/>
      <c r="F655" s="90"/>
      <c r="G655" s="31"/>
      <c r="H655" s="83"/>
      <c r="I655" s="83"/>
      <c r="J655" s="62"/>
      <c r="K655" s="31"/>
      <c r="L655" s="31"/>
      <c r="M655" s="83"/>
      <c r="N655" s="69"/>
      <c r="O655" s="69"/>
      <c r="P655" s="74"/>
      <c r="Q655" s="74"/>
      <c r="R655" s="75"/>
      <c r="S655" s="34"/>
      <c r="T655" s="83"/>
      <c r="U655" s="83"/>
      <c r="V655" s="83"/>
      <c r="W655" s="83"/>
      <c r="X655" s="74"/>
      <c r="Y655" s="74"/>
      <c r="Z655" s="74"/>
      <c r="AA655" s="66"/>
      <c r="AB655" s="72"/>
      <c r="AC655" s="66"/>
      <c r="AD655" s="72"/>
      <c r="AE655" s="72"/>
      <c r="AF655" s="72"/>
      <c r="AG655" s="62"/>
      <c r="AH655" s="104"/>
      <c r="AI655" s="105"/>
      <c r="AJ655" s="30"/>
      <c r="AK655" s="30"/>
      <c r="AL655" s="30"/>
      <c r="AM655" s="30"/>
      <c r="AN655" s="68"/>
      <c r="AO655" s="68"/>
      <c r="AP655" s="68"/>
      <c r="AQ655" s="68"/>
      <c r="AR655" s="68"/>
      <c r="AS655" s="31"/>
      <c r="AT655" s="73"/>
      <c r="AU655" s="73"/>
      <c r="AV655" s="68"/>
      <c r="AW655" s="67"/>
      <c r="AX655" s="67"/>
      <c r="AY655" s="67"/>
      <c r="AZ655" s="67"/>
      <c r="BA655" s="123"/>
      <c r="BB655" s="123"/>
      <c r="BC655" s="123"/>
      <c r="BD655" s="123"/>
      <c r="BE655" s="123"/>
      <c r="BF655" s="67"/>
    </row>
    <row r="656" spans="1:58" ht="25.5" customHeight="1" x14ac:dyDescent="0.25">
      <c r="A656" s="31"/>
      <c r="B656" s="31"/>
      <c r="C656" s="31"/>
      <c r="D656" s="31"/>
      <c r="E656" s="33"/>
      <c r="F656" s="90"/>
      <c r="G656" s="31"/>
      <c r="H656" s="83"/>
      <c r="I656" s="83"/>
      <c r="J656" s="62"/>
      <c r="K656" s="31"/>
      <c r="L656" s="31"/>
      <c r="M656" s="83"/>
      <c r="N656" s="69"/>
      <c r="O656" s="69"/>
      <c r="P656" s="74"/>
      <c r="Q656" s="74"/>
      <c r="R656" s="75"/>
      <c r="S656" s="34"/>
      <c r="T656" s="83"/>
      <c r="U656" s="83"/>
      <c r="V656" s="83"/>
      <c r="W656" s="83"/>
      <c r="X656" s="74"/>
      <c r="Y656" s="74"/>
      <c r="Z656" s="74"/>
      <c r="AA656" s="66"/>
      <c r="AB656" s="72"/>
      <c r="AC656" s="66"/>
      <c r="AD656" s="72"/>
      <c r="AE656" s="72"/>
      <c r="AF656" s="72"/>
      <c r="AG656" s="62"/>
      <c r="AH656" s="104"/>
      <c r="AI656" s="105"/>
      <c r="AJ656" s="30"/>
      <c r="AK656" s="30"/>
      <c r="AL656" s="30"/>
      <c r="AM656" s="30"/>
      <c r="AN656" s="68"/>
      <c r="AO656" s="68"/>
      <c r="AP656" s="68"/>
      <c r="AQ656" s="68"/>
      <c r="AR656" s="68"/>
      <c r="AS656" s="31"/>
      <c r="AT656" s="73"/>
      <c r="AU656" s="73"/>
      <c r="AV656" s="68"/>
      <c r="AW656" s="67"/>
      <c r="AX656" s="67"/>
      <c r="AY656" s="67"/>
      <c r="AZ656" s="67"/>
      <c r="BA656" s="123"/>
      <c r="BB656" s="123"/>
      <c r="BC656" s="123"/>
      <c r="BD656" s="123"/>
      <c r="BE656" s="123"/>
      <c r="BF656" s="67"/>
    </row>
    <row r="657" spans="1:58" ht="25.5" customHeight="1" x14ac:dyDescent="0.25">
      <c r="A657" s="31"/>
      <c r="B657" s="31"/>
      <c r="C657" s="31"/>
      <c r="D657" s="31"/>
      <c r="E657" s="33"/>
      <c r="F657" s="90"/>
      <c r="G657" s="31"/>
      <c r="H657" s="83"/>
      <c r="I657" s="83"/>
      <c r="J657" s="62"/>
      <c r="K657" s="31"/>
      <c r="L657" s="31"/>
      <c r="M657" s="83"/>
      <c r="N657" s="69"/>
      <c r="O657" s="69"/>
      <c r="P657" s="74"/>
      <c r="Q657" s="74"/>
      <c r="R657" s="75"/>
      <c r="S657" s="34"/>
      <c r="T657" s="83"/>
      <c r="U657" s="83"/>
      <c r="V657" s="83"/>
      <c r="W657" s="83"/>
      <c r="X657" s="74"/>
      <c r="Y657" s="74"/>
      <c r="Z657" s="74"/>
      <c r="AA657" s="66"/>
      <c r="AB657" s="72"/>
      <c r="AC657" s="66"/>
      <c r="AD657" s="72"/>
      <c r="AE657" s="72"/>
      <c r="AF657" s="72"/>
      <c r="AG657" s="62"/>
      <c r="AH657" s="104"/>
      <c r="AI657" s="105"/>
      <c r="AJ657" s="30"/>
      <c r="AK657" s="30"/>
      <c r="AL657" s="30"/>
      <c r="AM657" s="30"/>
      <c r="AN657" s="68"/>
      <c r="AO657" s="68"/>
      <c r="AP657" s="68"/>
      <c r="AQ657" s="68"/>
      <c r="AR657" s="68"/>
      <c r="AS657" s="31"/>
      <c r="AT657" s="73"/>
      <c r="AU657" s="73"/>
      <c r="AV657" s="68"/>
      <c r="AW657" s="67"/>
      <c r="AX657" s="67"/>
      <c r="AY657" s="67"/>
      <c r="AZ657" s="67"/>
      <c r="BA657" s="123"/>
      <c r="BB657" s="123"/>
      <c r="BC657" s="123"/>
      <c r="BD657" s="123"/>
      <c r="BE657" s="123"/>
      <c r="BF657" s="67"/>
    </row>
    <row r="658" spans="1:58" ht="25.5" customHeight="1" x14ac:dyDescent="0.25">
      <c r="A658" s="31"/>
      <c r="B658" s="31"/>
      <c r="C658" s="31"/>
      <c r="D658" s="31"/>
      <c r="E658" s="33"/>
      <c r="F658" s="90"/>
      <c r="G658" s="31"/>
      <c r="H658" s="83"/>
      <c r="I658" s="83"/>
      <c r="J658" s="62"/>
      <c r="K658" s="31"/>
      <c r="L658" s="31"/>
      <c r="M658" s="83"/>
      <c r="N658" s="69"/>
      <c r="O658" s="69"/>
      <c r="P658" s="74"/>
      <c r="Q658" s="74"/>
      <c r="R658" s="75"/>
      <c r="S658" s="34"/>
      <c r="T658" s="83"/>
      <c r="U658" s="83"/>
      <c r="V658" s="83"/>
      <c r="W658" s="83"/>
      <c r="X658" s="74"/>
      <c r="Y658" s="74"/>
      <c r="Z658" s="74"/>
      <c r="AA658" s="66"/>
      <c r="AB658" s="72"/>
      <c r="AC658" s="66"/>
      <c r="AD658" s="72"/>
      <c r="AE658" s="72"/>
      <c r="AF658" s="72"/>
      <c r="AG658" s="62"/>
      <c r="AH658" s="104"/>
      <c r="AI658" s="105"/>
      <c r="AJ658" s="30"/>
      <c r="AK658" s="30"/>
      <c r="AL658" s="30"/>
      <c r="AM658" s="30"/>
      <c r="AN658" s="68"/>
      <c r="AO658" s="68"/>
      <c r="AP658" s="68"/>
      <c r="AQ658" s="68"/>
      <c r="AR658" s="68"/>
      <c r="AS658" s="31"/>
      <c r="AT658" s="73"/>
      <c r="AU658" s="73"/>
      <c r="AV658" s="68"/>
      <c r="AW658" s="67"/>
      <c r="AX658" s="67"/>
      <c r="AY658" s="67"/>
      <c r="AZ658" s="67"/>
      <c r="BA658" s="123"/>
      <c r="BB658" s="123"/>
      <c r="BC658" s="123"/>
      <c r="BD658" s="123"/>
      <c r="BE658" s="123"/>
      <c r="BF658" s="67"/>
    </row>
    <row r="659" spans="1:58" ht="25.5" customHeight="1" x14ac:dyDescent="0.25">
      <c r="A659" s="31"/>
      <c r="B659" s="31"/>
      <c r="C659" s="31"/>
      <c r="D659" s="31"/>
      <c r="E659" s="33"/>
      <c r="F659" s="90"/>
      <c r="G659" s="31"/>
      <c r="H659" s="83"/>
      <c r="I659" s="83"/>
      <c r="J659" s="62"/>
      <c r="K659" s="31"/>
      <c r="L659" s="31"/>
      <c r="M659" s="83"/>
      <c r="N659" s="69"/>
      <c r="O659" s="69"/>
      <c r="P659" s="74"/>
      <c r="Q659" s="74"/>
      <c r="R659" s="75"/>
      <c r="S659" s="34"/>
      <c r="T659" s="83"/>
      <c r="U659" s="83"/>
      <c r="V659" s="83"/>
      <c r="W659" s="83"/>
      <c r="X659" s="74"/>
      <c r="Y659" s="74"/>
      <c r="Z659" s="74"/>
      <c r="AA659" s="66"/>
      <c r="AB659" s="72"/>
      <c r="AC659" s="66"/>
      <c r="AD659" s="72"/>
      <c r="AE659" s="72"/>
      <c r="AF659" s="72"/>
      <c r="AG659" s="62"/>
      <c r="AH659" s="104"/>
      <c r="AI659" s="105"/>
      <c r="AJ659" s="30"/>
      <c r="AK659" s="30"/>
      <c r="AL659" s="30"/>
      <c r="AM659" s="30"/>
      <c r="AN659" s="68"/>
      <c r="AO659" s="68"/>
      <c r="AP659" s="68"/>
      <c r="AQ659" s="68"/>
      <c r="AR659" s="68"/>
      <c r="AS659" s="31"/>
      <c r="AT659" s="73"/>
      <c r="AU659" s="73"/>
      <c r="AV659" s="68"/>
      <c r="AW659" s="67"/>
      <c r="AX659" s="67"/>
      <c r="AY659" s="67"/>
      <c r="AZ659" s="67"/>
      <c r="BA659" s="123"/>
      <c r="BB659" s="123"/>
      <c r="BC659" s="123"/>
      <c r="BD659" s="123"/>
      <c r="BE659" s="123"/>
      <c r="BF659" s="67"/>
    </row>
    <row r="660" spans="1:58" ht="25.5" customHeight="1" x14ac:dyDescent="0.25">
      <c r="A660" s="31"/>
      <c r="B660" s="31"/>
      <c r="C660" s="31"/>
      <c r="D660" s="31"/>
      <c r="E660" s="33"/>
      <c r="F660" s="90"/>
      <c r="G660" s="31"/>
      <c r="H660" s="83"/>
      <c r="I660" s="83"/>
      <c r="J660" s="62"/>
      <c r="K660" s="31"/>
      <c r="L660" s="31"/>
      <c r="M660" s="83"/>
      <c r="N660" s="69"/>
      <c r="O660" s="69"/>
      <c r="P660" s="74"/>
      <c r="Q660" s="74"/>
      <c r="R660" s="75"/>
      <c r="S660" s="34"/>
      <c r="T660" s="83"/>
      <c r="U660" s="83"/>
      <c r="V660" s="83"/>
      <c r="W660" s="83"/>
      <c r="X660" s="74"/>
      <c r="Y660" s="74"/>
      <c r="Z660" s="74"/>
      <c r="AA660" s="66"/>
      <c r="AB660" s="72"/>
      <c r="AC660" s="66"/>
      <c r="AD660" s="72"/>
      <c r="AE660" s="72"/>
      <c r="AF660" s="72"/>
      <c r="AG660" s="62"/>
      <c r="AH660" s="104"/>
      <c r="AI660" s="105"/>
      <c r="AJ660" s="30"/>
      <c r="AK660" s="30"/>
      <c r="AL660" s="30"/>
      <c r="AM660" s="30"/>
      <c r="AN660" s="68"/>
      <c r="AO660" s="68"/>
      <c r="AP660" s="68"/>
      <c r="AQ660" s="68"/>
      <c r="AR660" s="68"/>
      <c r="AS660" s="31"/>
      <c r="AT660" s="73"/>
      <c r="AU660" s="73"/>
      <c r="AV660" s="68"/>
      <c r="AW660" s="67"/>
      <c r="AX660" s="67"/>
      <c r="AY660" s="67"/>
      <c r="AZ660" s="67"/>
      <c r="BA660" s="123"/>
      <c r="BB660" s="123"/>
      <c r="BC660" s="123"/>
      <c r="BD660" s="123"/>
      <c r="BE660" s="123"/>
      <c r="BF660" s="67"/>
    </row>
    <row r="661" spans="1:58" ht="25.5" customHeight="1" x14ac:dyDescent="0.25">
      <c r="A661" s="31"/>
      <c r="B661" s="31"/>
      <c r="C661" s="31"/>
      <c r="D661" s="31"/>
      <c r="E661" s="33"/>
      <c r="F661" s="90"/>
      <c r="G661" s="31"/>
      <c r="H661" s="83"/>
      <c r="I661" s="83"/>
      <c r="J661" s="62"/>
      <c r="K661" s="31"/>
      <c r="L661" s="31"/>
      <c r="M661" s="83"/>
      <c r="N661" s="69"/>
      <c r="O661" s="69"/>
      <c r="P661" s="74"/>
      <c r="Q661" s="74"/>
      <c r="R661" s="75"/>
      <c r="S661" s="34"/>
      <c r="T661" s="83"/>
      <c r="U661" s="83"/>
      <c r="V661" s="83"/>
      <c r="W661" s="83"/>
      <c r="X661" s="74"/>
      <c r="Y661" s="74"/>
      <c r="Z661" s="74"/>
      <c r="AA661" s="66"/>
      <c r="AB661" s="72"/>
      <c r="AC661" s="66"/>
      <c r="AD661" s="72"/>
      <c r="AE661" s="72"/>
      <c r="AF661" s="72"/>
      <c r="AG661" s="62"/>
      <c r="AH661" s="104"/>
      <c r="AI661" s="105"/>
      <c r="AJ661" s="30"/>
      <c r="AK661" s="30"/>
      <c r="AL661" s="30"/>
      <c r="AM661" s="30"/>
      <c r="AN661" s="68"/>
      <c r="AO661" s="68"/>
      <c r="AP661" s="68"/>
      <c r="AQ661" s="68"/>
      <c r="AR661" s="68"/>
      <c r="AS661" s="31"/>
      <c r="AT661" s="73"/>
      <c r="AU661" s="73"/>
      <c r="AV661" s="68"/>
      <c r="AW661" s="67"/>
      <c r="AX661" s="67"/>
      <c r="AY661" s="67"/>
      <c r="AZ661" s="67"/>
      <c r="BA661" s="123"/>
      <c r="BB661" s="123"/>
      <c r="BC661" s="123"/>
      <c r="BD661" s="123"/>
      <c r="BE661" s="123"/>
      <c r="BF661" s="67"/>
    </row>
    <row r="662" spans="1:58" ht="25.5" customHeight="1" x14ac:dyDescent="0.25">
      <c r="A662" s="31"/>
      <c r="B662" s="31"/>
      <c r="C662" s="31"/>
      <c r="D662" s="31"/>
      <c r="E662" s="33"/>
      <c r="F662" s="90"/>
      <c r="G662" s="31"/>
      <c r="H662" s="83"/>
      <c r="I662" s="83"/>
      <c r="J662" s="62"/>
      <c r="K662" s="31"/>
      <c r="L662" s="31"/>
      <c r="M662" s="83"/>
      <c r="N662" s="69"/>
      <c r="O662" s="69"/>
      <c r="P662" s="74"/>
      <c r="Q662" s="74"/>
      <c r="R662" s="75"/>
      <c r="S662" s="34"/>
      <c r="T662" s="83"/>
      <c r="U662" s="83"/>
      <c r="V662" s="83"/>
      <c r="W662" s="83"/>
      <c r="X662" s="74"/>
      <c r="Y662" s="74"/>
      <c r="Z662" s="74"/>
      <c r="AA662" s="66"/>
      <c r="AB662" s="72"/>
      <c r="AC662" s="66"/>
      <c r="AD662" s="72"/>
      <c r="AE662" s="72"/>
      <c r="AF662" s="72"/>
      <c r="AG662" s="62"/>
      <c r="AH662" s="104"/>
      <c r="AI662" s="105"/>
      <c r="AJ662" s="30"/>
      <c r="AK662" s="30"/>
      <c r="AL662" s="30"/>
      <c r="AM662" s="30"/>
      <c r="AN662" s="68"/>
      <c r="AO662" s="68"/>
      <c r="AP662" s="68"/>
      <c r="AQ662" s="68"/>
      <c r="AR662" s="68"/>
      <c r="AS662" s="31"/>
      <c r="AT662" s="73"/>
      <c r="AU662" s="73"/>
      <c r="AV662" s="68"/>
      <c r="AW662" s="67"/>
      <c r="AX662" s="67"/>
      <c r="AY662" s="67"/>
      <c r="AZ662" s="67"/>
      <c r="BA662" s="123"/>
      <c r="BB662" s="123"/>
      <c r="BC662" s="123"/>
      <c r="BD662" s="123"/>
      <c r="BE662" s="123"/>
      <c r="BF662" s="67"/>
    </row>
    <row r="663" spans="1:58" ht="25.5" customHeight="1" x14ac:dyDescent="0.25">
      <c r="A663" s="31"/>
      <c r="B663" s="31"/>
      <c r="C663" s="31"/>
      <c r="D663" s="31"/>
      <c r="E663" s="33"/>
      <c r="F663" s="90"/>
      <c r="G663" s="31"/>
      <c r="H663" s="83"/>
      <c r="I663" s="83"/>
      <c r="J663" s="62"/>
      <c r="K663" s="31"/>
      <c r="L663" s="31"/>
      <c r="M663" s="83"/>
      <c r="N663" s="69"/>
      <c r="O663" s="69"/>
      <c r="P663" s="74"/>
      <c r="Q663" s="74"/>
      <c r="R663" s="75"/>
      <c r="S663" s="34"/>
      <c r="T663" s="83"/>
      <c r="U663" s="83"/>
      <c r="V663" s="83"/>
      <c r="W663" s="83"/>
      <c r="X663" s="74"/>
      <c r="Y663" s="74"/>
      <c r="Z663" s="74"/>
      <c r="AA663" s="66"/>
      <c r="AB663" s="72"/>
      <c r="AC663" s="66"/>
      <c r="AD663" s="72"/>
      <c r="AE663" s="72"/>
      <c r="AF663" s="72"/>
      <c r="AG663" s="62"/>
      <c r="AH663" s="104"/>
      <c r="AI663" s="105"/>
      <c r="AJ663" s="30"/>
      <c r="AK663" s="30"/>
      <c r="AL663" s="30"/>
      <c r="AM663" s="30"/>
      <c r="AN663" s="68"/>
      <c r="AO663" s="68"/>
      <c r="AP663" s="68"/>
      <c r="AQ663" s="68"/>
      <c r="AR663" s="68"/>
      <c r="AS663" s="31"/>
      <c r="AT663" s="73"/>
      <c r="AU663" s="73"/>
      <c r="AV663" s="68"/>
      <c r="AW663" s="67"/>
      <c r="AX663" s="67"/>
      <c r="AY663" s="67"/>
      <c r="AZ663" s="67"/>
      <c r="BA663" s="123"/>
      <c r="BB663" s="123"/>
      <c r="BC663" s="123"/>
      <c r="BD663" s="123"/>
      <c r="BE663" s="123"/>
      <c r="BF663" s="67"/>
    </row>
    <row r="664" spans="1:58" ht="25.5" customHeight="1" x14ac:dyDescent="0.25">
      <c r="A664" s="31"/>
      <c r="B664" s="31"/>
      <c r="C664" s="31"/>
      <c r="D664" s="31"/>
      <c r="E664" s="33"/>
      <c r="F664" s="90"/>
      <c r="G664" s="31"/>
      <c r="H664" s="83"/>
      <c r="I664" s="83"/>
      <c r="J664" s="62"/>
      <c r="K664" s="31"/>
      <c r="L664" s="31"/>
      <c r="M664" s="83"/>
      <c r="N664" s="69"/>
      <c r="O664" s="69"/>
      <c r="P664" s="74"/>
      <c r="Q664" s="74"/>
      <c r="R664" s="75"/>
      <c r="S664" s="34"/>
      <c r="T664" s="83"/>
      <c r="U664" s="83"/>
      <c r="V664" s="83"/>
      <c r="W664" s="83"/>
      <c r="X664" s="74"/>
      <c r="Y664" s="74"/>
      <c r="Z664" s="74"/>
      <c r="AA664" s="66"/>
      <c r="AB664" s="72"/>
      <c r="AC664" s="66"/>
      <c r="AD664" s="72"/>
      <c r="AE664" s="72"/>
      <c r="AF664" s="72"/>
      <c r="AG664" s="62"/>
      <c r="AH664" s="104"/>
      <c r="AI664" s="105"/>
      <c r="AJ664" s="30"/>
      <c r="AK664" s="30"/>
      <c r="AL664" s="30"/>
      <c r="AM664" s="30"/>
      <c r="AN664" s="68"/>
      <c r="AO664" s="68"/>
      <c r="AP664" s="68"/>
      <c r="AQ664" s="68"/>
      <c r="AR664" s="68"/>
      <c r="AS664" s="31"/>
      <c r="AT664" s="73"/>
      <c r="AU664" s="73"/>
      <c r="AV664" s="68"/>
      <c r="AW664" s="67"/>
      <c r="AX664" s="67"/>
      <c r="AY664" s="67"/>
      <c r="AZ664" s="67"/>
      <c r="BA664" s="123"/>
      <c r="BB664" s="123"/>
      <c r="BC664" s="123"/>
      <c r="BD664" s="123"/>
      <c r="BE664" s="123"/>
      <c r="BF664" s="67"/>
    </row>
    <row r="665" spans="1:58" ht="25.5" customHeight="1" x14ac:dyDescent="0.25">
      <c r="A665" s="31"/>
      <c r="B665" s="31"/>
      <c r="C665" s="31"/>
      <c r="D665" s="31"/>
      <c r="E665" s="33"/>
      <c r="F665" s="90"/>
      <c r="G665" s="31"/>
      <c r="H665" s="83"/>
      <c r="I665" s="83"/>
      <c r="J665" s="62"/>
      <c r="K665" s="31"/>
      <c r="L665" s="31"/>
      <c r="M665" s="83"/>
      <c r="N665" s="69"/>
      <c r="O665" s="69"/>
      <c r="P665" s="74"/>
      <c r="Q665" s="74"/>
      <c r="R665" s="75"/>
      <c r="S665" s="34"/>
      <c r="T665" s="83"/>
      <c r="U665" s="83"/>
      <c r="V665" s="83"/>
      <c r="W665" s="83"/>
      <c r="X665" s="74"/>
      <c r="Y665" s="74"/>
      <c r="Z665" s="74"/>
      <c r="AA665" s="66"/>
      <c r="AB665" s="72"/>
      <c r="AC665" s="66"/>
      <c r="AD665" s="72"/>
      <c r="AE665" s="72"/>
      <c r="AF665" s="72"/>
      <c r="AG665" s="62"/>
      <c r="AH665" s="104"/>
      <c r="AI665" s="105"/>
      <c r="AJ665" s="30"/>
      <c r="AK665" s="30"/>
      <c r="AL665" s="30"/>
      <c r="AM665" s="30"/>
      <c r="AN665" s="68"/>
      <c r="AO665" s="68"/>
      <c r="AP665" s="68"/>
      <c r="AQ665" s="68"/>
      <c r="AR665" s="68"/>
      <c r="AS665" s="31"/>
      <c r="AT665" s="73"/>
      <c r="AU665" s="73"/>
      <c r="AV665" s="68"/>
      <c r="AW665" s="67"/>
      <c r="AX665" s="67"/>
      <c r="AY665" s="67"/>
      <c r="AZ665" s="67"/>
      <c r="BA665" s="123"/>
      <c r="BB665" s="123"/>
      <c r="BC665" s="123"/>
      <c r="BD665" s="123"/>
      <c r="BE665" s="123"/>
      <c r="BF665" s="67"/>
    </row>
    <row r="666" spans="1:58" ht="25.5" customHeight="1" x14ac:dyDescent="0.25">
      <c r="A666" s="31"/>
      <c r="B666" s="31"/>
      <c r="C666" s="31"/>
      <c r="D666" s="31"/>
      <c r="E666" s="33"/>
      <c r="F666" s="90"/>
      <c r="G666" s="31"/>
      <c r="H666" s="83"/>
      <c r="I666" s="83"/>
      <c r="J666" s="62"/>
      <c r="K666" s="31"/>
      <c r="L666" s="31"/>
      <c r="M666" s="83"/>
      <c r="N666" s="69"/>
      <c r="O666" s="69"/>
      <c r="P666" s="74"/>
      <c r="Q666" s="74"/>
      <c r="R666" s="75"/>
      <c r="S666" s="34"/>
      <c r="T666" s="83"/>
      <c r="U666" s="83"/>
      <c r="V666" s="83"/>
      <c r="W666" s="83"/>
      <c r="X666" s="74"/>
      <c r="Y666" s="74"/>
      <c r="Z666" s="74"/>
      <c r="AA666" s="66"/>
      <c r="AB666" s="72"/>
      <c r="AC666" s="66"/>
      <c r="AD666" s="72"/>
      <c r="AE666" s="72"/>
      <c r="AF666" s="72"/>
      <c r="AG666" s="62"/>
      <c r="AH666" s="104"/>
      <c r="AI666" s="105"/>
      <c r="AJ666" s="30"/>
      <c r="AK666" s="30"/>
      <c r="AL666" s="30"/>
      <c r="AM666" s="30"/>
      <c r="AN666" s="68"/>
      <c r="AO666" s="68"/>
      <c r="AP666" s="68"/>
      <c r="AQ666" s="68"/>
      <c r="AR666" s="68"/>
      <c r="AS666" s="31"/>
      <c r="AT666" s="73"/>
      <c r="AU666" s="73"/>
      <c r="AV666" s="68"/>
      <c r="AW666" s="67"/>
      <c r="AX666" s="67"/>
      <c r="AY666" s="67"/>
      <c r="AZ666" s="67"/>
      <c r="BA666" s="123"/>
      <c r="BB666" s="123"/>
      <c r="BC666" s="123"/>
      <c r="BD666" s="123"/>
      <c r="BE666" s="123"/>
      <c r="BF666" s="67"/>
    </row>
    <row r="667" spans="1:58" ht="25.5" customHeight="1" x14ac:dyDescent="0.25">
      <c r="A667" s="31"/>
      <c r="B667" s="31"/>
      <c r="C667" s="31"/>
      <c r="D667" s="31"/>
      <c r="E667" s="33"/>
      <c r="F667" s="90"/>
      <c r="G667" s="31"/>
      <c r="H667" s="83"/>
      <c r="I667" s="83"/>
      <c r="J667" s="62"/>
      <c r="K667" s="31"/>
      <c r="L667" s="31"/>
      <c r="M667" s="83"/>
      <c r="N667" s="69"/>
      <c r="O667" s="69"/>
      <c r="P667" s="74"/>
      <c r="Q667" s="74"/>
      <c r="R667" s="75"/>
      <c r="S667" s="34"/>
      <c r="T667" s="83"/>
      <c r="U667" s="83"/>
      <c r="V667" s="83"/>
      <c r="W667" s="83"/>
      <c r="X667" s="74"/>
      <c r="Y667" s="74"/>
      <c r="Z667" s="74"/>
      <c r="AA667" s="66"/>
      <c r="AB667" s="72"/>
      <c r="AC667" s="66"/>
      <c r="AD667" s="72"/>
      <c r="AE667" s="72"/>
      <c r="AF667" s="72"/>
      <c r="AG667" s="62"/>
      <c r="AH667" s="104"/>
      <c r="AI667" s="105"/>
      <c r="AJ667" s="30"/>
      <c r="AK667" s="30"/>
      <c r="AL667" s="30"/>
      <c r="AM667" s="30"/>
      <c r="AN667" s="68"/>
      <c r="AO667" s="68"/>
      <c r="AP667" s="68"/>
      <c r="AQ667" s="68"/>
      <c r="AR667" s="68"/>
      <c r="AS667" s="31"/>
      <c r="AT667" s="73"/>
      <c r="AU667" s="73"/>
      <c r="AV667" s="68"/>
      <c r="AW667" s="67"/>
      <c r="AX667" s="67"/>
      <c r="AY667" s="67"/>
      <c r="AZ667" s="67"/>
      <c r="BA667" s="123"/>
      <c r="BB667" s="123"/>
      <c r="BC667" s="123"/>
      <c r="BD667" s="123"/>
      <c r="BE667" s="123"/>
      <c r="BF667" s="67"/>
    </row>
    <row r="668" spans="1:58" ht="25.5" customHeight="1" x14ac:dyDescent="0.25">
      <c r="A668" s="31"/>
      <c r="B668" s="31"/>
      <c r="C668" s="31"/>
      <c r="D668" s="31"/>
      <c r="E668" s="33"/>
      <c r="F668" s="90"/>
      <c r="G668" s="31"/>
      <c r="H668" s="83"/>
      <c r="I668" s="83"/>
      <c r="J668" s="62"/>
      <c r="K668" s="31"/>
      <c r="L668" s="31"/>
      <c r="M668" s="83"/>
      <c r="N668" s="69"/>
      <c r="O668" s="69"/>
      <c r="P668" s="74"/>
      <c r="Q668" s="74"/>
      <c r="R668" s="75"/>
      <c r="S668" s="34"/>
      <c r="T668" s="83"/>
      <c r="U668" s="83"/>
      <c r="V668" s="83"/>
      <c r="W668" s="83"/>
      <c r="X668" s="74"/>
      <c r="Y668" s="74"/>
      <c r="Z668" s="74"/>
      <c r="AA668" s="66"/>
      <c r="AB668" s="72"/>
      <c r="AC668" s="66"/>
      <c r="AD668" s="72"/>
      <c r="AE668" s="72"/>
      <c r="AF668" s="72"/>
      <c r="AG668" s="62"/>
      <c r="AH668" s="104"/>
      <c r="AI668" s="105"/>
      <c r="AJ668" s="30"/>
      <c r="AK668" s="30"/>
      <c r="AL668" s="30"/>
      <c r="AM668" s="30"/>
      <c r="AN668" s="68"/>
      <c r="AO668" s="68"/>
      <c r="AP668" s="68"/>
      <c r="AQ668" s="68"/>
      <c r="AR668" s="68"/>
      <c r="AS668" s="31"/>
      <c r="AT668" s="73"/>
      <c r="AU668" s="73"/>
      <c r="AV668" s="68"/>
      <c r="AW668" s="67"/>
      <c r="AX668" s="67"/>
      <c r="AY668" s="67"/>
      <c r="AZ668" s="67"/>
      <c r="BA668" s="123"/>
      <c r="BB668" s="123"/>
      <c r="BC668" s="123"/>
      <c r="BD668" s="123"/>
      <c r="BE668" s="123"/>
      <c r="BF668" s="67"/>
    </row>
    <row r="669" spans="1:58" ht="25.5" customHeight="1" x14ac:dyDescent="0.25">
      <c r="A669" s="31"/>
      <c r="B669" s="31"/>
      <c r="C669" s="31"/>
      <c r="D669" s="31"/>
      <c r="E669" s="33"/>
      <c r="F669" s="90"/>
      <c r="G669" s="31"/>
      <c r="H669" s="83"/>
      <c r="I669" s="83"/>
      <c r="J669" s="62"/>
      <c r="K669" s="31"/>
      <c r="L669" s="31"/>
      <c r="M669" s="83"/>
      <c r="N669" s="69"/>
      <c r="O669" s="69"/>
      <c r="P669" s="74"/>
      <c r="Q669" s="74"/>
      <c r="R669" s="75"/>
      <c r="S669" s="34"/>
      <c r="T669" s="83"/>
      <c r="U669" s="83"/>
      <c r="V669" s="83"/>
      <c r="W669" s="83"/>
      <c r="X669" s="74"/>
      <c r="Y669" s="74"/>
      <c r="Z669" s="74"/>
      <c r="AA669" s="66"/>
      <c r="AB669" s="72"/>
      <c r="AC669" s="66"/>
      <c r="AD669" s="72"/>
      <c r="AE669" s="72"/>
      <c r="AF669" s="72"/>
      <c r="AG669" s="62"/>
      <c r="AH669" s="104"/>
      <c r="AI669" s="105"/>
      <c r="AJ669" s="30"/>
      <c r="AK669" s="30"/>
      <c r="AL669" s="30"/>
      <c r="AM669" s="30"/>
      <c r="AN669" s="68"/>
      <c r="AO669" s="68"/>
      <c r="AP669" s="68"/>
      <c r="AQ669" s="68"/>
      <c r="AR669" s="68"/>
      <c r="AS669" s="31"/>
      <c r="AT669" s="73"/>
      <c r="AU669" s="73"/>
      <c r="AV669" s="68"/>
      <c r="AW669" s="67"/>
      <c r="AX669" s="67"/>
      <c r="AY669" s="67"/>
      <c r="AZ669" s="67"/>
      <c r="BA669" s="123"/>
      <c r="BB669" s="123"/>
      <c r="BC669" s="123"/>
      <c r="BD669" s="123"/>
      <c r="BE669" s="123"/>
      <c r="BF669" s="67"/>
    </row>
    <row r="670" spans="1:58" ht="25.5" customHeight="1" x14ac:dyDescent="0.25">
      <c r="A670" s="31"/>
      <c r="B670" s="31"/>
      <c r="C670" s="31"/>
      <c r="D670" s="31"/>
      <c r="E670" s="33"/>
      <c r="F670" s="90"/>
      <c r="G670" s="31"/>
      <c r="H670" s="83"/>
      <c r="I670" s="83"/>
      <c r="J670" s="62"/>
      <c r="K670" s="31"/>
      <c r="L670" s="31"/>
      <c r="M670" s="83"/>
      <c r="N670" s="69"/>
      <c r="O670" s="69"/>
      <c r="P670" s="74"/>
      <c r="Q670" s="74"/>
      <c r="R670" s="75"/>
      <c r="S670" s="34"/>
      <c r="T670" s="83"/>
      <c r="U670" s="83"/>
      <c r="V670" s="83"/>
      <c r="W670" s="83"/>
      <c r="X670" s="74"/>
      <c r="Y670" s="74"/>
      <c r="Z670" s="74"/>
      <c r="AA670" s="66"/>
      <c r="AB670" s="72"/>
      <c r="AC670" s="66"/>
      <c r="AD670" s="72"/>
      <c r="AE670" s="72"/>
      <c r="AF670" s="72"/>
      <c r="AG670" s="62"/>
      <c r="AH670" s="104"/>
      <c r="AI670" s="105"/>
      <c r="AJ670" s="30"/>
      <c r="AK670" s="30"/>
      <c r="AL670" s="30"/>
      <c r="AM670" s="30"/>
      <c r="AN670" s="68"/>
      <c r="AO670" s="68"/>
      <c r="AP670" s="68"/>
      <c r="AQ670" s="68"/>
      <c r="AR670" s="68"/>
      <c r="AS670" s="31"/>
      <c r="AT670" s="73"/>
      <c r="AU670" s="73"/>
      <c r="AV670" s="68"/>
      <c r="AW670" s="67"/>
      <c r="AX670" s="67"/>
      <c r="AY670" s="67"/>
      <c r="AZ670" s="67"/>
      <c r="BA670" s="123"/>
      <c r="BB670" s="123"/>
      <c r="BC670" s="123"/>
      <c r="BD670" s="123"/>
      <c r="BE670" s="123"/>
      <c r="BF670" s="67"/>
    </row>
    <row r="671" spans="1:58" ht="25.5" customHeight="1" x14ac:dyDescent="0.25">
      <c r="A671" s="31"/>
      <c r="B671" s="31"/>
      <c r="C671" s="31"/>
      <c r="D671" s="31"/>
      <c r="E671" s="33"/>
      <c r="F671" s="90"/>
      <c r="G671" s="31"/>
      <c r="H671" s="83"/>
      <c r="I671" s="83"/>
      <c r="J671" s="62"/>
      <c r="K671" s="31"/>
      <c r="L671" s="31"/>
      <c r="M671" s="83"/>
      <c r="N671" s="69"/>
      <c r="O671" s="69"/>
      <c r="P671" s="74"/>
      <c r="Q671" s="74"/>
      <c r="R671" s="75"/>
      <c r="S671" s="34"/>
      <c r="T671" s="83"/>
      <c r="U671" s="83"/>
      <c r="V671" s="83"/>
      <c r="W671" s="83"/>
      <c r="X671" s="74"/>
      <c r="Y671" s="74"/>
      <c r="Z671" s="74"/>
      <c r="AA671" s="66"/>
      <c r="AB671" s="72"/>
      <c r="AC671" s="66"/>
      <c r="AD671" s="72"/>
      <c r="AE671" s="72"/>
      <c r="AF671" s="72"/>
      <c r="AG671" s="62"/>
      <c r="AH671" s="104"/>
      <c r="AI671" s="105"/>
      <c r="AJ671" s="30"/>
      <c r="AK671" s="30"/>
      <c r="AL671" s="30"/>
      <c r="AM671" s="30"/>
      <c r="AN671" s="68"/>
      <c r="AO671" s="68"/>
      <c r="AP671" s="68"/>
      <c r="AQ671" s="68"/>
      <c r="AR671" s="68"/>
      <c r="AS671" s="31"/>
      <c r="AT671" s="73"/>
      <c r="AU671" s="73"/>
      <c r="AV671" s="68"/>
      <c r="AW671" s="67"/>
      <c r="AX671" s="67"/>
      <c r="AY671" s="67"/>
      <c r="AZ671" s="67"/>
      <c r="BA671" s="123"/>
      <c r="BB671" s="123"/>
      <c r="BC671" s="123"/>
      <c r="BD671" s="123"/>
      <c r="BE671" s="123"/>
      <c r="BF671" s="67"/>
    </row>
    <row r="672" spans="1:58" ht="25.5" customHeight="1" x14ac:dyDescent="0.25">
      <c r="A672" s="31"/>
      <c r="B672" s="31"/>
      <c r="C672" s="31"/>
      <c r="D672" s="31"/>
      <c r="E672" s="33"/>
      <c r="F672" s="90"/>
      <c r="G672" s="31"/>
      <c r="H672" s="83"/>
      <c r="I672" s="83"/>
      <c r="J672" s="62"/>
      <c r="K672" s="31"/>
      <c r="L672" s="31"/>
      <c r="M672" s="83"/>
      <c r="N672" s="69"/>
      <c r="O672" s="69"/>
      <c r="P672" s="74"/>
      <c r="Q672" s="74"/>
      <c r="R672" s="75"/>
      <c r="S672" s="34"/>
      <c r="T672" s="83"/>
      <c r="U672" s="83"/>
      <c r="V672" s="83"/>
      <c r="W672" s="83"/>
      <c r="X672" s="74"/>
      <c r="Y672" s="74"/>
      <c r="Z672" s="74"/>
      <c r="AA672" s="66"/>
      <c r="AB672" s="72"/>
      <c r="AC672" s="66"/>
      <c r="AD672" s="72"/>
      <c r="AE672" s="72"/>
      <c r="AF672" s="72"/>
      <c r="AG672" s="62"/>
      <c r="AH672" s="104"/>
      <c r="AI672" s="105"/>
      <c r="AJ672" s="30"/>
      <c r="AK672" s="30"/>
      <c r="AL672" s="30"/>
      <c r="AM672" s="30"/>
      <c r="AN672" s="68"/>
      <c r="AO672" s="68"/>
      <c r="AP672" s="68"/>
      <c r="AQ672" s="68"/>
      <c r="AR672" s="68"/>
      <c r="AS672" s="31"/>
      <c r="AT672" s="73"/>
      <c r="AU672" s="73"/>
      <c r="AV672" s="68"/>
      <c r="AW672" s="67"/>
      <c r="AX672" s="67"/>
      <c r="AY672" s="67"/>
      <c r="AZ672" s="67"/>
      <c r="BA672" s="123"/>
      <c r="BB672" s="123"/>
      <c r="BC672" s="123"/>
      <c r="BD672" s="123"/>
      <c r="BE672" s="123"/>
      <c r="BF672" s="67"/>
    </row>
    <row r="673" spans="1:58" ht="25.5" customHeight="1" x14ac:dyDescent="0.25">
      <c r="A673" s="31"/>
      <c r="B673" s="31"/>
      <c r="C673" s="31"/>
      <c r="D673" s="31"/>
      <c r="E673" s="33"/>
      <c r="F673" s="90"/>
      <c r="G673" s="31"/>
      <c r="H673" s="83"/>
      <c r="I673" s="83"/>
      <c r="J673" s="62"/>
      <c r="K673" s="31"/>
      <c r="L673" s="31"/>
      <c r="M673" s="83"/>
      <c r="N673" s="69"/>
      <c r="O673" s="69"/>
      <c r="P673" s="74"/>
      <c r="Q673" s="74"/>
      <c r="R673" s="75"/>
      <c r="S673" s="34"/>
      <c r="T673" s="83"/>
      <c r="U673" s="83"/>
      <c r="V673" s="83"/>
      <c r="W673" s="83"/>
      <c r="X673" s="74"/>
      <c r="Y673" s="74"/>
      <c r="Z673" s="74"/>
      <c r="AA673" s="66"/>
      <c r="AB673" s="72"/>
      <c r="AC673" s="66"/>
      <c r="AD673" s="72"/>
      <c r="AE673" s="72"/>
      <c r="AF673" s="72"/>
      <c r="AG673" s="62"/>
      <c r="AH673" s="104"/>
      <c r="AI673" s="105"/>
      <c r="AJ673" s="30"/>
      <c r="AK673" s="30"/>
      <c r="AL673" s="30"/>
      <c r="AM673" s="30"/>
      <c r="AN673" s="68"/>
      <c r="AO673" s="68"/>
      <c r="AP673" s="68"/>
      <c r="AQ673" s="68"/>
      <c r="AR673" s="68"/>
      <c r="AS673" s="31"/>
      <c r="AT673" s="73"/>
      <c r="AU673" s="73"/>
      <c r="AV673" s="68"/>
      <c r="AW673" s="67"/>
      <c r="AX673" s="67"/>
      <c r="AY673" s="67"/>
      <c r="AZ673" s="67"/>
      <c r="BA673" s="123"/>
      <c r="BB673" s="123"/>
      <c r="BC673" s="123"/>
      <c r="BD673" s="123"/>
      <c r="BE673" s="123"/>
      <c r="BF673" s="67"/>
    </row>
    <row r="674" spans="1:58" ht="25.5" customHeight="1" x14ac:dyDescent="0.25">
      <c r="A674" s="31"/>
      <c r="B674" s="31"/>
      <c r="C674" s="31"/>
      <c r="D674" s="31"/>
      <c r="E674" s="33"/>
      <c r="F674" s="90"/>
      <c r="G674" s="31"/>
      <c r="H674" s="83"/>
      <c r="I674" s="83"/>
      <c r="J674" s="62"/>
      <c r="K674" s="31"/>
      <c r="L674" s="31"/>
      <c r="M674" s="83"/>
      <c r="N674" s="69"/>
      <c r="O674" s="69"/>
      <c r="P674" s="74"/>
      <c r="Q674" s="74"/>
      <c r="R674" s="75"/>
      <c r="S674" s="34"/>
      <c r="T674" s="83"/>
      <c r="U674" s="83"/>
      <c r="V674" s="83"/>
      <c r="W674" s="83"/>
      <c r="X674" s="74"/>
      <c r="Y674" s="74"/>
      <c r="Z674" s="74"/>
      <c r="AA674" s="66"/>
      <c r="AB674" s="72"/>
      <c r="AC674" s="66"/>
      <c r="AD674" s="72"/>
      <c r="AE674" s="72"/>
      <c r="AF674" s="72"/>
      <c r="AG674" s="62"/>
      <c r="AH674" s="104"/>
      <c r="AI674" s="105"/>
      <c r="AJ674" s="30"/>
      <c r="AK674" s="30"/>
      <c r="AL674" s="30"/>
      <c r="AM674" s="30"/>
      <c r="AN674" s="68"/>
      <c r="AO674" s="68"/>
      <c r="AP674" s="68"/>
      <c r="AQ674" s="68"/>
      <c r="AR674" s="68"/>
      <c r="AS674" s="31"/>
      <c r="AT674" s="73"/>
      <c r="AU674" s="73"/>
      <c r="AV674" s="68"/>
      <c r="AW674" s="67"/>
      <c r="AX674" s="67"/>
      <c r="AY674" s="67"/>
      <c r="AZ674" s="67"/>
      <c r="BA674" s="123"/>
      <c r="BB674" s="123"/>
      <c r="BC674" s="123"/>
      <c r="BD674" s="123"/>
      <c r="BE674" s="123"/>
      <c r="BF674" s="67"/>
    </row>
    <row r="675" spans="1:58" ht="25.5" customHeight="1" x14ac:dyDescent="0.25">
      <c r="A675" s="31"/>
      <c r="B675" s="31"/>
      <c r="C675" s="31"/>
      <c r="D675" s="31"/>
      <c r="E675" s="33"/>
      <c r="F675" s="90"/>
      <c r="G675" s="31"/>
      <c r="H675" s="83"/>
      <c r="I675" s="83"/>
      <c r="J675" s="62"/>
      <c r="K675" s="31"/>
      <c r="L675" s="31"/>
      <c r="M675" s="83"/>
      <c r="N675" s="69"/>
      <c r="O675" s="69"/>
      <c r="P675" s="74"/>
      <c r="Q675" s="74"/>
      <c r="R675" s="75"/>
      <c r="S675" s="34"/>
      <c r="T675" s="83"/>
      <c r="U675" s="83"/>
      <c r="V675" s="83"/>
      <c r="W675" s="83"/>
      <c r="X675" s="74"/>
      <c r="Y675" s="74"/>
      <c r="Z675" s="74"/>
      <c r="AA675" s="66"/>
      <c r="AB675" s="72"/>
      <c r="AC675" s="66"/>
      <c r="AD675" s="72"/>
      <c r="AE675" s="72"/>
      <c r="AF675" s="72"/>
      <c r="AG675" s="62"/>
      <c r="AH675" s="104"/>
      <c r="AI675" s="105"/>
      <c r="AJ675" s="30"/>
      <c r="AK675" s="30"/>
      <c r="AL675" s="30"/>
      <c r="AM675" s="30"/>
      <c r="AN675" s="68"/>
      <c r="AO675" s="68"/>
      <c r="AP675" s="68"/>
      <c r="AQ675" s="68"/>
      <c r="AR675" s="68"/>
      <c r="AS675" s="31"/>
      <c r="AT675" s="73"/>
      <c r="AU675" s="73"/>
      <c r="AV675" s="68"/>
      <c r="AW675" s="67"/>
      <c r="AX675" s="67"/>
      <c r="AY675" s="67"/>
      <c r="AZ675" s="67"/>
      <c r="BA675" s="123"/>
      <c r="BB675" s="123"/>
      <c r="BC675" s="123"/>
      <c r="BD675" s="123"/>
      <c r="BE675" s="123"/>
      <c r="BF675" s="67"/>
    </row>
    <row r="676" spans="1:58" ht="25.5" customHeight="1" x14ac:dyDescent="0.25">
      <c r="A676" s="31"/>
      <c r="B676" s="31"/>
      <c r="C676" s="31"/>
      <c r="D676" s="31"/>
      <c r="E676" s="33"/>
      <c r="F676" s="90"/>
      <c r="G676" s="31"/>
      <c r="H676" s="83"/>
      <c r="I676" s="83"/>
      <c r="J676" s="62"/>
      <c r="K676" s="31"/>
      <c r="L676" s="31"/>
      <c r="M676" s="83"/>
      <c r="N676" s="69"/>
      <c r="O676" s="69"/>
      <c r="P676" s="74"/>
      <c r="Q676" s="74"/>
      <c r="R676" s="75"/>
      <c r="S676" s="34"/>
      <c r="T676" s="83"/>
      <c r="U676" s="83"/>
      <c r="V676" s="83"/>
      <c r="W676" s="83"/>
      <c r="X676" s="74"/>
      <c r="Y676" s="74"/>
      <c r="Z676" s="74"/>
      <c r="AA676" s="66"/>
      <c r="AB676" s="72"/>
      <c r="AC676" s="66"/>
      <c r="AD676" s="72"/>
      <c r="AE676" s="72"/>
      <c r="AF676" s="72"/>
      <c r="AG676" s="62"/>
      <c r="AH676" s="104"/>
      <c r="AI676" s="105"/>
      <c r="AJ676" s="30"/>
      <c r="AK676" s="30"/>
      <c r="AL676" s="30"/>
      <c r="AM676" s="30"/>
      <c r="AN676" s="68"/>
      <c r="AO676" s="68"/>
      <c r="AP676" s="68"/>
      <c r="AQ676" s="68"/>
      <c r="AR676" s="68"/>
      <c r="AS676" s="31"/>
      <c r="AT676" s="73"/>
      <c r="AU676" s="73"/>
      <c r="AV676" s="68"/>
      <c r="AW676" s="67"/>
      <c r="AX676" s="67"/>
      <c r="AY676" s="67"/>
      <c r="AZ676" s="67"/>
      <c r="BA676" s="123"/>
      <c r="BB676" s="123"/>
      <c r="BC676" s="123"/>
      <c r="BD676" s="123"/>
      <c r="BE676" s="123"/>
      <c r="BF676" s="67"/>
    </row>
    <row r="677" spans="1:58" ht="25.5" customHeight="1" x14ac:dyDescent="0.25">
      <c r="A677" s="31"/>
      <c r="B677" s="31"/>
      <c r="C677" s="31"/>
      <c r="D677" s="31"/>
      <c r="E677" s="33"/>
      <c r="F677" s="90"/>
      <c r="G677" s="31"/>
      <c r="H677" s="83"/>
      <c r="I677" s="83"/>
      <c r="J677" s="62"/>
      <c r="K677" s="31"/>
      <c r="L677" s="31"/>
      <c r="M677" s="83"/>
      <c r="N677" s="69"/>
      <c r="O677" s="69"/>
      <c r="P677" s="74"/>
      <c r="Q677" s="74"/>
      <c r="R677" s="75"/>
      <c r="S677" s="34"/>
      <c r="T677" s="83"/>
      <c r="U677" s="83"/>
      <c r="V677" s="83"/>
      <c r="W677" s="83"/>
      <c r="X677" s="74"/>
      <c r="Y677" s="74"/>
      <c r="Z677" s="74"/>
      <c r="AA677" s="66"/>
      <c r="AB677" s="72"/>
      <c r="AC677" s="66"/>
      <c r="AD677" s="72"/>
      <c r="AE677" s="72"/>
      <c r="AF677" s="72"/>
      <c r="AG677" s="62"/>
      <c r="AH677" s="104"/>
      <c r="AI677" s="105"/>
      <c r="AJ677" s="30"/>
      <c r="AK677" s="30"/>
      <c r="AL677" s="30"/>
      <c r="AM677" s="30"/>
      <c r="AN677" s="68"/>
      <c r="AO677" s="68"/>
      <c r="AP677" s="68"/>
      <c r="AQ677" s="68"/>
      <c r="AR677" s="68"/>
      <c r="AS677" s="31"/>
      <c r="AT677" s="73"/>
      <c r="AU677" s="73"/>
      <c r="AV677" s="68"/>
      <c r="AW677" s="67"/>
      <c r="AX677" s="67"/>
      <c r="AY677" s="67"/>
      <c r="AZ677" s="67"/>
      <c r="BA677" s="123"/>
      <c r="BB677" s="123"/>
      <c r="BC677" s="123"/>
      <c r="BD677" s="123"/>
      <c r="BE677" s="123"/>
      <c r="BF677" s="67"/>
    </row>
    <row r="678" spans="1:58" ht="25.5" customHeight="1" x14ac:dyDescent="0.25">
      <c r="A678" s="31"/>
      <c r="B678" s="31"/>
      <c r="C678" s="31"/>
      <c r="D678" s="31"/>
      <c r="E678" s="33"/>
      <c r="F678" s="90"/>
      <c r="G678" s="31"/>
      <c r="H678" s="83"/>
      <c r="I678" s="83"/>
      <c r="J678" s="62"/>
      <c r="K678" s="31"/>
      <c r="L678" s="31"/>
      <c r="M678" s="83"/>
      <c r="N678" s="69"/>
      <c r="O678" s="69"/>
      <c r="P678" s="74"/>
      <c r="Q678" s="74"/>
      <c r="R678" s="75"/>
      <c r="S678" s="34"/>
      <c r="T678" s="83"/>
      <c r="U678" s="83"/>
      <c r="V678" s="83"/>
      <c r="W678" s="83"/>
      <c r="X678" s="74"/>
      <c r="Y678" s="74"/>
      <c r="Z678" s="74"/>
      <c r="AA678" s="66"/>
      <c r="AB678" s="72"/>
      <c r="AC678" s="66"/>
      <c r="AD678" s="72"/>
      <c r="AE678" s="72"/>
      <c r="AF678" s="72"/>
      <c r="AG678" s="62"/>
      <c r="AH678" s="104"/>
      <c r="AI678" s="105"/>
      <c r="AJ678" s="30"/>
      <c r="AK678" s="30"/>
      <c r="AL678" s="30"/>
      <c r="AM678" s="30"/>
      <c r="AN678" s="68"/>
      <c r="AO678" s="68"/>
      <c r="AP678" s="68"/>
      <c r="AQ678" s="68"/>
      <c r="AR678" s="68"/>
      <c r="AS678" s="31"/>
      <c r="AT678" s="73"/>
      <c r="AU678" s="73"/>
      <c r="AV678" s="68"/>
      <c r="AW678" s="67"/>
      <c r="AX678" s="67"/>
      <c r="AY678" s="67"/>
      <c r="AZ678" s="67"/>
      <c r="BA678" s="123"/>
      <c r="BB678" s="123"/>
      <c r="BC678" s="123"/>
      <c r="BD678" s="123"/>
      <c r="BE678" s="123"/>
      <c r="BF678" s="67"/>
    </row>
    <row r="679" spans="1:58" ht="25.5" customHeight="1" x14ac:dyDescent="0.25">
      <c r="A679" s="31"/>
      <c r="B679" s="31"/>
      <c r="C679" s="31"/>
      <c r="D679" s="31"/>
      <c r="E679" s="33"/>
      <c r="F679" s="90"/>
      <c r="G679" s="31"/>
      <c r="H679" s="83"/>
      <c r="I679" s="83"/>
      <c r="J679" s="62"/>
      <c r="K679" s="31"/>
      <c r="L679" s="31"/>
      <c r="M679" s="83"/>
      <c r="N679" s="69"/>
      <c r="O679" s="69"/>
      <c r="P679" s="74"/>
      <c r="Q679" s="74"/>
      <c r="R679" s="75"/>
      <c r="S679" s="34"/>
      <c r="T679" s="83"/>
      <c r="U679" s="83"/>
      <c r="V679" s="83"/>
      <c r="W679" s="83"/>
      <c r="X679" s="74"/>
      <c r="Y679" s="74"/>
      <c r="Z679" s="74"/>
      <c r="AA679" s="66"/>
      <c r="AB679" s="72"/>
      <c r="AC679" s="66"/>
      <c r="AD679" s="72"/>
      <c r="AE679" s="72"/>
      <c r="AF679" s="72"/>
      <c r="AG679" s="62"/>
      <c r="AH679" s="104"/>
      <c r="AI679" s="105"/>
      <c r="AJ679" s="30"/>
      <c r="AK679" s="30"/>
      <c r="AL679" s="30"/>
      <c r="AM679" s="30"/>
      <c r="AN679" s="68"/>
      <c r="AO679" s="68"/>
      <c r="AP679" s="68"/>
      <c r="AQ679" s="68"/>
      <c r="AR679" s="68"/>
      <c r="AS679" s="31"/>
      <c r="AT679" s="73"/>
      <c r="AU679" s="73"/>
      <c r="AV679" s="68"/>
      <c r="AW679" s="67"/>
      <c r="AX679" s="67"/>
      <c r="AY679" s="67"/>
      <c r="AZ679" s="67"/>
      <c r="BA679" s="123"/>
      <c r="BB679" s="123"/>
      <c r="BC679" s="123"/>
      <c r="BD679" s="123"/>
      <c r="BE679" s="123"/>
      <c r="BF679" s="67"/>
    </row>
    <row r="680" spans="1:58" ht="25.5" customHeight="1" x14ac:dyDescent="0.25">
      <c r="A680" s="31"/>
      <c r="B680" s="31"/>
      <c r="C680" s="31"/>
      <c r="D680" s="31"/>
      <c r="E680" s="33"/>
      <c r="F680" s="90"/>
      <c r="G680" s="31"/>
      <c r="H680" s="83"/>
      <c r="I680" s="83"/>
      <c r="J680" s="62"/>
      <c r="K680" s="31"/>
      <c r="L680" s="31"/>
      <c r="M680" s="83"/>
      <c r="N680" s="69"/>
      <c r="O680" s="69"/>
      <c r="P680" s="74"/>
      <c r="Q680" s="74"/>
      <c r="R680" s="75"/>
      <c r="S680" s="34"/>
      <c r="T680" s="83"/>
      <c r="U680" s="83"/>
      <c r="V680" s="83"/>
      <c r="W680" s="83"/>
      <c r="X680" s="74"/>
      <c r="Y680" s="74"/>
      <c r="Z680" s="74"/>
      <c r="AA680" s="66"/>
      <c r="AB680" s="72"/>
      <c r="AC680" s="66"/>
      <c r="AD680" s="72"/>
      <c r="AE680" s="72"/>
      <c r="AF680" s="72"/>
      <c r="AG680" s="62"/>
      <c r="AH680" s="104"/>
      <c r="AI680" s="105"/>
      <c r="AJ680" s="30"/>
      <c r="AK680" s="30"/>
      <c r="AL680" s="30"/>
      <c r="AM680" s="30"/>
      <c r="AN680" s="68"/>
      <c r="AO680" s="68"/>
      <c r="AP680" s="68"/>
      <c r="AQ680" s="68"/>
      <c r="AR680" s="68"/>
      <c r="AS680" s="31"/>
      <c r="AT680" s="73"/>
      <c r="AU680" s="73"/>
      <c r="AV680" s="68"/>
      <c r="AW680" s="67"/>
      <c r="AX680" s="67"/>
      <c r="AY680" s="67"/>
      <c r="AZ680" s="67"/>
      <c r="BA680" s="123"/>
      <c r="BB680" s="123"/>
      <c r="BC680" s="123"/>
      <c r="BD680" s="123"/>
      <c r="BE680" s="123"/>
      <c r="BF680" s="67"/>
    </row>
    <row r="681" spans="1:58" ht="25.5" customHeight="1" x14ac:dyDescent="0.25">
      <c r="A681" s="31"/>
      <c r="B681" s="31"/>
      <c r="C681" s="31"/>
      <c r="D681" s="31"/>
      <c r="E681" s="33"/>
      <c r="F681" s="90"/>
      <c r="G681" s="31"/>
      <c r="H681" s="83"/>
      <c r="I681" s="83"/>
      <c r="J681" s="62"/>
      <c r="K681" s="31"/>
      <c r="L681" s="31"/>
      <c r="M681" s="83"/>
      <c r="N681" s="69"/>
      <c r="O681" s="69"/>
      <c r="P681" s="74"/>
      <c r="Q681" s="74"/>
      <c r="R681" s="75"/>
      <c r="S681" s="34"/>
      <c r="T681" s="83"/>
      <c r="U681" s="83"/>
      <c r="V681" s="83"/>
      <c r="W681" s="83"/>
      <c r="X681" s="74"/>
      <c r="Y681" s="74"/>
      <c r="Z681" s="74"/>
      <c r="AA681" s="66"/>
      <c r="AB681" s="72"/>
      <c r="AC681" s="66"/>
      <c r="AD681" s="72"/>
      <c r="AE681" s="72"/>
      <c r="AF681" s="72"/>
      <c r="AG681" s="62"/>
      <c r="AH681" s="104"/>
      <c r="AI681" s="105"/>
      <c r="AJ681" s="30"/>
      <c r="AK681" s="30"/>
      <c r="AL681" s="30"/>
      <c r="AM681" s="30"/>
      <c r="AN681" s="68"/>
      <c r="AO681" s="68"/>
      <c r="AP681" s="68"/>
      <c r="AQ681" s="68"/>
      <c r="AR681" s="68"/>
      <c r="AS681" s="31"/>
      <c r="AT681" s="73"/>
      <c r="AU681" s="73"/>
      <c r="AV681" s="68"/>
      <c r="AW681" s="67"/>
      <c r="AX681" s="67"/>
      <c r="AY681" s="67"/>
      <c r="AZ681" s="67"/>
      <c r="BA681" s="123"/>
      <c r="BB681" s="123"/>
      <c r="BC681" s="123"/>
      <c r="BD681" s="123"/>
      <c r="BE681" s="123"/>
      <c r="BF681" s="67"/>
    </row>
    <row r="682" spans="1:58" ht="25.5" customHeight="1" x14ac:dyDescent="0.25">
      <c r="A682" s="31"/>
      <c r="B682" s="31"/>
      <c r="C682" s="31"/>
      <c r="D682" s="31"/>
      <c r="E682" s="33"/>
      <c r="F682" s="90"/>
      <c r="G682" s="31"/>
      <c r="H682" s="83"/>
      <c r="I682" s="83"/>
      <c r="J682" s="62"/>
      <c r="K682" s="31"/>
      <c r="L682" s="31"/>
      <c r="M682" s="83"/>
      <c r="N682" s="69"/>
      <c r="O682" s="69"/>
      <c r="P682" s="74"/>
      <c r="Q682" s="74"/>
      <c r="R682" s="75"/>
      <c r="S682" s="34"/>
      <c r="T682" s="83"/>
      <c r="U682" s="83"/>
      <c r="V682" s="83"/>
      <c r="W682" s="83"/>
      <c r="X682" s="74"/>
      <c r="Y682" s="74"/>
      <c r="Z682" s="74"/>
      <c r="AA682" s="66"/>
      <c r="AB682" s="72"/>
      <c r="AC682" s="66"/>
      <c r="AD682" s="72"/>
      <c r="AE682" s="72"/>
      <c r="AF682" s="72"/>
      <c r="AG682" s="62"/>
      <c r="AH682" s="104"/>
      <c r="AI682" s="105"/>
      <c r="AJ682" s="30"/>
      <c r="AK682" s="30"/>
      <c r="AL682" s="30"/>
      <c r="AM682" s="30"/>
      <c r="AN682" s="68"/>
      <c r="AO682" s="68"/>
      <c r="AP682" s="68"/>
      <c r="AQ682" s="68"/>
      <c r="AR682" s="68"/>
      <c r="AS682" s="31"/>
      <c r="AT682" s="73"/>
      <c r="AU682" s="73"/>
      <c r="AV682" s="68"/>
      <c r="AW682" s="67"/>
      <c r="AX682" s="67"/>
      <c r="AY682" s="67"/>
      <c r="AZ682" s="67"/>
      <c r="BA682" s="123"/>
      <c r="BB682" s="123"/>
      <c r="BC682" s="123"/>
      <c r="BD682" s="123"/>
      <c r="BE682" s="123"/>
      <c r="BF682" s="67"/>
    </row>
    <row r="683" spans="1:58" ht="25.5" customHeight="1" x14ac:dyDescent="0.25">
      <c r="A683" s="31"/>
      <c r="B683" s="31"/>
      <c r="C683" s="31"/>
      <c r="D683" s="31"/>
      <c r="E683" s="33"/>
      <c r="F683" s="90"/>
      <c r="G683" s="31"/>
      <c r="H683" s="83"/>
      <c r="I683" s="83"/>
      <c r="J683" s="62"/>
      <c r="K683" s="31"/>
      <c r="L683" s="31"/>
      <c r="M683" s="83"/>
      <c r="N683" s="69"/>
      <c r="O683" s="69"/>
      <c r="P683" s="74"/>
      <c r="Q683" s="74"/>
      <c r="R683" s="75"/>
      <c r="S683" s="34"/>
      <c r="T683" s="83"/>
      <c r="U683" s="83"/>
      <c r="V683" s="83"/>
      <c r="W683" s="83"/>
      <c r="X683" s="74"/>
      <c r="Y683" s="74"/>
      <c r="Z683" s="74"/>
      <c r="AA683" s="66"/>
      <c r="AB683" s="72"/>
      <c r="AC683" s="66"/>
      <c r="AD683" s="72"/>
      <c r="AE683" s="72"/>
      <c r="AF683" s="72"/>
      <c r="AG683" s="62"/>
      <c r="AH683" s="104"/>
      <c r="AI683" s="105"/>
      <c r="AJ683" s="30"/>
      <c r="AK683" s="30"/>
      <c r="AL683" s="30"/>
      <c r="AM683" s="30"/>
      <c r="AN683" s="68"/>
      <c r="AO683" s="68"/>
      <c r="AP683" s="68"/>
      <c r="AQ683" s="68"/>
      <c r="AR683" s="68"/>
      <c r="AS683" s="31"/>
      <c r="AT683" s="73"/>
      <c r="AU683" s="73"/>
      <c r="AV683" s="68"/>
      <c r="AW683" s="67"/>
      <c r="AX683" s="67"/>
      <c r="AY683" s="67"/>
      <c r="AZ683" s="67"/>
      <c r="BA683" s="123"/>
      <c r="BB683" s="123"/>
      <c r="BC683" s="123"/>
      <c r="BD683" s="123"/>
      <c r="BE683" s="123"/>
      <c r="BF683" s="67"/>
    </row>
    <row r="684" spans="1:58" ht="25.5" customHeight="1" x14ac:dyDescent="0.25">
      <c r="A684" s="31"/>
      <c r="B684" s="31"/>
      <c r="C684" s="31"/>
      <c r="D684" s="31"/>
      <c r="E684" s="33"/>
      <c r="F684" s="90"/>
      <c r="G684" s="31"/>
      <c r="H684" s="83"/>
      <c r="I684" s="83"/>
      <c r="J684" s="62"/>
      <c r="K684" s="31"/>
      <c r="L684" s="31"/>
      <c r="M684" s="83"/>
      <c r="N684" s="69"/>
      <c r="O684" s="69"/>
      <c r="P684" s="74"/>
      <c r="Q684" s="74"/>
      <c r="R684" s="75"/>
      <c r="S684" s="34"/>
      <c r="T684" s="83"/>
      <c r="U684" s="83"/>
      <c r="V684" s="83"/>
      <c r="W684" s="83"/>
      <c r="X684" s="74"/>
      <c r="Y684" s="74"/>
      <c r="Z684" s="74"/>
      <c r="AA684" s="66"/>
      <c r="AB684" s="72"/>
      <c r="AC684" s="66"/>
      <c r="AD684" s="72"/>
      <c r="AE684" s="72"/>
      <c r="AF684" s="72"/>
      <c r="AG684" s="62"/>
      <c r="AH684" s="104"/>
      <c r="AI684" s="105"/>
      <c r="AJ684" s="30"/>
      <c r="AK684" s="30"/>
      <c r="AL684" s="30"/>
      <c r="AM684" s="30"/>
      <c r="AN684" s="68"/>
      <c r="AO684" s="68"/>
      <c r="AP684" s="68"/>
      <c r="AQ684" s="68"/>
      <c r="AR684" s="68"/>
      <c r="AS684" s="31"/>
      <c r="AT684" s="73"/>
      <c r="AU684" s="73"/>
      <c r="AV684" s="68"/>
      <c r="AW684" s="67"/>
      <c r="AX684" s="67"/>
      <c r="AY684" s="67"/>
      <c r="AZ684" s="67"/>
      <c r="BA684" s="123"/>
      <c r="BB684" s="123"/>
      <c r="BC684" s="123"/>
      <c r="BD684" s="123"/>
      <c r="BE684" s="123"/>
      <c r="BF684" s="67"/>
    </row>
    <row r="685" spans="1:58" ht="25.5" customHeight="1" x14ac:dyDescent="0.25">
      <c r="A685" s="31"/>
      <c r="B685" s="31"/>
      <c r="C685" s="31"/>
      <c r="D685" s="31"/>
      <c r="E685" s="33"/>
      <c r="F685" s="90"/>
      <c r="G685" s="31"/>
      <c r="H685" s="83"/>
      <c r="I685" s="83"/>
      <c r="J685" s="62"/>
      <c r="K685" s="31"/>
      <c r="L685" s="31"/>
      <c r="M685" s="83"/>
      <c r="N685" s="69"/>
      <c r="O685" s="69"/>
      <c r="P685" s="74"/>
      <c r="Q685" s="74"/>
      <c r="R685" s="75"/>
      <c r="S685" s="34"/>
      <c r="T685" s="83"/>
      <c r="U685" s="83"/>
      <c r="V685" s="83"/>
      <c r="W685" s="83"/>
      <c r="X685" s="74"/>
      <c r="Y685" s="74"/>
      <c r="Z685" s="74"/>
      <c r="AA685" s="66"/>
      <c r="AB685" s="72"/>
      <c r="AC685" s="66"/>
      <c r="AD685" s="72"/>
      <c r="AE685" s="72"/>
      <c r="AF685" s="72"/>
      <c r="AG685" s="62"/>
      <c r="AH685" s="104"/>
      <c r="AI685" s="105"/>
      <c r="AJ685" s="30"/>
      <c r="AK685" s="30"/>
      <c r="AL685" s="30"/>
      <c r="AM685" s="30"/>
      <c r="AN685" s="68"/>
      <c r="AO685" s="68"/>
      <c r="AP685" s="68"/>
      <c r="AQ685" s="68"/>
      <c r="AR685" s="68"/>
      <c r="AS685" s="31"/>
      <c r="AT685" s="73"/>
      <c r="AU685" s="73"/>
      <c r="AV685" s="68"/>
      <c r="AW685" s="67"/>
      <c r="AX685" s="67"/>
      <c r="AY685" s="67"/>
      <c r="AZ685" s="67"/>
      <c r="BA685" s="123"/>
      <c r="BB685" s="123"/>
      <c r="BC685" s="123"/>
      <c r="BD685" s="123"/>
      <c r="BE685" s="123"/>
      <c r="BF685" s="67"/>
    </row>
    <row r="686" spans="1:58" ht="25.5" customHeight="1" x14ac:dyDescent="0.25">
      <c r="A686" s="31"/>
      <c r="B686" s="31"/>
      <c r="C686" s="31"/>
      <c r="D686" s="31"/>
      <c r="E686" s="33"/>
      <c r="F686" s="90"/>
      <c r="G686" s="31"/>
      <c r="H686" s="83"/>
      <c r="I686" s="83"/>
      <c r="J686" s="62"/>
      <c r="K686" s="31"/>
      <c r="L686" s="31"/>
      <c r="M686" s="83"/>
      <c r="N686" s="69"/>
      <c r="O686" s="69"/>
      <c r="P686" s="74"/>
      <c r="Q686" s="74"/>
      <c r="R686" s="75"/>
      <c r="S686" s="34"/>
      <c r="T686" s="83"/>
      <c r="U686" s="83"/>
      <c r="V686" s="83"/>
      <c r="W686" s="83"/>
      <c r="X686" s="74"/>
      <c r="Y686" s="74"/>
      <c r="Z686" s="74"/>
      <c r="AA686" s="66"/>
      <c r="AB686" s="72"/>
      <c r="AC686" s="66"/>
      <c r="AD686" s="72"/>
      <c r="AE686" s="72"/>
      <c r="AF686" s="72"/>
      <c r="AG686" s="62"/>
      <c r="AH686" s="104"/>
      <c r="AI686" s="105"/>
      <c r="AJ686" s="30"/>
      <c r="AK686" s="30"/>
      <c r="AL686" s="30"/>
      <c r="AM686" s="30"/>
      <c r="AN686" s="68"/>
      <c r="AO686" s="68"/>
      <c r="AP686" s="68"/>
      <c r="AQ686" s="68"/>
      <c r="AR686" s="68"/>
      <c r="AS686" s="31"/>
      <c r="AT686" s="73"/>
      <c r="AU686" s="73"/>
      <c r="AV686" s="68"/>
      <c r="AW686" s="67"/>
      <c r="AX686" s="67"/>
      <c r="AY686" s="67"/>
      <c r="AZ686" s="67"/>
      <c r="BA686" s="123"/>
      <c r="BB686" s="123"/>
      <c r="BC686" s="123"/>
      <c r="BD686" s="123"/>
      <c r="BE686" s="123"/>
      <c r="BF686" s="67"/>
    </row>
    <row r="687" spans="1:58" ht="25.5" customHeight="1" x14ac:dyDescent="0.25">
      <c r="A687" s="31"/>
      <c r="B687" s="31"/>
      <c r="C687" s="31"/>
      <c r="D687" s="31"/>
      <c r="E687" s="33"/>
      <c r="F687" s="90"/>
      <c r="G687" s="31"/>
      <c r="H687" s="83"/>
      <c r="I687" s="83"/>
      <c r="J687" s="62"/>
      <c r="K687" s="31"/>
      <c r="L687" s="31"/>
      <c r="M687" s="83"/>
      <c r="N687" s="69"/>
      <c r="O687" s="69"/>
      <c r="P687" s="74"/>
      <c r="Q687" s="74"/>
      <c r="R687" s="75"/>
      <c r="S687" s="34"/>
      <c r="T687" s="83"/>
      <c r="U687" s="83"/>
      <c r="V687" s="83"/>
      <c r="W687" s="83"/>
      <c r="X687" s="74"/>
      <c r="Y687" s="74"/>
      <c r="Z687" s="74"/>
      <c r="AA687" s="66"/>
      <c r="AB687" s="72"/>
      <c r="AC687" s="66"/>
      <c r="AD687" s="72"/>
      <c r="AE687" s="72"/>
      <c r="AF687" s="72"/>
      <c r="AG687" s="62"/>
      <c r="AH687" s="104"/>
      <c r="AI687" s="105"/>
      <c r="AJ687" s="30"/>
      <c r="AK687" s="30"/>
      <c r="AL687" s="30"/>
      <c r="AM687" s="30"/>
      <c r="AN687" s="68"/>
      <c r="AO687" s="68"/>
      <c r="AP687" s="68"/>
      <c r="AQ687" s="68"/>
      <c r="AR687" s="68"/>
      <c r="AS687" s="31"/>
      <c r="AT687" s="73"/>
      <c r="AU687" s="73"/>
      <c r="AV687" s="68"/>
      <c r="AW687" s="67"/>
      <c r="AX687" s="67"/>
      <c r="AY687" s="67"/>
      <c r="AZ687" s="67"/>
      <c r="BA687" s="123"/>
      <c r="BB687" s="123"/>
      <c r="BC687" s="123"/>
      <c r="BD687" s="123"/>
      <c r="BE687" s="123"/>
      <c r="BF687" s="67"/>
    </row>
    <row r="688" spans="1:58" ht="25.5" customHeight="1" x14ac:dyDescent="0.25">
      <c r="A688" s="31"/>
      <c r="B688" s="31"/>
      <c r="C688" s="31"/>
      <c r="D688" s="31"/>
      <c r="E688" s="33"/>
      <c r="F688" s="90"/>
      <c r="G688" s="31"/>
      <c r="H688" s="83"/>
      <c r="I688" s="83"/>
      <c r="J688" s="62"/>
      <c r="K688" s="31"/>
      <c r="L688" s="31"/>
      <c r="M688" s="83"/>
      <c r="N688" s="69"/>
      <c r="O688" s="69"/>
      <c r="P688" s="74"/>
      <c r="Q688" s="74"/>
      <c r="R688" s="75"/>
      <c r="S688" s="34"/>
      <c r="T688" s="83"/>
      <c r="U688" s="83"/>
      <c r="V688" s="83"/>
      <c r="W688" s="83"/>
      <c r="X688" s="74"/>
      <c r="Y688" s="74"/>
      <c r="Z688" s="74"/>
      <c r="AA688" s="66"/>
      <c r="AB688" s="72"/>
      <c r="AC688" s="66"/>
      <c r="AD688" s="72"/>
      <c r="AE688" s="72"/>
      <c r="AF688" s="72"/>
      <c r="AG688" s="62"/>
      <c r="AH688" s="104"/>
      <c r="AI688" s="105"/>
      <c r="AJ688" s="30"/>
      <c r="AK688" s="30"/>
      <c r="AL688" s="30"/>
      <c r="AM688" s="30"/>
      <c r="AN688" s="68"/>
      <c r="AO688" s="68"/>
      <c r="AP688" s="68"/>
      <c r="AQ688" s="68"/>
      <c r="AR688" s="68"/>
      <c r="AS688" s="31"/>
      <c r="AT688" s="73"/>
      <c r="AU688" s="73"/>
      <c r="AV688" s="68"/>
      <c r="AW688" s="67"/>
      <c r="AX688" s="67"/>
      <c r="AY688" s="67"/>
      <c r="AZ688" s="67"/>
      <c r="BA688" s="123"/>
      <c r="BB688" s="123"/>
      <c r="BC688" s="123"/>
      <c r="BD688" s="123"/>
      <c r="BE688" s="123"/>
      <c r="BF688" s="67"/>
    </row>
    <row r="689" spans="1:58" ht="25.5" customHeight="1" x14ac:dyDescent="0.25">
      <c r="A689" s="31"/>
      <c r="B689" s="31"/>
      <c r="C689" s="31"/>
      <c r="D689" s="31"/>
      <c r="E689" s="33"/>
      <c r="F689" s="90"/>
      <c r="G689" s="31"/>
      <c r="H689" s="83"/>
      <c r="I689" s="83"/>
      <c r="J689" s="62"/>
      <c r="K689" s="31"/>
      <c r="L689" s="31"/>
      <c r="M689" s="83"/>
      <c r="N689" s="69"/>
      <c r="O689" s="69"/>
      <c r="P689" s="74"/>
      <c r="Q689" s="74"/>
      <c r="R689" s="75"/>
      <c r="S689" s="34"/>
      <c r="T689" s="83"/>
      <c r="U689" s="83"/>
      <c r="V689" s="83"/>
      <c r="W689" s="83"/>
      <c r="X689" s="74"/>
      <c r="Y689" s="74"/>
      <c r="Z689" s="74"/>
      <c r="AA689" s="66"/>
      <c r="AB689" s="72"/>
      <c r="AC689" s="66"/>
      <c r="AD689" s="72"/>
      <c r="AE689" s="72"/>
      <c r="AF689" s="72"/>
      <c r="AG689" s="62"/>
      <c r="AH689" s="104"/>
      <c r="AI689" s="105"/>
      <c r="AJ689" s="30"/>
      <c r="AK689" s="30"/>
      <c r="AL689" s="30"/>
      <c r="AM689" s="30"/>
      <c r="AN689" s="68"/>
      <c r="AO689" s="68"/>
      <c r="AP689" s="68"/>
      <c r="AQ689" s="68"/>
      <c r="AR689" s="68"/>
      <c r="AS689" s="31"/>
      <c r="AT689" s="73"/>
      <c r="AU689" s="73"/>
      <c r="AV689" s="68"/>
      <c r="AW689" s="67"/>
      <c r="AX689" s="67"/>
      <c r="AY689" s="67"/>
      <c r="AZ689" s="67"/>
      <c r="BA689" s="123"/>
      <c r="BB689" s="123"/>
      <c r="BC689" s="123"/>
      <c r="BD689" s="123"/>
      <c r="BE689" s="123"/>
      <c r="BF689" s="67"/>
    </row>
    <row r="690" spans="1:58" ht="25.5" customHeight="1" x14ac:dyDescent="0.25">
      <c r="A690" s="31"/>
      <c r="B690" s="31"/>
      <c r="C690" s="31"/>
      <c r="D690" s="31"/>
      <c r="E690" s="33"/>
      <c r="F690" s="90"/>
      <c r="G690" s="31"/>
      <c r="H690" s="83"/>
      <c r="I690" s="83"/>
      <c r="J690" s="62"/>
      <c r="K690" s="31"/>
      <c r="L690" s="31"/>
      <c r="M690" s="83"/>
      <c r="N690" s="69"/>
      <c r="O690" s="69"/>
      <c r="P690" s="74"/>
      <c r="Q690" s="74"/>
      <c r="R690" s="75"/>
      <c r="S690" s="34"/>
      <c r="T690" s="83"/>
      <c r="U690" s="83"/>
      <c r="V690" s="83"/>
      <c r="W690" s="83"/>
      <c r="X690" s="74"/>
      <c r="Y690" s="74"/>
      <c r="Z690" s="74"/>
      <c r="AA690" s="66"/>
      <c r="AB690" s="72"/>
      <c r="AC690" s="66"/>
      <c r="AD690" s="72"/>
      <c r="AE690" s="72"/>
      <c r="AF690" s="72"/>
      <c r="AG690" s="62"/>
      <c r="AH690" s="104"/>
      <c r="AI690" s="105"/>
      <c r="AJ690" s="30"/>
      <c r="AK690" s="30"/>
      <c r="AL690" s="30"/>
      <c r="AM690" s="30"/>
      <c r="AN690" s="68"/>
      <c r="AO690" s="68"/>
      <c r="AP690" s="68"/>
      <c r="AQ690" s="68"/>
      <c r="AR690" s="68"/>
      <c r="AS690" s="31"/>
      <c r="AT690" s="73"/>
      <c r="AU690" s="73"/>
      <c r="AV690" s="68"/>
      <c r="AW690" s="67"/>
      <c r="AX690" s="67"/>
      <c r="AY690" s="67"/>
      <c r="AZ690" s="67"/>
      <c r="BA690" s="123"/>
      <c r="BB690" s="123"/>
      <c r="BC690" s="123"/>
      <c r="BD690" s="123"/>
      <c r="BE690" s="123"/>
      <c r="BF690" s="67"/>
    </row>
    <row r="691" spans="1:58" ht="25.5" customHeight="1" x14ac:dyDescent="0.25">
      <c r="A691" s="31"/>
      <c r="B691" s="31"/>
      <c r="C691" s="31"/>
      <c r="D691" s="31"/>
      <c r="E691" s="33"/>
      <c r="F691" s="90"/>
      <c r="G691" s="31"/>
      <c r="H691" s="83"/>
      <c r="I691" s="83"/>
      <c r="J691" s="62"/>
      <c r="K691" s="31"/>
      <c r="L691" s="31"/>
      <c r="M691" s="83"/>
      <c r="N691" s="69"/>
      <c r="O691" s="69"/>
      <c r="P691" s="74"/>
      <c r="Q691" s="74"/>
      <c r="R691" s="75"/>
      <c r="S691" s="34"/>
      <c r="T691" s="83"/>
      <c r="U691" s="83"/>
      <c r="V691" s="83"/>
      <c r="W691" s="83"/>
      <c r="X691" s="74"/>
      <c r="Y691" s="74"/>
      <c r="Z691" s="74"/>
      <c r="AA691" s="66"/>
      <c r="AB691" s="72"/>
      <c r="AC691" s="66"/>
      <c r="AD691" s="72"/>
      <c r="AE691" s="72"/>
      <c r="AF691" s="72"/>
      <c r="AG691" s="62"/>
      <c r="AH691" s="104"/>
      <c r="AI691" s="105"/>
      <c r="AJ691" s="30"/>
      <c r="AK691" s="30"/>
      <c r="AL691" s="30"/>
      <c r="AM691" s="30"/>
      <c r="AN691" s="68"/>
      <c r="AO691" s="68"/>
      <c r="AP691" s="68"/>
      <c r="AQ691" s="68"/>
      <c r="AR691" s="68"/>
      <c r="AS691" s="31"/>
      <c r="AT691" s="73"/>
      <c r="AU691" s="73"/>
      <c r="AV691" s="68"/>
      <c r="AW691" s="67"/>
      <c r="AX691" s="67"/>
      <c r="AY691" s="67"/>
      <c r="AZ691" s="67"/>
      <c r="BA691" s="123"/>
      <c r="BB691" s="123"/>
      <c r="BC691" s="123"/>
      <c r="BD691" s="123"/>
      <c r="BE691" s="123"/>
      <c r="BF691" s="67"/>
    </row>
    <row r="692" spans="1:58" ht="25.5" customHeight="1" x14ac:dyDescent="0.25">
      <c r="A692" s="31"/>
      <c r="B692" s="31"/>
      <c r="C692" s="31"/>
      <c r="D692" s="31"/>
      <c r="E692" s="33"/>
      <c r="F692" s="90"/>
      <c r="G692" s="31"/>
      <c r="H692" s="83"/>
      <c r="I692" s="83"/>
      <c r="J692" s="62"/>
      <c r="K692" s="31"/>
      <c r="L692" s="31"/>
      <c r="M692" s="83"/>
      <c r="N692" s="69"/>
      <c r="O692" s="69"/>
      <c r="P692" s="74"/>
      <c r="Q692" s="74"/>
      <c r="R692" s="75"/>
      <c r="S692" s="34"/>
      <c r="T692" s="83"/>
      <c r="U692" s="83"/>
      <c r="V692" s="83"/>
      <c r="W692" s="83"/>
      <c r="X692" s="74"/>
      <c r="Y692" s="74"/>
      <c r="Z692" s="74"/>
      <c r="AA692" s="66"/>
      <c r="AB692" s="72"/>
      <c r="AC692" s="66"/>
      <c r="AD692" s="72"/>
      <c r="AE692" s="72"/>
      <c r="AF692" s="72"/>
      <c r="AG692" s="62"/>
      <c r="AH692" s="104"/>
      <c r="AI692" s="105"/>
      <c r="AJ692" s="30"/>
      <c r="AK692" s="30"/>
      <c r="AL692" s="30"/>
      <c r="AM692" s="30"/>
      <c r="AN692" s="68"/>
      <c r="AO692" s="68"/>
      <c r="AP692" s="68"/>
      <c r="AQ692" s="68"/>
      <c r="AR692" s="68"/>
      <c r="AS692" s="31"/>
      <c r="AT692" s="73"/>
      <c r="AU692" s="73"/>
      <c r="AV692" s="68"/>
      <c r="AW692" s="67"/>
      <c r="AX692" s="67"/>
      <c r="AY692" s="67"/>
      <c r="AZ692" s="67"/>
      <c r="BA692" s="123"/>
      <c r="BB692" s="123"/>
      <c r="BC692" s="123"/>
      <c r="BD692" s="123"/>
      <c r="BE692" s="123"/>
      <c r="BF692" s="67"/>
    </row>
    <row r="693" spans="1:58" ht="25.5" customHeight="1" x14ac:dyDescent="0.25">
      <c r="A693" s="31"/>
      <c r="B693" s="31"/>
      <c r="C693" s="31"/>
      <c r="D693" s="31"/>
      <c r="E693" s="33"/>
      <c r="F693" s="90"/>
      <c r="G693" s="31"/>
      <c r="H693" s="83"/>
      <c r="I693" s="83"/>
      <c r="J693" s="62"/>
      <c r="K693" s="31"/>
      <c r="L693" s="31"/>
      <c r="M693" s="83"/>
      <c r="N693" s="69"/>
      <c r="O693" s="69"/>
      <c r="P693" s="74"/>
      <c r="Q693" s="74"/>
      <c r="R693" s="75"/>
      <c r="S693" s="34"/>
      <c r="T693" s="83"/>
      <c r="U693" s="83"/>
      <c r="V693" s="83"/>
      <c r="W693" s="83"/>
      <c r="X693" s="74"/>
      <c r="Y693" s="74"/>
      <c r="Z693" s="74"/>
      <c r="AA693" s="66"/>
      <c r="AB693" s="72"/>
      <c r="AC693" s="66"/>
      <c r="AD693" s="72"/>
      <c r="AE693" s="72"/>
      <c r="AF693" s="72"/>
      <c r="AG693" s="62"/>
      <c r="AH693" s="104"/>
      <c r="AI693" s="105"/>
      <c r="AJ693" s="30"/>
      <c r="AK693" s="30"/>
      <c r="AL693" s="30"/>
      <c r="AM693" s="30"/>
      <c r="AN693" s="68"/>
      <c r="AO693" s="68"/>
      <c r="AP693" s="68"/>
      <c r="AQ693" s="68"/>
      <c r="AR693" s="68"/>
      <c r="AS693" s="31"/>
      <c r="AT693" s="73"/>
      <c r="AU693" s="73"/>
      <c r="AV693" s="68"/>
      <c r="AW693" s="67"/>
      <c r="AX693" s="67"/>
      <c r="AY693" s="67"/>
      <c r="AZ693" s="67"/>
      <c r="BA693" s="123"/>
      <c r="BB693" s="123"/>
      <c r="BC693" s="123"/>
      <c r="BD693" s="123"/>
      <c r="BE693" s="123"/>
      <c r="BF693" s="67"/>
    </row>
    <row r="694" spans="1:58" ht="25.5" customHeight="1" x14ac:dyDescent="0.25">
      <c r="A694" s="31"/>
      <c r="B694" s="31"/>
      <c r="C694" s="31"/>
      <c r="D694" s="31"/>
      <c r="E694" s="33"/>
      <c r="F694" s="90"/>
      <c r="G694" s="31"/>
      <c r="H694" s="83"/>
      <c r="I694" s="83"/>
      <c r="J694" s="62"/>
      <c r="K694" s="31"/>
      <c r="L694" s="31"/>
      <c r="M694" s="83"/>
      <c r="N694" s="69"/>
      <c r="O694" s="69"/>
      <c r="P694" s="74"/>
      <c r="Q694" s="74"/>
      <c r="R694" s="75"/>
      <c r="S694" s="34"/>
      <c r="T694" s="83"/>
      <c r="U694" s="83"/>
      <c r="V694" s="83"/>
      <c r="W694" s="83"/>
      <c r="X694" s="74"/>
      <c r="Y694" s="74"/>
      <c r="Z694" s="74"/>
      <c r="AA694" s="66"/>
      <c r="AB694" s="72"/>
      <c r="AC694" s="66"/>
      <c r="AD694" s="72"/>
      <c r="AE694" s="72"/>
      <c r="AF694" s="72"/>
      <c r="AG694" s="62"/>
      <c r="AH694" s="104"/>
      <c r="AI694" s="105"/>
      <c r="AJ694" s="30"/>
      <c r="AK694" s="30"/>
      <c r="AL694" s="30"/>
      <c r="AM694" s="30"/>
      <c r="AN694" s="68"/>
      <c r="AO694" s="68"/>
      <c r="AP694" s="68"/>
      <c r="AQ694" s="68"/>
      <c r="AR694" s="68"/>
      <c r="AS694" s="31"/>
      <c r="AT694" s="73"/>
      <c r="AU694" s="73"/>
      <c r="AV694" s="68"/>
      <c r="AW694" s="67"/>
      <c r="AX694" s="67"/>
      <c r="AY694" s="67"/>
      <c r="AZ694" s="67"/>
      <c r="BA694" s="123"/>
      <c r="BB694" s="123"/>
      <c r="BC694" s="123"/>
      <c r="BD694" s="123"/>
      <c r="BE694" s="123"/>
      <c r="BF694" s="67"/>
    </row>
    <row r="695" spans="1:58" ht="25.5" customHeight="1" x14ac:dyDescent="0.25">
      <c r="A695" s="31"/>
      <c r="B695" s="31"/>
      <c r="C695" s="31"/>
      <c r="D695" s="31"/>
      <c r="E695" s="33"/>
      <c r="F695" s="90"/>
      <c r="G695" s="31"/>
      <c r="H695" s="83"/>
      <c r="I695" s="83"/>
      <c r="J695" s="62"/>
      <c r="K695" s="31"/>
      <c r="L695" s="31"/>
      <c r="M695" s="83"/>
      <c r="N695" s="69"/>
      <c r="O695" s="69"/>
      <c r="P695" s="74"/>
      <c r="Q695" s="74"/>
      <c r="R695" s="75"/>
      <c r="S695" s="34"/>
      <c r="T695" s="83"/>
      <c r="U695" s="83"/>
      <c r="V695" s="83"/>
      <c r="W695" s="83"/>
      <c r="X695" s="74"/>
      <c r="Y695" s="74"/>
      <c r="Z695" s="74"/>
      <c r="AA695" s="66"/>
      <c r="AB695" s="72"/>
      <c r="AC695" s="66"/>
      <c r="AD695" s="72"/>
      <c r="AE695" s="72"/>
      <c r="AF695" s="72"/>
      <c r="AG695" s="62"/>
      <c r="AH695" s="104"/>
      <c r="AI695" s="105"/>
      <c r="AJ695" s="30"/>
      <c r="AK695" s="30"/>
      <c r="AL695" s="30"/>
      <c r="AM695" s="30"/>
      <c r="AN695" s="68"/>
      <c r="AO695" s="68"/>
      <c r="AP695" s="68"/>
      <c r="AQ695" s="68"/>
      <c r="AR695" s="68"/>
      <c r="AS695" s="31"/>
      <c r="AT695" s="73"/>
      <c r="AU695" s="73"/>
      <c r="AV695" s="68"/>
      <c r="AW695" s="67"/>
      <c r="AX695" s="67"/>
      <c r="AY695" s="67"/>
      <c r="AZ695" s="67"/>
      <c r="BA695" s="123"/>
      <c r="BB695" s="123"/>
      <c r="BC695" s="123"/>
      <c r="BD695" s="123"/>
      <c r="BE695" s="123"/>
      <c r="BF695" s="67"/>
    </row>
    <row r="696" spans="1:58" ht="25.5" customHeight="1" x14ac:dyDescent="0.25">
      <c r="A696" s="31"/>
      <c r="B696" s="31"/>
      <c r="C696" s="31"/>
      <c r="D696" s="31"/>
      <c r="E696" s="33"/>
      <c r="F696" s="90"/>
      <c r="G696" s="31"/>
      <c r="H696" s="83"/>
      <c r="I696" s="83"/>
      <c r="J696" s="62"/>
      <c r="K696" s="31"/>
      <c r="L696" s="31"/>
      <c r="M696" s="83"/>
      <c r="N696" s="69"/>
      <c r="O696" s="69"/>
      <c r="P696" s="74"/>
      <c r="Q696" s="74"/>
      <c r="R696" s="75"/>
      <c r="S696" s="34"/>
      <c r="T696" s="83"/>
      <c r="U696" s="83"/>
      <c r="V696" s="83"/>
      <c r="W696" s="83"/>
      <c r="X696" s="74"/>
      <c r="Y696" s="74"/>
      <c r="Z696" s="74"/>
      <c r="AA696" s="66"/>
      <c r="AB696" s="72"/>
      <c r="AC696" s="66"/>
      <c r="AD696" s="72"/>
      <c r="AE696" s="72"/>
      <c r="AF696" s="72"/>
      <c r="AG696" s="62"/>
      <c r="AH696" s="104"/>
      <c r="AI696" s="105"/>
      <c r="AJ696" s="30"/>
      <c r="AK696" s="30"/>
      <c r="AL696" s="30"/>
      <c r="AM696" s="30"/>
      <c r="AN696" s="68"/>
      <c r="AO696" s="68"/>
      <c r="AP696" s="68"/>
      <c r="AQ696" s="68"/>
      <c r="AR696" s="68"/>
      <c r="AS696" s="31"/>
      <c r="AT696" s="73"/>
      <c r="AU696" s="73"/>
      <c r="AV696" s="68"/>
      <c r="AW696" s="67"/>
      <c r="AX696" s="67"/>
      <c r="AY696" s="67"/>
      <c r="AZ696" s="67"/>
      <c r="BA696" s="123"/>
      <c r="BB696" s="123"/>
      <c r="BC696" s="123"/>
      <c r="BD696" s="123"/>
      <c r="BE696" s="123"/>
      <c r="BF696" s="67"/>
    </row>
    <row r="697" spans="1:58" ht="25.5" customHeight="1" x14ac:dyDescent="0.25">
      <c r="A697" s="31"/>
      <c r="B697" s="31"/>
      <c r="C697" s="31"/>
      <c r="D697" s="31"/>
      <c r="E697" s="33"/>
      <c r="F697" s="90"/>
      <c r="G697" s="31"/>
      <c r="H697" s="83"/>
      <c r="I697" s="83"/>
      <c r="J697" s="62"/>
      <c r="K697" s="31"/>
      <c r="L697" s="31"/>
      <c r="M697" s="83"/>
      <c r="N697" s="69"/>
      <c r="O697" s="69"/>
      <c r="P697" s="74"/>
      <c r="Q697" s="74"/>
      <c r="R697" s="75"/>
      <c r="S697" s="34"/>
      <c r="T697" s="83"/>
      <c r="U697" s="83"/>
      <c r="V697" s="83"/>
      <c r="W697" s="83"/>
      <c r="X697" s="74"/>
      <c r="Y697" s="74"/>
      <c r="Z697" s="74"/>
      <c r="AA697" s="66"/>
      <c r="AB697" s="72"/>
      <c r="AC697" s="66"/>
      <c r="AD697" s="72"/>
      <c r="AE697" s="72"/>
      <c r="AF697" s="72"/>
      <c r="AG697" s="62"/>
      <c r="AH697" s="104"/>
      <c r="AI697" s="105"/>
      <c r="AJ697" s="30"/>
      <c r="AK697" s="30"/>
      <c r="AL697" s="30"/>
      <c r="AM697" s="30"/>
      <c r="AN697" s="68"/>
      <c r="AO697" s="68"/>
      <c r="AP697" s="68"/>
      <c r="AQ697" s="68"/>
      <c r="AR697" s="68"/>
      <c r="AS697" s="31"/>
      <c r="AT697" s="73"/>
      <c r="AU697" s="73"/>
      <c r="AV697" s="68"/>
      <c r="AW697" s="67"/>
      <c r="AX697" s="67"/>
      <c r="AY697" s="67"/>
      <c r="AZ697" s="67"/>
      <c r="BA697" s="123"/>
      <c r="BB697" s="123"/>
      <c r="BC697" s="123"/>
      <c r="BD697" s="123"/>
      <c r="BE697" s="123"/>
      <c r="BF697" s="67"/>
    </row>
    <row r="698" spans="1:58" ht="25.5" customHeight="1" x14ac:dyDescent="0.25">
      <c r="A698" s="31"/>
      <c r="B698" s="31"/>
      <c r="C698" s="31"/>
      <c r="D698" s="31"/>
      <c r="E698" s="33"/>
      <c r="F698" s="90"/>
      <c r="G698" s="31"/>
      <c r="H698" s="83"/>
      <c r="I698" s="83"/>
      <c r="J698" s="62"/>
      <c r="K698" s="31"/>
      <c r="L698" s="31"/>
      <c r="M698" s="83"/>
      <c r="N698" s="69"/>
      <c r="O698" s="69"/>
      <c r="P698" s="74"/>
      <c r="Q698" s="74"/>
      <c r="R698" s="75"/>
      <c r="S698" s="34"/>
      <c r="T698" s="83"/>
      <c r="U698" s="83"/>
      <c r="V698" s="83"/>
      <c r="W698" s="83"/>
      <c r="X698" s="74"/>
      <c r="Y698" s="74"/>
      <c r="Z698" s="74"/>
      <c r="AA698" s="66"/>
      <c r="AB698" s="72"/>
      <c r="AC698" s="66"/>
      <c r="AD698" s="72"/>
      <c r="AE698" s="72"/>
      <c r="AF698" s="72"/>
      <c r="AG698" s="62"/>
      <c r="AH698" s="104"/>
      <c r="AI698" s="105"/>
      <c r="AJ698" s="30"/>
      <c r="AK698" s="30"/>
      <c r="AL698" s="30"/>
      <c r="AM698" s="30"/>
      <c r="AN698" s="68"/>
      <c r="AO698" s="68"/>
      <c r="AP698" s="68"/>
      <c r="AQ698" s="68"/>
      <c r="AR698" s="68"/>
      <c r="AS698" s="31"/>
      <c r="AT698" s="73"/>
      <c r="AU698" s="73"/>
      <c r="AV698" s="68"/>
      <c r="AW698" s="67"/>
      <c r="AX698" s="67"/>
      <c r="AY698" s="67"/>
      <c r="AZ698" s="67"/>
      <c r="BA698" s="123"/>
      <c r="BB698" s="123"/>
      <c r="BC698" s="123"/>
      <c r="BD698" s="123"/>
      <c r="BE698" s="123"/>
      <c r="BF698" s="67"/>
    </row>
    <row r="699" spans="1:58" ht="25.5" customHeight="1" x14ac:dyDescent="0.25">
      <c r="A699" s="31"/>
      <c r="B699" s="31"/>
      <c r="C699" s="31"/>
      <c r="D699" s="31"/>
      <c r="E699" s="33"/>
      <c r="F699" s="90"/>
      <c r="G699" s="31"/>
      <c r="H699" s="83"/>
      <c r="I699" s="83"/>
      <c r="J699" s="62"/>
      <c r="K699" s="31"/>
      <c r="L699" s="31"/>
      <c r="M699" s="83"/>
      <c r="N699" s="69"/>
      <c r="O699" s="69"/>
      <c r="P699" s="74"/>
      <c r="Q699" s="74"/>
      <c r="R699" s="75"/>
      <c r="S699" s="34"/>
      <c r="T699" s="83"/>
      <c r="U699" s="83"/>
      <c r="V699" s="83"/>
      <c r="W699" s="83"/>
      <c r="X699" s="74"/>
      <c r="Y699" s="74"/>
      <c r="Z699" s="74"/>
      <c r="AA699" s="66"/>
      <c r="AB699" s="72"/>
      <c r="AC699" s="66"/>
      <c r="AD699" s="72"/>
      <c r="AE699" s="72"/>
      <c r="AF699" s="72"/>
      <c r="AG699" s="62"/>
      <c r="AH699" s="104"/>
      <c r="AI699" s="105"/>
      <c r="AJ699" s="30"/>
      <c r="AK699" s="30"/>
      <c r="AL699" s="30"/>
      <c r="AM699" s="30"/>
      <c r="AN699" s="68"/>
      <c r="AO699" s="68"/>
      <c r="AP699" s="68"/>
      <c r="AQ699" s="68"/>
      <c r="AR699" s="68"/>
      <c r="AS699" s="31"/>
      <c r="AT699" s="73"/>
      <c r="AU699" s="73"/>
      <c r="AV699" s="68"/>
      <c r="AW699" s="67"/>
      <c r="AX699" s="67"/>
      <c r="AY699" s="67"/>
      <c r="AZ699" s="67"/>
      <c r="BA699" s="123"/>
      <c r="BB699" s="123"/>
      <c r="BC699" s="123"/>
      <c r="BD699" s="123"/>
      <c r="BE699" s="123"/>
      <c r="BF699" s="67"/>
    </row>
    <row r="700" spans="1:58" ht="25.5" customHeight="1" x14ac:dyDescent="0.25">
      <c r="A700" s="31"/>
      <c r="B700" s="31"/>
      <c r="C700" s="31"/>
      <c r="D700" s="31"/>
      <c r="E700" s="33"/>
      <c r="F700" s="90"/>
      <c r="G700" s="31"/>
      <c r="H700" s="83"/>
      <c r="I700" s="83"/>
      <c r="J700" s="62"/>
      <c r="K700" s="31"/>
      <c r="L700" s="31"/>
      <c r="M700" s="83"/>
      <c r="N700" s="69"/>
      <c r="O700" s="69"/>
      <c r="P700" s="74"/>
      <c r="Q700" s="74"/>
      <c r="R700" s="75"/>
      <c r="S700" s="34"/>
      <c r="T700" s="83"/>
      <c r="U700" s="83"/>
      <c r="V700" s="83"/>
      <c r="W700" s="83"/>
      <c r="X700" s="74"/>
      <c r="Y700" s="74"/>
      <c r="Z700" s="74"/>
      <c r="AA700" s="66"/>
      <c r="AB700" s="72"/>
      <c r="AC700" s="66"/>
      <c r="AD700" s="72"/>
      <c r="AE700" s="72"/>
      <c r="AF700" s="72"/>
      <c r="AG700" s="62"/>
      <c r="AH700" s="104"/>
      <c r="AI700" s="105"/>
      <c r="AJ700" s="30"/>
      <c r="AK700" s="30"/>
      <c r="AL700" s="30"/>
      <c r="AM700" s="30"/>
      <c r="AN700" s="68"/>
      <c r="AO700" s="68"/>
      <c r="AP700" s="68"/>
      <c r="AQ700" s="68"/>
      <c r="AR700" s="68"/>
      <c r="AS700" s="31"/>
      <c r="AT700" s="73"/>
      <c r="AU700" s="73"/>
      <c r="AV700" s="68"/>
      <c r="AW700" s="67"/>
      <c r="AX700" s="67"/>
      <c r="AY700" s="67"/>
      <c r="AZ700" s="67"/>
      <c r="BA700" s="123"/>
      <c r="BB700" s="123"/>
      <c r="BC700" s="123"/>
      <c r="BD700" s="123"/>
      <c r="BE700" s="123"/>
      <c r="BF700" s="67"/>
    </row>
    <row r="701" spans="1:58" ht="25.5" customHeight="1" x14ac:dyDescent="0.25">
      <c r="A701" s="31"/>
      <c r="B701" s="31"/>
      <c r="C701" s="31"/>
      <c r="D701" s="31"/>
      <c r="E701" s="33"/>
      <c r="F701" s="90"/>
      <c r="G701" s="31"/>
      <c r="H701" s="83"/>
      <c r="I701" s="83"/>
      <c r="J701" s="62"/>
      <c r="K701" s="31"/>
      <c r="L701" s="31"/>
      <c r="M701" s="83"/>
      <c r="N701" s="69"/>
      <c r="O701" s="69"/>
      <c r="P701" s="74"/>
      <c r="Q701" s="74"/>
      <c r="R701" s="75"/>
      <c r="S701" s="34"/>
      <c r="T701" s="83"/>
      <c r="U701" s="83"/>
      <c r="V701" s="83"/>
      <c r="W701" s="83"/>
      <c r="X701" s="74"/>
      <c r="Y701" s="74"/>
      <c r="Z701" s="74"/>
      <c r="AA701" s="66"/>
      <c r="AB701" s="72"/>
      <c r="AC701" s="66"/>
      <c r="AD701" s="72"/>
      <c r="AE701" s="72"/>
      <c r="AF701" s="72"/>
      <c r="AG701" s="62"/>
      <c r="AH701" s="104"/>
      <c r="AI701" s="105"/>
      <c r="AJ701" s="30"/>
      <c r="AK701" s="30"/>
      <c r="AL701" s="30"/>
      <c r="AM701" s="30"/>
      <c r="AN701" s="68"/>
      <c r="AO701" s="68"/>
      <c r="AP701" s="68"/>
      <c r="AQ701" s="68"/>
      <c r="AR701" s="68"/>
      <c r="AS701" s="31"/>
      <c r="AT701" s="73"/>
      <c r="AU701" s="73"/>
      <c r="AV701" s="68"/>
      <c r="AW701" s="67"/>
      <c r="AX701" s="67"/>
      <c r="AY701" s="67"/>
      <c r="AZ701" s="67"/>
      <c r="BA701" s="123"/>
      <c r="BB701" s="123"/>
      <c r="BC701" s="123"/>
      <c r="BD701" s="123"/>
      <c r="BE701" s="123"/>
      <c r="BF701" s="67"/>
    </row>
    <row r="702" spans="1:58" ht="25.5" customHeight="1" x14ac:dyDescent="0.25">
      <c r="A702" s="31"/>
      <c r="B702" s="31"/>
      <c r="C702" s="31"/>
      <c r="D702" s="31"/>
      <c r="E702" s="33"/>
      <c r="F702" s="90"/>
      <c r="G702" s="31"/>
      <c r="H702" s="83"/>
      <c r="I702" s="83"/>
      <c r="J702" s="62"/>
      <c r="K702" s="31"/>
      <c r="L702" s="31"/>
      <c r="M702" s="83"/>
      <c r="N702" s="69"/>
      <c r="O702" s="69"/>
      <c r="P702" s="74"/>
      <c r="Q702" s="74"/>
      <c r="R702" s="75"/>
      <c r="S702" s="34"/>
      <c r="T702" s="83"/>
      <c r="U702" s="83"/>
      <c r="V702" s="83"/>
      <c r="W702" s="83"/>
      <c r="X702" s="74"/>
      <c r="Y702" s="74"/>
      <c r="Z702" s="74"/>
      <c r="AA702" s="66"/>
      <c r="AB702" s="72"/>
      <c r="AC702" s="66"/>
      <c r="AD702" s="72"/>
      <c r="AE702" s="72"/>
      <c r="AF702" s="72"/>
      <c r="AG702" s="62"/>
      <c r="AH702" s="104"/>
      <c r="AI702" s="105"/>
      <c r="AJ702" s="30"/>
      <c r="AK702" s="30"/>
      <c r="AL702" s="30"/>
      <c r="AM702" s="30"/>
      <c r="AN702" s="68"/>
      <c r="AO702" s="68"/>
      <c r="AP702" s="68"/>
      <c r="AQ702" s="68"/>
      <c r="AR702" s="68"/>
      <c r="AS702" s="31"/>
      <c r="AT702" s="73"/>
      <c r="AU702" s="73"/>
      <c r="AV702" s="68"/>
      <c r="AW702" s="67"/>
      <c r="AX702" s="67"/>
      <c r="AY702" s="67"/>
      <c r="AZ702" s="67"/>
      <c r="BA702" s="123"/>
      <c r="BB702" s="123"/>
      <c r="BC702" s="123"/>
      <c r="BD702" s="123"/>
      <c r="BE702" s="123"/>
      <c r="BF702" s="67"/>
    </row>
    <row r="703" spans="1:58" ht="25.5" customHeight="1" x14ac:dyDescent="0.25">
      <c r="A703" s="31"/>
      <c r="B703" s="31"/>
      <c r="C703" s="31"/>
      <c r="D703" s="31"/>
      <c r="E703" s="33"/>
      <c r="F703" s="90"/>
      <c r="G703" s="31"/>
      <c r="H703" s="83"/>
      <c r="I703" s="83"/>
      <c r="J703" s="62"/>
      <c r="K703" s="31"/>
      <c r="L703" s="31"/>
      <c r="M703" s="83"/>
      <c r="N703" s="69"/>
      <c r="O703" s="69"/>
      <c r="P703" s="74"/>
      <c r="Q703" s="74"/>
      <c r="R703" s="75"/>
      <c r="S703" s="34"/>
      <c r="T703" s="83"/>
      <c r="U703" s="83"/>
      <c r="V703" s="83"/>
      <c r="W703" s="83"/>
      <c r="X703" s="74"/>
      <c r="Y703" s="74"/>
      <c r="Z703" s="74"/>
      <c r="AA703" s="66"/>
      <c r="AB703" s="72"/>
      <c r="AC703" s="66"/>
      <c r="AD703" s="72"/>
      <c r="AE703" s="72"/>
      <c r="AF703" s="72"/>
      <c r="AG703" s="62"/>
      <c r="AH703" s="104"/>
      <c r="AI703" s="105"/>
      <c r="AJ703" s="30"/>
      <c r="AK703" s="30"/>
      <c r="AL703" s="30"/>
      <c r="AM703" s="30"/>
      <c r="AN703" s="68"/>
      <c r="AO703" s="68"/>
      <c r="AP703" s="68"/>
      <c r="AQ703" s="68"/>
      <c r="AR703" s="68"/>
      <c r="AS703" s="31"/>
      <c r="AT703" s="73"/>
      <c r="AU703" s="73"/>
      <c r="AV703" s="68"/>
      <c r="AW703" s="67"/>
      <c r="AX703" s="67"/>
      <c r="AY703" s="67"/>
      <c r="AZ703" s="67"/>
      <c r="BA703" s="123"/>
      <c r="BB703" s="123"/>
      <c r="BC703" s="123"/>
      <c r="BD703" s="123"/>
      <c r="BE703" s="123"/>
      <c r="BF703" s="67"/>
    </row>
    <row r="704" spans="1:58" ht="25.5" customHeight="1" x14ac:dyDescent="0.25">
      <c r="A704" s="31"/>
      <c r="B704" s="31"/>
      <c r="C704" s="31"/>
      <c r="D704" s="31"/>
      <c r="E704" s="33"/>
      <c r="F704" s="90"/>
      <c r="G704" s="31"/>
      <c r="H704" s="83"/>
      <c r="I704" s="83"/>
      <c r="J704" s="62"/>
      <c r="K704" s="31"/>
      <c r="L704" s="31"/>
      <c r="M704" s="83"/>
      <c r="N704" s="69"/>
      <c r="O704" s="69"/>
      <c r="P704" s="74"/>
      <c r="Q704" s="74"/>
      <c r="R704" s="75"/>
      <c r="S704" s="34"/>
      <c r="T704" s="83"/>
      <c r="U704" s="83"/>
      <c r="V704" s="83"/>
      <c r="W704" s="83"/>
      <c r="X704" s="74"/>
      <c r="Y704" s="74"/>
      <c r="Z704" s="74"/>
      <c r="AA704" s="66"/>
      <c r="AB704" s="72"/>
      <c r="AC704" s="66"/>
      <c r="AD704" s="72"/>
      <c r="AE704" s="72"/>
      <c r="AF704" s="72"/>
      <c r="AG704" s="62"/>
      <c r="AH704" s="104"/>
      <c r="AI704" s="105"/>
      <c r="AJ704" s="30"/>
      <c r="AK704" s="30"/>
      <c r="AL704" s="30"/>
      <c r="AM704" s="30"/>
      <c r="AN704" s="68"/>
      <c r="AO704" s="68"/>
      <c r="AP704" s="68"/>
      <c r="AQ704" s="68"/>
      <c r="AR704" s="68"/>
      <c r="AS704" s="31"/>
      <c r="AT704" s="73"/>
      <c r="AU704" s="73"/>
      <c r="AV704" s="68"/>
      <c r="AW704" s="67"/>
      <c r="AX704" s="67"/>
      <c r="AY704" s="67"/>
      <c r="AZ704" s="67"/>
      <c r="BA704" s="123"/>
      <c r="BB704" s="123"/>
      <c r="BC704" s="123"/>
      <c r="BD704" s="123"/>
      <c r="BE704" s="123"/>
      <c r="BF704" s="67"/>
    </row>
    <row r="705" spans="1:58" ht="25.5" customHeight="1" x14ac:dyDescent="0.25">
      <c r="A705" s="31"/>
      <c r="B705" s="31"/>
      <c r="C705" s="31"/>
      <c r="D705" s="31"/>
      <c r="E705" s="33"/>
      <c r="F705" s="90"/>
      <c r="G705" s="31"/>
      <c r="H705" s="83"/>
      <c r="I705" s="83"/>
      <c r="J705" s="62"/>
      <c r="K705" s="31"/>
      <c r="L705" s="31"/>
      <c r="M705" s="83"/>
      <c r="N705" s="69"/>
      <c r="O705" s="69"/>
      <c r="P705" s="74"/>
      <c r="Q705" s="74"/>
      <c r="R705" s="75"/>
      <c r="S705" s="34"/>
      <c r="T705" s="83"/>
      <c r="U705" s="83"/>
      <c r="V705" s="83"/>
      <c r="W705" s="83"/>
      <c r="X705" s="74"/>
      <c r="Y705" s="74"/>
      <c r="Z705" s="74"/>
      <c r="AA705" s="66"/>
      <c r="AB705" s="72"/>
      <c r="AC705" s="66"/>
      <c r="AD705" s="72"/>
      <c r="AE705" s="72"/>
      <c r="AF705" s="72"/>
      <c r="AG705" s="62"/>
      <c r="AH705" s="104"/>
      <c r="AI705" s="105"/>
      <c r="AJ705" s="30"/>
      <c r="AK705" s="30"/>
      <c r="AL705" s="30"/>
      <c r="AM705" s="30"/>
      <c r="AN705" s="68"/>
      <c r="AO705" s="68"/>
      <c r="AP705" s="68"/>
      <c r="AQ705" s="68"/>
      <c r="AR705" s="68"/>
      <c r="AS705" s="31"/>
      <c r="AT705" s="73"/>
      <c r="AU705" s="73"/>
      <c r="AV705" s="68"/>
      <c r="AW705" s="67"/>
      <c r="AX705" s="67"/>
      <c r="AY705" s="67"/>
      <c r="AZ705" s="67"/>
      <c r="BA705" s="123"/>
      <c r="BB705" s="123"/>
      <c r="BC705" s="123"/>
      <c r="BD705" s="123"/>
      <c r="BE705" s="123"/>
      <c r="BF705" s="67"/>
    </row>
    <row r="706" spans="1:58" ht="25.5" customHeight="1" x14ac:dyDescent="0.25">
      <c r="A706" s="31"/>
      <c r="B706" s="31"/>
      <c r="C706" s="31"/>
      <c r="D706" s="31"/>
      <c r="E706" s="33"/>
      <c r="F706" s="90"/>
      <c r="G706" s="31"/>
      <c r="H706" s="83"/>
      <c r="I706" s="83"/>
      <c r="J706" s="62"/>
      <c r="K706" s="31"/>
      <c r="L706" s="31"/>
      <c r="M706" s="83"/>
      <c r="N706" s="69"/>
      <c r="O706" s="69"/>
      <c r="P706" s="74"/>
      <c r="Q706" s="74"/>
      <c r="R706" s="75"/>
      <c r="S706" s="34"/>
      <c r="T706" s="83"/>
      <c r="U706" s="83"/>
      <c r="V706" s="83"/>
      <c r="W706" s="83"/>
      <c r="X706" s="74"/>
      <c r="Y706" s="74"/>
      <c r="Z706" s="74"/>
      <c r="AA706" s="66"/>
      <c r="AB706" s="72"/>
      <c r="AC706" s="66"/>
      <c r="AD706" s="72"/>
      <c r="AE706" s="72"/>
      <c r="AF706" s="72"/>
      <c r="AG706" s="62"/>
      <c r="AH706" s="104"/>
      <c r="AI706" s="105"/>
      <c r="AJ706" s="30"/>
      <c r="AK706" s="30"/>
      <c r="AL706" s="30"/>
      <c r="AM706" s="30"/>
      <c r="AN706" s="68"/>
      <c r="AO706" s="68"/>
      <c r="AP706" s="68"/>
      <c r="AQ706" s="68"/>
      <c r="AR706" s="68"/>
      <c r="AS706" s="31"/>
      <c r="AT706" s="73"/>
      <c r="AU706" s="73"/>
      <c r="AV706" s="68"/>
      <c r="AW706" s="67"/>
      <c r="AX706" s="67"/>
      <c r="AY706" s="67"/>
      <c r="AZ706" s="67"/>
      <c r="BA706" s="123"/>
      <c r="BB706" s="123"/>
      <c r="BC706" s="123"/>
      <c r="BD706" s="123"/>
      <c r="BE706" s="123"/>
      <c r="BF706" s="67"/>
    </row>
    <row r="707" spans="1:58" ht="25.5" customHeight="1" x14ac:dyDescent="0.25">
      <c r="A707" s="31"/>
      <c r="B707" s="31"/>
      <c r="C707" s="31"/>
      <c r="D707" s="31"/>
      <c r="E707" s="33"/>
      <c r="F707" s="90"/>
      <c r="G707" s="31"/>
      <c r="H707" s="83"/>
      <c r="I707" s="83"/>
      <c r="J707" s="62"/>
      <c r="K707" s="31"/>
      <c r="L707" s="31"/>
      <c r="M707" s="83"/>
      <c r="N707" s="69"/>
      <c r="O707" s="69"/>
      <c r="P707" s="74"/>
      <c r="Q707" s="74"/>
      <c r="R707" s="75"/>
      <c r="S707" s="34"/>
      <c r="T707" s="83"/>
      <c r="U707" s="83"/>
      <c r="V707" s="83"/>
      <c r="W707" s="83"/>
      <c r="X707" s="74"/>
      <c r="Y707" s="74"/>
      <c r="Z707" s="74"/>
      <c r="AA707" s="66"/>
      <c r="AB707" s="72"/>
      <c r="AC707" s="66"/>
      <c r="AD707" s="72"/>
      <c r="AE707" s="72"/>
      <c r="AF707" s="72"/>
      <c r="AG707" s="62"/>
      <c r="AH707" s="104"/>
      <c r="AI707" s="105"/>
      <c r="AJ707" s="30"/>
      <c r="AK707" s="30"/>
      <c r="AL707" s="30"/>
      <c r="AM707" s="30"/>
      <c r="AN707" s="68"/>
      <c r="AO707" s="68"/>
      <c r="AP707" s="68"/>
      <c r="AQ707" s="68"/>
      <c r="AR707" s="68"/>
      <c r="AS707" s="31"/>
      <c r="AT707" s="73"/>
      <c r="AU707" s="73"/>
      <c r="AV707" s="68"/>
      <c r="AW707" s="67"/>
      <c r="AX707" s="67"/>
      <c r="AY707" s="67"/>
      <c r="AZ707" s="67"/>
      <c r="BA707" s="123"/>
      <c r="BB707" s="123"/>
      <c r="BC707" s="123"/>
      <c r="BD707" s="123"/>
      <c r="BE707" s="123"/>
      <c r="BF707" s="67"/>
    </row>
    <row r="708" spans="1:58" ht="25.5" customHeight="1" x14ac:dyDescent="0.25">
      <c r="A708" s="31"/>
      <c r="B708" s="31"/>
      <c r="C708" s="31"/>
      <c r="D708" s="31"/>
      <c r="E708" s="33"/>
      <c r="F708" s="90"/>
      <c r="G708" s="31"/>
      <c r="H708" s="83"/>
      <c r="I708" s="83"/>
      <c r="J708" s="62"/>
      <c r="K708" s="31"/>
      <c r="L708" s="31"/>
      <c r="M708" s="83"/>
      <c r="N708" s="69"/>
      <c r="O708" s="69"/>
      <c r="P708" s="74"/>
      <c r="Q708" s="74"/>
      <c r="R708" s="75"/>
      <c r="S708" s="34"/>
      <c r="T708" s="83"/>
      <c r="U708" s="83"/>
      <c r="V708" s="83"/>
      <c r="W708" s="83"/>
      <c r="X708" s="74"/>
      <c r="Y708" s="74"/>
      <c r="Z708" s="74"/>
      <c r="AA708" s="66"/>
      <c r="AB708" s="72"/>
      <c r="AC708" s="66"/>
      <c r="AD708" s="72"/>
      <c r="AE708" s="72"/>
      <c r="AF708" s="72"/>
      <c r="AG708" s="62"/>
      <c r="AH708" s="104"/>
      <c r="AI708" s="105"/>
      <c r="AJ708" s="30"/>
      <c r="AK708" s="30"/>
      <c r="AL708" s="30"/>
      <c r="AM708" s="30"/>
      <c r="AN708" s="68"/>
      <c r="AO708" s="68"/>
      <c r="AP708" s="68"/>
      <c r="AQ708" s="68"/>
      <c r="AR708" s="68"/>
      <c r="AS708" s="31"/>
      <c r="AT708" s="73"/>
      <c r="AU708" s="73"/>
      <c r="AV708" s="68"/>
      <c r="AW708" s="67"/>
      <c r="AX708" s="67"/>
      <c r="AY708" s="67"/>
      <c r="AZ708" s="67"/>
      <c r="BA708" s="123"/>
      <c r="BB708" s="123"/>
      <c r="BC708" s="123"/>
      <c r="BD708" s="123"/>
      <c r="BE708" s="123"/>
      <c r="BF708" s="67"/>
    </row>
    <row r="709" spans="1:58" ht="25.5" customHeight="1" x14ac:dyDescent="0.25">
      <c r="A709" s="31"/>
      <c r="B709" s="31"/>
      <c r="C709" s="31"/>
      <c r="D709" s="31"/>
      <c r="E709" s="33"/>
      <c r="F709" s="90"/>
      <c r="G709" s="31"/>
      <c r="H709" s="83"/>
      <c r="I709" s="83"/>
      <c r="J709" s="62"/>
      <c r="K709" s="31"/>
      <c r="L709" s="31"/>
      <c r="M709" s="83"/>
      <c r="N709" s="69"/>
      <c r="O709" s="69"/>
      <c r="P709" s="74"/>
      <c r="Q709" s="74"/>
      <c r="R709" s="75"/>
      <c r="S709" s="34"/>
      <c r="T709" s="83"/>
      <c r="U709" s="83"/>
      <c r="V709" s="83"/>
      <c r="W709" s="83"/>
      <c r="X709" s="74"/>
      <c r="Y709" s="74"/>
      <c r="Z709" s="74"/>
      <c r="AA709" s="66"/>
      <c r="AB709" s="72"/>
      <c r="AC709" s="66"/>
      <c r="AD709" s="72"/>
      <c r="AE709" s="72"/>
      <c r="AF709" s="72"/>
      <c r="AG709" s="62"/>
      <c r="AH709" s="104"/>
      <c r="AI709" s="105"/>
      <c r="AJ709" s="30"/>
      <c r="AK709" s="30"/>
      <c r="AL709" s="30"/>
      <c r="AM709" s="30"/>
      <c r="AN709" s="68"/>
      <c r="AO709" s="68"/>
      <c r="AP709" s="68"/>
      <c r="AQ709" s="68"/>
      <c r="AR709" s="68"/>
      <c r="AS709" s="31"/>
      <c r="AT709" s="73"/>
      <c r="AU709" s="73"/>
      <c r="AV709" s="68"/>
      <c r="AW709" s="67"/>
      <c r="AX709" s="67"/>
      <c r="AY709" s="67"/>
      <c r="AZ709" s="67"/>
      <c r="BA709" s="123"/>
      <c r="BB709" s="123"/>
      <c r="BC709" s="123"/>
      <c r="BD709" s="123"/>
      <c r="BE709" s="123"/>
      <c r="BF709" s="67"/>
    </row>
    <row r="710" spans="1:58" ht="25.5" customHeight="1" x14ac:dyDescent="0.25">
      <c r="A710" s="31"/>
      <c r="B710" s="31"/>
      <c r="C710" s="31"/>
      <c r="D710" s="31"/>
      <c r="E710" s="33"/>
      <c r="F710" s="90"/>
      <c r="G710" s="31"/>
      <c r="H710" s="83"/>
      <c r="I710" s="83"/>
      <c r="J710" s="62"/>
      <c r="K710" s="31"/>
      <c r="L710" s="31"/>
      <c r="M710" s="83"/>
      <c r="N710" s="69"/>
      <c r="O710" s="69"/>
      <c r="P710" s="74"/>
      <c r="Q710" s="74"/>
      <c r="R710" s="75"/>
      <c r="S710" s="34"/>
      <c r="T710" s="83"/>
      <c r="U710" s="83"/>
      <c r="V710" s="83"/>
      <c r="W710" s="83"/>
      <c r="X710" s="74"/>
      <c r="Y710" s="74"/>
      <c r="Z710" s="74"/>
      <c r="AA710" s="66"/>
      <c r="AB710" s="72"/>
      <c r="AC710" s="66"/>
      <c r="AD710" s="72"/>
      <c r="AE710" s="72"/>
      <c r="AF710" s="72"/>
      <c r="AG710" s="62"/>
      <c r="AH710" s="104"/>
      <c r="AI710" s="105"/>
      <c r="AJ710" s="30"/>
      <c r="AK710" s="30"/>
      <c r="AL710" s="30"/>
      <c r="AM710" s="30"/>
      <c r="AN710" s="68"/>
      <c r="AO710" s="68"/>
      <c r="AP710" s="68"/>
      <c r="AQ710" s="68"/>
      <c r="AR710" s="68"/>
      <c r="AS710" s="31"/>
      <c r="AT710" s="73"/>
      <c r="AU710" s="73"/>
      <c r="AV710" s="68"/>
      <c r="AW710" s="67"/>
      <c r="AX710" s="67"/>
      <c r="AY710" s="67"/>
      <c r="AZ710" s="67"/>
      <c r="BA710" s="123"/>
      <c r="BB710" s="123"/>
      <c r="BC710" s="123"/>
      <c r="BD710" s="123"/>
      <c r="BE710" s="123"/>
      <c r="BF710" s="67"/>
    </row>
    <row r="711" spans="1:58" ht="25.5" customHeight="1" x14ac:dyDescent="0.25">
      <c r="A711" s="31"/>
      <c r="B711" s="31"/>
      <c r="C711" s="31"/>
      <c r="D711" s="31"/>
      <c r="E711" s="33"/>
      <c r="F711" s="90"/>
      <c r="G711" s="31"/>
      <c r="H711" s="83"/>
      <c r="I711" s="83"/>
      <c r="J711" s="62"/>
      <c r="K711" s="31"/>
      <c r="L711" s="31"/>
      <c r="M711" s="83"/>
      <c r="N711" s="69"/>
      <c r="O711" s="69"/>
      <c r="P711" s="74"/>
      <c r="Q711" s="74"/>
      <c r="R711" s="75"/>
      <c r="S711" s="34"/>
      <c r="T711" s="83"/>
      <c r="U711" s="83"/>
      <c r="V711" s="83"/>
      <c r="W711" s="83"/>
      <c r="X711" s="74"/>
      <c r="Y711" s="74"/>
      <c r="Z711" s="74"/>
      <c r="AA711" s="66"/>
      <c r="AB711" s="72"/>
      <c r="AC711" s="66"/>
      <c r="AD711" s="72"/>
      <c r="AE711" s="72"/>
      <c r="AF711" s="72"/>
      <c r="AG711" s="62"/>
      <c r="AH711" s="104"/>
      <c r="AI711" s="105"/>
      <c r="AJ711" s="30"/>
      <c r="AK711" s="30"/>
      <c r="AL711" s="30"/>
      <c r="AM711" s="30"/>
      <c r="AN711" s="68"/>
      <c r="AO711" s="68"/>
      <c r="AP711" s="68"/>
      <c r="AQ711" s="68"/>
      <c r="AR711" s="68"/>
      <c r="AS711" s="31"/>
      <c r="AT711" s="73"/>
      <c r="AU711" s="73"/>
      <c r="AV711" s="68"/>
      <c r="AW711" s="67"/>
      <c r="AX711" s="67"/>
      <c r="AY711" s="67"/>
      <c r="AZ711" s="67"/>
      <c r="BA711" s="123"/>
      <c r="BB711" s="123"/>
      <c r="BC711" s="123"/>
      <c r="BD711" s="123"/>
      <c r="BE711" s="123"/>
      <c r="BF711" s="67"/>
    </row>
    <row r="712" spans="1:58" ht="25.5" customHeight="1" x14ac:dyDescent="0.25">
      <c r="A712" s="31"/>
      <c r="B712" s="31"/>
      <c r="C712" s="31"/>
      <c r="D712" s="31"/>
      <c r="E712" s="33"/>
      <c r="F712" s="90"/>
      <c r="G712" s="31"/>
      <c r="H712" s="83"/>
      <c r="I712" s="83"/>
      <c r="J712" s="62"/>
      <c r="K712" s="31"/>
      <c r="L712" s="31"/>
      <c r="M712" s="83"/>
      <c r="N712" s="69"/>
      <c r="O712" s="69"/>
      <c r="P712" s="74"/>
      <c r="Q712" s="74"/>
      <c r="R712" s="75"/>
      <c r="S712" s="34"/>
      <c r="T712" s="83"/>
      <c r="U712" s="83"/>
      <c r="V712" s="83"/>
      <c r="W712" s="83"/>
      <c r="X712" s="74"/>
      <c r="Y712" s="74"/>
      <c r="Z712" s="74"/>
      <c r="AA712" s="66"/>
      <c r="AB712" s="72"/>
      <c r="AC712" s="66"/>
      <c r="AD712" s="72"/>
      <c r="AE712" s="72"/>
      <c r="AF712" s="72"/>
      <c r="AG712" s="62"/>
      <c r="AH712" s="104"/>
      <c r="AI712" s="105"/>
      <c r="AJ712" s="30"/>
      <c r="AK712" s="30"/>
      <c r="AL712" s="30"/>
      <c r="AM712" s="30"/>
      <c r="AN712" s="68"/>
      <c r="AO712" s="68"/>
      <c r="AP712" s="68"/>
      <c r="AQ712" s="68"/>
      <c r="AR712" s="68"/>
      <c r="AS712" s="31"/>
      <c r="AT712" s="73"/>
      <c r="AU712" s="73"/>
      <c r="AV712" s="68"/>
      <c r="AW712" s="67"/>
      <c r="AX712" s="67"/>
      <c r="AY712" s="67"/>
      <c r="AZ712" s="67"/>
      <c r="BA712" s="123"/>
      <c r="BB712" s="123"/>
      <c r="BC712" s="123"/>
      <c r="BD712" s="123"/>
      <c r="BE712" s="123"/>
      <c r="BF712" s="67"/>
    </row>
    <row r="713" spans="1:58" ht="25.5" customHeight="1" x14ac:dyDescent="0.25">
      <c r="A713" s="31"/>
      <c r="B713" s="31"/>
      <c r="C713" s="31"/>
      <c r="D713" s="31"/>
      <c r="E713" s="33"/>
      <c r="F713" s="90"/>
      <c r="G713" s="31"/>
      <c r="H713" s="83"/>
      <c r="I713" s="83"/>
      <c r="J713" s="62"/>
      <c r="K713" s="31"/>
      <c r="L713" s="31"/>
      <c r="M713" s="83"/>
      <c r="N713" s="69"/>
      <c r="O713" s="69"/>
      <c r="P713" s="74"/>
      <c r="Q713" s="74"/>
      <c r="R713" s="75"/>
      <c r="S713" s="34"/>
      <c r="T713" s="83"/>
      <c r="U713" s="83"/>
      <c r="V713" s="83"/>
      <c r="W713" s="83"/>
      <c r="X713" s="74"/>
      <c r="Y713" s="74"/>
      <c r="Z713" s="74"/>
      <c r="AA713" s="66"/>
      <c r="AB713" s="72"/>
      <c r="AC713" s="66"/>
      <c r="AD713" s="72"/>
      <c r="AE713" s="72"/>
      <c r="AF713" s="72"/>
      <c r="AG713" s="62"/>
      <c r="AH713" s="104"/>
      <c r="AI713" s="105"/>
      <c r="AJ713" s="30"/>
      <c r="AK713" s="30"/>
      <c r="AL713" s="30"/>
      <c r="AM713" s="30"/>
      <c r="AN713" s="68"/>
      <c r="AO713" s="68"/>
      <c r="AP713" s="68"/>
      <c r="AQ713" s="68"/>
      <c r="AR713" s="68"/>
      <c r="AS713" s="31"/>
      <c r="AT713" s="73"/>
      <c r="AU713" s="73"/>
      <c r="AV713" s="68"/>
      <c r="AW713" s="67"/>
      <c r="AX713" s="67"/>
      <c r="AY713" s="67"/>
      <c r="AZ713" s="67"/>
      <c r="BA713" s="123"/>
      <c r="BB713" s="123"/>
      <c r="BC713" s="123"/>
      <c r="BD713" s="123"/>
      <c r="BE713" s="123"/>
      <c r="BF713" s="67"/>
    </row>
    <row r="714" spans="1:58" ht="25.5" customHeight="1" x14ac:dyDescent="0.25">
      <c r="A714" s="31"/>
      <c r="B714" s="31"/>
      <c r="C714" s="31"/>
      <c r="D714" s="31"/>
      <c r="E714" s="33"/>
      <c r="F714" s="90"/>
      <c r="G714" s="31"/>
      <c r="H714" s="83"/>
      <c r="I714" s="83"/>
      <c r="J714" s="62"/>
      <c r="K714" s="31"/>
      <c r="L714" s="31"/>
      <c r="M714" s="83"/>
      <c r="N714" s="69"/>
      <c r="O714" s="69"/>
      <c r="P714" s="74"/>
      <c r="Q714" s="74"/>
      <c r="R714" s="75"/>
      <c r="S714" s="34"/>
      <c r="T714" s="83"/>
      <c r="U714" s="83"/>
      <c r="V714" s="83"/>
      <c r="W714" s="83"/>
      <c r="X714" s="74"/>
      <c r="Y714" s="74"/>
      <c r="Z714" s="74"/>
      <c r="AA714" s="66"/>
      <c r="AB714" s="72"/>
      <c r="AC714" s="66"/>
      <c r="AD714" s="72"/>
      <c r="AE714" s="72"/>
      <c r="AF714" s="72"/>
      <c r="AG714" s="62"/>
      <c r="AH714" s="104"/>
      <c r="AI714" s="105"/>
      <c r="AJ714" s="30"/>
      <c r="AK714" s="30"/>
      <c r="AL714" s="30"/>
      <c r="AM714" s="30"/>
      <c r="AN714" s="68"/>
      <c r="AO714" s="68"/>
      <c r="AP714" s="68"/>
      <c r="AQ714" s="68"/>
      <c r="AR714" s="68"/>
      <c r="AS714" s="31"/>
      <c r="AT714" s="73"/>
      <c r="AU714" s="73"/>
      <c r="AV714" s="68"/>
      <c r="AW714" s="67"/>
      <c r="AX714" s="67"/>
      <c r="AY714" s="67"/>
      <c r="AZ714" s="67"/>
      <c r="BA714" s="123"/>
      <c r="BB714" s="123"/>
      <c r="BC714" s="123"/>
      <c r="BD714" s="123"/>
      <c r="BE714" s="123"/>
      <c r="BF714" s="67"/>
    </row>
    <row r="715" spans="1:58" ht="25.5" customHeight="1" x14ac:dyDescent="0.25">
      <c r="A715" s="31"/>
      <c r="B715" s="31"/>
      <c r="C715" s="31"/>
      <c r="D715" s="31"/>
      <c r="E715" s="33"/>
      <c r="F715" s="90"/>
      <c r="G715" s="31"/>
      <c r="H715" s="83"/>
      <c r="I715" s="83"/>
      <c r="J715" s="62"/>
      <c r="K715" s="31"/>
      <c r="L715" s="31"/>
      <c r="M715" s="83"/>
      <c r="N715" s="69"/>
      <c r="O715" s="69"/>
      <c r="P715" s="74"/>
      <c r="Q715" s="74"/>
      <c r="R715" s="75"/>
      <c r="S715" s="34"/>
      <c r="T715" s="83"/>
      <c r="U715" s="83"/>
      <c r="V715" s="83"/>
      <c r="W715" s="83"/>
      <c r="X715" s="74"/>
      <c r="Y715" s="74"/>
      <c r="Z715" s="74"/>
      <c r="AA715" s="66"/>
      <c r="AB715" s="72"/>
      <c r="AC715" s="66"/>
      <c r="AD715" s="72"/>
      <c r="AE715" s="72"/>
      <c r="AF715" s="72"/>
      <c r="AG715" s="62"/>
      <c r="AH715" s="104"/>
      <c r="AI715" s="105"/>
      <c r="AJ715" s="30"/>
      <c r="AK715" s="30"/>
      <c r="AL715" s="30"/>
      <c r="AM715" s="30"/>
      <c r="AN715" s="68"/>
      <c r="AO715" s="68"/>
      <c r="AP715" s="68"/>
      <c r="AQ715" s="68"/>
      <c r="AR715" s="68"/>
      <c r="AS715" s="31"/>
      <c r="AT715" s="73"/>
      <c r="AU715" s="73"/>
      <c r="AV715" s="68"/>
      <c r="AW715" s="67"/>
      <c r="AX715" s="67"/>
      <c r="AY715" s="67"/>
      <c r="AZ715" s="67"/>
      <c r="BA715" s="123"/>
      <c r="BB715" s="123"/>
      <c r="BC715" s="123"/>
      <c r="BD715" s="123"/>
      <c r="BE715" s="123"/>
      <c r="BF715" s="67"/>
    </row>
    <row r="716" spans="1:58" ht="25.5" customHeight="1" x14ac:dyDescent="0.25">
      <c r="A716" s="31"/>
      <c r="B716" s="31"/>
      <c r="C716" s="31"/>
      <c r="D716" s="31"/>
      <c r="E716" s="33"/>
      <c r="F716" s="90"/>
      <c r="G716" s="31"/>
      <c r="H716" s="83"/>
      <c r="I716" s="83"/>
      <c r="J716" s="62"/>
      <c r="K716" s="31"/>
      <c r="L716" s="31"/>
      <c r="M716" s="83"/>
      <c r="N716" s="69"/>
      <c r="O716" s="69"/>
      <c r="P716" s="74"/>
      <c r="Q716" s="74"/>
      <c r="R716" s="75"/>
      <c r="S716" s="34"/>
      <c r="T716" s="83"/>
      <c r="U716" s="83"/>
      <c r="V716" s="83"/>
      <c r="W716" s="83"/>
      <c r="X716" s="74"/>
      <c r="Y716" s="74"/>
      <c r="Z716" s="74"/>
      <c r="AA716" s="66"/>
      <c r="AB716" s="72"/>
      <c r="AC716" s="66"/>
      <c r="AD716" s="72"/>
      <c r="AE716" s="72"/>
      <c r="AF716" s="72"/>
      <c r="AG716" s="62"/>
      <c r="AH716" s="104"/>
      <c r="AI716" s="105"/>
      <c r="AJ716" s="30"/>
      <c r="AK716" s="30"/>
      <c r="AL716" s="30"/>
      <c r="AM716" s="30"/>
      <c r="AN716" s="68"/>
      <c r="AO716" s="68"/>
      <c r="AP716" s="68"/>
      <c r="AQ716" s="68"/>
      <c r="AR716" s="68"/>
      <c r="AS716" s="31"/>
      <c r="AT716" s="73"/>
      <c r="AU716" s="73"/>
      <c r="AV716" s="68"/>
      <c r="AW716" s="67"/>
      <c r="AX716" s="67"/>
      <c r="AY716" s="67"/>
      <c r="AZ716" s="67"/>
      <c r="BA716" s="123"/>
      <c r="BB716" s="123"/>
      <c r="BC716" s="123"/>
      <c r="BD716" s="123"/>
      <c r="BE716" s="123"/>
      <c r="BF716" s="67"/>
    </row>
    <row r="717" spans="1:58" ht="25.5" customHeight="1" x14ac:dyDescent="0.25">
      <c r="A717" s="31"/>
      <c r="B717" s="31"/>
      <c r="C717" s="31"/>
      <c r="D717" s="31"/>
      <c r="E717" s="33"/>
      <c r="F717" s="90"/>
      <c r="G717" s="31"/>
      <c r="H717" s="83"/>
      <c r="I717" s="83"/>
      <c r="J717" s="62"/>
      <c r="K717" s="31"/>
      <c r="L717" s="31"/>
      <c r="M717" s="83"/>
      <c r="N717" s="69"/>
      <c r="O717" s="69"/>
      <c r="P717" s="74"/>
      <c r="Q717" s="74"/>
      <c r="R717" s="75"/>
      <c r="S717" s="34"/>
      <c r="T717" s="83"/>
      <c r="U717" s="83"/>
      <c r="V717" s="83"/>
      <c r="W717" s="83"/>
      <c r="X717" s="74"/>
      <c r="Y717" s="74"/>
      <c r="Z717" s="74"/>
      <c r="AA717" s="66"/>
      <c r="AB717" s="72"/>
      <c r="AC717" s="66"/>
      <c r="AD717" s="72"/>
      <c r="AE717" s="72"/>
      <c r="AF717" s="72"/>
      <c r="AG717" s="62"/>
      <c r="AH717" s="104"/>
      <c r="AI717" s="105"/>
      <c r="AJ717" s="30"/>
      <c r="AK717" s="30"/>
      <c r="AL717" s="30"/>
      <c r="AM717" s="30"/>
      <c r="AN717" s="68"/>
      <c r="AO717" s="68"/>
      <c r="AP717" s="68"/>
      <c r="AQ717" s="68"/>
      <c r="AR717" s="68"/>
      <c r="AS717" s="31"/>
      <c r="AT717" s="73"/>
      <c r="AU717" s="73"/>
      <c r="AV717" s="68"/>
      <c r="AW717" s="67"/>
      <c r="AX717" s="67"/>
      <c r="AY717" s="67"/>
      <c r="AZ717" s="67"/>
      <c r="BA717" s="123"/>
      <c r="BB717" s="123"/>
      <c r="BC717" s="123"/>
      <c r="BD717" s="123"/>
      <c r="BE717" s="123"/>
      <c r="BF717" s="67"/>
    </row>
    <row r="718" spans="1:58" ht="25.5" customHeight="1" x14ac:dyDescent="0.25">
      <c r="A718" s="31"/>
      <c r="B718" s="31"/>
      <c r="C718" s="31"/>
      <c r="D718" s="31"/>
      <c r="E718" s="33"/>
      <c r="F718" s="90"/>
      <c r="G718" s="31"/>
      <c r="H718" s="83"/>
      <c r="I718" s="83"/>
      <c r="J718" s="62"/>
      <c r="K718" s="31"/>
      <c r="L718" s="31"/>
      <c r="M718" s="83"/>
      <c r="N718" s="69"/>
      <c r="O718" s="69"/>
      <c r="P718" s="74"/>
      <c r="Q718" s="74"/>
      <c r="R718" s="75"/>
      <c r="S718" s="34"/>
      <c r="T718" s="83"/>
      <c r="U718" s="83"/>
      <c r="V718" s="83"/>
      <c r="W718" s="83"/>
      <c r="X718" s="74"/>
      <c r="Y718" s="74"/>
      <c r="Z718" s="74"/>
      <c r="AA718" s="66"/>
      <c r="AB718" s="72"/>
      <c r="AC718" s="66"/>
      <c r="AD718" s="72"/>
      <c r="AE718" s="72"/>
      <c r="AF718" s="72"/>
      <c r="AG718" s="62"/>
      <c r="AH718" s="104"/>
      <c r="AI718" s="105"/>
      <c r="AJ718" s="30"/>
      <c r="AK718" s="30"/>
      <c r="AL718" s="30"/>
      <c r="AM718" s="30"/>
      <c r="AN718" s="68"/>
      <c r="AO718" s="68"/>
      <c r="AP718" s="68"/>
      <c r="AQ718" s="68"/>
      <c r="AR718" s="68"/>
      <c r="AS718" s="31"/>
      <c r="AT718" s="73"/>
      <c r="AU718" s="73"/>
      <c r="AV718" s="68"/>
      <c r="AW718" s="67"/>
      <c r="AX718" s="67"/>
      <c r="AY718" s="67"/>
      <c r="AZ718" s="67"/>
      <c r="BA718" s="123"/>
      <c r="BB718" s="123"/>
      <c r="BC718" s="123"/>
      <c r="BD718" s="123"/>
      <c r="BE718" s="123"/>
      <c r="BF718" s="67"/>
    </row>
    <row r="719" spans="1:58" ht="25.5" customHeight="1" x14ac:dyDescent="0.25">
      <c r="A719" s="31"/>
      <c r="B719" s="31"/>
      <c r="C719" s="31"/>
      <c r="D719" s="31"/>
      <c r="E719" s="33"/>
      <c r="F719" s="90"/>
      <c r="G719" s="31"/>
      <c r="H719" s="83"/>
      <c r="I719" s="83"/>
      <c r="J719" s="62"/>
      <c r="K719" s="31"/>
      <c r="L719" s="31"/>
      <c r="M719" s="83"/>
      <c r="N719" s="69"/>
      <c r="O719" s="69"/>
      <c r="P719" s="74"/>
      <c r="Q719" s="74"/>
      <c r="R719" s="75"/>
      <c r="S719" s="34"/>
      <c r="T719" s="83"/>
      <c r="U719" s="83"/>
      <c r="V719" s="83"/>
      <c r="W719" s="83"/>
      <c r="X719" s="74"/>
      <c r="Y719" s="74"/>
      <c r="Z719" s="74"/>
      <c r="AA719" s="66"/>
      <c r="AB719" s="72"/>
      <c r="AC719" s="66"/>
      <c r="AD719" s="72"/>
      <c r="AE719" s="72"/>
      <c r="AF719" s="72"/>
      <c r="AG719" s="62"/>
      <c r="AH719" s="104"/>
      <c r="AI719" s="105"/>
      <c r="AJ719" s="30"/>
      <c r="AK719" s="30"/>
      <c r="AL719" s="30"/>
      <c r="AM719" s="30"/>
      <c r="AN719" s="68"/>
      <c r="AO719" s="68"/>
      <c r="AP719" s="68"/>
      <c r="AQ719" s="68"/>
      <c r="AR719" s="68"/>
      <c r="AS719" s="31"/>
      <c r="AT719" s="73"/>
      <c r="AU719" s="73"/>
      <c r="AV719" s="68"/>
      <c r="AW719" s="67"/>
      <c r="AX719" s="67"/>
      <c r="AY719" s="67"/>
      <c r="AZ719" s="67"/>
      <c r="BA719" s="123"/>
      <c r="BB719" s="123"/>
      <c r="BC719" s="123"/>
      <c r="BD719" s="123"/>
      <c r="BE719" s="123"/>
      <c r="BF719" s="67"/>
    </row>
    <row r="720" spans="1:58" ht="25.5" customHeight="1" x14ac:dyDescent="0.25">
      <c r="A720" s="31"/>
      <c r="B720" s="31"/>
      <c r="C720" s="31"/>
      <c r="D720" s="31"/>
      <c r="E720" s="33"/>
      <c r="F720" s="90"/>
      <c r="G720" s="31"/>
      <c r="H720" s="83"/>
      <c r="I720" s="83"/>
      <c r="J720" s="62"/>
      <c r="K720" s="31"/>
      <c r="L720" s="31"/>
      <c r="M720" s="83"/>
      <c r="N720" s="69"/>
      <c r="O720" s="69"/>
      <c r="P720" s="74"/>
      <c r="Q720" s="74"/>
      <c r="R720" s="75"/>
      <c r="S720" s="34"/>
      <c r="T720" s="83"/>
      <c r="U720" s="83"/>
      <c r="V720" s="83"/>
      <c r="W720" s="83"/>
      <c r="X720" s="74"/>
      <c r="Y720" s="74"/>
      <c r="Z720" s="74"/>
      <c r="AA720" s="66"/>
      <c r="AB720" s="72"/>
      <c r="AC720" s="66"/>
      <c r="AD720" s="72"/>
      <c r="AE720" s="72"/>
      <c r="AF720" s="72"/>
      <c r="AG720" s="62"/>
      <c r="AH720" s="104"/>
      <c r="AI720" s="105"/>
      <c r="AJ720" s="30"/>
      <c r="AK720" s="30"/>
      <c r="AL720" s="30"/>
      <c r="AM720" s="30"/>
      <c r="AN720" s="68"/>
      <c r="AO720" s="68"/>
      <c r="AP720" s="68"/>
      <c r="AQ720" s="68"/>
      <c r="AR720" s="68"/>
      <c r="AS720" s="31"/>
      <c r="AT720" s="73"/>
      <c r="AU720" s="73"/>
      <c r="AV720" s="68"/>
      <c r="AW720" s="67"/>
      <c r="AX720" s="67"/>
      <c r="AY720" s="67"/>
      <c r="AZ720" s="67"/>
      <c r="BA720" s="123"/>
      <c r="BB720" s="123"/>
      <c r="BC720" s="123"/>
      <c r="BD720" s="123"/>
      <c r="BE720" s="123"/>
      <c r="BF720" s="67"/>
    </row>
    <row r="721" spans="1:58" ht="25.5" customHeight="1" x14ac:dyDescent="0.25">
      <c r="A721" s="31"/>
      <c r="B721" s="31"/>
      <c r="C721" s="31"/>
      <c r="D721" s="31"/>
      <c r="E721" s="33"/>
      <c r="F721" s="90"/>
      <c r="G721" s="31"/>
      <c r="H721" s="83"/>
      <c r="I721" s="83"/>
      <c r="J721" s="62"/>
      <c r="K721" s="31"/>
      <c r="L721" s="31"/>
      <c r="M721" s="83"/>
      <c r="N721" s="69"/>
      <c r="O721" s="69"/>
      <c r="P721" s="74"/>
      <c r="Q721" s="74"/>
      <c r="R721" s="75"/>
      <c r="S721" s="34"/>
      <c r="T721" s="83"/>
      <c r="U721" s="83"/>
      <c r="V721" s="83"/>
      <c r="W721" s="83"/>
      <c r="X721" s="74"/>
      <c r="Y721" s="74"/>
      <c r="Z721" s="74"/>
      <c r="AA721" s="66"/>
      <c r="AB721" s="72"/>
      <c r="AC721" s="66"/>
      <c r="AD721" s="72"/>
      <c r="AE721" s="72"/>
      <c r="AF721" s="72"/>
      <c r="AG721" s="62"/>
      <c r="AH721" s="104"/>
      <c r="AI721" s="105"/>
      <c r="AJ721" s="30"/>
      <c r="AK721" s="30"/>
      <c r="AL721" s="30"/>
      <c r="AM721" s="30"/>
      <c r="AN721" s="68"/>
      <c r="AO721" s="68"/>
      <c r="AP721" s="68"/>
      <c r="AQ721" s="68"/>
      <c r="AR721" s="68"/>
      <c r="AS721" s="31"/>
      <c r="AT721" s="73"/>
      <c r="AU721" s="73"/>
      <c r="AV721" s="68"/>
      <c r="AW721" s="67"/>
      <c r="AX721" s="67"/>
      <c r="AY721" s="67"/>
      <c r="AZ721" s="67"/>
      <c r="BA721" s="123"/>
      <c r="BB721" s="123"/>
      <c r="BC721" s="123"/>
      <c r="BD721" s="123"/>
      <c r="BE721" s="123"/>
      <c r="BF721" s="67"/>
    </row>
    <row r="722" spans="1:58" ht="25.5" customHeight="1" x14ac:dyDescent="0.25">
      <c r="A722" s="31"/>
      <c r="B722" s="31"/>
      <c r="C722" s="31"/>
      <c r="D722" s="31"/>
      <c r="E722" s="33"/>
      <c r="F722" s="90"/>
      <c r="G722" s="31"/>
      <c r="H722" s="83"/>
      <c r="I722" s="83"/>
      <c r="J722" s="62"/>
      <c r="K722" s="31"/>
      <c r="L722" s="31"/>
      <c r="M722" s="83"/>
      <c r="N722" s="69"/>
      <c r="O722" s="69"/>
      <c r="P722" s="74"/>
      <c r="Q722" s="74"/>
      <c r="R722" s="75"/>
      <c r="S722" s="34"/>
      <c r="T722" s="83"/>
      <c r="U722" s="83"/>
      <c r="V722" s="83"/>
      <c r="W722" s="83"/>
      <c r="X722" s="74"/>
      <c r="Y722" s="74"/>
      <c r="Z722" s="74"/>
      <c r="AA722" s="66"/>
      <c r="AB722" s="72"/>
      <c r="AC722" s="66"/>
      <c r="AD722" s="72"/>
      <c r="AE722" s="72"/>
      <c r="AF722" s="72"/>
      <c r="AG722" s="62"/>
      <c r="AH722" s="104"/>
      <c r="AI722" s="105"/>
      <c r="AJ722" s="30"/>
      <c r="AK722" s="30"/>
      <c r="AL722" s="30"/>
      <c r="AM722" s="30"/>
      <c r="AN722" s="68"/>
      <c r="AO722" s="68"/>
      <c r="AP722" s="68"/>
      <c r="AQ722" s="68"/>
      <c r="AR722" s="68"/>
      <c r="AS722" s="31"/>
      <c r="AT722" s="73"/>
      <c r="AU722" s="73"/>
      <c r="AV722" s="68"/>
      <c r="AW722" s="67"/>
      <c r="AX722" s="67"/>
      <c r="AY722" s="67"/>
      <c r="AZ722" s="67"/>
      <c r="BA722" s="123"/>
      <c r="BB722" s="123"/>
      <c r="BC722" s="123"/>
      <c r="BD722" s="123"/>
      <c r="BE722" s="123"/>
      <c r="BF722" s="67"/>
    </row>
    <row r="723" spans="1:58" ht="25.5" customHeight="1" x14ac:dyDescent="0.25">
      <c r="A723" s="31"/>
      <c r="B723" s="31"/>
      <c r="C723" s="31"/>
      <c r="D723" s="31"/>
      <c r="E723" s="33"/>
      <c r="F723" s="90"/>
      <c r="G723" s="31"/>
      <c r="H723" s="83"/>
      <c r="I723" s="83"/>
      <c r="J723" s="62"/>
      <c r="K723" s="31"/>
      <c r="L723" s="31"/>
      <c r="M723" s="83"/>
      <c r="N723" s="69"/>
      <c r="O723" s="69"/>
      <c r="P723" s="74"/>
      <c r="Q723" s="74"/>
      <c r="R723" s="75"/>
      <c r="S723" s="34"/>
      <c r="T723" s="83"/>
      <c r="U723" s="83"/>
      <c r="V723" s="83"/>
      <c r="W723" s="83"/>
      <c r="X723" s="74"/>
      <c r="Y723" s="74"/>
      <c r="Z723" s="74"/>
      <c r="AA723" s="66"/>
      <c r="AB723" s="72"/>
      <c r="AC723" s="66"/>
      <c r="AD723" s="72"/>
      <c r="AE723" s="72"/>
      <c r="AF723" s="72"/>
      <c r="AG723" s="62"/>
      <c r="AH723" s="104"/>
      <c r="AI723" s="105"/>
      <c r="AJ723" s="30"/>
      <c r="AK723" s="30"/>
      <c r="AL723" s="30"/>
      <c r="AM723" s="30"/>
      <c r="AN723" s="68"/>
      <c r="AO723" s="68"/>
      <c r="AP723" s="68"/>
      <c r="AQ723" s="68"/>
      <c r="AR723" s="68"/>
      <c r="AS723" s="31"/>
      <c r="AT723" s="73"/>
      <c r="AU723" s="73"/>
      <c r="AV723" s="68"/>
      <c r="AW723" s="67"/>
      <c r="AX723" s="67"/>
      <c r="AY723" s="67"/>
      <c r="AZ723" s="67"/>
      <c r="BA723" s="123"/>
      <c r="BB723" s="123"/>
      <c r="BC723" s="123"/>
      <c r="BD723" s="123"/>
      <c r="BE723" s="123"/>
      <c r="BF723" s="67"/>
    </row>
    <row r="724" spans="1:58" ht="25.5" customHeight="1" x14ac:dyDescent="0.25">
      <c r="A724" s="31"/>
      <c r="B724" s="31"/>
      <c r="C724" s="31"/>
      <c r="D724" s="31"/>
      <c r="E724" s="33"/>
      <c r="F724" s="90"/>
      <c r="G724" s="31"/>
      <c r="H724" s="83"/>
      <c r="I724" s="83"/>
      <c r="J724" s="62"/>
      <c r="K724" s="31"/>
      <c r="L724" s="31"/>
      <c r="M724" s="83"/>
      <c r="N724" s="69"/>
      <c r="O724" s="69"/>
      <c r="P724" s="74"/>
      <c r="Q724" s="74"/>
      <c r="R724" s="75"/>
      <c r="S724" s="34"/>
      <c r="T724" s="83"/>
      <c r="U724" s="83"/>
      <c r="V724" s="83"/>
      <c r="W724" s="83"/>
      <c r="X724" s="74"/>
      <c r="Y724" s="74"/>
      <c r="Z724" s="74"/>
      <c r="AA724" s="66"/>
      <c r="AB724" s="72"/>
      <c r="AC724" s="66"/>
      <c r="AD724" s="72"/>
      <c r="AE724" s="72"/>
      <c r="AF724" s="72"/>
      <c r="AG724" s="62"/>
      <c r="AH724" s="104"/>
      <c r="AI724" s="105"/>
      <c r="AJ724" s="30"/>
      <c r="AK724" s="30"/>
      <c r="AL724" s="30"/>
      <c r="AM724" s="30"/>
      <c r="AN724" s="68"/>
      <c r="AO724" s="68"/>
      <c r="AP724" s="68"/>
      <c r="AQ724" s="68"/>
      <c r="AR724" s="68"/>
      <c r="AS724" s="31"/>
      <c r="AT724" s="73"/>
      <c r="AU724" s="73"/>
      <c r="AV724" s="68"/>
      <c r="AW724" s="67"/>
      <c r="AX724" s="67"/>
      <c r="AY724" s="67"/>
      <c r="AZ724" s="67"/>
      <c r="BA724" s="123"/>
      <c r="BB724" s="123"/>
      <c r="BC724" s="123"/>
      <c r="BD724" s="123"/>
      <c r="BE724" s="123"/>
      <c r="BF724" s="67"/>
    </row>
    <row r="725" spans="1:58" ht="25.5" customHeight="1" x14ac:dyDescent="0.25">
      <c r="A725" s="31"/>
      <c r="B725" s="31"/>
      <c r="C725" s="31"/>
      <c r="D725" s="31"/>
      <c r="E725" s="33"/>
      <c r="F725" s="90"/>
      <c r="G725" s="31"/>
      <c r="H725" s="83"/>
      <c r="I725" s="83"/>
      <c r="J725" s="62"/>
      <c r="K725" s="31"/>
      <c r="L725" s="31"/>
      <c r="M725" s="83"/>
      <c r="N725" s="69"/>
      <c r="O725" s="69"/>
      <c r="P725" s="74"/>
      <c r="Q725" s="74"/>
      <c r="R725" s="75"/>
      <c r="S725" s="34"/>
      <c r="T725" s="83"/>
      <c r="U725" s="83"/>
      <c r="V725" s="83"/>
      <c r="W725" s="83"/>
      <c r="X725" s="74"/>
      <c r="Y725" s="74"/>
      <c r="Z725" s="74"/>
      <c r="AA725" s="66"/>
      <c r="AB725" s="72"/>
      <c r="AC725" s="66"/>
      <c r="AD725" s="72"/>
      <c r="AE725" s="72"/>
      <c r="AF725" s="72"/>
      <c r="AG725" s="62"/>
      <c r="AH725" s="104"/>
      <c r="AI725" s="105"/>
      <c r="AJ725" s="30"/>
      <c r="AK725" s="30"/>
      <c r="AL725" s="30"/>
      <c r="AM725" s="30"/>
      <c r="AN725" s="68"/>
      <c r="AO725" s="68"/>
      <c r="AP725" s="68"/>
      <c r="AQ725" s="68"/>
      <c r="AR725" s="68"/>
      <c r="AS725" s="31"/>
      <c r="AT725" s="73"/>
      <c r="AU725" s="73"/>
      <c r="AV725" s="68"/>
      <c r="AW725" s="67"/>
      <c r="AX725" s="67"/>
      <c r="AY725" s="67"/>
      <c r="AZ725" s="67"/>
      <c r="BA725" s="123"/>
      <c r="BB725" s="123"/>
      <c r="BC725" s="123"/>
      <c r="BD725" s="123"/>
      <c r="BE725" s="123"/>
      <c r="BF725" s="67"/>
    </row>
    <row r="726" spans="1:58" ht="25.5" customHeight="1" x14ac:dyDescent="0.25">
      <c r="A726" s="31"/>
      <c r="B726" s="31"/>
      <c r="C726" s="31"/>
      <c r="D726" s="31"/>
      <c r="E726" s="33"/>
      <c r="F726" s="90"/>
      <c r="G726" s="31"/>
      <c r="H726" s="83"/>
      <c r="I726" s="83"/>
      <c r="J726" s="62"/>
      <c r="K726" s="31"/>
      <c r="L726" s="31"/>
      <c r="M726" s="83"/>
      <c r="N726" s="69"/>
      <c r="O726" s="69"/>
      <c r="P726" s="74"/>
      <c r="Q726" s="74"/>
      <c r="R726" s="75"/>
      <c r="S726" s="34"/>
      <c r="T726" s="83"/>
      <c r="U726" s="83"/>
      <c r="V726" s="83"/>
      <c r="W726" s="83"/>
      <c r="X726" s="74"/>
      <c r="Y726" s="74"/>
      <c r="Z726" s="74"/>
      <c r="AA726" s="66"/>
      <c r="AB726" s="72"/>
      <c r="AC726" s="66"/>
      <c r="AD726" s="72"/>
      <c r="AE726" s="72"/>
      <c r="AF726" s="72"/>
      <c r="AG726" s="62"/>
      <c r="AH726" s="104"/>
      <c r="AI726" s="105"/>
      <c r="AJ726" s="30"/>
      <c r="AK726" s="30"/>
      <c r="AL726" s="30"/>
      <c r="AM726" s="30"/>
      <c r="AN726" s="68"/>
      <c r="AO726" s="68"/>
      <c r="AP726" s="68"/>
      <c r="AQ726" s="68"/>
      <c r="AR726" s="68"/>
      <c r="AS726" s="31"/>
      <c r="AT726" s="73"/>
      <c r="AU726" s="73"/>
      <c r="AV726" s="68"/>
      <c r="AW726" s="67"/>
      <c r="AX726" s="67"/>
      <c r="AY726" s="67"/>
      <c r="AZ726" s="67"/>
      <c r="BA726" s="123"/>
      <c r="BB726" s="123"/>
      <c r="BC726" s="123"/>
      <c r="BD726" s="123"/>
      <c r="BE726" s="123"/>
      <c r="BF726" s="67"/>
    </row>
    <row r="727" spans="1:58" ht="25.5" customHeight="1" x14ac:dyDescent="0.25">
      <c r="A727" s="31"/>
      <c r="B727" s="31"/>
      <c r="C727" s="31"/>
      <c r="D727" s="31"/>
      <c r="E727" s="33"/>
      <c r="F727" s="90"/>
      <c r="G727" s="31"/>
      <c r="H727" s="83"/>
      <c r="I727" s="83"/>
      <c r="J727" s="62"/>
      <c r="K727" s="31"/>
      <c r="L727" s="31"/>
      <c r="M727" s="83"/>
      <c r="N727" s="69"/>
      <c r="O727" s="69"/>
      <c r="P727" s="74"/>
      <c r="Q727" s="74"/>
      <c r="R727" s="75"/>
      <c r="S727" s="34"/>
      <c r="T727" s="83"/>
      <c r="U727" s="83"/>
      <c r="V727" s="83"/>
      <c r="W727" s="83"/>
      <c r="X727" s="74"/>
      <c r="Y727" s="74"/>
      <c r="Z727" s="74"/>
      <c r="AA727" s="66"/>
      <c r="AB727" s="72"/>
      <c r="AC727" s="66"/>
      <c r="AD727" s="72"/>
      <c r="AE727" s="72"/>
      <c r="AF727" s="72"/>
      <c r="AG727" s="62"/>
      <c r="AH727" s="104"/>
      <c r="AI727" s="105"/>
      <c r="AJ727" s="30"/>
      <c r="AK727" s="30"/>
      <c r="AL727" s="30"/>
      <c r="AM727" s="30"/>
      <c r="AN727" s="68"/>
      <c r="AO727" s="68"/>
      <c r="AP727" s="68"/>
      <c r="AQ727" s="68"/>
      <c r="AR727" s="68"/>
      <c r="AS727" s="31"/>
      <c r="AT727" s="73"/>
      <c r="AU727" s="73"/>
      <c r="AV727" s="68"/>
      <c r="AW727" s="67"/>
      <c r="AX727" s="67"/>
      <c r="AY727" s="67"/>
      <c r="AZ727" s="67"/>
      <c r="BA727" s="123"/>
      <c r="BB727" s="123"/>
      <c r="BC727" s="123"/>
      <c r="BD727" s="123"/>
      <c r="BE727" s="123"/>
      <c r="BF727" s="67"/>
    </row>
    <row r="728" spans="1:58" ht="25.5" customHeight="1" x14ac:dyDescent="0.25">
      <c r="A728" s="31"/>
      <c r="B728" s="31"/>
      <c r="C728" s="31"/>
      <c r="D728" s="31"/>
      <c r="E728" s="33"/>
      <c r="F728" s="90"/>
      <c r="G728" s="31"/>
      <c r="H728" s="83"/>
      <c r="I728" s="83"/>
      <c r="J728" s="62"/>
      <c r="K728" s="31"/>
      <c r="L728" s="31"/>
      <c r="M728" s="83"/>
      <c r="N728" s="69"/>
      <c r="O728" s="69"/>
      <c r="P728" s="74"/>
      <c r="Q728" s="74"/>
      <c r="R728" s="75"/>
      <c r="S728" s="34"/>
      <c r="T728" s="83"/>
      <c r="U728" s="83"/>
      <c r="V728" s="83"/>
      <c r="W728" s="83"/>
      <c r="X728" s="74"/>
      <c r="Y728" s="74"/>
      <c r="Z728" s="74"/>
      <c r="AA728" s="66"/>
      <c r="AB728" s="72"/>
      <c r="AC728" s="66"/>
      <c r="AD728" s="72"/>
      <c r="AE728" s="72"/>
      <c r="AF728" s="72"/>
      <c r="AG728" s="62"/>
      <c r="AH728" s="104"/>
      <c r="AI728" s="105"/>
      <c r="AJ728" s="30"/>
      <c r="AK728" s="30"/>
      <c r="AL728" s="30"/>
      <c r="AM728" s="30"/>
      <c r="AN728" s="68"/>
      <c r="AO728" s="68"/>
      <c r="AP728" s="68"/>
      <c r="AQ728" s="68"/>
      <c r="AR728" s="68"/>
      <c r="AS728" s="31"/>
      <c r="AT728" s="73"/>
      <c r="AU728" s="73"/>
      <c r="AV728" s="68"/>
      <c r="AW728" s="67"/>
      <c r="AX728" s="67"/>
      <c r="AY728" s="67"/>
      <c r="AZ728" s="67"/>
      <c r="BA728" s="123"/>
      <c r="BB728" s="123"/>
      <c r="BC728" s="123"/>
      <c r="BD728" s="123"/>
      <c r="BE728" s="123"/>
      <c r="BF728" s="67"/>
    </row>
    <row r="729" spans="1:58" ht="25.5" customHeight="1" x14ac:dyDescent="0.25">
      <c r="A729" s="31"/>
      <c r="B729" s="31"/>
      <c r="C729" s="31"/>
      <c r="D729" s="31"/>
      <c r="E729" s="33"/>
      <c r="F729" s="90"/>
      <c r="G729" s="31"/>
      <c r="H729" s="83"/>
      <c r="I729" s="83"/>
      <c r="J729" s="62"/>
      <c r="K729" s="31"/>
      <c r="L729" s="31"/>
      <c r="M729" s="83"/>
      <c r="N729" s="69"/>
      <c r="O729" s="69"/>
      <c r="P729" s="74"/>
      <c r="Q729" s="74"/>
      <c r="R729" s="75"/>
      <c r="S729" s="34"/>
      <c r="T729" s="83"/>
      <c r="U729" s="83"/>
      <c r="V729" s="83"/>
      <c r="W729" s="83"/>
      <c r="X729" s="74"/>
      <c r="Y729" s="74"/>
      <c r="Z729" s="74"/>
      <c r="AA729" s="66"/>
      <c r="AB729" s="72"/>
      <c r="AC729" s="66"/>
      <c r="AD729" s="72"/>
      <c r="AE729" s="72"/>
      <c r="AF729" s="72"/>
      <c r="AG729" s="62"/>
      <c r="AH729" s="104"/>
      <c r="AI729" s="105"/>
      <c r="AJ729" s="30"/>
      <c r="AK729" s="30"/>
      <c r="AL729" s="30"/>
      <c r="AM729" s="30"/>
      <c r="AN729" s="68"/>
      <c r="AO729" s="68"/>
      <c r="AP729" s="68"/>
      <c r="AQ729" s="68"/>
      <c r="AR729" s="68"/>
      <c r="AS729" s="31"/>
      <c r="AT729" s="73"/>
      <c r="AU729" s="73"/>
      <c r="AV729" s="68"/>
      <c r="AW729" s="67"/>
      <c r="AX729" s="67"/>
      <c r="AY729" s="67"/>
      <c r="AZ729" s="67"/>
      <c r="BA729" s="123"/>
      <c r="BB729" s="123"/>
      <c r="BC729" s="123"/>
      <c r="BD729" s="123"/>
      <c r="BE729" s="123"/>
      <c r="BF729" s="67"/>
    </row>
    <row r="730" spans="1:58" ht="25.5" customHeight="1" x14ac:dyDescent="0.25">
      <c r="A730" s="31"/>
      <c r="B730" s="31"/>
      <c r="C730" s="31"/>
      <c r="D730" s="31"/>
      <c r="E730" s="33"/>
      <c r="F730" s="90"/>
      <c r="G730" s="31"/>
      <c r="H730" s="83"/>
      <c r="I730" s="83"/>
      <c r="J730" s="62"/>
      <c r="K730" s="31"/>
      <c r="L730" s="31"/>
      <c r="M730" s="83"/>
      <c r="N730" s="69"/>
      <c r="O730" s="69"/>
      <c r="P730" s="74"/>
      <c r="Q730" s="74"/>
      <c r="R730" s="75"/>
      <c r="S730" s="34"/>
      <c r="T730" s="83"/>
      <c r="U730" s="83"/>
      <c r="V730" s="83"/>
      <c r="W730" s="83"/>
      <c r="X730" s="74"/>
      <c r="Y730" s="74"/>
      <c r="Z730" s="74"/>
      <c r="AA730" s="66"/>
      <c r="AB730" s="72"/>
      <c r="AC730" s="66"/>
      <c r="AD730" s="72"/>
      <c r="AE730" s="72"/>
      <c r="AF730" s="72"/>
      <c r="AG730" s="62"/>
      <c r="AH730" s="104"/>
      <c r="AI730" s="105"/>
      <c r="AJ730" s="30"/>
      <c r="AK730" s="30"/>
      <c r="AL730" s="30"/>
      <c r="AM730" s="30"/>
      <c r="AN730" s="68"/>
      <c r="AO730" s="68"/>
      <c r="AP730" s="68"/>
      <c r="AQ730" s="68"/>
      <c r="AR730" s="68"/>
      <c r="AS730" s="31"/>
      <c r="AT730" s="73"/>
      <c r="AU730" s="73"/>
      <c r="AV730" s="68"/>
      <c r="AW730" s="67"/>
      <c r="AX730" s="67"/>
      <c r="AY730" s="67"/>
      <c r="AZ730" s="67"/>
      <c r="BA730" s="123"/>
      <c r="BB730" s="123"/>
      <c r="BC730" s="123"/>
      <c r="BD730" s="123"/>
      <c r="BE730" s="123"/>
      <c r="BF730" s="67"/>
    </row>
    <row r="731" spans="1:58" ht="25.5" customHeight="1" x14ac:dyDescent="0.25">
      <c r="A731" s="31"/>
      <c r="B731" s="31"/>
      <c r="C731" s="31"/>
      <c r="D731" s="31"/>
      <c r="E731" s="33"/>
      <c r="F731" s="90"/>
      <c r="G731" s="31"/>
      <c r="H731" s="83"/>
      <c r="I731" s="83"/>
      <c r="J731" s="62"/>
      <c r="K731" s="31"/>
      <c r="L731" s="31"/>
      <c r="M731" s="83"/>
      <c r="N731" s="69"/>
      <c r="O731" s="69"/>
      <c r="P731" s="74"/>
      <c r="Q731" s="74"/>
      <c r="R731" s="75"/>
      <c r="S731" s="34"/>
      <c r="T731" s="83"/>
      <c r="U731" s="83"/>
      <c r="V731" s="83"/>
      <c r="W731" s="83"/>
      <c r="X731" s="74"/>
      <c r="Y731" s="74"/>
      <c r="Z731" s="74"/>
      <c r="AA731" s="66"/>
      <c r="AB731" s="72"/>
      <c r="AC731" s="66"/>
      <c r="AD731" s="72"/>
      <c r="AE731" s="72"/>
      <c r="AF731" s="72"/>
      <c r="AG731" s="62"/>
      <c r="AH731" s="104"/>
      <c r="AI731" s="105"/>
      <c r="AJ731" s="30"/>
      <c r="AK731" s="30"/>
      <c r="AL731" s="30"/>
      <c r="AM731" s="30"/>
      <c r="AN731" s="68"/>
      <c r="AO731" s="68"/>
      <c r="AP731" s="68"/>
      <c r="AQ731" s="68"/>
      <c r="AR731" s="68"/>
      <c r="AS731" s="31"/>
      <c r="AT731" s="73"/>
      <c r="AU731" s="73"/>
      <c r="AV731" s="68"/>
      <c r="AW731" s="67"/>
      <c r="AX731" s="67"/>
      <c r="AY731" s="67"/>
      <c r="AZ731" s="67"/>
      <c r="BA731" s="123"/>
      <c r="BB731" s="123"/>
      <c r="BC731" s="123"/>
      <c r="BD731" s="123"/>
      <c r="BE731" s="123"/>
      <c r="BF731" s="67"/>
    </row>
    <row r="732" spans="1:58" ht="25.5" customHeight="1" x14ac:dyDescent="0.25">
      <c r="A732" s="31"/>
      <c r="B732" s="31"/>
      <c r="C732" s="31"/>
      <c r="D732" s="31"/>
      <c r="E732" s="33"/>
      <c r="F732" s="90"/>
      <c r="G732" s="31"/>
      <c r="H732" s="83"/>
      <c r="I732" s="83"/>
      <c r="J732" s="62"/>
      <c r="K732" s="31"/>
      <c r="L732" s="31"/>
      <c r="M732" s="83"/>
      <c r="N732" s="69"/>
      <c r="O732" s="69"/>
      <c r="P732" s="74"/>
      <c r="Q732" s="74"/>
      <c r="R732" s="75"/>
      <c r="S732" s="34"/>
      <c r="T732" s="83"/>
      <c r="U732" s="83"/>
      <c r="V732" s="83"/>
      <c r="W732" s="83"/>
      <c r="X732" s="74"/>
      <c r="Y732" s="74"/>
      <c r="Z732" s="74"/>
      <c r="AA732" s="66"/>
      <c r="AB732" s="72"/>
      <c r="AC732" s="66"/>
      <c r="AD732" s="72"/>
      <c r="AE732" s="72"/>
      <c r="AF732" s="72"/>
      <c r="AG732" s="62"/>
      <c r="AH732" s="104"/>
      <c r="AI732" s="105"/>
      <c r="AJ732" s="30"/>
      <c r="AK732" s="30"/>
      <c r="AL732" s="30"/>
      <c r="AM732" s="30"/>
      <c r="AN732" s="68"/>
      <c r="AO732" s="68"/>
      <c r="AP732" s="68"/>
      <c r="AQ732" s="68"/>
      <c r="AR732" s="68"/>
      <c r="AS732" s="31"/>
      <c r="AT732" s="73"/>
      <c r="AU732" s="73"/>
      <c r="AV732" s="68"/>
      <c r="AW732" s="67"/>
      <c r="AX732" s="67"/>
      <c r="AY732" s="67"/>
      <c r="AZ732" s="67"/>
      <c r="BA732" s="123"/>
      <c r="BB732" s="123"/>
      <c r="BC732" s="123"/>
      <c r="BD732" s="123"/>
      <c r="BE732" s="123"/>
      <c r="BF732" s="67"/>
    </row>
    <row r="733" spans="1:58" ht="25.5" customHeight="1" x14ac:dyDescent="0.25">
      <c r="A733" s="31"/>
      <c r="B733" s="31"/>
      <c r="C733" s="31"/>
      <c r="D733" s="31"/>
      <c r="E733" s="33"/>
      <c r="F733" s="90"/>
      <c r="G733" s="31"/>
      <c r="H733" s="83"/>
      <c r="I733" s="83"/>
      <c r="J733" s="62"/>
      <c r="K733" s="31"/>
      <c r="L733" s="31"/>
      <c r="M733" s="83"/>
      <c r="N733" s="69"/>
      <c r="O733" s="69"/>
      <c r="P733" s="74"/>
      <c r="Q733" s="74"/>
      <c r="R733" s="75"/>
      <c r="S733" s="34"/>
      <c r="T733" s="83"/>
      <c r="U733" s="83"/>
      <c r="V733" s="83"/>
      <c r="W733" s="83"/>
      <c r="X733" s="74"/>
      <c r="Y733" s="74"/>
      <c r="Z733" s="74"/>
      <c r="AA733" s="66"/>
      <c r="AB733" s="72"/>
      <c r="AC733" s="66"/>
      <c r="AD733" s="72"/>
      <c r="AE733" s="72"/>
      <c r="AF733" s="72"/>
      <c r="AG733" s="62"/>
      <c r="AH733" s="104"/>
      <c r="AI733" s="105"/>
      <c r="AJ733" s="30"/>
      <c r="AK733" s="30"/>
      <c r="AL733" s="30"/>
      <c r="AM733" s="30"/>
      <c r="AN733" s="68"/>
      <c r="AO733" s="68"/>
      <c r="AP733" s="68"/>
      <c r="AQ733" s="68"/>
      <c r="AR733" s="68"/>
      <c r="AS733" s="31"/>
      <c r="AT733" s="73"/>
      <c r="AU733" s="73"/>
      <c r="AV733" s="68"/>
      <c r="AW733" s="67"/>
      <c r="AX733" s="67"/>
      <c r="AY733" s="67"/>
      <c r="AZ733" s="67"/>
      <c r="BA733" s="123"/>
      <c r="BB733" s="123"/>
      <c r="BC733" s="123"/>
      <c r="BD733" s="123"/>
      <c r="BE733" s="123"/>
      <c r="BF733" s="67"/>
    </row>
    <row r="734" spans="1:58" ht="25.5" customHeight="1" x14ac:dyDescent="0.25">
      <c r="A734" s="31"/>
      <c r="B734" s="31"/>
      <c r="C734" s="31"/>
      <c r="D734" s="31"/>
      <c r="E734" s="33"/>
      <c r="F734" s="90"/>
      <c r="G734" s="31"/>
      <c r="H734" s="83"/>
      <c r="I734" s="83"/>
      <c r="J734" s="62"/>
      <c r="K734" s="31"/>
      <c r="L734" s="31"/>
      <c r="M734" s="83"/>
      <c r="N734" s="69"/>
      <c r="O734" s="69"/>
      <c r="P734" s="74"/>
      <c r="Q734" s="74"/>
      <c r="R734" s="75"/>
      <c r="S734" s="34"/>
      <c r="T734" s="83"/>
      <c r="U734" s="83"/>
      <c r="V734" s="83"/>
      <c r="W734" s="83"/>
      <c r="X734" s="74"/>
      <c r="Y734" s="74"/>
      <c r="Z734" s="74"/>
      <c r="AA734" s="66"/>
      <c r="AB734" s="72"/>
      <c r="AC734" s="66"/>
      <c r="AD734" s="72"/>
      <c r="AE734" s="72"/>
      <c r="AF734" s="72"/>
      <c r="AG734" s="62"/>
      <c r="AH734" s="104"/>
      <c r="AI734" s="105"/>
      <c r="AJ734" s="30"/>
      <c r="AK734" s="30"/>
      <c r="AL734" s="30"/>
      <c r="AM734" s="30"/>
      <c r="AN734" s="68"/>
      <c r="AO734" s="68"/>
      <c r="AP734" s="68"/>
      <c r="AQ734" s="68"/>
      <c r="AR734" s="68"/>
      <c r="AS734" s="31"/>
      <c r="AT734" s="73"/>
      <c r="AU734" s="73"/>
      <c r="AV734" s="68"/>
      <c r="AW734" s="67"/>
      <c r="AX734" s="67"/>
      <c r="AY734" s="67"/>
      <c r="AZ734" s="67"/>
      <c r="BA734" s="123"/>
      <c r="BB734" s="123"/>
      <c r="BC734" s="123"/>
      <c r="BD734" s="123"/>
      <c r="BE734" s="123"/>
      <c r="BF734" s="67"/>
    </row>
    <row r="735" spans="1:58" ht="25.5" customHeight="1" x14ac:dyDescent="0.25">
      <c r="A735" s="31"/>
      <c r="B735" s="31"/>
      <c r="C735" s="31"/>
      <c r="D735" s="31"/>
      <c r="E735" s="33"/>
      <c r="F735" s="90"/>
      <c r="G735" s="31"/>
      <c r="H735" s="83"/>
      <c r="I735" s="83"/>
      <c r="J735" s="62"/>
      <c r="K735" s="31"/>
      <c r="L735" s="31"/>
      <c r="M735" s="83"/>
      <c r="N735" s="69"/>
      <c r="O735" s="69"/>
      <c r="P735" s="74"/>
      <c r="Q735" s="74"/>
      <c r="R735" s="75"/>
      <c r="S735" s="34"/>
      <c r="T735" s="83"/>
      <c r="U735" s="83"/>
      <c r="V735" s="83"/>
      <c r="W735" s="83"/>
      <c r="X735" s="74"/>
      <c r="Y735" s="74"/>
      <c r="Z735" s="74"/>
      <c r="AA735" s="66"/>
      <c r="AB735" s="72"/>
      <c r="AC735" s="66"/>
      <c r="AD735" s="72"/>
      <c r="AE735" s="72"/>
      <c r="AF735" s="72"/>
      <c r="AG735" s="62"/>
      <c r="AH735" s="104"/>
      <c r="AI735" s="105"/>
      <c r="AJ735" s="30"/>
      <c r="AK735" s="30"/>
      <c r="AL735" s="30"/>
      <c r="AM735" s="30"/>
      <c r="AN735" s="68"/>
      <c r="AO735" s="68"/>
      <c r="AP735" s="68"/>
      <c r="AQ735" s="68"/>
      <c r="AR735" s="68"/>
      <c r="AS735" s="31"/>
      <c r="AT735" s="73"/>
      <c r="AU735" s="73"/>
      <c r="AV735" s="68"/>
      <c r="AW735" s="67"/>
      <c r="AX735" s="67"/>
      <c r="AY735" s="67"/>
      <c r="AZ735" s="67"/>
      <c r="BA735" s="123"/>
      <c r="BB735" s="123"/>
      <c r="BC735" s="123"/>
      <c r="BD735" s="123"/>
      <c r="BE735" s="123"/>
      <c r="BF735" s="67"/>
    </row>
    <row r="736" spans="1:58" ht="25.5" customHeight="1" x14ac:dyDescent="0.25">
      <c r="A736" s="31"/>
      <c r="B736" s="31"/>
      <c r="C736" s="31"/>
      <c r="D736" s="31"/>
      <c r="E736" s="33"/>
      <c r="F736" s="90"/>
      <c r="G736" s="31"/>
      <c r="H736" s="83"/>
      <c r="I736" s="83"/>
      <c r="J736" s="62"/>
      <c r="K736" s="31"/>
      <c r="L736" s="31"/>
      <c r="M736" s="83"/>
      <c r="N736" s="69"/>
      <c r="O736" s="69"/>
      <c r="P736" s="74"/>
      <c r="Q736" s="74"/>
      <c r="R736" s="75"/>
      <c r="S736" s="34"/>
      <c r="T736" s="83"/>
      <c r="U736" s="83"/>
      <c r="V736" s="83"/>
      <c r="W736" s="83"/>
      <c r="X736" s="74"/>
      <c r="Y736" s="74"/>
      <c r="Z736" s="74"/>
      <c r="AA736" s="66"/>
      <c r="AB736" s="72"/>
      <c r="AC736" s="66"/>
      <c r="AD736" s="72"/>
      <c r="AE736" s="72"/>
      <c r="AF736" s="72"/>
      <c r="AG736" s="62"/>
      <c r="AH736" s="104"/>
      <c r="AI736" s="105"/>
      <c r="AJ736" s="30"/>
      <c r="AK736" s="30"/>
      <c r="AL736" s="30"/>
      <c r="AM736" s="30"/>
      <c r="AN736" s="68"/>
      <c r="AO736" s="68"/>
      <c r="AP736" s="68"/>
      <c r="AQ736" s="68"/>
      <c r="AR736" s="68"/>
      <c r="AS736" s="31"/>
      <c r="AT736" s="73"/>
      <c r="AU736" s="73"/>
      <c r="AV736" s="68"/>
      <c r="AW736" s="67"/>
      <c r="AX736" s="67"/>
      <c r="AY736" s="67"/>
      <c r="AZ736" s="67"/>
      <c r="BA736" s="123"/>
      <c r="BB736" s="123"/>
      <c r="BC736" s="123"/>
      <c r="BD736" s="123"/>
      <c r="BE736" s="123"/>
      <c r="BF736" s="67"/>
    </row>
    <row r="737" spans="1:58" ht="25.5" customHeight="1" x14ac:dyDescent="0.25">
      <c r="A737" s="31"/>
      <c r="B737" s="31"/>
      <c r="C737" s="31"/>
      <c r="D737" s="31"/>
      <c r="E737" s="33"/>
      <c r="F737" s="90"/>
      <c r="G737" s="31"/>
      <c r="H737" s="83"/>
      <c r="I737" s="83"/>
      <c r="J737" s="62"/>
      <c r="K737" s="31"/>
      <c r="L737" s="31"/>
      <c r="M737" s="83"/>
      <c r="N737" s="69"/>
      <c r="O737" s="69"/>
      <c r="P737" s="74"/>
      <c r="Q737" s="74"/>
      <c r="R737" s="75"/>
      <c r="S737" s="34"/>
      <c r="T737" s="83"/>
      <c r="U737" s="83"/>
      <c r="V737" s="83"/>
      <c r="W737" s="83"/>
      <c r="X737" s="74"/>
      <c r="Y737" s="74"/>
      <c r="Z737" s="74"/>
      <c r="AA737" s="66"/>
      <c r="AB737" s="72"/>
      <c r="AC737" s="66"/>
      <c r="AD737" s="72"/>
      <c r="AE737" s="72"/>
      <c r="AF737" s="72"/>
      <c r="AG737" s="62"/>
      <c r="AH737" s="104"/>
      <c r="AI737" s="105"/>
      <c r="AJ737" s="30"/>
      <c r="AK737" s="30"/>
      <c r="AL737" s="30"/>
      <c r="AM737" s="30"/>
      <c r="AN737" s="68"/>
      <c r="AO737" s="68"/>
      <c r="AP737" s="68"/>
      <c r="AQ737" s="68"/>
      <c r="AR737" s="68"/>
      <c r="AS737" s="31"/>
      <c r="AT737" s="73"/>
      <c r="AU737" s="73"/>
      <c r="AV737" s="68"/>
      <c r="AW737" s="67"/>
      <c r="AX737" s="67"/>
      <c r="AY737" s="67"/>
      <c r="AZ737" s="67"/>
      <c r="BA737" s="123"/>
      <c r="BB737" s="123"/>
      <c r="BC737" s="123"/>
      <c r="BD737" s="123"/>
      <c r="BE737" s="123"/>
      <c r="BF737" s="67"/>
    </row>
    <row r="738" spans="1:58" ht="25.5" customHeight="1" x14ac:dyDescent="0.25">
      <c r="A738" s="31"/>
      <c r="B738" s="31"/>
      <c r="C738" s="31"/>
      <c r="D738" s="31"/>
      <c r="E738" s="33"/>
      <c r="F738" s="90"/>
      <c r="G738" s="31"/>
      <c r="H738" s="83"/>
      <c r="I738" s="83"/>
      <c r="J738" s="62"/>
      <c r="K738" s="31"/>
      <c r="L738" s="31"/>
      <c r="M738" s="83"/>
      <c r="N738" s="69"/>
      <c r="O738" s="69"/>
      <c r="P738" s="74"/>
      <c r="Q738" s="74"/>
      <c r="R738" s="75"/>
      <c r="S738" s="34"/>
      <c r="T738" s="83"/>
      <c r="U738" s="83"/>
      <c r="V738" s="83"/>
      <c r="W738" s="83"/>
      <c r="X738" s="74"/>
      <c r="Y738" s="74"/>
      <c r="Z738" s="74"/>
      <c r="AA738" s="66"/>
      <c r="AB738" s="72"/>
      <c r="AC738" s="66"/>
      <c r="AD738" s="72"/>
      <c r="AE738" s="72"/>
      <c r="AF738" s="72"/>
      <c r="AG738" s="62"/>
      <c r="AH738" s="104"/>
      <c r="AI738" s="105"/>
      <c r="AJ738" s="30"/>
      <c r="AK738" s="30"/>
      <c r="AL738" s="30"/>
      <c r="AM738" s="30"/>
      <c r="AN738" s="68"/>
      <c r="AO738" s="68"/>
      <c r="AP738" s="68"/>
      <c r="AQ738" s="68"/>
      <c r="AR738" s="68"/>
      <c r="AS738" s="31"/>
      <c r="AT738" s="73"/>
      <c r="AU738" s="73"/>
      <c r="AV738" s="68"/>
      <c r="AW738" s="67"/>
      <c r="AX738" s="67"/>
      <c r="AY738" s="67"/>
      <c r="AZ738" s="67"/>
      <c r="BA738" s="123"/>
      <c r="BB738" s="123"/>
      <c r="BC738" s="123"/>
      <c r="BD738" s="123"/>
      <c r="BE738" s="123"/>
      <c r="BF738" s="67"/>
    </row>
    <row r="739" spans="1:58" ht="25.5" customHeight="1" x14ac:dyDescent="0.25">
      <c r="A739" s="31"/>
      <c r="B739" s="31"/>
      <c r="C739" s="31"/>
      <c r="D739" s="31"/>
      <c r="E739" s="33"/>
      <c r="F739" s="90"/>
      <c r="G739" s="31"/>
      <c r="H739" s="83"/>
      <c r="I739" s="83"/>
      <c r="J739" s="62"/>
      <c r="K739" s="31"/>
      <c r="L739" s="31"/>
      <c r="M739" s="83"/>
      <c r="N739" s="69"/>
      <c r="O739" s="69"/>
      <c r="P739" s="74"/>
      <c r="Q739" s="74"/>
      <c r="R739" s="75"/>
      <c r="S739" s="34"/>
      <c r="T739" s="83"/>
      <c r="U739" s="83"/>
      <c r="V739" s="83"/>
      <c r="W739" s="83"/>
      <c r="X739" s="74"/>
      <c r="Y739" s="74"/>
      <c r="Z739" s="74"/>
      <c r="AA739" s="66"/>
      <c r="AB739" s="72"/>
      <c r="AC739" s="66"/>
      <c r="AD739" s="72"/>
      <c r="AE739" s="72"/>
      <c r="AF739" s="72"/>
      <c r="AG739" s="62"/>
      <c r="AH739" s="104"/>
      <c r="AI739" s="105"/>
      <c r="AJ739" s="30"/>
      <c r="AK739" s="30"/>
      <c r="AL739" s="30"/>
      <c r="AM739" s="30"/>
      <c r="AN739" s="68"/>
      <c r="AO739" s="68"/>
      <c r="AP739" s="68"/>
      <c r="AQ739" s="68"/>
      <c r="AR739" s="68"/>
      <c r="AS739" s="31"/>
      <c r="AT739" s="73"/>
      <c r="AU739" s="73"/>
      <c r="AV739" s="68"/>
      <c r="AW739" s="67"/>
      <c r="AX739" s="67"/>
      <c r="AY739" s="67"/>
      <c r="AZ739" s="67"/>
      <c r="BA739" s="123"/>
      <c r="BB739" s="123"/>
      <c r="BC739" s="123"/>
      <c r="BD739" s="123"/>
      <c r="BE739" s="123"/>
      <c r="BF739" s="67"/>
    </row>
    <row r="740" spans="1:58" ht="25.5" customHeight="1" x14ac:dyDescent="0.25">
      <c r="A740" s="31"/>
      <c r="B740" s="31"/>
      <c r="C740" s="31"/>
      <c r="D740" s="31"/>
      <c r="E740" s="33"/>
      <c r="F740" s="90"/>
      <c r="G740" s="31"/>
      <c r="H740" s="83"/>
      <c r="I740" s="83"/>
      <c r="J740" s="62"/>
      <c r="K740" s="31"/>
      <c r="L740" s="31"/>
      <c r="M740" s="83"/>
      <c r="N740" s="69"/>
      <c r="O740" s="69"/>
      <c r="P740" s="74"/>
      <c r="Q740" s="74"/>
      <c r="R740" s="75"/>
      <c r="S740" s="34"/>
      <c r="T740" s="83"/>
      <c r="U740" s="83"/>
      <c r="V740" s="83"/>
      <c r="W740" s="83"/>
      <c r="X740" s="74"/>
      <c r="Y740" s="74"/>
      <c r="Z740" s="74"/>
      <c r="AA740" s="66"/>
      <c r="AB740" s="72"/>
      <c r="AC740" s="66"/>
      <c r="AD740" s="72"/>
      <c r="AE740" s="72"/>
      <c r="AF740" s="72"/>
      <c r="AG740" s="62"/>
      <c r="AH740" s="104"/>
      <c r="AI740" s="105"/>
      <c r="AJ740" s="30"/>
      <c r="AK740" s="30"/>
      <c r="AL740" s="30"/>
      <c r="AM740" s="30"/>
      <c r="AN740" s="68"/>
      <c r="AO740" s="68"/>
      <c r="AP740" s="68"/>
      <c r="AQ740" s="68"/>
      <c r="AR740" s="68"/>
      <c r="AS740" s="31"/>
      <c r="AT740" s="73"/>
      <c r="AU740" s="73"/>
      <c r="AV740" s="68"/>
      <c r="AW740" s="67"/>
      <c r="AX740" s="67"/>
      <c r="AY740" s="67"/>
      <c r="AZ740" s="67"/>
      <c r="BA740" s="123"/>
      <c r="BB740" s="123"/>
      <c r="BC740" s="123"/>
      <c r="BD740" s="123"/>
      <c r="BE740" s="123"/>
      <c r="BF740" s="67"/>
    </row>
    <row r="741" spans="1:58" ht="25.5" customHeight="1" x14ac:dyDescent="0.25">
      <c r="A741" s="31"/>
      <c r="B741" s="31"/>
      <c r="C741" s="31"/>
      <c r="D741" s="31"/>
      <c r="E741" s="33"/>
      <c r="F741" s="90"/>
      <c r="G741" s="31"/>
      <c r="H741" s="83"/>
      <c r="I741" s="83"/>
      <c r="J741" s="62"/>
      <c r="K741" s="31"/>
      <c r="L741" s="31"/>
      <c r="M741" s="83"/>
      <c r="N741" s="69"/>
      <c r="O741" s="69"/>
      <c r="P741" s="74"/>
      <c r="Q741" s="74"/>
      <c r="R741" s="75"/>
      <c r="S741" s="34"/>
      <c r="T741" s="83"/>
      <c r="U741" s="83"/>
      <c r="V741" s="83"/>
      <c r="W741" s="83"/>
      <c r="X741" s="74"/>
      <c r="Y741" s="74"/>
      <c r="Z741" s="74"/>
      <c r="AA741" s="66"/>
      <c r="AB741" s="72"/>
      <c r="AC741" s="66"/>
      <c r="AD741" s="72"/>
      <c r="AE741" s="72"/>
      <c r="AF741" s="72"/>
      <c r="AG741" s="62"/>
      <c r="AH741" s="104"/>
      <c r="AI741" s="105"/>
      <c r="AJ741" s="30"/>
      <c r="AK741" s="30"/>
      <c r="AL741" s="30"/>
      <c r="AM741" s="30"/>
      <c r="AN741" s="68"/>
      <c r="AO741" s="68"/>
      <c r="AP741" s="68"/>
      <c r="AQ741" s="68"/>
      <c r="AR741" s="68"/>
      <c r="AS741" s="31"/>
      <c r="AT741" s="73"/>
      <c r="AU741" s="73"/>
      <c r="AV741" s="68"/>
      <c r="AW741" s="67"/>
      <c r="AX741" s="67"/>
      <c r="AY741" s="67"/>
      <c r="AZ741" s="67"/>
      <c r="BA741" s="123"/>
      <c r="BB741" s="123"/>
      <c r="BC741" s="123"/>
      <c r="BD741" s="123"/>
      <c r="BE741" s="123"/>
      <c r="BF741" s="67"/>
    </row>
    <row r="742" spans="1:58" ht="25.5" customHeight="1" x14ac:dyDescent="0.25">
      <c r="A742" s="31"/>
      <c r="B742" s="31"/>
      <c r="C742" s="31"/>
      <c r="D742" s="31"/>
      <c r="E742" s="33"/>
      <c r="F742" s="90"/>
      <c r="G742" s="31"/>
      <c r="H742" s="83"/>
      <c r="I742" s="83"/>
      <c r="J742" s="62"/>
      <c r="K742" s="31"/>
      <c r="L742" s="31"/>
      <c r="M742" s="83"/>
      <c r="N742" s="69"/>
      <c r="O742" s="69"/>
      <c r="P742" s="74"/>
      <c r="Q742" s="74"/>
      <c r="R742" s="75"/>
      <c r="S742" s="34"/>
      <c r="T742" s="83"/>
      <c r="U742" s="83"/>
      <c r="V742" s="83"/>
      <c r="W742" s="83"/>
      <c r="X742" s="74"/>
      <c r="Y742" s="74"/>
      <c r="Z742" s="74"/>
      <c r="AA742" s="66"/>
      <c r="AB742" s="72"/>
      <c r="AC742" s="66"/>
      <c r="AD742" s="72"/>
      <c r="AE742" s="72"/>
      <c r="AF742" s="72"/>
      <c r="AG742" s="62"/>
      <c r="AH742" s="104"/>
      <c r="AI742" s="105"/>
      <c r="AJ742" s="30"/>
      <c r="AK742" s="30"/>
      <c r="AL742" s="30"/>
      <c r="AM742" s="30"/>
      <c r="AN742" s="68"/>
      <c r="AO742" s="68"/>
      <c r="AP742" s="68"/>
      <c r="AQ742" s="68"/>
      <c r="AR742" s="68"/>
      <c r="AS742" s="31"/>
      <c r="AT742" s="73"/>
      <c r="AU742" s="73"/>
      <c r="AV742" s="68"/>
      <c r="AW742" s="67"/>
      <c r="AX742" s="67"/>
      <c r="AY742" s="67"/>
      <c r="AZ742" s="67"/>
      <c r="BA742" s="123"/>
      <c r="BB742" s="123"/>
      <c r="BC742" s="123"/>
      <c r="BD742" s="123"/>
      <c r="BE742" s="123"/>
      <c r="BF742" s="67"/>
    </row>
    <row r="743" spans="1:58" ht="25.5" customHeight="1" x14ac:dyDescent="0.25">
      <c r="A743" s="31"/>
      <c r="B743" s="31"/>
      <c r="C743" s="31"/>
      <c r="D743" s="31"/>
      <c r="E743" s="33"/>
      <c r="F743" s="90"/>
      <c r="G743" s="31"/>
      <c r="H743" s="83"/>
      <c r="I743" s="83"/>
      <c r="J743" s="62"/>
      <c r="K743" s="31"/>
      <c r="L743" s="31"/>
      <c r="M743" s="83"/>
      <c r="N743" s="69"/>
      <c r="O743" s="69"/>
      <c r="P743" s="74"/>
      <c r="Q743" s="74"/>
      <c r="R743" s="75"/>
      <c r="S743" s="34"/>
      <c r="T743" s="83"/>
      <c r="U743" s="83"/>
      <c r="V743" s="83"/>
      <c r="W743" s="83"/>
      <c r="X743" s="74"/>
      <c r="Y743" s="74"/>
      <c r="Z743" s="74"/>
      <c r="AA743" s="66"/>
      <c r="AB743" s="72"/>
      <c r="AC743" s="66"/>
      <c r="AD743" s="72"/>
      <c r="AE743" s="72"/>
      <c r="AF743" s="72"/>
      <c r="AG743" s="62"/>
      <c r="AH743" s="104"/>
      <c r="AI743" s="105"/>
      <c r="AJ743" s="30"/>
      <c r="AK743" s="30"/>
      <c r="AL743" s="30"/>
      <c r="AM743" s="30"/>
      <c r="AN743" s="68"/>
      <c r="AO743" s="68"/>
      <c r="AP743" s="68"/>
      <c r="AQ743" s="68"/>
      <c r="AR743" s="68"/>
      <c r="AS743" s="31"/>
      <c r="AT743" s="73"/>
      <c r="AU743" s="73"/>
      <c r="AV743" s="68"/>
      <c r="AW743" s="67"/>
      <c r="AX743" s="67"/>
      <c r="AY743" s="67"/>
      <c r="AZ743" s="67"/>
      <c r="BA743" s="123"/>
      <c r="BB743" s="123"/>
      <c r="BC743" s="123"/>
      <c r="BD743" s="123"/>
      <c r="BE743" s="123"/>
      <c r="BF743" s="67"/>
    </row>
    <row r="744" spans="1:58" ht="25.5" customHeight="1" x14ac:dyDescent="0.25">
      <c r="A744" s="31"/>
      <c r="B744" s="31"/>
      <c r="C744" s="31"/>
      <c r="D744" s="31"/>
      <c r="E744" s="33"/>
      <c r="F744" s="90"/>
      <c r="G744" s="31"/>
      <c r="H744" s="83"/>
      <c r="I744" s="83"/>
      <c r="J744" s="62"/>
      <c r="K744" s="31"/>
      <c r="L744" s="31"/>
      <c r="M744" s="83"/>
      <c r="N744" s="69"/>
      <c r="O744" s="69"/>
      <c r="P744" s="74"/>
      <c r="Q744" s="74"/>
      <c r="R744" s="75"/>
      <c r="S744" s="34"/>
      <c r="T744" s="83"/>
      <c r="U744" s="83"/>
      <c r="V744" s="83"/>
      <c r="W744" s="83"/>
      <c r="X744" s="74"/>
      <c r="Y744" s="74"/>
      <c r="Z744" s="74"/>
      <c r="AA744" s="66"/>
      <c r="AB744" s="72"/>
      <c r="AC744" s="66"/>
      <c r="AD744" s="72"/>
      <c r="AE744" s="72"/>
      <c r="AF744" s="72"/>
      <c r="AG744" s="62"/>
      <c r="AH744" s="104"/>
      <c r="AI744" s="105"/>
      <c r="AJ744" s="30"/>
      <c r="AK744" s="30"/>
      <c r="AL744" s="30"/>
      <c r="AM744" s="30"/>
      <c r="AN744" s="68"/>
      <c r="AO744" s="68"/>
      <c r="AP744" s="68"/>
      <c r="AQ744" s="68"/>
      <c r="AR744" s="68"/>
      <c r="AS744" s="31"/>
      <c r="AT744" s="73"/>
      <c r="AU744" s="73"/>
      <c r="AV744" s="68"/>
      <c r="AW744" s="67"/>
      <c r="AX744" s="67"/>
      <c r="AY744" s="67"/>
      <c r="AZ744" s="67"/>
      <c r="BA744" s="123"/>
      <c r="BB744" s="123"/>
      <c r="BC744" s="123"/>
      <c r="BD744" s="123"/>
      <c r="BE744" s="123"/>
      <c r="BF744" s="67"/>
    </row>
    <row r="745" spans="1:58" ht="25.5" customHeight="1" x14ac:dyDescent="0.25">
      <c r="A745" s="31"/>
      <c r="B745" s="31"/>
      <c r="C745" s="31"/>
      <c r="D745" s="31"/>
      <c r="E745" s="33"/>
      <c r="F745" s="90"/>
      <c r="G745" s="31"/>
      <c r="H745" s="83"/>
      <c r="I745" s="83"/>
      <c r="J745" s="62"/>
      <c r="K745" s="31"/>
      <c r="L745" s="31"/>
      <c r="M745" s="83"/>
      <c r="N745" s="69"/>
      <c r="O745" s="69"/>
      <c r="P745" s="74"/>
      <c r="Q745" s="74"/>
      <c r="R745" s="75"/>
      <c r="S745" s="34"/>
      <c r="T745" s="83"/>
      <c r="U745" s="83"/>
      <c r="V745" s="83"/>
      <c r="W745" s="83"/>
      <c r="X745" s="74"/>
      <c r="Y745" s="74"/>
      <c r="Z745" s="74"/>
      <c r="AA745" s="66"/>
      <c r="AB745" s="72"/>
      <c r="AC745" s="66"/>
      <c r="AD745" s="72"/>
      <c r="AE745" s="72"/>
      <c r="AF745" s="72"/>
      <c r="AG745" s="62"/>
      <c r="AH745" s="104"/>
      <c r="AI745" s="105"/>
      <c r="AJ745" s="30"/>
      <c r="AK745" s="30"/>
      <c r="AL745" s="30"/>
      <c r="AM745" s="30"/>
      <c r="AN745" s="68"/>
      <c r="AO745" s="68"/>
      <c r="AP745" s="68"/>
      <c r="AQ745" s="68"/>
      <c r="AR745" s="68"/>
      <c r="AS745" s="31"/>
      <c r="AT745" s="73"/>
      <c r="AU745" s="73"/>
      <c r="AV745" s="68"/>
      <c r="AW745" s="67"/>
      <c r="AX745" s="67"/>
      <c r="AY745" s="67"/>
      <c r="AZ745" s="67"/>
      <c r="BA745" s="123"/>
      <c r="BB745" s="123"/>
      <c r="BC745" s="123"/>
      <c r="BD745" s="123"/>
      <c r="BE745" s="123"/>
      <c r="BF745" s="67"/>
    </row>
    <row r="746" spans="1:58" ht="25.5" customHeight="1" x14ac:dyDescent="0.25">
      <c r="A746" s="31"/>
      <c r="B746" s="31"/>
      <c r="C746" s="31"/>
      <c r="D746" s="31"/>
      <c r="E746" s="33"/>
      <c r="F746" s="90"/>
      <c r="G746" s="31"/>
      <c r="H746" s="83"/>
      <c r="I746" s="83"/>
      <c r="J746" s="62"/>
      <c r="K746" s="31"/>
      <c r="L746" s="31"/>
      <c r="M746" s="83"/>
      <c r="N746" s="69"/>
      <c r="O746" s="69"/>
      <c r="P746" s="74"/>
      <c r="Q746" s="74"/>
      <c r="R746" s="75"/>
      <c r="S746" s="34"/>
      <c r="T746" s="83"/>
      <c r="U746" s="83"/>
      <c r="V746" s="83"/>
      <c r="W746" s="83"/>
      <c r="X746" s="74"/>
      <c r="Y746" s="74"/>
      <c r="Z746" s="74"/>
      <c r="AA746" s="66"/>
      <c r="AB746" s="72"/>
      <c r="AC746" s="66"/>
      <c r="AD746" s="72"/>
      <c r="AE746" s="72"/>
      <c r="AF746" s="72"/>
      <c r="AG746" s="62"/>
      <c r="AH746" s="104"/>
      <c r="AI746" s="105"/>
      <c r="AJ746" s="30"/>
      <c r="AK746" s="30"/>
      <c r="AL746" s="30"/>
      <c r="AM746" s="30"/>
      <c r="AN746" s="68"/>
      <c r="AO746" s="68"/>
      <c r="AP746" s="68"/>
      <c r="AQ746" s="68"/>
      <c r="AR746" s="68"/>
      <c r="AS746" s="31"/>
      <c r="AT746" s="73"/>
      <c r="AU746" s="73"/>
      <c r="AV746" s="68"/>
      <c r="AW746" s="67"/>
      <c r="AX746" s="67"/>
      <c r="AY746" s="67"/>
      <c r="AZ746" s="67"/>
      <c r="BA746" s="123"/>
      <c r="BB746" s="123"/>
      <c r="BC746" s="123"/>
      <c r="BD746" s="123"/>
      <c r="BE746" s="123"/>
      <c r="BF746" s="67"/>
    </row>
    <row r="747" spans="1:58" ht="25.5" customHeight="1" x14ac:dyDescent="0.25">
      <c r="A747" s="31"/>
      <c r="B747" s="31"/>
      <c r="C747" s="31"/>
      <c r="D747" s="31"/>
      <c r="E747" s="33"/>
      <c r="F747" s="90"/>
      <c r="G747" s="31"/>
      <c r="H747" s="83"/>
      <c r="I747" s="83"/>
      <c r="J747" s="62"/>
      <c r="K747" s="31"/>
      <c r="L747" s="31"/>
      <c r="M747" s="83"/>
      <c r="N747" s="69"/>
      <c r="O747" s="69"/>
      <c r="P747" s="74"/>
      <c r="Q747" s="74"/>
      <c r="R747" s="75"/>
      <c r="S747" s="34"/>
      <c r="T747" s="83"/>
      <c r="U747" s="83"/>
      <c r="V747" s="83"/>
      <c r="W747" s="83"/>
      <c r="X747" s="74"/>
      <c r="Y747" s="74"/>
      <c r="Z747" s="74"/>
      <c r="AA747" s="66"/>
      <c r="AB747" s="72"/>
      <c r="AC747" s="66"/>
      <c r="AD747" s="72"/>
      <c r="AE747" s="72"/>
      <c r="AF747" s="72"/>
      <c r="AG747" s="62"/>
      <c r="AH747" s="104"/>
      <c r="AI747" s="105"/>
      <c r="AJ747" s="30"/>
      <c r="AK747" s="30"/>
      <c r="AL747" s="30"/>
      <c r="AM747" s="30"/>
      <c r="AN747" s="68"/>
      <c r="AO747" s="68"/>
      <c r="AP747" s="68"/>
      <c r="AQ747" s="68"/>
      <c r="AR747" s="68"/>
      <c r="AS747" s="31"/>
      <c r="AT747" s="73"/>
      <c r="AU747" s="73"/>
      <c r="AV747" s="68"/>
      <c r="AW747" s="67"/>
      <c r="AX747" s="67"/>
      <c r="AY747" s="67"/>
      <c r="AZ747" s="67"/>
      <c r="BA747" s="123"/>
      <c r="BB747" s="123"/>
      <c r="BC747" s="123"/>
      <c r="BD747" s="123"/>
      <c r="BE747" s="123"/>
      <c r="BF747" s="67"/>
    </row>
    <row r="748" spans="1:58" ht="25.5" customHeight="1" x14ac:dyDescent="0.25">
      <c r="A748" s="31"/>
      <c r="B748" s="31"/>
      <c r="C748" s="31"/>
      <c r="D748" s="31"/>
      <c r="E748" s="33"/>
      <c r="F748" s="90"/>
      <c r="G748" s="31"/>
      <c r="H748" s="83"/>
      <c r="I748" s="83"/>
      <c r="J748" s="62"/>
      <c r="K748" s="31"/>
      <c r="L748" s="31"/>
      <c r="M748" s="83"/>
      <c r="N748" s="69"/>
      <c r="O748" s="69"/>
      <c r="P748" s="74"/>
      <c r="Q748" s="74"/>
      <c r="R748" s="75"/>
      <c r="S748" s="34"/>
      <c r="T748" s="83"/>
      <c r="U748" s="83"/>
      <c r="V748" s="83"/>
      <c r="W748" s="83"/>
      <c r="X748" s="74"/>
      <c r="Y748" s="74"/>
      <c r="Z748" s="74"/>
      <c r="AA748" s="66"/>
      <c r="AB748" s="72"/>
      <c r="AC748" s="66"/>
      <c r="AD748" s="72"/>
      <c r="AE748" s="72"/>
      <c r="AF748" s="72"/>
      <c r="AG748" s="62"/>
      <c r="AH748" s="104"/>
      <c r="AI748" s="105"/>
      <c r="AJ748" s="30"/>
      <c r="AK748" s="30"/>
      <c r="AL748" s="30"/>
      <c r="AM748" s="30"/>
      <c r="AN748" s="68"/>
      <c r="AO748" s="68"/>
      <c r="AP748" s="68"/>
      <c r="AQ748" s="68"/>
      <c r="AR748" s="68"/>
      <c r="AS748" s="31"/>
      <c r="AT748" s="73"/>
      <c r="AU748" s="73"/>
      <c r="AV748" s="68"/>
      <c r="AW748" s="67"/>
      <c r="AX748" s="67"/>
      <c r="AY748" s="67"/>
      <c r="AZ748" s="67"/>
      <c r="BA748" s="123"/>
      <c r="BB748" s="123"/>
      <c r="BC748" s="123"/>
      <c r="BD748" s="123"/>
      <c r="BE748" s="123"/>
      <c r="BF748" s="67"/>
    </row>
    <row r="749" spans="1:58" ht="25.5" customHeight="1" x14ac:dyDescent="0.25">
      <c r="A749" s="31"/>
      <c r="B749" s="31"/>
      <c r="C749" s="31"/>
      <c r="D749" s="31"/>
      <c r="E749" s="33"/>
      <c r="F749" s="90"/>
      <c r="G749" s="31"/>
      <c r="H749" s="83"/>
      <c r="I749" s="83"/>
      <c r="J749" s="62"/>
      <c r="K749" s="31"/>
      <c r="L749" s="31"/>
      <c r="M749" s="83"/>
      <c r="N749" s="69"/>
      <c r="O749" s="69"/>
      <c r="P749" s="74"/>
      <c r="Q749" s="74"/>
      <c r="R749" s="75"/>
      <c r="S749" s="34"/>
      <c r="T749" s="83"/>
      <c r="U749" s="83"/>
      <c r="V749" s="83"/>
      <c r="W749" s="83"/>
      <c r="X749" s="74"/>
      <c r="Y749" s="74"/>
      <c r="Z749" s="74"/>
      <c r="AA749" s="66"/>
      <c r="AB749" s="72"/>
      <c r="AC749" s="66"/>
      <c r="AD749" s="72"/>
      <c r="AE749" s="72"/>
      <c r="AF749" s="72"/>
      <c r="AG749" s="62"/>
      <c r="AH749" s="104"/>
      <c r="AI749" s="105"/>
      <c r="AJ749" s="30"/>
      <c r="AK749" s="30"/>
      <c r="AL749" s="30"/>
      <c r="AM749" s="30"/>
      <c r="AN749" s="68"/>
      <c r="AO749" s="68"/>
      <c r="AP749" s="68"/>
      <c r="AQ749" s="68"/>
      <c r="AR749" s="68"/>
      <c r="AS749" s="31"/>
      <c r="AT749" s="73"/>
      <c r="AU749" s="73"/>
      <c r="AV749" s="68"/>
      <c r="AW749" s="67"/>
      <c r="AX749" s="67"/>
      <c r="AY749" s="67"/>
      <c r="AZ749" s="67"/>
      <c r="BA749" s="123"/>
      <c r="BB749" s="123"/>
      <c r="BC749" s="123"/>
      <c r="BD749" s="123"/>
      <c r="BE749" s="123"/>
      <c r="BF749" s="67"/>
    </row>
    <row r="750" spans="1:58" ht="25.5" customHeight="1" x14ac:dyDescent="0.25">
      <c r="A750" s="31"/>
      <c r="B750" s="31"/>
      <c r="C750" s="31"/>
      <c r="D750" s="31"/>
      <c r="E750" s="33"/>
      <c r="F750" s="90"/>
      <c r="G750" s="31"/>
      <c r="H750" s="83"/>
      <c r="I750" s="83"/>
      <c r="J750" s="62"/>
      <c r="K750" s="31"/>
      <c r="L750" s="31"/>
      <c r="M750" s="83"/>
      <c r="N750" s="69"/>
      <c r="O750" s="69"/>
      <c r="P750" s="74"/>
      <c r="Q750" s="74"/>
      <c r="R750" s="75"/>
      <c r="S750" s="34"/>
      <c r="T750" s="83"/>
      <c r="U750" s="83"/>
      <c r="V750" s="83"/>
      <c r="W750" s="83"/>
      <c r="X750" s="74"/>
      <c r="Y750" s="74"/>
      <c r="Z750" s="74"/>
      <c r="AA750" s="66"/>
      <c r="AB750" s="72"/>
      <c r="AC750" s="66"/>
      <c r="AD750" s="72"/>
      <c r="AE750" s="72"/>
      <c r="AF750" s="72"/>
      <c r="AG750" s="62"/>
      <c r="AH750" s="104"/>
      <c r="AI750" s="105"/>
      <c r="AJ750" s="30"/>
      <c r="AK750" s="30"/>
      <c r="AL750" s="30"/>
      <c r="AM750" s="30"/>
      <c r="AN750" s="68"/>
      <c r="AO750" s="68"/>
      <c r="AP750" s="68"/>
      <c r="AQ750" s="68"/>
      <c r="AR750" s="68"/>
      <c r="AS750" s="31"/>
      <c r="AT750" s="73"/>
      <c r="AU750" s="73"/>
      <c r="AV750" s="68"/>
      <c r="AW750" s="67"/>
      <c r="AX750" s="67"/>
      <c r="AY750" s="67"/>
      <c r="AZ750" s="67"/>
      <c r="BA750" s="123"/>
      <c r="BB750" s="123"/>
      <c r="BC750" s="123"/>
      <c r="BD750" s="123"/>
      <c r="BE750" s="123"/>
      <c r="BF750" s="67"/>
    </row>
    <row r="751" spans="1:58" ht="25.5" customHeight="1" x14ac:dyDescent="0.25">
      <c r="A751" s="31"/>
      <c r="B751" s="31"/>
      <c r="C751" s="31"/>
      <c r="D751" s="31"/>
      <c r="E751" s="33"/>
      <c r="F751" s="90"/>
      <c r="G751" s="31"/>
      <c r="H751" s="83"/>
      <c r="I751" s="83"/>
      <c r="J751" s="62"/>
      <c r="K751" s="31"/>
      <c r="L751" s="31"/>
      <c r="M751" s="83"/>
      <c r="N751" s="69"/>
      <c r="O751" s="69"/>
      <c r="P751" s="74"/>
      <c r="Q751" s="74"/>
      <c r="R751" s="75"/>
      <c r="S751" s="34"/>
      <c r="T751" s="83"/>
      <c r="U751" s="83"/>
      <c r="V751" s="83"/>
      <c r="W751" s="83"/>
      <c r="X751" s="74"/>
      <c r="Y751" s="74"/>
      <c r="Z751" s="74"/>
      <c r="AA751" s="66"/>
      <c r="AB751" s="72"/>
      <c r="AC751" s="66"/>
      <c r="AD751" s="72"/>
      <c r="AE751" s="72"/>
      <c r="AF751" s="72"/>
      <c r="AG751" s="62"/>
      <c r="AH751" s="104"/>
      <c r="AI751" s="105"/>
      <c r="AJ751" s="30"/>
      <c r="AK751" s="30"/>
      <c r="AL751" s="30"/>
      <c r="AM751" s="30"/>
      <c r="AN751" s="68"/>
      <c r="AO751" s="68"/>
      <c r="AP751" s="68"/>
      <c r="AQ751" s="68"/>
      <c r="AR751" s="68"/>
      <c r="AS751" s="31"/>
      <c r="AT751" s="73"/>
      <c r="AU751" s="73"/>
      <c r="AV751" s="68"/>
      <c r="AW751" s="67"/>
      <c r="AX751" s="67"/>
      <c r="AY751" s="67"/>
      <c r="AZ751" s="67"/>
      <c r="BA751" s="123"/>
      <c r="BB751" s="123"/>
      <c r="BC751" s="123"/>
      <c r="BD751" s="123"/>
      <c r="BE751" s="123"/>
      <c r="BF751" s="67"/>
    </row>
    <row r="752" spans="1:58" ht="25.5" customHeight="1" x14ac:dyDescent="0.25">
      <c r="A752" s="31"/>
      <c r="B752" s="31"/>
      <c r="C752" s="31"/>
      <c r="D752" s="31"/>
      <c r="E752" s="33"/>
      <c r="F752" s="90"/>
      <c r="G752" s="31"/>
      <c r="H752" s="83"/>
      <c r="I752" s="83"/>
      <c r="J752" s="62"/>
      <c r="K752" s="31"/>
      <c r="L752" s="31"/>
      <c r="M752" s="83"/>
      <c r="N752" s="69"/>
      <c r="O752" s="69"/>
      <c r="P752" s="74"/>
      <c r="Q752" s="74"/>
      <c r="R752" s="75"/>
      <c r="S752" s="34"/>
      <c r="T752" s="83"/>
      <c r="U752" s="83"/>
      <c r="V752" s="83"/>
      <c r="W752" s="83"/>
      <c r="X752" s="74"/>
      <c r="Y752" s="74"/>
      <c r="Z752" s="74"/>
      <c r="AA752" s="66"/>
      <c r="AB752" s="72"/>
      <c r="AC752" s="66"/>
      <c r="AD752" s="72"/>
      <c r="AE752" s="72"/>
      <c r="AF752" s="72"/>
      <c r="AG752" s="62"/>
      <c r="AH752" s="104"/>
      <c r="AI752" s="105"/>
      <c r="AJ752" s="30"/>
      <c r="AK752" s="30"/>
      <c r="AL752" s="30"/>
      <c r="AM752" s="30"/>
      <c r="AN752" s="68"/>
      <c r="AO752" s="68"/>
      <c r="AP752" s="68"/>
      <c r="AQ752" s="68"/>
      <c r="AR752" s="68"/>
      <c r="AS752" s="31"/>
      <c r="AT752" s="73"/>
      <c r="AU752" s="73"/>
      <c r="AV752" s="68"/>
      <c r="AW752" s="67"/>
      <c r="AX752" s="67"/>
      <c r="AY752" s="67"/>
      <c r="AZ752" s="67"/>
      <c r="BA752" s="123"/>
      <c r="BB752" s="123"/>
      <c r="BC752" s="123"/>
      <c r="BD752" s="123"/>
      <c r="BE752" s="123"/>
      <c r="BF752" s="67"/>
    </row>
    <row r="753" spans="1:58" ht="25.5" customHeight="1" x14ac:dyDescent="0.25">
      <c r="A753" s="31"/>
      <c r="B753" s="31"/>
      <c r="C753" s="31"/>
      <c r="D753" s="31"/>
      <c r="E753" s="33"/>
      <c r="F753" s="90"/>
      <c r="G753" s="31"/>
      <c r="H753" s="83"/>
      <c r="I753" s="83"/>
      <c r="J753" s="62"/>
      <c r="K753" s="31"/>
      <c r="L753" s="31"/>
      <c r="M753" s="83"/>
      <c r="N753" s="69"/>
      <c r="O753" s="69"/>
      <c r="P753" s="74"/>
      <c r="Q753" s="74"/>
      <c r="R753" s="75"/>
      <c r="S753" s="34"/>
      <c r="T753" s="83"/>
      <c r="U753" s="83"/>
      <c r="V753" s="83"/>
      <c r="W753" s="83"/>
      <c r="X753" s="74"/>
      <c r="Y753" s="74"/>
      <c r="Z753" s="74"/>
      <c r="AA753" s="66"/>
      <c r="AB753" s="72"/>
      <c r="AC753" s="66"/>
      <c r="AD753" s="72"/>
      <c r="AE753" s="72"/>
      <c r="AF753" s="72"/>
      <c r="AG753" s="62"/>
      <c r="AH753" s="104"/>
      <c r="AI753" s="105"/>
      <c r="AJ753" s="30"/>
      <c r="AK753" s="30"/>
      <c r="AL753" s="30"/>
      <c r="AM753" s="30"/>
      <c r="AN753" s="68"/>
      <c r="AO753" s="68"/>
      <c r="AP753" s="68"/>
      <c r="AQ753" s="68"/>
      <c r="AR753" s="68"/>
      <c r="AS753" s="31"/>
      <c r="AT753" s="73"/>
      <c r="AU753" s="73"/>
      <c r="AV753" s="68"/>
      <c r="AW753" s="67"/>
      <c r="AX753" s="67"/>
      <c r="AY753" s="67"/>
      <c r="AZ753" s="67"/>
      <c r="BA753" s="123"/>
      <c r="BB753" s="123"/>
      <c r="BC753" s="123"/>
      <c r="BD753" s="123"/>
      <c r="BE753" s="123"/>
      <c r="BF753" s="67"/>
    </row>
    <row r="754" spans="1:58" ht="25.5" customHeight="1" x14ac:dyDescent="0.25">
      <c r="A754" s="31"/>
      <c r="B754" s="31"/>
      <c r="C754" s="31"/>
      <c r="D754" s="31"/>
      <c r="E754" s="33"/>
      <c r="F754" s="90"/>
      <c r="G754" s="31"/>
      <c r="H754" s="83"/>
      <c r="I754" s="83"/>
      <c r="J754" s="62"/>
      <c r="K754" s="31"/>
      <c r="L754" s="31"/>
      <c r="M754" s="83"/>
      <c r="N754" s="69"/>
      <c r="O754" s="69"/>
      <c r="P754" s="74"/>
      <c r="Q754" s="74"/>
      <c r="R754" s="75"/>
      <c r="S754" s="34"/>
      <c r="T754" s="83"/>
      <c r="U754" s="83"/>
      <c r="V754" s="83"/>
      <c r="W754" s="83"/>
      <c r="X754" s="74"/>
      <c r="Y754" s="74"/>
      <c r="Z754" s="74"/>
      <c r="AA754" s="66"/>
      <c r="AB754" s="72"/>
      <c r="AC754" s="66"/>
      <c r="AD754" s="72"/>
      <c r="AE754" s="72"/>
      <c r="AF754" s="72"/>
      <c r="AG754" s="62"/>
      <c r="AH754" s="104"/>
      <c r="AI754" s="105"/>
      <c r="AJ754" s="30"/>
      <c r="AK754" s="30"/>
      <c r="AL754" s="30"/>
      <c r="AM754" s="30"/>
      <c r="AN754" s="68"/>
      <c r="AO754" s="68"/>
      <c r="AP754" s="68"/>
      <c r="AQ754" s="68"/>
      <c r="AR754" s="68"/>
      <c r="AS754" s="31"/>
      <c r="AT754" s="73"/>
      <c r="AU754" s="73"/>
      <c r="AV754" s="68"/>
      <c r="AW754" s="67"/>
      <c r="AX754" s="67"/>
      <c r="AY754" s="67"/>
      <c r="AZ754" s="67"/>
      <c r="BA754" s="123"/>
      <c r="BB754" s="123"/>
      <c r="BC754" s="123"/>
      <c r="BD754" s="123"/>
      <c r="BE754" s="123"/>
      <c r="BF754" s="67"/>
    </row>
    <row r="755" spans="1:58" ht="25.5" customHeight="1" x14ac:dyDescent="0.25">
      <c r="A755" s="31"/>
      <c r="B755" s="31"/>
      <c r="C755" s="31"/>
      <c r="D755" s="31"/>
      <c r="E755" s="33"/>
      <c r="F755" s="90"/>
      <c r="G755" s="31"/>
      <c r="H755" s="83"/>
      <c r="I755" s="83"/>
      <c r="J755" s="62"/>
      <c r="K755" s="31"/>
      <c r="L755" s="31"/>
      <c r="M755" s="83"/>
      <c r="N755" s="69"/>
      <c r="O755" s="69"/>
      <c r="P755" s="74"/>
      <c r="Q755" s="74"/>
      <c r="R755" s="75"/>
      <c r="S755" s="34"/>
      <c r="T755" s="83"/>
      <c r="U755" s="83"/>
      <c r="V755" s="83"/>
      <c r="W755" s="83"/>
      <c r="X755" s="74"/>
      <c r="Y755" s="74"/>
      <c r="Z755" s="74"/>
      <c r="AA755" s="66"/>
      <c r="AB755" s="72"/>
      <c r="AC755" s="66"/>
      <c r="AD755" s="72"/>
      <c r="AE755" s="72"/>
      <c r="AF755" s="72"/>
      <c r="AG755" s="62"/>
      <c r="AH755" s="104"/>
      <c r="AI755" s="105"/>
      <c r="AJ755" s="30"/>
      <c r="AK755" s="30"/>
      <c r="AL755" s="30"/>
      <c r="AM755" s="30"/>
      <c r="AN755" s="68"/>
      <c r="AO755" s="68"/>
      <c r="AP755" s="68"/>
      <c r="AQ755" s="68"/>
      <c r="AR755" s="68"/>
      <c r="AS755" s="31"/>
      <c r="AT755" s="73"/>
      <c r="AU755" s="73"/>
      <c r="AV755" s="68"/>
      <c r="AW755" s="67"/>
      <c r="AX755" s="67"/>
      <c r="AY755" s="67"/>
      <c r="AZ755" s="67"/>
      <c r="BA755" s="123"/>
      <c r="BB755" s="123"/>
      <c r="BC755" s="123"/>
      <c r="BD755" s="123"/>
      <c r="BE755" s="123"/>
      <c r="BF755" s="67"/>
    </row>
    <row r="756" spans="1:58" ht="25.5" customHeight="1" x14ac:dyDescent="0.25">
      <c r="A756" s="31"/>
      <c r="B756" s="31"/>
      <c r="C756" s="31"/>
      <c r="D756" s="31"/>
      <c r="E756" s="33"/>
      <c r="F756" s="90"/>
      <c r="G756" s="31"/>
      <c r="H756" s="83"/>
      <c r="I756" s="83"/>
      <c r="J756" s="62"/>
      <c r="K756" s="31"/>
      <c r="L756" s="31"/>
      <c r="M756" s="83"/>
      <c r="N756" s="69"/>
      <c r="O756" s="69"/>
      <c r="P756" s="74"/>
      <c r="Q756" s="74"/>
      <c r="R756" s="75"/>
      <c r="S756" s="34"/>
      <c r="T756" s="83"/>
      <c r="U756" s="83"/>
      <c r="V756" s="83"/>
      <c r="W756" s="83"/>
      <c r="X756" s="74"/>
      <c r="Y756" s="74"/>
      <c r="Z756" s="74"/>
      <c r="AA756" s="66"/>
      <c r="AB756" s="72"/>
      <c r="AC756" s="66"/>
      <c r="AD756" s="72"/>
      <c r="AE756" s="72"/>
      <c r="AF756" s="72"/>
      <c r="AG756" s="62"/>
      <c r="AH756" s="104"/>
      <c r="AI756" s="105"/>
      <c r="AJ756" s="30"/>
      <c r="AK756" s="30"/>
      <c r="AL756" s="30"/>
      <c r="AM756" s="30"/>
      <c r="AN756" s="68"/>
      <c r="AO756" s="68"/>
      <c r="AP756" s="68"/>
      <c r="AQ756" s="68"/>
      <c r="AR756" s="68"/>
      <c r="AS756" s="31"/>
      <c r="AT756" s="73"/>
      <c r="AU756" s="73"/>
      <c r="AV756" s="68"/>
      <c r="AW756" s="67"/>
      <c r="AX756" s="67"/>
      <c r="AY756" s="67"/>
      <c r="AZ756" s="67"/>
      <c r="BA756" s="123"/>
      <c r="BB756" s="123"/>
      <c r="BC756" s="123"/>
      <c r="BD756" s="123"/>
      <c r="BE756" s="123"/>
      <c r="BF756" s="67"/>
    </row>
    <row r="757" spans="1:58" ht="25.5" customHeight="1" x14ac:dyDescent="0.25">
      <c r="A757" s="31"/>
      <c r="B757" s="31"/>
      <c r="C757" s="31"/>
      <c r="D757" s="31"/>
      <c r="E757" s="33"/>
      <c r="F757" s="90"/>
      <c r="G757" s="31"/>
      <c r="H757" s="83"/>
      <c r="I757" s="83"/>
      <c r="J757" s="62"/>
      <c r="K757" s="31"/>
      <c r="L757" s="31"/>
      <c r="M757" s="83"/>
      <c r="N757" s="69"/>
      <c r="O757" s="69"/>
      <c r="P757" s="74"/>
      <c r="Q757" s="74"/>
      <c r="R757" s="75"/>
      <c r="S757" s="34"/>
      <c r="T757" s="83"/>
      <c r="U757" s="83"/>
      <c r="V757" s="83"/>
      <c r="W757" s="83"/>
      <c r="X757" s="74"/>
      <c r="Y757" s="74"/>
      <c r="Z757" s="74"/>
      <c r="AA757" s="66"/>
      <c r="AB757" s="72"/>
      <c r="AC757" s="66"/>
      <c r="AD757" s="72"/>
      <c r="AE757" s="72"/>
      <c r="AF757" s="72"/>
      <c r="AG757" s="62"/>
      <c r="AH757" s="104"/>
      <c r="AI757" s="105"/>
      <c r="AJ757" s="30"/>
      <c r="AK757" s="30"/>
      <c r="AL757" s="30"/>
      <c r="AM757" s="30"/>
      <c r="AN757" s="68"/>
      <c r="AO757" s="68"/>
      <c r="AP757" s="68"/>
      <c r="AQ757" s="68"/>
      <c r="AR757" s="68"/>
      <c r="AS757" s="31"/>
      <c r="AT757" s="73"/>
      <c r="AU757" s="73"/>
      <c r="AV757" s="68"/>
      <c r="AW757" s="67"/>
      <c r="AX757" s="67"/>
      <c r="AY757" s="67"/>
      <c r="AZ757" s="67"/>
      <c r="BA757" s="123"/>
      <c r="BB757" s="123"/>
      <c r="BC757" s="123"/>
      <c r="BD757" s="123"/>
      <c r="BE757" s="123"/>
      <c r="BF757" s="67"/>
    </row>
    <row r="758" spans="1:58" ht="25.5" customHeight="1" x14ac:dyDescent="0.25">
      <c r="A758" s="31"/>
      <c r="B758" s="31"/>
      <c r="C758" s="31"/>
      <c r="D758" s="31"/>
      <c r="E758" s="33"/>
      <c r="F758" s="90"/>
      <c r="G758" s="31"/>
      <c r="H758" s="83"/>
      <c r="I758" s="83"/>
      <c r="J758" s="62"/>
      <c r="K758" s="31"/>
      <c r="L758" s="31"/>
      <c r="M758" s="83"/>
      <c r="N758" s="69"/>
      <c r="O758" s="69"/>
      <c r="P758" s="74"/>
      <c r="Q758" s="74"/>
      <c r="R758" s="75"/>
      <c r="S758" s="34"/>
      <c r="T758" s="83"/>
      <c r="U758" s="83"/>
      <c r="V758" s="83"/>
      <c r="W758" s="83"/>
      <c r="X758" s="74"/>
      <c r="Y758" s="74"/>
      <c r="Z758" s="74"/>
      <c r="AA758" s="66"/>
      <c r="AB758" s="72"/>
      <c r="AC758" s="66"/>
      <c r="AD758" s="72"/>
      <c r="AE758" s="72"/>
      <c r="AF758" s="72"/>
      <c r="AG758" s="62"/>
      <c r="AH758" s="104"/>
      <c r="AI758" s="105"/>
      <c r="AJ758" s="30"/>
      <c r="AK758" s="30"/>
      <c r="AL758" s="30"/>
      <c r="AM758" s="30"/>
      <c r="AN758" s="68"/>
      <c r="AO758" s="68"/>
      <c r="AP758" s="68"/>
      <c r="AQ758" s="68"/>
      <c r="AR758" s="68"/>
      <c r="AS758" s="31"/>
      <c r="AT758" s="73"/>
      <c r="AU758" s="73"/>
      <c r="AV758" s="68"/>
      <c r="AW758" s="67"/>
      <c r="AX758" s="67"/>
      <c r="AY758" s="67"/>
      <c r="AZ758" s="67"/>
      <c r="BA758" s="123"/>
      <c r="BB758" s="123"/>
      <c r="BC758" s="123"/>
      <c r="BD758" s="123"/>
      <c r="BE758" s="123"/>
      <c r="BF758" s="67"/>
    </row>
    <row r="759" spans="1:58" ht="25.5" customHeight="1" x14ac:dyDescent="0.25">
      <c r="A759" s="31"/>
      <c r="B759" s="31"/>
      <c r="C759" s="31"/>
      <c r="D759" s="31"/>
      <c r="E759" s="33"/>
      <c r="F759" s="90"/>
      <c r="G759" s="31"/>
      <c r="H759" s="83"/>
      <c r="I759" s="83"/>
      <c r="J759" s="62"/>
      <c r="K759" s="31"/>
      <c r="L759" s="31"/>
      <c r="M759" s="83"/>
      <c r="N759" s="69"/>
      <c r="O759" s="69"/>
      <c r="P759" s="74"/>
      <c r="Q759" s="74"/>
      <c r="R759" s="75"/>
      <c r="S759" s="34"/>
      <c r="T759" s="83"/>
      <c r="U759" s="83"/>
      <c r="V759" s="83"/>
      <c r="W759" s="83"/>
      <c r="X759" s="74"/>
      <c r="Y759" s="74"/>
      <c r="Z759" s="74"/>
      <c r="AA759" s="66"/>
      <c r="AB759" s="72"/>
      <c r="AC759" s="66"/>
      <c r="AD759" s="72"/>
      <c r="AE759" s="72"/>
      <c r="AF759" s="72"/>
      <c r="AG759" s="62"/>
      <c r="AH759" s="104"/>
      <c r="AI759" s="105"/>
      <c r="AJ759" s="30"/>
      <c r="AK759" s="30"/>
      <c r="AL759" s="30"/>
      <c r="AM759" s="30"/>
      <c r="AN759" s="68"/>
      <c r="AO759" s="68"/>
      <c r="AP759" s="68"/>
      <c r="AQ759" s="68"/>
      <c r="AR759" s="68"/>
      <c r="AS759" s="31"/>
      <c r="AT759" s="73"/>
      <c r="AU759" s="73"/>
      <c r="AV759" s="68"/>
      <c r="AW759" s="67"/>
      <c r="AX759" s="67"/>
      <c r="AY759" s="67"/>
      <c r="AZ759" s="67"/>
      <c r="BA759" s="123"/>
      <c r="BB759" s="123"/>
      <c r="BC759" s="123"/>
      <c r="BD759" s="123"/>
      <c r="BE759" s="123"/>
      <c r="BF759" s="67"/>
    </row>
    <row r="760" spans="1:58" ht="25.5" customHeight="1" x14ac:dyDescent="0.25">
      <c r="A760" s="31"/>
      <c r="B760" s="31"/>
      <c r="C760" s="31"/>
      <c r="D760" s="31"/>
      <c r="E760" s="33"/>
      <c r="F760" s="90"/>
      <c r="G760" s="31"/>
      <c r="H760" s="83"/>
      <c r="I760" s="83"/>
      <c r="J760" s="62"/>
      <c r="K760" s="31"/>
      <c r="L760" s="31"/>
      <c r="M760" s="83"/>
      <c r="N760" s="69"/>
      <c r="O760" s="69"/>
      <c r="P760" s="74"/>
      <c r="Q760" s="74"/>
      <c r="R760" s="75"/>
      <c r="S760" s="34"/>
      <c r="T760" s="83"/>
      <c r="U760" s="83"/>
      <c r="V760" s="83"/>
      <c r="W760" s="83"/>
      <c r="X760" s="74"/>
      <c r="Y760" s="74"/>
      <c r="Z760" s="74"/>
      <c r="AA760" s="66"/>
      <c r="AB760" s="72"/>
      <c r="AC760" s="66"/>
      <c r="AD760" s="72"/>
      <c r="AE760" s="72"/>
      <c r="AF760" s="72"/>
      <c r="AG760" s="62"/>
      <c r="AH760" s="104"/>
      <c r="AI760" s="105"/>
      <c r="AJ760" s="30"/>
      <c r="AK760" s="30"/>
      <c r="AL760" s="30"/>
      <c r="AM760" s="30"/>
      <c r="AN760" s="68"/>
      <c r="AO760" s="68"/>
      <c r="AP760" s="68"/>
      <c r="AQ760" s="68"/>
      <c r="AR760" s="68"/>
      <c r="AS760" s="31"/>
      <c r="AT760" s="73"/>
      <c r="AU760" s="73"/>
      <c r="AV760" s="68"/>
      <c r="AW760" s="67"/>
      <c r="AX760" s="67"/>
      <c r="AY760" s="67"/>
      <c r="AZ760" s="67"/>
      <c r="BA760" s="123"/>
      <c r="BB760" s="123"/>
      <c r="BC760" s="123"/>
      <c r="BD760" s="123"/>
      <c r="BE760" s="123"/>
      <c r="BF760" s="67"/>
    </row>
    <row r="761" spans="1:58" ht="25.5" customHeight="1" x14ac:dyDescent="0.25">
      <c r="A761" s="31"/>
      <c r="B761" s="31"/>
      <c r="C761" s="31"/>
      <c r="D761" s="31"/>
      <c r="E761" s="33"/>
      <c r="F761" s="90"/>
      <c r="G761" s="31"/>
      <c r="H761" s="83"/>
      <c r="I761" s="83"/>
      <c r="J761" s="62"/>
      <c r="K761" s="31"/>
      <c r="L761" s="31"/>
      <c r="M761" s="83"/>
      <c r="N761" s="69"/>
      <c r="O761" s="69"/>
      <c r="P761" s="74"/>
      <c r="Q761" s="74"/>
      <c r="R761" s="75"/>
      <c r="S761" s="34"/>
      <c r="T761" s="83"/>
      <c r="U761" s="83"/>
      <c r="V761" s="83"/>
      <c r="W761" s="83"/>
      <c r="X761" s="74"/>
      <c r="Y761" s="74"/>
      <c r="Z761" s="74"/>
      <c r="AA761" s="66"/>
      <c r="AB761" s="72"/>
      <c r="AC761" s="66"/>
      <c r="AD761" s="72"/>
      <c r="AE761" s="72"/>
      <c r="AF761" s="72"/>
      <c r="AG761" s="62"/>
      <c r="AH761" s="104"/>
      <c r="AI761" s="105"/>
      <c r="AJ761" s="30"/>
      <c r="AK761" s="30"/>
      <c r="AL761" s="30"/>
      <c r="AM761" s="30"/>
      <c r="AN761" s="68"/>
      <c r="AO761" s="68"/>
      <c r="AP761" s="68"/>
      <c r="AQ761" s="68"/>
      <c r="AR761" s="68"/>
      <c r="AS761" s="31"/>
      <c r="AT761" s="73"/>
      <c r="AU761" s="73"/>
      <c r="AV761" s="68"/>
      <c r="AW761" s="67"/>
      <c r="AX761" s="67"/>
      <c r="AY761" s="67"/>
      <c r="AZ761" s="67"/>
      <c r="BA761" s="123"/>
      <c r="BB761" s="123"/>
      <c r="BC761" s="123"/>
      <c r="BD761" s="123"/>
      <c r="BE761" s="123"/>
      <c r="BF761" s="67"/>
    </row>
    <row r="762" spans="1:58" ht="25.5" customHeight="1" x14ac:dyDescent="0.25">
      <c r="A762" s="31"/>
      <c r="B762" s="31"/>
      <c r="C762" s="31"/>
      <c r="D762" s="31"/>
      <c r="E762" s="33"/>
      <c r="F762" s="90"/>
      <c r="G762" s="31"/>
      <c r="H762" s="83"/>
      <c r="I762" s="83"/>
      <c r="J762" s="62"/>
      <c r="K762" s="31"/>
      <c r="L762" s="31"/>
      <c r="M762" s="83"/>
      <c r="N762" s="69"/>
      <c r="O762" s="69"/>
      <c r="P762" s="74"/>
      <c r="Q762" s="74"/>
      <c r="R762" s="75"/>
      <c r="S762" s="34"/>
      <c r="T762" s="83"/>
      <c r="U762" s="83"/>
      <c r="V762" s="83"/>
      <c r="W762" s="83"/>
      <c r="X762" s="74"/>
      <c r="Y762" s="74"/>
      <c r="Z762" s="74"/>
      <c r="AA762" s="66"/>
      <c r="AB762" s="72"/>
      <c r="AC762" s="66"/>
      <c r="AD762" s="72"/>
      <c r="AE762" s="72"/>
      <c r="AF762" s="72"/>
      <c r="AG762" s="62"/>
      <c r="AH762" s="104"/>
      <c r="AI762" s="105"/>
      <c r="AJ762" s="30"/>
      <c r="AK762" s="30"/>
      <c r="AL762" s="30"/>
      <c r="AM762" s="30"/>
      <c r="AN762" s="68"/>
      <c r="AO762" s="68"/>
      <c r="AP762" s="68"/>
      <c r="AQ762" s="68"/>
      <c r="AR762" s="68"/>
      <c r="AS762" s="31"/>
      <c r="AT762" s="73"/>
      <c r="AU762" s="73"/>
      <c r="AV762" s="68"/>
      <c r="AW762" s="67"/>
      <c r="AX762" s="67"/>
      <c r="AY762" s="67"/>
      <c r="AZ762" s="67"/>
      <c r="BA762" s="123"/>
      <c r="BB762" s="123"/>
      <c r="BC762" s="123"/>
      <c r="BD762" s="123"/>
      <c r="BE762" s="123"/>
      <c r="BF762" s="67"/>
    </row>
    <row r="763" spans="1:58" ht="25.5" customHeight="1" x14ac:dyDescent="0.25">
      <c r="A763" s="31"/>
      <c r="B763" s="31"/>
      <c r="C763" s="31"/>
      <c r="D763" s="31"/>
      <c r="E763" s="33"/>
      <c r="F763" s="90"/>
      <c r="G763" s="31"/>
      <c r="H763" s="83"/>
      <c r="I763" s="83"/>
      <c r="J763" s="62"/>
      <c r="K763" s="31"/>
      <c r="L763" s="31"/>
      <c r="M763" s="83"/>
      <c r="N763" s="69"/>
      <c r="O763" s="69"/>
      <c r="P763" s="74"/>
      <c r="Q763" s="74"/>
      <c r="R763" s="75"/>
      <c r="S763" s="34"/>
      <c r="T763" s="83"/>
      <c r="U763" s="83"/>
      <c r="V763" s="83"/>
      <c r="W763" s="83"/>
      <c r="X763" s="74"/>
      <c r="Y763" s="74"/>
      <c r="Z763" s="74"/>
      <c r="AA763" s="66"/>
      <c r="AB763" s="72"/>
      <c r="AC763" s="66"/>
      <c r="AD763" s="72"/>
      <c r="AE763" s="72"/>
      <c r="AF763" s="72"/>
      <c r="AG763" s="62"/>
      <c r="AH763" s="104"/>
      <c r="AI763" s="105"/>
      <c r="AJ763" s="30"/>
      <c r="AK763" s="30"/>
      <c r="AL763" s="30"/>
      <c r="AM763" s="30"/>
      <c r="AN763" s="68"/>
      <c r="AO763" s="68"/>
      <c r="AP763" s="68"/>
      <c r="AQ763" s="68"/>
      <c r="AR763" s="68"/>
      <c r="AS763" s="31"/>
      <c r="AT763" s="73"/>
      <c r="AU763" s="73"/>
      <c r="AV763" s="68"/>
      <c r="AW763" s="67"/>
      <c r="AX763" s="67"/>
      <c r="AY763" s="67"/>
      <c r="AZ763" s="67"/>
      <c r="BA763" s="123"/>
      <c r="BB763" s="123"/>
      <c r="BC763" s="123"/>
      <c r="BD763" s="123"/>
      <c r="BE763" s="123"/>
      <c r="BF763" s="67"/>
    </row>
    <row r="764" spans="1:58" ht="25.5" customHeight="1" x14ac:dyDescent="0.25">
      <c r="A764" s="31"/>
      <c r="B764" s="31"/>
      <c r="C764" s="31"/>
      <c r="D764" s="31"/>
      <c r="E764" s="33"/>
      <c r="F764" s="90"/>
      <c r="G764" s="31"/>
      <c r="H764" s="83"/>
      <c r="I764" s="83"/>
      <c r="J764" s="62"/>
      <c r="K764" s="31"/>
      <c r="L764" s="31"/>
      <c r="M764" s="83"/>
      <c r="N764" s="69"/>
      <c r="O764" s="69"/>
      <c r="P764" s="74"/>
      <c r="Q764" s="74"/>
      <c r="R764" s="75"/>
      <c r="S764" s="34"/>
      <c r="T764" s="83"/>
      <c r="U764" s="83"/>
      <c r="V764" s="83"/>
      <c r="W764" s="83"/>
      <c r="X764" s="74"/>
      <c r="Y764" s="74"/>
      <c r="Z764" s="74"/>
      <c r="AA764" s="66"/>
      <c r="AB764" s="72"/>
      <c r="AC764" s="66"/>
      <c r="AD764" s="72"/>
      <c r="AE764" s="72"/>
      <c r="AF764" s="72"/>
      <c r="AG764" s="62"/>
      <c r="AH764" s="104"/>
      <c r="AI764" s="105"/>
      <c r="AJ764" s="30"/>
      <c r="AK764" s="30"/>
      <c r="AL764" s="30"/>
      <c r="AM764" s="30"/>
      <c r="AN764" s="68"/>
      <c r="AO764" s="68"/>
      <c r="AP764" s="68"/>
      <c r="AQ764" s="68"/>
      <c r="AR764" s="68"/>
      <c r="AS764" s="31"/>
      <c r="AT764" s="73"/>
      <c r="AU764" s="73"/>
      <c r="AV764" s="68"/>
      <c r="AW764" s="67"/>
      <c r="AX764" s="67"/>
      <c r="AY764" s="67"/>
      <c r="AZ764" s="67"/>
      <c r="BA764" s="123"/>
      <c r="BB764" s="123"/>
      <c r="BC764" s="123"/>
      <c r="BD764" s="123"/>
      <c r="BE764" s="123"/>
      <c r="BF764" s="67"/>
    </row>
    <row r="765" spans="1:58" ht="25.5" customHeight="1" x14ac:dyDescent="0.25">
      <c r="A765" s="31"/>
      <c r="B765" s="31"/>
      <c r="C765" s="31"/>
      <c r="D765" s="31"/>
      <c r="E765" s="33"/>
      <c r="F765" s="90"/>
      <c r="G765" s="31"/>
      <c r="H765" s="83"/>
      <c r="I765" s="83"/>
      <c r="J765" s="62"/>
      <c r="K765" s="31"/>
      <c r="L765" s="31"/>
      <c r="M765" s="83"/>
      <c r="N765" s="69"/>
      <c r="O765" s="69"/>
      <c r="P765" s="74"/>
      <c r="Q765" s="74"/>
      <c r="R765" s="75"/>
      <c r="S765" s="34"/>
      <c r="T765" s="83"/>
      <c r="U765" s="83"/>
      <c r="V765" s="83"/>
      <c r="W765" s="83"/>
      <c r="X765" s="74"/>
      <c r="Y765" s="74"/>
      <c r="Z765" s="74"/>
      <c r="AA765" s="66"/>
      <c r="AB765" s="72"/>
      <c r="AC765" s="66"/>
      <c r="AD765" s="72"/>
      <c r="AE765" s="72"/>
      <c r="AF765" s="72"/>
      <c r="AG765" s="62"/>
      <c r="AH765" s="104"/>
      <c r="AI765" s="105"/>
      <c r="AJ765" s="30"/>
      <c r="AK765" s="30"/>
      <c r="AL765" s="30"/>
      <c r="AM765" s="30"/>
      <c r="AN765" s="68"/>
      <c r="AO765" s="68"/>
      <c r="AP765" s="68"/>
      <c r="AQ765" s="68"/>
      <c r="AR765" s="68"/>
      <c r="AS765" s="31"/>
      <c r="AT765" s="73"/>
      <c r="AU765" s="73"/>
      <c r="AV765" s="68"/>
      <c r="AW765" s="67"/>
      <c r="AX765" s="67"/>
      <c r="AY765" s="67"/>
      <c r="AZ765" s="67"/>
      <c r="BA765" s="123"/>
      <c r="BB765" s="123"/>
      <c r="BC765" s="123"/>
      <c r="BD765" s="123"/>
      <c r="BE765" s="123"/>
      <c r="BF765" s="67"/>
    </row>
    <row r="766" spans="1:58" ht="25.5" customHeight="1" x14ac:dyDescent="0.25">
      <c r="A766" s="31"/>
      <c r="B766" s="31"/>
      <c r="C766" s="31"/>
      <c r="D766" s="31"/>
      <c r="E766" s="33"/>
      <c r="F766" s="90"/>
      <c r="G766" s="31"/>
      <c r="H766" s="83"/>
      <c r="I766" s="83"/>
      <c r="J766" s="62"/>
      <c r="K766" s="31"/>
      <c r="L766" s="31"/>
      <c r="M766" s="83"/>
      <c r="N766" s="69"/>
      <c r="O766" s="69"/>
      <c r="P766" s="74"/>
      <c r="Q766" s="74"/>
      <c r="R766" s="75"/>
      <c r="S766" s="34"/>
      <c r="T766" s="83"/>
      <c r="U766" s="83"/>
      <c r="V766" s="83"/>
      <c r="W766" s="83"/>
      <c r="X766" s="74"/>
      <c r="Y766" s="74"/>
      <c r="Z766" s="74"/>
      <c r="AA766" s="66"/>
      <c r="AB766" s="72"/>
      <c r="AC766" s="66"/>
      <c r="AD766" s="72"/>
      <c r="AE766" s="72"/>
      <c r="AF766" s="72"/>
      <c r="AG766" s="62"/>
      <c r="AH766" s="104"/>
      <c r="AI766" s="105"/>
      <c r="AJ766" s="30"/>
      <c r="AK766" s="30"/>
      <c r="AL766" s="30"/>
      <c r="AM766" s="30"/>
      <c r="AN766" s="68"/>
      <c r="AO766" s="68"/>
      <c r="AP766" s="68"/>
      <c r="AQ766" s="68"/>
      <c r="AR766" s="68"/>
      <c r="AS766" s="31"/>
      <c r="AT766" s="73"/>
      <c r="AU766" s="73"/>
      <c r="AV766" s="68"/>
      <c r="AW766" s="67"/>
      <c r="AX766" s="67"/>
      <c r="AY766" s="67"/>
      <c r="AZ766" s="67"/>
      <c r="BA766" s="123"/>
      <c r="BB766" s="123"/>
      <c r="BC766" s="123"/>
      <c r="BD766" s="123"/>
      <c r="BE766" s="123"/>
      <c r="BF766" s="67"/>
    </row>
    <row r="767" spans="1:58" ht="25.5" customHeight="1" x14ac:dyDescent="0.25">
      <c r="A767" s="31"/>
      <c r="B767" s="31"/>
      <c r="C767" s="31"/>
      <c r="D767" s="31"/>
      <c r="E767" s="33"/>
      <c r="F767" s="90"/>
      <c r="G767" s="31"/>
      <c r="H767" s="83"/>
      <c r="I767" s="83"/>
      <c r="J767" s="62"/>
      <c r="K767" s="31"/>
      <c r="L767" s="31"/>
      <c r="M767" s="83"/>
      <c r="N767" s="69"/>
      <c r="O767" s="69"/>
      <c r="P767" s="74"/>
      <c r="Q767" s="74"/>
      <c r="R767" s="75"/>
      <c r="S767" s="34"/>
      <c r="T767" s="83"/>
      <c r="U767" s="83"/>
      <c r="V767" s="83"/>
      <c r="W767" s="83"/>
      <c r="X767" s="74"/>
      <c r="Y767" s="74"/>
      <c r="Z767" s="74"/>
      <c r="AA767" s="66"/>
      <c r="AB767" s="72"/>
      <c r="AC767" s="66"/>
      <c r="AD767" s="72"/>
      <c r="AE767" s="72"/>
      <c r="AF767" s="72"/>
      <c r="AG767" s="62"/>
      <c r="AH767" s="104"/>
      <c r="AI767" s="105"/>
      <c r="AJ767" s="30"/>
      <c r="AK767" s="30"/>
      <c r="AL767" s="30"/>
      <c r="AM767" s="30"/>
      <c r="AN767" s="68"/>
      <c r="AO767" s="68"/>
      <c r="AP767" s="68"/>
      <c r="AQ767" s="68"/>
      <c r="AR767" s="68"/>
      <c r="AS767" s="31"/>
      <c r="AT767" s="73"/>
      <c r="AU767" s="73"/>
      <c r="AV767" s="68"/>
      <c r="AW767" s="67"/>
      <c r="AX767" s="67"/>
      <c r="AY767" s="67"/>
      <c r="AZ767" s="67"/>
      <c r="BA767" s="123"/>
      <c r="BB767" s="123"/>
      <c r="BC767" s="123"/>
      <c r="BD767" s="123"/>
      <c r="BE767" s="123"/>
      <c r="BF767" s="67"/>
    </row>
    <row r="768" spans="1:58" ht="25.5" customHeight="1" x14ac:dyDescent="0.25">
      <c r="A768" s="31"/>
      <c r="B768" s="31"/>
      <c r="C768" s="31"/>
      <c r="D768" s="31"/>
      <c r="E768" s="33"/>
      <c r="F768" s="90"/>
      <c r="G768" s="31"/>
      <c r="H768" s="83"/>
      <c r="I768" s="83"/>
      <c r="J768" s="62"/>
      <c r="K768" s="31"/>
      <c r="L768" s="31"/>
      <c r="M768" s="83"/>
      <c r="N768" s="69"/>
      <c r="O768" s="69"/>
      <c r="P768" s="74"/>
      <c r="Q768" s="74"/>
      <c r="R768" s="75"/>
      <c r="S768" s="34"/>
      <c r="T768" s="83"/>
      <c r="U768" s="83"/>
      <c r="V768" s="83"/>
      <c r="W768" s="83"/>
      <c r="X768" s="74"/>
      <c r="Y768" s="74"/>
      <c r="Z768" s="74"/>
      <c r="AA768" s="66"/>
      <c r="AB768" s="72"/>
      <c r="AC768" s="66"/>
      <c r="AD768" s="72"/>
      <c r="AE768" s="72"/>
      <c r="AF768" s="72"/>
      <c r="AG768" s="62"/>
      <c r="AH768" s="104"/>
      <c r="AI768" s="105"/>
      <c r="AJ768" s="30"/>
      <c r="AK768" s="30"/>
      <c r="AL768" s="30"/>
      <c r="AM768" s="30"/>
      <c r="AN768" s="68"/>
      <c r="AO768" s="68"/>
      <c r="AP768" s="68"/>
      <c r="AQ768" s="68"/>
      <c r="AR768" s="68"/>
      <c r="AS768" s="31"/>
      <c r="AT768" s="73"/>
      <c r="AU768" s="73"/>
      <c r="AV768" s="68"/>
      <c r="AW768" s="67"/>
      <c r="AX768" s="67"/>
      <c r="AY768" s="67"/>
      <c r="AZ768" s="67"/>
      <c r="BA768" s="123"/>
      <c r="BB768" s="123"/>
      <c r="BC768" s="123"/>
      <c r="BD768" s="123"/>
      <c r="BE768" s="123"/>
      <c r="BF768" s="67"/>
    </row>
    <row r="769" spans="1:58" ht="25.5" customHeight="1" x14ac:dyDescent="0.25">
      <c r="A769" s="31"/>
      <c r="B769" s="31"/>
      <c r="C769" s="31"/>
      <c r="D769" s="31"/>
      <c r="E769" s="33"/>
      <c r="F769" s="90"/>
      <c r="G769" s="31"/>
      <c r="H769" s="83"/>
      <c r="I769" s="83"/>
      <c r="J769" s="62"/>
      <c r="K769" s="31"/>
      <c r="L769" s="31"/>
      <c r="M769" s="83"/>
      <c r="N769" s="69"/>
      <c r="O769" s="69"/>
      <c r="P769" s="74"/>
      <c r="Q769" s="74"/>
      <c r="R769" s="75"/>
      <c r="S769" s="34"/>
      <c r="T769" s="83"/>
      <c r="U769" s="83"/>
      <c r="V769" s="83"/>
      <c r="W769" s="83"/>
      <c r="X769" s="74"/>
      <c r="Y769" s="74"/>
      <c r="Z769" s="74"/>
      <c r="AA769" s="66"/>
      <c r="AB769" s="72"/>
      <c r="AC769" s="66"/>
      <c r="AD769" s="72"/>
      <c r="AE769" s="72"/>
      <c r="AF769" s="72"/>
      <c r="AG769" s="62"/>
      <c r="AH769" s="104"/>
      <c r="AI769" s="105"/>
      <c r="AJ769" s="30"/>
      <c r="AK769" s="30"/>
      <c r="AL769" s="30"/>
      <c r="AM769" s="30"/>
      <c r="AN769" s="68"/>
      <c r="AO769" s="68"/>
      <c r="AP769" s="68"/>
      <c r="AQ769" s="68"/>
      <c r="AR769" s="68"/>
      <c r="AS769" s="31"/>
      <c r="AT769" s="73"/>
      <c r="AU769" s="73"/>
      <c r="AV769" s="68"/>
      <c r="AW769" s="67"/>
      <c r="AX769" s="67"/>
      <c r="AY769" s="67"/>
      <c r="AZ769" s="67"/>
      <c r="BA769" s="123"/>
      <c r="BB769" s="123"/>
      <c r="BC769" s="123"/>
      <c r="BD769" s="123"/>
      <c r="BE769" s="123"/>
      <c r="BF769" s="67"/>
    </row>
    <row r="770" spans="1:58" ht="25.5" customHeight="1" x14ac:dyDescent="0.25">
      <c r="A770" s="31"/>
      <c r="B770" s="31"/>
      <c r="C770" s="31"/>
      <c r="D770" s="31"/>
      <c r="E770" s="33"/>
      <c r="F770" s="90"/>
      <c r="G770" s="31"/>
      <c r="H770" s="83"/>
      <c r="I770" s="83"/>
      <c r="J770" s="62"/>
      <c r="K770" s="31"/>
      <c r="L770" s="31"/>
      <c r="M770" s="83"/>
      <c r="N770" s="69"/>
      <c r="O770" s="69"/>
      <c r="P770" s="74"/>
      <c r="Q770" s="74"/>
      <c r="R770" s="75"/>
      <c r="S770" s="34"/>
      <c r="T770" s="83"/>
      <c r="U770" s="83"/>
      <c r="V770" s="83"/>
      <c r="W770" s="83"/>
      <c r="X770" s="74"/>
      <c r="Y770" s="74"/>
      <c r="Z770" s="74"/>
      <c r="AA770" s="66"/>
      <c r="AB770" s="72"/>
      <c r="AC770" s="66"/>
      <c r="AD770" s="72"/>
      <c r="AE770" s="72"/>
      <c r="AF770" s="72"/>
      <c r="AG770" s="62"/>
      <c r="AH770" s="104"/>
      <c r="AI770" s="105"/>
      <c r="AJ770" s="30"/>
      <c r="AK770" s="30"/>
      <c r="AL770" s="30"/>
      <c r="AM770" s="30"/>
      <c r="AN770" s="68"/>
      <c r="AO770" s="68"/>
      <c r="AP770" s="68"/>
      <c r="AQ770" s="68"/>
      <c r="AR770" s="68"/>
      <c r="AS770" s="31"/>
      <c r="AT770" s="73"/>
      <c r="AU770" s="73"/>
      <c r="AV770" s="68"/>
      <c r="AW770" s="67"/>
      <c r="AX770" s="67"/>
      <c r="AY770" s="67"/>
      <c r="AZ770" s="67"/>
      <c r="BA770" s="123"/>
      <c r="BB770" s="123"/>
      <c r="BC770" s="123"/>
      <c r="BD770" s="123"/>
      <c r="BE770" s="123"/>
      <c r="BF770" s="67"/>
    </row>
    <row r="771" spans="1:58" ht="25.5" customHeight="1" x14ac:dyDescent="0.25">
      <c r="A771" s="31"/>
      <c r="B771" s="31"/>
      <c r="C771" s="31"/>
      <c r="D771" s="31"/>
      <c r="E771" s="33"/>
      <c r="F771" s="90"/>
      <c r="G771" s="31"/>
      <c r="H771" s="83"/>
      <c r="I771" s="83"/>
      <c r="J771" s="62"/>
      <c r="K771" s="31"/>
      <c r="L771" s="31"/>
      <c r="M771" s="83"/>
      <c r="N771" s="69"/>
      <c r="O771" s="69"/>
      <c r="P771" s="74"/>
      <c r="Q771" s="74"/>
      <c r="R771" s="75"/>
      <c r="S771" s="34"/>
      <c r="T771" s="83"/>
      <c r="U771" s="83"/>
      <c r="V771" s="83"/>
      <c r="W771" s="83"/>
      <c r="X771" s="74"/>
      <c r="Y771" s="74"/>
      <c r="Z771" s="74"/>
      <c r="AA771" s="66"/>
      <c r="AB771" s="72"/>
      <c r="AC771" s="66"/>
      <c r="AD771" s="72"/>
      <c r="AE771" s="72"/>
      <c r="AF771" s="72"/>
      <c r="AG771" s="62"/>
      <c r="AH771" s="104"/>
      <c r="AI771" s="105"/>
      <c r="AJ771" s="30"/>
      <c r="AK771" s="30"/>
      <c r="AL771" s="30"/>
      <c r="AM771" s="30"/>
      <c r="AN771" s="68"/>
      <c r="AO771" s="68"/>
      <c r="AP771" s="68"/>
      <c r="AQ771" s="68"/>
      <c r="AR771" s="68"/>
      <c r="AS771" s="31"/>
      <c r="AT771" s="73"/>
      <c r="AU771" s="73"/>
      <c r="AV771" s="68"/>
      <c r="AW771" s="67"/>
      <c r="AX771" s="67"/>
      <c r="AY771" s="67"/>
      <c r="AZ771" s="67"/>
      <c r="BA771" s="123"/>
      <c r="BB771" s="123"/>
      <c r="BC771" s="123"/>
      <c r="BD771" s="123"/>
      <c r="BE771" s="123"/>
      <c r="BF771" s="67"/>
    </row>
    <row r="772" spans="1:58" ht="25.5" customHeight="1" x14ac:dyDescent="0.25">
      <c r="A772" s="31"/>
      <c r="B772" s="31"/>
      <c r="C772" s="31"/>
      <c r="D772" s="31"/>
      <c r="E772" s="33"/>
      <c r="F772" s="90"/>
      <c r="G772" s="31"/>
      <c r="H772" s="83"/>
      <c r="I772" s="83"/>
      <c r="J772" s="62"/>
      <c r="K772" s="31"/>
      <c r="L772" s="31"/>
      <c r="M772" s="83"/>
      <c r="N772" s="69"/>
      <c r="O772" s="69"/>
      <c r="P772" s="74"/>
      <c r="Q772" s="74"/>
      <c r="R772" s="75"/>
      <c r="S772" s="34"/>
      <c r="T772" s="83"/>
      <c r="U772" s="83"/>
      <c r="V772" s="83"/>
      <c r="W772" s="83"/>
      <c r="X772" s="74"/>
      <c r="Y772" s="74"/>
      <c r="Z772" s="74"/>
      <c r="AA772" s="66"/>
      <c r="AB772" s="72"/>
      <c r="AC772" s="66"/>
      <c r="AD772" s="72"/>
      <c r="AE772" s="72"/>
      <c r="AF772" s="72"/>
      <c r="AG772" s="62"/>
      <c r="AH772" s="104"/>
      <c r="AI772" s="105"/>
      <c r="AJ772" s="30"/>
      <c r="AK772" s="30"/>
      <c r="AL772" s="30"/>
      <c r="AM772" s="30"/>
      <c r="AN772" s="68"/>
      <c r="AO772" s="68"/>
      <c r="AP772" s="68"/>
      <c r="AQ772" s="68"/>
      <c r="AR772" s="68"/>
      <c r="AS772" s="31"/>
      <c r="AT772" s="73"/>
      <c r="AU772" s="73"/>
      <c r="AV772" s="68"/>
      <c r="AW772" s="67"/>
      <c r="AX772" s="67"/>
      <c r="AY772" s="67"/>
      <c r="AZ772" s="67"/>
      <c r="BA772" s="123"/>
      <c r="BB772" s="123"/>
      <c r="BC772" s="123"/>
      <c r="BD772" s="123"/>
      <c r="BE772" s="123"/>
      <c r="BF772" s="67"/>
    </row>
    <row r="773" spans="1:58" ht="25.5" customHeight="1" x14ac:dyDescent="0.25">
      <c r="A773" s="31"/>
      <c r="B773" s="31"/>
      <c r="C773" s="31"/>
      <c r="D773" s="31"/>
      <c r="E773" s="33"/>
      <c r="F773" s="90"/>
      <c r="G773" s="31"/>
      <c r="H773" s="83"/>
      <c r="I773" s="83"/>
      <c r="J773" s="62"/>
      <c r="K773" s="31"/>
      <c r="L773" s="31"/>
      <c r="M773" s="83"/>
      <c r="N773" s="69"/>
      <c r="O773" s="69"/>
      <c r="P773" s="74"/>
      <c r="Q773" s="74"/>
      <c r="R773" s="75"/>
      <c r="S773" s="34"/>
      <c r="T773" s="83"/>
      <c r="U773" s="83"/>
      <c r="V773" s="83"/>
      <c r="W773" s="83"/>
      <c r="X773" s="74"/>
      <c r="Y773" s="74"/>
      <c r="Z773" s="74"/>
      <c r="AA773" s="66"/>
      <c r="AB773" s="72"/>
      <c r="AC773" s="66"/>
      <c r="AD773" s="72"/>
      <c r="AE773" s="72"/>
      <c r="AF773" s="72"/>
      <c r="AG773" s="62"/>
      <c r="AH773" s="104"/>
      <c r="AI773" s="105"/>
      <c r="AJ773" s="30"/>
      <c r="AK773" s="30"/>
      <c r="AL773" s="30"/>
      <c r="AM773" s="30"/>
      <c r="AN773" s="68"/>
      <c r="AO773" s="68"/>
      <c r="AP773" s="68"/>
      <c r="AQ773" s="68"/>
      <c r="AR773" s="68"/>
      <c r="AS773" s="31"/>
      <c r="AT773" s="73"/>
      <c r="AU773" s="73"/>
      <c r="AV773" s="68"/>
      <c r="AW773" s="67"/>
      <c r="AX773" s="67"/>
      <c r="AY773" s="67"/>
      <c r="AZ773" s="67"/>
      <c r="BA773" s="123"/>
      <c r="BB773" s="123"/>
      <c r="BC773" s="123"/>
      <c r="BD773" s="123"/>
      <c r="BE773" s="123"/>
      <c r="BF773" s="67"/>
    </row>
    <row r="774" spans="1:58" ht="25.5" customHeight="1" x14ac:dyDescent="0.25">
      <c r="A774" s="31"/>
      <c r="B774" s="31"/>
      <c r="C774" s="31"/>
      <c r="D774" s="31"/>
      <c r="E774" s="33"/>
      <c r="F774" s="90"/>
      <c r="G774" s="31"/>
      <c r="H774" s="83"/>
      <c r="I774" s="83"/>
      <c r="J774" s="62"/>
      <c r="K774" s="31"/>
      <c r="L774" s="31"/>
      <c r="M774" s="83"/>
      <c r="N774" s="69"/>
      <c r="O774" s="69"/>
      <c r="P774" s="74"/>
      <c r="Q774" s="74"/>
      <c r="R774" s="75"/>
      <c r="S774" s="34"/>
      <c r="T774" s="83"/>
      <c r="U774" s="83"/>
      <c r="V774" s="83"/>
      <c r="W774" s="83"/>
      <c r="X774" s="74"/>
      <c r="Y774" s="74"/>
      <c r="Z774" s="74"/>
      <c r="AA774" s="66"/>
      <c r="AB774" s="72"/>
      <c r="AC774" s="66"/>
      <c r="AD774" s="72"/>
      <c r="AE774" s="72"/>
      <c r="AF774" s="72"/>
      <c r="AG774" s="62"/>
      <c r="AH774" s="104"/>
      <c r="AI774" s="105"/>
      <c r="AJ774" s="30"/>
      <c r="AK774" s="30"/>
      <c r="AL774" s="30"/>
      <c r="AM774" s="30"/>
      <c r="AN774" s="68"/>
      <c r="AO774" s="68"/>
      <c r="AP774" s="68"/>
      <c r="AQ774" s="68"/>
      <c r="AR774" s="68"/>
      <c r="AS774" s="31"/>
      <c r="AT774" s="73"/>
      <c r="AU774" s="73"/>
      <c r="AV774" s="68"/>
      <c r="AW774" s="67"/>
      <c r="AX774" s="67"/>
      <c r="AY774" s="67"/>
      <c r="AZ774" s="67"/>
      <c r="BA774" s="123"/>
      <c r="BB774" s="123"/>
      <c r="BC774" s="123"/>
      <c r="BD774" s="123"/>
      <c r="BE774" s="123"/>
      <c r="BF774" s="67"/>
    </row>
    <row r="775" spans="1:58" ht="25.5" customHeight="1" x14ac:dyDescent="0.25">
      <c r="A775" s="31"/>
      <c r="B775" s="31"/>
      <c r="C775" s="31"/>
      <c r="D775" s="31"/>
      <c r="E775" s="33"/>
      <c r="F775" s="90"/>
      <c r="G775" s="31"/>
      <c r="H775" s="83"/>
      <c r="I775" s="83"/>
      <c r="J775" s="62"/>
      <c r="K775" s="31"/>
      <c r="L775" s="31"/>
      <c r="M775" s="83"/>
      <c r="N775" s="69"/>
      <c r="O775" s="69"/>
      <c r="P775" s="74"/>
      <c r="Q775" s="74"/>
      <c r="R775" s="75"/>
      <c r="S775" s="34"/>
      <c r="T775" s="83"/>
      <c r="U775" s="83"/>
      <c r="V775" s="83"/>
      <c r="W775" s="83"/>
      <c r="X775" s="74"/>
      <c r="Y775" s="74"/>
      <c r="Z775" s="74"/>
      <c r="AA775" s="66"/>
      <c r="AB775" s="72"/>
      <c r="AC775" s="66"/>
      <c r="AD775" s="72"/>
      <c r="AE775" s="72"/>
      <c r="AF775" s="72"/>
      <c r="AG775" s="62"/>
      <c r="AH775" s="104"/>
      <c r="AI775" s="105"/>
      <c r="AJ775" s="30"/>
      <c r="AK775" s="30"/>
      <c r="AL775" s="30"/>
      <c r="AM775" s="30"/>
      <c r="AN775" s="68"/>
      <c r="AO775" s="68"/>
      <c r="AP775" s="68"/>
      <c r="AQ775" s="68"/>
      <c r="AR775" s="68"/>
      <c r="AS775" s="31"/>
      <c r="AT775" s="73"/>
      <c r="AU775" s="73"/>
      <c r="AV775" s="68"/>
      <c r="AW775" s="67"/>
      <c r="AX775" s="67"/>
      <c r="AY775" s="67"/>
      <c r="AZ775" s="67"/>
      <c r="BA775" s="123"/>
      <c r="BB775" s="123"/>
      <c r="BC775" s="123"/>
      <c r="BD775" s="123"/>
      <c r="BE775" s="123"/>
      <c r="BF775" s="67"/>
    </row>
    <row r="776" spans="1:58" ht="25.5" customHeight="1" x14ac:dyDescent="0.25">
      <c r="A776" s="31"/>
      <c r="B776" s="31"/>
      <c r="C776" s="31"/>
      <c r="D776" s="31"/>
      <c r="E776" s="33"/>
      <c r="F776" s="90"/>
      <c r="G776" s="31"/>
      <c r="H776" s="83"/>
      <c r="I776" s="83"/>
      <c r="J776" s="62"/>
      <c r="K776" s="31"/>
      <c r="L776" s="31"/>
      <c r="M776" s="83"/>
      <c r="N776" s="69"/>
      <c r="O776" s="69"/>
      <c r="P776" s="74"/>
      <c r="Q776" s="74"/>
      <c r="R776" s="75"/>
      <c r="S776" s="34"/>
      <c r="T776" s="83"/>
      <c r="U776" s="83"/>
      <c r="V776" s="83"/>
      <c r="W776" s="83"/>
      <c r="X776" s="74"/>
      <c r="Y776" s="74"/>
      <c r="Z776" s="74"/>
      <c r="AA776" s="66"/>
      <c r="AB776" s="72"/>
      <c r="AC776" s="66"/>
      <c r="AD776" s="72"/>
      <c r="AE776" s="72"/>
      <c r="AF776" s="72"/>
      <c r="AG776" s="62"/>
      <c r="AH776" s="104"/>
      <c r="AI776" s="105"/>
      <c r="AJ776" s="30"/>
      <c r="AK776" s="30"/>
      <c r="AL776" s="30"/>
      <c r="AM776" s="30"/>
      <c r="AN776" s="68"/>
      <c r="AO776" s="68"/>
      <c r="AP776" s="68"/>
      <c r="AQ776" s="68"/>
      <c r="AR776" s="68"/>
      <c r="AS776" s="31"/>
      <c r="AT776" s="73"/>
      <c r="AU776" s="73"/>
      <c r="AV776" s="68"/>
      <c r="AW776" s="67"/>
      <c r="AX776" s="67"/>
      <c r="AY776" s="67"/>
      <c r="AZ776" s="67"/>
      <c r="BA776" s="123"/>
      <c r="BB776" s="123"/>
      <c r="BC776" s="123"/>
      <c r="BD776" s="123"/>
      <c r="BE776" s="123"/>
      <c r="BF776" s="67"/>
    </row>
    <row r="777" spans="1:58" ht="25.5" customHeight="1" x14ac:dyDescent="0.25">
      <c r="A777" s="31"/>
      <c r="B777" s="31"/>
      <c r="C777" s="31"/>
      <c r="D777" s="31"/>
      <c r="E777" s="33"/>
      <c r="F777" s="90"/>
      <c r="G777" s="31"/>
      <c r="H777" s="83"/>
      <c r="I777" s="83"/>
      <c r="J777" s="62"/>
      <c r="K777" s="31"/>
      <c r="L777" s="31"/>
      <c r="M777" s="83"/>
      <c r="N777" s="69"/>
      <c r="O777" s="69"/>
      <c r="P777" s="74"/>
      <c r="Q777" s="74"/>
      <c r="R777" s="75"/>
      <c r="S777" s="34"/>
      <c r="T777" s="83"/>
      <c r="U777" s="83"/>
      <c r="V777" s="83"/>
      <c r="W777" s="83"/>
      <c r="X777" s="74"/>
      <c r="Y777" s="74"/>
      <c r="Z777" s="74"/>
      <c r="AA777" s="66"/>
      <c r="AB777" s="72"/>
      <c r="AC777" s="66"/>
      <c r="AD777" s="72"/>
      <c r="AE777" s="72"/>
      <c r="AF777" s="72"/>
      <c r="AG777" s="62"/>
      <c r="AH777" s="104"/>
      <c r="AI777" s="105"/>
      <c r="AJ777" s="30"/>
      <c r="AK777" s="30"/>
      <c r="AL777" s="30"/>
      <c r="AM777" s="30"/>
      <c r="AN777" s="68"/>
      <c r="AO777" s="68"/>
      <c r="AP777" s="68"/>
      <c r="AQ777" s="68"/>
      <c r="AR777" s="68"/>
      <c r="AS777" s="31"/>
      <c r="AT777" s="73"/>
      <c r="AU777" s="73"/>
      <c r="AV777" s="68"/>
      <c r="AW777" s="67"/>
      <c r="AX777" s="67"/>
      <c r="AY777" s="67"/>
      <c r="AZ777" s="67"/>
      <c r="BA777" s="123"/>
      <c r="BB777" s="123"/>
      <c r="BC777" s="123"/>
      <c r="BD777" s="123"/>
      <c r="BE777" s="123"/>
      <c r="BF777" s="67"/>
    </row>
    <row r="778" spans="1:58" ht="25.5" customHeight="1" x14ac:dyDescent="0.25">
      <c r="A778" s="31"/>
      <c r="B778" s="31"/>
      <c r="C778" s="31"/>
      <c r="D778" s="31"/>
      <c r="E778" s="33"/>
      <c r="F778" s="90"/>
      <c r="G778" s="31"/>
      <c r="H778" s="83"/>
      <c r="I778" s="83"/>
      <c r="J778" s="62"/>
      <c r="K778" s="31"/>
      <c r="L778" s="31"/>
      <c r="M778" s="83"/>
      <c r="N778" s="69"/>
      <c r="O778" s="69"/>
      <c r="P778" s="74"/>
      <c r="Q778" s="74"/>
      <c r="R778" s="75"/>
      <c r="S778" s="34"/>
      <c r="T778" s="83"/>
      <c r="U778" s="83"/>
      <c r="V778" s="83"/>
      <c r="W778" s="83"/>
      <c r="X778" s="74"/>
      <c r="Y778" s="74"/>
      <c r="Z778" s="74"/>
      <c r="AA778" s="66"/>
      <c r="AB778" s="72"/>
      <c r="AC778" s="66"/>
      <c r="AD778" s="72"/>
      <c r="AE778" s="72"/>
      <c r="AF778" s="72"/>
      <c r="AG778" s="62"/>
      <c r="AH778" s="104"/>
      <c r="AI778" s="105"/>
      <c r="AJ778" s="30"/>
      <c r="AK778" s="30"/>
      <c r="AL778" s="30"/>
      <c r="AM778" s="30"/>
      <c r="AN778" s="68"/>
      <c r="AO778" s="68"/>
      <c r="AP778" s="68"/>
      <c r="AQ778" s="68"/>
      <c r="AR778" s="68"/>
      <c r="AS778" s="31"/>
      <c r="AT778" s="73"/>
      <c r="AU778" s="73"/>
      <c r="AV778" s="68"/>
      <c r="AW778" s="67"/>
      <c r="AX778" s="67"/>
      <c r="AY778" s="67"/>
      <c r="AZ778" s="67"/>
      <c r="BA778" s="123"/>
      <c r="BB778" s="123"/>
      <c r="BC778" s="123"/>
      <c r="BD778" s="123"/>
      <c r="BE778" s="123"/>
      <c r="BF778" s="67"/>
    </row>
    <row r="779" spans="1:58" ht="25.5" customHeight="1" x14ac:dyDescent="0.25">
      <c r="A779" s="31"/>
      <c r="B779" s="31"/>
      <c r="C779" s="31"/>
      <c r="D779" s="31"/>
      <c r="E779" s="33"/>
      <c r="F779" s="90"/>
      <c r="G779" s="31"/>
      <c r="H779" s="83"/>
      <c r="I779" s="83"/>
      <c r="J779" s="62"/>
      <c r="K779" s="31"/>
      <c r="L779" s="31"/>
      <c r="M779" s="83"/>
      <c r="N779" s="69"/>
      <c r="O779" s="69"/>
      <c r="P779" s="74"/>
      <c r="Q779" s="74"/>
      <c r="R779" s="75"/>
      <c r="S779" s="34"/>
      <c r="T779" s="83"/>
      <c r="U779" s="83"/>
      <c r="V779" s="83"/>
      <c r="W779" s="83"/>
      <c r="X779" s="74"/>
      <c r="Y779" s="74"/>
      <c r="Z779" s="74"/>
      <c r="AA779" s="66"/>
      <c r="AB779" s="72"/>
      <c r="AC779" s="66"/>
      <c r="AD779" s="72"/>
      <c r="AE779" s="72"/>
      <c r="AF779" s="72"/>
      <c r="AG779" s="62"/>
      <c r="AH779" s="104"/>
      <c r="AI779" s="105"/>
      <c r="AJ779" s="30"/>
      <c r="AK779" s="30"/>
      <c r="AL779" s="30"/>
      <c r="AM779" s="30"/>
      <c r="AN779" s="68"/>
      <c r="AO779" s="68"/>
      <c r="AP779" s="68"/>
      <c r="AQ779" s="68"/>
      <c r="AR779" s="68"/>
      <c r="AS779" s="31"/>
      <c r="AT779" s="73"/>
      <c r="AU779" s="73"/>
      <c r="AV779" s="68"/>
      <c r="AW779" s="67"/>
      <c r="AX779" s="67"/>
      <c r="AY779" s="67"/>
      <c r="AZ779" s="67"/>
      <c r="BA779" s="123"/>
      <c r="BB779" s="123"/>
      <c r="BC779" s="123"/>
      <c r="BD779" s="123"/>
      <c r="BE779" s="123"/>
      <c r="BF779" s="67"/>
    </row>
    <row r="780" spans="1:58" ht="25.5" customHeight="1" x14ac:dyDescent="0.25">
      <c r="A780" s="31"/>
      <c r="B780" s="31"/>
      <c r="C780" s="31"/>
      <c r="D780" s="31"/>
      <c r="E780" s="33"/>
      <c r="F780" s="90"/>
      <c r="G780" s="31"/>
      <c r="H780" s="83"/>
      <c r="I780" s="83"/>
      <c r="J780" s="62"/>
      <c r="K780" s="31"/>
      <c r="L780" s="31"/>
      <c r="M780" s="83"/>
      <c r="N780" s="69"/>
      <c r="O780" s="69"/>
      <c r="P780" s="74"/>
      <c r="Q780" s="74"/>
      <c r="R780" s="75"/>
      <c r="S780" s="34"/>
      <c r="T780" s="83"/>
      <c r="U780" s="83"/>
      <c r="V780" s="83"/>
      <c r="W780" s="83"/>
      <c r="X780" s="74"/>
      <c r="Y780" s="74"/>
      <c r="Z780" s="74"/>
      <c r="AA780" s="66"/>
      <c r="AB780" s="72"/>
      <c r="AC780" s="66"/>
      <c r="AD780" s="72"/>
      <c r="AE780" s="72"/>
      <c r="AF780" s="72"/>
      <c r="AG780" s="62"/>
      <c r="AH780" s="104"/>
      <c r="AI780" s="105"/>
      <c r="AJ780" s="30"/>
      <c r="AK780" s="30"/>
      <c r="AL780" s="30"/>
      <c r="AM780" s="30"/>
      <c r="AN780" s="68"/>
      <c r="AO780" s="68"/>
      <c r="AP780" s="68"/>
      <c r="AQ780" s="68"/>
      <c r="AR780" s="68"/>
      <c r="AS780" s="31"/>
      <c r="AT780" s="73"/>
      <c r="AU780" s="73"/>
      <c r="AV780" s="68"/>
      <c r="AW780" s="67"/>
      <c r="AX780" s="67"/>
      <c r="AY780" s="67"/>
      <c r="AZ780" s="67"/>
      <c r="BA780" s="123"/>
      <c r="BB780" s="123"/>
      <c r="BC780" s="123"/>
      <c r="BD780" s="123"/>
      <c r="BE780" s="123"/>
      <c r="BF780" s="67"/>
    </row>
    <row r="781" spans="1:58" ht="25.5" customHeight="1" x14ac:dyDescent="0.25">
      <c r="A781" s="31"/>
      <c r="B781" s="31"/>
      <c r="C781" s="31"/>
      <c r="D781" s="31"/>
      <c r="E781" s="33"/>
      <c r="F781" s="90"/>
      <c r="G781" s="31"/>
      <c r="H781" s="83"/>
      <c r="I781" s="83"/>
      <c r="J781" s="62"/>
      <c r="K781" s="31"/>
      <c r="L781" s="31"/>
      <c r="M781" s="83"/>
      <c r="N781" s="69"/>
      <c r="O781" s="69"/>
      <c r="P781" s="74"/>
      <c r="Q781" s="74"/>
      <c r="R781" s="75"/>
      <c r="S781" s="34"/>
      <c r="T781" s="83"/>
      <c r="U781" s="83"/>
      <c r="V781" s="83"/>
      <c r="W781" s="83"/>
      <c r="X781" s="74"/>
      <c r="Y781" s="74"/>
      <c r="Z781" s="74"/>
      <c r="AA781" s="66"/>
      <c r="AB781" s="72"/>
      <c r="AC781" s="66"/>
      <c r="AD781" s="72"/>
      <c r="AE781" s="72"/>
      <c r="AF781" s="72"/>
      <c r="AG781" s="62"/>
      <c r="AH781" s="104"/>
      <c r="AI781" s="105"/>
      <c r="AJ781" s="30"/>
      <c r="AK781" s="30"/>
      <c r="AL781" s="30"/>
      <c r="AM781" s="30"/>
      <c r="AN781" s="68"/>
      <c r="AO781" s="68"/>
      <c r="AP781" s="68"/>
      <c r="AQ781" s="68"/>
      <c r="AR781" s="68"/>
      <c r="AS781" s="31"/>
      <c r="AT781" s="73"/>
      <c r="AU781" s="73"/>
      <c r="AV781" s="68"/>
      <c r="AW781" s="67"/>
      <c r="AX781" s="67"/>
      <c r="AY781" s="67"/>
      <c r="AZ781" s="67"/>
      <c r="BA781" s="123"/>
      <c r="BB781" s="123"/>
      <c r="BC781" s="123"/>
      <c r="BD781" s="123"/>
      <c r="BE781" s="123"/>
      <c r="BF781" s="67"/>
    </row>
    <row r="782" spans="1:58" ht="25.5" customHeight="1" x14ac:dyDescent="0.25">
      <c r="A782" s="31"/>
      <c r="B782" s="31"/>
      <c r="C782" s="31"/>
      <c r="D782" s="31"/>
      <c r="E782" s="33"/>
      <c r="F782" s="90"/>
      <c r="G782" s="31"/>
      <c r="H782" s="83"/>
      <c r="I782" s="83"/>
      <c r="J782" s="62"/>
      <c r="K782" s="31"/>
      <c r="L782" s="31"/>
      <c r="M782" s="83"/>
      <c r="N782" s="69"/>
      <c r="O782" s="69"/>
      <c r="P782" s="74"/>
      <c r="Q782" s="74"/>
      <c r="R782" s="75"/>
      <c r="S782" s="34"/>
      <c r="T782" s="83"/>
      <c r="U782" s="83"/>
      <c r="V782" s="83"/>
      <c r="W782" s="83"/>
      <c r="X782" s="74"/>
      <c r="Y782" s="74"/>
      <c r="Z782" s="74"/>
      <c r="AA782" s="66"/>
      <c r="AB782" s="72"/>
      <c r="AC782" s="66"/>
      <c r="AD782" s="72"/>
      <c r="AE782" s="72"/>
      <c r="AF782" s="72"/>
      <c r="AG782" s="62"/>
      <c r="AH782" s="104"/>
      <c r="AI782" s="105"/>
      <c r="AJ782" s="30"/>
      <c r="AK782" s="30"/>
      <c r="AL782" s="30"/>
      <c r="AM782" s="30"/>
      <c r="AN782" s="68"/>
      <c r="AO782" s="68"/>
      <c r="AP782" s="68"/>
      <c r="AQ782" s="68"/>
      <c r="AR782" s="68"/>
      <c r="AS782" s="31"/>
      <c r="AT782" s="73"/>
      <c r="AU782" s="73"/>
      <c r="AV782" s="68"/>
      <c r="AW782" s="67"/>
      <c r="AX782" s="67"/>
      <c r="AY782" s="67"/>
      <c r="AZ782" s="67"/>
      <c r="BA782" s="123"/>
      <c r="BB782" s="123"/>
      <c r="BC782" s="123"/>
      <c r="BD782" s="123"/>
      <c r="BE782" s="123"/>
      <c r="BF782" s="67"/>
    </row>
    <row r="783" spans="1:58" ht="25.5" customHeight="1" x14ac:dyDescent="0.25">
      <c r="A783" s="31"/>
      <c r="B783" s="31"/>
      <c r="C783" s="31"/>
      <c r="D783" s="31"/>
      <c r="E783" s="33"/>
      <c r="F783" s="90"/>
      <c r="G783" s="31"/>
      <c r="H783" s="83"/>
      <c r="I783" s="83"/>
      <c r="J783" s="62"/>
      <c r="K783" s="31"/>
      <c r="L783" s="31"/>
      <c r="M783" s="83"/>
      <c r="N783" s="69"/>
      <c r="O783" s="69"/>
      <c r="P783" s="74"/>
      <c r="Q783" s="74"/>
      <c r="R783" s="75"/>
      <c r="S783" s="34"/>
      <c r="T783" s="83"/>
      <c r="U783" s="83"/>
      <c r="V783" s="83"/>
      <c r="W783" s="83"/>
      <c r="X783" s="74"/>
      <c r="Y783" s="74"/>
      <c r="Z783" s="74"/>
      <c r="AA783" s="66"/>
      <c r="AB783" s="72"/>
      <c r="AC783" s="66"/>
      <c r="AD783" s="72"/>
      <c r="AE783" s="72"/>
      <c r="AF783" s="72"/>
      <c r="AG783" s="62"/>
      <c r="AH783" s="104"/>
      <c r="AI783" s="105"/>
      <c r="AJ783" s="30"/>
      <c r="AK783" s="30"/>
      <c r="AL783" s="30"/>
      <c r="AM783" s="30"/>
      <c r="AN783" s="68"/>
      <c r="AO783" s="68"/>
      <c r="AP783" s="68"/>
      <c r="AQ783" s="68"/>
      <c r="AR783" s="68"/>
      <c r="AS783" s="31"/>
      <c r="AT783" s="73"/>
      <c r="AU783" s="73"/>
      <c r="AV783" s="68"/>
      <c r="AW783" s="67"/>
      <c r="AX783" s="67"/>
      <c r="AY783" s="67"/>
      <c r="AZ783" s="67"/>
      <c r="BA783" s="123"/>
      <c r="BB783" s="123"/>
      <c r="BC783" s="123"/>
      <c r="BD783" s="123"/>
      <c r="BE783" s="123"/>
      <c r="BF783" s="67"/>
    </row>
    <row r="784" spans="1:58" ht="25.5" customHeight="1" x14ac:dyDescent="0.25">
      <c r="A784" s="31"/>
      <c r="B784" s="31"/>
      <c r="C784" s="31"/>
      <c r="D784" s="31"/>
      <c r="E784" s="33"/>
      <c r="F784" s="90"/>
      <c r="G784" s="31"/>
      <c r="H784" s="83"/>
      <c r="I784" s="83"/>
      <c r="J784" s="62"/>
      <c r="K784" s="31"/>
      <c r="L784" s="31"/>
      <c r="M784" s="83"/>
      <c r="N784" s="69"/>
      <c r="O784" s="69"/>
      <c r="P784" s="74"/>
      <c r="Q784" s="74"/>
      <c r="R784" s="75"/>
      <c r="S784" s="34"/>
      <c r="T784" s="83"/>
      <c r="U784" s="83"/>
      <c r="V784" s="83"/>
      <c r="W784" s="83"/>
      <c r="X784" s="74"/>
      <c r="Y784" s="74"/>
      <c r="Z784" s="74"/>
      <c r="AA784" s="66"/>
      <c r="AB784" s="72"/>
      <c r="AC784" s="66"/>
      <c r="AD784" s="72"/>
      <c r="AE784" s="72"/>
      <c r="AF784" s="72"/>
      <c r="AG784" s="62"/>
      <c r="AH784" s="104"/>
      <c r="AI784" s="105"/>
      <c r="AJ784" s="30"/>
      <c r="AK784" s="30"/>
      <c r="AL784" s="30"/>
      <c r="AM784" s="30"/>
      <c r="AN784" s="68"/>
      <c r="AO784" s="68"/>
      <c r="AP784" s="68"/>
      <c r="AQ784" s="68"/>
      <c r="AR784" s="68"/>
      <c r="AS784" s="31"/>
      <c r="AT784" s="73"/>
      <c r="AU784" s="73"/>
      <c r="AV784" s="68"/>
      <c r="AW784" s="67"/>
      <c r="AX784" s="67"/>
      <c r="AY784" s="67"/>
      <c r="AZ784" s="67"/>
      <c r="BA784" s="123"/>
      <c r="BB784" s="123"/>
      <c r="BC784" s="123"/>
      <c r="BD784" s="123"/>
      <c r="BE784" s="123"/>
      <c r="BF784" s="67"/>
    </row>
    <row r="785" spans="1:58" ht="25.5" customHeight="1" x14ac:dyDescent="0.25">
      <c r="A785" s="31"/>
      <c r="B785" s="31"/>
      <c r="C785" s="31"/>
      <c r="D785" s="31"/>
      <c r="E785" s="33"/>
      <c r="F785" s="90"/>
      <c r="G785" s="31"/>
      <c r="H785" s="83"/>
      <c r="I785" s="83"/>
      <c r="J785" s="62"/>
      <c r="K785" s="31"/>
      <c r="L785" s="31"/>
      <c r="M785" s="83"/>
      <c r="N785" s="69"/>
      <c r="O785" s="69"/>
      <c r="P785" s="74"/>
      <c r="Q785" s="74"/>
      <c r="R785" s="75"/>
      <c r="S785" s="34"/>
      <c r="T785" s="83"/>
      <c r="U785" s="83"/>
      <c r="V785" s="83"/>
      <c r="W785" s="83"/>
      <c r="X785" s="74"/>
      <c r="Y785" s="74"/>
      <c r="Z785" s="74"/>
      <c r="AA785" s="66"/>
      <c r="AB785" s="72"/>
      <c r="AC785" s="66"/>
      <c r="AD785" s="72"/>
      <c r="AE785" s="72"/>
      <c r="AF785" s="72"/>
      <c r="AG785" s="62"/>
      <c r="AH785" s="104"/>
      <c r="AI785" s="105"/>
      <c r="AJ785" s="30"/>
      <c r="AK785" s="30"/>
      <c r="AL785" s="30"/>
      <c r="AM785" s="30"/>
      <c r="AN785" s="68"/>
      <c r="AO785" s="68"/>
      <c r="AP785" s="68"/>
      <c r="AQ785" s="68"/>
      <c r="AR785" s="68"/>
      <c r="AS785" s="31"/>
      <c r="AT785" s="73"/>
      <c r="AU785" s="73"/>
      <c r="AV785" s="68"/>
      <c r="AW785" s="67"/>
      <c r="AX785" s="67"/>
      <c r="AY785" s="67"/>
      <c r="AZ785" s="67"/>
      <c r="BA785" s="123"/>
      <c r="BB785" s="123"/>
      <c r="BC785" s="123"/>
      <c r="BD785" s="123"/>
      <c r="BE785" s="123"/>
      <c r="BF785" s="67"/>
    </row>
    <row r="786" spans="1:58" ht="25.5" customHeight="1" x14ac:dyDescent="0.25">
      <c r="A786" s="31"/>
      <c r="B786" s="31"/>
      <c r="C786" s="31"/>
      <c r="D786" s="31"/>
      <c r="E786" s="33"/>
      <c r="F786" s="90"/>
      <c r="G786" s="31"/>
      <c r="H786" s="83"/>
      <c r="I786" s="83"/>
      <c r="J786" s="62"/>
      <c r="K786" s="31"/>
      <c r="L786" s="31"/>
      <c r="M786" s="83"/>
      <c r="N786" s="69"/>
      <c r="O786" s="69"/>
      <c r="P786" s="74"/>
      <c r="Q786" s="74"/>
      <c r="R786" s="75"/>
      <c r="S786" s="34"/>
      <c r="T786" s="83"/>
      <c r="U786" s="83"/>
      <c r="V786" s="83"/>
      <c r="W786" s="83"/>
      <c r="X786" s="74"/>
      <c r="Y786" s="74"/>
      <c r="Z786" s="74"/>
      <c r="AA786" s="66"/>
      <c r="AB786" s="72"/>
      <c r="AC786" s="66"/>
      <c r="AD786" s="72"/>
      <c r="AE786" s="72"/>
      <c r="AF786" s="72"/>
      <c r="AG786" s="62"/>
      <c r="AH786" s="104"/>
      <c r="AI786" s="105"/>
      <c r="AJ786" s="30"/>
      <c r="AK786" s="30"/>
      <c r="AL786" s="30"/>
      <c r="AM786" s="30"/>
      <c r="AN786" s="68"/>
      <c r="AO786" s="68"/>
      <c r="AP786" s="68"/>
      <c r="AQ786" s="68"/>
      <c r="AR786" s="68"/>
      <c r="AS786" s="31"/>
      <c r="AT786" s="73"/>
      <c r="AU786" s="73"/>
      <c r="AV786" s="68"/>
      <c r="AW786" s="67"/>
      <c r="AX786" s="67"/>
      <c r="AY786" s="67"/>
      <c r="AZ786" s="67"/>
      <c r="BA786" s="123"/>
      <c r="BB786" s="123"/>
      <c r="BC786" s="123"/>
      <c r="BD786" s="123"/>
      <c r="BE786" s="123"/>
      <c r="BF786" s="67"/>
    </row>
    <row r="787" spans="1:58" ht="25.5" customHeight="1" x14ac:dyDescent="0.25">
      <c r="A787" s="31"/>
      <c r="B787" s="31"/>
      <c r="C787" s="31"/>
      <c r="D787" s="31"/>
      <c r="E787" s="33"/>
      <c r="F787" s="90"/>
      <c r="G787" s="31"/>
      <c r="H787" s="83"/>
      <c r="I787" s="83"/>
      <c r="J787" s="62"/>
      <c r="K787" s="31"/>
      <c r="L787" s="31"/>
      <c r="M787" s="83"/>
      <c r="N787" s="69"/>
      <c r="O787" s="69"/>
      <c r="P787" s="74"/>
      <c r="Q787" s="74"/>
      <c r="R787" s="75"/>
      <c r="S787" s="34"/>
      <c r="T787" s="83"/>
      <c r="U787" s="83"/>
      <c r="V787" s="83"/>
      <c r="W787" s="83"/>
      <c r="X787" s="74"/>
      <c r="Y787" s="74"/>
      <c r="Z787" s="74"/>
      <c r="AA787" s="66"/>
      <c r="AB787" s="72"/>
      <c r="AC787" s="66"/>
      <c r="AD787" s="72"/>
      <c r="AE787" s="72"/>
      <c r="AF787" s="72"/>
      <c r="AG787" s="62"/>
      <c r="AH787" s="104"/>
      <c r="AI787" s="105"/>
      <c r="AJ787" s="30"/>
      <c r="AK787" s="30"/>
      <c r="AL787" s="30"/>
      <c r="AM787" s="30"/>
      <c r="AN787" s="68"/>
      <c r="AO787" s="68"/>
      <c r="AP787" s="68"/>
      <c r="AQ787" s="68"/>
      <c r="AR787" s="68"/>
      <c r="AS787" s="31"/>
      <c r="AT787" s="73"/>
      <c r="AU787" s="73"/>
      <c r="AV787" s="68"/>
      <c r="AW787" s="67"/>
      <c r="AX787" s="67"/>
      <c r="AY787" s="67"/>
      <c r="AZ787" s="67"/>
      <c r="BA787" s="123"/>
      <c r="BB787" s="123"/>
      <c r="BC787" s="123"/>
      <c r="BD787" s="123"/>
      <c r="BE787" s="123"/>
      <c r="BF787" s="67"/>
    </row>
    <row r="788" spans="1:58" ht="25.5" customHeight="1" x14ac:dyDescent="0.25">
      <c r="A788" s="31"/>
      <c r="B788" s="31"/>
      <c r="C788" s="31"/>
      <c r="D788" s="31"/>
      <c r="E788" s="33"/>
      <c r="F788" s="90"/>
      <c r="G788" s="31"/>
      <c r="H788" s="83"/>
      <c r="I788" s="83"/>
      <c r="J788" s="62"/>
      <c r="K788" s="31"/>
      <c r="L788" s="31"/>
      <c r="M788" s="83"/>
      <c r="N788" s="69"/>
      <c r="O788" s="69"/>
      <c r="P788" s="74"/>
      <c r="Q788" s="74"/>
      <c r="R788" s="75"/>
      <c r="S788" s="34"/>
      <c r="T788" s="83"/>
      <c r="U788" s="83"/>
      <c r="V788" s="83"/>
      <c r="W788" s="83"/>
      <c r="X788" s="74"/>
      <c r="Y788" s="74"/>
      <c r="Z788" s="74"/>
      <c r="AA788" s="66"/>
      <c r="AB788" s="72"/>
      <c r="AC788" s="66"/>
      <c r="AD788" s="72"/>
      <c r="AE788" s="72"/>
      <c r="AF788" s="72"/>
      <c r="AG788" s="62"/>
      <c r="AH788" s="104"/>
      <c r="AI788" s="105"/>
      <c r="AJ788" s="30"/>
      <c r="AK788" s="30"/>
      <c r="AL788" s="30"/>
      <c r="AM788" s="30"/>
      <c r="AN788" s="68"/>
      <c r="AO788" s="68"/>
      <c r="AP788" s="68"/>
      <c r="AQ788" s="68"/>
      <c r="AR788" s="68"/>
      <c r="AS788" s="31"/>
      <c r="AT788" s="73"/>
      <c r="AU788" s="73"/>
      <c r="AV788" s="68"/>
      <c r="AW788" s="67"/>
      <c r="AX788" s="67"/>
      <c r="AY788" s="67"/>
      <c r="AZ788" s="67"/>
      <c r="BA788" s="123"/>
      <c r="BB788" s="123"/>
      <c r="BC788" s="123"/>
      <c r="BD788" s="123"/>
      <c r="BE788" s="123"/>
      <c r="BF788" s="67"/>
    </row>
    <row r="789" spans="1:58" ht="25.5" customHeight="1" x14ac:dyDescent="0.25">
      <c r="A789" s="31"/>
      <c r="B789" s="31"/>
      <c r="C789" s="31"/>
      <c r="D789" s="31"/>
      <c r="E789" s="33"/>
      <c r="F789" s="90"/>
      <c r="G789" s="31"/>
      <c r="H789" s="83"/>
      <c r="I789" s="83"/>
      <c r="J789" s="62"/>
      <c r="K789" s="31"/>
      <c r="L789" s="31"/>
      <c r="M789" s="83"/>
      <c r="N789" s="69"/>
      <c r="O789" s="69"/>
      <c r="P789" s="74"/>
      <c r="Q789" s="74"/>
      <c r="R789" s="75"/>
      <c r="S789" s="34"/>
      <c r="T789" s="83"/>
      <c r="U789" s="83"/>
      <c r="V789" s="83"/>
      <c r="W789" s="83"/>
      <c r="X789" s="74"/>
      <c r="Y789" s="74"/>
      <c r="Z789" s="74"/>
      <c r="AA789" s="66"/>
      <c r="AB789" s="72"/>
      <c r="AC789" s="66"/>
      <c r="AD789" s="72"/>
      <c r="AE789" s="72"/>
      <c r="AF789" s="72"/>
      <c r="AG789" s="62"/>
      <c r="AH789" s="104"/>
      <c r="AI789" s="105"/>
      <c r="AJ789" s="30"/>
      <c r="AK789" s="30"/>
      <c r="AL789" s="30"/>
      <c r="AM789" s="30"/>
      <c r="AN789" s="68"/>
      <c r="AO789" s="68"/>
      <c r="AP789" s="68"/>
      <c r="AQ789" s="68"/>
      <c r="AR789" s="68"/>
      <c r="AS789" s="31"/>
      <c r="AT789" s="73"/>
      <c r="AU789" s="73"/>
      <c r="AV789" s="68"/>
      <c r="AW789" s="67"/>
      <c r="AX789" s="67"/>
      <c r="AY789" s="67"/>
      <c r="AZ789" s="67"/>
      <c r="BA789" s="123"/>
      <c r="BB789" s="123"/>
      <c r="BC789" s="123"/>
      <c r="BD789" s="123"/>
      <c r="BE789" s="123"/>
      <c r="BF789" s="67"/>
    </row>
    <row r="790" spans="1:58" ht="25.5" customHeight="1" x14ac:dyDescent="0.25">
      <c r="A790" s="31"/>
      <c r="B790" s="31"/>
      <c r="C790" s="31"/>
      <c r="D790" s="31"/>
      <c r="E790" s="33"/>
      <c r="F790" s="90"/>
      <c r="G790" s="31"/>
      <c r="H790" s="83"/>
      <c r="I790" s="83"/>
      <c r="J790" s="62"/>
      <c r="K790" s="31"/>
      <c r="L790" s="31"/>
      <c r="M790" s="83"/>
      <c r="N790" s="69"/>
      <c r="O790" s="69"/>
      <c r="P790" s="74"/>
      <c r="Q790" s="74"/>
      <c r="R790" s="75"/>
      <c r="S790" s="34"/>
      <c r="T790" s="83"/>
      <c r="U790" s="83"/>
      <c r="V790" s="83"/>
      <c r="W790" s="83"/>
      <c r="X790" s="74"/>
      <c r="Y790" s="74"/>
      <c r="Z790" s="74"/>
      <c r="AA790" s="66"/>
      <c r="AB790" s="72"/>
      <c r="AC790" s="66"/>
      <c r="AD790" s="72"/>
      <c r="AE790" s="72"/>
      <c r="AF790" s="72"/>
      <c r="AG790" s="62"/>
      <c r="AH790" s="104"/>
      <c r="AI790" s="105"/>
      <c r="AJ790" s="30"/>
      <c r="AK790" s="30"/>
      <c r="AL790" s="30"/>
      <c r="AM790" s="30"/>
      <c r="AN790" s="68"/>
      <c r="AO790" s="68"/>
      <c r="AP790" s="68"/>
      <c r="AQ790" s="68"/>
      <c r="AR790" s="68"/>
      <c r="AS790" s="31"/>
      <c r="AT790" s="73"/>
      <c r="AU790" s="73"/>
      <c r="AV790" s="68"/>
      <c r="AW790" s="67"/>
      <c r="AX790" s="67"/>
      <c r="AY790" s="67"/>
      <c r="AZ790" s="67"/>
      <c r="BA790" s="123"/>
      <c r="BB790" s="123"/>
      <c r="BC790" s="123"/>
      <c r="BD790" s="123"/>
      <c r="BE790" s="123"/>
      <c r="BF790" s="67"/>
    </row>
    <row r="791" spans="1:58" ht="25.5" customHeight="1" x14ac:dyDescent="0.25">
      <c r="A791" s="31"/>
      <c r="B791" s="31"/>
      <c r="C791" s="31"/>
      <c r="D791" s="31"/>
      <c r="E791" s="33"/>
      <c r="F791" s="90"/>
      <c r="G791" s="31"/>
      <c r="H791" s="83"/>
      <c r="I791" s="83"/>
      <c r="J791" s="62"/>
      <c r="K791" s="31"/>
      <c r="L791" s="31"/>
      <c r="M791" s="83"/>
      <c r="N791" s="69"/>
      <c r="O791" s="69"/>
      <c r="P791" s="74"/>
      <c r="Q791" s="74"/>
      <c r="R791" s="75"/>
      <c r="S791" s="34"/>
      <c r="T791" s="83"/>
      <c r="U791" s="83"/>
      <c r="V791" s="83"/>
      <c r="W791" s="83"/>
      <c r="X791" s="74"/>
      <c r="Y791" s="74"/>
      <c r="Z791" s="74"/>
      <c r="AA791" s="66"/>
      <c r="AB791" s="72"/>
      <c r="AC791" s="66"/>
      <c r="AD791" s="72"/>
      <c r="AE791" s="72"/>
      <c r="AF791" s="72"/>
      <c r="AG791" s="62"/>
      <c r="AH791" s="104"/>
      <c r="AI791" s="105"/>
      <c r="AJ791" s="30"/>
      <c r="AK791" s="30"/>
      <c r="AL791" s="30"/>
      <c r="AM791" s="30"/>
      <c r="AN791" s="68"/>
      <c r="AO791" s="68"/>
      <c r="AP791" s="68"/>
      <c r="AQ791" s="68"/>
      <c r="AR791" s="68"/>
      <c r="AS791" s="31"/>
      <c r="AT791" s="73"/>
      <c r="AU791" s="73"/>
      <c r="AV791" s="68"/>
      <c r="AW791" s="67"/>
      <c r="AX791" s="67"/>
      <c r="AY791" s="67"/>
      <c r="AZ791" s="67"/>
      <c r="BA791" s="123"/>
      <c r="BB791" s="123"/>
      <c r="BC791" s="123"/>
      <c r="BD791" s="123"/>
      <c r="BE791" s="123"/>
      <c r="BF791" s="67"/>
    </row>
    <row r="792" spans="1:58" ht="25.5" customHeight="1" x14ac:dyDescent="0.25">
      <c r="A792" s="31"/>
      <c r="B792" s="31"/>
      <c r="C792" s="31"/>
      <c r="D792" s="31"/>
      <c r="E792" s="33"/>
      <c r="F792" s="90"/>
      <c r="G792" s="31"/>
      <c r="H792" s="83"/>
      <c r="I792" s="83"/>
      <c r="J792" s="62"/>
      <c r="K792" s="31"/>
      <c r="L792" s="31"/>
      <c r="M792" s="83"/>
      <c r="N792" s="69"/>
      <c r="O792" s="69"/>
      <c r="P792" s="74"/>
      <c r="Q792" s="74"/>
      <c r="R792" s="75"/>
      <c r="S792" s="34"/>
      <c r="T792" s="83"/>
      <c r="U792" s="83"/>
      <c r="V792" s="83"/>
      <c r="W792" s="83"/>
      <c r="X792" s="74"/>
      <c r="Y792" s="74"/>
      <c r="Z792" s="74"/>
      <c r="AA792" s="66"/>
      <c r="AB792" s="72"/>
      <c r="AC792" s="66"/>
      <c r="AD792" s="72"/>
      <c r="AE792" s="72"/>
      <c r="AF792" s="72"/>
      <c r="AG792" s="62"/>
      <c r="AH792" s="104"/>
      <c r="AI792" s="105"/>
      <c r="AJ792" s="30"/>
      <c r="AK792" s="30"/>
      <c r="AL792" s="30"/>
      <c r="AM792" s="30"/>
      <c r="AN792" s="68"/>
      <c r="AO792" s="68"/>
      <c r="AP792" s="68"/>
      <c r="AQ792" s="68"/>
      <c r="AR792" s="68"/>
      <c r="AS792" s="31"/>
      <c r="AT792" s="73"/>
      <c r="AU792" s="73"/>
      <c r="AV792" s="68"/>
      <c r="AW792" s="67"/>
      <c r="AX792" s="67"/>
      <c r="AY792" s="67"/>
      <c r="AZ792" s="67"/>
      <c r="BA792" s="123"/>
      <c r="BB792" s="123"/>
      <c r="BC792" s="123"/>
      <c r="BD792" s="123"/>
      <c r="BE792" s="123"/>
      <c r="BF792" s="67"/>
    </row>
    <row r="793" spans="1:58" ht="25.5" customHeight="1" x14ac:dyDescent="0.25">
      <c r="A793" s="31"/>
      <c r="B793" s="31"/>
      <c r="C793" s="31"/>
      <c r="D793" s="31"/>
      <c r="E793" s="33"/>
      <c r="F793" s="90"/>
      <c r="G793" s="31"/>
      <c r="H793" s="83"/>
      <c r="I793" s="83"/>
      <c r="J793" s="62"/>
      <c r="K793" s="31"/>
      <c r="L793" s="31"/>
      <c r="M793" s="83"/>
      <c r="N793" s="69"/>
      <c r="O793" s="69"/>
      <c r="P793" s="74"/>
      <c r="Q793" s="74"/>
      <c r="R793" s="75"/>
      <c r="S793" s="34"/>
      <c r="T793" s="83"/>
      <c r="U793" s="83"/>
      <c r="V793" s="83"/>
      <c r="W793" s="83"/>
      <c r="X793" s="74"/>
      <c r="Y793" s="74"/>
      <c r="Z793" s="74"/>
      <c r="AA793" s="66"/>
      <c r="AB793" s="72"/>
      <c r="AC793" s="66"/>
      <c r="AD793" s="72"/>
      <c r="AE793" s="72"/>
      <c r="AF793" s="72"/>
      <c r="AG793" s="62"/>
      <c r="AH793" s="104"/>
      <c r="AI793" s="105"/>
      <c r="AJ793" s="30"/>
      <c r="AK793" s="30"/>
      <c r="AL793" s="30"/>
      <c r="AM793" s="30"/>
      <c r="AN793" s="68"/>
      <c r="AO793" s="68"/>
      <c r="AP793" s="68"/>
      <c r="AQ793" s="68"/>
      <c r="AR793" s="68"/>
      <c r="AS793" s="31"/>
      <c r="AT793" s="73"/>
      <c r="AU793" s="73"/>
      <c r="AV793" s="68"/>
      <c r="AW793" s="67"/>
      <c r="AX793" s="67"/>
      <c r="AY793" s="67"/>
      <c r="AZ793" s="67"/>
      <c r="BA793" s="123"/>
      <c r="BB793" s="123"/>
      <c r="BC793" s="123"/>
      <c r="BD793" s="123"/>
      <c r="BE793" s="123"/>
      <c r="BF793" s="67"/>
    </row>
    <row r="794" spans="1:58" ht="25.5" customHeight="1" x14ac:dyDescent="0.25">
      <c r="A794" s="31"/>
      <c r="B794" s="31"/>
      <c r="C794" s="31"/>
      <c r="D794" s="31"/>
      <c r="E794" s="33"/>
      <c r="F794" s="90"/>
      <c r="G794" s="31"/>
      <c r="H794" s="83"/>
      <c r="I794" s="83"/>
      <c r="J794" s="62"/>
      <c r="K794" s="31"/>
      <c r="L794" s="31"/>
      <c r="M794" s="83"/>
      <c r="N794" s="69"/>
      <c r="O794" s="69"/>
      <c r="P794" s="74"/>
      <c r="Q794" s="74"/>
      <c r="R794" s="75"/>
      <c r="S794" s="34"/>
      <c r="T794" s="83"/>
      <c r="U794" s="83"/>
      <c r="V794" s="83"/>
      <c r="W794" s="83"/>
      <c r="X794" s="74"/>
      <c r="Y794" s="74"/>
      <c r="Z794" s="74"/>
      <c r="AA794" s="66"/>
      <c r="AB794" s="72"/>
      <c r="AC794" s="66"/>
      <c r="AD794" s="72"/>
      <c r="AE794" s="72"/>
      <c r="AF794" s="72"/>
      <c r="AG794" s="62"/>
      <c r="AH794" s="104"/>
      <c r="AI794" s="105"/>
      <c r="AJ794" s="30"/>
      <c r="AK794" s="30"/>
      <c r="AL794" s="30"/>
      <c r="AM794" s="30"/>
      <c r="AN794" s="68"/>
      <c r="AO794" s="68"/>
      <c r="AP794" s="68"/>
      <c r="AQ794" s="68"/>
      <c r="AR794" s="68"/>
      <c r="AS794" s="31"/>
      <c r="AT794" s="73"/>
      <c r="AU794" s="73"/>
      <c r="AV794" s="68"/>
      <c r="AW794" s="67"/>
      <c r="AX794" s="67"/>
      <c r="AY794" s="67"/>
      <c r="AZ794" s="67"/>
      <c r="BA794" s="123"/>
      <c r="BB794" s="123"/>
      <c r="BC794" s="123"/>
      <c r="BD794" s="123"/>
      <c r="BE794" s="123"/>
      <c r="BF794" s="67"/>
    </row>
    <row r="795" spans="1:58" ht="25.5" customHeight="1" x14ac:dyDescent="0.25">
      <c r="A795" s="31"/>
      <c r="B795" s="31"/>
      <c r="C795" s="31"/>
      <c r="D795" s="31"/>
      <c r="E795" s="33"/>
      <c r="F795" s="90"/>
      <c r="G795" s="31"/>
      <c r="H795" s="83"/>
      <c r="I795" s="83"/>
      <c r="J795" s="62"/>
      <c r="K795" s="31"/>
      <c r="L795" s="31"/>
      <c r="M795" s="83"/>
      <c r="N795" s="69"/>
      <c r="O795" s="69"/>
      <c r="P795" s="74"/>
      <c r="Q795" s="74"/>
      <c r="R795" s="75"/>
      <c r="S795" s="34"/>
      <c r="T795" s="83"/>
      <c r="U795" s="83"/>
      <c r="V795" s="83"/>
      <c r="W795" s="83"/>
      <c r="X795" s="74"/>
      <c r="Y795" s="74"/>
      <c r="Z795" s="74"/>
      <c r="AA795" s="66"/>
      <c r="AB795" s="72"/>
      <c r="AC795" s="66"/>
      <c r="AD795" s="72"/>
      <c r="AE795" s="72"/>
      <c r="AF795" s="72"/>
      <c r="AG795" s="62"/>
      <c r="AH795" s="104"/>
      <c r="AI795" s="105"/>
      <c r="AJ795" s="30"/>
      <c r="AK795" s="30"/>
      <c r="AL795" s="30"/>
      <c r="AM795" s="30"/>
      <c r="AN795" s="68"/>
      <c r="AO795" s="68"/>
      <c r="AP795" s="68"/>
      <c r="AQ795" s="68"/>
      <c r="AR795" s="68"/>
      <c r="AS795" s="31"/>
      <c r="AT795" s="73"/>
      <c r="AU795" s="73"/>
      <c r="AV795" s="68"/>
      <c r="AW795" s="67"/>
      <c r="AX795" s="67"/>
      <c r="AY795" s="67"/>
      <c r="AZ795" s="67"/>
      <c r="BA795" s="123"/>
      <c r="BB795" s="123"/>
      <c r="BC795" s="123"/>
      <c r="BD795" s="123"/>
      <c r="BE795" s="123"/>
      <c r="BF795" s="67"/>
    </row>
    <row r="796" spans="1:58" ht="25.5" customHeight="1" x14ac:dyDescent="0.25">
      <c r="A796" s="31"/>
      <c r="B796" s="31"/>
      <c r="C796" s="31"/>
      <c r="D796" s="31"/>
      <c r="E796" s="33"/>
      <c r="F796" s="90"/>
      <c r="G796" s="31"/>
      <c r="H796" s="83"/>
      <c r="I796" s="83"/>
      <c r="J796" s="62"/>
      <c r="K796" s="31"/>
      <c r="L796" s="31"/>
      <c r="M796" s="83"/>
      <c r="N796" s="69"/>
      <c r="O796" s="69"/>
      <c r="P796" s="74"/>
      <c r="Q796" s="74"/>
      <c r="R796" s="75"/>
      <c r="S796" s="34"/>
      <c r="T796" s="83"/>
      <c r="U796" s="83"/>
      <c r="V796" s="83"/>
      <c r="W796" s="83"/>
      <c r="X796" s="74"/>
      <c r="Y796" s="74"/>
      <c r="Z796" s="74"/>
      <c r="AA796" s="66"/>
      <c r="AB796" s="72"/>
      <c r="AC796" s="66"/>
      <c r="AD796" s="72"/>
      <c r="AE796" s="72"/>
      <c r="AF796" s="72"/>
      <c r="AG796" s="62"/>
      <c r="AH796" s="104"/>
      <c r="AI796" s="105"/>
      <c r="AJ796" s="30"/>
      <c r="AK796" s="30"/>
      <c r="AL796" s="30"/>
      <c r="AM796" s="30"/>
      <c r="AN796" s="68"/>
      <c r="AO796" s="68"/>
      <c r="AP796" s="68"/>
      <c r="AQ796" s="68"/>
      <c r="AR796" s="68"/>
      <c r="AS796" s="31"/>
      <c r="AT796" s="73"/>
      <c r="AU796" s="73"/>
      <c r="AV796" s="68"/>
      <c r="AW796" s="67"/>
      <c r="AX796" s="67"/>
      <c r="AY796" s="67"/>
      <c r="AZ796" s="67"/>
      <c r="BA796" s="123"/>
      <c r="BB796" s="123"/>
      <c r="BC796" s="123"/>
      <c r="BD796" s="123"/>
      <c r="BE796" s="123"/>
      <c r="BF796" s="67"/>
    </row>
    <row r="797" spans="1:58" ht="25.5" customHeight="1" x14ac:dyDescent="0.25">
      <c r="A797" s="31"/>
      <c r="B797" s="31"/>
      <c r="C797" s="31"/>
      <c r="D797" s="31"/>
      <c r="E797" s="33"/>
      <c r="F797" s="90"/>
      <c r="G797" s="31"/>
      <c r="H797" s="83"/>
      <c r="I797" s="83"/>
      <c r="J797" s="62"/>
      <c r="K797" s="31"/>
      <c r="L797" s="31"/>
      <c r="M797" s="83"/>
      <c r="N797" s="69"/>
      <c r="O797" s="69"/>
      <c r="P797" s="74"/>
      <c r="Q797" s="74"/>
      <c r="R797" s="75"/>
      <c r="S797" s="34"/>
      <c r="T797" s="83"/>
      <c r="U797" s="83"/>
      <c r="V797" s="83"/>
      <c r="W797" s="83"/>
      <c r="X797" s="74"/>
      <c r="Y797" s="74"/>
      <c r="Z797" s="74"/>
      <c r="AA797" s="66"/>
      <c r="AB797" s="72"/>
      <c r="AC797" s="66"/>
      <c r="AD797" s="72"/>
      <c r="AE797" s="72"/>
      <c r="AF797" s="72"/>
      <c r="AG797" s="62"/>
      <c r="AH797" s="104"/>
      <c r="AI797" s="105"/>
      <c r="AJ797" s="30"/>
      <c r="AK797" s="30"/>
      <c r="AL797" s="30"/>
      <c r="AM797" s="30"/>
      <c r="AN797" s="68"/>
      <c r="AO797" s="68"/>
      <c r="AP797" s="68"/>
      <c r="AQ797" s="68"/>
      <c r="AR797" s="68"/>
      <c r="AS797" s="31"/>
      <c r="AT797" s="73"/>
      <c r="AU797" s="73"/>
      <c r="AV797" s="68"/>
      <c r="AW797" s="67"/>
      <c r="AX797" s="67"/>
      <c r="AY797" s="67"/>
      <c r="AZ797" s="67"/>
      <c r="BA797" s="123"/>
      <c r="BB797" s="123"/>
      <c r="BC797" s="123"/>
      <c r="BD797" s="123"/>
      <c r="BE797" s="123"/>
      <c r="BF797" s="67"/>
    </row>
    <row r="798" spans="1:58" ht="25.5" customHeight="1" x14ac:dyDescent="0.25">
      <c r="A798" s="31"/>
      <c r="B798" s="31"/>
      <c r="C798" s="31"/>
      <c r="D798" s="31"/>
      <c r="E798" s="33"/>
      <c r="F798" s="90"/>
      <c r="G798" s="31"/>
      <c r="H798" s="83"/>
      <c r="I798" s="83"/>
      <c r="J798" s="62"/>
      <c r="K798" s="31"/>
      <c r="L798" s="31"/>
      <c r="M798" s="83"/>
      <c r="N798" s="69"/>
      <c r="O798" s="69"/>
      <c r="P798" s="74"/>
      <c r="Q798" s="74"/>
      <c r="R798" s="75"/>
      <c r="S798" s="34"/>
      <c r="T798" s="83"/>
      <c r="U798" s="83"/>
      <c r="V798" s="83"/>
      <c r="W798" s="83"/>
      <c r="X798" s="74"/>
      <c r="Y798" s="74"/>
      <c r="Z798" s="74"/>
      <c r="AA798" s="66"/>
      <c r="AB798" s="72"/>
      <c r="AC798" s="66"/>
      <c r="AD798" s="72"/>
      <c r="AE798" s="72"/>
      <c r="AF798" s="72"/>
      <c r="AG798" s="62"/>
      <c r="AH798" s="104"/>
      <c r="AI798" s="105"/>
      <c r="AJ798" s="30"/>
      <c r="AK798" s="30"/>
      <c r="AL798" s="30"/>
      <c r="AM798" s="30"/>
      <c r="AN798" s="68"/>
      <c r="AO798" s="68"/>
      <c r="AP798" s="68"/>
      <c r="AQ798" s="68"/>
      <c r="AR798" s="68"/>
      <c r="AS798" s="31"/>
      <c r="AT798" s="73"/>
      <c r="AU798" s="73"/>
      <c r="AV798" s="68"/>
      <c r="AW798" s="67"/>
      <c r="AX798" s="67"/>
      <c r="AY798" s="67"/>
      <c r="AZ798" s="67"/>
      <c r="BA798" s="123"/>
      <c r="BB798" s="123"/>
      <c r="BC798" s="123"/>
      <c r="BD798" s="123"/>
      <c r="BE798" s="123"/>
      <c r="BF798" s="67"/>
    </row>
    <row r="799" spans="1:58" ht="25.5" customHeight="1" x14ac:dyDescent="0.25">
      <c r="A799" s="31"/>
      <c r="B799" s="31"/>
      <c r="C799" s="31"/>
      <c r="D799" s="31"/>
      <c r="E799" s="33"/>
      <c r="F799" s="90"/>
      <c r="G799" s="31"/>
      <c r="H799" s="83"/>
      <c r="I799" s="83"/>
      <c r="J799" s="62"/>
      <c r="K799" s="31"/>
      <c r="L799" s="31"/>
      <c r="M799" s="83"/>
      <c r="N799" s="69"/>
      <c r="O799" s="69"/>
      <c r="P799" s="74"/>
      <c r="Q799" s="74"/>
      <c r="R799" s="75"/>
      <c r="S799" s="34"/>
      <c r="T799" s="83"/>
      <c r="U799" s="83"/>
      <c r="V799" s="83"/>
      <c r="W799" s="83"/>
      <c r="X799" s="74"/>
      <c r="Y799" s="74"/>
      <c r="Z799" s="74"/>
      <c r="AA799" s="66"/>
      <c r="AB799" s="72"/>
      <c r="AC799" s="66"/>
      <c r="AD799" s="72"/>
      <c r="AE799" s="72"/>
      <c r="AF799" s="72"/>
      <c r="AG799" s="62"/>
      <c r="AH799" s="104"/>
      <c r="AI799" s="105"/>
      <c r="AJ799" s="30"/>
      <c r="AK799" s="30"/>
      <c r="AL799" s="30"/>
      <c r="AM799" s="30"/>
      <c r="AN799" s="68"/>
      <c r="AO799" s="68"/>
      <c r="AP799" s="68"/>
      <c r="AQ799" s="68"/>
      <c r="AR799" s="68"/>
      <c r="AS799" s="31"/>
      <c r="AT799" s="73"/>
      <c r="AU799" s="73"/>
      <c r="AV799" s="68"/>
      <c r="AW799" s="67"/>
      <c r="AX799" s="67"/>
      <c r="AY799" s="67"/>
      <c r="AZ799" s="67"/>
      <c r="BA799" s="123"/>
      <c r="BB799" s="123"/>
      <c r="BC799" s="123"/>
      <c r="BD799" s="123"/>
      <c r="BE799" s="123"/>
      <c r="BF799" s="67"/>
    </row>
    <row r="800" spans="1:58" ht="25.5" customHeight="1" x14ac:dyDescent="0.25">
      <c r="A800" s="31"/>
      <c r="B800" s="31"/>
      <c r="C800" s="31"/>
      <c r="D800" s="31"/>
      <c r="E800" s="33"/>
      <c r="F800" s="90"/>
      <c r="G800" s="31"/>
      <c r="H800" s="83"/>
      <c r="I800" s="83"/>
      <c r="J800" s="62"/>
      <c r="K800" s="31"/>
      <c r="L800" s="31"/>
      <c r="M800" s="83"/>
      <c r="N800" s="69"/>
      <c r="O800" s="69"/>
      <c r="P800" s="74"/>
      <c r="Q800" s="74"/>
      <c r="R800" s="75"/>
      <c r="S800" s="34"/>
      <c r="T800" s="83"/>
      <c r="U800" s="83"/>
      <c r="V800" s="83"/>
      <c r="W800" s="83"/>
      <c r="X800" s="74"/>
      <c r="Y800" s="74"/>
      <c r="Z800" s="74"/>
      <c r="AA800" s="66"/>
      <c r="AB800" s="72"/>
      <c r="AC800" s="66"/>
      <c r="AD800" s="72"/>
      <c r="AE800" s="72"/>
      <c r="AF800" s="72"/>
      <c r="AG800" s="62"/>
      <c r="AH800" s="104"/>
      <c r="AI800" s="105"/>
      <c r="AJ800" s="30"/>
      <c r="AK800" s="30"/>
      <c r="AL800" s="30"/>
      <c r="AM800" s="30"/>
      <c r="AN800" s="68"/>
      <c r="AO800" s="68"/>
      <c r="AP800" s="68"/>
      <c r="AQ800" s="68"/>
      <c r="AR800" s="68"/>
      <c r="AS800" s="31"/>
      <c r="AT800" s="73"/>
      <c r="AU800" s="73"/>
      <c r="AV800" s="68"/>
      <c r="AW800" s="67"/>
      <c r="AX800" s="67"/>
      <c r="AY800" s="67"/>
      <c r="AZ800" s="67"/>
      <c r="BA800" s="123"/>
      <c r="BB800" s="123"/>
      <c r="BC800" s="123"/>
      <c r="BD800" s="123"/>
      <c r="BE800" s="123"/>
      <c r="BF800" s="67"/>
    </row>
    <row r="801" spans="1:58" ht="25.5" customHeight="1" x14ac:dyDescent="0.25">
      <c r="A801" s="31"/>
      <c r="B801" s="31"/>
      <c r="C801" s="31"/>
      <c r="D801" s="31"/>
      <c r="E801" s="33"/>
      <c r="F801" s="90"/>
      <c r="G801" s="31"/>
      <c r="H801" s="83"/>
      <c r="I801" s="83"/>
      <c r="J801" s="62"/>
      <c r="K801" s="31"/>
      <c r="L801" s="31"/>
      <c r="M801" s="83"/>
      <c r="N801" s="69"/>
      <c r="O801" s="69"/>
      <c r="P801" s="74"/>
      <c r="Q801" s="74"/>
      <c r="R801" s="75"/>
      <c r="S801" s="34"/>
      <c r="T801" s="83"/>
      <c r="U801" s="83"/>
      <c r="V801" s="83"/>
      <c r="W801" s="83"/>
      <c r="X801" s="74"/>
      <c r="Y801" s="74"/>
      <c r="Z801" s="74"/>
      <c r="AA801" s="66"/>
      <c r="AB801" s="72"/>
      <c r="AC801" s="66"/>
      <c r="AD801" s="72"/>
      <c r="AE801" s="72"/>
      <c r="AF801" s="72"/>
      <c r="AG801" s="62"/>
      <c r="AH801" s="104"/>
      <c r="AI801" s="105"/>
      <c r="AJ801" s="30"/>
      <c r="AK801" s="30"/>
      <c r="AL801" s="30"/>
      <c r="AM801" s="30"/>
      <c r="AN801" s="68"/>
      <c r="AO801" s="68"/>
      <c r="AP801" s="68"/>
      <c r="AQ801" s="68"/>
      <c r="AR801" s="68"/>
      <c r="AS801" s="31"/>
      <c r="AT801" s="73"/>
      <c r="AU801" s="73"/>
      <c r="AV801" s="68"/>
      <c r="AW801" s="67"/>
      <c r="AX801" s="67"/>
      <c r="AY801" s="67"/>
      <c r="AZ801" s="67"/>
      <c r="BA801" s="123"/>
      <c r="BB801" s="123"/>
      <c r="BC801" s="123"/>
      <c r="BD801" s="123"/>
      <c r="BE801" s="123"/>
      <c r="BF801" s="67"/>
    </row>
    <row r="802" spans="1:58" ht="25.5" customHeight="1" x14ac:dyDescent="0.25">
      <c r="A802" s="31"/>
      <c r="B802" s="31"/>
      <c r="C802" s="31"/>
      <c r="D802" s="31"/>
      <c r="E802" s="33"/>
      <c r="F802" s="90"/>
      <c r="G802" s="31"/>
      <c r="H802" s="83"/>
      <c r="I802" s="83"/>
      <c r="J802" s="62"/>
      <c r="K802" s="31"/>
      <c r="L802" s="31"/>
      <c r="M802" s="83"/>
      <c r="N802" s="69"/>
      <c r="O802" s="69"/>
      <c r="P802" s="74"/>
      <c r="Q802" s="74"/>
      <c r="R802" s="75"/>
      <c r="S802" s="34"/>
      <c r="T802" s="83"/>
      <c r="U802" s="83"/>
      <c r="V802" s="83"/>
      <c r="W802" s="83"/>
      <c r="X802" s="74"/>
      <c r="Y802" s="74"/>
      <c r="Z802" s="74"/>
      <c r="AA802" s="66"/>
      <c r="AB802" s="72"/>
      <c r="AC802" s="66"/>
      <c r="AD802" s="72"/>
      <c r="AE802" s="72"/>
      <c r="AF802" s="72"/>
      <c r="AG802" s="62"/>
      <c r="AH802" s="104"/>
      <c r="AI802" s="105"/>
      <c r="AJ802" s="30"/>
      <c r="AK802" s="30"/>
      <c r="AL802" s="30"/>
      <c r="AM802" s="30"/>
      <c r="AN802" s="68"/>
      <c r="AO802" s="68"/>
      <c r="AP802" s="68"/>
      <c r="AQ802" s="68"/>
      <c r="AR802" s="68"/>
      <c r="AS802" s="31"/>
      <c r="AT802" s="73"/>
      <c r="AU802" s="73"/>
      <c r="AV802" s="68"/>
      <c r="AW802" s="67"/>
      <c r="AX802" s="67"/>
      <c r="AY802" s="67"/>
      <c r="AZ802" s="67"/>
      <c r="BA802" s="123"/>
      <c r="BB802" s="123"/>
      <c r="BC802" s="123"/>
      <c r="BD802" s="123"/>
      <c r="BE802" s="123"/>
      <c r="BF802" s="67"/>
    </row>
    <row r="803" spans="1:58" ht="25.5" customHeight="1" x14ac:dyDescent="0.25">
      <c r="A803" s="31"/>
      <c r="B803" s="31"/>
      <c r="C803" s="31"/>
      <c r="D803" s="31"/>
      <c r="E803" s="33"/>
      <c r="F803" s="90"/>
      <c r="G803" s="31"/>
      <c r="H803" s="83"/>
      <c r="I803" s="83"/>
      <c r="J803" s="62"/>
      <c r="K803" s="31"/>
      <c r="L803" s="31"/>
      <c r="M803" s="83"/>
      <c r="N803" s="69"/>
      <c r="O803" s="69"/>
      <c r="P803" s="74"/>
      <c r="Q803" s="74"/>
      <c r="R803" s="75"/>
      <c r="S803" s="34"/>
      <c r="T803" s="83"/>
      <c r="U803" s="83"/>
      <c r="V803" s="83"/>
      <c r="W803" s="83"/>
      <c r="X803" s="74"/>
      <c r="Y803" s="74"/>
      <c r="Z803" s="74"/>
      <c r="AA803" s="66"/>
      <c r="AB803" s="72"/>
      <c r="AC803" s="66"/>
      <c r="AD803" s="72"/>
      <c r="AE803" s="72"/>
      <c r="AF803" s="72"/>
      <c r="AG803" s="62"/>
      <c r="AH803" s="104"/>
      <c r="AI803" s="105"/>
      <c r="AJ803" s="30"/>
      <c r="AK803" s="30"/>
      <c r="AL803" s="30"/>
      <c r="AM803" s="30"/>
      <c r="AN803" s="68"/>
      <c r="AO803" s="68"/>
      <c r="AP803" s="68"/>
      <c r="AQ803" s="68"/>
      <c r="AR803" s="68"/>
      <c r="AS803" s="31"/>
      <c r="AT803" s="73"/>
      <c r="AU803" s="73"/>
      <c r="AV803" s="68"/>
      <c r="AW803" s="67"/>
      <c r="AX803" s="67"/>
      <c r="AY803" s="67"/>
      <c r="AZ803" s="67"/>
      <c r="BA803" s="123"/>
      <c r="BB803" s="123"/>
      <c r="BC803" s="123"/>
      <c r="BD803" s="123"/>
      <c r="BE803" s="123"/>
      <c r="BF803" s="67"/>
    </row>
    <row r="804" spans="1:58" ht="25.5" customHeight="1" x14ac:dyDescent="0.25">
      <c r="A804" s="31"/>
      <c r="B804" s="31"/>
      <c r="C804" s="31"/>
      <c r="D804" s="31"/>
      <c r="E804" s="33"/>
      <c r="F804" s="90"/>
      <c r="G804" s="31"/>
      <c r="H804" s="83"/>
      <c r="I804" s="83"/>
      <c r="J804" s="62"/>
      <c r="K804" s="31"/>
      <c r="L804" s="31"/>
      <c r="M804" s="83"/>
      <c r="N804" s="69"/>
      <c r="O804" s="69"/>
      <c r="P804" s="74"/>
      <c r="Q804" s="74"/>
      <c r="R804" s="75"/>
      <c r="S804" s="34"/>
      <c r="T804" s="83"/>
      <c r="U804" s="83"/>
      <c r="V804" s="83"/>
      <c r="W804" s="83"/>
      <c r="X804" s="74"/>
      <c r="Y804" s="74"/>
      <c r="Z804" s="74"/>
      <c r="AA804" s="66"/>
      <c r="AB804" s="72"/>
      <c r="AC804" s="66"/>
      <c r="AD804" s="72"/>
      <c r="AE804" s="72"/>
      <c r="AF804" s="72"/>
      <c r="AG804" s="62"/>
      <c r="AH804" s="104"/>
      <c r="AI804" s="105"/>
      <c r="AJ804" s="30"/>
      <c r="AK804" s="30"/>
      <c r="AL804" s="30"/>
      <c r="AM804" s="30"/>
      <c r="AN804" s="68"/>
      <c r="AO804" s="68"/>
      <c r="AP804" s="68"/>
      <c r="AQ804" s="68"/>
      <c r="AR804" s="68"/>
      <c r="AS804" s="31"/>
      <c r="AT804" s="73"/>
      <c r="AU804" s="73"/>
      <c r="AV804" s="68"/>
      <c r="AW804" s="67"/>
      <c r="AX804" s="67"/>
      <c r="AY804" s="67"/>
      <c r="AZ804" s="67"/>
      <c r="BA804" s="123"/>
      <c r="BB804" s="123"/>
      <c r="BC804" s="123"/>
      <c r="BD804" s="123"/>
      <c r="BE804" s="123"/>
      <c r="BF804" s="67"/>
    </row>
    <row r="805" spans="1:58" ht="25.5" customHeight="1" x14ac:dyDescent="0.25">
      <c r="A805" s="31"/>
      <c r="B805" s="31"/>
      <c r="C805" s="31"/>
      <c r="D805" s="31"/>
      <c r="E805" s="33"/>
      <c r="F805" s="90"/>
      <c r="G805" s="31"/>
      <c r="H805" s="83"/>
      <c r="I805" s="83"/>
      <c r="J805" s="62"/>
      <c r="K805" s="31"/>
      <c r="L805" s="31"/>
      <c r="M805" s="83"/>
      <c r="N805" s="69"/>
      <c r="O805" s="69"/>
      <c r="P805" s="74"/>
      <c r="Q805" s="74"/>
      <c r="R805" s="75"/>
      <c r="S805" s="34"/>
      <c r="T805" s="83"/>
      <c r="U805" s="83"/>
      <c r="V805" s="83"/>
      <c r="W805" s="83"/>
      <c r="X805" s="74"/>
      <c r="Y805" s="74"/>
      <c r="Z805" s="74"/>
      <c r="AA805" s="66"/>
      <c r="AB805" s="72"/>
      <c r="AC805" s="66"/>
      <c r="AD805" s="72"/>
      <c r="AE805" s="72"/>
      <c r="AF805" s="72"/>
      <c r="AG805" s="62"/>
      <c r="AH805" s="104"/>
      <c r="AI805" s="105"/>
      <c r="AJ805" s="30"/>
      <c r="AK805" s="30"/>
      <c r="AL805" s="30"/>
      <c r="AM805" s="30"/>
      <c r="AN805" s="68"/>
      <c r="AO805" s="68"/>
      <c r="AP805" s="68"/>
      <c r="AQ805" s="68"/>
      <c r="AR805" s="68"/>
      <c r="AS805" s="31"/>
      <c r="AT805" s="73"/>
      <c r="AU805" s="73"/>
      <c r="AV805" s="68"/>
      <c r="AW805" s="67"/>
      <c r="AX805" s="67"/>
      <c r="AY805" s="67"/>
      <c r="AZ805" s="67"/>
      <c r="BA805" s="123"/>
      <c r="BB805" s="123"/>
      <c r="BC805" s="123"/>
      <c r="BD805" s="123"/>
      <c r="BE805" s="123"/>
      <c r="BF805" s="67"/>
    </row>
    <row r="806" spans="1:58" ht="25.5" customHeight="1" x14ac:dyDescent="0.25">
      <c r="A806" s="31"/>
      <c r="B806" s="31"/>
      <c r="C806" s="31"/>
      <c r="D806" s="31"/>
      <c r="E806" s="33"/>
      <c r="F806" s="90"/>
      <c r="G806" s="31"/>
      <c r="H806" s="83"/>
      <c r="I806" s="83"/>
      <c r="J806" s="62"/>
      <c r="K806" s="31"/>
      <c r="L806" s="31"/>
      <c r="M806" s="83"/>
      <c r="N806" s="69"/>
      <c r="O806" s="69"/>
      <c r="P806" s="74"/>
      <c r="Q806" s="74"/>
      <c r="R806" s="75"/>
      <c r="S806" s="34"/>
      <c r="T806" s="83"/>
      <c r="U806" s="83"/>
      <c r="V806" s="83"/>
      <c r="W806" s="83"/>
      <c r="X806" s="74"/>
      <c r="Y806" s="74"/>
      <c r="Z806" s="74"/>
      <c r="AA806" s="66"/>
      <c r="AB806" s="72"/>
      <c r="AC806" s="66"/>
      <c r="AD806" s="72"/>
      <c r="AE806" s="72"/>
      <c r="AF806" s="72"/>
      <c r="AG806" s="62"/>
      <c r="AH806" s="104"/>
      <c r="AI806" s="105"/>
      <c r="AJ806" s="30"/>
      <c r="AK806" s="30"/>
      <c r="AL806" s="30"/>
      <c r="AM806" s="30"/>
      <c r="AN806" s="68"/>
      <c r="AO806" s="68"/>
      <c r="AP806" s="68"/>
      <c r="AQ806" s="68"/>
      <c r="AR806" s="68"/>
      <c r="AS806" s="31"/>
      <c r="AT806" s="73"/>
      <c r="AU806" s="73"/>
      <c r="AV806" s="68"/>
      <c r="AW806" s="67"/>
      <c r="AX806" s="67"/>
      <c r="AY806" s="67"/>
      <c r="AZ806" s="67"/>
      <c r="BA806" s="123"/>
      <c r="BB806" s="123"/>
      <c r="BC806" s="123"/>
      <c r="BD806" s="123"/>
      <c r="BE806" s="123"/>
      <c r="BF806" s="67"/>
    </row>
    <row r="807" spans="1:58" ht="25.5" customHeight="1" x14ac:dyDescent="0.25">
      <c r="A807" s="31"/>
      <c r="B807" s="31"/>
      <c r="C807" s="31"/>
      <c r="D807" s="31"/>
      <c r="E807" s="33"/>
      <c r="F807" s="90"/>
      <c r="G807" s="31"/>
      <c r="H807" s="83"/>
      <c r="I807" s="83"/>
      <c r="J807" s="62"/>
      <c r="K807" s="31"/>
      <c r="L807" s="31"/>
      <c r="M807" s="83"/>
      <c r="N807" s="69"/>
      <c r="O807" s="69"/>
      <c r="P807" s="74"/>
      <c r="Q807" s="74"/>
      <c r="R807" s="75"/>
      <c r="S807" s="34"/>
      <c r="T807" s="83"/>
      <c r="U807" s="83"/>
      <c r="V807" s="83"/>
      <c r="W807" s="83"/>
      <c r="X807" s="74"/>
      <c r="Y807" s="74"/>
      <c r="Z807" s="74"/>
      <c r="AA807" s="66"/>
      <c r="AB807" s="72"/>
      <c r="AC807" s="66"/>
      <c r="AD807" s="72"/>
      <c r="AE807" s="72"/>
      <c r="AF807" s="72"/>
      <c r="AG807" s="62"/>
      <c r="AH807" s="104"/>
      <c r="AI807" s="105"/>
      <c r="AJ807" s="30"/>
      <c r="AK807" s="30"/>
      <c r="AL807" s="30"/>
      <c r="AM807" s="30"/>
      <c r="AN807" s="68"/>
      <c r="AO807" s="68"/>
      <c r="AP807" s="68"/>
      <c r="AQ807" s="68"/>
      <c r="AR807" s="68"/>
      <c r="AS807" s="31"/>
      <c r="AT807" s="73"/>
      <c r="AU807" s="73"/>
      <c r="AV807" s="68"/>
      <c r="AW807" s="67"/>
      <c r="AX807" s="67"/>
      <c r="AY807" s="67"/>
      <c r="AZ807" s="67"/>
      <c r="BA807" s="123"/>
      <c r="BB807" s="123"/>
      <c r="BC807" s="123"/>
      <c r="BD807" s="123"/>
      <c r="BE807" s="123"/>
      <c r="BF807" s="67"/>
    </row>
    <row r="808" spans="1:58" ht="25.5" customHeight="1" x14ac:dyDescent="0.25">
      <c r="A808" s="31"/>
      <c r="B808" s="31"/>
      <c r="C808" s="31"/>
      <c r="D808" s="31"/>
      <c r="E808" s="33"/>
      <c r="F808" s="90"/>
      <c r="G808" s="31"/>
      <c r="H808" s="83"/>
      <c r="I808" s="83"/>
      <c r="J808" s="62"/>
      <c r="K808" s="31"/>
      <c r="L808" s="31"/>
      <c r="M808" s="83"/>
      <c r="N808" s="69"/>
      <c r="O808" s="69"/>
      <c r="P808" s="74"/>
      <c r="Q808" s="74"/>
      <c r="R808" s="75"/>
      <c r="S808" s="34"/>
      <c r="T808" s="83"/>
      <c r="U808" s="83"/>
      <c r="V808" s="83"/>
      <c r="W808" s="83"/>
      <c r="X808" s="74"/>
      <c r="Y808" s="74"/>
      <c r="Z808" s="74"/>
      <c r="AA808" s="66"/>
      <c r="AB808" s="72"/>
      <c r="AC808" s="66"/>
      <c r="AD808" s="72"/>
      <c r="AE808" s="72"/>
      <c r="AF808" s="72"/>
      <c r="AG808" s="62"/>
      <c r="AH808" s="104"/>
      <c r="AI808" s="105"/>
      <c r="AJ808" s="30"/>
      <c r="AK808" s="30"/>
      <c r="AL808" s="30"/>
      <c r="AM808" s="30"/>
      <c r="AN808" s="68"/>
      <c r="AO808" s="68"/>
      <c r="AP808" s="68"/>
      <c r="AQ808" s="68"/>
      <c r="AR808" s="68"/>
      <c r="AS808" s="31"/>
      <c r="AT808" s="73"/>
      <c r="AU808" s="73"/>
      <c r="AV808" s="68"/>
      <c r="AW808" s="67"/>
      <c r="AX808" s="67"/>
      <c r="AY808" s="67"/>
      <c r="AZ808" s="67"/>
      <c r="BA808" s="123"/>
      <c r="BB808" s="123"/>
      <c r="BC808" s="123"/>
      <c r="BD808" s="123"/>
      <c r="BE808" s="123"/>
      <c r="BF808" s="67"/>
    </row>
    <row r="809" spans="1:58" ht="25.5" customHeight="1" x14ac:dyDescent="0.25">
      <c r="A809" s="31"/>
      <c r="B809" s="31"/>
      <c r="C809" s="31"/>
      <c r="D809" s="31"/>
      <c r="E809" s="33"/>
      <c r="F809" s="90"/>
      <c r="G809" s="31"/>
      <c r="H809" s="83"/>
      <c r="I809" s="83"/>
      <c r="J809" s="62"/>
      <c r="K809" s="31"/>
      <c r="L809" s="31"/>
      <c r="M809" s="83"/>
      <c r="N809" s="69"/>
      <c r="O809" s="69"/>
      <c r="P809" s="74"/>
      <c r="Q809" s="74"/>
      <c r="R809" s="75"/>
      <c r="S809" s="34"/>
      <c r="T809" s="83"/>
      <c r="U809" s="83"/>
      <c r="V809" s="83"/>
      <c r="W809" s="83"/>
      <c r="X809" s="74"/>
      <c r="Y809" s="74"/>
      <c r="Z809" s="74"/>
      <c r="AA809" s="66"/>
      <c r="AB809" s="72"/>
      <c r="AC809" s="66"/>
      <c r="AD809" s="72"/>
      <c r="AE809" s="72"/>
      <c r="AF809" s="72"/>
      <c r="AG809" s="62"/>
      <c r="AH809" s="104"/>
      <c r="AI809" s="105"/>
      <c r="AJ809" s="30"/>
      <c r="AK809" s="30"/>
      <c r="AL809" s="30"/>
      <c r="AM809" s="30"/>
      <c r="AN809" s="68"/>
      <c r="AO809" s="68"/>
      <c r="AP809" s="68"/>
      <c r="AQ809" s="68"/>
      <c r="AR809" s="68"/>
      <c r="AS809" s="31"/>
      <c r="AT809" s="73"/>
      <c r="AU809" s="73"/>
      <c r="AV809" s="68"/>
      <c r="AW809" s="67"/>
      <c r="AX809" s="67"/>
      <c r="AY809" s="67"/>
      <c r="AZ809" s="67"/>
      <c r="BA809" s="123"/>
      <c r="BB809" s="123"/>
      <c r="BC809" s="123"/>
      <c r="BD809" s="123"/>
      <c r="BE809" s="123"/>
      <c r="BF809" s="67"/>
    </row>
    <row r="810" spans="1:58" ht="25.5" customHeight="1" x14ac:dyDescent="0.25">
      <c r="A810" s="31"/>
      <c r="B810" s="31"/>
      <c r="C810" s="31"/>
      <c r="D810" s="31"/>
      <c r="E810" s="33"/>
      <c r="F810" s="90"/>
      <c r="G810" s="31"/>
      <c r="H810" s="83"/>
      <c r="I810" s="83"/>
      <c r="J810" s="62"/>
      <c r="K810" s="31"/>
      <c r="L810" s="31"/>
      <c r="M810" s="83"/>
      <c r="N810" s="69"/>
      <c r="O810" s="69"/>
      <c r="P810" s="74"/>
      <c r="Q810" s="74"/>
      <c r="R810" s="75"/>
      <c r="S810" s="34"/>
      <c r="T810" s="83"/>
      <c r="U810" s="83"/>
      <c r="V810" s="83"/>
      <c r="W810" s="83"/>
      <c r="X810" s="74"/>
      <c r="Y810" s="74"/>
      <c r="Z810" s="74"/>
      <c r="AA810" s="66"/>
      <c r="AB810" s="72"/>
      <c r="AC810" s="66"/>
      <c r="AD810" s="72"/>
      <c r="AE810" s="72"/>
      <c r="AF810" s="72"/>
      <c r="AG810" s="62"/>
      <c r="AH810" s="104"/>
      <c r="AI810" s="105"/>
      <c r="AJ810" s="30"/>
      <c r="AK810" s="30"/>
      <c r="AL810" s="30"/>
      <c r="AM810" s="30"/>
      <c r="AN810" s="68"/>
      <c r="AO810" s="68"/>
      <c r="AP810" s="68"/>
      <c r="AQ810" s="68"/>
      <c r="AR810" s="68"/>
      <c r="AS810" s="31"/>
      <c r="AT810" s="73"/>
      <c r="AU810" s="73"/>
      <c r="AV810" s="68"/>
      <c r="AW810" s="67"/>
      <c r="AX810" s="67"/>
      <c r="AY810" s="67"/>
      <c r="AZ810" s="67"/>
      <c r="BA810" s="123"/>
      <c r="BB810" s="123"/>
      <c r="BC810" s="123"/>
      <c r="BD810" s="123"/>
      <c r="BE810" s="123"/>
      <c r="BF810" s="67"/>
    </row>
    <row r="811" spans="1:58" ht="25.5" customHeight="1" x14ac:dyDescent="0.25">
      <c r="A811" s="31"/>
      <c r="B811" s="31"/>
      <c r="C811" s="31"/>
      <c r="D811" s="31"/>
      <c r="E811" s="33"/>
      <c r="F811" s="90"/>
      <c r="G811" s="31"/>
      <c r="H811" s="83"/>
      <c r="I811" s="83"/>
      <c r="J811" s="62"/>
      <c r="K811" s="31"/>
      <c r="L811" s="31"/>
      <c r="M811" s="83"/>
      <c r="N811" s="69"/>
      <c r="O811" s="69"/>
      <c r="P811" s="74"/>
      <c r="Q811" s="74"/>
      <c r="R811" s="75"/>
      <c r="S811" s="34"/>
      <c r="T811" s="83"/>
      <c r="U811" s="83"/>
      <c r="V811" s="83"/>
      <c r="W811" s="83"/>
      <c r="X811" s="74"/>
      <c r="Y811" s="74"/>
      <c r="Z811" s="74"/>
      <c r="AA811" s="66"/>
      <c r="AB811" s="72"/>
      <c r="AC811" s="66"/>
      <c r="AD811" s="72"/>
      <c r="AE811" s="72"/>
      <c r="AF811" s="72"/>
      <c r="AG811" s="62"/>
      <c r="AH811" s="104"/>
      <c r="AI811" s="105"/>
      <c r="AJ811" s="30"/>
      <c r="AK811" s="30"/>
      <c r="AL811" s="30"/>
      <c r="AM811" s="30"/>
      <c r="AN811" s="68"/>
      <c r="AO811" s="68"/>
      <c r="AP811" s="68"/>
      <c r="AQ811" s="68"/>
      <c r="AR811" s="68"/>
      <c r="AS811" s="31"/>
      <c r="AT811" s="73"/>
      <c r="AU811" s="73"/>
      <c r="AV811" s="68"/>
      <c r="AW811" s="67"/>
      <c r="AX811" s="67"/>
      <c r="AY811" s="67"/>
      <c r="AZ811" s="67"/>
      <c r="BA811" s="123"/>
      <c r="BB811" s="123"/>
      <c r="BC811" s="123"/>
      <c r="BD811" s="123"/>
      <c r="BE811" s="123"/>
      <c r="BF811" s="67"/>
    </row>
    <row r="812" spans="1:58" ht="25.5" customHeight="1" x14ac:dyDescent="0.25">
      <c r="A812" s="31"/>
      <c r="B812" s="31"/>
      <c r="C812" s="31"/>
      <c r="D812" s="31"/>
      <c r="E812" s="33"/>
      <c r="F812" s="90"/>
      <c r="G812" s="31"/>
      <c r="H812" s="83"/>
      <c r="I812" s="83"/>
      <c r="J812" s="62"/>
      <c r="K812" s="31"/>
      <c r="L812" s="31"/>
      <c r="M812" s="83"/>
      <c r="N812" s="69"/>
      <c r="O812" s="69"/>
      <c r="P812" s="74"/>
      <c r="Q812" s="74"/>
      <c r="R812" s="75"/>
      <c r="S812" s="34"/>
      <c r="T812" s="83"/>
      <c r="U812" s="83"/>
      <c r="V812" s="83"/>
      <c r="W812" s="83"/>
      <c r="X812" s="74"/>
      <c r="Y812" s="74"/>
      <c r="Z812" s="74"/>
      <c r="AA812" s="66"/>
      <c r="AB812" s="72"/>
      <c r="AC812" s="66"/>
      <c r="AD812" s="72"/>
      <c r="AE812" s="72"/>
      <c r="AF812" s="72"/>
      <c r="AG812" s="62"/>
      <c r="AH812" s="104"/>
      <c r="AI812" s="105"/>
      <c r="AJ812" s="30"/>
      <c r="AK812" s="30"/>
      <c r="AL812" s="30"/>
      <c r="AM812" s="30"/>
      <c r="AN812" s="68"/>
      <c r="AO812" s="68"/>
      <c r="AP812" s="68"/>
      <c r="AQ812" s="68"/>
      <c r="AR812" s="68"/>
      <c r="AS812" s="31"/>
      <c r="AT812" s="73"/>
      <c r="AU812" s="73"/>
      <c r="AV812" s="68"/>
      <c r="AW812" s="67"/>
      <c r="AX812" s="67"/>
      <c r="AY812" s="67"/>
      <c r="AZ812" s="67"/>
      <c r="BA812" s="123"/>
      <c r="BB812" s="123"/>
      <c r="BC812" s="123"/>
      <c r="BD812" s="123"/>
      <c r="BE812" s="123"/>
      <c r="BF812" s="67"/>
    </row>
    <row r="813" spans="1:58" ht="25.5" customHeight="1" x14ac:dyDescent="0.25">
      <c r="A813" s="31"/>
      <c r="B813" s="31"/>
      <c r="C813" s="31"/>
      <c r="D813" s="31"/>
      <c r="E813" s="33"/>
      <c r="F813" s="90"/>
      <c r="G813" s="31"/>
      <c r="H813" s="83"/>
      <c r="I813" s="83"/>
      <c r="J813" s="62"/>
      <c r="K813" s="31"/>
      <c r="L813" s="31"/>
      <c r="M813" s="83"/>
      <c r="N813" s="69"/>
      <c r="O813" s="69"/>
      <c r="P813" s="74"/>
      <c r="Q813" s="74"/>
      <c r="R813" s="75"/>
      <c r="S813" s="34"/>
      <c r="T813" s="83"/>
      <c r="U813" s="83"/>
      <c r="V813" s="83"/>
      <c r="W813" s="83"/>
      <c r="X813" s="74"/>
      <c r="Y813" s="74"/>
      <c r="Z813" s="74"/>
      <c r="AA813" s="66"/>
      <c r="AB813" s="72"/>
      <c r="AC813" s="66"/>
      <c r="AD813" s="72"/>
      <c r="AE813" s="72"/>
      <c r="AF813" s="72"/>
      <c r="AG813" s="62"/>
      <c r="AH813" s="104"/>
      <c r="AI813" s="105"/>
      <c r="AJ813" s="30"/>
      <c r="AK813" s="30"/>
      <c r="AL813" s="30"/>
      <c r="AM813" s="30"/>
      <c r="AN813" s="68"/>
      <c r="AO813" s="68"/>
      <c r="AP813" s="68"/>
      <c r="AQ813" s="68"/>
      <c r="AR813" s="68"/>
      <c r="AS813" s="31"/>
      <c r="AT813" s="73"/>
      <c r="AU813" s="73"/>
      <c r="AV813" s="68"/>
      <c r="AW813" s="67"/>
      <c r="AX813" s="67"/>
      <c r="AY813" s="67"/>
      <c r="AZ813" s="67"/>
      <c r="BA813" s="123"/>
      <c r="BB813" s="123"/>
      <c r="BC813" s="123"/>
      <c r="BD813" s="123"/>
      <c r="BE813" s="123"/>
      <c r="BF813" s="67"/>
    </row>
    <row r="814" spans="1:58" ht="25.5" customHeight="1" x14ac:dyDescent="0.25">
      <c r="A814" s="31"/>
      <c r="B814" s="31"/>
      <c r="C814" s="31"/>
      <c r="D814" s="31"/>
      <c r="E814" s="33"/>
      <c r="F814" s="90"/>
      <c r="G814" s="31"/>
      <c r="H814" s="83"/>
      <c r="I814" s="83"/>
      <c r="J814" s="62"/>
      <c r="K814" s="31"/>
      <c r="L814" s="31"/>
      <c r="M814" s="83"/>
      <c r="N814" s="69"/>
      <c r="O814" s="69"/>
      <c r="P814" s="74"/>
      <c r="Q814" s="74"/>
      <c r="R814" s="75"/>
      <c r="S814" s="34"/>
      <c r="T814" s="83"/>
      <c r="U814" s="83"/>
      <c r="V814" s="83"/>
      <c r="W814" s="83"/>
      <c r="X814" s="74"/>
      <c r="Y814" s="74"/>
      <c r="Z814" s="74"/>
      <c r="AA814" s="66"/>
      <c r="AB814" s="72"/>
      <c r="AC814" s="66"/>
      <c r="AD814" s="72"/>
      <c r="AE814" s="72"/>
      <c r="AF814" s="72"/>
      <c r="AG814" s="62"/>
      <c r="AH814" s="104"/>
      <c r="AI814" s="105"/>
      <c r="AJ814" s="30"/>
      <c r="AK814" s="30"/>
      <c r="AL814" s="30"/>
      <c r="AM814" s="30"/>
      <c r="AN814" s="68"/>
      <c r="AO814" s="68"/>
      <c r="AP814" s="68"/>
      <c r="AQ814" s="68"/>
      <c r="AR814" s="68"/>
      <c r="AS814" s="31"/>
      <c r="AT814" s="73"/>
      <c r="AU814" s="73"/>
      <c r="AV814" s="68"/>
      <c r="AW814" s="67"/>
      <c r="AX814" s="67"/>
      <c r="AY814" s="67"/>
      <c r="AZ814" s="67"/>
      <c r="BA814" s="123"/>
      <c r="BB814" s="123"/>
      <c r="BC814" s="123"/>
      <c r="BD814" s="123"/>
      <c r="BE814" s="123"/>
      <c r="BF814" s="67"/>
    </row>
    <row r="815" spans="1:58" ht="25.5" customHeight="1" x14ac:dyDescent="0.25">
      <c r="A815" s="31"/>
      <c r="B815" s="31"/>
      <c r="C815" s="31"/>
      <c r="D815" s="31"/>
      <c r="E815" s="33"/>
      <c r="F815" s="90"/>
      <c r="G815" s="31"/>
      <c r="H815" s="83"/>
      <c r="I815" s="83"/>
      <c r="J815" s="62"/>
      <c r="K815" s="31"/>
      <c r="L815" s="31"/>
      <c r="M815" s="83"/>
      <c r="N815" s="69"/>
      <c r="O815" s="69"/>
      <c r="P815" s="74"/>
      <c r="Q815" s="74"/>
      <c r="R815" s="75"/>
      <c r="S815" s="34"/>
      <c r="T815" s="83"/>
      <c r="U815" s="83"/>
      <c r="V815" s="83"/>
      <c r="W815" s="83"/>
      <c r="X815" s="74"/>
      <c r="Y815" s="74"/>
      <c r="Z815" s="74"/>
      <c r="AA815" s="66"/>
      <c r="AB815" s="72"/>
      <c r="AC815" s="66"/>
      <c r="AD815" s="72"/>
      <c r="AE815" s="72"/>
      <c r="AF815" s="72"/>
      <c r="AG815" s="62"/>
      <c r="AH815" s="104"/>
      <c r="AI815" s="105"/>
      <c r="AJ815" s="30"/>
      <c r="AK815" s="30"/>
      <c r="AL815" s="30"/>
      <c r="AM815" s="30"/>
      <c r="AN815" s="68"/>
      <c r="AO815" s="68"/>
      <c r="AP815" s="68"/>
      <c r="AQ815" s="68"/>
      <c r="AR815" s="68"/>
      <c r="AS815" s="31"/>
      <c r="AT815" s="73"/>
      <c r="AU815" s="73"/>
      <c r="AV815" s="68"/>
      <c r="AW815" s="67"/>
      <c r="AX815" s="67"/>
      <c r="AY815" s="67"/>
      <c r="AZ815" s="67"/>
      <c r="BA815" s="123"/>
      <c r="BB815" s="123"/>
      <c r="BC815" s="123"/>
      <c r="BD815" s="123"/>
      <c r="BE815" s="123"/>
      <c r="BF815" s="67"/>
    </row>
    <row r="816" spans="1:58" ht="25.5" customHeight="1" x14ac:dyDescent="0.25">
      <c r="A816" s="31"/>
      <c r="B816" s="31"/>
      <c r="C816" s="31"/>
      <c r="D816" s="31"/>
      <c r="E816" s="33"/>
      <c r="F816" s="90"/>
      <c r="G816" s="31"/>
      <c r="H816" s="83"/>
      <c r="I816" s="83"/>
      <c r="J816" s="62"/>
      <c r="K816" s="31"/>
      <c r="L816" s="31"/>
      <c r="M816" s="83"/>
      <c r="N816" s="69"/>
      <c r="O816" s="69"/>
      <c r="P816" s="74"/>
      <c r="Q816" s="74"/>
      <c r="R816" s="75"/>
      <c r="S816" s="34"/>
      <c r="T816" s="83"/>
      <c r="U816" s="83"/>
      <c r="V816" s="83"/>
      <c r="W816" s="83"/>
      <c r="X816" s="74"/>
      <c r="Y816" s="74"/>
      <c r="Z816" s="74"/>
      <c r="AA816" s="66"/>
      <c r="AB816" s="72"/>
      <c r="AC816" s="66"/>
      <c r="AD816" s="72"/>
      <c r="AE816" s="72"/>
      <c r="AF816" s="72"/>
      <c r="AG816" s="62"/>
      <c r="AH816" s="104"/>
      <c r="AI816" s="105"/>
      <c r="AJ816" s="30"/>
      <c r="AK816" s="30"/>
      <c r="AL816" s="30"/>
      <c r="AM816" s="30"/>
      <c r="AN816" s="68"/>
      <c r="AO816" s="68"/>
      <c r="AP816" s="68"/>
      <c r="AQ816" s="68"/>
      <c r="AR816" s="68"/>
      <c r="AS816" s="31"/>
      <c r="AT816" s="73"/>
      <c r="AU816" s="73"/>
      <c r="AV816" s="68"/>
      <c r="AW816" s="67"/>
      <c r="AX816" s="67"/>
      <c r="AY816" s="67"/>
      <c r="AZ816" s="67"/>
      <c r="BA816" s="123"/>
      <c r="BB816" s="123"/>
      <c r="BC816" s="123"/>
      <c r="BD816" s="123"/>
      <c r="BE816" s="123"/>
      <c r="BF816" s="67"/>
    </row>
    <row r="817" spans="1:58" ht="25.5" customHeight="1" x14ac:dyDescent="0.25">
      <c r="A817" s="31"/>
      <c r="B817" s="31"/>
      <c r="C817" s="31"/>
      <c r="D817" s="31"/>
      <c r="E817" s="33"/>
      <c r="F817" s="90"/>
      <c r="G817" s="31"/>
      <c r="H817" s="83"/>
      <c r="I817" s="83"/>
      <c r="J817" s="62"/>
      <c r="K817" s="31"/>
      <c r="L817" s="31"/>
      <c r="M817" s="83"/>
      <c r="N817" s="69"/>
      <c r="O817" s="69"/>
      <c r="P817" s="74"/>
      <c r="Q817" s="74"/>
      <c r="R817" s="75"/>
      <c r="S817" s="34"/>
      <c r="T817" s="83"/>
      <c r="U817" s="83"/>
      <c r="V817" s="83"/>
      <c r="W817" s="83"/>
      <c r="X817" s="74"/>
      <c r="Y817" s="74"/>
      <c r="Z817" s="74"/>
      <c r="AA817" s="66"/>
      <c r="AB817" s="72"/>
      <c r="AC817" s="66"/>
      <c r="AD817" s="72"/>
      <c r="AE817" s="72"/>
      <c r="AF817" s="72"/>
      <c r="AG817" s="62"/>
      <c r="AH817" s="104"/>
      <c r="AI817" s="105"/>
      <c r="AJ817" s="30"/>
      <c r="AK817" s="30"/>
      <c r="AL817" s="30"/>
      <c r="AM817" s="30"/>
      <c r="AN817" s="68"/>
      <c r="AO817" s="68"/>
      <c r="AP817" s="68"/>
      <c r="AQ817" s="68"/>
      <c r="AR817" s="68"/>
      <c r="AS817" s="31"/>
      <c r="AT817" s="73"/>
      <c r="AU817" s="73"/>
      <c r="AV817" s="68"/>
      <c r="AW817" s="67"/>
      <c r="AX817" s="67"/>
      <c r="AY817" s="67"/>
      <c r="AZ817" s="67"/>
      <c r="BA817" s="123"/>
      <c r="BB817" s="123"/>
      <c r="BC817" s="123"/>
      <c r="BD817" s="123"/>
      <c r="BE817" s="123"/>
      <c r="BF817" s="67"/>
    </row>
    <row r="818" spans="1:58" ht="25.5" customHeight="1" x14ac:dyDescent="0.25">
      <c r="A818" s="31"/>
      <c r="B818" s="31"/>
      <c r="C818" s="31"/>
      <c r="D818" s="31"/>
      <c r="E818" s="33"/>
      <c r="F818" s="90"/>
      <c r="G818" s="31"/>
      <c r="H818" s="83"/>
      <c r="I818" s="83"/>
      <c r="J818" s="62"/>
      <c r="K818" s="31"/>
      <c r="L818" s="31"/>
      <c r="M818" s="83"/>
      <c r="N818" s="69"/>
      <c r="O818" s="69"/>
      <c r="P818" s="74"/>
      <c r="Q818" s="74"/>
      <c r="R818" s="75"/>
      <c r="S818" s="34"/>
      <c r="T818" s="83"/>
      <c r="U818" s="83"/>
      <c r="V818" s="83"/>
      <c r="W818" s="83"/>
      <c r="X818" s="74"/>
      <c r="Y818" s="74"/>
      <c r="Z818" s="74"/>
      <c r="AA818" s="66"/>
      <c r="AB818" s="72"/>
      <c r="AC818" s="66"/>
      <c r="AD818" s="72"/>
      <c r="AE818" s="72"/>
      <c r="AF818" s="72"/>
      <c r="AG818" s="62"/>
      <c r="AH818" s="104"/>
      <c r="AI818" s="105"/>
      <c r="AJ818" s="30"/>
      <c r="AK818" s="30"/>
      <c r="AL818" s="30"/>
      <c r="AM818" s="30"/>
      <c r="AN818" s="68"/>
      <c r="AO818" s="68"/>
      <c r="AP818" s="68"/>
      <c r="AQ818" s="68"/>
      <c r="AR818" s="68"/>
      <c r="AS818" s="31"/>
      <c r="AT818" s="73"/>
      <c r="AU818" s="73"/>
      <c r="AV818" s="68"/>
      <c r="AW818" s="67"/>
      <c r="AX818" s="67"/>
      <c r="AY818" s="67"/>
      <c r="AZ818" s="67"/>
      <c r="BA818" s="123"/>
      <c r="BB818" s="123"/>
      <c r="BC818" s="123"/>
      <c r="BD818" s="123"/>
      <c r="BE818" s="123"/>
      <c r="BF818" s="67"/>
    </row>
    <row r="819" spans="1:58" ht="25.5" customHeight="1" x14ac:dyDescent="0.25">
      <c r="A819" s="31"/>
      <c r="B819" s="31"/>
      <c r="C819" s="31"/>
      <c r="D819" s="31"/>
      <c r="E819" s="33"/>
      <c r="F819" s="90"/>
      <c r="G819" s="31"/>
      <c r="H819" s="83"/>
      <c r="I819" s="83"/>
      <c r="J819" s="62"/>
      <c r="K819" s="31"/>
      <c r="L819" s="31"/>
      <c r="M819" s="83"/>
      <c r="N819" s="69"/>
      <c r="O819" s="69"/>
      <c r="P819" s="74"/>
      <c r="Q819" s="74"/>
      <c r="R819" s="75"/>
      <c r="S819" s="34"/>
      <c r="T819" s="83"/>
      <c r="U819" s="83"/>
      <c r="V819" s="83"/>
      <c r="W819" s="83"/>
      <c r="X819" s="74"/>
      <c r="Y819" s="74"/>
      <c r="Z819" s="74"/>
      <c r="AA819" s="66"/>
      <c r="AB819" s="72"/>
      <c r="AC819" s="66"/>
      <c r="AD819" s="72"/>
      <c r="AE819" s="72"/>
      <c r="AF819" s="72"/>
      <c r="AG819" s="62"/>
      <c r="AH819" s="104"/>
      <c r="AI819" s="105"/>
      <c r="AJ819" s="30"/>
      <c r="AK819" s="30"/>
      <c r="AL819" s="30"/>
      <c r="AM819" s="30"/>
      <c r="AN819" s="68"/>
      <c r="AO819" s="68"/>
      <c r="AP819" s="68"/>
      <c r="AQ819" s="68"/>
      <c r="AR819" s="68"/>
      <c r="AS819" s="31"/>
      <c r="AT819" s="73"/>
      <c r="AU819" s="73"/>
      <c r="AV819" s="68"/>
      <c r="AW819" s="67"/>
      <c r="AX819" s="67"/>
      <c r="AY819" s="67"/>
      <c r="AZ819" s="67"/>
      <c r="BA819" s="123"/>
      <c r="BB819" s="123"/>
      <c r="BC819" s="123"/>
      <c r="BD819" s="123"/>
      <c r="BE819" s="123"/>
      <c r="BF819" s="67"/>
    </row>
    <row r="820" spans="1:58" ht="25.5" customHeight="1" x14ac:dyDescent="0.25">
      <c r="A820" s="31"/>
      <c r="B820" s="31"/>
      <c r="C820" s="31"/>
      <c r="D820" s="31"/>
      <c r="E820" s="33"/>
      <c r="F820" s="90"/>
      <c r="G820" s="31"/>
      <c r="H820" s="83"/>
      <c r="I820" s="83"/>
      <c r="J820" s="62"/>
      <c r="K820" s="31"/>
      <c r="L820" s="31"/>
      <c r="M820" s="83"/>
      <c r="N820" s="69"/>
      <c r="O820" s="69"/>
      <c r="P820" s="74"/>
      <c r="Q820" s="74"/>
      <c r="R820" s="75"/>
      <c r="S820" s="34"/>
      <c r="T820" s="83"/>
      <c r="U820" s="83"/>
      <c r="V820" s="83"/>
      <c r="W820" s="83"/>
      <c r="X820" s="74"/>
      <c r="Y820" s="74"/>
      <c r="Z820" s="74"/>
      <c r="AA820" s="66"/>
      <c r="AB820" s="72"/>
      <c r="AC820" s="66"/>
      <c r="AD820" s="72"/>
      <c r="AE820" s="72"/>
      <c r="AF820" s="72"/>
      <c r="AG820" s="62"/>
      <c r="AH820" s="104"/>
      <c r="AI820" s="105"/>
      <c r="AJ820" s="30"/>
      <c r="AK820" s="30"/>
      <c r="AL820" s="30"/>
      <c r="AM820" s="30"/>
      <c r="AN820" s="68"/>
      <c r="AO820" s="68"/>
      <c r="AP820" s="68"/>
      <c r="AQ820" s="68"/>
      <c r="AR820" s="68"/>
      <c r="AS820" s="31"/>
      <c r="AT820" s="73"/>
      <c r="AU820" s="73"/>
      <c r="AV820" s="68"/>
      <c r="AW820" s="67"/>
      <c r="AX820" s="67"/>
      <c r="AY820" s="67"/>
      <c r="AZ820" s="67"/>
      <c r="BA820" s="123"/>
      <c r="BB820" s="123"/>
      <c r="BC820" s="123"/>
      <c r="BD820" s="123"/>
      <c r="BE820" s="123"/>
      <c r="BF820" s="67"/>
    </row>
    <row r="821" spans="1:58" ht="25.5" customHeight="1" x14ac:dyDescent="0.25">
      <c r="A821" s="31"/>
      <c r="B821" s="31"/>
      <c r="C821" s="31"/>
      <c r="D821" s="31"/>
      <c r="E821" s="33"/>
      <c r="F821" s="90"/>
      <c r="G821" s="31"/>
      <c r="H821" s="83"/>
      <c r="I821" s="83"/>
      <c r="J821" s="62"/>
      <c r="K821" s="31"/>
      <c r="L821" s="31"/>
      <c r="M821" s="83"/>
      <c r="N821" s="69"/>
      <c r="O821" s="69"/>
      <c r="P821" s="74"/>
      <c r="Q821" s="74"/>
      <c r="R821" s="75"/>
      <c r="S821" s="34"/>
      <c r="T821" s="83"/>
      <c r="U821" s="83"/>
      <c r="V821" s="83"/>
      <c r="W821" s="83"/>
      <c r="X821" s="74"/>
      <c r="Y821" s="74"/>
      <c r="Z821" s="74"/>
      <c r="AA821" s="66"/>
      <c r="AB821" s="72"/>
      <c r="AC821" s="66"/>
      <c r="AD821" s="72"/>
      <c r="AE821" s="72"/>
      <c r="AF821" s="72"/>
      <c r="AG821" s="62"/>
      <c r="AH821" s="104"/>
      <c r="AI821" s="105"/>
      <c r="AJ821" s="30"/>
      <c r="AK821" s="30"/>
      <c r="AL821" s="30"/>
      <c r="AM821" s="30"/>
      <c r="AN821" s="68"/>
      <c r="AO821" s="68"/>
      <c r="AP821" s="68"/>
      <c r="AQ821" s="68"/>
      <c r="AR821" s="68"/>
      <c r="AS821" s="31"/>
      <c r="AT821" s="73"/>
      <c r="AU821" s="73"/>
      <c r="AV821" s="68"/>
      <c r="AW821" s="67"/>
      <c r="AX821" s="67"/>
      <c r="AY821" s="67"/>
      <c r="AZ821" s="67"/>
      <c r="BA821" s="123"/>
      <c r="BB821" s="123"/>
      <c r="BC821" s="123"/>
      <c r="BD821" s="123"/>
      <c r="BE821" s="123"/>
      <c r="BF821" s="67"/>
    </row>
    <row r="822" spans="1:58" ht="25.5" customHeight="1" x14ac:dyDescent="0.25">
      <c r="A822" s="31"/>
      <c r="B822" s="31"/>
      <c r="C822" s="31"/>
      <c r="D822" s="31"/>
      <c r="E822" s="33"/>
      <c r="F822" s="90"/>
      <c r="G822" s="31"/>
      <c r="H822" s="83"/>
      <c r="I822" s="83"/>
      <c r="J822" s="62"/>
      <c r="K822" s="31"/>
      <c r="L822" s="31"/>
      <c r="M822" s="83"/>
      <c r="N822" s="69"/>
      <c r="O822" s="69"/>
      <c r="P822" s="74"/>
      <c r="Q822" s="74"/>
      <c r="R822" s="75"/>
      <c r="S822" s="34"/>
      <c r="T822" s="83"/>
      <c r="U822" s="83"/>
      <c r="V822" s="83"/>
      <c r="W822" s="83"/>
      <c r="X822" s="74"/>
      <c r="Y822" s="74"/>
      <c r="Z822" s="74"/>
      <c r="AA822" s="66"/>
      <c r="AB822" s="72"/>
      <c r="AC822" s="66"/>
      <c r="AD822" s="72"/>
      <c r="AE822" s="72"/>
      <c r="AF822" s="72"/>
      <c r="AG822" s="62"/>
      <c r="AH822" s="104"/>
      <c r="AI822" s="105"/>
      <c r="AJ822" s="30"/>
      <c r="AK822" s="30"/>
      <c r="AL822" s="30"/>
      <c r="AM822" s="30"/>
      <c r="AN822" s="68"/>
      <c r="AO822" s="68"/>
      <c r="AP822" s="68"/>
      <c r="AQ822" s="68"/>
      <c r="AR822" s="68"/>
      <c r="AS822" s="31"/>
      <c r="AT822" s="73"/>
      <c r="AU822" s="73"/>
      <c r="AV822" s="68"/>
      <c r="AW822" s="67"/>
      <c r="AX822" s="67"/>
      <c r="AY822" s="67"/>
      <c r="AZ822" s="67"/>
      <c r="BA822" s="123"/>
      <c r="BB822" s="123"/>
      <c r="BC822" s="123"/>
      <c r="BD822" s="123"/>
      <c r="BE822" s="123"/>
      <c r="BF822" s="67"/>
    </row>
    <row r="823" spans="1:58" ht="25.5" customHeight="1" x14ac:dyDescent="0.25">
      <c r="A823" s="31"/>
      <c r="B823" s="31"/>
      <c r="C823" s="31"/>
      <c r="D823" s="31"/>
      <c r="E823" s="33"/>
      <c r="F823" s="90"/>
      <c r="G823" s="31"/>
      <c r="H823" s="83"/>
      <c r="I823" s="83"/>
      <c r="J823" s="62"/>
      <c r="K823" s="31"/>
      <c r="L823" s="31"/>
      <c r="M823" s="83"/>
      <c r="N823" s="69"/>
      <c r="O823" s="69"/>
      <c r="P823" s="74"/>
      <c r="Q823" s="74"/>
      <c r="R823" s="75"/>
      <c r="S823" s="34"/>
      <c r="T823" s="83"/>
      <c r="U823" s="83"/>
      <c r="V823" s="83"/>
      <c r="W823" s="83"/>
      <c r="X823" s="74"/>
      <c r="Y823" s="74"/>
      <c r="Z823" s="74"/>
      <c r="AA823" s="66"/>
      <c r="AB823" s="72"/>
      <c r="AC823" s="66"/>
      <c r="AD823" s="72"/>
      <c r="AE823" s="72"/>
      <c r="AF823" s="72"/>
      <c r="AG823" s="62"/>
      <c r="AH823" s="104"/>
      <c r="AI823" s="105"/>
      <c r="AJ823" s="30"/>
      <c r="AK823" s="30"/>
      <c r="AL823" s="30"/>
      <c r="AM823" s="30"/>
      <c r="AN823" s="68"/>
      <c r="AO823" s="68"/>
      <c r="AP823" s="68"/>
      <c r="AQ823" s="68"/>
      <c r="AR823" s="68"/>
      <c r="AS823" s="31"/>
      <c r="AT823" s="73"/>
      <c r="AU823" s="73"/>
      <c r="AV823" s="68"/>
      <c r="AW823" s="67"/>
      <c r="AX823" s="67"/>
      <c r="AY823" s="67"/>
      <c r="AZ823" s="67"/>
      <c r="BA823" s="123"/>
      <c r="BB823" s="123"/>
      <c r="BC823" s="123"/>
      <c r="BD823" s="123"/>
      <c r="BE823" s="123"/>
      <c r="BF823" s="67"/>
    </row>
    <row r="824" spans="1:58" ht="25.5" customHeight="1" x14ac:dyDescent="0.25">
      <c r="A824" s="31"/>
      <c r="B824" s="31"/>
      <c r="C824" s="31"/>
      <c r="D824" s="31"/>
      <c r="E824" s="33"/>
      <c r="F824" s="90"/>
      <c r="G824" s="31"/>
      <c r="H824" s="83"/>
      <c r="I824" s="83"/>
      <c r="J824" s="62"/>
      <c r="K824" s="31"/>
      <c r="L824" s="31"/>
      <c r="M824" s="83"/>
      <c r="N824" s="69"/>
      <c r="O824" s="69"/>
      <c r="P824" s="74"/>
      <c r="Q824" s="74"/>
      <c r="R824" s="75"/>
      <c r="S824" s="34"/>
      <c r="T824" s="83"/>
      <c r="U824" s="83"/>
      <c r="V824" s="83"/>
      <c r="W824" s="83"/>
      <c r="X824" s="74"/>
      <c r="Y824" s="74"/>
      <c r="Z824" s="74"/>
      <c r="AA824" s="66"/>
      <c r="AB824" s="72"/>
      <c r="AC824" s="66"/>
      <c r="AD824" s="72"/>
      <c r="AE824" s="72"/>
      <c r="AF824" s="72"/>
      <c r="AG824" s="62"/>
      <c r="AH824" s="104"/>
      <c r="AI824" s="105"/>
      <c r="AJ824" s="30"/>
      <c r="AK824" s="30"/>
      <c r="AL824" s="30"/>
      <c r="AM824" s="30"/>
      <c r="AN824" s="68"/>
      <c r="AO824" s="68"/>
      <c r="AP824" s="68"/>
      <c r="AQ824" s="68"/>
      <c r="AR824" s="68"/>
      <c r="AS824" s="31"/>
      <c r="AT824" s="73"/>
      <c r="AU824" s="73"/>
      <c r="AV824" s="68"/>
      <c r="AW824" s="67"/>
      <c r="AX824" s="67"/>
      <c r="AY824" s="67"/>
      <c r="AZ824" s="67"/>
      <c r="BA824" s="123"/>
      <c r="BB824" s="123"/>
      <c r="BC824" s="123"/>
      <c r="BD824" s="123"/>
      <c r="BE824" s="123"/>
      <c r="BF824" s="67"/>
    </row>
    <row r="825" spans="1:58" ht="25.5" customHeight="1" x14ac:dyDescent="0.25">
      <c r="A825" s="31"/>
      <c r="B825" s="31"/>
      <c r="C825" s="31"/>
      <c r="D825" s="31"/>
      <c r="E825" s="33"/>
      <c r="F825" s="90"/>
      <c r="G825" s="31"/>
      <c r="H825" s="83"/>
      <c r="I825" s="83"/>
      <c r="J825" s="62"/>
      <c r="K825" s="31"/>
      <c r="L825" s="31"/>
      <c r="M825" s="83"/>
      <c r="N825" s="69"/>
      <c r="O825" s="69"/>
      <c r="P825" s="74"/>
      <c r="Q825" s="74"/>
      <c r="R825" s="75"/>
      <c r="S825" s="34"/>
      <c r="T825" s="83"/>
      <c r="U825" s="83"/>
      <c r="V825" s="83"/>
      <c r="W825" s="83"/>
      <c r="X825" s="74"/>
      <c r="Y825" s="74"/>
      <c r="Z825" s="74"/>
      <c r="AA825" s="66"/>
      <c r="AB825" s="72"/>
      <c r="AC825" s="66"/>
      <c r="AD825" s="72"/>
      <c r="AE825" s="72"/>
      <c r="AF825" s="72"/>
      <c r="AG825" s="62"/>
      <c r="AH825" s="104"/>
      <c r="AI825" s="105"/>
      <c r="AJ825" s="30"/>
      <c r="AK825" s="30"/>
      <c r="AL825" s="30"/>
      <c r="AM825" s="30"/>
      <c r="AN825" s="68"/>
      <c r="AO825" s="68"/>
      <c r="AP825" s="68"/>
      <c r="AQ825" s="68"/>
      <c r="AR825" s="68"/>
      <c r="AS825" s="31"/>
      <c r="AT825" s="73"/>
      <c r="AU825" s="73"/>
      <c r="AV825" s="68"/>
      <c r="AW825" s="67"/>
      <c r="AX825" s="67"/>
      <c r="AY825" s="67"/>
      <c r="AZ825" s="67"/>
      <c r="BA825" s="123"/>
      <c r="BB825" s="123"/>
      <c r="BC825" s="123"/>
      <c r="BD825" s="123"/>
      <c r="BE825" s="123"/>
      <c r="BF825" s="67"/>
    </row>
    <row r="826" spans="1:58" ht="25.5" customHeight="1" x14ac:dyDescent="0.25">
      <c r="A826" s="31"/>
      <c r="B826" s="31"/>
      <c r="C826" s="31"/>
      <c r="D826" s="31"/>
      <c r="E826" s="33"/>
      <c r="F826" s="90"/>
      <c r="G826" s="31"/>
      <c r="H826" s="83"/>
      <c r="I826" s="83"/>
      <c r="J826" s="62"/>
      <c r="K826" s="31"/>
      <c r="L826" s="31"/>
      <c r="M826" s="83"/>
      <c r="N826" s="69"/>
      <c r="O826" s="69"/>
      <c r="P826" s="74"/>
      <c r="Q826" s="74"/>
      <c r="R826" s="75"/>
      <c r="S826" s="34"/>
      <c r="T826" s="83"/>
      <c r="U826" s="83"/>
      <c r="V826" s="83"/>
      <c r="W826" s="83"/>
      <c r="X826" s="74"/>
      <c r="Y826" s="74"/>
      <c r="Z826" s="74"/>
      <c r="AA826" s="66"/>
      <c r="AB826" s="72"/>
      <c r="AC826" s="66"/>
      <c r="AD826" s="72"/>
      <c r="AE826" s="72"/>
      <c r="AF826" s="72"/>
      <c r="AG826" s="62"/>
      <c r="AH826" s="104"/>
      <c r="AI826" s="105"/>
      <c r="AJ826" s="30"/>
      <c r="AK826" s="30"/>
      <c r="AL826" s="30"/>
      <c r="AM826" s="30"/>
      <c r="AN826" s="68"/>
      <c r="AO826" s="68"/>
      <c r="AP826" s="68"/>
      <c r="AQ826" s="68"/>
      <c r="AR826" s="68"/>
      <c r="AS826" s="31"/>
      <c r="AT826" s="73"/>
      <c r="AU826" s="73"/>
      <c r="AV826" s="68"/>
      <c r="AW826" s="67"/>
      <c r="AX826" s="67"/>
      <c r="AY826" s="67"/>
      <c r="AZ826" s="67"/>
      <c r="BA826" s="123"/>
      <c r="BB826" s="123"/>
      <c r="BC826" s="123"/>
      <c r="BD826" s="123"/>
      <c r="BE826" s="123"/>
      <c r="BF826" s="67"/>
    </row>
    <row r="827" spans="1:58" ht="25.5" customHeight="1" x14ac:dyDescent="0.25">
      <c r="A827" s="31"/>
      <c r="B827" s="31"/>
      <c r="C827" s="31"/>
      <c r="D827" s="31"/>
      <c r="E827" s="33"/>
      <c r="F827" s="90"/>
      <c r="G827" s="31"/>
      <c r="H827" s="83"/>
      <c r="I827" s="83"/>
      <c r="J827" s="62"/>
      <c r="K827" s="31"/>
      <c r="L827" s="31"/>
      <c r="M827" s="83"/>
      <c r="N827" s="69"/>
      <c r="O827" s="69"/>
      <c r="P827" s="74"/>
      <c r="Q827" s="74"/>
      <c r="R827" s="75"/>
      <c r="S827" s="34"/>
      <c r="T827" s="83"/>
      <c r="U827" s="83"/>
      <c r="V827" s="83"/>
      <c r="W827" s="83"/>
      <c r="X827" s="74"/>
      <c r="Y827" s="74"/>
      <c r="Z827" s="74"/>
      <c r="AA827" s="66"/>
      <c r="AB827" s="72"/>
      <c r="AC827" s="66"/>
      <c r="AD827" s="72"/>
      <c r="AE827" s="72"/>
      <c r="AF827" s="72"/>
      <c r="AG827" s="62"/>
      <c r="AH827" s="104"/>
      <c r="AI827" s="105"/>
      <c r="AJ827" s="30"/>
      <c r="AK827" s="30"/>
      <c r="AL827" s="30"/>
      <c r="AM827" s="30"/>
      <c r="AN827" s="68"/>
      <c r="AO827" s="68"/>
      <c r="AP827" s="68"/>
      <c r="AQ827" s="68"/>
      <c r="AR827" s="68"/>
      <c r="AS827" s="31"/>
      <c r="AT827" s="73"/>
      <c r="AU827" s="73"/>
      <c r="AV827" s="68"/>
      <c r="AW827" s="67"/>
      <c r="AX827" s="67"/>
      <c r="AY827" s="67"/>
      <c r="AZ827" s="67"/>
      <c r="BA827" s="123"/>
      <c r="BB827" s="123"/>
      <c r="BC827" s="123"/>
      <c r="BD827" s="123"/>
      <c r="BE827" s="123"/>
      <c r="BF827" s="67"/>
    </row>
    <row r="828" spans="1:58" ht="25.5" customHeight="1" x14ac:dyDescent="0.25">
      <c r="A828" s="31"/>
      <c r="B828" s="31"/>
      <c r="C828" s="31"/>
      <c r="D828" s="31"/>
      <c r="E828" s="33"/>
      <c r="F828" s="90"/>
      <c r="G828" s="31"/>
      <c r="H828" s="83"/>
      <c r="I828" s="83"/>
      <c r="J828" s="62"/>
      <c r="K828" s="31"/>
      <c r="L828" s="31"/>
      <c r="M828" s="83"/>
      <c r="N828" s="69"/>
      <c r="O828" s="69"/>
      <c r="P828" s="74"/>
      <c r="Q828" s="74"/>
      <c r="R828" s="75"/>
      <c r="S828" s="34"/>
      <c r="T828" s="83"/>
      <c r="U828" s="83"/>
      <c r="V828" s="83"/>
      <c r="W828" s="83"/>
      <c r="X828" s="74"/>
      <c r="Y828" s="74"/>
      <c r="Z828" s="74"/>
      <c r="AA828" s="66"/>
      <c r="AB828" s="72"/>
      <c r="AC828" s="66"/>
      <c r="AD828" s="72"/>
      <c r="AE828" s="72"/>
      <c r="AF828" s="72"/>
      <c r="AG828" s="62"/>
      <c r="AH828" s="104"/>
      <c r="AI828" s="105"/>
      <c r="AJ828" s="30"/>
      <c r="AK828" s="30"/>
      <c r="AL828" s="30"/>
      <c r="AM828" s="30"/>
      <c r="AN828" s="68"/>
      <c r="AO828" s="68"/>
      <c r="AP828" s="68"/>
      <c r="AQ828" s="68"/>
      <c r="AR828" s="68"/>
      <c r="AS828" s="31"/>
      <c r="AT828" s="73"/>
      <c r="AU828" s="73"/>
      <c r="AV828" s="68"/>
      <c r="AW828" s="67"/>
      <c r="AX828" s="67"/>
      <c r="AY828" s="67"/>
      <c r="AZ828" s="67"/>
      <c r="BA828" s="123"/>
      <c r="BB828" s="123"/>
      <c r="BC828" s="123"/>
      <c r="BD828" s="123"/>
      <c r="BE828" s="123"/>
      <c r="BF828" s="67"/>
    </row>
    <row r="829" spans="1:58" ht="25.5" customHeight="1" x14ac:dyDescent="0.25">
      <c r="A829" s="31"/>
      <c r="B829" s="31"/>
      <c r="C829" s="31"/>
      <c r="D829" s="31"/>
      <c r="E829" s="33"/>
      <c r="F829" s="90"/>
      <c r="G829" s="31"/>
      <c r="H829" s="83"/>
      <c r="I829" s="83"/>
      <c r="J829" s="62"/>
      <c r="K829" s="31"/>
      <c r="L829" s="31"/>
      <c r="M829" s="83"/>
      <c r="N829" s="69"/>
      <c r="O829" s="69"/>
      <c r="P829" s="74"/>
      <c r="Q829" s="74"/>
      <c r="R829" s="75"/>
      <c r="S829" s="34"/>
      <c r="T829" s="83"/>
      <c r="U829" s="83"/>
      <c r="V829" s="83"/>
      <c r="W829" s="83"/>
      <c r="X829" s="74"/>
      <c r="Y829" s="74"/>
      <c r="Z829" s="74"/>
      <c r="AA829" s="66"/>
      <c r="AB829" s="72"/>
      <c r="AC829" s="66"/>
      <c r="AD829" s="72"/>
      <c r="AE829" s="72"/>
      <c r="AF829" s="72"/>
      <c r="AG829" s="62"/>
      <c r="AH829" s="104"/>
      <c r="AI829" s="105"/>
      <c r="AJ829" s="30"/>
      <c r="AK829" s="30"/>
      <c r="AL829" s="30"/>
      <c r="AM829" s="30"/>
      <c r="AN829" s="68"/>
      <c r="AO829" s="68"/>
      <c r="AP829" s="68"/>
      <c r="AQ829" s="68"/>
      <c r="AR829" s="68"/>
      <c r="AS829" s="31"/>
      <c r="AT829" s="73"/>
      <c r="AU829" s="73"/>
      <c r="AV829" s="68"/>
      <c r="AW829" s="67"/>
      <c r="AX829" s="67"/>
      <c r="AY829" s="67"/>
      <c r="AZ829" s="67"/>
      <c r="BA829" s="123"/>
      <c r="BB829" s="123"/>
      <c r="BC829" s="123"/>
      <c r="BD829" s="123"/>
      <c r="BE829" s="123"/>
      <c r="BF829" s="67"/>
    </row>
    <row r="830" spans="1:58" ht="25.5" customHeight="1" x14ac:dyDescent="0.25">
      <c r="A830" s="31"/>
      <c r="B830" s="31"/>
      <c r="C830" s="31"/>
      <c r="D830" s="31"/>
      <c r="E830" s="33"/>
      <c r="F830" s="90"/>
      <c r="G830" s="31"/>
      <c r="H830" s="83"/>
      <c r="I830" s="83"/>
      <c r="J830" s="62"/>
      <c r="K830" s="31"/>
      <c r="L830" s="31"/>
      <c r="M830" s="83"/>
      <c r="N830" s="69"/>
      <c r="O830" s="69"/>
      <c r="P830" s="74"/>
      <c r="Q830" s="74"/>
      <c r="R830" s="75"/>
      <c r="S830" s="34"/>
      <c r="T830" s="83"/>
      <c r="U830" s="83"/>
      <c r="V830" s="83"/>
      <c r="W830" s="83"/>
      <c r="X830" s="74"/>
      <c r="Y830" s="74"/>
      <c r="Z830" s="74"/>
      <c r="AA830" s="66"/>
      <c r="AB830" s="72"/>
      <c r="AC830" s="66"/>
      <c r="AD830" s="72"/>
      <c r="AE830" s="72"/>
      <c r="AF830" s="72"/>
      <c r="AG830" s="62"/>
      <c r="AH830" s="104"/>
      <c r="AI830" s="105"/>
      <c r="AJ830" s="30"/>
      <c r="AK830" s="30"/>
      <c r="AL830" s="30"/>
      <c r="AM830" s="30"/>
      <c r="AN830" s="68"/>
      <c r="AO830" s="68"/>
      <c r="AP830" s="68"/>
      <c r="AQ830" s="68"/>
      <c r="AR830" s="68"/>
      <c r="AS830" s="31"/>
      <c r="AT830" s="73"/>
      <c r="AU830" s="73"/>
      <c r="AV830" s="68"/>
      <c r="AW830" s="67"/>
      <c r="AX830" s="67"/>
      <c r="AY830" s="67"/>
      <c r="AZ830" s="67"/>
      <c r="BA830" s="123"/>
      <c r="BB830" s="123"/>
      <c r="BC830" s="123"/>
      <c r="BD830" s="123"/>
      <c r="BE830" s="123"/>
      <c r="BF830" s="67"/>
    </row>
    <row r="831" spans="1:58" ht="25.5" customHeight="1" x14ac:dyDescent="0.25">
      <c r="A831" s="31"/>
      <c r="B831" s="31"/>
      <c r="C831" s="31"/>
      <c r="D831" s="31"/>
      <c r="E831" s="33"/>
      <c r="F831" s="90"/>
      <c r="G831" s="31"/>
      <c r="H831" s="83"/>
      <c r="I831" s="83"/>
      <c r="J831" s="62"/>
      <c r="K831" s="31"/>
      <c r="L831" s="31"/>
      <c r="M831" s="83"/>
      <c r="N831" s="69"/>
      <c r="O831" s="69"/>
      <c r="P831" s="74"/>
      <c r="Q831" s="74"/>
      <c r="R831" s="75"/>
      <c r="S831" s="34"/>
      <c r="T831" s="83"/>
      <c r="U831" s="83"/>
      <c r="V831" s="83"/>
      <c r="W831" s="83"/>
      <c r="X831" s="74"/>
      <c r="Y831" s="74"/>
      <c r="Z831" s="74"/>
      <c r="AA831" s="66"/>
      <c r="AB831" s="72"/>
      <c r="AC831" s="66"/>
      <c r="AD831" s="72"/>
      <c r="AE831" s="72"/>
      <c r="AF831" s="72"/>
      <c r="AG831" s="62"/>
      <c r="AH831" s="104"/>
      <c r="AI831" s="105"/>
      <c r="AJ831" s="30"/>
      <c r="AK831" s="30"/>
      <c r="AL831" s="30"/>
      <c r="AM831" s="30"/>
      <c r="AN831" s="68"/>
      <c r="AO831" s="68"/>
      <c r="AP831" s="68"/>
      <c r="AQ831" s="68"/>
      <c r="AR831" s="68"/>
      <c r="AS831" s="31"/>
      <c r="AT831" s="73"/>
      <c r="AU831" s="73"/>
      <c r="AV831" s="68"/>
      <c r="AW831" s="67"/>
      <c r="AX831" s="67"/>
      <c r="AY831" s="67"/>
      <c r="AZ831" s="67"/>
      <c r="BA831" s="123"/>
      <c r="BB831" s="123"/>
      <c r="BC831" s="123"/>
      <c r="BD831" s="123"/>
      <c r="BE831" s="123"/>
      <c r="BF831" s="67"/>
    </row>
    <row r="832" spans="1:58" ht="25.5" customHeight="1" x14ac:dyDescent="0.25">
      <c r="A832" s="31"/>
      <c r="B832" s="31"/>
      <c r="C832" s="31"/>
      <c r="D832" s="31"/>
      <c r="E832" s="33"/>
      <c r="F832" s="90"/>
      <c r="G832" s="31"/>
      <c r="H832" s="83"/>
      <c r="I832" s="83"/>
      <c r="J832" s="62"/>
      <c r="K832" s="31"/>
      <c r="L832" s="31"/>
      <c r="M832" s="83"/>
      <c r="N832" s="69"/>
      <c r="O832" s="69"/>
      <c r="P832" s="74"/>
      <c r="Q832" s="74"/>
      <c r="R832" s="75"/>
      <c r="S832" s="34"/>
      <c r="T832" s="83"/>
      <c r="U832" s="83"/>
      <c r="V832" s="83"/>
      <c r="W832" s="83"/>
      <c r="X832" s="74"/>
      <c r="Y832" s="74"/>
      <c r="Z832" s="74"/>
      <c r="AA832" s="66"/>
      <c r="AB832" s="72"/>
      <c r="AC832" s="66"/>
      <c r="AD832" s="72"/>
      <c r="AE832" s="72"/>
      <c r="AF832" s="72"/>
      <c r="AG832" s="62"/>
      <c r="AH832" s="104"/>
      <c r="AI832" s="105"/>
      <c r="AJ832" s="30"/>
      <c r="AK832" s="30"/>
      <c r="AL832" s="30"/>
      <c r="AM832" s="30"/>
      <c r="AN832" s="68"/>
      <c r="AO832" s="68"/>
      <c r="AP832" s="68"/>
      <c r="AQ832" s="68"/>
      <c r="AR832" s="68"/>
      <c r="AS832" s="31"/>
      <c r="AT832" s="73"/>
      <c r="AU832" s="73"/>
      <c r="AV832" s="68"/>
      <c r="AW832" s="67"/>
      <c r="AX832" s="67"/>
      <c r="AY832" s="67"/>
      <c r="AZ832" s="67"/>
      <c r="BA832" s="123"/>
      <c r="BB832" s="123"/>
      <c r="BC832" s="123"/>
      <c r="BD832" s="123"/>
      <c r="BE832" s="123"/>
      <c r="BF832" s="67"/>
    </row>
    <row r="833" spans="1:58" ht="25.5" customHeight="1" x14ac:dyDescent="0.25">
      <c r="A833" s="31"/>
      <c r="B833" s="31"/>
      <c r="C833" s="31"/>
      <c r="D833" s="31"/>
      <c r="E833" s="33"/>
      <c r="F833" s="90"/>
      <c r="G833" s="31"/>
      <c r="H833" s="83"/>
      <c r="I833" s="83"/>
      <c r="J833" s="62"/>
      <c r="K833" s="31"/>
      <c r="L833" s="31"/>
      <c r="M833" s="83"/>
      <c r="N833" s="69"/>
      <c r="O833" s="69"/>
      <c r="P833" s="74"/>
      <c r="Q833" s="74"/>
      <c r="R833" s="75"/>
      <c r="S833" s="34"/>
      <c r="T833" s="83"/>
      <c r="U833" s="83"/>
      <c r="V833" s="83"/>
      <c r="W833" s="83"/>
      <c r="X833" s="74"/>
      <c r="Y833" s="74"/>
      <c r="Z833" s="74"/>
      <c r="AA833" s="66"/>
      <c r="AB833" s="72"/>
      <c r="AC833" s="66"/>
      <c r="AD833" s="72"/>
      <c r="AE833" s="72"/>
      <c r="AF833" s="72"/>
      <c r="AG833" s="62"/>
      <c r="AH833" s="104"/>
      <c r="AI833" s="105"/>
      <c r="AJ833" s="30"/>
      <c r="AK833" s="30"/>
      <c r="AL833" s="30"/>
      <c r="AM833" s="30"/>
      <c r="AN833" s="68"/>
      <c r="AO833" s="68"/>
      <c r="AP833" s="68"/>
      <c r="AQ833" s="68"/>
      <c r="AR833" s="68"/>
      <c r="AS833" s="31"/>
      <c r="AT833" s="73"/>
      <c r="AU833" s="73"/>
      <c r="AV833" s="68"/>
      <c r="AW833" s="67"/>
      <c r="AX833" s="67"/>
      <c r="AY833" s="67"/>
      <c r="AZ833" s="67"/>
      <c r="BA833" s="123"/>
      <c r="BB833" s="123"/>
      <c r="BC833" s="123"/>
      <c r="BD833" s="123"/>
      <c r="BE833" s="123"/>
      <c r="BF833" s="67"/>
    </row>
    <row r="834" spans="1:58" ht="25.5" customHeight="1" x14ac:dyDescent="0.25">
      <c r="A834" s="31"/>
      <c r="B834" s="31"/>
      <c r="C834" s="31"/>
      <c r="D834" s="31"/>
      <c r="E834" s="33"/>
      <c r="F834" s="90"/>
      <c r="G834" s="31"/>
      <c r="H834" s="83"/>
      <c r="I834" s="83"/>
      <c r="J834" s="62"/>
      <c r="K834" s="31"/>
      <c r="L834" s="31"/>
      <c r="M834" s="83"/>
      <c r="N834" s="69"/>
      <c r="O834" s="69"/>
      <c r="P834" s="74"/>
      <c r="Q834" s="74"/>
      <c r="R834" s="75"/>
      <c r="S834" s="34"/>
      <c r="T834" s="83"/>
      <c r="U834" s="83"/>
      <c r="V834" s="83"/>
      <c r="W834" s="83"/>
      <c r="X834" s="74"/>
      <c r="Y834" s="74"/>
      <c r="Z834" s="74"/>
      <c r="AA834" s="66"/>
      <c r="AB834" s="72"/>
      <c r="AC834" s="66"/>
      <c r="AD834" s="72"/>
      <c r="AE834" s="72"/>
      <c r="AF834" s="72"/>
      <c r="AG834" s="62"/>
      <c r="AH834" s="104"/>
      <c r="AI834" s="105"/>
      <c r="AJ834" s="30"/>
      <c r="AK834" s="30"/>
      <c r="AL834" s="30"/>
      <c r="AM834" s="30"/>
      <c r="AN834" s="68"/>
      <c r="AO834" s="68"/>
      <c r="AP834" s="68"/>
      <c r="AQ834" s="68"/>
      <c r="AR834" s="68"/>
      <c r="AS834" s="31"/>
      <c r="AT834" s="73"/>
      <c r="AU834" s="73"/>
      <c r="AV834" s="68"/>
      <c r="AW834" s="67"/>
      <c r="AX834" s="67"/>
      <c r="AY834" s="67"/>
      <c r="AZ834" s="67"/>
      <c r="BA834" s="123"/>
      <c r="BB834" s="123"/>
      <c r="BC834" s="123"/>
      <c r="BD834" s="123"/>
      <c r="BE834" s="123"/>
      <c r="BF834" s="67"/>
    </row>
    <row r="835" spans="1:58" ht="25.5" customHeight="1" x14ac:dyDescent="0.25">
      <c r="A835" s="31"/>
      <c r="B835" s="31"/>
      <c r="C835" s="31"/>
      <c r="D835" s="31"/>
      <c r="E835" s="33"/>
      <c r="F835" s="90"/>
      <c r="G835" s="31"/>
      <c r="H835" s="83"/>
      <c r="I835" s="83"/>
      <c r="J835" s="62"/>
      <c r="K835" s="31"/>
      <c r="L835" s="31"/>
      <c r="M835" s="83"/>
      <c r="N835" s="69"/>
      <c r="O835" s="69"/>
      <c r="P835" s="74"/>
      <c r="Q835" s="74"/>
      <c r="R835" s="75"/>
      <c r="S835" s="34"/>
      <c r="T835" s="83"/>
      <c r="U835" s="83"/>
      <c r="V835" s="83"/>
      <c r="W835" s="83"/>
      <c r="X835" s="74"/>
      <c r="Y835" s="74"/>
      <c r="Z835" s="74"/>
      <c r="AA835" s="66"/>
      <c r="AB835" s="72"/>
      <c r="AC835" s="66"/>
      <c r="AD835" s="72"/>
      <c r="AE835" s="72"/>
      <c r="AF835" s="72"/>
      <c r="AG835" s="62"/>
      <c r="AH835" s="104"/>
      <c r="AI835" s="105"/>
      <c r="AJ835" s="30"/>
      <c r="AK835" s="30"/>
      <c r="AL835" s="30"/>
      <c r="AM835" s="30"/>
      <c r="AN835" s="68"/>
      <c r="AO835" s="68"/>
      <c r="AP835" s="68"/>
      <c r="AQ835" s="68"/>
      <c r="AR835" s="68"/>
      <c r="AS835" s="31"/>
      <c r="AT835" s="73"/>
      <c r="AU835" s="73"/>
      <c r="AV835" s="68"/>
      <c r="AW835" s="67"/>
      <c r="AX835" s="67"/>
      <c r="AY835" s="67"/>
      <c r="AZ835" s="67"/>
      <c r="BA835" s="123"/>
      <c r="BB835" s="123"/>
      <c r="BC835" s="123"/>
      <c r="BD835" s="123"/>
      <c r="BE835" s="123"/>
      <c r="BF835" s="67"/>
    </row>
    <row r="836" spans="1:58" ht="25.5" customHeight="1" x14ac:dyDescent="0.25">
      <c r="A836" s="31"/>
      <c r="B836" s="31"/>
      <c r="C836" s="31"/>
      <c r="D836" s="31"/>
      <c r="E836" s="33"/>
      <c r="F836" s="90"/>
      <c r="G836" s="31"/>
      <c r="H836" s="83"/>
      <c r="I836" s="83"/>
      <c r="J836" s="62"/>
      <c r="K836" s="31"/>
      <c r="L836" s="31"/>
      <c r="M836" s="83"/>
      <c r="N836" s="69"/>
      <c r="O836" s="69"/>
      <c r="P836" s="74"/>
      <c r="Q836" s="74"/>
      <c r="R836" s="75"/>
      <c r="S836" s="34"/>
      <c r="T836" s="83"/>
      <c r="U836" s="83"/>
      <c r="V836" s="83"/>
      <c r="W836" s="83"/>
      <c r="X836" s="74"/>
      <c r="Y836" s="74"/>
      <c r="Z836" s="74"/>
      <c r="AA836" s="66"/>
      <c r="AB836" s="72"/>
      <c r="AC836" s="66"/>
      <c r="AD836" s="72"/>
      <c r="AE836" s="72"/>
      <c r="AF836" s="72"/>
      <c r="AG836" s="62"/>
      <c r="AH836" s="104"/>
      <c r="AI836" s="105"/>
      <c r="AJ836" s="30"/>
      <c r="AK836" s="30"/>
      <c r="AL836" s="30"/>
      <c r="AM836" s="30"/>
      <c r="AN836" s="68"/>
      <c r="AO836" s="68"/>
      <c r="AP836" s="68"/>
      <c r="AQ836" s="68"/>
      <c r="AR836" s="68"/>
      <c r="AS836" s="31"/>
      <c r="AT836" s="73"/>
      <c r="AU836" s="73"/>
      <c r="AV836" s="68"/>
      <c r="AW836" s="67"/>
      <c r="AX836" s="67"/>
      <c r="AY836" s="67"/>
      <c r="AZ836" s="67"/>
      <c r="BA836" s="123"/>
      <c r="BB836" s="123"/>
      <c r="BC836" s="123"/>
      <c r="BD836" s="123"/>
      <c r="BE836" s="123"/>
      <c r="BF836" s="67"/>
    </row>
    <row r="837" spans="1:58" ht="25.5" customHeight="1" x14ac:dyDescent="0.25">
      <c r="A837" s="31"/>
      <c r="B837" s="31"/>
      <c r="C837" s="31"/>
      <c r="D837" s="31"/>
      <c r="E837" s="33"/>
      <c r="F837" s="90"/>
      <c r="G837" s="31"/>
      <c r="H837" s="83"/>
      <c r="I837" s="83"/>
      <c r="J837" s="62"/>
      <c r="K837" s="31"/>
      <c r="L837" s="31"/>
      <c r="M837" s="83"/>
      <c r="N837" s="69"/>
      <c r="O837" s="69"/>
      <c r="P837" s="74"/>
      <c r="Q837" s="74"/>
      <c r="R837" s="75"/>
      <c r="S837" s="34"/>
      <c r="T837" s="83"/>
      <c r="U837" s="83"/>
      <c r="V837" s="83"/>
      <c r="W837" s="83"/>
      <c r="X837" s="74"/>
      <c r="Y837" s="74"/>
      <c r="Z837" s="74"/>
      <c r="AA837" s="66"/>
      <c r="AB837" s="72"/>
      <c r="AC837" s="66"/>
      <c r="AD837" s="72"/>
      <c r="AE837" s="72"/>
      <c r="AF837" s="72"/>
      <c r="AG837" s="62"/>
      <c r="AH837" s="104"/>
      <c r="AI837" s="105"/>
      <c r="AJ837" s="30"/>
      <c r="AK837" s="30"/>
      <c r="AL837" s="30"/>
      <c r="AM837" s="30"/>
      <c r="AN837" s="68"/>
      <c r="AO837" s="68"/>
      <c r="AP837" s="68"/>
      <c r="AQ837" s="68"/>
      <c r="AR837" s="68"/>
      <c r="AS837" s="31"/>
      <c r="AT837" s="73"/>
      <c r="AU837" s="73"/>
      <c r="AV837" s="68"/>
      <c r="AW837" s="67"/>
      <c r="AX837" s="67"/>
      <c r="AY837" s="67"/>
      <c r="AZ837" s="67"/>
      <c r="BA837" s="123"/>
      <c r="BB837" s="123"/>
      <c r="BC837" s="123"/>
      <c r="BD837" s="123"/>
      <c r="BE837" s="123"/>
      <c r="BF837" s="67"/>
    </row>
    <row r="838" spans="1:58" ht="25.5" customHeight="1" x14ac:dyDescent="0.25">
      <c r="A838" s="31"/>
      <c r="B838" s="31"/>
      <c r="C838" s="31"/>
      <c r="D838" s="31"/>
      <c r="E838" s="33"/>
      <c r="F838" s="90"/>
      <c r="G838" s="31"/>
      <c r="H838" s="83"/>
      <c r="I838" s="83"/>
      <c r="J838" s="62"/>
      <c r="K838" s="31"/>
      <c r="L838" s="31"/>
      <c r="M838" s="83"/>
      <c r="N838" s="69"/>
      <c r="O838" s="69"/>
      <c r="P838" s="74"/>
      <c r="Q838" s="74"/>
      <c r="R838" s="75"/>
      <c r="S838" s="34"/>
      <c r="T838" s="83"/>
      <c r="U838" s="83"/>
      <c r="V838" s="83"/>
      <c r="W838" s="83"/>
      <c r="X838" s="74"/>
      <c r="Y838" s="74"/>
      <c r="Z838" s="74"/>
      <c r="AA838" s="66"/>
      <c r="AB838" s="72"/>
      <c r="AC838" s="66"/>
      <c r="AD838" s="72"/>
      <c r="AE838" s="72"/>
      <c r="AF838" s="72"/>
      <c r="AG838" s="62"/>
      <c r="AH838" s="104"/>
      <c r="AI838" s="105"/>
      <c r="AJ838" s="30"/>
      <c r="AK838" s="30"/>
      <c r="AL838" s="30"/>
      <c r="AM838" s="30"/>
      <c r="AN838" s="68"/>
      <c r="AO838" s="68"/>
      <c r="AP838" s="68"/>
      <c r="AQ838" s="68"/>
      <c r="AR838" s="68"/>
      <c r="AS838" s="31"/>
      <c r="AT838" s="73"/>
      <c r="AU838" s="73"/>
      <c r="AV838" s="68"/>
      <c r="AW838" s="67"/>
      <c r="AX838" s="67"/>
      <c r="AY838" s="67"/>
      <c r="AZ838" s="67"/>
      <c r="BA838" s="123"/>
      <c r="BB838" s="123"/>
      <c r="BC838" s="123"/>
      <c r="BD838" s="123"/>
      <c r="BE838" s="123"/>
      <c r="BF838" s="67"/>
    </row>
    <row r="839" spans="1:58" ht="25.5" customHeight="1" x14ac:dyDescent="0.25">
      <c r="A839" s="31"/>
      <c r="B839" s="31"/>
      <c r="C839" s="31"/>
      <c r="D839" s="31"/>
      <c r="E839" s="33"/>
      <c r="F839" s="90"/>
      <c r="G839" s="31"/>
      <c r="H839" s="83"/>
      <c r="I839" s="83"/>
      <c r="J839" s="62"/>
      <c r="K839" s="31"/>
      <c r="L839" s="31"/>
      <c r="M839" s="83"/>
      <c r="N839" s="69"/>
      <c r="O839" s="69"/>
      <c r="P839" s="74"/>
      <c r="Q839" s="74"/>
      <c r="R839" s="75"/>
      <c r="S839" s="34"/>
      <c r="T839" s="83"/>
      <c r="U839" s="83"/>
      <c r="V839" s="83"/>
      <c r="W839" s="83"/>
      <c r="X839" s="74"/>
      <c r="Y839" s="74"/>
      <c r="Z839" s="74"/>
      <c r="AA839" s="66"/>
      <c r="AB839" s="72"/>
      <c r="AC839" s="66"/>
      <c r="AD839" s="72"/>
      <c r="AE839" s="72"/>
      <c r="AF839" s="72"/>
      <c r="AG839" s="62"/>
      <c r="AH839" s="104"/>
      <c r="AI839" s="105"/>
      <c r="AJ839" s="30"/>
      <c r="AK839" s="30"/>
      <c r="AL839" s="30"/>
      <c r="AM839" s="30"/>
      <c r="AN839" s="68"/>
      <c r="AO839" s="68"/>
      <c r="AP839" s="68"/>
      <c r="AQ839" s="68"/>
      <c r="AR839" s="68"/>
      <c r="AS839" s="31"/>
      <c r="AT839" s="73"/>
      <c r="AU839" s="73"/>
      <c r="AV839" s="68"/>
      <c r="AW839" s="67"/>
      <c r="AX839" s="67"/>
      <c r="AY839" s="67"/>
      <c r="AZ839" s="67"/>
      <c r="BA839" s="123"/>
      <c r="BB839" s="123"/>
      <c r="BC839" s="123"/>
      <c r="BD839" s="123"/>
      <c r="BE839" s="123"/>
      <c r="BF839" s="67"/>
    </row>
    <row r="840" spans="1:58" ht="25.5" customHeight="1" x14ac:dyDescent="0.25">
      <c r="A840" s="31"/>
      <c r="B840" s="31"/>
      <c r="C840" s="31"/>
      <c r="D840" s="31"/>
      <c r="E840" s="33"/>
      <c r="F840" s="90"/>
      <c r="G840" s="31"/>
      <c r="H840" s="83"/>
      <c r="I840" s="83"/>
      <c r="J840" s="62"/>
      <c r="K840" s="31"/>
      <c r="L840" s="31"/>
      <c r="M840" s="83"/>
      <c r="N840" s="69"/>
      <c r="O840" s="69"/>
      <c r="P840" s="74"/>
      <c r="Q840" s="74"/>
      <c r="R840" s="75"/>
      <c r="S840" s="34"/>
      <c r="T840" s="83"/>
      <c r="U840" s="83"/>
      <c r="V840" s="83"/>
      <c r="W840" s="83"/>
      <c r="X840" s="74"/>
      <c r="Y840" s="74"/>
      <c r="Z840" s="74"/>
      <c r="AA840" s="66"/>
      <c r="AB840" s="72"/>
      <c r="AC840" s="66"/>
      <c r="AD840" s="72"/>
      <c r="AE840" s="72"/>
      <c r="AF840" s="72"/>
      <c r="AG840" s="62"/>
      <c r="AH840" s="104"/>
      <c r="AI840" s="105"/>
      <c r="AJ840" s="30"/>
      <c r="AK840" s="30"/>
      <c r="AL840" s="30"/>
      <c r="AM840" s="30"/>
      <c r="AN840" s="68"/>
      <c r="AO840" s="68"/>
      <c r="AP840" s="68"/>
      <c r="AQ840" s="68"/>
      <c r="AR840" s="68"/>
      <c r="AS840" s="31"/>
      <c r="AT840" s="73"/>
      <c r="AU840" s="73"/>
      <c r="AV840" s="68"/>
      <c r="AW840" s="67"/>
      <c r="AX840" s="67"/>
      <c r="AY840" s="67"/>
      <c r="AZ840" s="67"/>
      <c r="BA840" s="123"/>
      <c r="BB840" s="123"/>
      <c r="BC840" s="123"/>
      <c r="BD840" s="123"/>
      <c r="BE840" s="123"/>
      <c r="BF840" s="67"/>
    </row>
    <row r="841" spans="1:58" ht="25.5" customHeight="1" x14ac:dyDescent="0.25">
      <c r="A841" s="31"/>
      <c r="B841" s="31"/>
      <c r="C841" s="31"/>
      <c r="D841" s="31"/>
      <c r="E841" s="33"/>
      <c r="F841" s="90"/>
      <c r="G841" s="31"/>
      <c r="H841" s="83"/>
      <c r="I841" s="83"/>
      <c r="J841" s="62"/>
      <c r="K841" s="31"/>
      <c r="L841" s="31"/>
      <c r="M841" s="83"/>
      <c r="N841" s="69"/>
      <c r="O841" s="69"/>
      <c r="P841" s="74"/>
      <c r="Q841" s="74"/>
      <c r="R841" s="75"/>
      <c r="S841" s="34"/>
      <c r="T841" s="83"/>
      <c r="U841" s="83"/>
      <c r="V841" s="83"/>
      <c r="W841" s="83"/>
      <c r="X841" s="74"/>
      <c r="Y841" s="74"/>
      <c r="Z841" s="74"/>
      <c r="AA841" s="66"/>
      <c r="AB841" s="72"/>
      <c r="AC841" s="66"/>
      <c r="AD841" s="72"/>
      <c r="AE841" s="72"/>
      <c r="AF841" s="72"/>
      <c r="AG841" s="62"/>
      <c r="AH841" s="104"/>
      <c r="AI841" s="105"/>
      <c r="AJ841" s="30"/>
      <c r="AK841" s="30"/>
      <c r="AL841" s="30"/>
      <c r="AM841" s="30"/>
      <c r="AN841" s="68"/>
      <c r="AO841" s="68"/>
      <c r="AP841" s="68"/>
      <c r="AQ841" s="68"/>
      <c r="AR841" s="68"/>
      <c r="AS841" s="31"/>
      <c r="AT841" s="73"/>
      <c r="AU841" s="73"/>
      <c r="AV841" s="68"/>
      <c r="AW841" s="67"/>
      <c r="AX841" s="67"/>
      <c r="AY841" s="67"/>
      <c r="AZ841" s="67"/>
      <c r="BA841" s="123"/>
      <c r="BB841" s="123"/>
      <c r="BC841" s="123"/>
      <c r="BD841" s="123"/>
      <c r="BE841" s="123"/>
      <c r="BF841" s="67"/>
    </row>
    <row r="842" spans="1:58" ht="25.5" customHeight="1" x14ac:dyDescent="0.25">
      <c r="A842" s="31"/>
      <c r="B842" s="31"/>
      <c r="C842" s="31"/>
      <c r="D842" s="31"/>
      <c r="E842" s="33"/>
      <c r="F842" s="90"/>
      <c r="G842" s="31"/>
      <c r="H842" s="83"/>
      <c r="I842" s="83"/>
      <c r="J842" s="62"/>
      <c r="K842" s="31"/>
      <c r="L842" s="31"/>
      <c r="M842" s="83"/>
      <c r="N842" s="69"/>
      <c r="O842" s="69"/>
      <c r="P842" s="74"/>
      <c r="Q842" s="74"/>
      <c r="R842" s="75"/>
      <c r="S842" s="34"/>
      <c r="T842" s="83"/>
      <c r="U842" s="83"/>
      <c r="V842" s="83"/>
      <c r="W842" s="83"/>
      <c r="X842" s="74"/>
      <c r="Y842" s="74"/>
      <c r="Z842" s="74"/>
      <c r="AA842" s="66"/>
      <c r="AB842" s="72"/>
      <c r="AC842" s="66"/>
      <c r="AD842" s="72"/>
      <c r="AE842" s="72"/>
      <c r="AF842" s="72"/>
      <c r="AG842" s="62"/>
      <c r="AH842" s="104"/>
      <c r="AI842" s="105"/>
      <c r="AJ842" s="30"/>
      <c r="AK842" s="30"/>
      <c r="AL842" s="30"/>
      <c r="AM842" s="30"/>
      <c r="AN842" s="68"/>
      <c r="AO842" s="68"/>
      <c r="AP842" s="68"/>
      <c r="AQ842" s="68"/>
      <c r="AR842" s="68"/>
      <c r="AS842" s="31"/>
      <c r="AT842" s="73"/>
      <c r="AU842" s="73"/>
      <c r="AV842" s="68"/>
      <c r="AW842" s="67"/>
      <c r="AX842" s="67"/>
      <c r="AY842" s="67"/>
      <c r="AZ842" s="67"/>
      <c r="BA842" s="123"/>
      <c r="BB842" s="123"/>
      <c r="BC842" s="123"/>
      <c r="BD842" s="123"/>
      <c r="BE842" s="123"/>
      <c r="BF842" s="67"/>
    </row>
    <row r="843" spans="1:58" ht="25.5" customHeight="1" x14ac:dyDescent="0.25">
      <c r="A843" s="31"/>
      <c r="B843" s="31"/>
      <c r="C843" s="31"/>
      <c r="D843" s="31"/>
      <c r="E843" s="33"/>
      <c r="F843" s="90"/>
      <c r="G843" s="31"/>
      <c r="H843" s="83"/>
      <c r="I843" s="83"/>
      <c r="J843" s="62"/>
      <c r="K843" s="31"/>
      <c r="L843" s="31"/>
      <c r="M843" s="83"/>
      <c r="N843" s="69"/>
      <c r="O843" s="69"/>
      <c r="P843" s="74"/>
      <c r="Q843" s="74"/>
      <c r="R843" s="75"/>
      <c r="S843" s="34"/>
      <c r="T843" s="83"/>
      <c r="U843" s="83"/>
      <c r="V843" s="83"/>
      <c r="W843" s="83"/>
      <c r="X843" s="74"/>
      <c r="Y843" s="74"/>
      <c r="Z843" s="74"/>
      <c r="AA843" s="66"/>
      <c r="AB843" s="72"/>
      <c r="AC843" s="66"/>
      <c r="AD843" s="72"/>
      <c r="AE843" s="72"/>
      <c r="AF843" s="72"/>
      <c r="AG843" s="62"/>
      <c r="AH843" s="104"/>
      <c r="AI843" s="105"/>
      <c r="AJ843" s="30"/>
      <c r="AK843" s="30"/>
      <c r="AL843" s="30"/>
      <c r="AM843" s="30"/>
      <c r="AN843" s="68"/>
      <c r="AO843" s="68"/>
      <c r="AP843" s="68"/>
      <c r="AQ843" s="68"/>
      <c r="AR843" s="68"/>
      <c r="AS843" s="31"/>
      <c r="AT843" s="73"/>
      <c r="AU843" s="73"/>
      <c r="AV843" s="68"/>
      <c r="AW843" s="67"/>
      <c r="AX843" s="67"/>
      <c r="AY843" s="67"/>
      <c r="AZ843" s="67"/>
      <c r="BA843" s="123"/>
      <c r="BB843" s="123"/>
      <c r="BC843" s="123"/>
      <c r="BD843" s="123"/>
      <c r="BE843" s="123"/>
      <c r="BF843" s="67"/>
    </row>
    <row r="844" spans="1:58" ht="25.5" customHeight="1" x14ac:dyDescent="0.25">
      <c r="A844" s="31"/>
      <c r="B844" s="31"/>
      <c r="C844" s="31"/>
      <c r="D844" s="31"/>
      <c r="E844" s="33"/>
      <c r="F844" s="90"/>
      <c r="G844" s="31"/>
      <c r="H844" s="83"/>
      <c r="I844" s="83"/>
      <c r="J844" s="62"/>
      <c r="K844" s="31"/>
      <c r="L844" s="31"/>
      <c r="M844" s="83"/>
      <c r="N844" s="69"/>
      <c r="O844" s="69"/>
      <c r="P844" s="74"/>
      <c r="Q844" s="74"/>
      <c r="R844" s="75"/>
      <c r="S844" s="34"/>
      <c r="T844" s="83"/>
      <c r="U844" s="83"/>
      <c r="V844" s="83"/>
      <c r="W844" s="83"/>
      <c r="X844" s="74"/>
      <c r="Y844" s="74"/>
      <c r="Z844" s="74"/>
      <c r="AA844" s="66"/>
      <c r="AB844" s="72"/>
      <c r="AC844" s="66"/>
      <c r="AD844" s="72"/>
      <c r="AE844" s="72"/>
      <c r="AF844" s="72"/>
      <c r="AG844" s="62"/>
      <c r="AH844" s="104"/>
      <c r="AI844" s="105"/>
      <c r="AJ844" s="30"/>
      <c r="AK844" s="30"/>
      <c r="AL844" s="30"/>
      <c r="AM844" s="30"/>
      <c r="AN844" s="68"/>
      <c r="AO844" s="68"/>
      <c r="AP844" s="68"/>
      <c r="AQ844" s="68"/>
      <c r="AR844" s="68"/>
      <c r="AS844" s="31"/>
      <c r="AT844" s="73"/>
      <c r="AU844" s="73"/>
      <c r="AV844" s="68"/>
      <c r="AW844" s="67"/>
      <c r="AX844" s="67"/>
      <c r="AY844" s="67"/>
      <c r="AZ844" s="67"/>
      <c r="BA844" s="123"/>
      <c r="BB844" s="123"/>
      <c r="BC844" s="123"/>
      <c r="BD844" s="123"/>
      <c r="BE844" s="123"/>
      <c r="BF844" s="67"/>
    </row>
    <row r="845" spans="1:58" ht="25.5" customHeight="1" x14ac:dyDescent="0.25">
      <c r="A845" s="31"/>
      <c r="B845" s="31"/>
      <c r="C845" s="31"/>
      <c r="D845" s="31"/>
      <c r="E845" s="33"/>
      <c r="F845" s="90"/>
      <c r="G845" s="31"/>
      <c r="H845" s="83"/>
      <c r="I845" s="83"/>
      <c r="J845" s="62"/>
      <c r="K845" s="31"/>
      <c r="L845" s="31"/>
      <c r="M845" s="83"/>
      <c r="N845" s="69"/>
      <c r="O845" s="69"/>
      <c r="P845" s="74"/>
      <c r="Q845" s="74"/>
      <c r="R845" s="75"/>
      <c r="S845" s="34"/>
      <c r="T845" s="83"/>
      <c r="U845" s="83"/>
      <c r="V845" s="83"/>
      <c r="W845" s="83"/>
      <c r="X845" s="74"/>
      <c r="Y845" s="74"/>
      <c r="Z845" s="74"/>
      <c r="AA845" s="66"/>
      <c r="AB845" s="72"/>
      <c r="AC845" s="66"/>
      <c r="AD845" s="72"/>
      <c r="AE845" s="72"/>
      <c r="AF845" s="72"/>
      <c r="AG845" s="62"/>
      <c r="AH845" s="104"/>
      <c r="AI845" s="105"/>
      <c r="AJ845" s="30"/>
      <c r="AK845" s="30"/>
      <c r="AL845" s="30"/>
      <c r="AM845" s="30"/>
      <c r="AN845" s="68"/>
      <c r="AO845" s="68"/>
      <c r="AP845" s="68"/>
      <c r="AQ845" s="68"/>
      <c r="AR845" s="68"/>
      <c r="AS845" s="31"/>
      <c r="AT845" s="73"/>
      <c r="AU845" s="73"/>
      <c r="AV845" s="68"/>
      <c r="AW845" s="67"/>
      <c r="AX845" s="67"/>
      <c r="AY845" s="67"/>
      <c r="AZ845" s="67"/>
      <c r="BA845" s="123"/>
      <c r="BB845" s="123"/>
      <c r="BC845" s="123"/>
      <c r="BD845" s="123"/>
      <c r="BE845" s="123"/>
      <c r="BF845" s="67"/>
    </row>
    <row r="846" spans="1:58" ht="25.5" customHeight="1" x14ac:dyDescent="0.25">
      <c r="A846" s="31"/>
      <c r="B846" s="31"/>
      <c r="C846" s="31"/>
      <c r="D846" s="31"/>
      <c r="E846" s="33"/>
      <c r="F846" s="90"/>
      <c r="G846" s="31"/>
      <c r="H846" s="83"/>
      <c r="I846" s="83"/>
      <c r="J846" s="62"/>
      <c r="K846" s="31"/>
      <c r="L846" s="31"/>
      <c r="M846" s="83"/>
      <c r="N846" s="69"/>
      <c r="O846" s="69"/>
      <c r="P846" s="74"/>
      <c r="Q846" s="74"/>
      <c r="R846" s="75"/>
      <c r="S846" s="34"/>
      <c r="T846" s="83"/>
      <c r="U846" s="83"/>
      <c r="V846" s="83"/>
      <c r="W846" s="83"/>
      <c r="X846" s="74"/>
      <c r="Y846" s="74"/>
      <c r="Z846" s="74"/>
      <c r="AA846" s="66"/>
      <c r="AB846" s="72"/>
      <c r="AC846" s="66"/>
      <c r="AD846" s="72"/>
      <c r="AE846" s="72"/>
      <c r="AF846" s="72"/>
      <c r="AG846" s="62"/>
      <c r="AH846" s="104"/>
      <c r="AI846" s="105"/>
      <c r="AJ846" s="30"/>
      <c r="AK846" s="30"/>
      <c r="AL846" s="30"/>
      <c r="AM846" s="30"/>
      <c r="AN846" s="68"/>
      <c r="AO846" s="68"/>
      <c r="AP846" s="68"/>
      <c r="AQ846" s="68"/>
      <c r="AR846" s="68"/>
      <c r="AS846" s="31"/>
      <c r="AT846" s="73"/>
      <c r="AU846" s="73"/>
      <c r="AV846" s="68"/>
      <c r="AW846" s="67"/>
      <c r="AX846" s="67"/>
      <c r="AY846" s="67"/>
      <c r="AZ846" s="67"/>
      <c r="BA846" s="123"/>
      <c r="BB846" s="123"/>
      <c r="BC846" s="123"/>
      <c r="BD846" s="123"/>
      <c r="BE846" s="123"/>
      <c r="BF846" s="67"/>
    </row>
    <row r="847" spans="1:58" ht="25.5" customHeight="1" x14ac:dyDescent="0.25">
      <c r="A847" s="31"/>
      <c r="B847" s="31"/>
      <c r="C847" s="31"/>
      <c r="D847" s="31"/>
      <c r="E847" s="33"/>
      <c r="F847" s="90"/>
      <c r="G847" s="31"/>
      <c r="H847" s="83"/>
      <c r="I847" s="83"/>
      <c r="J847" s="62"/>
      <c r="K847" s="31"/>
      <c r="L847" s="31"/>
      <c r="M847" s="83"/>
      <c r="N847" s="69"/>
      <c r="O847" s="69"/>
      <c r="P847" s="74"/>
      <c r="Q847" s="74"/>
      <c r="R847" s="75"/>
      <c r="S847" s="34"/>
      <c r="T847" s="83"/>
      <c r="U847" s="83"/>
      <c r="V847" s="83"/>
      <c r="W847" s="83"/>
      <c r="X847" s="74"/>
      <c r="Y847" s="74"/>
      <c r="Z847" s="74"/>
      <c r="AA847" s="66"/>
      <c r="AB847" s="72"/>
      <c r="AC847" s="66"/>
      <c r="AD847" s="72"/>
      <c r="AE847" s="72"/>
      <c r="AF847" s="72"/>
      <c r="AG847" s="62"/>
      <c r="AH847" s="104"/>
      <c r="AI847" s="105"/>
      <c r="AJ847" s="30"/>
      <c r="AK847" s="30"/>
      <c r="AL847" s="30"/>
      <c r="AM847" s="30"/>
      <c r="AN847" s="68"/>
      <c r="AO847" s="68"/>
      <c r="AP847" s="68"/>
      <c r="AQ847" s="68"/>
      <c r="AR847" s="68"/>
      <c r="AS847" s="31"/>
      <c r="AT847" s="73"/>
      <c r="AU847" s="73"/>
      <c r="AV847" s="68"/>
      <c r="AW847" s="67"/>
      <c r="AX847" s="67"/>
      <c r="AY847" s="67"/>
      <c r="AZ847" s="67"/>
      <c r="BA847" s="123"/>
      <c r="BB847" s="123"/>
      <c r="BC847" s="123"/>
      <c r="BD847" s="123"/>
      <c r="BE847" s="123"/>
      <c r="BF847" s="67"/>
    </row>
    <row r="848" spans="1:58" ht="25.5" customHeight="1" x14ac:dyDescent="0.25">
      <c r="A848" s="31"/>
      <c r="B848" s="31"/>
      <c r="C848" s="31"/>
      <c r="D848" s="31"/>
      <c r="E848" s="33"/>
      <c r="F848" s="90"/>
      <c r="G848" s="31"/>
      <c r="H848" s="83"/>
      <c r="I848" s="83"/>
      <c r="J848" s="62"/>
      <c r="K848" s="31"/>
      <c r="L848" s="31"/>
      <c r="M848" s="83"/>
      <c r="N848" s="69"/>
      <c r="O848" s="69"/>
      <c r="P848" s="74"/>
      <c r="Q848" s="74"/>
      <c r="R848" s="75"/>
      <c r="S848" s="34"/>
      <c r="T848" s="83"/>
      <c r="U848" s="83"/>
      <c r="V848" s="83"/>
      <c r="W848" s="83"/>
      <c r="X848" s="74"/>
      <c r="Y848" s="74"/>
      <c r="Z848" s="74"/>
      <c r="AA848" s="66"/>
      <c r="AB848" s="72"/>
      <c r="AC848" s="66"/>
      <c r="AD848" s="72"/>
      <c r="AE848" s="72"/>
      <c r="AF848" s="72"/>
      <c r="AG848" s="62"/>
      <c r="AH848" s="104"/>
      <c r="AI848" s="105"/>
      <c r="AJ848" s="30"/>
      <c r="AK848" s="30"/>
      <c r="AL848" s="30"/>
      <c r="AM848" s="30"/>
      <c r="AN848" s="68"/>
      <c r="AO848" s="68"/>
      <c r="AP848" s="68"/>
      <c r="AQ848" s="68"/>
      <c r="AR848" s="68"/>
      <c r="AS848" s="31"/>
      <c r="AT848" s="73"/>
      <c r="AU848" s="73"/>
      <c r="AV848" s="68"/>
      <c r="AW848" s="67"/>
      <c r="AX848" s="67"/>
      <c r="AY848" s="67"/>
      <c r="AZ848" s="67"/>
      <c r="BA848" s="123"/>
      <c r="BB848" s="123"/>
      <c r="BC848" s="123"/>
      <c r="BD848" s="123"/>
      <c r="BE848" s="123"/>
      <c r="BF848" s="67"/>
    </row>
    <row r="849" spans="1:58" ht="25.5" customHeight="1" x14ac:dyDescent="0.25">
      <c r="A849" s="31"/>
      <c r="B849" s="31"/>
      <c r="C849" s="31"/>
      <c r="D849" s="31"/>
      <c r="E849" s="33"/>
      <c r="F849" s="90"/>
      <c r="G849" s="31"/>
      <c r="H849" s="83"/>
      <c r="I849" s="83"/>
      <c r="J849" s="62"/>
      <c r="K849" s="31"/>
      <c r="L849" s="31"/>
      <c r="M849" s="83"/>
      <c r="N849" s="69"/>
      <c r="O849" s="69"/>
      <c r="P849" s="74"/>
      <c r="Q849" s="74"/>
      <c r="R849" s="75"/>
      <c r="S849" s="34"/>
      <c r="T849" s="83"/>
      <c r="U849" s="83"/>
      <c r="V849" s="83"/>
      <c r="W849" s="83"/>
      <c r="X849" s="74"/>
      <c r="Y849" s="74"/>
      <c r="Z849" s="74"/>
      <c r="AA849" s="66"/>
      <c r="AB849" s="72"/>
      <c r="AC849" s="66"/>
      <c r="AD849" s="72"/>
      <c r="AE849" s="72"/>
      <c r="AF849" s="72"/>
      <c r="AG849" s="62"/>
      <c r="AH849" s="104"/>
      <c r="AI849" s="105"/>
      <c r="AJ849" s="30"/>
      <c r="AK849" s="30"/>
      <c r="AL849" s="30"/>
      <c r="AM849" s="30"/>
      <c r="AN849" s="68"/>
      <c r="AO849" s="68"/>
      <c r="AP849" s="68"/>
      <c r="AQ849" s="68"/>
      <c r="AR849" s="68"/>
      <c r="AS849" s="31"/>
      <c r="AT849" s="73"/>
      <c r="AU849" s="73"/>
      <c r="AV849" s="68"/>
      <c r="AW849" s="67"/>
      <c r="AX849" s="67"/>
      <c r="AY849" s="67"/>
      <c r="AZ849" s="67"/>
      <c r="BA849" s="123"/>
      <c r="BB849" s="123"/>
      <c r="BC849" s="123"/>
      <c r="BD849" s="123"/>
      <c r="BE849" s="123"/>
      <c r="BF849" s="67"/>
    </row>
    <row r="850" spans="1:58" ht="25.5" customHeight="1" x14ac:dyDescent="0.25">
      <c r="A850" s="31"/>
      <c r="B850" s="31"/>
      <c r="C850" s="31"/>
      <c r="D850" s="31"/>
      <c r="E850" s="33"/>
      <c r="F850" s="90"/>
      <c r="G850" s="31"/>
      <c r="H850" s="83"/>
      <c r="I850" s="83"/>
      <c r="J850" s="62"/>
      <c r="K850" s="31"/>
      <c r="L850" s="31"/>
      <c r="M850" s="83"/>
      <c r="N850" s="69"/>
      <c r="O850" s="69"/>
      <c r="P850" s="74"/>
      <c r="Q850" s="74"/>
      <c r="R850" s="75"/>
      <c r="S850" s="34"/>
      <c r="T850" s="83"/>
      <c r="U850" s="83"/>
      <c r="V850" s="83"/>
      <c r="W850" s="83"/>
      <c r="X850" s="74"/>
      <c r="Y850" s="74"/>
      <c r="Z850" s="74"/>
      <c r="AA850" s="66"/>
      <c r="AB850" s="72"/>
      <c r="AC850" s="66"/>
      <c r="AD850" s="72"/>
      <c r="AE850" s="72"/>
      <c r="AF850" s="72"/>
      <c r="AG850" s="62"/>
      <c r="AH850" s="104"/>
      <c r="AI850" s="105"/>
      <c r="AJ850" s="30"/>
      <c r="AK850" s="30"/>
      <c r="AL850" s="30"/>
      <c r="AM850" s="30"/>
      <c r="AN850" s="68"/>
      <c r="AO850" s="68"/>
      <c r="AP850" s="68"/>
      <c r="AQ850" s="68"/>
      <c r="AR850" s="68"/>
      <c r="AS850" s="31"/>
      <c r="AT850" s="73"/>
      <c r="AU850" s="73"/>
      <c r="AV850" s="68"/>
      <c r="AW850" s="67"/>
      <c r="AX850" s="67"/>
      <c r="AY850" s="67"/>
      <c r="AZ850" s="67"/>
      <c r="BA850" s="123"/>
      <c r="BB850" s="123"/>
      <c r="BC850" s="123"/>
      <c r="BD850" s="123"/>
      <c r="BE850" s="123"/>
      <c r="BF850" s="67"/>
    </row>
    <row r="851" spans="1:58" ht="25.5" customHeight="1" x14ac:dyDescent="0.25">
      <c r="A851" s="31"/>
      <c r="B851" s="31"/>
      <c r="C851" s="31"/>
      <c r="D851" s="31"/>
      <c r="E851" s="33"/>
      <c r="F851" s="90"/>
      <c r="G851" s="31"/>
      <c r="H851" s="83"/>
      <c r="I851" s="83"/>
      <c r="J851" s="62"/>
      <c r="K851" s="31"/>
      <c r="L851" s="31"/>
      <c r="M851" s="83"/>
      <c r="N851" s="69"/>
      <c r="O851" s="69"/>
      <c r="P851" s="74"/>
      <c r="Q851" s="74"/>
      <c r="R851" s="75"/>
      <c r="S851" s="34"/>
      <c r="T851" s="83"/>
      <c r="U851" s="83"/>
      <c r="V851" s="83"/>
      <c r="W851" s="83"/>
      <c r="X851" s="74"/>
      <c r="Y851" s="74"/>
      <c r="Z851" s="74"/>
      <c r="AA851" s="66"/>
      <c r="AB851" s="72"/>
      <c r="AC851" s="66"/>
      <c r="AD851" s="72"/>
      <c r="AE851" s="72"/>
      <c r="AF851" s="72"/>
      <c r="AG851" s="62"/>
      <c r="AH851" s="104"/>
      <c r="AI851" s="105"/>
      <c r="AJ851" s="30"/>
      <c r="AK851" s="30"/>
      <c r="AL851" s="30"/>
      <c r="AM851" s="30"/>
      <c r="AN851" s="68"/>
      <c r="AO851" s="68"/>
      <c r="AP851" s="68"/>
      <c r="AQ851" s="68"/>
      <c r="AR851" s="68"/>
      <c r="AS851" s="31"/>
      <c r="AT851" s="73"/>
      <c r="AU851" s="73"/>
      <c r="AV851" s="68"/>
      <c r="AW851" s="67"/>
      <c r="AX851" s="67"/>
      <c r="AY851" s="67"/>
      <c r="AZ851" s="67"/>
      <c r="BA851" s="123"/>
      <c r="BB851" s="123"/>
      <c r="BC851" s="123"/>
      <c r="BD851" s="123"/>
      <c r="BE851" s="123"/>
      <c r="BF851" s="67"/>
    </row>
    <row r="852" spans="1:58" ht="25.5" customHeight="1" x14ac:dyDescent="0.25">
      <c r="A852" s="31"/>
      <c r="B852" s="31"/>
      <c r="C852" s="31"/>
      <c r="D852" s="31"/>
      <c r="E852" s="33"/>
      <c r="F852" s="90"/>
      <c r="G852" s="31"/>
      <c r="H852" s="83"/>
      <c r="I852" s="83"/>
      <c r="J852" s="62"/>
      <c r="K852" s="31"/>
      <c r="L852" s="31"/>
      <c r="M852" s="83"/>
      <c r="N852" s="69"/>
      <c r="O852" s="69"/>
      <c r="P852" s="74"/>
      <c r="Q852" s="74"/>
      <c r="R852" s="75"/>
      <c r="S852" s="34"/>
      <c r="T852" s="83"/>
      <c r="U852" s="83"/>
      <c r="V852" s="83"/>
      <c r="W852" s="83"/>
      <c r="X852" s="74"/>
      <c r="Y852" s="74"/>
      <c r="Z852" s="74"/>
      <c r="AA852" s="66"/>
      <c r="AB852" s="72"/>
      <c r="AC852" s="66"/>
      <c r="AD852" s="72"/>
      <c r="AE852" s="72"/>
      <c r="AF852" s="72"/>
      <c r="AG852" s="62"/>
      <c r="AH852" s="104"/>
      <c r="AI852" s="105"/>
      <c r="AJ852" s="30"/>
      <c r="AK852" s="30"/>
      <c r="AL852" s="30"/>
      <c r="AM852" s="30"/>
      <c r="AN852" s="68"/>
      <c r="AO852" s="68"/>
      <c r="AP852" s="68"/>
      <c r="AQ852" s="68"/>
      <c r="AR852" s="68"/>
      <c r="AS852" s="31"/>
      <c r="AT852" s="73"/>
      <c r="AU852" s="73"/>
      <c r="AV852" s="68"/>
      <c r="AW852" s="67"/>
      <c r="AX852" s="67"/>
      <c r="AY852" s="67"/>
      <c r="AZ852" s="67"/>
      <c r="BA852" s="123"/>
      <c r="BB852" s="123"/>
      <c r="BC852" s="123"/>
      <c r="BD852" s="123"/>
      <c r="BE852" s="123"/>
      <c r="BF852" s="67"/>
    </row>
    <row r="853" spans="1:58" ht="25.5" customHeight="1" x14ac:dyDescent="0.25">
      <c r="A853" s="31"/>
      <c r="B853" s="31"/>
      <c r="C853" s="31"/>
      <c r="D853" s="31"/>
      <c r="E853" s="33"/>
      <c r="F853" s="90"/>
      <c r="G853" s="31"/>
      <c r="H853" s="83"/>
      <c r="I853" s="83"/>
      <c r="J853" s="62"/>
      <c r="K853" s="31"/>
      <c r="L853" s="31"/>
      <c r="M853" s="83"/>
      <c r="N853" s="69"/>
      <c r="O853" s="69"/>
      <c r="P853" s="74"/>
      <c r="Q853" s="74"/>
      <c r="R853" s="75"/>
      <c r="S853" s="34"/>
      <c r="T853" s="83"/>
      <c r="U853" s="83"/>
      <c r="V853" s="83"/>
      <c r="W853" s="83"/>
      <c r="X853" s="74"/>
      <c r="Y853" s="74"/>
      <c r="Z853" s="74"/>
      <c r="AA853" s="66"/>
      <c r="AB853" s="72"/>
      <c r="AC853" s="66"/>
      <c r="AD853" s="72"/>
      <c r="AE853" s="72"/>
      <c r="AF853" s="72"/>
      <c r="AG853" s="62"/>
      <c r="AH853" s="104"/>
      <c r="AI853" s="105"/>
      <c r="AJ853" s="30"/>
      <c r="AK853" s="30"/>
      <c r="AL853" s="30"/>
      <c r="AM853" s="30"/>
      <c r="AN853" s="68"/>
      <c r="AO853" s="68"/>
      <c r="AP853" s="68"/>
      <c r="AQ853" s="68"/>
      <c r="AR853" s="68"/>
      <c r="AS853" s="31"/>
      <c r="AT853" s="73"/>
      <c r="AU853" s="73"/>
      <c r="AV853" s="68"/>
      <c r="AW853" s="67"/>
      <c r="AX853" s="67"/>
      <c r="AY853" s="67"/>
      <c r="AZ853" s="67"/>
      <c r="BA853" s="123"/>
      <c r="BB853" s="123"/>
      <c r="BC853" s="123"/>
      <c r="BD853" s="123"/>
      <c r="BE853" s="123"/>
      <c r="BF853" s="67"/>
    </row>
    <row r="854" spans="1:58" ht="25.5" customHeight="1" x14ac:dyDescent="0.25">
      <c r="A854" s="31"/>
      <c r="B854" s="31"/>
      <c r="C854" s="31"/>
      <c r="D854" s="31"/>
      <c r="E854" s="33"/>
      <c r="F854" s="90"/>
      <c r="G854" s="31"/>
      <c r="H854" s="83"/>
      <c r="I854" s="83"/>
      <c r="J854" s="62"/>
      <c r="K854" s="31"/>
      <c r="L854" s="31"/>
      <c r="M854" s="83"/>
      <c r="N854" s="69"/>
      <c r="O854" s="69"/>
      <c r="P854" s="74"/>
      <c r="Q854" s="74"/>
      <c r="R854" s="75"/>
      <c r="S854" s="34"/>
      <c r="T854" s="83"/>
      <c r="U854" s="83"/>
      <c r="V854" s="83"/>
      <c r="W854" s="83"/>
      <c r="X854" s="74"/>
      <c r="Y854" s="74"/>
      <c r="Z854" s="74"/>
      <c r="AA854" s="66"/>
      <c r="AB854" s="72"/>
      <c r="AC854" s="66"/>
      <c r="AD854" s="72"/>
      <c r="AE854" s="72"/>
      <c r="AF854" s="72"/>
      <c r="AG854" s="62"/>
      <c r="AH854" s="104"/>
      <c r="AI854" s="105"/>
      <c r="AJ854" s="30"/>
      <c r="AK854" s="30"/>
      <c r="AL854" s="30"/>
      <c r="AM854" s="30"/>
      <c r="AN854" s="68"/>
      <c r="AO854" s="68"/>
      <c r="AP854" s="68"/>
      <c r="AQ854" s="68"/>
      <c r="AR854" s="68"/>
      <c r="AS854" s="31"/>
      <c r="AT854" s="73"/>
      <c r="AU854" s="73"/>
      <c r="AV854" s="68"/>
      <c r="AW854" s="67"/>
      <c r="AX854" s="67"/>
      <c r="AY854" s="67"/>
      <c r="AZ854" s="67"/>
      <c r="BA854" s="123"/>
      <c r="BB854" s="123"/>
      <c r="BC854" s="123"/>
      <c r="BD854" s="123"/>
      <c r="BE854" s="123"/>
      <c r="BF854" s="67"/>
    </row>
    <row r="855" spans="1:58" ht="25.5" customHeight="1" x14ac:dyDescent="0.25">
      <c r="A855" s="31"/>
      <c r="B855" s="31"/>
      <c r="C855" s="31"/>
      <c r="D855" s="31"/>
      <c r="E855" s="33"/>
      <c r="F855" s="90"/>
      <c r="G855" s="31"/>
      <c r="H855" s="83"/>
      <c r="I855" s="83"/>
      <c r="J855" s="62"/>
      <c r="K855" s="31"/>
      <c r="L855" s="31"/>
      <c r="M855" s="83"/>
      <c r="N855" s="69"/>
      <c r="O855" s="69"/>
      <c r="P855" s="74"/>
      <c r="Q855" s="74"/>
      <c r="R855" s="75"/>
      <c r="S855" s="34"/>
      <c r="T855" s="83"/>
      <c r="U855" s="83"/>
      <c r="V855" s="83"/>
      <c r="W855" s="83"/>
      <c r="X855" s="74"/>
      <c r="Y855" s="74"/>
      <c r="Z855" s="74"/>
      <c r="AA855" s="66"/>
      <c r="AB855" s="72"/>
      <c r="AC855" s="66"/>
      <c r="AD855" s="72"/>
      <c r="AE855" s="72"/>
      <c r="AF855" s="72"/>
      <c r="AG855" s="62"/>
      <c r="AH855" s="104"/>
      <c r="AI855" s="105"/>
      <c r="AJ855" s="30"/>
      <c r="AK855" s="30"/>
      <c r="AL855" s="30"/>
      <c r="AM855" s="30"/>
      <c r="AN855" s="68"/>
      <c r="AO855" s="68"/>
      <c r="AP855" s="68"/>
      <c r="AQ855" s="68"/>
      <c r="AR855" s="68"/>
      <c r="AS855" s="31"/>
      <c r="AT855" s="73"/>
      <c r="AU855" s="73"/>
      <c r="AV855" s="68"/>
      <c r="AW855" s="67"/>
      <c r="AX855" s="67"/>
      <c r="AY855" s="67"/>
      <c r="AZ855" s="67"/>
      <c r="BA855" s="123"/>
      <c r="BB855" s="123"/>
      <c r="BC855" s="123"/>
      <c r="BD855" s="123"/>
      <c r="BE855" s="123"/>
      <c r="BF855" s="67"/>
    </row>
    <row r="856" spans="1:58" ht="25.5" customHeight="1" x14ac:dyDescent="0.25">
      <c r="A856" s="31"/>
      <c r="B856" s="31"/>
      <c r="C856" s="31"/>
      <c r="D856" s="31"/>
      <c r="E856" s="33"/>
      <c r="F856" s="90"/>
      <c r="G856" s="31"/>
      <c r="H856" s="83"/>
      <c r="I856" s="83"/>
      <c r="J856" s="62"/>
      <c r="K856" s="31"/>
      <c r="L856" s="31"/>
      <c r="M856" s="83"/>
      <c r="N856" s="69"/>
      <c r="O856" s="69"/>
      <c r="P856" s="74"/>
      <c r="Q856" s="74"/>
      <c r="R856" s="75"/>
      <c r="S856" s="34"/>
      <c r="T856" s="83"/>
      <c r="U856" s="83"/>
      <c r="V856" s="83"/>
      <c r="W856" s="83"/>
      <c r="X856" s="74"/>
      <c r="Y856" s="74"/>
      <c r="Z856" s="74"/>
      <c r="AA856" s="66"/>
      <c r="AB856" s="72"/>
      <c r="AC856" s="66"/>
      <c r="AD856" s="72"/>
      <c r="AE856" s="72"/>
      <c r="AF856" s="72"/>
      <c r="AG856" s="62"/>
      <c r="AH856" s="104"/>
      <c r="AI856" s="105"/>
      <c r="AJ856" s="30"/>
      <c r="AK856" s="30"/>
      <c r="AL856" s="30"/>
      <c r="AM856" s="30"/>
      <c r="AN856" s="68"/>
      <c r="AO856" s="68"/>
      <c r="AP856" s="68"/>
      <c r="AQ856" s="68"/>
      <c r="AR856" s="68"/>
      <c r="AS856" s="31"/>
      <c r="AT856" s="73"/>
      <c r="AU856" s="73"/>
      <c r="AV856" s="68"/>
      <c r="AW856" s="67"/>
      <c r="AX856" s="67"/>
      <c r="AY856" s="67"/>
      <c r="AZ856" s="67"/>
      <c r="BA856" s="123"/>
      <c r="BB856" s="123"/>
      <c r="BC856" s="123"/>
      <c r="BD856" s="123"/>
      <c r="BE856" s="123"/>
      <c r="BF856" s="67"/>
    </row>
    <row r="857" spans="1:58" ht="25.5" customHeight="1" x14ac:dyDescent="0.25">
      <c r="A857" s="31"/>
      <c r="B857" s="31"/>
      <c r="C857" s="31"/>
      <c r="D857" s="31"/>
      <c r="E857" s="33"/>
      <c r="F857" s="90"/>
      <c r="G857" s="31"/>
      <c r="H857" s="83"/>
      <c r="I857" s="83"/>
      <c r="J857" s="62"/>
      <c r="K857" s="31"/>
      <c r="L857" s="31"/>
      <c r="M857" s="83"/>
      <c r="N857" s="69"/>
      <c r="O857" s="69"/>
      <c r="P857" s="74"/>
      <c r="Q857" s="74"/>
      <c r="R857" s="75"/>
      <c r="S857" s="34"/>
      <c r="T857" s="83"/>
      <c r="U857" s="83"/>
      <c r="V857" s="83"/>
      <c r="W857" s="83"/>
      <c r="X857" s="74"/>
      <c r="Y857" s="74"/>
      <c r="Z857" s="74"/>
      <c r="AA857" s="66"/>
      <c r="AB857" s="72"/>
      <c r="AC857" s="66"/>
      <c r="AD857" s="72"/>
      <c r="AE857" s="72"/>
      <c r="AF857" s="72"/>
      <c r="AG857" s="62"/>
      <c r="AH857" s="104"/>
      <c r="AI857" s="105"/>
      <c r="AJ857" s="30"/>
      <c r="AK857" s="30"/>
      <c r="AL857" s="30"/>
      <c r="AM857" s="30"/>
      <c r="AN857" s="68"/>
      <c r="AO857" s="68"/>
      <c r="AP857" s="68"/>
      <c r="AQ857" s="68"/>
      <c r="AR857" s="68"/>
      <c r="AS857" s="31"/>
      <c r="AT857" s="73"/>
      <c r="AU857" s="73"/>
      <c r="AV857" s="68"/>
      <c r="AW857" s="67"/>
      <c r="AX857" s="67"/>
      <c r="AY857" s="67"/>
      <c r="AZ857" s="67"/>
      <c r="BA857" s="123"/>
      <c r="BB857" s="123"/>
      <c r="BC857" s="123"/>
      <c r="BD857" s="123"/>
      <c r="BE857" s="123"/>
      <c r="BF857" s="67"/>
    </row>
    <row r="858" spans="1:58" ht="25.5" customHeight="1" x14ac:dyDescent="0.25">
      <c r="A858" s="31"/>
      <c r="B858" s="31"/>
      <c r="C858" s="31"/>
      <c r="D858" s="31"/>
      <c r="E858" s="33"/>
      <c r="F858" s="90"/>
      <c r="G858" s="31"/>
      <c r="H858" s="83"/>
      <c r="I858" s="83"/>
      <c r="J858" s="62"/>
      <c r="K858" s="31"/>
      <c r="L858" s="31"/>
      <c r="M858" s="83"/>
      <c r="N858" s="69"/>
      <c r="O858" s="69"/>
      <c r="P858" s="74"/>
      <c r="Q858" s="74"/>
      <c r="R858" s="75"/>
      <c r="S858" s="34"/>
      <c r="T858" s="83"/>
      <c r="U858" s="83"/>
      <c r="V858" s="83"/>
      <c r="W858" s="83"/>
      <c r="X858" s="74"/>
      <c r="Y858" s="74"/>
      <c r="Z858" s="74"/>
      <c r="AA858" s="66"/>
      <c r="AB858" s="72"/>
      <c r="AC858" s="66"/>
      <c r="AD858" s="72"/>
      <c r="AE858" s="72"/>
      <c r="AF858" s="72"/>
      <c r="AG858" s="62"/>
      <c r="AH858" s="104"/>
      <c r="AI858" s="105"/>
      <c r="AJ858" s="30"/>
      <c r="AK858" s="30"/>
      <c r="AL858" s="30"/>
      <c r="AM858" s="30"/>
      <c r="AN858" s="68"/>
      <c r="AO858" s="68"/>
      <c r="AP858" s="68"/>
      <c r="AQ858" s="68"/>
      <c r="AR858" s="68"/>
      <c r="AS858" s="31"/>
      <c r="AT858" s="73"/>
      <c r="AU858" s="73"/>
      <c r="AV858" s="68"/>
      <c r="AW858" s="67"/>
      <c r="AX858" s="67"/>
      <c r="AY858" s="67"/>
      <c r="AZ858" s="67"/>
      <c r="BA858" s="123"/>
      <c r="BB858" s="123"/>
      <c r="BC858" s="123"/>
      <c r="BD858" s="123"/>
      <c r="BE858" s="123"/>
      <c r="BF858" s="67"/>
    </row>
    <row r="859" spans="1:58" ht="25.5" customHeight="1" x14ac:dyDescent="0.25">
      <c r="A859" s="31"/>
      <c r="B859" s="31"/>
      <c r="C859" s="31"/>
      <c r="D859" s="31"/>
      <c r="E859" s="33"/>
      <c r="F859" s="90"/>
      <c r="G859" s="31"/>
      <c r="H859" s="83"/>
      <c r="I859" s="83"/>
      <c r="J859" s="62"/>
      <c r="K859" s="31"/>
      <c r="L859" s="31"/>
      <c r="M859" s="83"/>
      <c r="N859" s="69"/>
      <c r="O859" s="69"/>
      <c r="P859" s="74"/>
      <c r="Q859" s="74"/>
      <c r="R859" s="75"/>
      <c r="S859" s="34"/>
      <c r="T859" s="83"/>
      <c r="U859" s="83"/>
      <c r="V859" s="83"/>
      <c r="W859" s="83"/>
      <c r="X859" s="74"/>
      <c r="Y859" s="74"/>
      <c r="Z859" s="74"/>
      <c r="AA859" s="66"/>
      <c r="AB859" s="72"/>
      <c r="AC859" s="66"/>
      <c r="AD859" s="72"/>
      <c r="AE859" s="72"/>
      <c r="AF859" s="72"/>
      <c r="AG859" s="62"/>
      <c r="AH859" s="104"/>
      <c r="AI859" s="105"/>
      <c r="AJ859" s="30"/>
      <c r="AK859" s="30"/>
      <c r="AL859" s="30"/>
      <c r="AM859" s="30"/>
      <c r="AN859" s="68"/>
      <c r="AO859" s="68"/>
      <c r="AP859" s="68"/>
      <c r="AQ859" s="68"/>
      <c r="AR859" s="68"/>
      <c r="AS859" s="31"/>
      <c r="AT859" s="73"/>
      <c r="AU859" s="73"/>
      <c r="AV859" s="68"/>
      <c r="AW859" s="67"/>
      <c r="AX859" s="67"/>
      <c r="AY859" s="67"/>
      <c r="AZ859" s="67"/>
      <c r="BA859" s="123"/>
      <c r="BB859" s="123"/>
      <c r="BC859" s="123"/>
      <c r="BD859" s="123"/>
      <c r="BE859" s="123"/>
      <c r="BF859" s="67"/>
    </row>
    <row r="860" spans="1:58" ht="25.5" customHeight="1" x14ac:dyDescent="0.25">
      <c r="A860" s="31"/>
      <c r="B860" s="31"/>
      <c r="C860" s="31"/>
      <c r="D860" s="31"/>
      <c r="E860" s="33"/>
      <c r="F860" s="90"/>
      <c r="G860" s="31"/>
      <c r="H860" s="83"/>
      <c r="I860" s="83"/>
      <c r="J860" s="62"/>
      <c r="K860" s="31"/>
      <c r="L860" s="31"/>
      <c r="M860" s="83"/>
      <c r="N860" s="69"/>
      <c r="O860" s="69"/>
      <c r="P860" s="74"/>
      <c r="Q860" s="74"/>
      <c r="R860" s="75"/>
      <c r="S860" s="34"/>
      <c r="T860" s="83"/>
      <c r="U860" s="83"/>
      <c r="V860" s="83"/>
      <c r="W860" s="83"/>
      <c r="X860" s="74"/>
      <c r="Y860" s="74"/>
      <c r="Z860" s="74"/>
      <c r="AA860" s="66"/>
      <c r="AB860" s="72"/>
      <c r="AC860" s="66"/>
      <c r="AD860" s="72"/>
      <c r="AE860" s="72"/>
      <c r="AF860" s="72"/>
      <c r="AG860" s="62"/>
      <c r="AH860" s="104"/>
      <c r="AI860" s="105"/>
      <c r="AJ860" s="30"/>
      <c r="AK860" s="30"/>
      <c r="AL860" s="30"/>
      <c r="AM860" s="30"/>
      <c r="AN860" s="68"/>
      <c r="AO860" s="68"/>
      <c r="AP860" s="68"/>
      <c r="AQ860" s="68"/>
      <c r="AR860" s="68"/>
      <c r="AS860" s="31"/>
      <c r="AT860" s="73"/>
      <c r="AU860" s="73"/>
      <c r="AV860" s="68"/>
      <c r="AW860" s="67"/>
      <c r="AX860" s="67"/>
      <c r="AY860" s="67"/>
      <c r="AZ860" s="67"/>
      <c r="BA860" s="123"/>
      <c r="BB860" s="123"/>
      <c r="BC860" s="123"/>
      <c r="BD860" s="123"/>
      <c r="BE860" s="123"/>
      <c r="BF860" s="67"/>
    </row>
    <row r="861" spans="1:58" ht="25.5" customHeight="1" x14ac:dyDescent="0.25">
      <c r="A861" s="31"/>
      <c r="B861" s="31"/>
      <c r="C861" s="31"/>
      <c r="D861" s="31"/>
      <c r="E861" s="33"/>
      <c r="F861" s="90"/>
      <c r="G861" s="31"/>
      <c r="H861" s="83"/>
      <c r="I861" s="83"/>
      <c r="J861" s="62"/>
      <c r="K861" s="31"/>
      <c r="L861" s="31"/>
      <c r="M861" s="83"/>
      <c r="N861" s="69"/>
      <c r="O861" s="69"/>
      <c r="P861" s="74"/>
      <c r="Q861" s="74"/>
      <c r="R861" s="75"/>
      <c r="S861" s="34"/>
      <c r="T861" s="83"/>
      <c r="U861" s="83"/>
      <c r="V861" s="83"/>
      <c r="W861" s="83"/>
      <c r="X861" s="74"/>
      <c r="Y861" s="74"/>
      <c r="Z861" s="74"/>
      <c r="AA861" s="66"/>
      <c r="AB861" s="72"/>
      <c r="AC861" s="66"/>
      <c r="AD861" s="72"/>
      <c r="AE861" s="72"/>
      <c r="AF861" s="72"/>
      <c r="AG861" s="62"/>
      <c r="AH861" s="104"/>
      <c r="AI861" s="105"/>
      <c r="AJ861" s="30"/>
      <c r="AK861" s="30"/>
      <c r="AL861" s="30"/>
      <c r="AM861" s="30"/>
      <c r="AN861" s="68"/>
      <c r="AO861" s="68"/>
      <c r="AP861" s="68"/>
      <c r="AQ861" s="68"/>
      <c r="AR861" s="68"/>
      <c r="AS861" s="31"/>
      <c r="AT861" s="73"/>
      <c r="AU861" s="73"/>
      <c r="AV861" s="68"/>
      <c r="AW861" s="67"/>
      <c r="AX861" s="67"/>
      <c r="AY861" s="67"/>
      <c r="AZ861" s="67"/>
      <c r="BA861" s="123"/>
      <c r="BB861" s="123"/>
      <c r="BC861" s="123"/>
      <c r="BD861" s="123"/>
      <c r="BE861" s="123"/>
      <c r="BF861" s="67"/>
    </row>
    <row r="862" spans="1:58" ht="25.5" customHeight="1" x14ac:dyDescent="0.25">
      <c r="A862" s="31"/>
      <c r="B862" s="31"/>
      <c r="C862" s="31"/>
      <c r="D862" s="31"/>
      <c r="E862" s="33"/>
      <c r="F862" s="90"/>
      <c r="G862" s="31"/>
      <c r="H862" s="83"/>
      <c r="I862" s="83"/>
      <c r="J862" s="62"/>
      <c r="K862" s="31"/>
      <c r="L862" s="31"/>
      <c r="M862" s="83"/>
      <c r="N862" s="69"/>
      <c r="O862" s="69"/>
      <c r="P862" s="74"/>
      <c r="Q862" s="74"/>
      <c r="R862" s="75"/>
      <c r="S862" s="34"/>
      <c r="T862" s="83"/>
      <c r="U862" s="83"/>
      <c r="V862" s="83"/>
      <c r="W862" s="83"/>
      <c r="X862" s="74"/>
      <c r="Y862" s="74"/>
      <c r="Z862" s="74"/>
      <c r="AA862" s="66"/>
      <c r="AB862" s="72"/>
      <c r="AC862" s="66"/>
      <c r="AD862" s="72"/>
      <c r="AE862" s="72"/>
      <c r="AF862" s="72"/>
      <c r="AG862" s="62"/>
      <c r="AH862" s="104"/>
      <c r="AI862" s="105"/>
      <c r="AJ862" s="30"/>
      <c r="AK862" s="30"/>
      <c r="AL862" s="30"/>
      <c r="AM862" s="30"/>
      <c r="AN862" s="68"/>
      <c r="AO862" s="68"/>
      <c r="AP862" s="68"/>
      <c r="AQ862" s="68"/>
      <c r="AR862" s="68"/>
      <c r="AS862" s="31"/>
      <c r="AT862" s="73"/>
      <c r="AU862" s="73"/>
      <c r="AV862" s="68"/>
      <c r="AW862" s="67"/>
      <c r="AX862" s="67"/>
      <c r="AY862" s="67"/>
      <c r="AZ862" s="67"/>
      <c r="BA862" s="123"/>
      <c r="BB862" s="123"/>
      <c r="BC862" s="123"/>
      <c r="BD862" s="123"/>
      <c r="BE862" s="123"/>
      <c r="BF862" s="67"/>
    </row>
    <row r="863" spans="1:58" ht="25.5" customHeight="1" x14ac:dyDescent="0.25">
      <c r="A863" s="31"/>
      <c r="B863" s="31"/>
      <c r="C863" s="31"/>
      <c r="D863" s="31"/>
      <c r="E863" s="33"/>
      <c r="F863" s="90"/>
      <c r="G863" s="31"/>
      <c r="H863" s="83"/>
      <c r="I863" s="83"/>
      <c r="J863" s="62"/>
      <c r="K863" s="31"/>
      <c r="L863" s="31"/>
      <c r="M863" s="83"/>
      <c r="N863" s="69"/>
      <c r="O863" s="69"/>
      <c r="P863" s="74"/>
      <c r="Q863" s="74"/>
      <c r="R863" s="75"/>
      <c r="S863" s="34"/>
      <c r="T863" s="83"/>
      <c r="U863" s="83"/>
      <c r="V863" s="83"/>
      <c r="W863" s="83"/>
      <c r="X863" s="74"/>
      <c r="Y863" s="74"/>
      <c r="Z863" s="74"/>
      <c r="AA863" s="66"/>
      <c r="AB863" s="72"/>
      <c r="AC863" s="66"/>
      <c r="AD863" s="72"/>
      <c r="AE863" s="72"/>
      <c r="AF863" s="72"/>
      <c r="AG863" s="62"/>
      <c r="AH863" s="104"/>
      <c r="AI863" s="105"/>
      <c r="AJ863" s="30"/>
      <c r="AK863" s="30"/>
      <c r="AL863" s="30"/>
      <c r="AM863" s="30"/>
      <c r="AN863" s="68"/>
      <c r="AO863" s="68"/>
      <c r="AP863" s="68"/>
      <c r="AQ863" s="68"/>
      <c r="AR863" s="68"/>
      <c r="AS863" s="31"/>
      <c r="AT863" s="73"/>
      <c r="AU863" s="73"/>
      <c r="AV863" s="68"/>
      <c r="AW863" s="67"/>
      <c r="AX863" s="67"/>
      <c r="AY863" s="67"/>
      <c r="AZ863" s="67"/>
      <c r="BA863" s="123"/>
      <c r="BB863" s="123"/>
      <c r="BC863" s="123"/>
      <c r="BD863" s="123"/>
      <c r="BE863" s="123"/>
      <c r="BF863" s="67"/>
    </row>
    <row r="864" spans="1:58" ht="25.5" customHeight="1" x14ac:dyDescent="0.25">
      <c r="A864" s="31"/>
      <c r="B864" s="31"/>
      <c r="C864" s="31"/>
      <c r="D864" s="31"/>
      <c r="E864" s="33"/>
      <c r="F864" s="90"/>
      <c r="G864" s="31"/>
      <c r="H864" s="83"/>
      <c r="I864" s="83"/>
      <c r="J864" s="62"/>
      <c r="K864" s="31"/>
      <c r="L864" s="31"/>
      <c r="M864" s="83"/>
      <c r="N864" s="69"/>
      <c r="O864" s="69"/>
      <c r="P864" s="74"/>
      <c r="Q864" s="74"/>
      <c r="R864" s="75"/>
      <c r="S864" s="34"/>
      <c r="T864" s="83"/>
      <c r="U864" s="83"/>
      <c r="V864" s="83"/>
      <c r="W864" s="83"/>
      <c r="X864" s="74"/>
      <c r="Y864" s="74"/>
      <c r="Z864" s="74"/>
      <c r="AA864" s="66"/>
      <c r="AB864" s="72"/>
      <c r="AC864" s="66"/>
      <c r="AD864" s="72"/>
      <c r="AE864" s="72"/>
      <c r="AF864" s="72"/>
      <c r="AG864" s="62"/>
      <c r="AH864" s="104"/>
      <c r="AI864" s="105"/>
      <c r="AJ864" s="30"/>
      <c r="AK864" s="30"/>
      <c r="AL864" s="30"/>
      <c r="AM864" s="30"/>
      <c r="AN864" s="68"/>
      <c r="AO864" s="68"/>
      <c r="AP864" s="68"/>
      <c r="AQ864" s="68"/>
      <c r="AR864" s="68"/>
      <c r="AS864" s="31"/>
      <c r="AT864" s="73"/>
      <c r="AU864" s="73"/>
      <c r="AV864" s="68"/>
      <c r="AW864" s="67"/>
      <c r="AX864" s="67"/>
      <c r="AY864" s="67"/>
      <c r="AZ864" s="67"/>
      <c r="BA864" s="123"/>
      <c r="BB864" s="123"/>
      <c r="BC864" s="123"/>
      <c r="BD864" s="123"/>
      <c r="BE864" s="123"/>
      <c r="BF864" s="67"/>
    </row>
    <row r="865" spans="1:58" ht="25.5" customHeight="1" x14ac:dyDescent="0.25">
      <c r="A865" s="31"/>
      <c r="B865" s="31"/>
      <c r="C865" s="31"/>
      <c r="D865" s="31"/>
      <c r="E865" s="33"/>
      <c r="F865" s="90"/>
      <c r="G865" s="31"/>
      <c r="H865" s="83"/>
      <c r="I865" s="83"/>
      <c r="J865" s="62"/>
      <c r="K865" s="31"/>
      <c r="L865" s="31"/>
      <c r="M865" s="83"/>
      <c r="N865" s="69"/>
      <c r="O865" s="69"/>
      <c r="P865" s="74"/>
      <c r="Q865" s="74"/>
      <c r="R865" s="75"/>
      <c r="S865" s="34"/>
      <c r="T865" s="83"/>
      <c r="U865" s="83"/>
      <c r="V865" s="83"/>
      <c r="W865" s="83"/>
      <c r="X865" s="74"/>
      <c r="Y865" s="74"/>
      <c r="Z865" s="74"/>
      <c r="AA865" s="66"/>
      <c r="AB865" s="72"/>
      <c r="AC865" s="66"/>
      <c r="AD865" s="72"/>
      <c r="AE865" s="72"/>
      <c r="AF865" s="72"/>
      <c r="AG865" s="62"/>
      <c r="AH865" s="104"/>
      <c r="AI865" s="105"/>
      <c r="AJ865" s="30"/>
      <c r="AK865" s="30"/>
      <c r="AL865" s="30"/>
      <c r="AM865" s="30"/>
      <c r="AN865" s="68"/>
      <c r="AO865" s="68"/>
      <c r="AP865" s="68"/>
      <c r="AQ865" s="68"/>
      <c r="AR865" s="68"/>
      <c r="AS865" s="31"/>
      <c r="AT865" s="73"/>
      <c r="AU865" s="73"/>
      <c r="AV865" s="68"/>
      <c r="AW865" s="67"/>
      <c r="AX865" s="67"/>
      <c r="AY865" s="67"/>
      <c r="AZ865" s="67"/>
      <c r="BA865" s="123"/>
      <c r="BB865" s="123"/>
      <c r="BC865" s="123"/>
      <c r="BD865" s="123"/>
      <c r="BE865" s="123"/>
      <c r="BF865" s="67"/>
    </row>
    <row r="866" spans="1:58" ht="25.5" customHeight="1" x14ac:dyDescent="0.25">
      <c r="A866" s="31"/>
      <c r="B866" s="31"/>
      <c r="C866" s="31"/>
      <c r="D866" s="31"/>
      <c r="E866" s="33"/>
      <c r="F866" s="90"/>
      <c r="G866" s="31"/>
      <c r="H866" s="83"/>
      <c r="I866" s="83"/>
      <c r="J866" s="62"/>
      <c r="K866" s="31"/>
      <c r="L866" s="31"/>
      <c r="M866" s="83"/>
      <c r="N866" s="69"/>
      <c r="O866" s="69"/>
      <c r="P866" s="74"/>
      <c r="Q866" s="74"/>
      <c r="R866" s="75"/>
      <c r="S866" s="34"/>
      <c r="T866" s="83"/>
      <c r="U866" s="83"/>
      <c r="V866" s="83"/>
      <c r="W866" s="83"/>
      <c r="X866" s="74"/>
      <c r="Y866" s="74"/>
      <c r="Z866" s="74"/>
      <c r="AA866" s="66"/>
      <c r="AB866" s="72"/>
      <c r="AC866" s="66"/>
      <c r="AD866" s="72"/>
      <c r="AE866" s="72"/>
      <c r="AF866" s="72"/>
      <c r="AG866" s="62"/>
      <c r="AH866" s="104"/>
      <c r="AI866" s="105"/>
      <c r="AJ866" s="30"/>
      <c r="AK866" s="30"/>
      <c r="AL866" s="30"/>
      <c r="AM866" s="30"/>
      <c r="AN866" s="68"/>
      <c r="AO866" s="68"/>
      <c r="AP866" s="68"/>
      <c r="AQ866" s="68"/>
      <c r="AR866" s="68"/>
      <c r="AS866" s="31"/>
      <c r="AT866" s="73"/>
      <c r="AU866" s="73"/>
      <c r="AV866" s="68"/>
      <c r="AW866" s="67"/>
      <c r="AX866" s="67"/>
      <c r="AY866" s="67"/>
      <c r="AZ866" s="67"/>
      <c r="BA866" s="123"/>
      <c r="BB866" s="123"/>
      <c r="BC866" s="123"/>
      <c r="BD866" s="123"/>
      <c r="BE866" s="123"/>
      <c r="BF866" s="67"/>
    </row>
    <row r="867" spans="1:58" ht="25.5" customHeight="1" x14ac:dyDescent="0.25">
      <c r="A867" s="31"/>
      <c r="B867" s="31"/>
      <c r="C867" s="31"/>
      <c r="D867" s="31"/>
      <c r="E867" s="33"/>
      <c r="F867" s="90"/>
      <c r="G867" s="31"/>
      <c r="H867" s="83"/>
      <c r="I867" s="83"/>
      <c r="J867" s="62"/>
      <c r="K867" s="31"/>
      <c r="L867" s="31"/>
      <c r="M867" s="83"/>
      <c r="N867" s="69"/>
      <c r="O867" s="69"/>
      <c r="P867" s="74"/>
      <c r="Q867" s="74"/>
      <c r="R867" s="75"/>
      <c r="S867" s="34"/>
      <c r="T867" s="83"/>
      <c r="U867" s="83"/>
      <c r="V867" s="83"/>
      <c r="W867" s="83"/>
      <c r="X867" s="74"/>
      <c r="Y867" s="74"/>
      <c r="Z867" s="74"/>
      <c r="AA867" s="66"/>
      <c r="AB867" s="72"/>
      <c r="AC867" s="66"/>
      <c r="AD867" s="72"/>
      <c r="AE867" s="72"/>
      <c r="AF867" s="72"/>
      <c r="AG867" s="62"/>
      <c r="AH867" s="104"/>
      <c r="AI867" s="105"/>
      <c r="AJ867" s="30"/>
      <c r="AK867" s="30"/>
      <c r="AL867" s="30"/>
      <c r="AM867" s="30"/>
      <c r="AN867" s="68"/>
      <c r="AO867" s="68"/>
      <c r="AP867" s="68"/>
      <c r="AQ867" s="68"/>
      <c r="AR867" s="68"/>
      <c r="AS867" s="31"/>
      <c r="AT867" s="73"/>
      <c r="AU867" s="73"/>
      <c r="AV867" s="68"/>
      <c r="AW867" s="67"/>
      <c r="AX867" s="67"/>
      <c r="AY867" s="67"/>
      <c r="AZ867" s="67"/>
      <c r="BA867" s="123"/>
      <c r="BB867" s="123"/>
      <c r="BC867" s="123"/>
      <c r="BD867" s="123"/>
      <c r="BE867" s="123"/>
      <c r="BF867" s="67"/>
    </row>
    <row r="868" spans="1:58" ht="25.5" customHeight="1" x14ac:dyDescent="0.25">
      <c r="A868" s="31"/>
      <c r="B868" s="31"/>
      <c r="C868" s="31"/>
      <c r="D868" s="31"/>
      <c r="E868" s="33"/>
      <c r="F868" s="90"/>
      <c r="G868" s="31"/>
      <c r="H868" s="83"/>
      <c r="I868" s="83"/>
      <c r="J868" s="62"/>
      <c r="K868" s="31"/>
      <c r="L868" s="31"/>
      <c r="M868" s="83"/>
      <c r="N868" s="69"/>
      <c r="O868" s="69"/>
      <c r="P868" s="74"/>
      <c r="Q868" s="74"/>
      <c r="R868" s="75"/>
      <c r="S868" s="34"/>
      <c r="T868" s="83"/>
      <c r="U868" s="83"/>
      <c r="V868" s="83"/>
      <c r="W868" s="83"/>
      <c r="X868" s="74"/>
      <c r="Y868" s="74"/>
      <c r="Z868" s="74"/>
      <c r="AA868" s="66"/>
      <c r="AB868" s="72"/>
      <c r="AC868" s="66"/>
      <c r="AD868" s="72"/>
      <c r="AE868" s="72"/>
      <c r="AF868" s="72"/>
      <c r="AG868" s="62"/>
      <c r="AH868" s="104"/>
      <c r="AI868" s="105"/>
      <c r="AJ868" s="30"/>
      <c r="AK868" s="30"/>
      <c r="AL868" s="30"/>
      <c r="AM868" s="30"/>
      <c r="AN868" s="68"/>
      <c r="AO868" s="68"/>
      <c r="AP868" s="68"/>
      <c r="AQ868" s="68"/>
      <c r="AR868" s="68"/>
      <c r="AS868" s="31"/>
      <c r="AT868" s="73"/>
      <c r="AU868" s="73"/>
      <c r="AV868" s="68"/>
      <c r="AW868" s="67"/>
      <c r="AX868" s="67"/>
      <c r="AY868" s="67"/>
      <c r="AZ868" s="67"/>
      <c r="BA868" s="123"/>
      <c r="BB868" s="123"/>
      <c r="BC868" s="123"/>
      <c r="BD868" s="123"/>
      <c r="BE868" s="123"/>
      <c r="BF868" s="67"/>
    </row>
    <row r="869" spans="1:58" ht="25.5" customHeight="1" x14ac:dyDescent="0.25">
      <c r="A869" s="31"/>
      <c r="B869" s="31"/>
      <c r="C869" s="31"/>
      <c r="D869" s="31"/>
      <c r="E869" s="33"/>
      <c r="F869" s="90"/>
      <c r="G869" s="31"/>
      <c r="H869" s="83"/>
      <c r="I869" s="83"/>
      <c r="J869" s="62"/>
      <c r="K869" s="31"/>
      <c r="L869" s="31"/>
      <c r="M869" s="83"/>
      <c r="N869" s="69"/>
      <c r="O869" s="69"/>
      <c r="P869" s="74"/>
      <c r="Q869" s="74"/>
      <c r="R869" s="75"/>
      <c r="S869" s="34"/>
      <c r="T869" s="83"/>
      <c r="U869" s="83"/>
      <c r="V869" s="83"/>
      <c r="W869" s="83"/>
      <c r="X869" s="74"/>
      <c r="Y869" s="74"/>
      <c r="Z869" s="74"/>
      <c r="AA869" s="66"/>
      <c r="AB869" s="72"/>
      <c r="AC869" s="66"/>
      <c r="AD869" s="72"/>
      <c r="AE869" s="72"/>
      <c r="AF869" s="72"/>
      <c r="AG869" s="62"/>
      <c r="AH869" s="104"/>
      <c r="AI869" s="105"/>
      <c r="AJ869" s="30"/>
      <c r="AK869" s="30"/>
      <c r="AL869" s="30"/>
      <c r="AM869" s="30"/>
      <c r="AN869" s="68"/>
      <c r="AO869" s="68"/>
      <c r="AP869" s="68"/>
      <c r="AQ869" s="68"/>
      <c r="AR869" s="68"/>
      <c r="AS869" s="31"/>
      <c r="AT869" s="73"/>
      <c r="AU869" s="73"/>
      <c r="AV869" s="68"/>
      <c r="AW869" s="67"/>
      <c r="AX869" s="67"/>
      <c r="AY869" s="67"/>
      <c r="AZ869" s="67"/>
      <c r="BA869" s="123"/>
      <c r="BB869" s="123"/>
      <c r="BC869" s="123"/>
      <c r="BD869" s="123"/>
      <c r="BE869" s="123"/>
      <c r="BF869" s="67"/>
    </row>
    <row r="870" spans="1:58" ht="25.5" customHeight="1" x14ac:dyDescent="0.25">
      <c r="A870" s="31"/>
      <c r="B870" s="31"/>
      <c r="C870" s="31"/>
      <c r="D870" s="31"/>
      <c r="E870" s="33"/>
      <c r="F870" s="90"/>
      <c r="G870" s="31"/>
      <c r="H870" s="83"/>
      <c r="I870" s="83"/>
      <c r="J870" s="62"/>
      <c r="K870" s="31"/>
      <c r="L870" s="31"/>
      <c r="M870" s="83"/>
      <c r="N870" s="69"/>
      <c r="O870" s="69"/>
      <c r="P870" s="74"/>
      <c r="Q870" s="74"/>
      <c r="R870" s="75"/>
      <c r="S870" s="34"/>
      <c r="T870" s="83"/>
      <c r="U870" s="83"/>
      <c r="V870" s="83"/>
      <c r="W870" s="83"/>
      <c r="X870" s="74"/>
      <c r="Y870" s="74"/>
      <c r="Z870" s="74"/>
      <c r="AA870" s="66"/>
      <c r="AB870" s="72"/>
      <c r="AC870" s="66"/>
      <c r="AD870" s="72"/>
      <c r="AE870" s="72"/>
      <c r="AF870" s="72"/>
      <c r="AG870" s="62"/>
      <c r="AH870" s="104"/>
      <c r="AI870" s="105"/>
      <c r="AJ870" s="30"/>
      <c r="AK870" s="30"/>
      <c r="AL870" s="30"/>
      <c r="AM870" s="30"/>
      <c r="AN870" s="68"/>
      <c r="AO870" s="68"/>
      <c r="AP870" s="68"/>
      <c r="AQ870" s="68"/>
      <c r="AR870" s="68"/>
      <c r="AS870" s="31"/>
      <c r="AT870" s="73"/>
      <c r="AU870" s="73"/>
      <c r="AV870" s="68"/>
      <c r="AW870" s="67"/>
      <c r="AX870" s="67"/>
      <c r="AY870" s="67"/>
      <c r="AZ870" s="67"/>
      <c r="BA870" s="123"/>
      <c r="BB870" s="123"/>
      <c r="BC870" s="123"/>
      <c r="BD870" s="123"/>
      <c r="BE870" s="123"/>
      <c r="BF870" s="67"/>
    </row>
    <row r="871" spans="1:58" ht="25.5" customHeight="1" x14ac:dyDescent="0.25">
      <c r="A871" s="31"/>
      <c r="B871" s="31"/>
      <c r="C871" s="31"/>
      <c r="D871" s="31"/>
      <c r="E871" s="33"/>
      <c r="F871" s="90"/>
      <c r="G871" s="31"/>
      <c r="H871" s="83"/>
      <c r="I871" s="83"/>
      <c r="J871" s="62"/>
      <c r="K871" s="31"/>
      <c r="L871" s="31"/>
      <c r="M871" s="83"/>
      <c r="N871" s="69"/>
      <c r="O871" s="69"/>
      <c r="P871" s="74"/>
      <c r="Q871" s="74"/>
      <c r="R871" s="75"/>
      <c r="S871" s="34"/>
      <c r="T871" s="83"/>
      <c r="U871" s="83"/>
      <c r="V871" s="83"/>
      <c r="W871" s="83"/>
      <c r="X871" s="74"/>
      <c r="Y871" s="74"/>
      <c r="Z871" s="74"/>
      <c r="AA871" s="66"/>
      <c r="AB871" s="72"/>
      <c r="AC871" s="66"/>
      <c r="AD871" s="72"/>
      <c r="AE871" s="72"/>
      <c r="AF871" s="72"/>
      <c r="AG871" s="62"/>
      <c r="AH871" s="104"/>
      <c r="AI871" s="105"/>
      <c r="AJ871" s="30"/>
      <c r="AK871" s="30"/>
      <c r="AL871" s="30"/>
      <c r="AM871" s="30"/>
      <c r="AN871" s="68"/>
      <c r="AO871" s="68"/>
      <c r="AP871" s="68"/>
      <c r="AQ871" s="68"/>
      <c r="AR871" s="68"/>
      <c r="AS871" s="31"/>
      <c r="AT871" s="73"/>
      <c r="AU871" s="73"/>
      <c r="AV871" s="68"/>
      <c r="AW871" s="67"/>
      <c r="AX871" s="67"/>
      <c r="AY871" s="67"/>
      <c r="AZ871" s="67"/>
      <c r="BA871" s="123"/>
      <c r="BB871" s="123"/>
      <c r="BC871" s="123"/>
      <c r="BD871" s="123"/>
      <c r="BE871" s="123"/>
      <c r="BF871" s="67"/>
    </row>
    <row r="872" spans="1:58" ht="25.5" customHeight="1" x14ac:dyDescent="0.25">
      <c r="A872" s="31"/>
      <c r="B872" s="31"/>
      <c r="C872" s="31"/>
      <c r="D872" s="31"/>
      <c r="E872" s="33"/>
      <c r="F872" s="90"/>
      <c r="G872" s="31"/>
      <c r="H872" s="83"/>
      <c r="I872" s="83"/>
      <c r="J872" s="62"/>
      <c r="K872" s="31"/>
      <c r="L872" s="31"/>
      <c r="M872" s="83"/>
      <c r="N872" s="69"/>
      <c r="O872" s="69"/>
      <c r="P872" s="74"/>
      <c r="Q872" s="74"/>
      <c r="R872" s="75"/>
      <c r="S872" s="34"/>
      <c r="T872" s="83"/>
      <c r="U872" s="83"/>
      <c r="V872" s="83"/>
      <c r="W872" s="83"/>
      <c r="X872" s="74"/>
      <c r="Y872" s="74"/>
      <c r="Z872" s="74"/>
      <c r="AA872" s="66"/>
      <c r="AB872" s="72"/>
      <c r="AC872" s="66"/>
      <c r="AD872" s="72"/>
      <c r="AE872" s="72"/>
      <c r="AF872" s="72"/>
      <c r="AG872" s="62"/>
      <c r="AH872" s="104"/>
      <c r="AI872" s="105"/>
      <c r="AJ872" s="30"/>
      <c r="AK872" s="30"/>
      <c r="AL872" s="30"/>
      <c r="AM872" s="30"/>
      <c r="AN872" s="68"/>
      <c r="AO872" s="68"/>
      <c r="AP872" s="68"/>
      <c r="AQ872" s="68"/>
      <c r="AR872" s="68"/>
      <c r="AS872" s="31"/>
      <c r="AT872" s="73"/>
      <c r="AU872" s="73"/>
      <c r="AV872" s="68"/>
      <c r="AW872" s="67"/>
      <c r="AX872" s="67"/>
      <c r="AY872" s="67"/>
      <c r="AZ872" s="67"/>
      <c r="BA872" s="123"/>
      <c r="BB872" s="123"/>
      <c r="BC872" s="123"/>
      <c r="BD872" s="123"/>
      <c r="BE872" s="123"/>
      <c r="BF872" s="67"/>
    </row>
    <row r="873" spans="1:58" ht="25.5" customHeight="1" x14ac:dyDescent="0.25">
      <c r="A873" s="31"/>
      <c r="B873" s="31"/>
      <c r="C873" s="31"/>
      <c r="D873" s="31"/>
      <c r="E873" s="33"/>
      <c r="F873" s="90"/>
      <c r="G873" s="31"/>
      <c r="H873" s="83"/>
      <c r="I873" s="83"/>
      <c r="J873" s="62"/>
      <c r="K873" s="31"/>
      <c r="L873" s="31"/>
      <c r="M873" s="83"/>
      <c r="N873" s="69"/>
      <c r="O873" s="69"/>
      <c r="P873" s="74"/>
      <c r="Q873" s="74"/>
      <c r="R873" s="75"/>
      <c r="S873" s="34"/>
      <c r="T873" s="83"/>
      <c r="U873" s="83"/>
      <c r="V873" s="83"/>
      <c r="W873" s="83"/>
      <c r="X873" s="74"/>
      <c r="Y873" s="74"/>
      <c r="Z873" s="74"/>
      <c r="AA873" s="66"/>
      <c r="AB873" s="72"/>
      <c r="AC873" s="66"/>
      <c r="AD873" s="72"/>
      <c r="AE873" s="72"/>
      <c r="AF873" s="72"/>
      <c r="AG873" s="62"/>
      <c r="AH873" s="104"/>
      <c r="AI873" s="105"/>
      <c r="AJ873" s="30"/>
      <c r="AK873" s="30"/>
      <c r="AL873" s="30"/>
      <c r="AM873" s="30"/>
      <c r="AN873" s="68"/>
      <c r="AO873" s="68"/>
      <c r="AP873" s="68"/>
      <c r="AQ873" s="68"/>
      <c r="AR873" s="68"/>
      <c r="AS873" s="31"/>
      <c r="AT873" s="73"/>
      <c r="AU873" s="73"/>
      <c r="AV873" s="68"/>
      <c r="AW873" s="67"/>
      <c r="AX873" s="67"/>
      <c r="AY873" s="67"/>
      <c r="AZ873" s="67"/>
      <c r="BA873" s="123"/>
      <c r="BB873" s="123"/>
      <c r="BC873" s="123"/>
      <c r="BD873" s="123"/>
      <c r="BE873" s="123"/>
      <c r="BF873" s="67"/>
    </row>
    <row r="874" spans="1:58" ht="25.5" customHeight="1" x14ac:dyDescent="0.25">
      <c r="A874" s="31"/>
      <c r="B874" s="31"/>
      <c r="C874" s="31"/>
      <c r="D874" s="31"/>
      <c r="E874" s="33"/>
      <c r="F874" s="90"/>
      <c r="G874" s="31"/>
      <c r="H874" s="83"/>
      <c r="I874" s="83"/>
      <c r="J874" s="62"/>
      <c r="K874" s="31"/>
      <c r="L874" s="31"/>
      <c r="M874" s="83"/>
      <c r="N874" s="69"/>
      <c r="O874" s="69"/>
      <c r="P874" s="74"/>
      <c r="Q874" s="74"/>
      <c r="R874" s="75"/>
      <c r="S874" s="34"/>
      <c r="T874" s="83"/>
      <c r="U874" s="83"/>
      <c r="V874" s="83"/>
      <c r="W874" s="83"/>
      <c r="X874" s="74"/>
      <c r="Y874" s="74"/>
      <c r="Z874" s="74"/>
      <c r="AA874" s="66"/>
      <c r="AB874" s="72"/>
      <c r="AC874" s="66"/>
      <c r="AD874" s="72"/>
      <c r="AE874" s="72"/>
      <c r="AF874" s="72"/>
      <c r="AG874" s="62"/>
      <c r="AH874" s="104"/>
      <c r="AI874" s="105"/>
      <c r="AJ874" s="30"/>
      <c r="AK874" s="30"/>
      <c r="AL874" s="30"/>
      <c r="AM874" s="30"/>
      <c r="AN874" s="68"/>
      <c r="AO874" s="68"/>
      <c r="AP874" s="68"/>
      <c r="AQ874" s="68"/>
      <c r="AR874" s="68"/>
      <c r="AS874" s="31"/>
      <c r="AT874" s="73"/>
      <c r="AU874" s="73"/>
      <c r="AV874" s="68"/>
      <c r="AW874" s="67"/>
      <c r="AX874" s="67"/>
      <c r="AY874" s="67"/>
      <c r="AZ874" s="67"/>
      <c r="BA874" s="123"/>
      <c r="BB874" s="123"/>
      <c r="BC874" s="123"/>
      <c r="BD874" s="123"/>
      <c r="BE874" s="123"/>
      <c r="BF874" s="67"/>
    </row>
    <row r="875" spans="1:58" ht="25.5" customHeight="1" x14ac:dyDescent="0.25">
      <c r="A875" s="31"/>
      <c r="B875" s="31"/>
      <c r="C875" s="31"/>
      <c r="D875" s="31"/>
      <c r="E875" s="33"/>
      <c r="F875" s="90"/>
      <c r="G875" s="31"/>
      <c r="H875" s="83"/>
      <c r="I875" s="83"/>
      <c r="J875" s="62"/>
      <c r="K875" s="31"/>
      <c r="L875" s="31"/>
      <c r="M875" s="83"/>
      <c r="N875" s="69"/>
      <c r="O875" s="69"/>
      <c r="P875" s="74"/>
      <c r="Q875" s="74"/>
      <c r="R875" s="75"/>
      <c r="S875" s="34"/>
      <c r="T875" s="83"/>
      <c r="U875" s="83"/>
      <c r="V875" s="83"/>
      <c r="W875" s="83"/>
      <c r="X875" s="74"/>
      <c r="Y875" s="74"/>
      <c r="Z875" s="74"/>
      <c r="AA875" s="66"/>
      <c r="AB875" s="72"/>
      <c r="AC875" s="66"/>
      <c r="AD875" s="72"/>
      <c r="AE875" s="72"/>
      <c r="AF875" s="72"/>
      <c r="AG875" s="62"/>
      <c r="AH875" s="104"/>
      <c r="AI875" s="105"/>
      <c r="AJ875" s="30"/>
      <c r="AK875" s="30"/>
      <c r="AL875" s="30"/>
      <c r="AM875" s="30"/>
      <c r="AN875" s="68"/>
      <c r="AO875" s="68"/>
      <c r="AP875" s="68"/>
      <c r="AQ875" s="68"/>
      <c r="AR875" s="68"/>
      <c r="AS875" s="31"/>
      <c r="AT875" s="73"/>
      <c r="AU875" s="73"/>
      <c r="AV875" s="68"/>
      <c r="AW875" s="67"/>
      <c r="AX875" s="67"/>
      <c r="AY875" s="67"/>
      <c r="AZ875" s="67"/>
      <c r="BA875" s="123"/>
      <c r="BB875" s="123"/>
      <c r="BC875" s="123"/>
      <c r="BD875" s="123"/>
      <c r="BE875" s="123"/>
      <c r="BF875" s="67"/>
    </row>
    <row r="876" spans="1:58" ht="25.5" customHeight="1" x14ac:dyDescent="0.25">
      <c r="A876" s="31"/>
      <c r="B876" s="31"/>
      <c r="C876" s="31"/>
      <c r="D876" s="31"/>
      <c r="E876" s="33"/>
      <c r="F876" s="90"/>
      <c r="G876" s="31"/>
      <c r="H876" s="83"/>
      <c r="I876" s="83"/>
      <c r="J876" s="62"/>
      <c r="K876" s="31"/>
      <c r="L876" s="31"/>
      <c r="M876" s="83"/>
      <c r="N876" s="69"/>
      <c r="O876" s="69"/>
      <c r="P876" s="74"/>
      <c r="Q876" s="74"/>
      <c r="R876" s="75"/>
      <c r="S876" s="34"/>
      <c r="T876" s="83"/>
      <c r="U876" s="83"/>
      <c r="V876" s="83"/>
      <c r="W876" s="83"/>
      <c r="X876" s="74"/>
      <c r="Y876" s="74"/>
      <c r="Z876" s="74"/>
      <c r="AA876" s="66"/>
      <c r="AB876" s="72"/>
      <c r="AC876" s="66"/>
      <c r="AD876" s="72"/>
      <c r="AE876" s="72"/>
      <c r="AF876" s="72"/>
      <c r="AG876" s="62"/>
      <c r="AH876" s="104"/>
      <c r="AI876" s="105"/>
      <c r="AJ876" s="30"/>
      <c r="AK876" s="30"/>
      <c r="AL876" s="30"/>
      <c r="AM876" s="30"/>
      <c r="AN876" s="68"/>
      <c r="AO876" s="68"/>
      <c r="AP876" s="68"/>
      <c r="AQ876" s="68"/>
      <c r="AR876" s="68"/>
      <c r="AS876" s="31"/>
      <c r="AT876" s="73"/>
      <c r="AU876" s="73"/>
      <c r="AV876" s="68"/>
      <c r="AW876" s="67"/>
      <c r="AX876" s="67"/>
      <c r="AY876" s="67"/>
      <c r="AZ876" s="67"/>
      <c r="BA876" s="123"/>
      <c r="BB876" s="123"/>
      <c r="BC876" s="123"/>
      <c r="BD876" s="123"/>
      <c r="BE876" s="123"/>
      <c r="BF876" s="67"/>
    </row>
    <row r="877" spans="1:58" ht="25.5" customHeight="1" x14ac:dyDescent="0.25">
      <c r="A877" s="31"/>
      <c r="B877" s="31"/>
      <c r="C877" s="31"/>
      <c r="D877" s="31"/>
      <c r="E877" s="33"/>
      <c r="F877" s="90"/>
      <c r="G877" s="31"/>
      <c r="H877" s="83"/>
      <c r="I877" s="83"/>
      <c r="J877" s="62"/>
      <c r="K877" s="31"/>
      <c r="L877" s="31"/>
      <c r="M877" s="83"/>
      <c r="N877" s="69"/>
      <c r="O877" s="69"/>
      <c r="P877" s="74"/>
      <c r="Q877" s="74"/>
      <c r="R877" s="75"/>
      <c r="S877" s="34"/>
      <c r="T877" s="83"/>
      <c r="U877" s="83"/>
      <c r="V877" s="83"/>
      <c r="W877" s="83"/>
      <c r="X877" s="74"/>
      <c r="Y877" s="74"/>
      <c r="Z877" s="74"/>
      <c r="AA877" s="66"/>
      <c r="AB877" s="72"/>
      <c r="AC877" s="66"/>
      <c r="AD877" s="72"/>
      <c r="AE877" s="72"/>
      <c r="AF877" s="72"/>
      <c r="AG877" s="62"/>
      <c r="AH877" s="104"/>
      <c r="AI877" s="105"/>
      <c r="AJ877" s="30"/>
      <c r="AK877" s="30"/>
      <c r="AL877" s="30"/>
      <c r="AM877" s="30"/>
      <c r="AN877" s="68"/>
      <c r="AO877" s="68"/>
      <c r="AP877" s="68"/>
      <c r="AQ877" s="68"/>
      <c r="AR877" s="68"/>
      <c r="AS877" s="31"/>
      <c r="AT877" s="73"/>
      <c r="AU877" s="73"/>
      <c r="AV877" s="68"/>
      <c r="AW877" s="67"/>
      <c r="AX877" s="67"/>
      <c r="AY877" s="67"/>
      <c r="AZ877" s="67"/>
      <c r="BA877" s="123"/>
      <c r="BB877" s="123"/>
      <c r="BC877" s="123"/>
      <c r="BD877" s="123"/>
      <c r="BE877" s="123"/>
      <c r="BF877" s="67"/>
    </row>
    <row r="878" spans="1:58" ht="25.5" customHeight="1" x14ac:dyDescent="0.25">
      <c r="A878" s="31"/>
      <c r="B878" s="31"/>
      <c r="C878" s="31"/>
      <c r="D878" s="31"/>
      <c r="E878" s="33"/>
      <c r="F878" s="90"/>
      <c r="G878" s="31"/>
      <c r="H878" s="83"/>
      <c r="I878" s="83"/>
      <c r="J878" s="62"/>
      <c r="K878" s="31"/>
      <c r="L878" s="31"/>
      <c r="M878" s="83"/>
      <c r="N878" s="69"/>
      <c r="O878" s="69"/>
      <c r="P878" s="74"/>
      <c r="Q878" s="74"/>
      <c r="R878" s="75"/>
      <c r="S878" s="34"/>
      <c r="T878" s="83"/>
      <c r="U878" s="83"/>
      <c r="V878" s="83"/>
      <c r="W878" s="83"/>
      <c r="X878" s="74"/>
      <c r="Y878" s="74"/>
      <c r="Z878" s="74"/>
      <c r="AA878" s="66"/>
      <c r="AB878" s="72"/>
      <c r="AC878" s="66"/>
      <c r="AD878" s="72"/>
      <c r="AE878" s="72"/>
      <c r="AF878" s="72"/>
      <c r="AG878" s="62"/>
      <c r="AH878" s="104"/>
      <c r="AI878" s="105"/>
      <c r="AJ878" s="30"/>
      <c r="AK878" s="30"/>
      <c r="AL878" s="30"/>
      <c r="AM878" s="30"/>
      <c r="AN878" s="68"/>
      <c r="AO878" s="68"/>
      <c r="AP878" s="68"/>
      <c r="AQ878" s="68"/>
      <c r="AR878" s="68"/>
      <c r="AS878" s="31"/>
      <c r="AT878" s="73"/>
      <c r="AU878" s="73"/>
      <c r="AV878" s="68"/>
      <c r="AW878" s="67"/>
      <c r="AX878" s="67"/>
      <c r="AY878" s="67"/>
      <c r="AZ878" s="67"/>
      <c r="BA878" s="123"/>
      <c r="BB878" s="123"/>
      <c r="BC878" s="123"/>
      <c r="BD878" s="123"/>
      <c r="BE878" s="123"/>
      <c r="BF878" s="67"/>
    </row>
    <row r="879" spans="1:58" ht="25.5" customHeight="1" x14ac:dyDescent="0.25">
      <c r="A879" s="31"/>
      <c r="B879" s="31"/>
      <c r="C879" s="31"/>
      <c r="D879" s="31"/>
      <c r="E879" s="33"/>
      <c r="F879" s="90"/>
      <c r="G879" s="31"/>
      <c r="H879" s="83"/>
      <c r="I879" s="83"/>
      <c r="J879" s="62"/>
      <c r="K879" s="31"/>
      <c r="L879" s="31"/>
      <c r="M879" s="83"/>
      <c r="N879" s="69"/>
      <c r="O879" s="69"/>
      <c r="P879" s="74"/>
      <c r="Q879" s="74"/>
      <c r="R879" s="75"/>
      <c r="S879" s="34"/>
      <c r="T879" s="83"/>
      <c r="U879" s="83"/>
      <c r="V879" s="83"/>
      <c r="W879" s="83"/>
      <c r="X879" s="74"/>
      <c r="Y879" s="74"/>
      <c r="Z879" s="74"/>
      <c r="AA879" s="66"/>
      <c r="AB879" s="72"/>
      <c r="AC879" s="66"/>
      <c r="AD879" s="72"/>
      <c r="AE879" s="72"/>
      <c r="AF879" s="72"/>
      <c r="AG879" s="62"/>
      <c r="AH879" s="104"/>
      <c r="AI879" s="105"/>
      <c r="AJ879" s="30"/>
      <c r="AK879" s="30"/>
      <c r="AL879" s="30"/>
      <c r="AM879" s="30"/>
      <c r="AN879" s="68"/>
      <c r="AO879" s="68"/>
      <c r="AP879" s="68"/>
      <c r="AQ879" s="68"/>
      <c r="AR879" s="68"/>
      <c r="AS879" s="31"/>
      <c r="AT879" s="73"/>
      <c r="AU879" s="73"/>
      <c r="AV879" s="68"/>
      <c r="AW879" s="67"/>
      <c r="AX879" s="67"/>
      <c r="AY879" s="67"/>
      <c r="AZ879" s="67"/>
      <c r="BA879" s="123"/>
      <c r="BB879" s="123"/>
      <c r="BC879" s="123"/>
      <c r="BD879" s="123"/>
      <c r="BE879" s="123"/>
      <c r="BF879" s="67"/>
    </row>
    <row r="880" spans="1:58" ht="25.5" customHeight="1" x14ac:dyDescent="0.25">
      <c r="A880" s="31"/>
      <c r="B880" s="31"/>
      <c r="C880" s="31"/>
      <c r="D880" s="31"/>
      <c r="E880" s="33"/>
      <c r="F880" s="90"/>
      <c r="G880" s="31"/>
      <c r="H880" s="83"/>
      <c r="I880" s="83"/>
      <c r="J880" s="62"/>
      <c r="K880" s="31"/>
      <c r="L880" s="31"/>
      <c r="M880" s="83"/>
      <c r="N880" s="69"/>
      <c r="O880" s="69"/>
      <c r="P880" s="74"/>
      <c r="Q880" s="74"/>
      <c r="R880" s="75"/>
      <c r="S880" s="34"/>
      <c r="T880" s="83"/>
      <c r="U880" s="83"/>
      <c r="V880" s="83"/>
      <c r="W880" s="83"/>
      <c r="X880" s="74"/>
      <c r="Y880" s="74"/>
      <c r="Z880" s="74"/>
      <c r="AA880" s="66"/>
      <c r="AB880" s="72"/>
      <c r="AC880" s="66"/>
      <c r="AD880" s="72"/>
      <c r="AE880" s="72"/>
      <c r="AF880" s="72"/>
      <c r="AG880" s="62"/>
      <c r="AH880" s="104"/>
      <c r="AI880" s="105"/>
      <c r="AJ880" s="30"/>
      <c r="AK880" s="30"/>
      <c r="AL880" s="30"/>
      <c r="AM880" s="30"/>
      <c r="AN880" s="68"/>
      <c r="AO880" s="68"/>
      <c r="AP880" s="68"/>
      <c r="AQ880" s="68"/>
      <c r="AR880" s="68"/>
      <c r="AS880" s="31"/>
      <c r="AT880" s="73"/>
      <c r="AU880" s="73"/>
      <c r="AV880" s="68"/>
      <c r="AW880" s="67"/>
      <c r="AX880" s="67"/>
      <c r="AY880" s="67"/>
      <c r="AZ880" s="67"/>
      <c r="BA880" s="123"/>
      <c r="BB880" s="123"/>
      <c r="BC880" s="123"/>
      <c r="BD880" s="123"/>
      <c r="BE880" s="123"/>
      <c r="BF880" s="67"/>
    </row>
    <row r="881" spans="1:58" ht="25.5" customHeight="1" x14ac:dyDescent="0.25">
      <c r="A881" s="31"/>
      <c r="B881" s="31"/>
      <c r="C881" s="31"/>
      <c r="D881" s="31"/>
      <c r="E881" s="33"/>
      <c r="F881" s="90"/>
      <c r="G881" s="31"/>
      <c r="H881" s="83"/>
      <c r="I881" s="83"/>
      <c r="J881" s="62"/>
      <c r="K881" s="31"/>
      <c r="L881" s="31"/>
      <c r="M881" s="83"/>
      <c r="N881" s="69"/>
      <c r="O881" s="69"/>
      <c r="P881" s="74"/>
      <c r="Q881" s="74"/>
      <c r="R881" s="75"/>
      <c r="S881" s="34"/>
      <c r="T881" s="83"/>
      <c r="U881" s="83"/>
      <c r="V881" s="83"/>
      <c r="W881" s="83"/>
      <c r="X881" s="74"/>
      <c r="Y881" s="74"/>
      <c r="Z881" s="74"/>
      <c r="AA881" s="66"/>
      <c r="AB881" s="72"/>
      <c r="AC881" s="66"/>
      <c r="AD881" s="72"/>
      <c r="AE881" s="72"/>
      <c r="AF881" s="72"/>
      <c r="AG881" s="62"/>
      <c r="AH881" s="104"/>
      <c r="AI881" s="105"/>
      <c r="AJ881" s="30"/>
      <c r="AK881" s="30"/>
      <c r="AL881" s="30"/>
      <c r="AM881" s="30"/>
      <c r="AN881" s="68"/>
      <c r="AO881" s="68"/>
      <c r="AP881" s="68"/>
      <c r="AQ881" s="68"/>
      <c r="AR881" s="68"/>
      <c r="AS881" s="31"/>
      <c r="AT881" s="73"/>
      <c r="AU881" s="73"/>
      <c r="AV881" s="68"/>
      <c r="AW881" s="67"/>
      <c r="AX881" s="67"/>
      <c r="AY881" s="67"/>
      <c r="AZ881" s="67"/>
      <c r="BA881" s="123"/>
      <c r="BB881" s="123"/>
      <c r="BC881" s="123"/>
      <c r="BD881" s="123"/>
      <c r="BE881" s="123"/>
      <c r="BF881" s="67"/>
    </row>
    <row r="882" spans="1:58" ht="25.5" customHeight="1" x14ac:dyDescent="0.25">
      <c r="A882" s="31"/>
      <c r="B882" s="31"/>
      <c r="C882" s="31"/>
      <c r="D882" s="31"/>
      <c r="E882" s="33"/>
      <c r="F882" s="90"/>
      <c r="G882" s="31"/>
      <c r="H882" s="83"/>
      <c r="I882" s="83"/>
      <c r="J882" s="62"/>
      <c r="K882" s="31"/>
      <c r="L882" s="31"/>
      <c r="M882" s="83"/>
      <c r="N882" s="69"/>
      <c r="O882" s="69"/>
      <c r="P882" s="74"/>
      <c r="Q882" s="74"/>
      <c r="R882" s="75"/>
      <c r="S882" s="34"/>
      <c r="T882" s="83"/>
      <c r="U882" s="83"/>
      <c r="V882" s="83"/>
      <c r="W882" s="83"/>
      <c r="X882" s="74"/>
      <c r="Y882" s="74"/>
      <c r="Z882" s="74"/>
      <c r="AA882" s="66"/>
      <c r="AB882" s="72"/>
      <c r="AC882" s="66"/>
      <c r="AD882" s="72"/>
      <c r="AE882" s="72"/>
      <c r="AF882" s="72"/>
      <c r="AG882" s="62"/>
      <c r="AH882" s="104"/>
      <c r="AI882" s="105"/>
      <c r="AJ882" s="30"/>
      <c r="AK882" s="30"/>
      <c r="AL882" s="30"/>
      <c r="AM882" s="30"/>
      <c r="AN882" s="68"/>
      <c r="AO882" s="68"/>
      <c r="AP882" s="68"/>
      <c r="AQ882" s="68"/>
      <c r="AR882" s="68"/>
      <c r="AS882" s="31"/>
      <c r="AT882" s="73"/>
      <c r="AU882" s="73"/>
      <c r="AV882" s="68"/>
      <c r="AW882" s="67"/>
      <c r="AX882" s="67"/>
      <c r="AY882" s="67"/>
      <c r="AZ882" s="67"/>
      <c r="BA882" s="123"/>
      <c r="BB882" s="123"/>
      <c r="BC882" s="123"/>
      <c r="BD882" s="123"/>
      <c r="BE882" s="123"/>
      <c r="BF882" s="67"/>
    </row>
    <row r="883" spans="1:58" ht="25.5" customHeight="1" x14ac:dyDescent="0.25">
      <c r="A883" s="31"/>
      <c r="B883" s="31"/>
      <c r="C883" s="31"/>
      <c r="D883" s="31"/>
      <c r="E883" s="33"/>
      <c r="F883" s="90"/>
      <c r="G883" s="31"/>
      <c r="H883" s="83"/>
      <c r="I883" s="83"/>
      <c r="J883" s="62"/>
      <c r="K883" s="31"/>
      <c r="L883" s="31"/>
      <c r="M883" s="83"/>
      <c r="N883" s="69"/>
      <c r="O883" s="69"/>
      <c r="P883" s="74"/>
      <c r="Q883" s="74"/>
      <c r="R883" s="75"/>
      <c r="S883" s="34"/>
      <c r="T883" s="83"/>
      <c r="U883" s="83"/>
      <c r="V883" s="83"/>
      <c r="W883" s="83"/>
      <c r="X883" s="74"/>
      <c r="Y883" s="74"/>
      <c r="Z883" s="74"/>
      <c r="AA883" s="66"/>
      <c r="AB883" s="72"/>
      <c r="AC883" s="66"/>
      <c r="AD883" s="72"/>
      <c r="AE883" s="72"/>
      <c r="AF883" s="72"/>
      <c r="AG883" s="62"/>
      <c r="AH883" s="104"/>
      <c r="AI883" s="105"/>
      <c r="AJ883" s="30"/>
      <c r="AK883" s="30"/>
      <c r="AL883" s="30"/>
      <c r="AM883" s="30"/>
      <c r="AN883" s="68"/>
      <c r="AO883" s="68"/>
      <c r="AP883" s="68"/>
      <c r="AQ883" s="68"/>
      <c r="AR883" s="68"/>
      <c r="AS883" s="31"/>
      <c r="AT883" s="73"/>
      <c r="AU883" s="73"/>
      <c r="AV883" s="68"/>
      <c r="AW883" s="67"/>
      <c r="AX883" s="67"/>
      <c r="AY883" s="67"/>
      <c r="AZ883" s="67"/>
      <c r="BA883" s="123"/>
      <c r="BB883" s="123"/>
      <c r="BC883" s="123"/>
      <c r="BD883" s="123"/>
      <c r="BE883" s="123"/>
      <c r="BF883" s="67"/>
    </row>
    <row r="884" spans="1:58" ht="25.5" customHeight="1" x14ac:dyDescent="0.25">
      <c r="A884" s="31"/>
      <c r="B884" s="31"/>
      <c r="C884" s="31"/>
      <c r="D884" s="31"/>
      <c r="E884" s="33"/>
      <c r="F884" s="90"/>
      <c r="G884" s="31"/>
      <c r="H884" s="83"/>
      <c r="I884" s="83"/>
      <c r="J884" s="62"/>
      <c r="K884" s="31"/>
      <c r="L884" s="31"/>
      <c r="M884" s="83"/>
      <c r="N884" s="69"/>
      <c r="O884" s="69"/>
      <c r="P884" s="74"/>
      <c r="Q884" s="74"/>
      <c r="R884" s="75"/>
      <c r="S884" s="34"/>
      <c r="T884" s="83"/>
      <c r="U884" s="83"/>
      <c r="V884" s="83"/>
      <c r="W884" s="83"/>
      <c r="X884" s="74"/>
      <c r="Y884" s="74"/>
      <c r="Z884" s="74"/>
      <c r="AA884" s="66"/>
      <c r="AB884" s="72"/>
      <c r="AC884" s="66"/>
      <c r="AD884" s="72"/>
      <c r="AE884" s="72"/>
      <c r="AF884" s="72"/>
      <c r="AG884" s="62"/>
      <c r="AH884" s="104"/>
      <c r="AI884" s="105"/>
      <c r="AJ884" s="30"/>
      <c r="AK884" s="30"/>
      <c r="AL884" s="30"/>
      <c r="AM884" s="30"/>
      <c r="AN884" s="68"/>
      <c r="AO884" s="68"/>
      <c r="AP884" s="68"/>
      <c r="AQ884" s="68"/>
      <c r="AR884" s="68"/>
      <c r="AS884" s="31"/>
      <c r="AT884" s="73"/>
      <c r="AU884" s="73"/>
      <c r="AV884" s="68"/>
      <c r="AW884" s="67"/>
      <c r="AX884" s="67"/>
      <c r="AY884" s="67"/>
      <c r="AZ884" s="67"/>
      <c r="BA884" s="123"/>
      <c r="BB884" s="123"/>
      <c r="BC884" s="123"/>
      <c r="BD884" s="123"/>
      <c r="BE884" s="123"/>
      <c r="BF884" s="67"/>
    </row>
    <row r="885" spans="1:58" ht="25.5" customHeight="1" x14ac:dyDescent="0.25">
      <c r="A885" s="31"/>
      <c r="B885" s="31"/>
      <c r="C885" s="31"/>
      <c r="D885" s="31"/>
      <c r="E885" s="33"/>
      <c r="F885" s="90"/>
      <c r="G885" s="31"/>
      <c r="H885" s="83"/>
      <c r="I885" s="83"/>
      <c r="J885" s="62"/>
      <c r="K885" s="31"/>
      <c r="L885" s="31"/>
      <c r="M885" s="83"/>
      <c r="N885" s="69"/>
      <c r="O885" s="69"/>
      <c r="P885" s="74"/>
      <c r="Q885" s="74"/>
      <c r="R885" s="75"/>
      <c r="S885" s="34"/>
      <c r="T885" s="83"/>
      <c r="U885" s="83"/>
      <c r="V885" s="83"/>
      <c r="W885" s="83"/>
      <c r="X885" s="74"/>
      <c r="Y885" s="74"/>
      <c r="Z885" s="74"/>
      <c r="AA885" s="66"/>
      <c r="AB885" s="72"/>
      <c r="AC885" s="66"/>
      <c r="AD885" s="72"/>
      <c r="AE885" s="72"/>
      <c r="AF885" s="72"/>
      <c r="AG885" s="62"/>
      <c r="AH885" s="104"/>
      <c r="AI885" s="105"/>
      <c r="AJ885" s="30"/>
      <c r="AK885" s="30"/>
      <c r="AL885" s="30"/>
      <c r="AM885" s="30"/>
      <c r="AN885" s="68"/>
      <c r="AO885" s="68"/>
      <c r="AP885" s="68"/>
      <c r="AQ885" s="68"/>
      <c r="AR885" s="68"/>
      <c r="AS885" s="31"/>
      <c r="AT885" s="73"/>
      <c r="AU885" s="73"/>
      <c r="AV885" s="68"/>
      <c r="AW885" s="67"/>
      <c r="AX885" s="67"/>
      <c r="AY885" s="67"/>
      <c r="AZ885" s="67"/>
      <c r="BA885" s="123"/>
      <c r="BB885" s="123"/>
      <c r="BC885" s="123"/>
      <c r="BD885" s="123"/>
      <c r="BE885" s="123"/>
      <c r="BF885" s="67"/>
    </row>
    <row r="886" spans="1:58" ht="25.5" customHeight="1" x14ac:dyDescent="0.25">
      <c r="A886" s="31"/>
      <c r="B886" s="31"/>
      <c r="C886" s="31"/>
      <c r="D886" s="31"/>
      <c r="E886" s="33"/>
      <c r="F886" s="90"/>
      <c r="G886" s="31"/>
      <c r="H886" s="83"/>
      <c r="I886" s="83"/>
      <c r="J886" s="62"/>
      <c r="K886" s="31"/>
      <c r="L886" s="31"/>
      <c r="M886" s="83"/>
      <c r="N886" s="69"/>
      <c r="O886" s="69"/>
      <c r="P886" s="74"/>
      <c r="Q886" s="74"/>
      <c r="R886" s="75"/>
      <c r="S886" s="34"/>
      <c r="T886" s="83"/>
      <c r="U886" s="83"/>
      <c r="V886" s="83"/>
      <c r="W886" s="83"/>
      <c r="X886" s="74"/>
      <c r="Y886" s="74"/>
      <c r="Z886" s="74"/>
      <c r="AA886" s="66"/>
      <c r="AB886" s="72"/>
      <c r="AC886" s="66"/>
      <c r="AD886" s="72"/>
      <c r="AE886" s="72"/>
      <c r="AF886" s="72"/>
      <c r="AG886" s="62"/>
      <c r="AH886" s="104"/>
      <c r="AI886" s="105"/>
      <c r="AJ886" s="30"/>
      <c r="AK886" s="30"/>
      <c r="AL886" s="30"/>
      <c r="AM886" s="30"/>
      <c r="AN886" s="68"/>
      <c r="AO886" s="68"/>
      <c r="AP886" s="68"/>
      <c r="AQ886" s="68"/>
      <c r="AR886" s="68"/>
      <c r="AS886" s="31"/>
      <c r="AT886" s="73"/>
      <c r="AU886" s="73"/>
      <c r="AV886" s="68"/>
      <c r="AW886" s="67"/>
      <c r="AX886" s="67"/>
      <c r="AY886" s="67"/>
      <c r="AZ886" s="67"/>
      <c r="BA886" s="123"/>
      <c r="BB886" s="123"/>
      <c r="BC886" s="123"/>
      <c r="BD886" s="123"/>
      <c r="BE886" s="123"/>
      <c r="BF886" s="67"/>
    </row>
    <row r="887" spans="1:58" ht="25.5" customHeight="1" x14ac:dyDescent="0.25">
      <c r="A887" s="31"/>
      <c r="B887" s="31"/>
      <c r="C887" s="31"/>
      <c r="D887" s="31"/>
      <c r="E887" s="33"/>
      <c r="F887" s="90"/>
      <c r="G887" s="31"/>
      <c r="H887" s="83"/>
      <c r="I887" s="83"/>
      <c r="J887" s="62"/>
      <c r="K887" s="31"/>
      <c r="L887" s="31"/>
      <c r="M887" s="83"/>
      <c r="N887" s="69"/>
      <c r="O887" s="69"/>
      <c r="P887" s="74"/>
      <c r="Q887" s="74"/>
      <c r="R887" s="75"/>
      <c r="S887" s="34"/>
      <c r="T887" s="83"/>
      <c r="U887" s="83"/>
      <c r="V887" s="83"/>
      <c r="W887" s="83"/>
      <c r="X887" s="74"/>
      <c r="Y887" s="74"/>
      <c r="Z887" s="74"/>
      <c r="AA887" s="66"/>
      <c r="AB887" s="72"/>
      <c r="AC887" s="66"/>
      <c r="AD887" s="72"/>
      <c r="AE887" s="72"/>
      <c r="AF887" s="72"/>
      <c r="AG887" s="62"/>
      <c r="AH887" s="104"/>
      <c r="AI887" s="105"/>
      <c r="AJ887" s="30"/>
      <c r="AK887" s="30"/>
      <c r="AL887" s="30"/>
      <c r="AM887" s="30"/>
      <c r="AN887" s="68"/>
      <c r="AO887" s="68"/>
      <c r="AP887" s="68"/>
      <c r="AQ887" s="68"/>
      <c r="AR887" s="68"/>
      <c r="AS887" s="31"/>
      <c r="AT887" s="73"/>
      <c r="AU887" s="73"/>
      <c r="AV887" s="68"/>
      <c r="AW887" s="67"/>
      <c r="AX887" s="67"/>
      <c r="AY887" s="67"/>
      <c r="AZ887" s="67"/>
      <c r="BA887" s="123"/>
      <c r="BB887" s="123"/>
      <c r="BC887" s="123"/>
      <c r="BD887" s="123"/>
      <c r="BE887" s="123"/>
      <c r="BF887" s="67"/>
    </row>
    <row r="888" spans="1:58" ht="25.5" customHeight="1" x14ac:dyDescent="0.25">
      <c r="A888" s="31"/>
      <c r="B888" s="31"/>
      <c r="C888" s="31"/>
      <c r="D888" s="31"/>
      <c r="E888" s="33"/>
      <c r="F888" s="90"/>
      <c r="G888" s="31"/>
      <c r="H888" s="83"/>
      <c r="I888" s="83"/>
      <c r="J888" s="62"/>
      <c r="K888" s="31"/>
      <c r="L888" s="31"/>
      <c r="M888" s="83"/>
      <c r="N888" s="69"/>
      <c r="O888" s="69"/>
      <c r="P888" s="74"/>
      <c r="Q888" s="74"/>
      <c r="R888" s="75"/>
      <c r="S888" s="34"/>
      <c r="T888" s="83"/>
      <c r="U888" s="83"/>
      <c r="V888" s="83"/>
      <c r="W888" s="83"/>
      <c r="X888" s="74"/>
      <c r="Y888" s="74"/>
      <c r="Z888" s="74"/>
      <c r="AA888" s="66"/>
      <c r="AB888" s="72"/>
      <c r="AC888" s="66"/>
      <c r="AD888" s="72"/>
      <c r="AE888" s="72"/>
      <c r="AF888" s="72"/>
      <c r="AG888" s="62"/>
      <c r="AH888" s="104"/>
      <c r="AI888" s="105"/>
      <c r="AJ888" s="30"/>
      <c r="AK888" s="30"/>
      <c r="AL888" s="30"/>
      <c r="AM888" s="30"/>
      <c r="AN888" s="68"/>
      <c r="AO888" s="68"/>
      <c r="AP888" s="68"/>
      <c r="AQ888" s="68"/>
      <c r="AR888" s="68"/>
      <c r="AS888" s="31"/>
      <c r="AT888" s="73"/>
      <c r="AU888" s="73"/>
      <c r="AV888" s="68"/>
      <c r="AW888" s="67"/>
      <c r="AX888" s="67"/>
      <c r="AY888" s="67"/>
      <c r="AZ888" s="67"/>
      <c r="BA888" s="123"/>
      <c r="BB888" s="123"/>
      <c r="BC888" s="123"/>
      <c r="BD888" s="123"/>
      <c r="BE888" s="123"/>
      <c r="BF888" s="67"/>
    </row>
    <row r="889" spans="1:58" ht="25.5" customHeight="1" x14ac:dyDescent="0.25">
      <c r="A889" s="31"/>
      <c r="B889" s="31"/>
      <c r="C889" s="31"/>
      <c r="D889" s="31"/>
      <c r="E889" s="33"/>
      <c r="F889" s="90"/>
      <c r="G889" s="31"/>
      <c r="H889" s="83"/>
      <c r="I889" s="83"/>
      <c r="J889" s="62"/>
      <c r="K889" s="31"/>
      <c r="L889" s="31"/>
      <c r="M889" s="83"/>
      <c r="N889" s="69"/>
      <c r="O889" s="69"/>
      <c r="P889" s="74"/>
      <c r="Q889" s="74"/>
      <c r="R889" s="75"/>
      <c r="S889" s="34"/>
      <c r="T889" s="83"/>
      <c r="U889" s="83"/>
      <c r="V889" s="83"/>
      <c r="W889" s="83"/>
      <c r="X889" s="74"/>
      <c r="Y889" s="74"/>
      <c r="Z889" s="74"/>
      <c r="AA889" s="66"/>
      <c r="AB889" s="72"/>
      <c r="AC889" s="66"/>
      <c r="AD889" s="72"/>
      <c r="AE889" s="72"/>
      <c r="AF889" s="72"/>
      <c r="AG889" s="62"/>
      <c r="AH889" s="104"/>
      <c r="AI889" s="105"/>
      <c r="AJ889" s="30"/>
      <c r="AK889" s="30"/>
      <c r="AL889" s="30"/>
      <c r="AM889" s="30"/>
      <c r="AN889" s="68"/>
      <c r="AO889" s="68"/>
      <c r="AP889" s="68"/>
      <c r="AQ889" s="68"/>
      <c r="AR889" s="68"/>
      <c r="AS889" s="31"/>
      <c r="AT889" s="73"/>
      <c r="AU889" s="73"/>
      <c r="AV889" s="68"/>
      <c r="AW889" s="67"/>
      <c r="AX889" s="67"/>
      <c r="AY889" s="67"/>
      <c r="AZ889" s="67"/>
      <c r="BA889" s="123"/>
      <c r="BB889" s="123"/>
      <c r="BC889" s="123"/>
      <c r="BD889" s="123"/>
      <c r="BE889" s="123"/>
      <c r="BF889" s="67"/>
    </row>
    <row r="890" spans="1:58" ht="25.5" customHeight="1" x14ac:dyDescent="0.25">
      <c r="A890" s="31"/>
      <c r="B890" s="31"/>
      <c r="C890" s="31"/>
      <c r="D890" s="31"/>
      <c r="E890" s="33"/>
      <c r="F890" s="90"/>
      <c r="G890" s="31"/>
      <c r="H890" s="83"/>
      <c r="I890" s="83"/>
      <c r="J890" s="62"/>
      <c r="K890" s="31"/>
      <c r="L890" s="31"/>
      <c r="M890" s="83"/>
      <c r="N890" s="69"/>
      <c r="O890" s="69"/>
      <c r="P890" s="74"/>
      <c r="Q890" s="74"/>
      <c r="R890" s="75"/>
      <c r="S890" s="34"/>
      <c r="T890" s="83"/>
      <c r="U890" s="83"/>
      <c r="V890" s="83"/>
      <c r="W890" s="83"/>
      <c r="X890" s="74"/>
      <c r="Y890" s="74"/>
      <c r="Z890" s="74"/>
      <c r="AA890" s="66"/>
      <c r="AB890" s="72"/>
      <c r="AC890" s="66"/>
      <c r="AD890" s="72"/>
      <c r="AE890" s="72"/>
      <c r="AF890" s="72"/>
      <c r="AG890" s="62"/>
      <c r="AH890" s="104"/>
      <c r="AI890" s="105"/>
      <c r="AJ890" s="30"/>
      <c r="AK890" s="30"/>
      <c r="AL890" s="30"/>
      <c r="AM890" s="30"/>
      <c r="AN890" s="68"/>
      <c r="AO890" s="68"/>
      <c r="AP890" s="68"/>
      <c r="AQ890" s="68"/>
      <c r="AR890" s="68"/>
      <c r="AS890" s="31"/>
      <c r="AT890" s="73"/>
      <c r="AU890" s="73"/>
      <c r="AV890" s="68"/>
      <c r="AW890" s="67"/>
      <c r="AX890" s="67"/>
      <c r="AY890" s="67"/>
      <c r="AZ890" s="67"/>
      <c r="BA890" s="123"/>
      <c r="BB890" s="123"/>
      <c r="BC890" s="123"/>
      <c r="BD890" s="123"/>
      <c r="BE890" s="123"/>
      <c r="BF890" s="67"/>
    </row>
    <row r="891" spans="1:58" ht="25.5" customHeight="1" x14ac:dyDescent="0.25">
      <c r="A891" s="31"/>
      <c r="B891" s="31"/>
      <c r="C891" s="31"/>
      <c r="D891" s="31"/>
      <c r="E891" s="33"/>
      <c r="F891" s="90"/>
      <c r="G891" s="31"/>
      <c r="H891" s="83"/>
      <c r="I891" s="83"/>
      <c r="J891" s="62"/>
      <c r="K891" s="31"/>
      <c r="L891" s="31"/>
      <c r="M891" s="83"/>
      <c r="N891" s="69"/>
      <c r="O891" s="69"/>
      <c r="P891" s="74"/>
      <c r="Q891" s="74"/>
      <c r="R891" s="75"/>
      <c r="S891" s="34"/>
      <c r="T891" s="83"/>
      <c r="U891" s="83"/>
      <c r="V891" s="83"/>
      <c r="W891" s="83"/>
      <c r="X891" s="74"/>
      <c r="Y891" s="74"/>
      <c r="Z891" s="74"/>
      <c r="AA891" s="66"/>
      <c r="AB891" s="72"/>
      <c r="AC891" s="66"/>
      <c r="AD891" s="72"/>
      <c r="AE891" s="72"/>
      <c r="AF891" s="72"/>
      <c r="AG891" s="62"/>
      <c r="AH891" s="104"/>
      <c r="AI891" s="105"/>
      <c r="AJ891" s="30"/>
      <c r="AK891" s="30"/>
      <c r="AL891" s="30"/>
      <c r="AM891" s="30"/>
      <c r="AN891" s="68"/>
      <c r="AO891" s="68"/>
      <c r="AP891" s="68"/>
      <c r="AQ891" s="68"/>
      <c r="AR891" s="68"/>
      <c r="AS891" s="31"/>
      <c r="AT891" s="73"/>
      <c r="AU891" s="73"/>
      <c r="AV891" s="68"/>
      <c r="AW891" s="67"/>
      <c r="AX891" s="67"/>
      <c r="AY891" s="67"/>
      <c r="AZ891" s="67"/>
      <c r="BA891" s="123"/>
      <c r="BB891" s="123"/>
      <c r="BC891" s="123"/>
      <c r="BD891" s="123"/>
      <c r="BE891" s="123"/>
      <c r="BF891" s="67"/>
    </row>
    <row r="892" spans="1:58" ht="25.5" customHeight="1" x14ac:dyDescent="0.25">
      <c r="A892" s="31"/>
      <c r="B892" s="31"/>
      <c r="C892" s="31"/>
      <c r="D892" s="31"/>
      <c r="E892" s="33"/>
      <c r="F892" s="90"/>
      <c r="G892" s="31"/>
      <c r="H892" s="83"/>
      <c r="I892" s="83"/>
      <c r="J892" s="62"/>
      <c r="K892" s="31"/>
      <c r="L892" s="31"/>
      <c r="M892" s="83"/>
      <c r="N892" s="69"/>
      <c r="O892" s="69"/>
      <c r="P892" s="74"/>
      <c r="Q892" s="74"/>
      <c r="R892" s="75"/>
      <c r="S892" s="34"/>
      <c r="T892" s="83"/>
      <c r="U892" s="83"/>
      <c r="V892" s="83"/>
      <c r="W892" s="83"/>
      <c r="X892" s="74"/>
      <c r="Y892" s="74"/>
      <c r="Z892" s="74"/>
      <c r="AA892" s="66"/>
      <c r="AB892" s="72"/>
      <c r="AC892" s="66"/>
      <c r="AD892" s="72"/>
      <c r="AE892" s="72"/>
      <c r="AF892" s="72"/>
      <c r="AG892" s="62"/>
      <c r="AH892" s="104"/>
      <c r="AI892" s="105"/>
      <c r="AJ892" s="30"/>
      <c r="AK892" s="30"/>
      <c r="AL892" s="30"/>
      <c r="AM892" s="30"/>
      <c r="AN892" s="68"/>
      <c r="AO892" s="68"/>
      <c r="AP892" s="68"/>
      <c r="AQ892" s="68"/>
      <c r="AR892" s="68"/>
      <c r="AS892" s="31"/>
      <c r="AT892" s="73"/>
      <c r="AU892" s="73"/>
      <c r="AV892" s="68"/>
      <c r="AW892" s="67"/>
      <c r="AX892" s="67"/>
      <c r="AY892" s="67"/>
      <c r="AZ892" s="67"/>
      <c r="BA892" s="123"/>
      <c r="BB892" s="123"/>
      <c r="BC892" s="123"/>
      <c r="BD892" s="123"/>
      <c r="BE892" s="123"/>
      <c r="BF892" s="67"/>
    </row>
    <row r="893" spans="1:58" ht="25.5" customHeight="1" x14ac:dyDescent="0.25">
      <c r="A893" s="31"/>
      <c r="B893" s="31"/>
      <c r="C893" s="31"/>
      <c r="D893" s="31"/>
      <c r="E893" s="33"/>
      <c r="F893" s="90"/>
      <c r="G893" s="31"/>
      <c r="H893" s="83"/>
      <c r="I893" s="83"/>
      <c r="J893" s="62"/>
      <c r="K893" s="31"/>
      <c r="L893" s="31"/>
      <c r="M893" s="83"/>
      <c r="N893" s="69"/>
      <c r="O893" s="69"/>
      <c r="P893" s="74"/>
      <c r="Q893" s="74"/>
      <c r="R893" s="75"/>
      <c r="S893" s="34"/>
      <c r="T893" s="83"/>
      <c r="U893" s="83"/>
      <c r="V893" s="83"/>
      <c r="W893" s="83"/>
      <c r="X893" s="74"/>
      <c r="Y893" s="74"/>
      <c r="Z893" s="74"/>
      <c r="AA893" s="66"/>
      <c r="AB893" s="72"/>
      <c r="AC893" s="66"/>
      <c r="AD893" s="72"/>
      <c r="AE893" s="72"/>
      <c r="AF893" s="72"/>
      <c r="AG893" s="62"/>
      <c r="AH893" s="104"/>
      <c r="AI893" s="105"/>
      <c r="AJ893" s="30"/>
      <c r="AK893" s="30"/>
      <c r="AL893" s="30"/>
      <c r="AM893" s="30"/>
      <c r="AN893" s="68"/>
      <c r="AO893" s="68"/>
      <c r="AP893" s="68"/>
      <c r="AQ893" s="68"/>
      <c r="AR893" s="68"/>
      <c r="AS893" s="31"/>
      <c r="AT893" s="73"/>
      <c r="AU893" s="73"/>
      <c r="AV893" s="68"/>
      <c r="AW893" s="67"/>
      <c r="AX893" s="67"/>
      <c r="AY893" s="67"/>
      <c r="AZ893" s="67"/>
      <c r="BA893" s="123"/>
      <c r="BB893" s="123"/>
      <c r="BC893" s="123"/>
      <c r="BD893" s="123"/>
      <c r="BE893" s="123"/>
      <c r="BF893" s="67"/>
    </row>
    <row r="894" spans="1:58" ht="25.5" customHeight="1" x14ac:dyDescent="0.25">
      <c r="A894" s="31"/>
      <c r="B894" s="31"/>
      <c r="C894" s="31"/>
      <c r="D894" s="31"/>
      <c r="E894" s="33"/>
      <c r="F894" s="90"/>
      <c r="G894" s="31"/>
      <c r="H894" s="83"/>
      <c r="I894" s="83"/>
      <c r="J894" s="62"/>
      <c r="K894" s="31"/>
      <c r="L894" s="31"/>
      <c r="M894" s="83"/>
      <c r="N894" s="69"/>
      <c r="O894" s="69"/>
      <c r="P894" s="74"/>
      <c r="Q894" s="74"/>
      <c r="R894" s="75"/>
      <c r="S894" s="34"/>
      <c r="T894" s="83"/>
      <c r="U894" s="83"/>
      <c r="V894" s="83"/>
      <c r="W894" s="83"/>
      <c r="X894" s="74"/>
      <c r="Y894" s="74"/>
      <c r="Z894" s="74"/>
      <c r="AA894" s="66"/>
      <c r="AB894" s="72"/>
      <c r="AC894" s="66"/>
      <c r="AD894" s="72"/>
      <c r="AE894" s="72"/>
      <c r="AF894" s="72"/>
      <c r="AG894" s="62"/>
      <c r="AH894" s="104"/>
      <c r="AI894" s="105"/>
      <c r="AJ894" s="30"/>
      <c r="AK894" s="30"/>
      <c r="AL894" s="30"/>
      <c r="AM894" s="30"/>
      <c r="AN894" s="68"/>
      <c r="AO894" s="68"/>
      <c r="AP894" s="68"/>
      <c r="AQ894" s="68"/>
      <c r="AR894" s="68"/>
      <c r="AS894" s="31"/>
      <c r="AT894" s="73"/>
      <c r="AU894" s="73"/>
      <c r="AV894" s="68"/>
      <c r="AW894" s="67"/>
      <c r="AX894" s="67"/>
      <c r="AY894" s="67"/>
      <c r="AZ894" s="67"/>
      <c r="BA894" s="123"/>
      <c r="BB894" s="123"/>
      <c r="BC894" s="123"/>
      <c r="BD894" s="123"/>
      <c r="BE894" s="123"/>
      <c r="BF894" s="67"/>
    </row>
    <row r="895" spans="1:58" ht="25.5" customHeight="1" x14ac:dyDescent="0.25">
      <c r="A895" s="31"/>
      <c r="B895" s="31"/>
      <c r="C895" s="31"/>
      <c r="D895" s="31"/>
      <c r="E895" s="33"/>
      <c r="F895" s="90"/>
      <c r="G895" s="31"/>
      <c r="H895" s="83"/>
      <c r="I895" s="83"/>
      <c r="J895" s="62"/>
      <c r="K895" s="31"/>
      <c r="L895" s="31"/>
      <c r="M895" s="83"/>
      <c r="N895" s="69"/>
      <c r="O895" s="69"/>
      <c r="P895" s="74"/>
      <c r="Q895" s="74"/>
      <c r="R895" s="75"/>
      <c r="S895" s="34"/>
      <c r="T895" s="83"/>
      <c r="U895" s="83"/>
      <c r="V895" s="83"/>
      <c r="W895" s="83"/>
      <c r="X895" s="74"/>
      <c r="Y895" s="74"/>
      <c r="Z895" s="74"/>
      <c r="AA895" s="66"/>
      <c r="AB895" s="72"/>
      <c r="AC895" s="66"/>
      <c r="AD895" s="72"/>
      <c r="AE895" s="72"/>
      <c r="AF895" s="72"/>
      <c r="AG895" s="62"/>
      <c r="AH895" s="104"/>
      <c r="AI895" s="105"/>
      <c r="AJ895" s="30"/>
      <c r="AK895" s="30"/>
      <c r="AL895" s="30"/>
      <c r="AM895" s="30"/>
      <c r="AN895" s="68"/>
      <c r="AO895" s="68"/>
      <c r="AP895" s="68"/>
      <c r="AQ895" s="68"/>
      <c r="AR895" s="68"/>
      <c r="AS895" s="31"/>
      <c r="AT895" s="73"/>
      <c r="AU895" s="73"/>
      <c r="AV895" s="68"/>
      <c r="AW895" s="67"/>
      <c r="AX895" s="67"/>
      <c r="AY895" s="67"/>
      <c r="AZ895" s="67"/>
      <c r="BA895" s="123"/>
      <c r="BB895" s="123"/>
      <c r="BC895" s="123"/>
      <c r="BD895" s="123"/>
      <c r="BE895" s="123"/>
      <c r="BF895" s="67"/>
    </row>
    <row r="896" spans="1:58" ht="25.5" customHeight="1" x14ac:dyDescent="0.25">
      <c r="A896" s="31"/>
      <c r="B896" s="31"/>
      <c r="C896" s="31"/>
      <c r="D896" s="31"/>
      <c r="E896" s="33"/>
      <c r="F896" s="90"/>
      <c r="G896" s="31"/>
      <c r="H896" s="83"/>
      <c r="I896" s="83"/>
      <c r="J896" s="62"/>
      <c r="K896" s="31"/>
      <c r="L896" s="31"/>
      <c r="M896" s="83"/>
      <c r="N896" s="69"/>
      <c r="O896" s="69"/>
      <c r="P896" s="74"/>
      <c r="Q896" s="74"/>
      <c r="R896" s="75"/>
      <c r="S896" s="34"/>
      <c r="T896" s="83"/>
      <c r="U896" s="83"/>
      <c r="V896" s="83"/>
      <c r="W896" s="83"/>
      <c r="X896" s="74"/>
      <c r="Y896" s="74"/>
      <c r="Z896" s="74"/>
      <c r="AA896" s="66"/>
      <c r="AB896" s="72"/>
      <c r="AC896" s="66"/>
      <c r="AD896" s="72"/>
      <c r="AE896" s="72"/>
      <c r="AF896" s="72"/>
      <c r="AG896" s="62"/>
      <c r="AH896" s="104"/>
      <c r="AI896" s="105"/>
      <c r="AJ896" s="30"/>
      <c r="AK896" s="30"/>
      <c r="AL896" s="30"/>
      <c r="AM896" s="30"/>
      <c r="AN896" s="68"/>
      <c r="AO896" s="68"/>
      <c r="AP896" s="68"/>
      <c r="AQ896" s="68"/>
      <c r="AR896" s="68"/>
      <c r="AS896" s="31"/>
      <c r="AT896" s="73"/>
      <c r="AU896" s="73"/>
      <c r="AV896" s="68"/>
      <c r="AW896" s="67"/>
      <c r="AX896" s="67"/>
      <c r="AY896" s="67"/>
      <c r="AZ896" s="67"/>
      <c r="BA896" s="123"/>
      <c r="BB896" s="123"/>
      <c r="BC896" s="123"/>
      <c r="BD896" s="123"/>
      <c r="BE896" s="123"/>
      <c r="BF896" s="67"/>
    </row>
    <row r="897" spans="1:58" ht="25.5" customHeight="1" x14ac:dyDescent="0.25">
      <c r="A897" s="31"/>
      <c r="B897" s="31"/>
      <c r="C897" s="31"/>
      <c r="D897" s="31"/>
      <c r="E897" s="33"/>
      <c r="F897" s="90"/>
      <c r="G897" s="31"/>
      <c r="H897" s="83"/>
      <c r="I897" s="83"/>
      <c r="J897" s="62"/>
      <c r="K897" s="31"/>
      <c r="L897" s="31"/>
      <c r="M897" s="83"/>
      <c r="N897" s="69"/>
      <c r="O897" s="69"/>
      <c r="P897" s="74"/>
      <c r="Q897" s="74"/>
      <c r="R897" s="75"/>
      <c r="S897" s="34"/>
      <c r="T897" s="83"/>
      <c r="U897" s="83"/>
      <c r="V897" s="83"/>
      <c r="W897" s="83"/>
      <c r="X897" s="74"/>
      <c r="Y897" s="74"/>
      <c r="Z897" s="74"/>
      <c r="AA897" s="66"/>
      <c r="AB897" s="72"/>
      <c r="AC897" s="66"/>
      <c r="AD897" s="72"/>
      <c r="AE897" s="72"/>
      <c r="AF897" s="72"/>
      <c r="AG897" s="62"/>
      <c r="AH897" s="104"/>
      <c r="AI897" s="105"/>
      <c r="AJ897" s="30"/>
      <c r="AK897" s="30"/>
      <c r="AL897" s="30"/>
      <c r="AM897" s="30"/>
      <c r="AN897" s="68"/>
      <c r="AO897" s="68"/>
      <c r="AP897" s="68"/>
      <c r="AQ897" s="68"/>
      <c r="AR897" s="68"/>
      <c r="AS897" s="31"/>
      <c r="AT897" s="73"/>
      <c r="AU897" s="73"/>
      <c r="AV897" s="68"/>
      <c r="AW897" s="67"/>
      <c r="AX897" s="67"/>
      <c r="AY897" s="67"/>
      <c r="AZ897" s="67"/>
      <c r="BA897" s="123"/>
      <c r="BB897" s="123"/>
      <c r="BC897" s="123"/>
      <c r="BD897" s="123"/>
      <c r="BE897" s="123"/>
      <c r="BF897" s="67"/>
    </row>
    <row r="898" spans="1:58" ht="25.5" customHeight="1" x14ac:dyDescent="0.25">
      <c r="A898" s="31"/>
      <c r="B898" s="31"/>
      <c r="C898" s="31"/>
      <c r="D898" s="31"/>
      <c r="E898" s="33"/>
      <c r="F898" s="90"/>
      <c r="G898" s="31"/>
      <c r="H898" s="83"/>
      <c r="I898" s="83"/>
      <c r="J898" s="62"/>
      <c r="K898" s="31"/>
      <c r="L898" s="31"/>
      <c r="M898" s="83"/>
      <c r="N898" s="69"/>
      <c r="O898" s="69"/>
      <c r="P898" s="74"/>
      <c r="Q898" s="74"/>
      <c r="R898" s="75"/>
      <c r="S898" s="34"/>
      <c r="T898" s="83"/>
      <c r="U898" s="83"/>
      <c r="V898" s="83"/>
      <c r="W898" s="83"/>
      <c r="X898" s="74"/>
      <c r="Y898" s="74"/>
      <c r="Z898" s="74"/>
      <c r="AA898" s="66"/>
      <c r="AB898" s="72"/>
      <c r="AC898" s="66"/>
      <c r="AD898" s="72"/>
      <c r="AE898" s="72"/>
      <c r="AF898" s="72"/>
      <c r="AG898" s="62"/>
      <c r="AH898" s="104"/>
      <c r="AI898" s="105"/>
      <c r="AJ898" s="30"/>
      <c r="AK898" s="30"/>
      <c r="AL898" s="30"/>
      <c r="AM898" s="30"/>
      <c r="AN898" s="68"/>
      <c r="AO898" s="68"/>
      <c r="AP898" s="68"/>
      <c r="AQ898" s="68"/>
      <c r="AR898" s="68"/>
      <c r="AS898" s="31"/>
      <c r="AT898" s="73"/>
      <c r="AU898" s="73"/>
      <c r="AV898" s="68"/>
      <c r="AW898" s="67"/>
      <c r="AX898" s="67"/>
      <c r="AY898" s="67"/>
      <c r="AZ898" s="67"/>
      <c r="BA898" s="123"/>
      <c r="BB898" s="123"/>
      <c r="BC898" s="123"/>
      <c r="BD898" s="123"/>
      <c r="BE898" s="123"/>
      <c r="BF898" s="67"/>
    </row>
    <row r="899" spans="1:58" ht="25.5" customHeight="1" x14ac:dyDescent="0.25">
      <c r="A899" s="31"/>
      <c r="B899" s="31"/>
      <c r="C899" s="31"/>
      <c r="D899" s="31"/>
      <c r="E899" s="33"/>
      <c r="F899" s="90"/>
      <c r="G899" s="31"/>
      <c r="H899" s="83"/>
      <c r="I899" s="83"/>
      <c r="J899" s="62"/>
      <c r="K899" s="31"/>
      <c r="L899" s="31"/>
      <c r="M899" s="83"/>
      <c r="N899" s="69"/>
      <c r="O899" s="69"/>
      <c r="P899" s="74"/>
      <c r="Q899" s="74"/>
      <c r="R899" s="75"/>
      <c r="S899" s="34"/>
      <c r="T899" s="83"/>
      <c r="U899" s="83"/>
      <c r="V899" s="83"/>
      <c r="W899" s="83"/>
      <c r="X899" s="74"/>
      <c r="Y899" s="74"/>
      <c r="Z899" s="74"/>
      <c r="AA899" s="66"/>
      <c r="AB899" s="72"/>
      <c r="AC899" s="66"/>
      <c r="AD899" s="72"/>
      <c r="AE899" s="72"/>
      <c r="AF899" s="72"/>
      <c r="AG899" s="62"/>
      <c r="AH899" s="104"/>
      <c r="AI899" s="105"/>
      <c r="AJ899" s="30"/>
      <c r="AK899" s="30"/>
      <c r="AL899" s="30"/>
      <c r="AM899" s="30"/>
      <c r="AN899" s="68"/>
      <c r="AO899" s="68"/>
      <c r="AP899" s="68"/>
      <c r="AQ899" s="68"/>
      <c r="AR899" s="68"/>
      <c r="AS899" s="31"/>
      <c r="AT899" s="73"/>
      <c r="AU899" s="73"/>
      <c r="AV899" s="68"/>
      <c r="AW899" s="67"/>
      <c r="AX899" s="67"/>
      <c r="AY899" s="67"/>
      <c r="AZ899" s="67"/>
      <c r="BA899" s="123"/>
      <c r="BB899" s="123"/>
      <c r="BC899" s="123"/>
      <c r="BD899" s="123"/>
      <c r="BE899" s="123"/>
      <c r="BF899" s="67"/>
    </row>
    <row r="900" spans="1:58" ht="25.5" customHeight="1" x14ac:dyDescent="0.25">
      <c r="A900" s="31"/>
      <c r="B900" s="31"/>
      <c r="C900" s="31"/>
      <c r="D900" s="31"/>
      <c r="E900" s="33"/>
      <c r="F900" s="90"/>
      <c r="G900" s="31"/>
      <c r="H900" s="83"/>
      <c r="I900" s="83"/>
      <c r="J900" s="62"/>
      <c r="K900" s="31"/>
      <c r="L900" s="31"/>
      <c r="M900" s="83"/>
      <c r="N900" s="69"/>
      <c r="O900" s="69"/>
      <c r="P900" s="74"/>
      <c r="Q900" s="74"/>
      <c r="R900" s="75"/>
      <c r="S900" s="34"/>
      <c r="T900" s="83"/>
      <c r="U900" s="83"/>
      <c r="V900" s="83"/>
      <c r="W900" s="83"/>
      <c r="X900" s="74"/>
      <c r="Y900" s="74"/>
      <c r="Z900" s="74"/>
      <c r="AA900" s="66"/>
      <c r="AB900" s="72"/>
      <c r="AC900" s="66"/>
      <c r="AD900" s="72"/>
      <c r="AE900" s="72"/>
      <c r="AF900" s="72"/>
      <c r="AG900" s="62"/>
      <c r="AH900" s="104"/>
      <c r="AI900" s="105"/>
      <c r="AJ900" s="30"/>
      <c r="AK900" s="30"/>
      <c r="AL900" s="30"/>
      <c r="AM900" s="30"/>
      <c r="AN900" s="68"/>
      <c r="AO900" s="68"/>
      <c r="AP900" s="68"/>
      <c r="AQ900" s="68"/>
      <c r="AR900" s="68"/>
      <c r="AS900" s="31"/>
      <c r="AT900" s="73"/>
      <c r="AU900" s="73"/>
      <c r="AV900" s="68"/>
      <c r="AW900" s="67"/>
      <c r="AX900" s="67"/>
      <c r="AY900" s="67"/>
      <c r="AZ900" s="67"/>
      <c r="BA900" s="123"/>
      <c r="BB900" s="123"/>
      <c r="BC900" s="123"/>
      <c r="BD900" s="123"/>
      <c r="BE900" s="123"/>
      <c r="BF900" s="67"/>
    </row>
    <row r="901" spans="1:58" ht="25.5" customHeight="1" x14ac:dyDescent="0.25">
      <c r="A901" s="31"/>
      <c r="B901" s="31"/>
      <c r="C901" s="31"/>
      <c r="D901" s="31"/>
      <c r="E901" s="33"/>
      <c r="F901" s="90"/>
      <c r="G901" s="31"/>
      <c r="H901" s="83"/>
      <c r="I901" s="83"/>
      <c r="J901" s="62"/>
      <c r="K901" s="31"/>
      <c r="L901" s="31"/>
      <c r="M901" s="83"/>
      <c r="N901" s="69"/>
      <c r="O901" s="69"/>
      <c r="P901" s="74"/>
      <c r="Q901" s="74"/>
      <c r="R901" s="75"/>
      <c r="S901" s="34"/>
      <c r="T901" s="83"/>
      <c r="U901" s="83"/>
      <c r="V901" s="83"/>
      <c r="W901" s="83"/>
      <c r="X901" s="74"/>
      <c r="Y901" s="74"/>
      <c r="Z901" s="74"/>
      <c r="AA901" s="66"/>
      <c r="AB901" s="72"/>
      <c r="AC901" s="66"/>
      <c r="AD901" s="72"/>
      <c r="AE901" s="72"/>
      <c r="AF901" s="72"/>
      <c r="AG901" s="62"/>
      <c r="AH901" s="104"/>
      <c r="AI901" s="105"/>
      <c r="AJ901" s="30"/>
      <c r="AK901" s="30"/>
      <c r="AL901" s="30"/>
      <c r="AM901" s="30"/>
      <c r="AN901" s="68"/>
      <c r="AO901" s="68"/>
      <c r="AP901" s="68"/>
      <c r="AQ901" s="68"/>
      <c r="AR901" s="68"/>
      <c r="AS901" s="31"/>
      <c r="AT901" s="73"/>
      <c r="AU901" s="73"/>
      <c r="AV901" s="68"/>
      <c r="AW901" s="67"/>
      <c r="AX901" s="67"/>
      <c r="AY901" s="67"/>
      <c r="AZ901" s="67"/>
      <c r="BA901" s="123"/>
      <c r="BB901" s="123"/>
      <c r="BC901" s="123"/>
      <c r="BD901" s="123"/>
      <c r="BE901" s="123"/>
      <c r="BF901" s="67"/>
    </row>
    <row r="902" spans="1:58" ht="25.5" customHeight="1" x14ac:dyDescent="0.25">
      <c r="A902" s="31"/>
      <c r="B902" s="31"/>
      <c r="C902" s="31"/>
      <c r="D902" s="31"/>
      <c r="E902" s="33"/>
      <c r="F902" s="90"/>
      <c r="G902" s="31"/>
      <c r="H902" s="83"/>
      <c r="I902" s="83"/>
      <c r="J902" s="62"/>
      <c r="K902" s="31"/>
      <c r="L902" s="31"/>
      <c r="M902" s="83"/>
      <c r="N902" s="69"/>
      <c r="O902" s="69"/>
      <c r="P902" s="74"/>
      <c r="Q902" s="74"/>
      <c r="R902" s="75"/>
      <c r="S902" s="34"/>
      <c r="T902" s="83"/>
      <c r="U902" s="83"/>
      <c r="V902" s="83"/>
      <c r="W902" s="83"/>
      <c r="X902" s="74"/>
      <c r="Y902" s="74"/>
      <c r="Z902" s="74"/>
      <c r="AA902" s="66"/>
      <c r="AB902" s="72"/>
      <c r="AC902" s="66"/>
      <c r="AD902" s="72"/>
      <c r="AE902" s="72"/>
      <c r="AF902" s="72"/>
      <c r="AG902" s="62"/>
      <c r="AH902" s="104"/>
      <c r="AI902" s="105"/>
      <c r="AJ902" s="30"/>
      <c r="AK902" s="30"/>
      <c r="AL902" s="30"/>
      <c r="AM902" s="30"/>
      <c r="AN902" s="68"/>
      <c r="AO902" s="68"/>
      <c r="AP902" s="68"/>
      <c r="AQ902" s="68"/>
      <c r="AR902" s="68"/>
      <c r="AS902" s="31"/>
      <c r="AT902" s="73"/>
      <c r="AU902" s="73"/>
      <c r="AV902" s="68"/>
      <c r="AW902" s="67"/>
      <c r="AX902" s="67"/>
      <c r="AY902" s="67"/>
      <c r="AZ902" s="67"/>
      <c r="BA902" s="123"/>
      <c r="BB902" s="123"/>
      <c r="BC902" s="123"/>
      <c r="BD902" s="123"/>
      <c r="BE902" s="123"/>
      <c r="BF902" s="67"/>
    </row>
    <row r="903" spans="1:58" ht="25.5" customHeight="1" x14ac:dyDescent="0.25">
      <c r="A903" s="31"/>
      <c r="B903" s="31"/>
      <c r="C903" s="31"/>
      <c r="D903" s="31"/>
      <c r="E903" s="33"/>
      <c r="F903" s="90"/>
      <c r="G903" s="31"/>
      <c r="H903" s="83"/>
      <c r="I903" s="83"/>
      <c r="J903" s="62"/>
      <c r="K903" s="31"/>
      <c r="L903" s="31"/>
      <c r="M903" s="83"/>
      <c r="N903" s="69"/>
      <c r="O903" s="69"/>
      <c r="P903" s="74"/>
      <c r="Q903" s="74"/>
      <c r="R903" s="75"/>
      <c r="S903" s="34"/>
      <c r="T903" s="83"/>
      <c r="U903" s="83"/>
      <c r="V903" s="83"/>
      <c r="W903" s="83"/>
      <c r="X903" s="74"/>
      <c r="Y903" s="74"/>
      <c r="Z903" s="74"/>
      <c r="AA903" s="66"/>
      <c r="AB903" s="72"/>
      <c r="AC903" s="66"/>
      <c r="AD903" s="72"/>
      <c r="AE903" s="72"/>
      <c r="AF903" s="72"/>
      <c r="AG903" s="62"/>
      <c r="AH903" s="104"/>
      <c r="AI903" s="105"/>
      <c r="AJ903" s="30"/>
      <c r="AK903" s="30"/>
      <c r="AL903" s="30"/>
      <c r="AM903" s="30"/>
      <c r="AN903" s="68"/>
      <c r="AO903" s="68"/>
      <c r="AP903" s="68"/>
      <c r="AQ903" s="68"/>
      <c r="AR903" s="68"/>
      <c r="AS903" s="31"/>
      <c r="AT903" s="73"/>
      <c r="AU903" s="73"/>
      <c r="AV903" s="68"/>
      <c r="AW903" s="67"/>
      <c r="AX903" s="67"/>
      <c r="AY903" s="67"/>
      <c r="AZ903" s="67"/>
      <c r="BA903" s="123"/>
      <c r="BB903" s="123"/>
      <c r="BC903" s="123"/>
      <c r="BD903" s="123"/>
      <c r="BE903" s="123"/>
      <c r="BF903" s="67"/>
    </row>
    <row r="904" spans="1:58" ht="25.5" customHeight="1" x14ac:dyDescent="0.25">
      <c r="A904" s="31"/>
      <c r="B904" s="31"/>
      <c r="C904" s="31"/>
      <c r="D904" s="31"/>
      <c r="E904" s="33"/>
      <c r="F904" s="90"/>
      <c r="G904" s="31"/>
      <c r="H904" s="83"/>
      <c r="I904" s="83"/>
      <c r="J904" s="62"/>
      <c r="K904" s="31"/>
      <c r="L904" s="31"/>
      <c r="M904" s="83"/>
      <c r="N904" s="69"/>
      <c r="O904" s="69"/>
      <c r="P904" s="74"/>
      <c r="Q904" s="74"/>
      <c r="R904" s="75"/>
      <c r="S904" s="34"/>
      <c r="T904" s="83"/>
      <c r="U904" s="83"/>
      <c r="V904" s="83"/>
      <c r="W904" s="83"/>
      <c r="X904" s="74"/>
      <c r="Y904" s="74"/>
      <c r="Z904" s="74"/>
      <c r="AA904" s="66"/>
      <c r="AB904" s="72"/>
      <c r="AC904" s="66"/>
      <c r="AD904" s="72"/>
      <c r="AE904" s="72"/>
      <c r="AF904" s="72"/>
      <c r="AG904" s="62"/>
      <c r="AH904" s="104"/>
      <c r="AI904" s="105"/>
      <c r="AJ904" s="30"/>
      <c r="AK904" s="30"/>
      <c r="AL904" s="30"/>
      <c r="AM904" s="30"/>
      <c r="AN904" s="68"/>
      <c r="AO904" s="68"/>
      <c r="AP904" s="68"/>
      <c r="AQ904" s="68"/>
      <c r="AR904" s="68"/>
      <c r="AS904" s="31"/>
      <c r="AT904" s="73"/>
      <c r="AU904" s="73"/>
      <c r="AV904" s="68"/>
      <c r="AW904" s="67"/>
      <c r="AX904" s="67"/>
      <c r="AY904" s="67"/>
      <c r="AZ904" s="67"/>
      <c r="BA904" s="123"/>
      <c r="BB904" s="123"/>
      <c r="BC904" s="123"/>
      <c r="BD904" s="123"/>
      <c r="BE904" s="123"/>
      <c r="BF904" s="67"/>
    </row>
    <row r="905" spans="1:58" ht="25.5" customHeight="1" x14ac:dyDescent="0.25">
      <c r="A905" s="31"/>
      <c r="B905" s="31"/>
      <c r="C905" s="31"/>
      <c r="D905" s="31"/>
      <c r="E905" s="33"/>
      <c r="F905" s="90"/>
      <c r="G905" s="31"/>
      <c r="H905" s="83"/>
      <c r="I905" s="83"/>
      <c r="J905" s="62"/>
      <c r="K905" s="31"/>
      <c r="L905" s="31"/>
      <c r="M905" s="83"/>
      <c r="N905" s="69"/>
      <c r="O905" s="69"/>
      <c r="P905" s="74"/>
      <c r="Q905" s="74"/>
      <c r="R905" s="75"/>
      <c r="S905" s="34"/>
      <c r="T905" s="83"/>
      <c r="U905" s="83"/>
      <c r="V905" s="83"/>
      <c r="W905" s="83"/>
      <c r="X905" s="74"/>
      <c r="Y905" s="74"/>
      <c r="Z905" s="74"/>
      <c r="AA905" s="66"/>
      <c r="AB905" s="72"/>
      <c r="AC905" s="66"/>
      <c r="AD905" s="72"/>
      <c r="AE905" s="72"/>
      <c r="AF905" s="72"/>
      <c r="AG905" s="62"/>
      <c r="AH905" s="104"/>
      <c r="AI905" s="105"/>
      <c r="AJ905" s="30"/>
      <c r="AK905" s="30"/>
      <c r="AL905" s="30"/>
      <c r="AM905" s="30"/>
      <c r="AN905" s="68"/>
      <c r="AO905" s="68"/>
      <c r="AP905" s="68"/>
      <c r="AQ905" s="68"/>
      <c r="AR905" s="68"/>
      <c r="AS905" s="31"/>
      <c r="AT905" s="73"/>
      <c r="AU905" s="73"/>
      <c r="AV905" s="68"/>
      <c r="AW905" s="67"/>
      <c r="AX905" s="67"/>
      <c r="AY905" s="67"/>
      <c r="AZ905" s="67"/>
      <c r="BA905" s="123"/>
      <c r="BB905" s="123"/>
      <c r="BC905" s="123"/>
      <c r="BD905" s="123"/>
      <c r="BE905" s="123"/>
      <c r="BF905" s="67"/>
    </row>
    <row r="906" spans="1:58" ht="25.5" customHeight="1" x14ac:dyDescent="0.25">
      <c r="A906" s="31"/>
      <c r="B906" s="31"/>
      <c r="C906" s="31"/>
      <c r="D906" s="31"/>
      <c r="E906" s="33"/>
      <c r="F906" s="90"/>
      <c r="G906" s="31"/>
      <c r="H906" s="83"/>
      <c r="I906" s="83"/>
      <c r="J906" s="62"/>
      <c r="K906" s="31"/>
      <c r="L906" s="31"/>
      <c r="M906" s="83"/>
      <c r="N906" s="69"/>
      <c r="O906" s="69"/>
      <c r="P906" s="74"/>
      <c r="Q906" s="74"/>
      <c r="R906" s="75"/>
      <c r="S906" s="34"/>
      <c r="T906" s="83"/>
      <c r="U906" s="83"/>
      <c r="V906" s="83"/>
      <c r="W906" s="83"/>
      <c r="X906" s="74"/>
      <c r="Y906" s="74"/>
      <c r="Z906" s="74"/>
      <c r="AA906" s="66"/>
      <c r="AB906" s="72"/>
      <c r="AC906" s="66"/>
      <c r="AD906" s="72"/>
      <c r="AE906" s="72"/>
      <c r="AF906" s="72"/>
      <c r="AG906" s="62"/>
      <c r="AH906" s="104"/>
      <c r="AI906" s="105"/>
      <c r="AJ906" s="30"/>
      <c r="AK906" s="30"/>
      <c r="AL906" s="30"/>
      <c r="AM906" s="30"/>
      <c r="AN906" s="68"/>
      <c r="AO906" s="68"/>
      <c r="AP906" s="68"/>
      <c r="AQ906" s="68"/>
      <c r="AR906" s="68"/>
      <c r="AS906" s="31"/>
      <c r="AT906" s="73"/>
      <c r="AU906" s="73"/>
      <c r="AV906" s="68"/>
      <c r="AW906" s="67"/>
      <c r="AX906" s="67"/>
      <c r="AY906" s="67"/>
      <c r="AZ906" s="67"/>
      <c r="BA906" s="123"/>
      <c r="BB906" s="123"/>
      <c r="BC906" s="123"/>
      <c r="BD906" s="123"/>
      <c r="BE906" s="123"/>
      <c r="BF906" s="67"/>
    </row>
    <row r="907" spans="1:58" ht="25.5" customHeight="1" x14ac:dyDescent="0.25">
      <c r="A907" s="31"/>
      <c r="B907" s="31"/>
      <c r="C907" s="31"/>
      <c r="D907" s="31"/>
      <c r="E907" s="33"/>
      <c r="F907" s="90"/>
      <c r="G907" s="31"/>
      <c r="H907" s="83"/>
      <c r="I907" s="83"/>
      <c r="J907" s="62"/>
      <c r="K907" s="31"/>
      <c r="L907" s="31"/>
      <c r="M907" s="83"/>
      <c r="N907" s="69"/>
      <c r="O907" s="69"/>
      <c r="P907" s="74"/>
      <c r="Q907" s="74"/>
      <c r="R907" s="75"/>
      <c r="S907" s="34"/>
      <c r="T907" s="83"/>
      <c r="U907" s="83"/>
      <c r="V907" s="83"/>
      <c r="W907" s="83"/>
      <c r="X907" s="74"/>
      <c r="Y907" s="74"/>
      <c r="Z907" s="74"/>
      <c r="AA907" s="66"/>
      <c r="AB907" s="72"/>
      <c r="AC907" s="66"/>
      <c r="AD907" s="72"/>
      <c r="AE907" s="72"/>
      <c r="AF907" s="72"/>
      <c r="AG907" s="62"/>
      <c r="AH907" s="104"/>
      <c r="AI907" s="105"/>
      <c r="AJ907" s="30"/>
      <c r="AK907" s="30"/>
      <c r="AL907" s="30"/>
      <c r="AM907" s="30"/>
      <c r="AN907" s="68"/>
      <c r="AO907" s="68"/>
      <c r="AP907" s="68"/>
      <c r="AQ907" s="68"/>
      <c r="AR907" s="68"/>
      <c r="AS907" s="31"/>
      <c r="AT907" s="73"/>
      <c r="AU907" s="73"/>
      <c r="AV907" s="68"/>
      <c r="AW907" s="67"/>
      <c r="AX907" s="67"/>
      <c r="AY907" s="67"/>
      <c r="AZ907" s="67"/>
      <c r="BA907" s="123"/>
      <c r="BB907" s="123"/>
      <c r="BC907" s="123"/>
      <c r="BD907" s="123"/>
      <c r="BE907" s="123"/>
      <c r="BF907" s="67"/>
    </row>
    <row r="908" spans="1:58" ht="25.5" customHeight="1" x14ac:dyDescent="0.25">
      <c r="A908" s="31"/>
      <c r="B908" s="31"/>
      <c r="C908" s="31"/>
      <c r="D908" s="31"/>
      <c r="E908" s="33"/>
      <c r="F908" s="90"/>
      <c r="G908" s="31"/>
      <c r="H908" s="83"/>
      <c r="I908" s="83"/>
      <c r="J908" s="62"/>
      <c r="K908" s="31"/>
      <c r="L908" s="31"/>
      <c r="M908" s="83"/>
      <c r="N908" s="69"/>
      <c r="O908" s="69"/>
      <c r="P908" s="74"/>
      <c r="Q908" s="74"/>
      <c r="R908" s="75"/>
      <c r="S908" s="34"/>
      <c r="T908" s="83"/>
      <c r="U908" s="83"/>
      <c r="V908" s="83"/>
      <c r="W908" s="83"/>
      <c r="X908" s="74"/>
      <c r="Y908" s="74"/>
      <c r="Z908" s="74"/>
      <c r="AA908" s="66"/>
      <c r="AB908" s="72"/>
      <c r="AC908" s="66"/>
      <c r="AD908" s="72"/>
      <c r="AE908" s="72"/>
      <c r="AF908" s="72"/>
      <c r="AG908" s="62"/>
      <c r="AH908" s="104"/>
      <c r="AI908" s="105"/>
      <c r="AJ908" s="30"/>
      <c r="AK908" s="30"/>
      <c r="AL908" s="30"/>
      <c r="AM908" s="30"/>
      <c r="AN908" s="68"/>
      <c r="AO908" s="68"/>
      <c r="AP908" s="68"/>
      <c r="AQ908" s="68"/>
      <c r="AR908" s="68"/>
      <c r="AS908" s="31"/>
      <c r="AT908" s="73"/>
      <c r="AU908" s="73"/>
      <c r="AV908" s="68"/>
      <c r="AW908" s="67"/>
      <c r="AX908" s="67"/>
      <c r="AY908" s="67"/>
      <c r="AZ908" s="67"/>
      <c r="BA908" s="123"/>
      <c r="BB908" s="123"/>
      <c r="BC908" s="123"/>
      <c r="BD908" s="123"/>
      <c r="BE908" s="123"/>
      <c r="BF908" s="67"/>
    </row>
    <row r="909" spans="1:58" ht="25.5" customHeight="1" x14ac:dyDescent="0.25">
      <c r="A909" s="31"/>
      <c r="B909" s="31"/>
      <c r="C909" s="31"/>
      <c r="D909" s="31"/>
      <c r="E909" s="33"/>
      <c r="F909" s="90"/>
      <c r="G909" s="31"/>
      <c r="H909" s="83"/>
      <c r="I909" s="83"/>
      <c r="J909" s="62"/>
      <c r="K909" s="31"/>
      <c r="L909" s="31"/>
      <c r="M909" s="83"/>
      <c r="N909" s="69"/>
      <c r="O909" s="69"/>
      <c r="P909" s="74"/>
      <c r="Q909" s="74"/>
      <c r="R909" s="75"/>
      <c r="S909" s="34"/>
      <c r="T909" s="83"/>
      <c r="U909" s="83"/>
      <c r="V909" s="83"/>
      <c r="W909" s="83"/>
      <c r="X909" s="74"/>
      <c r="Y909" s="74"/>
      <c r="Z909" s="74"/>
      <c r="AA909" s="66"/>
      <c r="AB909" s="72"/>
      <c r="AC909" s="66"/>
      <c r="AD909" s="72"/>
      <c r="AE909" s="72"/>
      <c r="AF909" s="72"/>
      <c r="AG909" s="62"/>
      <c r="AH909" s="104"/>
      <c r="AI909" s="105"/>
      <c r="AJ909" s="30"/>
      <c r="AK909" s="30"/>
      <c r="AL909" s="30"/>
      <c r="AM909" s="30"/>
      <c r="AN909" s="68"/>
      <c r="AO909" s="68"/>
      <c r="AP909" s="68"/>
      <c r="AQ909" s="68"/>
      <c r="AR909" s="68"/>
      <c r="AS909" s="31"/>
      <c r="AT909" s="73"/>
      <c r="AU909" s="73"/>
      <c r="AV909" s="68"/>
      <c r="AW909" s="67"/>
      <c r="AX909" s="67"/>
      <c r="AY909" s="67"/>
      <c r="AZ909" s="67"/>
      <c r="BA909" s="123"/>
      <c r="BB909" s="123"/>
      <c r="BC909" s="123"/>
      <c r="BD909" s="123"/>
      <c r="BE909" s="123"/>
      <c r="BF909" s="67"/>
    </row>
    <row r="910" spans="1:58" ht="25.5" customHeight="1" x14ac:dyDescent="0.25">
      <c r="A910" s="31"/>
      <c r="B910" s="31"/>
      <c r="C910" s="31"/>
      <c r="D910" s="31"/>
      <c r="E910" s="33"/>
      <c r="F910" s="90"/>
      <c r="G910" s="31"/>
      <c r="H910" s="83"/>
      <c r="I910" s="83"/>
      <c r="J910" s="62"/>
      <c r="K910" s="31"/>
      <c r="L910" s="31"/>
      <c r="M910" s="83"/>
      <c r="N910" s="69"/>
      <c r="O910" s="69"/>
      <c r="P910" s="74"/>
      <c r="Q910" s="74"/>
      <c r="R910" s="75"/>
      <c r="S910" s="34"/>
      <c r="T910" s="83"/>
      <c r="U910" s="83"/>
      <c r="V910" s="83"/>
      <c r="W910" s="83"/>
      <c r="X910" s="74"/>
      <c r="Y910" s="74"/>
      <c r="Z910" s="74"/>
      <c r="AA910" s="66"/>
      <c r="AB910" s="72"/>
      <c r="AC910" s="66"/>
      <c r="AD910" s="72"/>
      <c r="AE910" s="72"/>
      <c r="AF910" s="72"/>
      <c r="AG910" s="62"/>
      <c r="AH910" s="104"/>
      <c r="AI910" s="105"/>
      <c r="AJ910" s="30"/>
      <c r="AK910" s="30"/>
      <c r="AL910" s="30"/>
      <c r="AM910" s="30"/>
      <c r="AN910" s="68"/>
      <c r="AO910" s="68"/>
      <c r="AP910" s="68"/>
      <c r="AQ910" s="68"/>
      <c r="AR910" s="68"/>
      <c r="AS910" s="31"/>
      <c r="AT910" s="73"/>
      <c r="AU910" s="73"/>
      <c r="AV910" s="68"/>
      <c r="AW910" s="67"/>
      <c r="AX910" s="67"/>
      <c r="AY910" s="67"/>
      <c r="AZ910" s="67"/>
      <c r="BA910" s="123"/>
      <c r="BB910" s="123"/>
      <c r="BC910" s="123"/>
      <c r="BD910" s="123"/>
      <c r="BE910" s="123"/>
      <c r="BF910" s="67"/>
    </row>
    <row r="911" spans="1:58" ht="25.5" customHeight="1" x14ac:dyDescent="0.25">
      <c r="A911" s="31"/>
      <c r="B911" s="31"/>
      <c r="C911" s="31"/>
      <c r="D911" s="31"/>
      <c r="E911" s="33"/>
      <c r="F911" s="90"/>
      <c r="G911" s="31"/>
      <c r="H911" s="83"/>
      <c r="I911" s="83"/>
      <c r="J911" s="62"/>
      <c r="K911" s="31"/>
      <c r="L911" s="31"/>
      <c r="M911" s="83"/>
      <c r="N911" s="69"/>
      <c r="O911" s="69"/>
      <c r="P911" s="74"/>
      <c r="Q911" s="74"/>
      <c r="R911" s="75"/>
      <c r="S911" s="34"/>
      <c r="T911" s="83"/>
      <c r="U911" s="83"/>
      <c r="V911" s="83"/>
      <c r="W911" s="83"/>
      <c r="X911" s="74"/>
      <c r="Y911" s="74"/>
      <c r="Z911" s="74"/>
      <c r="AA911" s="66"/>
      <c r="AB911" s="72"/>
      <c r="AC911" s="66"/>
      <c r="AD911" s="72"/>
      <c r="AE911" s="72"/>
      <c r="AF911" s="72"/>
      <c r="AG911" s="62"/>
      <c r="AH911" s="104"/>
      <c r="AI911" s="105"/>
      <c r="AJ911" s="30"/>
      <c r="AK911" s="30"/>
      <c r="AL911" s="30"/>
      <c r="AM911" s="30"/>
      <c r="AN911" s="68"/>
      <c r="AO911" s="68"/>
      <c r="AP911" s="68"/>
      <c r="AQ911" s="68"/>
      <c r="AR911" s="68"/>
      <c r="AS911" s="31"/>
      <c r="AT911" s="73"/>
      <c r="AU911" s="73"/>
      <c r="AV911" s="68"/>
      <c r="AW911" s="67"/>
      <c r="AX911" s="67"/>
      <c r="AY911" s="67"/>
      <c r="AZ911" s="67"/>
      <c r="BA911" s="123"/>
      <c r="BB911" s="123"/>
      <c r="BC911" s="123"/>
      <c r="BD911" s="123"/>
      <c r="BE911" s="123"/>
      <c r="BF911" s="67"/>
    </row>
    <row r="912" spans="1:58" ht="25.5" customHeight="1" x14ac:dyDescent="0.25">
      <c r="A912" s="31"/>
      <c r="B912" s="31"/>
      <c r="C912" s="31"/>
      <c r="D912" s="31"/>
      <c r="E912" s="33"/>
      <c r="F912" s="90"/>
      <c r="G912" s="31"/>
      <c r="H912" s="83"/>
      <c r="I912" s="83"/>
      <c r="J912" s="62"/>
      <c r="K912" s="31"/>
      <c r="L912" s="31"/>
      <c r="M912" s="83"/>
      <c r="N912" s="69"/>
      <c r="O912" s="69"/>
      <c r="P912" s="74"/>
      <c r="Q912" s="74"/>
      <c r="R912" s="75"/>
      <c r="S912" s="34"/>
      <c r="T912" s="83"/>
      <c r="U912" s="83"/>
      <c r="V912" s="83"/>
      <c r="W912" s="83"/>
      <c r="X912" s="74"/>
      <c r="Y912" s="74"/>
      <c r="Z912" s="74"/>
      <c r="AA912" s="66"/>
      <c r="AB912" s="72"/>
      <c r="AC912" s="66"/>
      <c r="AD912" s="72"/>
      <c r="AE912" s="72"/>
      <c r="AF912" s="72"/>
      <c r="AG912" s="62"/>
      <c r="AH912" s="104"/>
      <c r="AI912" s="105"/>
      <c r="AJ912" s="30"/>
      <c r="AK912" s="30"/>
      <c r="AL912" s="30"/>
      <c r="AM912" s="30"/>
      <c r="AN912" s="68"/>
      <c r="AO912" s="68"/>
      <c r="AP912" s="68"/>
      <c r="AQ912" s="68"/>
      <c r="AR912" s="68"/>
      <c r="AS912" s="31"/>
      <c r="AT912" s="73"/>
      <c r="AU912" s="73"/>
      <c r="AV912" s="68"/>
      <c r="AW912" s="67"/>
      <c r="AX912" s="67"/>
      <c r="AY912" s="67"/>
      <c r="AZ912" s="67"/>
      <c r="BA912" s="123"/>
      <c r="BB912" s="123"/>
      <c r="BC912" s="123"/>
      <c r="BD912" s="123"/>
      <c r="BE912" s="123"/>
      <c r="BF912" s="67"/>
    </row>
    <row r="913" spans="1:58" ht="25.5" customHeight="1" x14ac:dyDescent="0.25">
      <c r="A913" s="31"/>
      <c r="B913" s="31"/>
      <c r="C913" s="31"/>
      <c r="D913" s="31"/>
      <c r="E913" s="33"/>
      <c r="F913" s="90"/>
      <c r="G913" s="31"/>
      <c r="H913" s="83"/>
      <c r="I913" s="83"/>
      <c r="J913" s="62"/>
      <c r="K913" s="31"/>
      <c r="L913" s="31"/>
      <c r="M913" s="83"/>
      <c r="N913" s="69"/>
      <c r="O913" s="69"/>
      <c r="P913" s="74"/>
      <c r="Q913" s="74"/>
      <c r="R913" s="75"/>
      <c r="S913" s="34"/>
      <c r="T913" s="83"/>
      <c r="U913" s="83"/>
      <c r="V913" s="83"/>
      <c r="W913" s="83"/>
      <c r="X913" s="74"/>
      <c r="Y913" s="74"/>
      <c r="Z913" s="74"/>
      <c r="AA913" s="66"/>
      <c r="AB913" s="72"/>
      <c r="AC913" s="66"/>
      <c r="AD913" s="72"/>
      <c r="AE913" s="72"/>
      <c r="AF913" s="72"/>
      <c r="AG913" s="62"/>
      <c r="AH913" s="104"/>
      <c r="AI913" s="105"/>
      <c r="AJ913" s="30"/>
      <c r="AK913" s="30"/>
      <c r="AL913" s="30"/>
      <c r="AM913" s="30"/>
      <c r="AN913" s="68"/>
      <c r="AO913" s="68"/>
      <c r="AP913" s="68"/>
      <c r="AQ913" s="68"/>
      <c r="AR913" s="68"/>
      <c r="AS913" s="31"/>
      <c r="AT913" s="73"/>
      <c r="AU913" s="73"/>
      <c r="AV913" s="68"/>
      <c r="AW913" s="67"/>
      <c r="AX913" s="67"/>
      <c r="AY913" s="67"/>
      <c r="AZ913" s="67"/>
      <c r="BA913" s="123"/>
      <c r="BB913" s="123"/>
      <c r="BC913" s="123"/>
      <c r="BD913" s="123"/>
      <c r="BE913" s="123"/>
      <c r="BF913" s="67"/>
    </row>
    <row r="914" spans="1:58" ht="25.5" customHeight="1" x14ac:dyDescent="0.25">
      <c r="A914" s="31"/>
      <c r="B914" s="31"/>
      <c r="C914" s="31"/>
      <c r="D914" s="31"/>
      <c r="E914" s="33"/>
      <c r="F914" s="90"/>
      <c r="G914" s="31"/>
      <c r="H914" s="83"/>
      <c r="I914" s="83"/>
      <c r="J914" s="62"/>
      <c r="K914" s="31"/>
      <c r="L914" s="31"/>
      <c r="M914" s="83"/>
      <c r="N914" s="69"/>
      <c r="O914" s="69"/>
      <c r="P914" s="74"/>
      <c r="Q914" s="74"/>
      <c r="R914" s="75"/>
      <c r="S914" s="34"/>
      <c r="T914" s="83"/>
      <c r="U914" s="83"/>
      <c r="V914" s="83"/>
      <c r="W914" s="83"/>
      <c r="X914" s="74"/>
      <c r="Y914" s="74"/>
      <c r="Z914" s="74"/>
      <c r="AA914" s="66"/>
      <c r="AB914" s="72"/>
      <c r="AC914" s="66"/>
      <c r="AD914" s="72"/>
      <c r="AE914" s="72"/>
      <c r="AF914" s="72"/>
      <c r="AG914" s="62"/>
      <c r="AH914" s="104"/>
      <c r="AI914" s="105"/>
      <c r="AJ914" s="30"/>
      <c r="AK914" s="30"/>
      <c r="AL914" s="30"/>
      <c r="AM914" s="30"/>
      <c r="AN914" s="68"/>
      <c r="AO914" s="68"/>
      <c r="AP914" s="68"/>
      <c r="AQ914" s="68"/>
      <c r="AR914" s="68"/>
      <c r="AS914" s="31"/>
      <c r="AT914" s="73"/>
      <c r="AU914" s="73"/>
      <c r="AV914" s="68"/>
      <c r="AW914" s="67"/>
      <c r="AX914" s="67"/>
      <c r="AY914" s="67"/>
      <c r="AZ914" s="67"/>
      <c r="BA914" s="123"/>
      <c r="BB914" s="123"/>
      <c r="BC914" s="123"/>
      <c r="BD914" s="123"/>
      <c r="BE914" s="123"/>
      <c r="BF914" s="67"/>
    </row>
    <row r="915" spans="1:58" ht="25.5" customHeight="1" x14ac:dyDescent="0.25">
      <c r="A915" s="31"/>
      <c r="B915" s="31"/>
      <c r="C915" s="31"/>
      <c r="D915" s="31"/>
      <c r="E915" s="33"/>
      <c r="F915" s="90"/>
      <c r="G915" s="31"/>
      <c r="H915" s="83"/>
      <c r="I915" s="83"/>
      <c r="J915" s="62"/>
      <c r="K915" s="31"/>
      <c r="L915" s="31"/>
      <c r="M915" s="83"/>
      <c r="N915" s="69"/>
      <c r="O915" s="69"/>
      <c r="P915" s="74"/>
      <c r="Q915" s="74"/>
      <c r="R915" s="75"/>
      <c r="S915" s="34"/>
      <c r="T915" s="83"/>
      <c r="U915" s="83"/>
      <c r="V915" s="83"/>
      <c r="W915" s="83"/>
      <c r="X915" s="74"/>
      <c r="Y915" s="74"/>
      <c r="Z915" s="74"/>
      <c r="AA915" s="66"/>
      <c r="AB915" s="72"/>
      <c r="AC915" s="66"/>
      <c r="AD915" s="72"/>
      <c r="AE915" s="72"/>
      <c r="AF915" s="72"/>
      <c r="AG915" s="62"/>
      <c r="AH915" s="104"/>
      <c r="AI915" s="105"/>
      <c r="AJ915" s="30"/>
      <c r="AK915" s="30"/>
      <c r="AL915" s="30"/>
      <c r="AM915" s="30"/>
      <c r="AN915" s="68"/>
      <c r="AO915" s="68"/>
      <c r="AP915" s="68"/>
      <c r="AQ915" s="68"/>
      <c r="AR915" s="68"/>
      <c r="AS915" s="31"/>
      <c r="AT915" s="73"/>
      <c r="AU915" s="73"/>
      <c r="AV915" s="68"/>
      <c r="AW915" s="67"/>
      <c r="AX915" s="67"/>
      <c r="AY915" s="67"/>
      <c r="AZ915" s="67"/>
      <c r="BA915" s="123"/>
      <c r="BB915" s="123"/>
      <c r="BC915" s="123"/>
      <c r="BD915" s="123"/>
      <c r="BE915" s="123"/>
      <c r="BF915" s="67"/>
    </row>
    <row r="916" spans="1:58" ht="25.5" customHeight="1" x14ac:dyDescent="0.25">
      <c r="A916" s="31"/>
      <c r="B916" s="31"/>
      <c r="C916" s="31"/>
      <c r="D916" s="31"/>
      <c r="E916" s="33"/>
      <c r="F916" s="90"/>
      <c r="G916" s="31"/>
      <c r="H916" s="83"/>
      <c r="I916" s="83"/>
      <c r="J916" s="62"/>
      <c r="K916" s="31"/>
      <c r="L916" s="31"/>
      <c r="M916" s="83"/>
      <c r="N916" s="69"/>
      <c r="O916" s="69"/>
      <c r="P916" s="74"/>
      <c r="Q916" s="74"/>
      <c r="R916" s="75"/>
      <c r="S916" s="34"/>
      <c r="T916" s="83"/>
      <c r="U916" s="83"/>
      <c r="V916" s="83"/>
      <c r="W916" s="83"/>
      <c r="X916" s="74"/>
      <c r="Y916" s="74"/>
      <c r="Z916" s="74"/>
      <c r="AA916" s="66"/>
      <c r="AB916" s="72"/>
      <c r="AC916" s="66"/>
      <c r="AD916" s="72"/>
      <c r="AE916" s="72"/>
      <c r="AF916" s="72"/>
      <c r="AG916" s="62"/>
      <c r="AH916" s="104"/>
      <c r="AI916" s="105"/>
      <c r="AJ916" s="30"/>
      <c r="AK916" s="30"/>
      <c r="AL916" s="30"/>
      <c r="AM916" s="30"/>
      <c r="AN916" s="68"/>
      <c r="AO916" s="68"/>
      <c r="AP916" s="68"/>
      <c r="AQ916" s="68"/>
      <c r="AR916" s="68"/>
      <c r="AS916" s="31"/>
      <c r="AT916" s="73"/>
      <c r="AU916" s="73"/>
      <c r="AV916" s="68"/>
      <c r="AW916" s="67"/>
      <c r="AX916" s="67"/>
      <c r="AY916" s="67"/>
      <c r="AZ916" s="67"/>
      <c r="BA916" s="123"/>
      <c r="BB916" s="123"/>
      <c r="BC916" s="123"/>
      <c r="BD916" s="123"/>
      <c r="BE916" s="123"/>
      <c r="BF916" s="67"/>
    </row>
    <row r="917" spans="1:58" ht="25.5" customHeight="1" x14ac:dyDescent="0.25">
      <c r="A917" s="31"/>
      <c r="B917" s="31"/>
      <c r="C917" s="31"/>
      <c r="D917" s="31"/>
      <c r="E917" s="33"/>
      <c r="F917" s="90"/>
      <c r="G917" s="31"/>
      <c r="H917" s="83"/>
      <c r="I917" s="83"/>
      <c r="J917" s="62"/>
      <c r="K917" s="31"/>
      <c r="L917" s="31"/>
      <c r="M917" s="83"/>
      <c r="N917" s="69"/>
      <c r="O917" s="69"/>
      <c r="P917" s="74"/>
      <c r="Q917" s="74"/>
      <c r="R917" s="75"/>
      <c r="S917" s="34"/>
      <c r="T917" s="83"/>
      <c r="U917" s="83"/>
      <c r="V917" s="83"/>
      <c r="W917" s="83"/>
      <c r="X917" s="74"/>
      <c r="Y917" s="74"/>
      <c r="Z917" s="74"/>
      <c r="AA917" s="66"/>
      <c r="AB917" s="72"/>
      <c r="AC917" s="66"/>
      <c r="AD917" s="72"/>
      <c r="AE917" s="72"/>
      <c r="AF917" s="72"/>
      <c r="AG917" s="62"/>
      <c r="AH917" s="104"/>
      <c r="AI917" s="105"/>
      <c r="AJ917" s="30"/>
      <c r="AK917" s="30"/>
      <c r="AL917" s="30"/>
      <c r="AM917" s="30"/>
      <c r="AN917" s="68"/>
      <c r="AO917" s="68"/>
      <c r="AP917" s="68"/>
      <c r="AQ917" s="68"/>
      <c r="AR917" s="68"/>
      <c r="AS917" s="31"/>
      <c r="AT917" s="73"/>
      <c r="AU917" s="73"/>
      <c r="AV917" s="68"/>
      <c r="AW917" s="67"/>
      <c r="AX917" s="67"/>
      <c r="AY917" s="67"/>
      <c r="AZ917" s="67"/>
      <c r="BA917" s="123"/>
      <c r="BB917" s="123"/>
      <c r="BC917" s="123"/>
      <c r="BD917" s="123"/>
      <c r="BE917" s="123"/>
      <c r="BF917" s="67"/>
    </row>
    <row r="918" spans="1:58" ht="25.5" customHeight="1" x14ac:dyDescent="0.25">
      <c r="A918" s="31"/>
      <c r="B918" s="31"/>
      <c r="C918" s="31"/>
      <c r="D918" s="31"/>
      <c r="E918" s="33"/>
      <c r="F918" s="90"/>
      <c r="G918" s="31"/>
      <c r="H918" s="83"/>
      <c r="I918" s="83"/>
      <c r="J918" s="62"/>
      <c r="K918" s="31"/>
      <c r="L918" s="31"/>
      <c r="M918" s="83"/>
      <c r="N918" s="69"/>
      <c r="O918" s="69"/>
      <c r="P918" s="74"/>
      <c r="Q918" s="74"/>
      <c r="R918" s="75"/>
      <c r="S918" s="34"/>
      <c r="T918" s="83"/>
      <c r="U918" s="83"/>
      <c r="V918" s="83"/>
      <c r="W918" s="83"/>
      <c r="X918" s="74"/>
      <c r="Y918" s="74"/>
      <c r="Z918" s="74"/>
      <c r="AA918" s="66"/>
      <c r="AB918" s="72"/>
      <c r="AC918" s="66"/>
      <c r="AD918" s="72"/>
      <c r="AE918" s="72"/>
      <c r="AF918" s="72"/>
      <c r="AG918" s="62"/>
      <c r="AH918" s="104"/>
      <c r="AI918" s="105"/>
      <c r="AJ918" s="30"/>
      <c r="AK918" s="30"/>
      <c r="AL918" s="30"/>
      <c r="AM918" s="30"/>
      <c r="AN918" s="68"/>
      <c r="AO918" s="68"/>
      <c r="AP918" s="68"/>
      <c r="AQ918" s="68"/>
      <c r="AR918" s="68"/>
      <c r="AS918" s="31"/>
      <c r="AT918" s="73"/>
      <c r="AU918" s="73"/>
      <c r="AV918" s="68"/>
      <c r="AW918" s="67"/>
      <c r="AX918" s="67"/>
      <c r="AY918" s="67"/>
      <c r="AZ918" s="67"/>
      <c r="BA918" s="123"/>
      <c r="BB918" s="123"/>
      <c r="BC918" s="123"/>
      <c r="BD918" s="123"/>
      <c r="BE918" s="123"/>
      <c r="BF918" s="67"/>
    </row>
    <row r="919" spans="1:58" ht="25.5" customHeight="1" x14ac:dyDescent="0.25">
      <c r="A919" s="31"/>
      <c r="B919" s="31"/>
      <c r="C919" s="31"/>
      <c r="D919" s="31"/>
      <c r="E919" s="33"/>
      <c r="F919" s="90"/>
      <c r="G919" s="31"/>
      <c r="H919" s="83"/>
      <c r="I919" s="83"/>
      <c r="J919" s="62"/>
      <c r="K919" s="31"/>
      <c r="L919" s="31"/>
      <c r="M919" s="83"/>
      <c r="N919" s="69"/>
      <c r="O919" s="69"/>
      <c r="P919" s="74"/>
      <c r="Q919" s="74"/>
      <c r="R919" s="75"/>
      <c r="S919" s="34"/>
      <c r="T919" s="83"/>
      <c r="U919" s="83"/>
      <c r="V919" s="83"/>
      <c r="W919" s="83"/>
      <c r="X919" s="74"/>
      <c r="Y919" s="74"/>
      <c r="Z919" s="74"/>
      <c r="AA919" s="66"/>
      <c r="AB919" s="72"/>
      <c r="AC919" s="66"/>
      <c r="AD919" s="72"/>
      <c r="AE919" s="72"/>
      <c r="AF919" s="72"/>
      <c r="AG919" s="62"/>
      <c r="AH919" s="104"/>
      <c r="AI919" s="105"/>
      <c r="AJ919" s="30"/>
      <c r="AK919" s="30"/>
      <c r="AL919" s="30"/>
      <c r="AM919" s="30"/>
      <c r="AN919" s="68"/>
      <c r="AO919" s="68"/>
      <c r="AP919" s="68"/>
      <c r="AQ919" s="68"/>
      <c r="AR919" s="68"/>
      <c r="AS919" s="31"/>
      <c r="AT919" s="73"/>
      <c r="AU919" s="73"/>
      <c r="AV919" s="68"/>
      <c r="AW919" s="67"/>
      <c r="AX919" s="67"/>
      <c r="AY919" s="67"/>
      <c r="AZ919" s="67"/>
      <c r="BA919" s="123"/>
      <c r="BB919" s="123"/>
      <c r="BC919" s="123"/>
      <c r="BD919" s="123"/>
      <c r="BE919" s="123"/>
      <c r="BF919" s="67"/>
    </row>
    <row r="920" spans="1:58" ht="25.5" customHeight="1" x14ac:dyDescent="0.25">
      <c r="A920" s="31"/>
      <c r="B920" s="31"/>
      <c r="C920" s="31"/>
      <c r="D920" s="31"/>
      <c r="E920" s="33"/>
      <c r="F920" s="90"/>
      <c r="G920" s="31"/>
      <c r="H920" s="83"/>
      <c r="I920" s="83"/>
      <c r="J920" s="62"/>
      <c r="K920" s="31"/>
      <c r="L920" s="31"/>
      <c r="M920" s="83"/>
      <c r="N920" s="69"/>
      <c r="O920" s="69"/>
      <c r="P920" s="74"/>
      <c r="Q920" s="74"/>
      <c r="R920" s="75"/>
      <c r="S920" s="34"/>
      <c r="T920" s="83"/>
      <c r="U920" s="83"/>
      <c r="V920" s="83"/>
      <c r="W920" s="83"/>
      <c r="X920" s="74"/>
      <c r="Y920" s="74"/>
      <c r="Z920" s="74"/>
      <c r="AA920" s="66"/>
      <c r="AB920" s="72"/>
      <c r="AC920" s="66"/>
      <c r="AD920" s="72"/>
      <c r="AE920" s="72"/>
      <c r="AF920" s="72"/>
      <c r="AG920" s="62"/>
      <c r="AH920" s="104"/>
      <c r="AI920" s="105"/>
      <c r="AJ920" s="30"/>
      <c r="AK920" s="30"/>
      <c r="AL920" s="30"/>
      <c r="AM920" s="30"/>
      <c r="AN920" s="68"/>
      <c r="AO920" s="68"/>
      <c r="AP920" s="68"/>
      <c r="AQ920" s="68"/>
      <c r="AR920" s="68"/>
      <c r="AS920" s="31"/>
      <c r="AT920" s="73"/>
      <c r="AU920" s="73"/>
      <c r="AV920" s="68"/>
      <c r="AW920" s="67"/>
      <c r="AX920" s="67"/>
      <c r="AY920" s="67"/>
      <c r="AZ920" s="67"/>
      <c r="BA920" s="123"/>
      <c r="BB920" s="123"/>
      <c r="BC920" s="123"/>
      <c r="BD920" s="123"/>
      <c r="BE920" s="123"/>
      <c r="BF920" s="67"/>
    </row>
    <row r="921" spans="1:58" ht="25.5" customHeight="1" x14ac:dyDescent="0.25">
      <c r="A921" s="31"/>
      <c r="B921" s="31"/>
      <c r="C921" s="31"/>
      <c r="D921" s="31"/>
      <c r="E921" s="33"/>
      <c r="F921" s="90"/>
      <c r="G921" s="31"/>
      <c r="H921" s="83"/>
      <c r="I921" s="83"/>
      <c r="J921" s="62"/>
      <c r="K921" s="31"/>
      <c r="L921" s="31"/>
      <c r="M921" s="83"/>
      <c r="N921" s="69"/>
      <c r="O921" s="69"/>
      <c r="P921" s="74"/>
      <c r="Q921" s="74"/>
      <c r="R921" s="75"/>
      <c r="S921" s="34"/>
      <c r="T921" s="83"/>
      <c r="U921" s="83"/>
      <c r="V921" s="83"/>
      <c r="W921" s="83"/>
      <c r="X921" s="74"/>
      <c r="Y921" s="74"/>
      <c r="Z921" s="74"/>
      <c r="AA921" s="66"/>
      <c r="AB921" s="72"/>
      <c r="AC921" s="66"/>
      <c r="AD921" s="72"/>
      <c r="AE921" s="72"/>
      <c r="AF921" s="72"/>
      <c r="AG921" s="62"/>
      <c r="AH921" s="104"/>
      <c r="AI921" s="105"/>
      <c r="AJ921" s="30"/>
      <c r="AK921" s="30"/>
      <c r="AL921" s="30"/>
      <c r="AM921" s="30"/>
      <c r="AN921" s="68"/>
      <c r="AO921" s="68"/>
      <c r="AP921" s="68"/>
      <c r="AQ921" s="68"/>
      <c r="AR921" s="68"/>
      <c r="AS921" s="31"/>
      <c r="AT921" s="73"/>
      <c r="AU921" s="73"/>
      <c r="AV921" s="68"/>
      <c r="AW921" s="67"/>
      <c r="AX921" s="67"/>
      <c r="AY921" s="67"/>
      <c r="AZ921" s="67"/>
      <c r="BA921" s="123"/>
      <c r="BB921" s="123"/>
      <c r="BC921" s="123"/>
      <c r="BD921" s="123"/>
      <c r="BE921" s="123"/>
      <c r="BF921" s="67"/>
    </row>
    <row r="922" spans="1:58" ht="25.5" customHeight="1" x14ac:dyDescent="0.25">
      <c r="A922" s="31"/>
      <c r="B922" s="31"/>
      <c r="C922" s="31"/>
      <c r="D922" s="31"/>
      <c r="E922" s="33"/>
      <c r="F922" s="90"/>
      <c r="G922" s="31"/>
      <c r="H922" s="83"/>
      <c r="I922" s="83"/>
      <c r="J922" s="62"/>
      <c r="K922" s="31"/>
      <c r="L922" s="31"/>
      <c r="M922" s="83"/>
      <c r="N922" s="69"/>
      <c r="O922" s="69"/>
      <c r="P922" s="74"/>
      <c r="Q922" s="74"/>
      <c r="R922" s="75"/>
      <c r="S922" s="34"/>
      <c r="T922" s="83"/>
      <c r="U922" s="83"/>
      <c r="V922" s="83"/>
      <c r="W922" s="83"/>
      <c r="X922" s="74"/>
      <c r="Y922" s="74"/>
      <c r="Z922" s="74"/>
      <c r="AA922" s="66"/>
      <c r="AB922" s="72"/>
      <c r="AC922" s="66"/>
      <c r="AD922" s="72"/>
      <c r="AE922" s="72"/>
      <c r="AF922" s="72"/>
      <c r="AG922" s="62"/>
      <c r="AH922" s="104"/>
      <c r="AI922" s="105"/>
      <c r="AJ922" s="30"/>
      <c r="AK922" s="30"/>
      <c r="AL922" s="30"/>
      <c r="AM922" s="30"/>
      <c r="AN922" s="68"/>
      <c r="AO922" s="68"/>
      <c r="AP922" s="68"/>
      <c r="AQ922" s="68"/>
      <c r="AR922" s="68"/>
      <c r="AS922" s="31"/>
      <c r="AT922" s="73"/>
      <c r="AU922" s="73"/>
      <c r="AV922" s="68"/>
      <c r="AW922" s="67"/>
      <c r="AX922" s="67"/>
      <c r="AY922" s="67"/>
      <c r="AZ922" s="67"/>
      <c r="BA922" s="123"/>
      <c r="BB922" s="123"/>
      <c r="BC922" s="123"/>
      <c r="BD922" s="123"/>
      <c r="BE922" s="123"/>
      <c r="BF922" s="67"/>
    </row>
    <row r="923" spans="1:58" ht="25.5" customHeight="1" x14ac:dyDescent="0.25">
      <c r="A923" s="31"/>
      <c r="B923" s="31"/>
      <c r="C923" s="31"/>
      <c r="D923" s="31"/>
      <c r="E923" s="33"/>
      <c r="F923" s="90"/>
      <c r="G923" s="31"/>
      <c r="H923" s="83"/>
      <c r="I923" s="83"/>
      <c r="J923" s="62"/>
      <c r="K923" s="31"/>
      <c r="L923" s="31"/>
      <c r="M923" s="83"/>
      <c r="N923" s="69"/>
      <c r="O923" s="69"/>
      <c r="P923" s="74"/>
      <c r="Q923" s="74"/>
      <c r="R923" s="75"/>
      <c r="S923" s="34"/>
      <c r="T923" s="83"/>
      <c r="U923" s="83"/>
      <c r="V923" s="83"/>
      <c r="W923" s="83"/>
      <c r="X923" s="74"/>
      <c r="Y923" s="74"/>
      <c r="Z923" s="74"/>
      <c r="AA923" s="66"/>
      <c r="AB923" s="72"/>
      <c r="AC923" s="66"/>
      <c r="AD923" s="72"/>
      <c r="AE923" s="72"/>
      <c r="AF923" s="72"/>
      <c r="AG923" s="62"/>
      <c r="AH923" s="104"/>
      <c r="AI923" s="105"/>
      <c r="AJ923" s="30"/>
      <c r="AK923" s="30"/>
      <c r="AL923" s="30"/>
      <c r="AM923" s="30"/>
      <c r="AN923" s="68"/>
      <c r="AO923" s="68"/>
      <c r="AP923" s="68"/>
      <c r="AQ923" s="68"/>
      <c r="AR923" s="68"/>
      <c r="AS923" s="31"/>
      <c r="AT923" s="73"/>
      <c r="AU923" s="73"/>
      <c r="AV923" s="68"/>
      <c r="AW923" s="67"/>
      <c r="AX923" s="67"/>
      <c r="AY923" s="67"/>
      <c r="AZ923" s="67"/>
      <c r="BA923" s="123"/>
      <c r="BB923" s="123"/>
      <c r="BC923" s="123"/>
      <c r="BD923" s="123"/>
      <c r="BE923" s="123"/>
      <c r="BF923" s="67"/>
    </row>
    <row r="924" spans="1:58" ht="25.5" customHeight="1" x14ac:dyDescent="0.25">
      <c r="A924" s="31"/>
      <c r="B924" s="31"/>
      <c r="C924" s="31"/>
      <c r="D924" s="31"/>
      <c r="E924" s="33"/>
      <c r="F924" s="90"/>
      <c r="G924" s="31"/>
      <c r="H924" s="83"/>
      <c r="I924" s="83"/>
      <c r="J924" s="62"/>
      <c r="K924" s="31"/>
      <c r="L924" s="31"/>
      <c r="M924" s="83"/>
      <c r="N924" s="69"/>
      <c r="O924" s="69"/>
      <c r="P924" s="74"/>
      <c r="Q924" s="74"/>
      <c r="R924" s="75"/>
      <c r="S924" s="34"/>
      <c r="T924" s="83"/>
      <c r="U924" s="83"/>
      <c r="V924" s="83"/>
      <c r="W924" s="83"/>
      <c r="X924" s="74"/>
      <c r="Y924" s="74"/>
      <c r="Z924" s="74"/>
      <c r="AA924" s="66"/>
      <c r="AB924" s="72"/>
      <c r="AC924" s="66"/>
      <c r="AD924" s="72"/>
      <c r="AE924" s="72"/>
      <c r="AF924" s="72"/>
      <c r="AG924" s="62"/>
      <c r="AH924" s="104"/>
      <c r="AI924" s="105"/>
      <c r="AJ924" s="30"/>
      <c r="AK924" s="30"/>
      <c r="AL924" s="30"/>
      <c r="AM924" s="30"/>
      <c r="AN924" s="68"/>
      <c r="AO924" s="68"/>
      <c r="AP924" s="68"/>
      <c r="AQ924" s="68"/>
      <c r="AR924" s="68"/>
      <c r="AS924" s="31"/>
      <c r="AT924" s="73"/>
      <c r="AU924" s="73"/>
      <c r="AV924" s="68"/>
      <c r="AW924" s="67"/>
      <c r="AX924" s="67"/>
      <c r="AY924" s="67"/>
      <c r="AZ924" s="67"/>
      <c r="BA924" s="123"/>
      <c r="BB924" s="123"/>
      <c r="BC924" s="123"/>
      <c r="BD924" s="123"/>
      <c r="BE924" s="123"/>
      <c r="BF924" s="67"/>
    </row>
    <row r="925" spans="1:58" ht="25.5" customHeight="1" x14ac:dyDescent="0.25">
      <c r="A925" s="31"/>
      <c r="B925" s="31"/>
      <c r="C925" s="31"/>
      <c r="D925" s="31"/>
      <c r="E925" s="33"/>
      <c r="F925" s="90"/>
      <c r="G925" s="31"/>
      <c r="H925" s="83"/>
      <c r="I925" s="83"/>
      <c r="J925" s="62"/>
      <c r="K925" s="31"/>
      <c r="L925" s="31"/>
      <c r="M925" s="83"/>
      <c r="N925" s="69"/>
      <c r="O925" s="69"/>
      <c r="P925" s="74"/>
      <c r="Q925" s="74"/>
      <c r="R925" s="75"/>
      <c r="S925" s="34"/>
      <c r="T925" s="83"/>
      <c r="U925" s="83"/>
      <c r="V925" s="83"/>
      <c r="W925" s="83"/>
      <c r="X925" s="74"/>
      <c r="Y925" s="74"/>
      <c r="Z925" s="74"/>
      <c r="AA925" s="66"/>
      <c r="AB925" s="72"/>
      <c r="AC925" s="66"/>
      <c r="AD925" s="72"/>
      <c r="AE925" s="72"/>
      <c r="AF925" s="72"/>
      <c r="AG925" s="62"/>
      <c r="AH925" s="104"/>
      <c r="AI925" s="105"/>
      <c r="AJ925" s="30"/>
      <c r="AK925" s="30"/>
      <c r="AL925" s="30"/>
      <c r="AM925" s="30"/>
      <c r="AN925" s="68"/>
      <c r="AO925" s="68"/>
      <c r="AP925" s="68"/>
      <c r="AQ925" s="68"/>
      <c r="AR925" s="68"/>
      <c r="AS925" s="31"/>
      <c r="AT925" s="73"/>
      <c r="AU925" s="73"/>
      <c r="AV925" s="68"/>
      <c r="AW925" s="67"/>
      <c r="AX925" s="67"/>
      <c r="AY925" s="67"/>
      <c r="AZ925" s="67"/>
      <c r="BA925" s="123"/>
      <c r="BB925" s="123"/>
      <c r="BC925" s="123"/>
      <c r="BD925" s="123"/>
      <c r="BE925" s="123"/>
      <c r="BF925" s="67"/>
    </row>
    <row r="926" spans="1:58" ht="25.5" customHeight="1" x14ac:dyDescent="0.25">
      <c r="A926" s="31"/>
      <c r="B926" s="31"/>
      <c r="C926" s="31"/>
      <c r="D926" s="31"/>
      <c r="E926" s="33"/>
      <c r="F926" s="90"/>
      <c r="G926" s="31"/>
      <c r="H926" s="83"/>
      <c r="I926" s="83"/>
      <c r="J926" s="62"/>
      <c r="K926" s="31"/>
      <c r="L926" s="31"/>
      <c r="M926" s="83"/>
      <c r="N926" s="69"/>
      <c r="O926" s="69"/>
      <c r="P926" s="74"/>
      <c r="Q926" s="74"/>
      <c r="R926" s="75"/>
      <c r="S926" s="34"/>
      <c r="T926" s="83"/>
      <c r="U926" s="83"/>
      <c r="V926" s="83"/>
      <c r="W926" s="83"/>
      <c r="X926" s="74"/>
      <c r="Y926" s="74"/>
      <c r="Z926" s="74"/>
      <c r="AA926" s="66"/>
      <c r="AB926" s="72"/>
      <c r="AC926" s="66"/>
      <c r="AD926" s="72"/>
      <c r="AE926" s="72"/>
      <c r="AF926" s="72"/>
      <c r="AG926" s="62"/>
      <c r="AH926" s="104"/>
      <c r="AI926" s="105"/>
      <c r="AJ926" s="30"/>
      <c r="AK926" s="30"/>
      <c r="AL926" s="30"/>
      <c r="AM926" s="30"/>
      <c r="AN926" s="68"/>
      <c r="AO926" s="68"/>
      <c r="AP926" s="68"/>
      <c r="AQ926" s="68"/>
      <c r="AR926" s="68"/>
      <c r="AS926" s="31"/>
      <c r="AT926" s="73"/>
      <c r="AU926" s="73"/>
      <c r="AV926" s="68"/>
      <c r="AW926" s="67"/>
      <c r="AX926" s="67"/>
      <c r="AY926" s="67"/>
      <c r="AZ926" s="67"/>
      <c r="BA926" s="123"/>
      <c r="BB926" s="123"/>
      <c r="BC926" s="123"/>
      <c r="BD926" s="123"/>
      <c r="BE926" s="123"/>
      <c r="BF926" s="67"/>
    </row>
    <row r="927" spans="1:58" ht="25.5" customHeight="1" x14ac:dyDescent="0.25">
      <c r="A927" s="31"/>
      <c r="B927" s="31"/>
      <c r="C927" s="31"/>
      <c r="D927" s="31"/>
      <c r="E927" s="33"/>
      <c r="F927" s="90"/>
      <c r="G927" s="31"/>
      <c r="H927" s="83"/>
      <c r="I927" s="83"/>
      <c r="J927" s="62"/>
      <c r="K927" s="31"/>
      <c r="L927" s="31"/>
      <c r="M927" s="83"/>
      <c r="N927" s="69"/>
      <c r="O927" s="69"/>
      <c r="P927" s="74"/>
      <c r="Q927" s="74"/>
      <c r="R927" s="75"/>
      <c r="S927" s="34"/>
      <c r="T927" s="83"/>
      <c r="U927" s="83"/>
      <c r="V927" s="83"/>
      <c r="W927" s="83"/>
      <c r="X927" s="74"/>
      <c r="Y927" s="74"/>
      <c r="Z927" s="74"/>
      <c r="AA927" s="66"/>
      <c r="AB927" s="72"/>
      <c r="AC927" s="66"/>
      <c r="AD927" s="72"/>
      <c r="AE927" s="72"/>
      <c r="AF927" s="72"/>
      <c r="AG927" s="62"/>
      <c r="AH927" s="104"/>
      <c r="AI927" s="105"/>
      <c r="AJ927" s="30"/>
      <c r="AK927" s="30"/>
      <c r="AL927" s="30"/>
      <c r="AM927" s="30"/>
      <c r="AN927" s="68"/>
      <c r="AO927" s="68"/>
      <c r="AP927" s="68"/>
      <c r="AQ927" s="68"/>
      <c r="AR927" s="68"/>
      <c r="AS927" s="31"/>
      <c r="AT927" s="73"/>
      <c r="AU927" s="73"/>
      <c r="AV927" s="68"/>
      <c r="AW927" s="67"/>
      <c r="AX927" s="67"/>
      <c r="AY927" s="67"/>
      <c r="AZ927" s="67"/>
      <c r="BA927" s="123"/>
      <c r="BB927" s="123"/>
      <c r="BC927" s="123"/>
      <c r="BD927" s="123"/>
      <c r="BE927" s="123"/>
      <c r="BF927" s="67"/>
    </row>
    <row r="928" spans="1:58" ht="25.5" customHeight="1" x14ac:dyDescent="0.25">
      <c r="A928" s="31"/>
      <c r="B928" s="31"/>
      <c r="C928" s="31"/>
      <c r="D928" s="31"/>
      <c r="E928" s="33"/>
      <c r="F928" s="90"/>
      <c r="G928" s="31"/>
      <c r="H928" s="83"/>
      <c r="I928" s="83"/>
      <c r="J928" s="62"/>
      <c r="K928" s="31"/>
      <c r="L928" s="31"/>
      <c r="M928" s="83"/>
      <c r="N928" s="69"/>
      <c r="O928" s="69"/>
      <c r="P928" s="74"/>
      <c r="Q928" s="74"/>
      <c r="R928" s="75"/>
      <c r="S928" s="34"/>
      <c r="T928" s="83"/>
      <c r="U928" s="83"/>
      <c r="V928" s="83"/>
      <c r="W928" s="83"/>
      <c r="X928" s="74"/>
      <c r="Y928" s="74"/>
      <c r="Z928" s="74"/>
      <c r="AA928" s="66"/>
      <c r="AB928" s="72"/>
      <c r="AC928" s="66"/>
      <c r="AD928" s="72"/>
      <c r="AE928" s="72"/>
      <c r="AF928" s="72"/>
      <c r="AG928" s="62"/>
      <c r="AH928" s="104"/>
      <c r="AI928" s="105"/>
      <c r="AJ928" s="30"/>
      <c r="AK928" s="30"/>
      <c r="AL928" s="30"/>
      <c r="AM928" s="30"/>
      <c r="AN928" s="68"/>
      <c r="AO928" s="68"/>
      <c r="AP928" s="68"/>
      <c r="AQ928" s="68"/>
      <c r="AR928" s="68"/>
      <c r="AS928" s="31"/>
      <c r="AT928" s="73"/>
      <c r="AU928" s="73"/>
      <c r="AV928" s="68"/>
      <c r="AW928" s="67"/>
      <c r="AX928" s="67"/>
      <c r="AY928" s="67"/>
      <c r="AZ928" s="67"/>
      <c r="BA928" s="123"/>
      <c r="BB928" s="123"/>
      <c r="BC928" s="123"/>
      <c r="BD928" s="123"/>
      <c r="BE928" s="123"/>
      <c r="BF928" s="67"/>
    </row>
    <row r="929" spans="1:58" ht="25.5" customHeight="1" x14ac:dyDescent="0.25">
      <c r="A929" s="31"/>
      <c r="B929" s="31"/>
      <c r="C929" s="31"/>
      <c r="D929" s="31"/>
      <c r="E929" s="33"/>
      <c r="F929" s="90"/>
      <c r="G929" s="31"/>
      <c r="H929" s="83"/>
      <c r="I929" s="83"/>
      <c r="J929" s="62"/>
      <c r="K929" s="31"/>
      <c r="L929" s="31"/>
      <c r="M929" s="83"/>
      <c r="N929" s="69"/>
      <c r="O929" s="69"/>
      <c r="P929" s="74"/>
      <c r="Q929" s="74"/>
      <c r="R929" s="75"/>
      <c r="S929" s="34"/>
      <c r="T929" s="83"/>
      <c r="U929" s="83"/>
      <c r="V929" s="83"/>
      <c r="W929" s="83"/>
      <c r="X929" s="74"/>
      <c r="Y929" s="74"/>
      <c r="Z929" s="74"/>
      <c r="AA929" s="66"/>
      <c r="AB929" s="72"/>
      <c r="AC929" s="66"/>
      <c r="AD929" s="72"/>
      <c r="AE929" s="72"/>
      <c r="AF929" s="72"/>
      <c r="AG929" s="62"/>
      <c r="AH929" s="104"/>
      <c r="AI929" s="105"/>
      <c r="AJ929" s="30"/>
      <c r="AK929" s="30"/>
      <c r="AL929" s="30"/>
      <c r="AM929" s="30"/>
      <c r="AN929" s="68"/>
      <c r="AO929" s="68"/>
      <c r="AP929" s="68"/>
      <c r="AQ929" s="68"/>
      <c r="AR929" s="68"/>
      <c r="AS929" s="31"/>
      <c r="AT929" s="73"/>
      <c r="AU929" s="73"/>
      <c r="AV929" s="68"/>
      <c r="AW929" s="67"/>
      <c r="AX929" s="67"/>
      <c r="AY929" s="67"/>
      <c r="AZ929" s="67"/>
      <c r="BA929" s="123"/>
      <c r="BB929" s="123"/>
      <c r="BC929" s="123"/>
      <c r="BD929" s="123"/>
      <c r="BE929" s="123"/>
      <c r="BF929" s="67"/>
    </row>
    <row r="930" spans="1:58" ht="25.5" customHeight="1" x14ac:dyDescent="0.25">
      <c r="A930" s="31"/>
      <c r="B930" s="31"/>
      <c r="C930" s="31"/>
      <c r="D930" s="31"/>
      <c r="E930" s="33"/>
      <c r="F930" s="90"/>
      <c r="G930" s="31"/>
      <c r="H930" s="83"/>
      <c r="I930" s="83"/>
      <c r="J930" s="62"/>
      <c r="K930" s="31"/>
      <c r="L930" s="31"/>
      <c r="M930" s="83"/>
      <c r="N930" s="69"/>
      <c r="O930" s="69"/>
      <c r="P930" s="74"/>
      <c r="Q930" s="74"/>
      <c r="R930" s="75"/>
      <c r="S930" s="34"/>
      <c r="T930" s="83"/>
      <c r="U930" s="83"/>
      <c r="V930" s="83"/>
      <c r="W930" s="83"/>
      <c r="X930" s="74"/>
      <c r="Y930" s="74"/>
      <c r="Z930" s="74"/>
      <c r="AA930" s="66"/>
      <c r="AB930" s="72"/>
      <c r="AC930" s="66"/>
      <c r="AD930" s="72"/>
      <c r="AE930" s="72"/>
      <c r="AF930" s="72"/>
      <c r="AG930" s="62"/>
      <c r="AH930" s="104"/>
      <c r="AI930" s="105"/>
      <c r="AJ930" s="30"/>
      <c r="AK930" s="30"/>
      <c r="AL930" s="30"/>
      <c r="AM930" s="30"/>
      <c r="AN930" s="68"/>
      <c r="AO930" s="68"/>
      <c r="AP930" s="68"/>
      <c r="AQ930" s="68"/>
      <c r="AR930" s="68"/>
      <c r="AS930" s="31"/>
      <c r="AT930" s="73"/>
      <c r="AU930" s="73"/>
      <c r="AV930" s="68"/>
      <c r="AW930" s="67"/>
      <c r="AX930" s="67"/>
      <c r="AY930" s="67"/>
      <c r="AZ930" s="67"/>
      <c r="BA930" s="123"/>
      <c r="BB930" s="123"/>
      <c r="BC930" s="123"/>
      <c r="BD930" s="123"/>
      <c r="BE930" s="123"/>
      <c r="BF930" s="67"/>
    </row>
    <row r="931" spans="1:58" ht="25.5" customHeight="1" x14ac:dyDescent="0.25">
      <c r="A931" s="31"/>
      <c r="B931" s="31"/>
      <c r="C931" s="31"/>
      <c r="D931" s="31"/>
      <c r="E931" s="33"/>
      <c r="F931" s="90"/>
      <c r="G931" s="31"/>
      <c r="H931" s="83"/>
      <c r="I931" s="83"/>
      <c r="J931" s="62"/>
      <c r="K931" s="31"/>
      <c r="L931" s="31"/>
      <c r="M931" s="83"/>
      <c r="N931" s="69"/>
      <c r="O931" s="69"/>
      <c r="P931" s="74"/>
      <c r="Q931" s="74"/>
      <c r="R931" s="75"/>
      <c r="S931" s="34"/>
      <c r="T931" s="83"/>
      <c r="U931" s="83"/>
      <c r="V931" s="83"/>
      <c r="W931" s="83"/>
      <c r="X931" s="74"/>
      <c r="Y931" s="74"/>
      <c r="Z931" s="74"/>
      <c r="AA931" s="66"/>
      <c r="AB931" s="72"/>
      <c r="AC931" s="66"/>
      <c r="AD931" s="72"/>
      <c r="AE931" s="72"/>
      <c r="AF931" s="72"/>
      <c r="AG931" s="62"/>
      <c r="AH931" s="104"/>
      <c r="AI931" s="105"/>
      <c r="AJ931" s="30"/>
      <c r="AK931" s="30"/>
      <c r="AL931" s="30"/>
      <c r="AM931" s="30"/>
      <c r="AN931" s="68"/>
      <c r="AO931" s="68"/>
      <c r="AP931" s="68"/>
      <c r="AQ931" s="68"/>
      <c r="AR931" s="68"/>
      <c r="AS931" s="31"/>
      <c r="AT931" s="73"/>
      <c r="AU931" s="73"/>
      <c r="AV931" s="68"/>
      <c r="AW931" s="67"/>
      <c r="AX931" s="67"/>
      <c r="AY931" s="67"/>
      <c r="AZ931" s="67"/>
      <c r="BA931" s="123"/>
      <c r="BB931" s="123"/>
      <c r="BC931" s="123"/>
      <c r="BD931" s="123"/>
      <c r="BE931" s="123"/>
      <c r="BF931" s="67"/>
    </row>
    <row r="932" spans="1:58" ht="25.5" customHeight="1" x14ac:dyDescent="0.25">
      <c r="A932" s="31"/>
      <c r="B932" s="31"/>
      <c r="C932" s="31"/>
      <c r="D932" s="31"/>
      <c r="E932" s="33"/>
      <c r="F932" s="90"/>
      <c r="G932" s="31"/>
      <c r="H932" s="83"/>
      <c r="I932" s="83"/>
      <c r="J932" s="62"/>
      <c r="K932" s="31"/>
      <c r="L932" s="31"/>
      <c r="M932" s="83"/>
      <c r="N932" s="69"/>
      <c r="O932" s="69"/>
      <c r="P932" s="74"/>
      <c r="Q932" s="74"/>
      <c r="R932" s="75"/>
      <c r="S932" s="34"/>
      <c r="T932" s="83"/>
      <c r="U932" s="83"/>
      <c r="V932" s="83"/>
      <c r="W932" s="83"/>
      <c r="X932" s="74"/>
      <c r="Y932" s="74"/>
      <c r="Z932" s="74"/>
      <c r="AA932" s="66"/>
      <c r="AB932" s="72"/>
      <c r="AC932" s="66"/>
      <c r="AD932" s="72"/>
      <c r="AE932" s="72"/>
      <c r="AF932" s="72"/>
      <c r="AG932" s="62"/>
      <c r="AH932" s="104"/>
      <c r="AI932" s="105"/>
      <c r="AJ932" s="30"/>
      <c r="AK932" s="30"/>
      <c r="AL932" s="30"/>
      <c r="AM932" s="30"/>
      <c r="AN932" s="68"/>
      <c r="AO932" s="68"/>
      <c r="AP932" s="68"/>
      <c r="AQ932" s="68"/>
      <c r="AR932" s="68"/>
      <c r="AS932" s="31"/>
      <c r="AT932" s="73"/>
      <c r="AU932" s="73"/>
      <c r="AV932" s="68"/>
      <c r="AW932" s="67"/>
      <c r="AX932" s="67"/>
      <c r="AY932" s="67"/>
      <c r="AZ932" s="67"/>
      <c r="BA932" s="123"/>
      <c r="BB932" s="123"/>
      <c r="BC932" s="123"/>
      <c r="BD932" s="123"/>
      <c r="BE932" s="123"/>
      <c r="BF932" s="67"/>
    </row>
    <row r="933" spans="1:58" ht="25.5" customHeight="1" x14ac:dyDescent="0.25">
      <c r="A933" s="31"/>
      <c r="B933" s="31"/>
      <c r="C933" s="31"/>
      <c r="D933" s="31"/>
      <c r="E933" s="33"/>
      <c r="F933" s="90"/>
      <c r="G933" s="31"/>
      <c r="H933" s="83"/>
      <c r="I933" s="83"/>
      <c r="J933" s="62"/>
      <c r="K933" s="31"/>
      <c r="L933" s="31"/>
      <c r="M933" s="83"/>
      <c r="N933" s="69"/>
      <c r="O933" s="69"/>
      <c r="P933" s="74"/>
      <c r="Q933" s="74"/>
      <c r="R933" s="75"/>
      <c r="S933" s="34"/>
      <c r="T933" s="83"/>
      <c r="U933" s="83"/>
      <c r="V933" s="83"/>
      <c r="W933" s="83"/>
      <c r="X933" s="74"/>
      <c r="Y933" s="74"/>
      <c r="Z933" s="74"/>
      <c r="AA933" s="66"/>
      <c r="AB933" s="72"/>
      <c r="AC933" s="66"/>
      <c r="AD933" s="72"/>
      <c r="AE933" s="72"/>
      <c r="AF933" s="72"/>
      <c r="AG933" s="62"/>
      <c r="AH933" s="104"/>
      <c r="AI933" s="105"/>
      <c r="AJ933" s="30"/>
      <c r="AK933" s="30"/>
      <c r="AL933" s="30"/>
      <c r="AM933" s="30"/>
      <c r="AN933" s="68"/>
      <c r="AO933" s="68"/>
      <c r="AP933" s="68"/>
      <c r="AQ933" s="68"/>
      <c r="AR933" s="68"/>
      <c r="AS933" s="31"/>
      <c r="AT933" s="73"/>
      <c r="AU933" s="73"/>
      <c r="AV933" s="68"/>
      <c r="AW933" s="67"/>
      <c r="AX933" s="67"/>
      <c r="AY933" s="67"/>
      <c r="AZ933" s="67"/>
      <c r="BA933" s="123"/>
      <c r="BB933" s="123"/>
      <c r="BC933" s="123"/>
      <c r="BD933" s="123"/>
      <c r="BE933" s="123"/>
      <c r="BF933" s="67"/>
    </row>
    <row r="934" spans="1:58" ht="25.5" customHeight="1" x14ac:dyDescent="0.25">
      <c r="A934" s="31"/>
      <c r="B934" s="31"/>
      <c r="C934" s="31"/>
      <c r="D934" s="31"/>
      <c r="E934" s="33"/>
      <c r="F934" s="90"/>
      <c r="G934" s="31"/>
      <c r="H934" s="83"/>
      <c r="I934" s="83"/>
      <c r="J934" s="62"/>
      <c r="K934" s="31"/>
      <c r="L934" s="31"/>
      <c r="M934" s="83"/>
      <c r="N934" s="69"/>
      <c r="O934" s="69"/>
      <c r="P934" s="74"/>
      <c r="Q934" s="74"/>
      <c r="R934" s="75"/>
      <c r="S934" s="34"/>
      <c r="T934" s="83"/>
      <c r="U934" s="83"/>
      <c r="V934" s="83"/>
      <c r="W934" s="83"/>
      <c r="X934" s="74"/>
      <c r="Y934" s="74"/>
      <c r="Z934" s="74"/>
      <c r="AA934" s="66"/>
      <c r="AB934" s="72"/>
      <c r="AC934" s="66"/>
      <c r="AD934" s="72"/>
      <c r="AE934" s="72"/>
      <c r="AF934" s="72"/>
      <c r="AG934" s="62"/>
      <c r="AH934" s="104"/>
      <c r="AI934" s="105"/>
      <c r="AJ934" s="30"/>
      <c r="AK934" s="30"/>
      <c r="AL934" s="30"/>
      <c r="AM934" s="30"/>
      <c r="AN934" s="68"/>
      <c r="AO934" s="68"/>
      <c r="AP934" s="68"/>
      <c r="AQ934" s="68"/>
      <c r="AR934" s="68"/>
      <c r="AS934" s="31"/>
      <c r="AT934" s="73"/>
      <c r="AU934" s="73"/>
      <c r="AV934" s="68"/>
      <c r="AW934" s="67"/>
      <c r="AX934" s="67"/>
      <c r="AY934" s="67"/>
      <c r="AZ934" s="67"/>
      <c r="BA934" s="123"/>
      <c r="BB934" s="123"/>
      <c r="BC934" s="123"/>
      <c r="BD934" s="123"/>
      <c r="BE934" s="123"/>
      <c r="BF934" s="67"/>
    </row>
    <row r="935" spans="1:58" ht="25.5" customHeight="1" x14ac:dyDescent="0.25">
      <c r="A935" s="31"/>
      <c r="B935" s="31"/>
      <c r="C935" s="31"/>
      <c r="D935" s="31"/>
      <c r="E935" s="33"/>
      <c r="F935" s="90"/>
      <c r="G935" s="31"/>
      <c r="H935" s="83"/>
      <c r="I935" s="83"/>
      <c r="J935" s="62"/>
      <c r="K935" s="31"/>
      <c r="L935" s="31"/>
      <c r="M935" s="83"/>
      <c r="N935" s="69"/>
      <c r="O935" s="69"/>
      <c r="P935" s="74"/>
      <c r="Q935" s="74"/>
      <c r="R935" s="75"/>
      <c r="S935" s="34"/>
      <c r="T935" s="83"/>
      <c r="U935" s="83"/>
      <c r="V935" s="83"/>
      <c r="W935" s="83"/>
      <c r="X935" s="74"/>
      <c r="Y935" s="74"/>
      <c r="Z935" s="74"/>
      <c r="AA935" s="66"/>
      <c r="AB935" s="72"/>
      <c r="AC935" s="66"/>
      <c r="AD935" s="72"/>
      <c r="AE935" s="72"/>
      <c r="AF935" s="72"/>
      <c r="AG935" s="62"/>
      <c r="AH935" s="104"/>
      <c r="AI935" s="105"/>
      <c r="AJ935" s="30"/>
      <c r="AK935" s="30"/>
      <c r="AL935" s="30"/>
      <c r="AM935" s="30"/>
      <c r="AN935" s="68"/>
      <c r="AO935" s="68"/>
      <c r="AP935" s="68"/>
      <c r="AQ935" s="68"/>
      <c r="AR935" s="68"/>
      <c r="AS935" s="31"/>
      <c r="AT935" s="73"/>
      <c r="AU935" s="73"/>
      <c r="AV935" s="68"/>
      <c r="AW935" s="67"/>
      <c r="AX935" s="67"/>
      <c r="AY935" s="67"/>
      <c r="AZ935" s="67"/>
      <c r="BA935" s="123"/>
      <c r="BB935" s="123"/>
      <c r="BC935" s="123"/>
      <c r="BD935" s="123"/>
      <c r="BE935" s="123"/>
      <c r="BF935" s="67"/>
    </row>
    <row r="936" spans="1:58" ht="25.5" customHeight="1" x14ac:dyDescent="0.25">
      <c r="A936" s="31"/>
      <c r="B936" s="31"/>
      <c r="C936" s="31"/>
      <c r="D936" s="31"/>
      <c r="E936" s="33"/>
      <c r="F936" s="90"/>
      <c r="G936" s="31"/>
      <c r="H936" s="83"/>
      <c r="I936" s="83"/>
      <c r="J936" s="62"/>
      <c r="K936" s="31"/>
      <c r="L936" s="31"/>
      <c r="M936" s="83"/>
      <c r="N936" s="69"/>
      <c r="O936" s="69"/>
      <c r="P936" s="74"/>
      <c r="Q936" s="74"/>
      <c r="R936" s="75"/>
      <c r="S936" s="34"/>
      <c r="T936" s="83"/>
      <c r="U936" s="83"/>
      <c r="V936" s="83"/>
      <c r="W936" s="83"/>
      <c r="X936" s="74"/>
      <c r="Y936" s="74"/>
      <c r="Z936" s="74"/>
      <c r="AA936" s="66"/>
      <c r="AB936" s="72"/>
      <c r="AC936" s="66"/>
      <c r="AD936" s="72"/>
      <c r="AE936" s="72"/>
      <c r="AF936" s="72"/>
      <c r="AG936" s="62"/>
      <c r="AH936" s="104"/>
      <c r="AI936" s="105"/>
      <c r="AJ936" s="30"/>
      <c r="AK936" s="30"/>
      <c r="AL936" s="30"/>
      <c r="AM936" s="30"/>
      <c r="AN936" s="68"/>
      <c r="AO936" s="68"/>
      <c r="AP936" s="68"/>
      <c r="AQ936" s="68"/>
      <c r="AR936" s="68"/>
      <c r="AS936" s="31"/>
      <c r="AT936" s="73"/>
      <c r="AU936" s="73"/>
      <c r="AV936" s="68"/>
      <c r="AW936" s="67"/>
      <c r="AX936" s="67"/>
      <c r="AY936" s="67"/>
      <c r="AZ936" s="67"/>
      <c r="BA936" s="123"/>
      <c r="BB936" s="123"/>
      <c r="BC936" s="123"/>
      <c r="BD936" s="123"/>
      <c r="BE936" s="123"/>
      <c r="BF936" s="67"/>
    </row>
    <row r="937" spans="1:58" ht="25.5" customHeight="1" x14ac:dyDescent="0.25">
      <c r="A937" s="31"/>
      <c r="B937" s="31"/>
      <c r="C937" s="31"/>
      <c r="D937" s="31"/>
      <c r="E937" s="33"/>
      <c r="F937" s="90"/>
      <c r="G937" s="31"/>
      <c r="H937" s="83"/>
      <c r="I937" s="83"/>
      <c r="J937" s="62"/>
      <c r="K937" s="31"/>
      <c r="L937" s="31"/>
      <c r="M937" s="83"/>
      <c r="N937" s="69"/>
      <c r="O937" s="69"/>
      <c r="P937" s="74"/>
      <c r="Q937" s="74"/>
      <c r="R937" s="75"/>
      <c r="S937" s="34"/>
      <c r="T937" s="83"/>
      <c r="U937" s="83"/>
      <c r="V937" s="83"/>
      <c r="W937" s="83"/>
      <c r="X937" s="74"/>
      <c r="Y937" s="74"/>
      <c r="Z937" s="74"/>
      <c r="AA937" s="66"/>
      <c r="AB937" s="72"/>
      <c r="AC937" s="66"/>
      <c r="AD937" s="72"/>
      <c r="AE937" s="72"/>
      <c r="AF937" s="72"/>
      <c r="AG937" s="62"/>
      <c r="AH937" s="104"/>
      <c r="AI937" s="105"/>
      <c r="AJ937" s="30"/>
      <c r="AK937" s="30"/>
      <c r="AL937" s="30"/>
      <c r="AM937" s="30"/>
      <c r="AN937" s="68"/>
      <c r="AO937" s="68"/>
      <c r="AP937" s="68"/>
      <c r="AQ937" s="68"/>
      <c r="AR937" s="68"/>
      <c r="AS937" s="31"/>
      <c r="AT937" s="73"/>
      <c r="AU937" s="73"/>
      <c r="AV937" s="68"/>
      <c r="AW937" s="67"/>
      <c r="AX937" s="67"/>
      <c r="AY937" s="67"/>
      <c r="AZ937" s="67"/>
      <c r="BA937" s="123"/>
      <c r="BB937" s="123"/>
      <c r="BC937" s="123"/>
      <c r="BD937" s="123"/>
      <c r="BE937" s="123"/>
      <c r="BF937" s="67"/>
    </row>
    <row r="938" spans="1:58" ht="25.5" customHeight="1" x14ac:dyDescent="0.25">
      <c r="A938" s="31"/>
      <c r="B938" s="31"/>
      <c r="C938" s="31"/>
      <c r="D938" s="31"/>
      <c r="E938" s="33"/>
      <c r="F938" s="90"/>
      <c r="G938" s="31"/>
      <c r="H938" s="83"/>
      <c r="I938" s="83"/>
      <c r="J938" s="62"/>
      <c r="K938" s="31"/>
      <c r="L938" s="31"/>
      <c r="M938" s="83"/>
      <c r="N938" s="69"/>
      <c r="O938" s="69"/>
      <c r="P938" s="74"/>
      <c r="Q938" s="74"/>
      <c r="R938" s="75"/>
      <c r="S938" s="34"/>
      <c r="T938" s="83"/>
      <c r="U938" s="83"/>
      <c r="V938" s="83"/>
      <c r="W938" s="83"/>
      <c r="X938" s="74"/>
      <c r="Y938" s="74"/>
      <c r="Z938" s="74"/>
      <c r="AA938" s="66"/>
      <c r="AB938" s="72"/>
      <c r="AC938" s="66"/>
      <c r="AD938" s="72"/>
      <c r="AE938" s="72"/>
      <c r="AF938" s="72"/>
      <c r="AG938" s="62"/>
      <c r="AH938" s="104"/>
      <c r="AI938" s="105"/>
      <c r="AJ938" s="30"/>
      <c r="AK938" s="30"/>
      <c r="AL938" s="30"/>
      <c r="AM938" s="30"/>
      <c r="AN938" s="68"/>
      <c r="AO938" s="68"/>
      <c r="AP938" s="68"/>
      <c r="AQ938" s="68"/>
      <c r="AR938" s="68"/>
      <c r="AS938" s="31"/>
      <c r="AT938" s="73"/>
      <c r="AU938" s="73"/>
      <c r="AV938" s="68"/>
      <c r="AW938" s="67"/>
      <c r="AX938" s="67"/>
      <c r="AY938" s="67"/>
      <c r="AZ938" s="67"/>
      <c r="BA938" s="123"/>
      <c r="BB938" s="123"/>
      <c r="BC938" s="123"/>
      <c r="BD938" s="123"/>
      <c r="BE938" s="123"/>
      <c r="BF938" s="67"/>
    </row>
    <row r="939" spans="1:58" ht="25.5" customHeight="1" x14ac:dyDescent="0.25">
      <c r="A939" s="31"/>
      <c r="B939" s="31"/>
      <c r="C939" s="31"/>
      <c r="D939" s="31"/>
      <c r="E939" s="33"/>
      <c r="F939" s="90"/>
      <c r="G939" s="31"/>
      <c r="H939" s="83"/>
      <c r="I939" s="83"/>
      <c r="J939" s="62"/>
      <c r="K939" s="31"/>
      <c r="L939" s="31"/>
      <c r="M939" s="83"/>
      <c r="N939" s="69"/>
      <c r="O939" s="69"/>
      <c r="P939" s="74"/>
      <c r="Q939" s="74"/>
      <c r="R939" s="75"/>
      <c r="S939" s="34"/>
      <c r="T939" s="83"/>
      <c r="U939" s="83"/>
      <c r="V939" s="83"/>
      <c r="W939" s="83"/>
      <c r="X939" s="74"/>
      <c r="Y939" s="74"/>
      <c r="Z939" s="74"/>
      <c r="AA939" s="66"/>
      <c r="AB939" s="72"/>
      <c r="AC939" s="66"/>
      <c r="AD939" s="72"/>
      <c r="AE939" s="72"/>
      <c r="AF939" s="72"/>
      <c r="AG939" s="62"/>
      <c r="AH939" s="104"/>
      <c r="AI939" s="105"/>
      <c r="AJ939" s="30"/>
      <c r="AK939" s="30"/>
      <c r="AL939" s="30"/>
      <c r="AM939" s="30"/>
      <c r="AN939" s="68"/>
      <c r="AO939" s="68"/>
      <c r="AP939" s="68"/>
      <c r="AQ939" s="68"/>
      <c r="AR939" s="68"/>
      <c r="AS939" s="31"/>
      <c r="AT939" s="73"/>
      <c r="AU939" s="73"/>
      <c r="AV939" s="68"/>
      <c r="AW939" s="67"/>
      <c r="AX939" s="67"/>
      <c r="AY939" s="67"/>
      <c r="AZ939" s="67"/>
      <c r="BA939" s="123"/>
      <c r="BB939" s="123"/>
      <c r="BC939" s="123"/>
      <c r="BD939" s="123"/>
      <c r="BE939" s="123"/>
      <c r="BF939" s="67"/>
    </row>
    <row r="940" spans="1:58" ht="25.5" customHeight="1" x14ac:dyDescent="0.25">
      <c r="A940" s="31"/>
      <c r="B940" s="31"/>
      <c r="C940" s="31"/>
      <c r="D940" s="31"/>
      <c r="E940" s="33"/>
      <c r="F940" s="90"/>
      <c r="G940" s="31"/>
      <c r="H940" s="83"/>
      <c r="I940" s="83"/>
      <c r="J940" s="62"/>
      <c r="K940" s="31"/>
      <c r="L940" s="31"/>
      <c r="M940" s="83"/>
      <c r="N940" s="69"/>
      <c r="O940" s="69"/>
      <c r="P940" s="74"/>
      <c r="Q940" s="74"/>
      <c r="R940" s="75"/>
      <c r="S940" s="34"/>
      <c r="T940" s="83"/>
      <c r="U940" s="83"/>
      <c r="V940" s="83"/>
      <c r="W940" s="83"/>
      <c r="X940" s="74"/>
      <c r="Y940" s="74"/>
      <c r="Z940" s="74"/>
      <c r="AA940" s="66"/>
      <c r="AB940" s="72"/>
      <c r="AC940" s="66"/>
      <c r="AD940" s="72"/>
      <c r="AE940" s="72"/>
      <c r="AF940" s="72"/>
      <c r="AG940" s="62"/>
      <c r="AH940" s="104"/>
      <c r="AI940" s="105"/>
      <c r="AJ940" s="30"/>
      <c r="AK940" s="30"/>
      <c r="AL940" s="30"/>
      <c r="AM940" s="30"/>
      <c r="AN940" s="68"/>
      <c r="AO940" s="68"/>
      <c r="AP940" s="68"/>
      <c r="AQ940" s="68"/>
      <c r="AR940" s="68"/>
      <c r="AS940" s="31"/>
      <c r="AT940" s="73"/>
      <c r="AU940" s="73"/>
      <c r="AV940" s="68"/>
      <c r="AW940" s="67"/>
      <c r="AX940" s="67"/>
      <c r="AY940" s="67"/>
      <c r="AZ940" s="67"/>
      <c r="BA940" s="123"/>
      <c r="BB940" s="123"/>
      <c r="BC940" s="123"/>
      <c r="BD940" s="123"/>
      <c r="BE940" s="123"/>
      <c r="BF940" s="67"/>
    </row>
    <row r="941" spans="1:58" ht="25.5" customHeight="1" x14ac:dyDescent="0.25">
      <c r="A941" s="31"/>
      <c r="B941" s="31"/>
      <c r="C941" s="31"/>
      <c r="D941" s="31"/>
      <c r="E941" s="33"/>
      <c r="F941" s="90"/>
      <c r="G941" s="31"/>
      <c r="H941" s="83"/>
      <c r="I941" s="83"/>
      <c r="J941" s="62"/>
      <c r="K941" s="31"/>
      <c r="L941" s="31"/>
      <c r="M941" s="83"/>
      <c r="N941" s="69"/>
      <c r="O941" s="69"/>
      <c r="P941" s="74"/>
      <c r="Q941" s="74"/>
      <c r="R941" s="75"/>
      <c r="S941" s="34"/>
      <c r="T941" s="83"/>
      <c r="U941" s="83"/>
      <c r="V941" s="83"/>
      <c r="W941" s="83"/>
      <c r="X941" s="74"/>
      <c r="Y941" s="74"/>
      <c r="Z941" s="74"/>
      <c r="AA941" s="66"/>
      <c r="AB941" s="72"/>
      <c r="AC941" s="66"/>
      <c r="AD941" s="72"/>
      <c r="AE941" s="72"/>
      <c r="AF941" s="72"/>
      <c r="AG941" s="62"/>
      <c r="AH941" s="104"/>
      <c r="AI941" s="105"/>
      <c r="AJ941" s="30"/>
      <c r="AK941" s="30"/>
      <c r="AL941" s="30"/>
      <c r="AM941" s="30"/>
      <c r="AN941" s="68"/>
      <c r="AO941" s="68"/>
      <c r="AP941" s="68"/>
      <c r="AQ941" s="68"/>
      <c r="AR941" s="68"/>
      <c r="AS941" s="31"/>
      <c r="AT941" s="73"/>
      <c r="AU941" s="73"/>
      <c r="AV941" s="68"/>
      <c r="AW941" s="67"/>
      <c r="AX941" s="67"/>
      <c r="AY941" s="67"/>
      <c r="AZ941" s="67"/>
      <c r="BA941" s="123"/>
      <c r="BB941" s="123"/>
      <c r="BC941" s="123"/>
      <c r="BD941" s="123"/>
      <c r="BE941" s="123"/>
      <c r="BF941" s="67"/>
    </row>
    <row r="942" spans="1:58" ht="25.5" customHeight="1" x14ac:dyDescent="0.25">
      <c r="A942" s="31"/>
      <c r="B942" s="31"/>
      <c r="C942" s="31"/>
      <c r="D942" s="31"/>
      <c r="E942" s="33"/>
      <c r="F942" s="90"/>
      <c r="G942" s="31"/>
      <c r="H942" s="83"/>
      <c r="I942" s="83"/>
      <c r="J942" s="62"/>
      <c r="K942" s="31"/>
      <c r="L942" s="31"/>
      <c r="M942" s="83"/>
      <c r="N942" s="69"/>
      <c r="O942" s="69"/>
      <c r="P942" s="74"/>
      <c r="Q942" s="74"/>
      <c r="R942" s="75"/>
      <c r="S942" s="34"/>
      <c r="T942" s="83"/>
      <c r="U942" s="83"/>
      <c r="V942" s="83"/>
      <c r="W942" s="83"/>
      <c r="X942" s="74"/>
      <c r="Y942" s="74"/>
      <c r="Z942" s="74"/>
      <c r="AA942" s="66"/>
      <c r="AB942" s="72"/>
      <c r="AC942" s="66"/>
      <c r="AD942" s="72"/>
      <c r="AE942" s="72"/>
      <c r="AF942" s="72"/>
      <c r="AG942" s="62"/>
      <c r="AH942" s="104"/>
      <c r="AI942" s="105"/>
      <c r="AJ942" s="30"/>
      <c r="AK942" s="30"/>
      <c r="AL942" s="30"/>
      <c r="AM942" s="30"/>
      <c r="AN942" s="68"/>
      <c r="AO942" s="68"/>
      <c r="AP942" s="68"/>
      <c r="AQ942" s="68"/>
      <c r="AR942" s="68"/>
      <c r="AS942" s="31"/>
      <c r="AT942" s="73"/>
      <c r="AU942" s="73"/>
      <c r="AV942" s="68"/>
      <c r="AW942" s="67"/>
      <c r="AX942" s="67"/>
      <c r="AY942" s="67"/>
      <c r="AZ942" s="67"/>
      <c r="BA942" s="123"/>
      <c r="BB942" s="123"/>
      <c r="BC942" s="123"/>
      <c r="BD942" s="123"/>
      <c r="BE942" s="123"/>
      <c r="BF942" s="67"/>
    </row>
    <row r="943" spans="1:58" ht="25.5" customHeight="1" x14ac:dyDescent="0.25">
      <c r="A943" s="31"/>
      <c r="B943" s="31"/>
      <c r="C943" s="31"/>
      <c r="D943" s="31"/>
      <c r="E943" s="33"/>
      <c r="F943" s="90"/>
      <c r="G943" s="31"/>
      <c r="H943" s="83"/>
      <c r="I943" s="83"/>
      <c r="J943" s="62"/>
      <c r="K943" s="31"/>
      <c r="L943" s="31"/>
      <c r="M943" s="83"/>
      <c r="N943" s="69"/>
      <c r="O943" s="69"/>
      <c r="P943" s="74"/>
      <c r="Q943" s="74"/>
      <c r="R943" s="75"/>
      <c r="S943" s="34"/>
      <c r="T943" s="83"/>
      <c r="U943" s="83"/>
      <c r="V943" s="83"/>
      <c r="W943" s="83"/>
      <c r="X943" s="74"/>
      <c r="Y943" s="74"/>
      <c r="Z943" s="74"/>
      <c r="AA943" s="66"/>
      <c r="AB943" s="72"/>
      <c r="AC943" s="66"/>
      <c r="AD943" s="72"/>
      <c r="AE943" s="72"/>
      <c r="AF943" s="72"/>
      <c r="AG943" s="62"/>
      <c r="AH943" s="104"/>
      <c r="AI943" s="105"/>
      <c r="AJ943" s="30"/>
      <c r="AK943" s="30"/>
      <c r="AL943" s="30"/>
      <c r="AM943" s="30"/>
      <c r="AN943" s="68"/>
      <c r="AO943" s="68"/>
      <c r="AP943" s="68"/>
      <c r="AQ943" s="68"/>
      <c r="AR943" s="68"/>
      <c r="AS943" s="31"/>
      <c r="AT943" s="73"/>
      <c r="AU943" s="73"/>
      <c r="AV943" s="68"/>
      <c r="AW943" s="67"/>
      <c r="AX943" s="67"/>
      <c r="AY943" s="67"/>
      <c r="AZ943" s="67"/>
      <c r="BA943" s="123"/>
      <c r="BB943" s="123"/>
      <c r="BC943" s="123"/>
      <c r="BD943" s="123"/>
      <c r="BE943" s="123"/>
      <c r="BF943" s="67"/>
    </row>
    <row r="944" spans="1:58" ht="25.5" customHeight="1" x14ac:dyDescent="0.25">
      <c r="A944" s="31"/>
      <c r="B944" s="31"/>
      <c r="C944" s="31"/>
      <c r="D944" s="31"/>
      <c r="E944" s="33"/>
      <c r="F944" s="90"/>
      <c r="G944" s="31"/>
      <c r="H944" s="83"/>
      <c r="I944" s="83"/>
      <c r="J944" s="62"/>
      <c r="K944" s="31"/>
      <c r="L944" s="31"/>
      <c r="M944" s="83"/>
      <c r="N944" s="69"/>
      <c r="O944" s="69"/>
      <c r="P944" s="74"/>
      <c r="Q944" s="74"/>
      <c r="R944" s="75"/>
      <c r="S944" s="34"/>
      <c r="T944" s="83"/>
      <c r="U944" s="83"/>
      <c r="V944" s="83"/>
      <c r="W944" s="83"/>
      <c r="X944" s="74"/>
      <c r="Y944" s="74"/>
      <c r="Z944" s="74"/>
      <c r="AA944" s="66"/>
      <c r="AB944" s="72"/>
      <c r="AC944" s="66"/>
      <c r="AD944" s="72"/>
      <c r="AE944" s="72"/>
      <c r="AF944" s="72"/>
      <c r="AG944" s="62"/>
      <c r="AH944" s="104"/>
      <c r="AI944" s="105"/>
      <c r="AJ944" s="30"/>
      <c r="AK944" s="30"/>
      <c r="AL944" s="30"/>
      <c r="AM944" s="30"/>
      <c r="AN944" s="68"/>
      <c r="AO944" s="68"/>
      <c r="AP944" s="68"/>
      <c r="AQ944" s="68"/>
      <c r="AR944" s="68"/>
      <c r="AS944" s="31"/>
      <c r="AT944" s="73"/>
      <c r="AU944" s="73"/>
      <c r="AV944" s="68"/>
      <c r="AW944" s="67"/>
      <c r="AX944" s="67"/>
      <c r="AY944" s="67"/>
      <c r="AZ944" s="67"/>
      <c r="BA944" s="123"/>
      <c r="BB944" s="123"/>
      <c r="BC944" s="123"/>
      <c r="BD944" s="123"/>
      <c r="BE944" s="123"/>
      <c r="BF944" s="67"/>
    </row>
    <row r="945" spans="1:58" ht="25.5" customHeight="1" x14ac:dyDescent="0.25">
      <c r="A945" s="31"/>
      <c r="B945" s="31"/>
      <c r="C945" s="31"/>
      <c r="D945" s="31"/>
      <c r="E945" s="33"/>
      <c r="F945" s="90"/>
      <c r="G945" s="31"/>
      <c r="H945" s="83"/>
      <c r="I945" s="83"/>
      <c r="J945" s="62"/>
      <c r="K945" s="31"/>
      <c r="L945" s="31"/>
      <c r="M945" s="83"/>
      <c r="N945" s="69"/>
      <c r="O945" s="69"/>
      <c r="P945" s="74"/>
      <c r="Q945" s="74"/>
      <c r="R945" s="75"/>
      <c r="S945" s="34"/>
      <c r="T945" s="83"/>
      <c r="U945" s="83"/>
      <c r="V945" s="83"/>
      <c r="W945" s="83"/>
      <c r="X945" s="74"/>
      <c r="Y945" s="74"/>
      <c r="Z945" s="74"/>
      <c r="AA945" s="66"/>
      <c r="AB945" s="72"/>
      <c r="AC945" s="66"/>
      <c r="AD945" s="72"/>
      <c r="AE945" s="72"/>
      <c r="AF945" s="72"/>
      <c r="AG945" s="62"/>
      <c r="AH945" s="104"/>
      <c r="AI945" s="105"/>
      <c r="AJ945" s="30"/>
      <c r="AK945" s="30"/>
      <c r="AL945" s="30"/>
      <c r="AM945" s="30"/>
      <c r="AN945" s="68"/>
      <c r="AO945" s="68"/>
      <c r="AP945" s="68"/>
      <c r="AQ945" s="68"/>
      <c r="AR945" s="68"/>
      <c r="AS945" s="31"/>
      <c r="AT945" s="73"/>
      <c r="AU945" s="73"/>
      <c r="AV945" s="68"/>
      <c r="AW945" s="67"/>
      <c r="AX945" s="67"/>
      <c r="AY945" s="67"/>
      <c r="AZ945" s="67"/>
      <c r="BA945" s="123"/>
      <c r="BB945" s="123"/>
      <c r="BC945" s="123"/>
      <c r="BD945" s="123"/>
      <c r="BE945" s="123"/>
      <c r="BF945" s="67"/>
    </row>
    <row r="946" spans="1:58" ht="25.5" customHeight="1" x14ac:dyDescent="0.25">
      <c r="A946" s="31"/>
      <c r="B946" s="31"/>
      <c r="C946" s="31"/>
      <c r="D946" s="31"/>
      <c r="E946" s="33"/>
      <c r="F946" s="90"/>
      <c r="G946" s="31"/>
      <c r="H946" s="83"/>
      <c r="I946" s="83"/>
      <c r="J946" s="62"/>
      <c r="K946" s="31"/>
      <c r="L946" s="31"/>
      <c r="M946" s="83"/>
      <c r="N946" s="69"/>
      <c r="O946" s="69"/>
      <c r="P946" s="74"/>
      <c r="Q946" s="74"/>
      <c r="R946" s="75"/>
      <c r="S946" s="34"/>
      <c r="T946" s="83"/>
      <c r="U946" s="83"/>
      <c r="V946" s="83"/>
      <c r="W946" s="83"/>
      <c r="X946" s="74"/>
      <c r="Y946" s="74"/>
      <c r="Z946" s="74"/>
      <c r="AA946" s="66"/>
      <c r="AB946" s="72"/>
      <c r="AC946" s="66"/>
      <c r="AD946" s="72"/>
      <c r="AE946" s="72"/>
      <c r="AF946" s="72"/>
      <c r="AG946" s="62"/>
      <c r="AH946" s="104"/>
      <c r="AI946" s="105"/>
      <c r="AJ946" s="30"/>
      <c r="AK946" s="30"/>
      <c r="AL946" s="30"/>
      <c r="AM946" s="30"/>
      <c r="AN946" s="68"/>
      <c r="AO946" s="68"/>
      <c r="AP946" s="68"/>
      <c r="AQ946" s="68"/>
      <c r="AR946" s="68"/>
      <c r="AS946" s="31"/>
      <c r="AT946" s="73"/>
      <c r="AU946" s="73"/>
      <c r="AV946" s="68"/>
      <c r="AW946" s="67"/>
      <c r="AX946" s="67"/>
      <c r="AY946" s="67"/>
      <c r="AZ946" s="67"/>
      <c r="BA946" s="123"/>
      <c r="BB946" s="123"/>
      <c r="BC946" s="123"/>
      <c r="BD946" s="123"/>
      <c r="BE946" s="123"/>
      <c r="BF946" s="67"/>
    </row>
    <row r="947" spans="1:58" ht="25.5" customHeight="1" x14ac:dyDescent="0.25">
      <c r="A947" s="31"/>
      <c r="B947" s="31"/>
      <c r="C947" s="31"/>
      <c r="D947" s="31"/>
      <c r="E947" s="33"/>
      <c r="F947" s="90"/>
      <c r="G947" s="31"/>
      <c r="H947" s="83"/>
      <c r="I947" s="83"/>
      <c r="J947" s="62"/>
      <c r="K947" s="31"/>
      <c r="L947" s="31"/>
      <c r="M947" s="83"/>
      <c r="N947" s="69"/>
      <c r="O947" s="69"/>
      <c r="P947" s="74"/>
      <c r="Q947" s="74"/>
      <c r="R947" s="75"/>
      <c r="S947" s="34"/>
      <c r="T947" s="83"/>
      <c r="U947" s="83"/>
      <c r="V947" s="83"/>
      <c r="W947" s="83"/>
      <c r="X947" s="74"/>
      <c r="Y947" s="74"/>
      <c r="Z947" s="74"/>
      <c r="AA947" s="66"/>
      <c r="AB947" s="72"/>
      <c r="AC947" s="66"/>
      <c r="AD947" s="72"/>
      <c r="AE947" s="72"/>
      <c r="AF947" s="72"/>
      <c r="AG947" s="62"/>
      <c r="AH947" s="104"/>
      <c r="AI947" s="105"/>
      <c r="AJ947" s="30"/>
      <c r="AK947" s="30"/>
      <c r="AL947" s="30"/>
      <c r="AM947" s="30"/>
      <c r="AN947" s="68"/>
      <c r="AO947" s="68"/>
      <c r="AP947" s="68"/>
      <c r="AQ947" s="68"/>
      <c r="AR947" s="68"/>
      <c r="AS947" s="31"/>
      <c r="AT947" s="73"/>
      <c r="AU947" s="73"/>
      <c r="AV947" s="68"/>
      <c r="AW947" s="67"/>
      <c r="AX947" s="67"/>
      <c r="AY947" s="67"/>
      <c r="AZ947" s="67"/>
      <c r="BA947" s="123"/>
      <c r="BB947" s="123"/>
      <c r="BC947" s="123"/>
      <c r="BD947" s="123"/>
      <c r="BE947" s="123"/>
      <c r="BF947" s="67"/>
    </row>
    <row r="948" spans="1:58" ht="25.5" customHeight="1" x14ac:dyDescent="0.25">
      <c r="A948" s="31"/>
      <c r="B948" s="31"/>
      <c r="C948" s="31"/>
      <c r="D948" s="31"/>
      <c r="E948" s="33"/>
      <c r="F948" s="90"/>
      <c r="G948" s="31"/>
      <c r="H948" s="83"/>
      <c r="I948" s="83"/>
      <c r="J948" s="62"/>
      <c r="K948" s="31"/>
      <c r="L948" s="31"/>
      <c r="M948" s="83"/>
      <c r="N948" s="69"/>
      <c r="O948" s="69"/>
      <c r="P948" s="74"/>
      <c r="Q948" s="74"/>
      <c r="R948" s="75"/>
      <c r="S948" s="34"/>
      <c r="T948" s="83"/>
      <c r="U948" s="83"/>
      <c r="V948" s="83"/>
      <c r="W948" s="83"/>
      <c r="X948" s="74"/>
      <c r="Y948" s="74"/>
      <c r="Z948" s="74"/>
      <c r="AA948" s="66"/>
      <c r="AB948" s="72"/>
      <c r="AC948" s="66"/>
      <c r="AD948" s="72"/>
      <c r="AE948" s="72"/>
      <c r="AF948" s="72"/>
      <c r="AG948" s="62"/>
      <c r="AH948" s="104"/>
      <c r="AI948" s="105"/>
      <c r="AJ948" s="30"/>
      <c r="AK948" s="30"/>
      <c r="AL948" s="30"/>
      <c r="AM948" s="30"/>
      <c r="AN948" s="68"/>
      <c r="AO948" s="68"/>
      <c r="AP948" s="68"/>
      <c r="AQ948" s="68"/>
      <c r="AR948" s="68"/>
      <c r="AS948" s="31"/>
      <c r="AT948" s="73"/>
      <c r="AU948" s="73"/>
      <c r="AV948" s="68"/>
      <c r="AW948" s="67"/>
      <c r="AX948" s="67"/>
      <c r="AY948" s="67"/>
      <c r="AZ948" s="67"/>
      <c r="BA948" s="123"/>
      <c r="BB948" s="123"/>
      <c r="BC948" s="123"/>
      <c r="BD948" s="123"/>
      <c r="BE948" s="123"/>
      <c r="BF948" s="67"/>
    </row>
    <row r="949" spans="1:58" ht="25.5" customHeight="1" x14ac:dyDescent="0.25">
      <c r="A949" s="31"/>
      <c r="B949" s="31"/>
      <c r="C949" s="31"/>
      <c r="D949" s="31"/>
      <c r="E949" s="33"/>
      <c r="F949" s="90"/>
      <c r="G949" s="31"/>
      <c r="H949" s="83"/>
      <c r="I949" s="83"/>
      <c r="J949" s="62"/>
      <c r="K949" s="31"/>
      <c r="L949" s="31"/>
      <c r="M949" s="83"/>
      <c r="N949" s="69"/>
      <c r="O949" s="69"/>
      <c r="P949" s="74"/>
      <c r="Q949" s="74"/>
      <c r="R949" s="75"/>
      <c r="S949" s="34"/>
      <c r="T949" s="83"/>
      <c r="U949" s="83"/>
      <c r="V949" s="83"/>
      <c r="W949" s="83"/>
      <c r="X949" s="74"/>
      <c r="Y949" s="74"/>
      <c r="Z949" s="74"/>
      <c r="AA949" s="66"/>
      <c r="AB949" s="72"/>
      <c r="AC949" s="66"/>
      <c r="AD949" s="72"/>
      <c r="AE949" s="72"/>
      <c r="AF949" s="72"/>
      <c r="AG949" s="62"/>
      <c r="AH949" s="104"/>
      <c r="AI949" s="105"/>
      <c r="AJ949" s="30"/>
      <c r="AK949" s="30"/>
      <c r="AL949" s="30"/>
      <c r="AM949" s="30"/>
      <c r="AN949" s="68"/>
      <c r="AO949" s="68"/>
      <c r="AP949" s="68"/>
      <c r="AQ949" s="68"/>
      <c r="AR949" s="68"/>
      <c r="AS949" s="31"/>
      <c r="AT949" s="73"/>
      <c r="AU949" s="73"/>
      <c r="AV949" s="68"/>
      <c r="AW949" s="67"/>
      <c r="AX949" s="67"/>
      <c r="AY949" s="67"/>
      <c r="AZ949" s="67"/>
      <c r="BA949" s="123"/>
      <c r="BB949" s="123"/>
      <c r="BC949" s="123"/>
      <c r="BD949" s="123"/>
      <c r="BE949" s="123"/>
      <c r="BF949" s="67"/>
    </row>
    <row r="950" spans="1:58" ht="25.5" customHeight="1" x14ac:dyDescent="0.25">
      <c r="A950" s="31"/>
      <c r="B950" s="31"/>
      <c r="C950" s="31"/>
      <c r="D950" s="31"/>
      <c r="E950" s="33"/>
      <c r="F950" s="90"/>
      <c r="G950" s="31"/>
      <c r="H950" s="83"/>
      <c r="I950" s="83"/>
      <c r="J950" s="62"/>
      <c r="K950" s="31"/>
      <c r="L950" s="31"/>
      <c r="M950" s="83"/>
      <c r="N950" s="69"/>
      <c r="O950" s="69"/>
      <c r="P950" s="74"/>
      <c r="Q950" s="74"/>
      <c r="R950" s="75"/>
      <c r="S950" s="34"/>
      <c r="T950" s="83"/>
      <c r="U950" s="83"/>
      <c r="V950" s="83"/>
      <c r="W950" s="83"/>
      <c r="X950" s="74"/>
      <c r="Y950" s="74"/>
      <c r="Z950" s="74"/>
      <c r="AA950" s="66"/>
      <c r="AB950" s="72"/>
      <c r="AC950" s="66"/>
      <c r="AD950" s="72"/>
      <c r="AE950" s="72"/>
      <c r="AF950" s="72"/>
      <c r="AG950" s="62"/>
      <c r="AH950" s="104"/>
      <c r="AI950" s="105"/>
      <c r="AJ950" s="30"/>
      <c r="AK950" s="30"/>
      <c r="AL950" s="30"/>
      <c r="AM950" s="30"/>
      <c r="AN950" s="68"/>
      <c r="AO950" s="68"/>
      <c r="AP950" s="68"/>
      <c r="AQ950" s="68"/>
      <c r="AR950" s="68"/>
      <c r="AS950" s="31"/>
      <c r="AT950" s="73"/>
      <c r="AU950" s="73"/>
      <c r="AV950" s="68"/>
      <c r="AW950" s="67"/>
      <c r="AX950" s="67"/>
      <c r="AY950" s="67"/>
      <c r="AZ950" s="67"/>
      <c r="BA950" s="123"/>
      <c r="BB950" s="123"/>
      <c r="BC950" s="123"/>
      <c r="BD950" s="123"/>
      <c r="BE950" s="123"/>
      <c r="BF950" s="67"/>
    </row>
    <row r="951" spans="1:58" ht="25.5" customHeight="1" x14ac:dyDescent="0.25">
      <c r="A951" s="31"/>
      <c r="B951" s="31"/>
      <c r="C951" s="31"/>
      <c r="D951" s="31"/>
      <c r="E951" s="33"/>
      <c r="F951" s="90"/>
      <c r="G951" s="31"/>
      <c r="H951" s="83"/>
      <c r="I951" s="83"/>
      <c r="J951" s="62"/>
      <c r="K951" s="31"/>
      <c r="L951" s="31"/>
      <c r="M951" s="83"/>
      <c r="N951" s="69"/>
      <c r="O951" s="69"/>
      <c r="P951" s="74"/>
      <c r="Q951" s="74"/>
      <c r="R951" s="75"/>
      <c r="S951" s="34"/>
      <c r="T951" s="83"/>
      <c r="U951" s="83"/>
      <c r="V951" s="83"/>
      <c r="W951" s="83"/>
      <c r="X951" s="74"/>
      <c r="Y951" s="74"/>
      <c r="Z951" s="74"/>
      <c r="AA951" s="66"/>
      <c r="AB951" s="72"/>
      <c r="AC951" s="66"/>
      <c r="AD951" s="72"/>
      <c r="AE951" s="72"/>
      <c r="AF951" s="72"/>
      <c r="AG951" s="62"/>
      <c r="AH951" s="104"/>
      <c r="AI951" s="105"/>
      <c r="AJ951" s="30"/>
      <c r="AK951" s="30"/>
      <c r="AL951" s="30"/>
      <c r="AM951" s="30"/>
      <c r="AN951" s="68"/>
      <c r="AO951" s="68"/>
      <c r="AP951" s="68"/>
      <c r="AQ951" s="68"/>
      <c r="AR951" s="68"/>
      <c r="AS951" s="31"/>
      <c r="AT951" s="73"/>
      <c r="AU951" s="73"/>
      <c r="AV951" s="68"/>
      <c r="AW951" s="67"/>
      <c r="AX951" s="67"/>
      <c r="AY951" s="67"/>
      <c r="AZ951" s="67"/>
      <c r="BA951" s="123"/>
      <c r="BB951" s="123"/>
      <c r="BC951" s="123"/>
      <c r="BD951" s="123"/>
      <c r="BE951" s="123"/>
      <c r="BF951" s="67"/>
    </row>
    <row r="952" spans="1:58" ht="25.5" customHeight="1" x14ac:dyDescent="0.25">
      <c r="A952" s="31"/>
      <c r="B952" s="31"/>
      <c r="C952" s="31"/>
      <c r="D952" s="31"/>
      <c r="E952" s="33"/>
      <c r="F952" s="90"/>
      <c r="G952" s="31"/>
      <c r="H952" s="83"/>
      <c r="I952" s="83"/>
      <c r="J952" s="62"/>
      <c r="K952" s="31"/>
      <c r="L952" s="31"/>
      <c r="M952" s="83"/>
      <c r="N952" s="69"/>
      <c r="O952" s="69"/>
      <c r="P952" s="74"/>
      <c r="Q952" s="74"/>
      <c r="R952" s="75"/>
      <c r="S952" s="34"/>
      <c r="T952" s="83"/>
      <c r="U952" s="83"/>
      <c r="V952" s="83"/>
      <c r="W952" s="83"/>
      <c r="X952" s="74"/>
      <c r="Y952" s="74"/>
      <c r="Z952" s="74"/>
      <c r="AA952" s="66"/>
      <c r="AB952" s="72"/>
      <c r="AC952" s="66"/>
      <c r="AD952" s="72"/>
      <c r="AE952" s="72"/>
      <c r="AF952" s="72"/>
      <c r="AG952" s="62"/>
      <c r="AH952" s="104"/>
      <c r="AI952" s="105"/>
      <c r="AJ952" s="30"/>
      <c r="AK952" s="30"/>
      <c r="AL952" s="30"/>
      <c r="AM952" s="30"/>
      <c r="AN952" s="68"/>
      <c r="AO952" s="68"/>
      <c r="AP952" s="68"/>
      <c r="AQ952" s="68"/>
      <c r="AR952" s="68"/>
      <c r="AS952" s="31"/>
      <c r="AT952" s="73"/>
      <c r="AU952" s="73"/>
      <c r="AV952" s="68"/>
      <c r="AW952" s="67"/>
      <c r="AX952" s="67"/>
      <c r="AY952" s="67"/>
      <c r="AZ952" s="67"/>
      <c r="BA952" s="123"/>
      <c r="BB952" s="123"/>
      <c r="BC952" s="123"/>
      <c r="BD952" s="123"/>
      <c r="BE952" s="123"/>
      <c r="BF952" s="67"/>
    </row>
    <row r="953" spans="1:58" ht="25.5" customHeight="1" x14ac:dyDescent="0.25">
      <c r="A953" s="31"/>
      <c r="B953" s="31"/>
      <c r="C953" s="31"/>
      <c r="D953" s="31"/>
      <c r="E953" s="33"/>
      <c r="F953" s="90"/>
      <c r="G953" s="31"/>
      <c r="H953" s="83"/>
      <c r="I953" s="83"/>
      <c r="J953" s="62"/>
      <c r="K953" s="31"/>
      <c r="L953" s="31"/>
      <c r="M953" s="83"/>
      <c r="N953" s="69"/>
      <c r="O953" s="69"/>
      <c r="P953" s="74"/>
      <c r="Q953" s="74"/>
      <c r="R953" s="75"/>
      <c r="S953" s="34"/>
      <c r="T953" s="83"/>
      <c r="U953" s="83"/>
      <c r="V953" s="83"/>
      <c r="W953" s="83"/>
      <c r="X953" s="74"/>
      <c r="Y953" s="74"/>
      <c r="Z953" s="74"/>
      <c r="AA953" s="66"/>
      <c r="AB953" s="72"/>
      <c r="AC953" s="66"/>
      <c r="AD953" s="72"/>
      <c r="AE953" s="72"/>
      <c r="AF953" s="72"/>
      <c r="AG953" s="62"/>
      <c r="AH953" s="104"/>
      <c r="AI953" s="105"/>
      <c r="AJ953" s="30"/>
      <c r="AK953" s="30"/>
      <c r="AL953" s="30"/>
      <c r="AM953" s="30"/>
      <c r="AN953" s="68"/>
      <c r="AO953" s="68"/>
      <c r="AP953" s="68"/>
      <c r="AQ953" s="68"/>
      <c r="AR953" s="68"/>
      <c r="AS953" s="31"/>
      <c r="AT953" s="73"/>
      <c r="AU953" s="73"/>
      <c r="AV953" s="68"/>
      <c r="AW953" s="67"/>
      <c r="AX953" s="67"/>
      <c r="AY953" s="67"/>
      <c r="AZ953" s="67"/>
      <c r="BA953" s="123"/>
      <c r="BB953" s="123"/>
      <c r="BC953" s="123"/>
      <c r="BD953" s="123"/>
      <c r="BE953" s="123"/>
      <c r="BF953" s="67"/>
    </row>
    <row r="954" spans="1:58" ht="25.5" customHeight="1" x14ac:dyDescent="0.25">
      <c r="A954" s="31"/>
      <c r="B954" s="31"/>
      <c r="C954" s="31"/>
      <c r="D954" s="31"/>
      <c r="E954" s="33"/>
      <c r="F954" s="90"/>
      <c r="G954" s="31"/>
      <c r="H954" s="83"/>
      <c r="I954" s="83"/>
      <c r="J954" s="62"/>
      <c r="K954" s="31"/>
      <c r="L954" s="31"/>
      <c r="M954" s="83"/>
      <c r="N954" s="69"/>
      <c r="O954" s="69"/>
      <c r="P954" s="74"/>
      <c r="Q954" s="74"/>
      <c r="R954" s="75"/>
      <c r="S954" s="34"/>
      <c r="T954" s="83"/>
      <c r="U954" s="83"/>
      <c r="V954" s="83"/>
      <c r="W954" s="83"/>
      <c r="X954" s="74"/>
      <c r="Y954" s="74"/>
      <c r="Z954" s="74"/>
      <c r="AA954" s="66"/>
      <c r="AB954" s="72"/>
      <c r="AC954" s="66"/>
      <c r="AD954" s="72"/>
      <c r="AE954" s="72"/>
      <c r="AF954" s="72"/>
      <c r="AG954" s="62"/>
      <c r="AH954" s="104"/>
      <c r="AI954" s="105"/>
      <c r="AJ954" s="30"/>
      <c r="AK954" s="30"/>
      <c r="AL954" s="30"/>
      <c r="AM954" s="30"/>
      <c r="AN954" s="68"/>
      <c r="AO954" s="68"/>
      <c r="AP954" s="68"/>
      <c r="AQ954" s="68"/>
      <c r="AR954" s="68"/>
      <c r="AS954" s="31"/>
      <c r="AT954" s="73"/>
      <c r="AU954" s="73"/>
      <c r="AV954" s="68"/>
      <c r="AW954" s="67"/>
      <c r="AX954" s="67"/>
      <c r="AY954" s="67"/>
      <c r="AZ954" s="67"/>
      <c r="BA954" s="123"/>
      <c r="BB954" s="123"/>
      <c r="BC954" s="123"/>
      <c r="BD954" s="123"/>
      <c r="BE954" s="123"/>
      <c r="BF954" s="67"/>
    </row>
    <row r="955" spans="1:58" ht="25.5" customHeight="1" x14ac:dyDescent="0.25">
      <c r="A955" s="31"/>
      <c r="B955" s="31"/>
      <c r="C955" s="31"/>
      <c r="D955" s="31"/>
      <c r="E955" s="33"/>
      <c r="F955" s="90"/>
      <c r="G955" s="31"/>
      <c r="H955" s="83"/>
      <c r="I955" s="83"/>
      <c r="J955" s="62"/>
      <c r="K955" s="31"/>
      <c r="L955" s="31"/>
      <c r="M955" s="83"/>
      <c r="N955" s="69"/>
      <c r="O955" s="69"/>
      <c r="P955" s="74"/>
      <c r="Q955" s="74"/>
      <c r="R955" s="75"/>
      <c r="S955" s="34"/>
      <c r="T955" s="83"/>
      <c r="U955" s="83"/>
      <c r="V955" s="83"/>
      <c r="W955" s="83"/>
      <c r="X955" s="74"/>
      <c r="Y955" s="74"/>
      <c r="Z955" s="74"/>
      <c r="AA955" s="66"/>
      <c r="AB955" s="72"/>
      <c r="AC955" s="66"/>
      <c r="AD955" s="72"/>
      <c r="AE955" s="72"/>
      <c r="AF955" s="72"/>
      <c r="AG955" s="62"/>
      <c r="AH955" s="104"/>
      <c r="AI955" s="105"/>
      <c r="AJ955" s="30"/>
      <c r="AK955" s="30"/>
      <c r="AL955" s="30"/>
      <c r="AM955" s="30"/>
      <c r="AN955" s="68"/>
      <c r="AO955" s="68"/>
      <c r="AP955" s="68"/>
      <c r="AQ955" s="68"/>
      <c r="AR955" s="68"/>
      <c r="AS955" s="31"/>
      <c r="AT955" s="73"/>
      <c r="AU955" s="73"/>
      <c r="AV955" s="68"/>
      <c r="AW955" s="67"/>
      <c r="AX955" s="67"/>
      <c r="AY955" s="67"/>
      <c r="AZ955" s="67"/>
      <c r="BA955" s="123"/>
      <c r="BB955" s="123"/>
      <c r="BC955" s="123"/>
      <c r="BD955" s="123"/>
      <c r="BE955" s="123"/>
      <c r="BF955" s="67"/>
    </row>
    <row r="956" spans="1:58" ht="25.5" customHeight="1" x14ac:dyDescent="0.25">
      <c r="A956" s="31"/>
      <c r="B956" s="31"/>
      <c r="C956" s="31"/>
      <c r="D956" s="31"/>
      <c r="E956" s="33"/>
      <c r="F956" s="90"/>
      <c r="G956" s="31"/>
      <c r="H956" s="83"/>
      <c r="I956" s="83"/>
      <c r="J956" s="62"/>
      <c r="K956" s="31"/>
      <c r="L956" s="31"/>
      <c r="M956" s="83"/>
      <c r="N956" s="69"/>
      <c r="O956" s="69"/>
      <c r="P956" s="74"/>
      <c r="Q956" s="74"/>
      <c r="R956" s="75"/>
      <c r="S956" s="34"/>
      <c r="T956" s="83"/>
      <c r="U956" s="83"/>
      <c r="V956" s="83"/>
      <c r="W956" s="83"/>
      <c r="X956" s="74"/>
      <c r="Y956" s="74"/>
      <c r="Z956" s="74"/>
      <c r="AA956" s="66"/>
      <c r="AB956" s="72"/>
      <c r="AC956" s="66"/>
      <c r="AD956" s="72"/>
      <c r="AE956" s="72"/>
      <c r="AF956" s="72"/>
      <c r="AG956" s="62"/>
      <c r="AH956" s="104"/>
      <c r="AI956" s="105"/>
      <c r="AJ956" s="30"/>
      <c r="AK956" s="30"/>
      <c r="AL956" s="30"/>
      <c r="AM956" s="30"/>
      <c r="AN956" s="68"/>
      <c r="AO956" s="68"/>
      <c r="AP956" s="68"/>
      <c r="AQ956" s="68"/>
      <c r="AR956" s="68"/>
      <c r="AS956" s="31"/>
      <c r="AT956" s="73"/>
      <c r="AU956" s="73"/>
      <c r="AV956" s="68"/>
      <c r="AW956" s="67"/>
      <c r="AX956" s="67"/>
      <c r="AY956" s="67"/>
      <c r="AZ956" s="67"/>
      <c r="BA956" s="123"/>
      <c r="BB956" s="123"/>
      <c r="BC956" s="123"/>
      <c r="BD956" s="123"/>
      <c r="BE956" s="123"/>
      <c r="BF956" s="67"/>
    </row>
    <row r="957" spans="1:58" ht="25.5" customHeight="1" x14ac:dyDescent="0.25">
      <c r="A957" s="31"/>
      <c r="B957" s="31"/>
      <c r="C957" s="31"/>
      <c r="D957" s="31"/>
      <c r="E957" s="33"/>
      <c r="F957" s="90"/>
      <c r="G957" s="31"/>
      <c r="H957" s="83"/>
      <c r="I957" s="83"/>
      <c r="J957" s="62"/>
      <c r="K957" s="31"/>
      <c r="L957" s="31"/>
      <c r="M957" s="83"/>
      <c r="N957" s="69"/>
      <c r="O957" s="69"/>
      <c r="P957" s="74"/>
      <c r="Q957" s="74"/>
      <c r="R957" s="75"/>
      <c r="S957" s="34"/>
      <c r="T957" s="83"/>
      <c r="U957" s="83"/>
      <c r="V957" s="83"/>
      <c r="W957" s="83"/>
      <c r="X957" s="74"/>
      <c r="Y957" s="74"/>
      <c r="Z957" s="74"/>
      <c r="AA957" s="66"/>
      <c r="AB957" s="72"/>
      <c r="AC957" s="66"/>
      <c r="AD957" s="72"/>
      <c r="AE957" s="72"/>
      <c r="AF957" s="72"/>
      <c r="AG957" s="62"/>
      <c r="AH957" s="104"/>
      <c r="AI957" s="105"/>
      <c r="AJ957" s="30"/>
      <c r="AK957" s="30"/>
      <c r="AL957" s="30"/>
      <c r="AM957" s="30"/>
      <c r="AN957" s="68"/>
      <c r="AO957" s="68"/>
      <c r="AP957" s="68"/>
      <c r="AQ957" s="68"/>
      <c r="AR957" s="68"/>
      <c r="AS957" s="31"/>
      <c r="AT957" s="73"/>
      <c r="AU957" s="73"/>
      <c r="AV957" s="68"/>
      <c r="AW957" s="67"/>
      <c r="AX957" s="67"/>
      <c r="AY957" s="67"/>
      <c r="AZ957" s="67"/>
      <c r="BA957" s="123"/>
      <c r="BB957" s="123"/>
      <c r="BC957" s="123"/>
      <c r="BD957" s="123"/>
      <c r="BE957" s="123"/>
      <c r="BF957" s="67"/>
    </row>
    <row r="958" spans="1:58" ht="25.5" customHeight="1" x14ac:dyDescent="0.25">
      <c r="A958" s="31"/>
      <c r="B958" s="31"/>
      <c r="C958" s="31"/>
      <c r="D958" s="31"/>
      <c r="E958" s="33"/>
      <c r="F958" s="90"/>
      <c r="G958" s="31"/>
      <c r="H958" s="83"/>
      <c r="I958" s="83"/>
      <c r="J958" s="62"/>
      <c r="K958" s="31"/>
      <c r="L958" s="31"/>
      <c r="M958" s="83"/>
      <c r="N958" s="69"/>
      <c r="O958" s="69"/>
      <c r="P958" s="74"/>
      <c r="Q958" s="74"/>
      <c r="R958" s="75"/>
      <c r="S958" s="34"/>
      <c r="T958" s="83"/>
      <c r="U958" s="83"/>
      <c r="V958" s="83"/>
      <c r="W958" s="83"/>
      <c r="X958" s="74"/>
      <c r="Y958" s="74"/>
      <c r="Z958" s="74"/>
      <c r="AA958" s="66"/>
      <c r="AB958" s="72"/>
      <c r="AC958" s="66"/>
      <c r="AD958" s="72"/>
      <c r="AE958" s="72"/>
      <c r="AF958" s="72"/>
      <c r="AG958" s="62"/>
      <c r="AH958" s="104"/>
      <c r="AI958" s="105"/>
      <c r="AJ958" s="30"/>
      <c r="AK958" s="30"/>
      <c r="AL958" s="30"/>
      <c r="AM958" s="30"/>
      <c r="AN958" s="68"/>
      <c r="AO958" s="68"/>
      <c r="AP958" s="68"/>
      <c r="AQ958" s="68"/>
      <c r="AR958" s="68"/>
      <c r="AS958" s="31"/>
      <c r="AT958" s="73"/>
      <c r="AU958" s="73"/>
      <c r="AV958" s="68"/>
      <c r="AW958" s="67"/>
      <c r="AX958" s="67"/>
      <c r="AY958" s="67"/>
      <c r="AZ958" s="67"/>
      <c r="BA958" s="123"/>
      <c r="BB958" s="123"/>
      <c r="BC958" s="123"/>
      <c r="BD958" s="123"/>
      <c r="BE958" s="123"/>
      <c r="BF958" s="67"/>
    </row>
    <row r="959" spans="1:58" ht="25.5" customHeight="1" x14ac:dyDescent="0.25">
      <c r="A959" s="31"/>
      <c r="B959" s="31"/>
      <c r="C959" s="31"/>
      <c r="D959" s="31"/>
      <c r="E959" s="33"/>
      <c r="F959" s="90"/>
      <c r="G959" s="31"/>
      <c r="H959" s="83"/>
      <c r="I959" s="83"/>
      <c r="J959" s="62"/>
      <c r="K959" s="31"/>
      <c r="L959" s="31"/>
      <c r="M959" s="83"/>
      <c r="N959" s="69"/>
      <c r="O959" s="69"/>
      <c r="P959" s="74"/>
      <c r="Q959" s="74"/>
      <c r="R959" s="75"/>
      <c r="S959" s="34"/>
      <c r="T959" s="83"/>
      <c r="U959" s="83"/>
      <c r="V959" s="83"/>
      <c r="W959" s="83"/>
      <c r="X959" s="74"/>
      <c r="Y959" s="74"/>
      <c r="Z959" s="74"/>
      <c r="AA959" s="66"/>
      <c r="AB959" s="72"/>
      <c r="AC959" s="66"/>
      <c r="AD959" s="72"/>
      <c r="AE959" s="72"/>
      <c r="AF959" s="72"/>
      <c r="AG959" s="62"/>
      <c r="AH959" s="104"/>
      <c r="AI959" s="105"/>
      <c r="AJ959" s="30"/>
      <c r="AK959" s="30"/>
      <c r="AL959" s="30"/>
      <c r="AM959" s="30"/>
      <c r="AN959" s="68"/>
      <c r="AO959" s="68"/>
      <c r="AP959" s="68"/>
      <c r="AQ959" s="68"/>
      <c r="AR959" s="68"/>
      <c r="AS959" s="31"/>
      <c r="AT959" s="73"/>
      <c r="AU959" s="73"/>
      <c r="AV959" s="68"/>
      <c r="AW959" s="67"/>
      <c r="AX959" s="67"/>
      <c r="AY959" s="67"/>
      <c r="AZ959" s="67"/>
      <c r="BA959" s="123"/>
      <c r="BB959" s="123"/>
      <c r="BC959" s="123"/>
      <c r="BD959" s="123"/>
      <c r="BE959" s="123"/>
      <c r="BF959" s="67"/>
    </row>
    <row r="960" spans="1:58" ht="25.5" customHeight="1" x14ac:dyDescent="0.25">
      <c r="A960" s="31"/>
      <c r="B960" s="31"/>
      <c r="C960" s="31"/>
      <c r="D960" s="31"/>
      <c r="E960" s="33"/>
      <c r="F960" s="90"/>
      <c r="G960" s="31"/>
      <c r="H960" s="83"/>
      <c r="I960" s="83"/>
      <c r="J960" s="62"/>
      <c r="K960" s="31"/>
      <c r="L960" s="31"/>
      <c r="M960" s="83"/>
      <c r="N960" s="69"/>
      <c r="O960" s="69"/>
      <c r="P960" s="74"/>
      <c r="Q960" s="74"/>
      <c r="R960" s="75"/>
      <c r="S960" s="34"/>
      <c r="T960" s="83"/>
      <c r="U960" s="83"/>
      <c r="V960" s="83"/>
      <c r="W960" s="83"/>
      <c r="X960" s="74"/>
      <c r="Y960" s="74"/>
      <c r="Z960" s="74"/>
      <c r="AA960" s="66"/>
      <c r="AB960" s="72"/>
      <c r="AC960" s="66"/>
      <c r="AD960" s="72"/>
      <c r="AE960" s="72"/>
      <c r="AF960" s="72"/>
      <c r="AG960" s="62"/>
      <c r="AH960" s="104"/>
      <c r="AI960" s="105"/>
      <c r="AJ960" s="30"/>
      <c r="AK960" s="30"/>
      <c r="AL960" s="30"/>
      <c r="AM960" s="30"/>
      <c r="AN960" s="68"/>
      <c r="AO960" s="68"/>
      <c r="AP960" s="68"/>
      <c r="AQ960" s="68"/>
      <c r="AR960" s="68"/>
      <c r="AS960" s="31"/>
      <c r="AT960" s="73"/>
      <c r="AU960" s="73"/>
      <c r="AV960" s="68"/>
      <c r="AW960" s="67"/>
      <c r="AX960" s="67"/>
      <c r="AY960" s="67"/>
      <c r="AZ960" s="67"/>
      <c r="BA960" s="123"/>
      <c r="BB960" s="123"/>
      <c r="BC960" s="123"/>
      <c r="BD960" s="123"/>
      <c r="BE960" s="123"/>
      <c r="BF960" s="67"/>
    </row>
    <row r="961" spans="1:58" ht="25.5" customHeight="1" x14ac:dyDescent="0.25">
      <c r="A961" s="31"/>
      <c r="B961" s="31"/>
      <c r="C961" s="31"/>
      <c r="D961" s="31"/>
      <c r="E961" s="33"/>
      <c r="F961" s="90"/>
      <c r="G961" s="31"/>
      <c r="H961" s="83"/>
      <c r="I961" s="83"/>
      <c r="J961" s="62"/>
      <c r="K961" s="31"/>
      <c r="L961" s="31"/>
      <c r="M961" s="83"/>
      <c r="N961" s="69"/>
      <c r="O961" s="69"/>
      <c r="P961" s="74"/>
      <c r="Q961" s="74"/>
      <c r="R961" s="75"/>
      <c r="S961" s="34"/>
      <c r="T961" s="83"/>
      <c r="U961" s="83"/>
      <c r="V961" s="83"/>
      <c r="W961" s="83"/>
      <c r="X961" s="74"/>
      <c r="Y961" s="74"/>
      <c r="Z961" s="74"/>
      <c r="AA961" s="66"/>
      <c r="AB961" s="72"/>
      <c r="AC961" s="66"/>
      <c r="AD961" s="72"/>
      <c r="AE961" s="72"/>
      <c r="AF961" s="72"/>
      <c r="AG961" s="62"/>
      <c r="AH961" s="104"/>
      <c r="AI961" s="105"/>
      <c r="AJ961" s="30"/>
      <c r="AK961" s="30"/>
      <c r="AL961" s="30"/>
      <c r="AM961" s="30"/>
      <c r="AN961" s="68"/>
      <c r="AO961" s="68"/>
      <c r="AP961" s="68"/>
      <c r="AQ961" s="68"/>
      <c r="AR961" s="68"/>
      <c r="AS961" s="31"/>
      <c r="AT961" s="73"/>
      <c r="AU961" s="73"/>
      <c r="AV961" s="68"/>
      <c r="AW961" s="67"/>
      <c r="AX961" s="67"/>
      <c r="AY961" s="67"/>
      <c r="AZ961" s="67"/>
      <c r="BA961" s="123"/>
      <c r="BB961" s="123"/>
      <c r="BC961" s="123"/>
      <c r="BD961" s="123"/>
      <c r="BE961" s="123"/>
      <c r="BF961" s="67"/>
    </row>
    <row r="962" spans="1:58" ht="25.5" customHeight="1" x14ac:dyDescent="0.25">
      <c r="A962" s="31"/>
      <c r="B962" s="31"/>
      <c r="C962" s="31"/>
      <c r="D962" s="31"/>
      <c r="E962" s="33"/>
      <c r="F962" s="90"/>
      <c r="G962" s="31"/>
      <c r="H962" s="83"/>
      <c r="I962" s="83"/>
      <c r="J962" s="62"/>
      <c r="K962" s="31"/>
      <c r="L962" s="31"/>
      <c r="M962" s="83"/>
      <c r="N962" s="69"/>
      <c r="O962" s="69"/>
      <c r="P962" s="74"/>
      <c r="Q962" s="74"/>
      <c r="R962" s="75"/>
      <c r="S962" s="34"/>
      <c r="T962" s="83"/>
      <c r="U962" s="83"/>
      <c r="V962" s="83"/>
      <c r="W962" s="83"/>
      <c r="X962" s="74"/>
      <c r="Y962" s="74"/>
      <c r="Z962" s="74"/>
      <c r="AA962" s="66"/>
      <c r="AB962" s="72"/>
      <c r="AC962" s="66"/>
      <c r="AD962" s="72"/>
      <c r="AE962" s="72"/>
      <c r="AF962" s="72"/>
      <c r="AG962" s="62"/>
      <c r="AH962" s="104"/>
      <c r="AI962" s="105"/>
      <c r="AJ962" s="30"/>
      <c r="AK962" s="30"/>
      <c r="AL962" s="30"/>
      <c r="AM962" s="30"/>
      <c r="AN962" s="68"/>
      <c r="AO962" s="68"/>
      <c r="AP962" s="68"/>
      <c r="AQ962" s="68"/>
      <c r="AR962" s="68"/>
      <c r="AS962" s="31"/>
      <c r="AT962" s="73"/>
      <c r="AU962" s="73"/>
      <c r="AV962" s="68"/>
      <c r="AW962" s="67"/>
      <c r="AX962" s="67"/>
      <c r="AY962" s="67"/>
      <c r="AZ962" s="67"/>
      <c r="BA962" s="123"/>
      <c r="BB962" s="123"/>
      <c r="BC962" s="123"/>
      <c r="BD962" s="123"/>
      <c r="BE962" s="123"/>
      <c r="BF962" s="67"/>
    </row>
    <row r="963" spans="1:58" ht="25.5" customHeight="1" x14ac:dyDescent="0.25">
      <c r="A963" s="31"/>
      <c r="B963" s="31"/>
      <c r="C963" s="31"/>
      <c r="D963" s="31"/>
      <c r="E963" s="33"/>
      <c r="F963" s="90"/>
      <c r="G963" s="31"/>
      <c r="H963" s="83"/>
      <c r="I963" s="83"/>
      <c r="J963" s="62"/>
      <c r="K963" s="31"/>
      <c r="L963" s="31"/>
      <c r="M963" s="83"/>
      <c r="N963" s="69"/>
      <c r="O963" s="69"/>
      <c r="P963" s="74"/>
      <c r="Q963" s="74"/>
      <c r="R963" s="75"/>
      <c r="S963" s="34"/>
      <c r="T963" s="83"/>
      <c r="U963" s="83"/>
      <c r="V963" s="83"/>
      <c r="W963" s="83"/>
      <c r="X963" s="74"/>
      <c r="Y963" s="74"/>
      <c r="Z963" s="74"/>
      <c r="AA963" s="66"/>
      <c r="AB963" s="72"/>
      <c r="AC963" s="66"/>
      <c r="AD963" s="72"/>
      <c r="AE963" s="72"/>
      <c r="AF963" s="72"/>
      <c r="AG963" s="62"/>
      <c r="AH963" s="104"/>
      <c r="AI963" s="105"/>
      <c r="AJ963" s="30"/>
      <c r="AK963" s="30"/>
      <c r="AL963" s="30"/>
      <c r="AM963" s="30"/>
      <c r="AN963" s="68"/>
      <c r="AO963" s="68"/>
      <c r="AP963" s="68"/>
      <c r="AQ963" s="68"/>
      <c r="AR963" s="68"/>
      <c r="AS963" s="31"/>
      <c r="AT963" s="73"/>
      <c r="AU963" s="73"/>
      <c r="AV963" s="68"/>
      <c r="AW963" s="67"/>
      <c r="AX963" s="67"/>
      <c r="AY963" s="67"/>
      <c r="AZ963" s="67"/>
      <c r="BA963" s="123"/>
      <c r="BB963" s="123"/>
      <c r="BC963" s="123"/>
      <c r="BD963" s="123"/>
      <c r="BE963" s="123"/>
      <c r="BF963" s="67"/>
    </row>
    <row r="964" spans="1:58" ht="25.5" customHeight="1" x14ac:dyDescent="0.25">
      <c r="A964" s="31"/>
      <c r="B964" s="31"/>
      <c r="C964" s="31"/>
      <c r="D964" s="31"/>
      <c r="E964" s="33"/>
      <c r="F964" s="90"/>
      <c r="G964" s="31"/>
      <c r="H964" s="83"/>
      <c r="I964" s="83"/>
      <c r="J964" s="62"/>
      <c r="K964" s="31"/>
      <c r="L964" s="31"/>
      <c r="M964" s="83"/>
      <c r="N964" s="69"/>
      <c r="O964" s="69"/>
      <c r="P964" s="74"/>
      <c r="Q964" s="74"/>
      <c r="R964" s="75"/>
      <c r="S964" s="34"/>
      <c r="T964" s="83"/>
      <c r="U964" s="83"/>
      <c r="V964" s="83"/>
      <c r="W964" s="83"/>
      <c r="X964" s="74"/>
      <c r="Y964" s="74"/>
      <c r="Z964" s="74"/>
      <c r="AA964" s="66"/>
      <c r="AB964" s="72"/>
      <c r="AC964" s="66"/>
      <c r="AD964" s="72"/>
      <c r="AE964" s="72"/>
      <c r="AF964" s="72"/>
      <c r="AG964" s="62"/>
      <c r="AH964" s="104"/>
      <c r="AI964" s="105"/>
      <c r="AJ964" s="30"/>
      <c r="AK964" s="30"/>
      <c r="AL964" s="30"/>
      <c r="AM964" s="30"/>
      <c r="AN964" s="68"/>
      <c r="AO964" s="68"/>
      <c r="AP964" s="68"/>
      <c r="AQ964" s="68"/>
      <c r="AR964" s="68"/>
      <c r="AS964" s="31"/>
      <c r="AT964" s="73"/>
      <c r="AU964" s="73"/>
      <c r="AV964" s="68"/>
      <c r="AW964" s="67"/>
      <c r="AX964" s="67"/>
      <c r="AY964" s="67"/>
      <c r="AZ964" s="67"/>
      <c r="BA964" s="123"/>
      <c r="BB964" s="123"/>
      <c r="BC964" s="123"/>
      <c r="BD964" s="123"/>
      <c r="BE964" s="123"/>
      <c r="BF964" s="67"/>
    </row>
    <row r="965" spans="1:58" ht="25.5" customHeight="1" x14ac:dyDescent="0.25">
      <c r="A965" s="31"/>
      <c r="B965" s="31"/>
      <c r="C965" s="31"/>
      <c r="D965" s="31"/>
      <c r="E965" s="33"/>
      <c r="F965" s="90"/>
      <c r="G965" s="31"/>
      <c r="H965" s="83"/>
      <c r="I965" s="83"/>
      <c r="J965" s="62"/>
      <c r="K965" s="31"/>
      <c r="L965" s="31"/>
      <c r="M965" s="83"/>
      <c r="N965" s="69"/>
      <c r="O965" s="69"/>
      <c r="P965" s="74"/>
      <c r="Q965" s="74"/>
      <c r="R965" s="75"/>
      <c r="S965" s="34"/>
      <c r="T965" s="83"/>
      <c r="U965" s="83"/>
      <c r="V965" s="83"/>
      <c r="W965" s="83"/>
      <c r="X965" s="74"/>
      <c r="Y965" s="74"/>
      <c r="Z965" s="74"/>
      <c r="AA965" s="66"/>
      <c r="AB965" s="72"/>
      <c r="AC965" s="66"/>
      <c r="AD965" s="72"/>
      <c r="AE965" s="72"/>
      <c r="AF965" s="72"/>
      <c r="AG965" s="62"/>
      <c r="AH965" s="104"/>
      <c r="AI965" s="105"/>
      <c r="AJ965" s="30"/>
      <c r="AK965" s="30"/>
      <c r="AL965" s="30"/>
      <c r="AM965" s="30"/>
      <c r="AN965" s="68"/>
      <c r="AO965" s="68"/>
      <c r="AP965" s="68"/>
      <c r="AQ965" s="68"/>
      <c r="AR965" s="68"/>
      <c r="AS965" s="31"/>
      <c r="AT965" s="73"/>
      <c r="AU965" s="73"/>
      <c r="AV965" s="68"/>
      <c r="AW965" s="67"/>
      <c r="AX965" s="67"/>
      <c r="AY965" s="67"/>
      <c r="AZ965" s="67"/>
      <c r="BA965" s="123"/>
      <c r="BB965" s="123"/>
      <c r="BC965" s="123"/>
      <c r="BD965" s="123"/>
      <c r="BE965" s="123"/>
      <c r="BF965" s="67"/>
    </row>
    <row r="966" spans="1:58" ht="25.5" customHeight="1" x14ac:dyDescent="0.25">
      <c r="A966" s="31"/>
      <c r="B966" s="31"/>
      <c r="C966" s="31"/>
      <c r="D966" s="31"/>
      <c r="E966" s="33"/>
      <c r="F966" s="90"/>
      <c r="G966" s="31"/>
      <c r="H966" s="83"/>
      <c r="I966" s="83"/>
      <c r="J966" s="62"/>
      <c r="K966" s="31"/>
      <c r="L966" s="31"/>
      <c r="M966" s="83"/>
      <c r="N966" s="69"/>
      <c r="O966" s="69"/>
      <c r="P966" s="74"/>
      <c r="Q966" s="74"/>
      <c r="R966" s="75"/>
      <c r="S966" s="34"/>
      <c r="T966" s="83"/>
      <c r="U966" s="83"/>
      <c r="V966" s="83"/>
      <c r="W966" s="83"/>
      <c r="X966" s="74"/>
      <c r="Y966" s="74"/>
      <c r="Z966" s="74"/>
      <c r="AA966" s="66"/>
      <c r="AB966" s="72"/>
      <c r="AC966" s="66"/>
      <c r="AD966" s="72"/>
      <c r="AE966" s="72"/>
      <c r="AF966" s="72"/>
      <c r="AG966" s="62"/>
      <c r="AH966" s="104"/>
      <c r="AI966" s="105"/>
      <c r="AJ966" s="30"/>
      <c r="AK966" s="30"/>
      <c r="AL966" s="30"/>
      <c r="AM966" s="30"/>
      <c r="AN966" s="68"/>
      <c r="AO966" s="68"/>
      <c r="AP966" s="68"/>
      <c r="AQ966" s="68"/>
      <c r="AR966" s="68"/>
      <c r="AS966" s="31"/>
      <c r="AT966" s="73"/>
      <c r="AU966" s="73"/>
      <c r="AV966" s="68"/>
      <c r="AW966" s="67"/>
      <c r="AX966" s="67"/>
      <c r="AY966" s="67"/>
      <c r="AZ966" s="67"/>
      <c r="BA966" s="123"/>
      <c r="BB966" s="123"/>
      <c r="BC966" s="123"/>
      <c r="BD966" s="123"/>
      <c r="BE966" s="123"/>
      <c r="BF966" s="67"/>
    </row>
    <row r="967" spans="1:58" ht="25.5" customHeight="1" x14ac:dyDescent="0.25">
      <c r="A967" s="31"/>
      <c r="B967" s="31"/>
      <c r="C967" s="31"/>
      <c r="D967" s="31"/>
      <c r="E967" s="33"/>
      <c r="F967" s="90"/>
      <c r="G967" s="31"/>
      <c r="H967" s="83"/>
      <c r="I967" s="83"/>
      <c r="J967" s="62"/>
      <c r="K967" s="31"/>
      <c r="L967" s="31"/>
      <c r="M967" s="83"/>
      <c r="N967" s="69"/>
      <c r="O967" s="69"/>
      <c r="P967" s="74"/>
      <c r="Q967" s="74"/>
      <c r="R967" s="75"/>
      <c r="S967" s="34"/>
      <c r="T967" s="83"/>
      <c r="U967" s="83"/>
      <c r="V967" s="83"/>
      <c r="W967" s="83"/>
      <c r="X967" s="74"/>
      <c r="Y967" s="74"/>
      <c r="Z967" s="74"/>
      <c r="AA967" s="66"/>
      <c r="AB967" s="72"/>
      <c r="AC967" s="66"/>
      <c r="AD967" s="72"/>
      <c r="AE967" s="72"/>
      <c r="AF967" s="72"/>
      <c r="AG967" s="62"/>
      <c r="AH967" s="104"/>
      <c r="AI967" s="105"/>
      <c r="AJ967" s="30"/>
      <c r="AK967" s="30"/>
      <c r="AL967" s="30"/>
      <c r="AM967" s="30"/>
      <c r="AN967" s="68"/>
      <c r="AO967" s="68"/>
      <c r="AP967" s="68"/>
      <c r="AQ967" s="68"/>
      <c r="AR967" s="68"/>
      <c r="AS967" s="31"/>
      <c r="AT967" s="73"/>
      <c r="AU967" s="73"/>
      <c r="AV967" s="68"/>
      <c r="AW967" s="67"/>
      <c r="AX967" s="67"/>
      <c r="AY967" s="67"/>
      <c r="AZ967" s="67"/>
      <c r="BA967" s="123"/>
      <c r="BB967" s="123"/>
      <c r="BC967" s="123"/>
      <c r="BD967" s="123"/>
      <c r="BE967" s="123"/>
      <c r="BF967" s="67"/>
    </row>
    <row r="968" spans="1:58" ht="25.5" customHeight="1" x14ac:dyDescent="0.25">
      <c r="A968" s="31"/>
      <c r="B968" s="31"/>
      <c r="C968" s="31"/>
      <c r="D968" s="31"/>
      <c r="E968" s="33"/>
      <c r="F968" s="90"/>
      <c r="G968" s="31"/>
      <c r="H968" s="83"/>
      <c r="I968" s="83"/>
      <c r="J968" s="62"/>
      <c r="K968" s="31"/>
      <c r="L968" s="31"/>
      <c r="M968" s="83"/>
      <c r="N968" s="69"/>
      <c r="O968" s="69"/>
      <c r="P968" s="74"/>
      <c r="Q968" s="74"/>
      <c r="R968" s="75"/>
      <c r="S968" s="34"/>
      <c r="T968" s="83"/>
      <c r="U968" s="83"/>
      <c r="V968" s="83"/>
      <c r="W968" s="83"/>
      <c r="X968" s="74"/>
      <c r="Y968" s="74"/>
      <c r="Z968" s="74"/>
      <c r="AA968" s="66"/>
      <c r="AB968" s="72"/>
      <c r="AC968" s="66"/>
      <c r="AD968" s="72"/>
      <c r="AE968" s="72"/>
      <c r="AF968" s="72"/>
      <c r="AG968" s="62"/>
      <c r="AH968" s="104"/>
      <c r="AI968" s="105"/>
      <c r="AJ968" s="30"/>
      <c r="AK968" s="30"/>
      <c r="AL968" s="30"/>
      <c r="AM968" s="30"/>
      <c r="AN968" s="68"/>
      <c r="AO968" s="68"/>
      <c r="AP968" s="68"/>
      <c r="AQ968" s="68"/>
      <c r="AR968" s="68"/>
      <c r="AS968" s="31"/>
      <c r="AT968" s="73"/>
      <c r="AU968" s="73"/>
      <c r="AV968" s="68"/>
      <c r="AW968" s="67"/>
      <c r="AX968" s="67"/>
      <c r="AY968" s="67"/>
      <c r="AZ968" s="67"/>
      <c r="BA968" s="123"/>
      <c r="BB968" s="123"/>
      <c r="BC968" s="123"/>
      <c r="BD968" s="123"/>
      <c r="BE968" s="123"/>
      <c r="BF968" s="67"/>
    </row>
    <row r="969" spans="1:58" ht="25.5" customHeight="1" x14ac:dyDescent="0.25">
      <c r="A969" s="31"/>
      <c r="B969" s="31"/>
      <c r="C969" s="31"/>
      <c r="D969" s="31"/>
      <c r="E969" s="33"/>
      <c r="F969" s="90"/>
      <c r="G969" s="31"/>
      <c r="H969" s="83"/>
      <c r="I969" s="83"/>
      <c r="J969" s="62"/>
      <c r="K969" s="31"/>
      <c r="L969" s="31"/>
      <c r="M969" s="83"/>
      <c r="N969" s="69"/>
      <c r="O969" s="69"/>
      <c r="P969" s="74"/>
      <c r="Q969" s="74"/>
      <c r="R969" s="75"/>
      <c r="S969" s="34"/>
      <c r="T969" s="83"/>
      <c r="U969" s="83"/>
      <c r="V969" s="83"/>
      <c r="W969" s="83"/>
      <c r="X969" s="74"/>
      <c r="Y969" s="74"/>
      <c r="Z969" s="74"/>
      <c r="AA969" s="66"/>
      <c r="AB969" s="72"/>
      <c r="AC969" s="66"/>
      <c r="AD969" s="72"/>
      <c r="AE969" s="72"/>
      <c r="AF969" s="72"/>
      <c r="AG969" s="62"/>
      <c r="AH969" s="104"/>
      <c r="AI969" s="105"/>
      <c r="AJ969" s="30"/>
      <c r="AK969" s="30"/>
      <c r="AL969" s="30"/>
      <c r="AM969" s="30"/>
      <c r="AN969" s="68"/>
      <c r="AO969" s="68"/>
      <c r="AP969" s="68"/>
      <c r="AQ969" s="68"/>
      <c r="AR969" s="68"/>
      <c r="AS969" s="31"/>
      <c r="AT969" s="73"/>
      <c r="AU969" s="73"/>
      <c r="AV969" s="68"/>
      <c r="AW969" s="67"/>
      <c r="AX969" s="67"/>
      <c r="AY969" s="67"/>
      <c r="AZ969" s="67"/>
      <c r="BA969" s="123"/>
      <c r="BB969" s="123"/>
      <c r="BC969" s="123"/>
      <c r="BD969" s="123"/>
      <c r="BE969" s="123"/>
      <c r="BF969" s="67"/>
    </row>
    <row r="970" spans="1:58" ht="25.5" customHeight="1" x14ac:dyDescent="0.25">
      <c r="A970" s="31"/>
      <c r="B970" s="31"/>
      <c r="C970" s="31"/>
      <c r="D970" s="31"/>
      <c r="E970" s="33"/>
      <c r="F970" s="90"/>
      <c r="G970" s="31"/>
      <c r="H970" s="83"/>
      <c r="I970" s="83"/>
      <c r="J970" s="62"/>
      <c r="K970" s="31"/>
      <c r="L970" s="31"/>
      <c r="M970" s="83"/>
      <c r="N970" s="69"/>
      <c r="O970" s="69"/>
      <c r="P970" s="74"/>
      <c r="Q970" s="74"/>
      <c r="R970" s="75"/>
      <c r="S970" s="34"/>
      <c r="T970" s="83"/>
      <c r="U970" s="83"/>
      <c r="V970" s="83"/>
      <c r="W970" s="83"/>
      <c r="X970" s="74"/>
      <c r="Y970" s="74"/>
      <c r="Z970" s="74"/>
      <c r="AA970" s="66"/>
      <c r="AB970" s="72"/>
      <c r="AC970" s="66"/>
      <c r="AD970" s="72"/>
      <c r="AE970" s="72"/>
      <c r="AF970" s="72"/>
      <c r="AG970" s="62"/>
      <c r="AH970" s="104"/>
      <c r="AI970" s="105"/>
      <c r="AJ970" s="30"/>
      <c r="AK970" s="30"/>
      <c r="AL970" s="30"/>
      <c r="AM970" s="30"/>
      <c r="AN970" s="68"/>
      <c r="AO970" s="68"/>
      <c r="AP970" s="68"/>
      <c r="AQ970" s="68"/>
      <c r="AR970" s="68"/>
      <c r="AS970" s="31"/>
      <c r="AT970" s="73"/>
      <c r="AU970" s="73"/>
      <c r="AV970" s="68"/>
      <c r="AW970" s="67"/>
      <c r="AX970" s="67"/>
      <c r="AY970" s="67"/>
      <c r="AZ970" s="67"/>
      <c r="BA970" s="123"/>
      <c r="BB970" s="123"/>
      <c r="BC970" s="123"/>
      <c r="BD970" s="123"/>
      <c r="BE970" s="123"/>
      <c r="BF970" s="67"/>
    </row>
    <row r="971" spans="1:58" ht="25.5" customHeight="1" x14ac:dyDescent="0.25">
      <c r="A971" s="31"/>
      <c r="B971" s="31"/>
      <c r="C971" s="31"/>
      <c r="D971" s="31"/>
      <c r="E971" s="33"/>
      <c r="F971" s="90"/>
      <c r="G971" s="31"/>
      <c r="H971" s="83"/>
      <c r="I971" s="83"/>
      <c r="J971" s="62"/>
      <c r="K971" s="31"/>
      <c r="L971" s="31"/>
      <c r="M971" s="83"/>
      <c r="N971" s="69"/>
      <c r="O971" s="69"/>
      <c r="P971" s="74"/>
      <c r="Q971" s="74"/>
      <c r="R971" s="75"/>
      <c r="S971" s="34"/>
      <c r="T971" s="83"/>
      <c r="U971" s="83"/>
      <c r="V971" s="83"/>
      <c r="W971" s="83"/>
      <c r="X971" s="74"/>
      <c r="Y971" s="74"/>
      <c r="Z971" s="74"/>
      <c r="AA971" s="66"/>
      <c r="AB971" s="72"/>
      <c r="AC971" s="66"/>
      <c r="AD971" s="72"/>
      <c r="AE971" s="72"/>
      <c r="AF971" s="72"/>
      <c r="AG971" s="62"/>
      <c r="AH971" s="104"/>
      <c r="AI971" s="105"/>
      <c r="AJ971" s="30"/>
      <c r="AK971" s="30"/>
      <c r="AL971" s="30"/>
      <c r="AM971" s="30"/>
      <c r="AN971" s="68"/>
      <c r="AO971" s="68"/>
      <c r="AP971" s="68"/>
      <c r="AQ971" s="68"/>
      <c r="AR971" s="68"/>
      <c r="AS971" s="31"/>
      <c r="AT971" s="73"/>
      <c r="AU971" s="73"/>
      <c r="AV971" s="68"/>
      <c r="AW971" s="67"/>
      <c r="AX971" s="67"/>
      <c r="AY971" s="67"/>
      <c r="AZ971" s="67"/>
      <c r="BA971" s="123"/>
      <c r="BB971" s="123"/>
      <c r="BC971" s="123"/>
      <c r="BD971" s="123"/>
      <c r="BE971" s="123"/>
      <c r="BF971" s="67"/>
    </row>
    <row r="972" spans="1:58" ht="25.5" customHeight="1" x14ac:dyDescent="0.25">
      <c r="A972" s="31"/>
      <c r="B972" s="31"/>
      <c r="C972" s="31"/>
      <c r="D972" s="31"/>
      <c r="E972" s="33"/>
      <c r="F972" s="90"/>
      <c r="G972" s="31"/>
      <c r="H972" s="83"/>
      <c r="I972" s="83"/>
      <c r="J972" s="62"/>
      <c r="K972" s="31"/>
      <c r="L972" s="31"/>
      <c r="M972" s="83"/>
      <c r="N972" s="69"/>
      <c r="O972" s="69"/>
      <c r="P972" s="74"/>
      <c r="Q972" s="74"/>
      <c r="R972" s="75"/>
      <c r="S972" s="34"/>
      <c r="T972" s="83"/>
      <c r="U972" s="83"/>
      <c r="V972" s="83"/>
      <c r="W972" s="83"/>
      <c r="X972" s="74"/>
      <c r="Y972" s="74"/>
      <c r="Z972" s="74"/>
      <c r="AA972" s="66"/>
      <c r="AB972" s="72"/>
      <c r="AC972" s="66"/>
      <c r="AD972" s="72"/>
      <c r="AE972" s="72"/>
      <c r="AF972" s="72"/>
      <c r="AG972" s="62"/>
      <c r="AH972" s="104"/>
      <c r="AI972" s="105"/>
      <c r="AJ972" s="30"/>
      <c r="AK972" s="30"/>
      <c r="AL972" s="30"/>
      <c r="AM972" s="30"/>
      <c r="AN972" s="68"/>
      <c r="AO972" s="68"/>
      <c r="AP972" s="68"/>
      <c r="AQ972" s="68"/>
      <c r="AR972" s="68"/>
      <c r="AS972" s="31"/>
      <c r="AT972" s="73"/>
      <c r="AU972" s="73"/>
      <c r="AV972" s="68"/>
      <c r="AW972" s="67"/>
      <c r="AX972" s="67"/>
      <c r="AY972" s="67"/>
      <c r="AZ972" s="67"/>
      <c r="BA972" s="123"/>
      <c r="BB972" s="123"/>
      <c r="BC972" s="123"/>
      <c r="BD972" s="123"/>
      <c r="BE972" s="123"/>
      <c r="BF972" s="67"/>
    </row>
    <row r="973" spans="1:58" ht="25.5" customHeight="1" x14ac:dyDescent="0.25">
      <c r="A973" s="31"/>
      <c r="B973" s="31"/>
      <c r="C973" s="31"/>
      <c r="D973" s="31"/>
      <c r="E973" s="33"/>
      <c r="F973" s="90"/>
      <c r="G973" s="31"/>
      <c r="H973" s="83"/>
      <c r="I973" s="83"/>
      <c r="J973" s="62"/>
      <c r="K973" s="31"/>
      <c r="L973" s="31"/>
      <c r="M973" s="83"/>
      <c r="N973" s="69"/>
      <c r="O973" s="69"/>
      <c r="P973" s="74"/>
      <c r="Q973" s="74"/>
      <c r="R973" s="75"/>
      <c r="S973" s="34"/>
      <c r="T973" s="83"/>
      <c r="U973" s="83"/>
      <c r="V973" s="83"/>
      <c r="W973" s="83"/>
      <c r="X973" s="74"/>
      <c r="Y973" s="74"/>
      <c r="Z973" s="74"/>
      <c r="AA973" s="66"/>
      <c r="AB973" s="72"/>
      <c r="AC973" s="66"/>
      <c r="AD973" s="72"/>
      <c r="AE973" s="72"/>
      <c r="AF973" s="72"/>
      <c r="AG973" s="62"/>
      <c r="AH973" s="104"/>
      <c r="AI973" s="105"/>
      <c r="AJ973" s="30"/>
      <c r="AK973" s="30"/>
      <c r="AL973" s="30"/>
      <c r="AM973" s="30"/>
      <c r="AN973" s="68"/>
      <c r="AO973" s="68"/>
      <c r="AP973" s="68"/>
      <c r="AQ973" s="68"/>
      <c r="AR973" s="68"/>
      <c r="AS973" s="31"/>
      <c r="AT973" s="73"/>
      <c r="AU973" s="73"/>
      <c r="AV973" s="68"/>
      <c r="AW973" s="67"/>
      <c r="AX973" s="67"/>
      <c r="AY973" s="67"/>
      <c r="AZ973" s="67"/>
      <c r="BA973" s="123"/>
      <c r="BB973" s="123"/>
      <c r="BC973" s="123"/>
      <c r="BD973" s="123"/>
      <c r="BE973" s="123"/>
      <c r="BF973" s="67"/>
    </row>
    <row r="974" spans="1:58" ht="25.5" customHeight="1" x14ac:dyDescent="0.25">
      <c r="A974" s="31"/>
      <c r="B974" s="31"/>
      <c r="C974" s="31"/>
      <c r="D974" s="31"/>
      <c r="E974" s="33"/>
      <c r="F974" s="90"/>
      <c r="G974" s="31"/>
      <c r="H974" s="83"/>
      <c r="I974" s="83"/>
      <c r="J974" s="62"/>
      <c r="K974" s="31"/>
      <c r="L974" s="31"/>
      <c r="M974" s="83"/>
      <c r="N974" s="69"/>
      <c r="O974" s="69"/>
      <c r="P974" s="74"/>
      <c r="Q974" s="74"/>
      <c r="R974" s="75"/>
      <c r="S974" s="34"/>
      <c r="T974" s="83"/>
      <c r="U974" s="83"/>
      <c r="V974" s="83"/>
      <c r="W974" s="83"/>
      <c r="X974" s="74"/>
      <c r="Y974" s="74"/>
      <c r="Z974" s="74"/>
      <c r="AA974" s="66"/>
      <c r="AB974" s="72"/>
      <c r="AC974" s="66"/>
      <c r="AD974" s="72"/>
      <c r="AE974" s="72"/>
      <c r="AF974" s="72"/>
      <c r="AG974" s="62"/>
      <c r="AH974" s="104"/>
      <c r="AI974" s="105"/>
      <c r="AJ974" s="30"/>
      <c r="AK974" s="30"/>
      <c r="AL974" s="30"/>
      <c r="AM974" s="30"/>
      <c r="AN974" s="68"/>
      <c r="AO974" s="68"/>
      <c r="AP974" s="68"/>
      <c r="AQ974" s="68"/>
      <c r="AR974" s="68"/>
      <c r="AS974" s="31"/>
      <c r="AT974" s="73"/>
      <c r="AU974" s="73"/>
      <c r="AV974" s="68"/>
      <c r="AW974" s="67"/>
      <c r="AX974" s="67"/>
      <c r="AY974" s="67"/>
      <c r="AZ974" s="67"/>
      <c r="BA974" s="123"/>
      <c r="BB974" s="123"/>
      <c r="BC974" s="123"/>
      <c r="BD974" s="123"/>
      <c r="BE974" s="123"/>
      <c r="BF974" s="67"/>
    </row>
    <row r="975" spans="1:58" ht="25.5" customHeight="1" x14ac:dyDescent="0.25">
      <c r="A975" s="31"/>
      <c r="B975" s="31"/>
      <c r="C975" s="31"/>
      <c r="D975" s="31"/>
      <c r="E975" s="33"/>
      <c r="F975" s="90"/>
      <c r="G975" s="31"/>
      <c r="H975" s="83"/>
      <c r="I975" s="83"/>
      <c r="J975" s="62"/>
      <c r="K975" s="31"/>
      <c r="L975" s="31"/>
      <c r="M975" s="83"/>
      <c r="N975" s="69"/>
      <c r="O975" s="69"/>
      <c r="P975" s="74"/>
      <c r="Q975" s="74"/>
      <c r="R975" s="75"/>
      <c r="S975" s="34"/>
      <c r="T975" s="83"/>
      <c r="U975" s="83"/>
      <c r="V975" s="83"/>
      <c r="W975" s="83"/>
      <c r="X975" s="74"/>
      <c r="Y975" s="74"/>
      <c r="Z975" s="74"/>
      <c r="AA975" s="66"/>
      <c r="AB975" s="72"/>
      <c r="AC975" s="66"/>
      <c r="AD975" s="72"/>
      <c r="AE975" s="72"/>
      <c r="AF975" s="72"/>
      <c r="AG975" s="62"/>
      <c r="AH975" s="104"/>
      <c r="AI975" s="105"/>
      <c r="AJ975" s="30"/>
      <c r="AK975" s="30"/>
      <c r="AL975" s="30"/>
      <c r="AM975" s="30"/>
      <c r="AN975" s="68"/>
      <c r="AO975" s="68"/>
      <c r="AP975" s="68"/>
      <c r="AQ975" s="68"/>
      <c r="AR975" s="68"/>
      <c r="AS975" s="31"/>
      <c r="AT975" s="73"/>
      <c r="AU975" s="73"/>
      <c r="AV975" s="68"/>
      <c r="AW975" s="67"/>
      <c r="AX975" s="67"/>
      <c r="AY975" s="67"/>
      <c r="AZ975" s="67"/>
      <c r="BA975" s="123"/>
      <c r="BB975" s="123"/>
      <c r="BC975" s="123"/>
      <c r="BD975" s="123"/>
      <c r="BE975" s="123"/>
      <c r="BF975" s="67"/>
    </row>
    <row r="976" spans="1:58" ht="25.5" customHeight="1" x14ac:dyDescent="0.25">
      <c r="A976" s="31"/>
      <c r="B976" s="31"/>
      <c r="C976" s="31"/>
      <c r="D976" s="31"/>
      <c r="E976" s="33"/>
      <c r="F976" s="90"/>
      <c r="G976" s="31"/>
      <c r="H976" s="83"/>
      <c r="I976" s="83"/>
      <c r="J976" s="62"/>
      <c r="K976" s="31"/>
      <c r="L976" s="31"/>
      <c r="M976" s="83"/>
      <c r="N976" s="69"/>
      <c r="O976" s="69"/>
      <c r="P976" s="74"/>
      <c r="Q976" s="74"/>
      <c r="R976" s="75"/>
      <c r="S976" s="34"/>
      <c r="T976" s="83"/>
      <c r="U976" s="83"/>
      <c r="V976" s="83"/>
      <c r="W976" s="83"/>
      <c r="X976" s="74"/>
      <c r="Y976" s="74"/>
      <c r="Z976" s="74"/>
      <c r="AA976" s="66"/>
      <c r="AB976" s="72"/>
      <c r="AC976" s="66"/>
      <c r="AD976" s="72"/>
      <c r="AE976" s="72"/>
      <c r="AF976" s="72"/>
      <c r="AG976" s="62"/>
      <c r="AH976" s="104"/>
      <c r="AI976" s="105"/>
      <c r="AJ976" s="30"/>
      <c r="AK976" s="30"/>
      <c r="AL976" s="30"/>
      <c r="AM976" s="30"/>
      <c r="AN976" s="68"/>
      <c r="AO976" s="68"/>
      <c r="AP976" s="68"/>
      <c r="AQ976" s="68"/>
      <c r="AR976" s="68"/>
      <c r="AS976" s="31"/>
      <c r="AT976" s="73"/>
      <c r="AU976" s="73"/>
      <c r="AV976" s="68"/>
      <c r="AW976" s="67"/>
      <c r="AX976" s="67"/>
      <c r="AY976" s="67"/>
      <c r="AZ976" s="67"/>
      <c r="BA976" s="123"/>
      <c r="BB976" s="123"/>
      <c r="BC976" s="123"/>
      <c r="BD976" s="123"/>
      <c r="BE976" s="123"/>
      <c r="BF976" s="67"/>
    </row>
    <row r="977" spans="1:58" ht="25.5" customHeight="1" x14ac:dyDescent="0.25">
      <c r="A977" s="31"/>
      <c r="B977" s="31"/>
      <c r="C977" s="31"/>
      <c r="D977" s="31"/>
      <c r="E977" s="33"/>
      <c r="F977" s="90"/>
      <c r="G977" s="31"/>
      <c r="H977" s="83"/>
      <c r="I977" s="83"/>
      <c r="J977" s="62"/>
      <c r="K977" s="31"/>
      <c r="L977" s="31"/>
      <c r="M977" s="83"/>
      <c r="N977" s="69"/>
      <c r="O977" s="69"/>
      <c r="P977" s="74"/>
      <c r="Q977" s="74"/>
      <c r="R977" s="75"/>
      <c r="S977" s="34"/>
      <c r="T977" s="83"/>
      <c r="U977" s="83"/>
      <c r="V977" s="83"/>
      <c r="W977" s="83"/>
      <c r="X977" s="74"/>
      <c r="Y977" s="74"/>
      <c r="Z977" s="74"/>
      <c r="AA977" s="66"/>
      <c r="AB977" s="72"/>
      <c r="AC977" s="66"/>
      <c r="AD977" s="72"/>
      <c r="AE977" s="72"/>
      <c r="AF977" s="72"/>
      <c r="AG977" s="62"/>
      <c r="AH977" s="104"/>
      <c r="AI977" s="105"/>
      <c r="AJ977" s="30"/>
      <c r="AK977" s="30"/>
      <c r="AL977" s="30"/>
      <c r="AM977" s="30"/>
      <c r="AN977" s="68"/>
      <c r="AO977" s="68"/>
      <c r="AP977" s="68"/>
      <c r="AQ977" s="68"/>
      <c r="AR977" s="68"/>
      <c r="AS977" s="31"/>
      <c r="AT977" s="73"/>
      <c r="AU977" s="73"/>
      <c r="AV977" s="68"/>
      <c r="AW977" s="67"/>
      <c r="AX977" s="67"/>
      <c r="AY977" s="67"/>
      <c r="AZ977" s="67"/>
      <c r="BA977" s="123"/>
      <c r="BB977" s="123"/>
      <c r="BC977" s="123"/>
      <c r="BD977" s="123"/>
      <c r="BE977" s="123"/>
      <c r="BF977" s="67"/>
    </row>
    <row r="978" spans="1:58" ht="25.5" customHeight="1" x14ac:dyDescent="0.25">
      <c r="A978" s="31"/>
      <c r="B978" s="31"/>
      <c r="C978" s="31"/>
      <c r="D978" s="31"/>
      <c r="E978" s="33"/>
      <c r="F978" s="90"/>
      <c r="G978" s="31"/>
      <c r="H978" s="83"/>
      <c r="I978" s="83"/>
      <c r="J978" s="62"/>
      <c r="K978" s="31"/>
      <c r="L978" s="31"/>
      <c r="M978" s="83"/>
      <c r="N978" s="69"/>
      <c r="O978" s="69"/>
      <c r="P978" s="74"/>
      <c r="Q978" s="74"/>
      <c r="R978" s="75"/>
      <c r="S978" s="34"/>
      <c r="T978" s="83"/>
      <c r="U978" s="83"/>
      <c r="V978" s="83"/>
      <c r="W978" s="83"/>
      <c r="X978" s="74"/>
      <c r="Y978" s="74"/>
      <c r="Z978" s="74"/>
      <c r="AA978" s="66"/>
      <c r="AB978" s="72"/>
      <c r="AC978" s="66"/>
      <c r="AD978" s="72"/>
      <c r="AE978" s="72"/>
      <c r="AF978" s="72"/>
      <c r="AG978" s="62"/>
      <c r="AH978" s="104"/>
      <c r="AI978" s="105"/>
      <c r="AJ978" s="30"/>
      <c r="AK978" s="30"/>
      <c r="AL978" s="30"/>
      <c r="AM978" s="30"/>
      <c r="AN978" s="68"/>
      <c r="AO978" s="68"/>
      <c r="AP978" s="68"/>
      <c r="AQ978" s="68"/>
      <c r="AR978" s="68"/>
      <c r="AS978" s="31"/>
      <c r="AT978" s="73"/>
      <c r="AU978" s="73"/>
      <c r="AV978" s="68"/>
      <c r="AW978" s="67"/>
      <c r="AX978" s="67"/>
      <c r="AY978" s="67"/>
      <c r="AZ978" s="67"/>
      <c r="BA978" s="123"/>
      <c r="BB978" s="123"/>
      <c r="BC978" s="123"/>
      <c r="BD978" s="123"/>
      <c r="BE978" s="123"/>
      <c r="BF978" s="67"/>
    </row>
    <row r="979" spans="1:58" ht="25.5" customHeight="1" x14ac:dyDescent="0.25">
      <c r="A979" s="31"/>
      <c r="B979" s="31"/>
      <c r="C979" s="31"/>
      <c r="D979" s="31"/>
      <c r="E979" s="33"/>
      <c r="F979" s="90"/>
      <c r="G979" s="31"/>
      <c r="H979" s="83"/>
      <c r="I979" s="83"/>
      <c r="J979" s="62"/>
      <c r="K979" s="31"/>
      <c r="L979" s="31"/>
      <c r="M979" s="83"/>
      <c r="N979" s="69"/>
      <c r="O979" s="69"/>
      <c r="P979" s="74"/>
      <c r="Q979" s="74"/>
      <c r="R979" s="75"/>
      <c r="S979" s="34"/>
      <c r="T979" s="83"/>
      <c r="U979" s="83"/>
      <c r="V979" s="83"/>
      <c r="W979" s="83"/>
      <c r="X979" s="74"/>
      <c r="Y979" s="74"/>
      <c r="Z979" s="74"/>
      <c r="AA979" s="66"/>
      <c r="AB979" s="72"/>
      <c r="AC979" s="66"/>
      <c r="AD979" s="72"/>
      <c r="AE979" s="72"/>
      <c r="AF979" s="72"/>
      <c r="AG979" s="62"/>
      <c r="AH979" s="104"/>
      <c r="AI979" s="105"/>
      <c r="AJ979" s="30"/>
      <c r="AK979" s="30"/>
      <c r="AL979" s="30"/>
      <c r="AM979" s="30"/>
      <c r="AN979" s="68"/>
      <c r="AO979" s="68"/>
      <c r="AP979" s="68"/>
      <c r="AQ979" s="68"/>
      <c r="AR979" s="68"/>
      <c r="AS979" s="31"/>
      <c r="AT979" s="73"/>
      <c r="AU979" s="73"/>
      <c r="AV979" s="68"/>
      <c r="AW979" s="67"/>
      <c r="AX979" s="67"/>
      <c r="AY979" s="67"/>
      <c r="AZ979" s="67"/>
      <c r="BA979" s="123"/>
      <c r="BB979" s="123"/>
      <c r="BC979" s="123"/>
      <c r="BD979" s="123"/>
      <c r="BE979" s="123"/>
      <c r="BF979" s="67"/>
    </row>
    <row r="980" spans="1:58" ht="25.5" customHeight="1" x14ac:dyDescent="0.25">
      <c r="A980" s="31"/>
      <c r="B980" s="31"/>
      <c r="C980" s="31"/>
      <c r="D980" s="31"/>
      <c r="E980" s="33"/>
      <c r="F980" s="90"/>
      <c r="G980" s="31"/>
      <c r="H980" s="83"/>
      <c r="I980" s="83"/>
      <c r="J980" s="62"/>
      <c r="K980" s="31"/>
      <c r="L980" s="31"/>
      <c r="M980" s="83"/>
      <c r="N980" s="69"/>
      <c r="O980" s="69"/>
      <c r="P980" s="74"/>
      <c r="Q980" s="74"/>
      <c r="R980" s="75"/>
      <c r="S980" s="34"/>
      <c r="T980" s="83"/>
      <c r="U980" s="83"/>
      <c r="V980" s="83"/>
      <c r="W980" s="83"/>
      <c r="X980" s="74"/>
      <c r="Y980" s="74"/>
      <c r="Z980" s="74"/>
      <c r="AA980" s="66"/>
      <c r="AB980" s="72"/>
      <c r="AC980" s="66"/>
      <c r="AD980" s="72"/>
      <c r="AE980" s="72"/>
      <c r="AF980" s="72"/>
      <c r="AG980" s="62"/>
      <c r="AH980" s="104"/>
      <c r="AI980" s="105"/>
      <c r="AJ980" s="30"/>
      <c r="AK980" s="30"/>
      <c r="AL980" s="30"/>
      <c r="AM980" s="30"/>
      <c r="AN980" s="68"/>
      <c r="AO980" s="68"/>
      <c r="AP980" s="68"/>
      <c r="AQ980" s="68"/>
      <c r="AR980" s="68"/>
      <c r="AS980" s="31"/>
      <c r="AT980" s="73"/>
      <c r="AU980" s="73"/>
      <c r="AV980" s="68"/>
      <c r="AW980" s="67"/>
      <c r="AX980" s="67"/>
      <c r="AY980" s="67"/>
      <c r="AZ980" s="67"/>
      <c r="BA980" s="123"/>
      <c r="BB980" s="123"/>
      <c r="BC980" s="123"/>
      <c r="BD980" s="123"/>
      <c r="BE980" s="123"/>
      <c r="BF980" s="67"/>
    </row>
    <row r="981" spans="1:58" ht="25.5" customHeight="1" x14ac:dyDescent="0.25">
      <c r="A981" s="31"/>
      <c r="B981" s="31"/>
      <c r="C981" s="31"/>
      <c r="D981" s="31"/>
      <c r="E981" s="33"/>
      <c r="F981" s="90"/>
      <c r="G981" s="31"/>
      <c r="H981" s="83"/>
      <c r="I981" s="83"/>
      <c r="J981" s="62"/>
      <c r="K981" s="31"/>
      <c r="L981" s="31"/>
      <c r="M981" s="83"/>
      <c r="N981" s="69"/>
      <c r="O981" s="69"/>
      <c r="P981" s="74"/>
      <c r="Q981" s="74"/>
      <c r="R981" s="75"/>
      <c r="S981" s="34"/>
      <c r="T981" s="83"/>
      <c r="U981" s="83"/>
      <c r="V981" s="83"/>
      <c r="W981" s="83"/>
      <c r="X981" s="74"/>
      <c r="Y981" s="74"/>
      <c r="Z981" s="74"/>
      <c r="AA981" s="66"/>
      <c r="AB981" s="72"/>
      <c r="AC981" s="66"/>
      <c r="AD981" s="72"/>
      <c r="AE981" s="72"/>
      <c r="AF981" s="72"/>
      <c r="AG981" s="62"/>
      <c r="AH981" s="104"/>
      <c r="AI981" s="105"/>
      <c r="AJ981" s="30"/>
      <c r="AK981" s="30"/>
      <c r="AL981" s="30"/>
      <c r="AM981" s="30"/>
      <c r="AN981" s="68"/>
      <c r="AO981" s="68"/>
      <c r="AP981" s="68"/>
      <c r="AQ981" s="68"/>
      <c r="AR981" s="68"/>
      <c r="AS981" s="31"/>
      <c r="AT981" s="73"/>
      <c r="AU981" s="73"/>
      <c r="AV981" s="68"/>
      <c r="AW981" s="67"/>
      <c r="AX981" s="67"/>
      <c r="AY981" s="67"/>
      <c r="AZ981" s="67"/>
      <c r="BA981" s="123"/>
      <c r="BB981" s="123"/>
      <c r="BC981" s="123"/>
      <c r="BD981" s="123"/>
      <c r="BE981" s="123"/>
      <c r="BF981" s="67"/>
    </row>
    <row r="982" spans="1:58" ht="25.5" customHeight="1" x14ac:dyDescent="0.25">
      <c r="A982" s="31"/>
      <c r="B982" s="31"/>
      <c r="C982" s="31"/>
      <c r="D982" s="31"/>
      <c r="E982" s="33"/>
      <c r="F982" s="90"/>
      <c r="G982" s="31"/>
      <c r="H982" s="83"/>
      <c r="I982" s="83"/>
      <c r="J982" s="62"/>
      <c r="K982" s="31"/>
      <c r="L982" s="31"/>
      <c r="M982" s="83"/>
      <c r="N982" s="69"/>
      <c r="O982" s="69"/>
      <c r="P982" s="74"/>
      <c r="Q982" s="74"/>
      <c r="R982" s="75"/>
      <c r="S982" s="34"/>
      <c r="T982" s="83"/>
      <c r="U982" s="83"/>
      <c r="V982" s="83"/>
      <c r="W982" s="83"/>
      <c r="X982" s="74"/>
      <c r="Y982" s="74"/>
      <c r="Z982" s="74"/>
      <c r="AA982" s="66"/>
      <c r="AB982" s="72"/>
      <c r="AC982" s="66"/>
      <c r="AD982" s="72"/>
      <c r="AE982" s="72"/>
      <c r="AF982" s="72"/>
      <c r="AG982" s="62"/>
      <c r="AH982" s="104"/>
      <c r="AI982" s="105"/>
      <c r="AJ982" s="30"/>
      <c r="AK982" s="30"/>
      <c r="AL982" s="30"/>
      <c r="AM982" s="30"/>
      <c r="AN982" s="68"/>
      <c r="AO982" s="68"/>
      <c r="AP982" s="68"/>
      <c r="AQ982" s="68"/>
      <c r="AR982" s="68"/>
      <c r="AS982" s="31"/>
      <c r="AT982" s="73"/>
      <c r="AU982" s="73"/>
      <c r="AV982" s="68"/>
      <c r="AW982" s="67"/>
      <c r="AX982" s="67"/>
      <c r="AY982" s="67"/>
      <c r="AZ982" s="67"/>
      <c r="BA982" s="123"/>
      <c r="BB982" s="123"/>
      <c r="BC982" s="123"/>
      <c r="BD982" s="123"/>
      <c r="BE982" s="123"/>
      <c r="BF982" s="67"/>
    </row>
    <row r="983" spans="1:58" ht="25.5" customHeight="1" x14ac:dyDescent="0.25">
      <c r="A983" s="31"/>
      <c r="B983" s="31"/>
      <c r="C983" s="31"/>
      <c r="D983" s="31"/>
      <c r="E983" s="33"/>
      <c r="F983" s="90"/>
      <c r="G983" s="31"/>
      <c r="H983" s="83"/>
      <c r="I983" s="83"/>
      <c r="J983" s="62"/>
      <c r="K983" s="31"/>
      <c r="L983" s="31"/>
      <c r="M983" s="83"/>
      <c r="N983" s="69"/>
      <c r="O983" s="69"/>
      <c r="P983" s="74"/>
      <c r="Q983" s="74"/>
      <c r="R983" s="75"/>
      <c r="S983" s="34"/>
      <c r="T983" s="83"/>
      <c r="U983" s="83"/>
      <c r="V983" s="83"/>
      <c r="W983" s="83"/>
      <c r="X983" s="74"/>
      <c r="Y983" s="74"/>
      <c r="Z983" s="74"/>
      <c r="AA983" s="66"/>
      <c r="AB983" s="72"/>
      <c r="AC983" s="66"/>
      <c r="AD983" s="72"/>
      <c r="AE983" s="72"/>
      <c r="AF983" s="72"/>
      <c r="AG983" s="62"/>
      <c r="AH983" s="104"/>
      <c r="AI983" s="105"/>
      <c r="AJ983" s="30"/>
      <c r="AK983" s="30"/>
      <c r="AL983" s="30"/>
      <c r="AM983" s="30"/>
      <c r="AN983" s="68"/>
      <c r="AO983" s="68"/>
      <c r="AP983" s="68"/>
      <c r="AQ983" s="68"/>
      <c r="AR983" s="68"/>
      <c r="AS983" s="31"/>
      <c r="AT983" s="73"/>
      <c r="AU983" s="73"/>
      <c r="AV983" s="68"/>
      <c r="AW983" s="67"/>
      <c r="AX983" s="67"/>
      <c r="AY983" s="67"/>
      <c r="AZ983" s="67"/>
      <c r="BA983" s="123"/>
      <c r="BB983" s="123"/>
      <c r="BC983" s="123"/>
      <c r="BD983" s="123"/>
      <c r="BE983" s="123"/>
      <c r="BF983" s="67"/>
    </row>
    <row r="984" spans="1:58" ht="25.5" customHeight="1" x14ac:dyDescent="0.25">
      <c r="A984" s="31"/>
      <c r="B984" s="31"/>
      <c r="C984" s="31"/>
      <c r="D984" s="31"/>
      <c r="E984" s="33"/>
      <c r="F984" s="90"/>
      <c r="G984" s="31"/>
      <c r="H984" s="83"/>
      <c r="I984" s="83"/>
      <c r="J984" s="62"/>
      <c r="K984" s="31"/>
      <c r="L984" s="31"/>
      <c r="M984" s="83"/>
      <c r="N984" s="69"/>
      <c r="O984" s="69"/>
      <c r="P984" s="74"/>
      <c r="Q984" s="74"/>
      <c r="R984" s="75"/>
      <c r="S984" s="34"/>
      <c r="T984" s="83"/>
      <c r="U984" s="83"/>
      <c r="V984" s="83"/>
      <c r="W984" s="83"/>
      <c r="X984" s="74"/>
      <c r="Y984" s="74"/>
      <c r="Z984" s="74"/>
      <c r="AA984" s="66"/>
      <c r="AB984" s="72"/>
      <c r="AC984" s="66"/>
      <c r="AD984" s="72"/>
      <c r="AE984" s="72"/>
      <c r="AF984" s="72"/>
      <c r="AG984" s="62"/>
      <c r="AH984" s="104"/>
      <c r="AI984" s="105"/>
      <c r="AJ984" s="30"/>
      <c r="AK984" s="30"/>
      <c r="AL984" s="30"/>
      <c r="AM984" s="30"/>
      <c r="AN984" s="68"/>
      <c r="AO984" s="68"/>
      <c r="AP984" s="68"/>
      <c r="AQ984" s="68"/>
      <c r="AR984" s="68"/>
      <c r="AS984" s="31"/>
      <c r="AT984" s="73"/>
      <c r="AU984" s="73"/>
      <c r="AV984" s="68"/>
      <c r="AW984" s="67"/>
      <c r="AX984" s="67"/>
      <c r="AY984" s="67"/>
      <c r="AZ984" s="67"/>
      <c r="BA984" s="123"/>
      <c r="BB984" s="123"/>
      <c r="BC984" s="123"/>
      <c r="BD984" s="123"/>
      <c r="BE984" s="123"/>
      <c r="BF984" s="67"/>
    </row>
    <row r="985" spans="1:58" ht="25.5" customHeight="1" x14ac:dyDescent="0.25">
      <c r="A985" s="31"/>
      <c r="B985" s="31"/>
      <c r="C985" s="31"/>
      <c r="D985" s="31"/>
      <c r="E985" s="33"/>
      <c r="F985" s="90"/>
      <c r="G985" s="31"/>
      <c r="H985" s="83"/>
      <c r="I985" s="83"/>
      <c r="J985" s="62"/>
      <c r="K985" s="31"/>
      <c r="L985" s="31"/>
      <c r="M985" s="83"/>
      <c r="N985" s="69"/>
      <c r="O985" s="69"/>
      <c r="P985" s="74"/>
      <c r="Q985" s="74"/>
      <c r="R985" s="75"/>
      <c r="S985" s="34"/>
      <c r="T985" s="83"/>
      <c r="U985" s="83"/>
      <c r="V985" s="83"/>
      <c r="W985" s="83"/>
      <c r="X985" s="74"/>
      <c r="Y985" s="74"/>
      <c r="Z985" s="74"/>
      <c r="AA985" s="66"/>
      <c r="AB985" s="72"/>
      <c r="AC985" s="66"/>
      <c r="AD985" s="72"/>
      <c r="AE985" s="72"/>
      <c r="AF985" s="72"/>
      <c r="AG985" s="62"/>
      <c r="AH985" s="104"/>
      <c r="AI985" s="105"/>
      <c r="AJ985" s="30"/>
      <c r="AK985" s="30"/>
      <c r="AL985" s="30"/>
      <c r="AM985" s="30"/>
      <c r="AN985" s="68"/>
      <c r="AO985" s="68"/>
      <c r="AP985" s="68"/>
      <c r="AQ985" s="68"/>
      <c r="AR985" s="68"/>
      <c r="AS985" s="31"/>
      <c r="AT985" s="73"/>
      <c r="AU985" s="73"/>
      <c r="AV985" s="68"/>
      <c r="AW985" s="67"/>
      <c r="AX985" s="67"/>
      <c r="AY985" s="67"/>
      <c r="AZ985" s="67"/>
      <c r="BA985" s="123"/>
      <c r="BB985" s="123"/>
      <c r="BC985" s="123"/>
      <c r="BD985" s="123"/>
      <c r="BE985" s="123"/>
      <c r="BF985" s="67"/>
    </row>
    <row r="986" spans="1:58" ht="25.5" customHeight="1" x14ac:dyDescent="0.25">
      <c r="A986" s="31"/>
      <c r="B986" s="31"/>
      <c r="C986" s="31"/>
      <c r="D986" s="31"/>
      <c r="E986" s="33"/>
      <c r="F986" s="90"/>
      <c r="G986" s="31"/>
      <c r="H986" s="83"/>
      <c r="I986" s="83"/>
      <c r="J986" s="62"/>
      <c r="K986" s="31"/>
      <c r="L986" s="31"/>
      <c r="M986" s="83"/>
      <c r="N986" s="69"/>
      <c r="O986" s="69"/>
      <c r="P986" s="74"/>
      <c r="Q986" s="74"/>
      <c r="R986" s="75"/>
      <c r="S986" s="34"/>
      <c r="T986" s="83"/>
      <c r="U986" s="83"/>
      <c r="V986" s="83"/>
      <c r="W986" s="83"/>
      <c r="X986" s="74"/>
      <c r="Y986" s="74"/>
      <c r="Z986" s="74"/>
      <c r="AA986" s="66"/>
      <c r="AB986" s="72"/>
      <c r="AC986" s="66"/>
      <c r="AD986" s="72"/>
      <c r="AE986" s="72"/>
      <c r="AF986" s="72"/>
      <c r="AG986" s="62"/>
      <c r="AH986" s="104"/>
      <c r="AI986" s="105"/>
      <c r="AJ986" s="30"/>
      <c r="AK986" s="30"/>
      <c r="AL986" s="30"/>
      <c r="AM986" s="30"/>
      <c r="AN986" s="68"/>
      <c r="AO986" s="68"/>
      <c r="AP986" s="68"/>
      <c r="AQ986" s="68"/>
      <c r="AR986" s="68"/>
      <c r="AS986" s="31"/>
      <c r="AT986" s="73"/>
      <c r="AU986" s="73"/>
      <c r="AV986" s="68"/>
      <c r="AW986" s="67"/>
      <c r="AX986" s="67"/>
      <c r="AY986" s="67"/>
      <c r="AZ986" s="67"/>
      <c r="BA986" s="123"/>
      <c r="BB986" s="123"/>
      <c r="BC986" s="123"/>
      <c r="BD986" s="123"/>
      <c r="BE986" s="123"/>
      <c r="BF986" s="67"/>
    </row>
    <row r="987" spans="1:58" ht="25.5" customHeight="1" x14ac:dyDescent="0.25">
      <c r="A987" s="31"/>
      <c r="B987" s="31"/>
      <c r="C987" s="31"/>
      <c r="D987" s="31"/>
      <c r="E987" s="33"/>
      <c r="F987" s="90"/>
      <c r="G987" s="31"/>
      <c r="H987" s="83"/>
      <c r="I987" s="83"/>
      <c r="J987" s="62"/>
      <c r="K987" s="31"/>
      <c r="L987" s="31"/>
      <c r="M987" s="83"/>
      <c r="N987" s="69"/>
      <c r="O987" s="69"/>
      <c r="P987" s="74"/>
      <c r="Q987" s="74"/>
      <c r="R987" s="75"/>
      <c r="S987" s="34"/>
      <c r="T987" s="83"/>
      <c r="U987" s="83"/>
      <c r="V987" s="83"/>
      <c r="W987" s="83"/>
      <c r="X987" s="74"/>
      <c r="Y987" s="74"/>
      <c r="Z987" s="74"/>
      <c r="AA987" s="66"/>
      <c r="AB987" s="72"/>
      <c r="AC987" s="66"/>
      <c r="AD987" s="72"/>
      <c r="AE987" s="72"/>
      <c r="AF987" s="72"/>
      <c r="AG987" s="62"/>
      <c r="AH987" s="104"/>
      <c r="AI987" s="105"/>
      <c r="AJ987" s="30"/>
      <c r="AK987" s="30"/>
      <c r="AL987" s="30"/>
      <c r="AM987" s="30"/>
      <c r="AN987" s="68"/>
      <c r="AO987" s="68"/>
      <c r="AP987" s="68"/>
      <c r="AQ987" s="68"/>
      <c r="AR987" s="68"/>
      <c r="AS987" s="31"/>
      <c r="AT987" s="73"/>
      <c r="AU987" s="73"/>
      <c r="AV987" s="68"/>
      <c r="AW987" s="67"/>
      <c r="AX987" s="67"/>
      <c r="AY987" s="67"/>
      <c r="AZ987" s="67"/>
      <c r="BA987" s="123"/>
      <c r="BB987" s="123"/>
      <c r="BC987" s="123"/>
      <c r="BD987" s="123"/>
      <c r="BE987" s="123"/>
      <c r="BF987" s="67"/>
    </row>
    <row r="988" spans="1:58" ht="25.5" customHeight="1" x14ac:dyDescent="0.25">
      <c r="A988" s="31"/>
      <c r="B988" s="31"/>
      <c r="C988" s="31"/>
      <c r="D988" s="31"/>
      <c r="E988" s="33"/>
      <c r="F988" s="90"/>
      <c r="G988" s="31"/>
      <c r="H988" s="83"/>
      <c r="I988" s="83"/>
      <c r="J988" s="62"/>
      <c r="K988" s="31"/>
      <c r="L988" s="31"/>
      <c r="M988" s="83"/>
      <c r="N988" s="69"/>
      <c r="O988" s="69"/>
      <c r="P988" s="74"/>
      <c r="Q988" s="74"/>
      <c r="R988" s="75"/>
      <c r="S988" s="34"/>
      <c r="T988" s="83"/>
      <c r="U988" s="83"/>
      <c r="V988" s="83"/>
      <c r="W988" s="83"/>
      <c r="X988" s="74"/>
      <c r="Y988" s="74"/>
      <c r="Z988" s="74"/>
      <c r="AA988" s="66"/>
      <c r="AB988" s="72"/>
      <c r="AC988" s="66"/>
      <c r="AD988" s="72"/>
      <c r="AE988" s="72"/>
      <c r="AF988" s="72"/>
      <c r="AG988" s="62"/>
      <c r="AH988" s="104"/>
      <c r="AI988" s="105"/>
      <c r="AJ988" s="30"/>
      <c r="AK988" s="30"/>
      <c r="AL988" s="30"/>
      <c r="AM988" s="30"/>
      <c r="AN988" s="68"/>
      <c r="AO988" s="68"/>
      <c r="AP988" s="68"/>
      <c r="AQ988" s="68"/>
      <c r="AR988" s="68"/>
      <c r="AS988" s="31"/>
      <c r="AT988" s="73"/>
      <c r="AU988" s="73"/>
      <c r="AV988" s="68"/>
      <c r="AW988" s="67"/>
      <c r="AX988" s="67"/>
      <c r="AY988" s="67"/>
      <c r="AZ988" s="67"/>
      <c r="BA988" s="123"/>
      <c r="BB988" s="123"/>
      <c r="BC988" s="123"/>
      <c r="BD988" s="123"/>
      <c r="BE988" s="123"/>
      <c r="BF988" s="67"/>
    </row>
    <row r="989" spans="1:58" ht="25.5" customHeight="1" x14ac:dyDescent="0.25">
      <c r="A989" s="31"/>
      <c r="B989" s="31"/>
      <c r="C989" s="31"/>
      <c r="D989" s="31"/>
      <c r="E989" s="33"/>
      <c r="F989" s="90"/>
      <c r="G989" s="31"/>
      <c r="H989" s="83"/>
      <c r="I989" s="83"/>
      <c r="J989" s="62"/>
      <c r="K989" s="31"/>
      <c r="L989" s="31"/>
      <c r="M989" s="83"/>
      <c r="N989" s="69"/>
      <c r="O989" s="69"/>
      <c r="P989" s="74"/>
      <c r="Q989" s="74"/>
      <c r="R989" s="75"/>
      <c r="S989" s="34"/>
      <c r="T989" s="83"/>
      <c r="U989" s="83"/>
      <c r="V989" s="83"/>
      <c r="W989" s="83"/>
      <c r="X989" s="74"/>
      <c r="Y989" s="74"/>
      <c r="Z989" s="74"/>
      <c r="AA989" s="66"/>
      <c r="AB989" s="72"/>
      <c r="AC989" s="66"/>
      <c r="AD989" s="72"/>
      <c r="AE989" s="72"/>
      <c r="AF989" s="72"/>
      <c r="AG989" s="62"/>
      <c r="AH989" s="104"/>
      <c r="AI989" s="105"/>
      <c r="AJ989" s="30"/>
      <c r="AK989" s="30"/>
      <c r="AL989" s="30"/>
      <c r="AM989" s="30"/>
      <c r="AN989" s="68"/>
      <c r="AO989" s="68"/>
      <c r="AP989" s="68"/>
      <c r="AQ989" s="68"/>
      <c r="AR989" s="68"/>
      <c r="AS989" s="31"/>
      <c r="AT989" s="73"/>
      <c r="AU989" s="73"/>
      <c r="AV989" s="68"/>
      <c r="AW989" s="67"/>
      <c r="AX989" s="67"/>
      <c r="AY989" s="67"/>
      <c r="AZ989" s="67"/>
      <c r="BA989" s="123"/>
      <c r="BB989" s="123"/>
      <c r="BC989" s="123"/>
      <c r="BD989" s="123"/>
      <c r="BE989" s="123"/>
      <c r="BF989" s="67"/>
    </row>
    <row r="990" spans="1:58" ht="25.5" customHeight="1" x14ac:dyDescent="0.25">
      <c r="A990" s="31"/>
      <c r="B990" s="31"/>
      <c r="C990" s="31"/>
      <c r="D990" s="31"/>
      <c r="E990" s="33"/>
      <c r="F990" s="90"/>
      <c r="G990" s="31"/>
      <c r="H990" s="83"/>
      <c r="I990" s="83"/>
      <c r="J990" s="62"/>
      <c r="K990" s="31"/>
      <c r="L990" s="31"/>
      <c r="M990" s="83"/>
      <c r="N990" s="69"/>
      <c r="O990" s="69"/>
      <c r="P990" s="74"/>
      <c r="Q990" s="74"/>
      <c r="R990" s="75"/>
      <c r="S990" s="34"/>
      <c r="T990" s="83"/>
      <c r="U990" s="83"/>
      <c r="V990" s="83"/>
      <c r="W990" s="83"/>
      <c r="X990" s="74"/>
      <c r="Y990" s="74"/>
      <c r="Z990" s="74"/>
      <c r="AA990" s="66"/>
      <c r="AB990" s="72"/>
      <c r="AC990" s="66"/>
      <c r="AD990" s="72"/>
      <c r="AE990" s="72"/>
      <c r="AF990" s="72"/>
      <c r="AG990" s="62"/>
      <c r="AH990" s="104"/>
      <c r="AI990" s="105"/>
      <c r="AJ990" s="30"/>
      <c r="AK990" s="30"/>
      <c r="AL990" s="30"/>
      <c r="AM990" s="30"/>
      <c r="AN990" s="68"/>
      <c r="AO990" s="68"/>
      <c r="AP990" s="68"/>
      <c r="AQ990" s="68"/>
      <c r="AR990" s="68"/>
      <c r="AS990" s="31"/>
      <c r="AT990" s="73"/>
      <c r="AU990" s="73"/>
      <c r="AV990" s="68"/>
      <c r="AW990" s="67"/>
      <c r="AX990" s="67"/>
      <c r="AY990" s="67"/>
      <c r="AZ990" s="67"/>
      <c r="BA990" s="123"/>
      <c r="BB990" s="123"/>
      <c r="BC990" s="123"/>
      <c r="BD990" s="123"/>
      <c r="BE990" s="123"/>
      <c r="BF990" s="67"/>
    </row>
    <row r="991" spans="1:58" ht="25.5" customHeight="1" x14ac:dyDescent="0.25">
      <c r="A991" s="31"/>
      <c r="B991" s="31"/>
      <c r="C991" s="31"/>
      <c r="D991" s="31"/>
      <c r="E991" s="33"/>
      <c r="F991" s="90"/>
      <c r="G991" s="31"/>
      <c r="H991" s="83"/>
      <c r="I991" s="83"/>
      <c r="J991" s="62"/>
      <c r="K991" s="31"/>
      <c r="L991" s="31"/>
      <c r="M991" s="83"/>
      <c r="N991" s="69"/>
      <c r="O991" s="69"/>
      <c r="P991" s="74"/>
      <c r="Q991" s="74"/>
      <c r="R991" s="75"/>
      <c r="S991" s="34"/>
      <c r="T991" s="83"/>
      <c r="U991" s="83"/>
      <c r="V991" s="83"/>
      <c r="W991" s="83"/>
      <c r="X991" s="74"/>
      <c r="Y991" s="74"/>
      <c r="Z991" s="74"/>
      <c r="AA991" s="66"/>
      <c r="AB991" s="72"/>
      <c r="AC991" s="66"/>
      <c r="AD991" s="72"/>
      <c r="AE991" s="72"/>
      <c r="AF991" s="72"/>
      <c r="AG991" s="62"/>
      <c r="AH991" s="104"/>
      <c r="AI991" s="105"/>
      <c r="AJ991" s="30"/>
      <c r="AK991" s="30"/>
      <c r="AL991" s="30"/>
      <c r="AM991" s="30"/>
      <c r="AN991" s="68"/>
      <c r="AO991" s="68"/>
      <c r="AP991" s="68"/>
      <c r="AQ991" s="68"/>
      <c r="AR991" s="68"/>
      <c r="AS991" s="31"/>
      <c r="AT991" s="73"/>
      <c r="AU991" s="73"/>
      <c r="AV991" s="68"/>
      <c r="AW991" s="67"/>
      <c r="AX991" s="67"/>
      <c r="AY991" s="67"/>
      <c r="AZ991" s="67"/>
      <c r="BA991" s="123"/>
      <c r="BB991" s="123"/>
      <c r="BC991" s="123"/>
      <c r="BD991" s="123"/>
      <c r="BE991" s="123"/>
      <c r="BF991" s="67"/>
    </row>
    <row r="992" spans="1:58" ht="25.5" customHeight="1" x14ac:dyDescent="0.25">
      <c r="A992" s="31"/>
      <c r="B992" s="31"/>
      <c r="C992" s="31"/>
      <c r="D992" s="31"/>
      <c r="E992" s="33"/>
      <c r="F992" s="90"/>
      <c r="G992" s="31"/>
      <c r="H992" s="83"/>
      <c r="I992" s="83"/>
      <c r="J992" s="62"/>
      <c r="K992" s="31"/>
      <c r="L992" s="31"/>
      <c r="M992" s="83"/>
      <c r="N992" s="69"/>
      <c r="O992" s="69"/>
      <c r="P992" s="74"/>
      <c r="Q992" s="74"/>
      <c r="R992" s="75"/>
      <c r="S992" s="34"/>
      <c r="T992" s="83"/>
      <c r="U992" s="83"/>
      <c r="V992" s="83"/>
      <c r="W992" s="83"/>
      <c r="X992" s="74"/>
      <c r="Y992" s="74"/>
      <c r="Z992" s="74"/>
      <c r="AA992" s="66"/>
      <c r="AB992" s="72"/>
      <c r="AC992" s="66"/>
      <c r="AD992" s="72"/>
      <c r="AE992" s="72"/>
      <c r="AF992" s="72"/>
      <c r="AG992" s="62"/>
      <c r="AH992" s="104"/>
      <c r="AI992" s="105"/>
      <c r="AJ992" s="30"/>
      <c r="AK992" s="30"/>
      <c r="AL992" s="30"/>
      <c r="AM992" s="30"/>
      <c r="AN992" s="68"/>
      <c r="AO992" s="68"/>
      <c r="AP992" s="68"/>
      <c r="AQ992" s="68"/>
      <c r="AR992" s="68"/>
      <c r="AS992" s="31"/>
      <c r="AT992" s="73"/>
      <c r="AU992" s="73"/>
      <c r="AV992" s="68"/>
      <c r="AW992" s="67"/>
      <c r="AX992" s="67"/>
      <c r="AY992" s="67"/>
      <c r="AZ992" s="67"/>
      <c r="BA992" s="123"/>
      <c r="BB992" s="123"/>
      <c r="BC992" s="123"/>
      <c r="BD992" s="123"/>
      <c r="BE992" s="123"/>
      <c r="BF992" s="67"/>
    </row>
    <row r="993" spans="1:58" ht="25.5" customHeight="1" x14ac:dyDescent="0.25">
      <c r="A993" s="31"/>
      <c r="B993" s="31"/>
      <c r="C993" s="31"/>
      <c r="D993" s="31"/>
      <c r="E993" s="33"/>
      <c r="F993" s="90"/>
      <c r="G993" s="31"/>
      <c r="H993" s="83"/>
      <c r="I993" s="83"/>
      <c r="J993" s="62"/>
      <c r="K993" s="31"/>
      <c r="L993" s="31"/>
      <c r="M993" s="83"/>
      <c r="N993" s="69"/>
      <c r="O993" s="69"/>
      <c r="P993" s="74"/>
      <c r="Q993" s="74"/>
      <c r="R993" s="75"/>
      <c r="S993" s="34"/>
      <c r="T993" s="83"/>
      <c r="U993" s="83"/>
      <c r="V993" s="83"/>
      <c r="W993" s="83"/>
      <c r="X993" s="74"/>
      <c r="Y993" s="74"/>
      <c r="Z993" s="74"/>
      <c r="AA993" s="66"/>
      <c r="AB993" s="72"/>
      <c r="AC993" s="66"/>
      <c r="AD993" s="72"/>
      <c r="AE993" s="72"/>
      <c r="AF993" s="72"/>
      <c r="AG993" s="62"/>
      <c r="AH993" s="104"/>
      <c r="AI993" s="105"/>
      <c r="AJ993" s="30"/>
      <c r="AK993" s="30"/>
      <c r="AL993" s="30"/>
      <c r="AM993" s="30"/>
      <c r="AN993" s="68"/>
      <c r="AO993" s="68"/>
      <c r="AP993" s="68"/>
      <c r="AQ993" s="68"/>
      <c r="AR993" s="68"/>
      <c r="AS993" s="31"/>
      <c r="AT993" s="73"/>
      <c r="AU993" s="73"/>
      <c r="AV993" s="68"/>
      <c r="AW993" s="67"/>
      <c r="AX993" s="67"/>
      <c r="AY993" s="67"/>
      <c r="AZ993" s="67"/>
      <c r="BA993" s="123"/>
      <c r="BB993" s="123"/>
      <c r="BC993" s="123"/>
      <c r="BD993" s="123"/>
      <c r="BE993" s="123"/>
      <c r="BF993" s="67"/>
    </row>
    <row r="994" spans="1:58" ht="25.5" customHeight="1" x14ac:dyDescent="0.25">
      <c r="A994" s="31"/>
      <c r="B994" s="31"/>
      <c r="C994" s="31"/>
      <c r="D994" s="31"/>
      <c r="E994" s="33"/>
      <c r="F994" s="90"/>
      <c r="G994" s="31"/>
      <c r="H994" s="83"/>
      <c r="I994" s="83"/>
      <c r="J994" s="62"/>
      <c r="K994" s="31"/>
      <c r="L994" s="31"/>
      <c r="M994" s="83"/>
      <c r="N994" s="69"/>
      <c r="O994" s="69"/>
      <c r="P994" s="74"/>
      <c r="Q994" s="74"/>
      <c r="R994" s="75"/>
      <c r="S994" s="34"/>
      <c r="T994" s="83"/>
      <c r="U994" s="83"/>
      <c r="V994" s="83"/>
      <c r="W994" s="83"/>
      <c r="X994" s="74"/>
      <c r="Y994" s="74"/>
      <c r="Z994" s="74"/>
      <c r="AA994" s="66"/>
      <c r="AB994" s="72"/>
      <c r="AC994" s="66"/>
      <c r="AD994" s="72"/>
      <c r="AE994" s="72"/>
      <c r="AF994" s="72"/>
      <c r="AG994" s="62"/>
      <c r="AH994" s="104"/>
      <c r="AI994" s="105"/>
      <c r="AJ994" s="30"/>
      <c r="AK994" s="30"/>
      <c r="AL994" s="30"/>
      <c r="AM994" s="30"/>
      <c r="AN994" s="68"/>
      <c r="AO994" s="68"/>
      <c r="AP994" s="68"/>
      <c r="AQ994" s="68"/>
      <c r="AR994" s="68"/>
      <c r="AS994" s="31"/>
      <c r="AT994" s="73"/>
      <c r="AU994" s="73"/>
      <c r="AV994" s="68"/>
      <c r="AW994" s="67"/>
      <c r="AX994" s="67"/>
      <c r="AY994" s="67"/>
      <c r="AZ994" s="67"/>
      <c r="BA994" s="123"/>
      <c r="BB994" s="123"/>
      <c r="BC994" s="123"/>
      <c r="BD994" s="123"/>
      <c r="BE994" s="123"/>
      <c r="BF994" s="67"/>
    </row>
    <row r="995" spans="1:58" ht="25.5" customHeight="1" x14ac:dyDescent="0.25">
      <c r="A995" s="31"/>
      <c r="B995" s="31"/>
      <c r="C995" s="31"/>
      <c r="D995" s="31"/>
      <c r="E995" s="33"/>
      <c r="F995" s="90"/>
      <c r="G995" s="31"/>
      <c r="H995" s="83"/>
      <c r="I995" s="83"/>
      <c r="J995" s="62"/>
      <c r="K995" s="31"/>
      <c r="L995" s="31"/>
      <c r="M995" s="83"/>
      <c r="N995" s="69"/>
      <c r="O995" s="69"/>
      <c r="P995" s="74"/>
      <c r="Q995" s="74"/>
      <c r="R995" s="75"/>
      <c r="S995" s="34"/>
      <c r="T995" s="83"/>
      <c r="U995" s="83"/>
      <c r="V995" s="83"/>
      <c r="W995" s="83"/>
      <c r="X995" s="74"/>
      <c r="Y995" s="74"/>
      <c r="Z995" s="74"/>
      <c r="AA995" s="66"/>
      <c r="AB995" s="72"/>
      <c r="AC995" s="66"/>
      <c r="AD995" s="72"/>
      <c r="AE995" s="72"/>
      <c r="AF995" s="72"/>
      <c r="AG995" s="62"/>
      <c r="AH995" s="104"/>
      <c r="AI995" s="105"/>
      <c r="AJ995" s="30"/>
      <c r="AK995" s="30"/>
      <c r="AL995" s="30"/>
      <c r="AM995" s="30"/>
      <c r="AN995" s="68"/>
      <c r="AO995" s="68"/>
      <c r="AP995" s="68"/>
      <c r="AQ995" s="68"/>
      <c r="AR995" s="68"/>
      <c r="AS995" s="31"/>
      <c r="AT995" s="73"/>
      <c r="AU995" s="73"/>
      <c r="AV995" s="68"/>
      <c r="AW995" s="67"/>
      <c r="AX995" s="67"/>
      <c r="AY995" s="67"/>
      <c r="AZ995" s="67"/>
      <c r="BA995" s="123"/>
      <c r="BB995" s="123"/>
      <c r="BC995" s="123"/>
      <c r="BD995" s="123"/>
      <c r="BE995" s="123"/>
      <c r="BF995" s="67"/>
    </row>
    <row r="996" spans="1:58" ht="25.5" customHeight="1" x14ac:dyDescent="0.25">
      <c r="A996" s="31"/>
      <c r="B996" s="31"/>
      <c r="C996" s="31"/>
      <c r="D996" s="31"/>
      <c r="E996" s="33"/>
      <c r="F996" s="90"/>
      <c r="G996" s="31"/>
      <c r="H996" s="83"/>
      <c r="I996" s="83"/>
      <c r="J996" s="62"/>
      <c r="K996" s="31"/>
      <c r="L996" s="31"/>
      <c r="M996" s="83"/>
      <c r="N996" s="69"/>
      <c r="O996" s="69"/>
      <c r="P996" s="74"/>
      <c r="Q996" s="74"/>
      <c r="R996" s="75"/>
      <c r="S996" s="34"/>
      <c r="T996" s="83"/>
      <c r="U996" s="83"/>
      <c r="V996" s="83"/>
      <c r="W996" s="83"/>
      <c r="X996" s="74"/>
      <c r="Y996" s="74"/>
      <c r="Z996" s="74"/>
      <c r="AA996" s="66"/>
      <c r="AB996" s="72"/>
      <c r="AC996" s="66"/>
      <c r="AD996" s="72"/>
      <c r="AE996" s="72"/>
      <c r="AF996" s="72"/>
      <c r="AG996" s="62"/>
      <c r="AH996" s="104"/>
      <c r="AI996" s="105"/>
      <c r="AJ996" s="30"/>
      <c r="AK996" s="30"/>
      <c r="AL996" s="30"/>
      <c r="AM996" s="30"/>
      <c r="AN996" s="68"/>
      <c r="AO996" s="68"/>
      <c r="AP996" s="68"/>
      <c r="AQ996" s="68"/>
      <c r="AR996" s="68"/>
      <c r="AS996" s="31"/>
      <c r="AT996" s="73"/>
      <c r="AU996" s="73"/>
      <c r="AV996" s="68"/>
      <c r="AW996" s="67"/>
      <c r="AX996" s="67"/>
      <c r="AY996" s="67"/>
      <c r="AZ996" s="67"/>
      <c r="BA996" s="123"/>
      <c r="BB996" s="123"/>
      <c r="BC996" s="123"/>
      <c r="BD996" s="123"/>
      <c r="BE996" s="123"/>
      <c r="BF996" s="67"/>
    </row>
    <row r="997" spans="1:58" ht="25.5" customHeight="1" x14ac:dyDescent="0.25">
      <c r="A997" s="31"/>
      <c r="B997" s="31"/>
      <c r="C997" s="31"/>
      <c r="D997" s="31"/>
      <c r="E997" s="33"/>
      <c r="F997" s="90"/>
      <c r="G997" s="31"/>
      <c r="H997" s="83"/>
      <c r="I997" s="83"/>
      <c r="J997" s="62"/>
      <c r="K997" s="31"/>
      <c r="L997" s="31"/>
      <c r="M997" s="83"/>
      <c r="N997" s="69"/>
      <c r="O997" s="69"/>
      <c r="P997" s="74"/>
      <c r="Q997" s="74"/>
      <c r="R997" s="75"/>
      <c r="S997" s="34"/>
      <c r="T997" s="83"/>
      <c r="U997" s="83"/>
      <c r="V997" s="83"/>
      <c r="W997" s="83"/>
      <c r="X997" s="74"/>
      <c r="Y997" s="74"/>
      <c r="Z997" s="74"/>
      <c r="AA997" s="66"/>
      <c r="AB997" s="72"/>
      <c r="AC997" s="66"/>
      <c r="AD997" s="72"/>
      <c r="AE997" s="72"/>
      <c r="AF997" s="72"/>
      <c r="AG997" s="62"/>
      <c r="AH997" s="104"/>
      <c r="AI997" s="105"/>
      <c r="AJ997" s="30"/>
      <c r="AK997" s="30"/>
      <c r="AL997" s="30"/>
      <c r="AM997" s="30"/>
      <c r="AN997" s="68"/>
      <c r="AO997" s="68"/>
      <c r="AP997" s="68"/>
      <c r="AQ997" s="68"/>
      <c r="AR997" s="68"/>
      <c r="AS997" s="31"/>
      <c r="AT997" s="73"/>
      <c r="AU997" s="73"/>
      <c r="AV997" s="68"/>
      <c r="AW997" s="67"/>
      <c r="AX997" s="67"/>
      <c r="AY997" s="67"/>
      <c r="AZ997" s="67"/>
      <c r="BA997" s="123"/>
      <c r="BB997" s="123"/>
      <c r="BC997" s="123"/>
      <c r="BD997" s="123"/>
      <c r="BE997" s="123"/>
      <c r="BF997" s="67"/>
    </row>
    <row r="998" spans="1:58" ht="25.5" customHeight="1" x14ac:dyDescent="0.25">
      <c r="A998" s="31"/>
      <c r="B998" s="31"/>
      <c r="C998" s="31"/>
      <c r="D998" s="31"/>
      <c r="E998" s="33"/>
      <c r="F998" s="90"/>
      <c r="G998" s="31"/>
      <c r="H998" s="83"/>
      <c r="I998" s="83"/>
      <c r="J998" s="62"/>
      <c r="K998" s="31"/>
      <c r="L998" s="31"/>
      <c r="M998" s="83"/>
      <c r="N998" s="69"/>
      <c r="O998" s="69"/>
      <c r="P998" s="74"/>
      <c r="Q998" s="74"/>
      <c r="R998" s="75"/>
      <c r="S998" s="34"/>
      <c r="T998" s="83"/>
      <c r="U998" s="83"/>
      <c r="V998" s="83"/>
      <c r="W998" s="83"/>
      <c r="X998" s="74"/>
      <c r="Y998" s="74"/>
      <c r="Z998" s="74"/>
      <c r="AA998" s="66"/>
      <c r="AB998" s="72"/>
      <c r="AC998" s="66"/>
      <c r="AD998" s="72"/>
      <c r="AE998" s="72"/>
      <c r="AF998" s="72"/>
      <c r="AG998" s="62"/>
      <c r="AH998" s="104"/>
      <c r="AI998" s="105"/>
      <c r="AJ998" s="30"/>
      <c r="AK998" s="30"/>
      <c r="AL998" s="30"/>
      <c r="AM998" s="30"/>
      <c r="AN998" s="68"/>
      <c r="AO998" s="68"/>
      <c r="AP998" s="68"/>
      <c r="AQ998" s="68"/>
      <c r="AR998" s="68"/>
      <c r="AS998" s="31"/>
      <c r="AT998" s="73"/>
      <c r="AU998" s="73"/>
      <c r="AV998" s="68"/>
      <c r="AW998" s="67"/>
      <c r="AX998" s="67"/>
      <c r="AY998" s="67"/>
      <c r="AZ998" s="67"/>
      <c r="BA998" s="123"/>
      <c r="BB998" s="123"/>
      <c r="BC998" s="123"/>
      <c r="BD998" s="123"/>
      <c r="BE998" s="123"/>
      <c r="BF998" s="67"/>
    </row>
    <row r="999" spans="1:58" ht="25.5" customHeight="1" x14ac:dyDescent="0.25">
      <c r="A999" s="31"/>
      <c r="B999" s="31"/>
      <c r="C999" s="31"/>
      <c r="D999" s="31"/>
      <c r="E999" s="33"/>
      <c r="F999" s="90"/>
      <c r="G999" s="31"/>
      <c r="H999" s="83"/>
      <c r="I999" s="83"/>
      <c r="J999" s="62"/>
      <c r="K999" s="31"/>
      <c r="L999" s="31"/>
      <c r="M999" s="83"/>
      <c r="N999" s="69"/>
      <c r="O999" s="69"/>
      <c r="P999" s="74"/>
      <c r="Q999" s="74"/>
      <c r="R999" s="75"/>
      <c r="S999" s="34"/>
      <c r="T999" s="83"/>
      <c r="U999" s="83"/>
      <c r="V999" s="83"/>
      <c r="W999" s="83"/>
      <c r="X999" s="74"/>
      <c r="Y999" s="74"/>
      <c r="Z999" s="74"/>
      <c r="AA999" s="66"/>
      <c r="AB999" s="72"/>
      <c r="AC999" s="66"/>
      <c r="AD999" s="72"/>
      <c r="AE999" s="72"/>
      <c r="AF999" s="72"/>
      <c r="AG999" s="62"/>
      <c r="AH999" s="104"/>
      <c r="AI999" s="105"/>
      <c r="AJ999" s="30"/>
      <c r="AK999" s="30"/>
      <c r="AL999" s="30"/>
      <c r="AM999" s="30"/>
      <c r="AN999" s="68"/>
      <c r="AO999" s="68"/>
      <c r="AP999" s="68"/>
      <c r="AQ999" s="68"/>
      <c r="AR999" s="68"/>
      <c r="AS999" s="31"/>
      <c r="AT999" s="73"/>
      <c r="AU999" s="73"/>
      <c r="AV999" s="68"/>
      <c r="AW999" s="67"/>
      <c r="AX999" s="67"/>
      <c r="AY999" s="67"/>
      <c r="AZ999" s="67"/>
      <c r="BA999" s="123"/>
      <c r="BB999" s="123"/>
      <c r="BC999" s="123"/>
      <c r="BD999" s="123"/>
      <c r="BE999" s="123"/>
      <c r="BF999" s="67"/>
    </row>
    <row r="1000" spans="1:58" ht="25.5" customHeight="1" x14ac:dyDescent="0.25">
      <c r="A1000" s="31"/>
      <c r="B1000" s="31"/>
      <c r="C1000" s="31"/>
      <c r="D1000" s="31"/>
      <c r="E1000" s="33"/>
      <c r="F1000" s="90"/>
      <c r="G1000" s="31"/>
      <c r="H1000" s="83"/>
      <c r="I1000" s="83"/>
      <c r="J1000" s="62"/>
      <c r="K1000" s="31"/>
      <c r="L1000" s="31"/>
      <c r="M1000" s="83"/>
      <c r="N1000" s="69"/>
      <c r="O1000" s="69"/>
      <c r="P1000" s="74"/>
      <c r="Q1000" s="74"/>
      <c r="R1000" s="75"/>
      <c r="S1000" s="34"/>
      <c r="T1000" s="83"/>
      <c r="U1000" s="83"/>
      <c r="V1000" s="83"/>
      <c r="W1000" s="83"/>
      <c r="X1000" s="74"/>
      <c r="Y1000" s="74"/>
      <c r="Z1000" s="74"/>
      <c r="AA1000" s="66"/>
      <c r="AB1000" s="72"/>
      <c r="AC1000" s="66"/>
      <c r="AD1000" s="72"/>
      <c r="AE1000" s="72"/>
      <c r="AF1000" s="72"/>
      <c r="AG1000" s="62"/>
      <c r="AH1000" s="104"/>
      <c r="AI1000" s="105"/>
      <c r="AJ1000" s="30"/>
      <c r="AK1000" s="30"/>
      <c r="AL1000" s="30"/>
      <c r="AM1000" s="30"/>
      <c r="AN1000" s="68"/>
      <c r="AO1000" s="68"/>
      <c r="AP1000" s="68"/>
      <c r="AQ1000" s="68"/>
      <c r="AR1000" s="68"/>
      <c r="AS1000" s="31"/>
      <c r="AT1000" s="73"/>
      <c r="AU1000" s="73"/>
      <c r="AV1000" s="68"/>
      <c r="AW1000" s="67"/>
      <c r="AX1000" s="67"/>
      <c r="AY1000" s="67"/>
      <c r="AZ1000" s="67"/>
      <c r="BA1000" s="123"/>
      <c r="BB1000" s="123"/>
      <c r="BC1000" s="123"/>
      <c r="BD1000" s="123"/>
      <c r="BE1000" s="123"/>
      <c r="BF1000" s="67"/>
    </row>
    <row r="1001" spans="1:58" ht="25.5" customHeight="1" x14ac:dyDescent="0.25">
      <c r="A1001" s="31"/>
      <c r="B1001" s="31"/>
      <c r="C1001" s="31"/>
      <c r="D1001" s="31"/>
      <c r="E1001" s="33"/>
      <c r="F1001" s="90"/>
      <c r="G1001" s="31"/>
      <c r="H1001" s="83"/>
      <c r="I1001" s="83"/>
      <c r="J1001" s="62"/>
      <c r="K1001" s="31"/>
      <c r="L1001" s="31"/>
      <c r="M1001" s="83"/>
      <c r="N1001" s="69"/>
      <c r="O1001" s="69"/>
      <c r="P1001" s="74"/>
      <c r="Q1001" s="74"/>
      <c r="R1001" s="75"/>
      <c r="S1001" s="34"/>
      <c r="T1001" s="83"/>
      <c r="U1001" s="83"/>
      <c r="V1001" s="83"/>
      <c r="W1001" s="83"/>
      <c r="X1001" s="74"/>
      <c r="Y1001" s="74"/>
      <c r="Z1001" s="74"/>
      <c r="AA1001" s="66"/>
      <c r="AB1001" s="72"/>
      <c r="AC1001" s="66"/>
      <c r="AD1001" s="72"/>
      <c r="AE1001" s="72"/>
      <c r="AF1001" s="72"/>
      <c r="AG1001" s="62"/>
      <c r="AH1001" s="104"/>
      <c r="AI1001" s="105"/>
      <c r="AJ1001" s="30"/>
      <c r="AK1001" s="30"/>
      <c r="AL1001" s="30"/>
      <c r="AM1001" s="30"/>
      <c r="AN1001" s="68"/>
      <c r="AO1001" s="68"/>
      <c r="AP1001" s="68"/>
      <c r="AQ1001" s="68"/>
      <c r="AR1001" s="68"/>
      <c r="AS1001" s="31"/>
      <c r="AT1001" s="73"/>
      <c r="AU1001" s="73"/>
      <c r="AV1001" s="68"/>
      <c r="AW1001" s="67"/>
      <c r="AX1001" s="67"/>
      <c r="AY1001" s="67"/>
      <c r="AZ1001" s="67"/>
      <c r="BA1001" s="123"/>
      <c r="BB1001" s="123"/>
      <c r="BC1001" s="123"/>
      <c r="BD1001" s="123"/>
      <c r="BE1001" s="123"/>
      <c r="BF1001" s="67"/>
    </row>
    <row r="1002" spans="1:58" ht="25.5" customHeight="1" x14ac:dyDescent="0.25">
      <c r="A1002" s="31"/>
      <c r="B1002" s="31"/>
      <c r="C1002" s="31"/>
      <c r="D1002" s="31"/>
      <c r="E1002" s="33"/>
      <c r="F1002" s="90"/>
      <c r="G1002" s="31"/>
      <c r="H1002" s="83"/>
      <c r="I1002" s="83"/>
      <c r="J1002" s="62"/>
      <c r="K1002" s="31"/>
      <c r="L1002" s="31"/>
      <c r="M1002" s="83"/>
      <c r="N1002" s="69"/>
      <c r="O1002" s="69"/>
      <c r="P1002" s="74"/>
      <c r="Q1002" s="74"/>
      <c r="R1002" s="75"/>
      <c r="S1002" s="34"/>
      <c r="T1002" s="83"/>
      <c r="U1002" s="83"/>
      <c r="V1002" s="83"/>
      <c r="W1002" s="83"/>
      <c r="X1002" s="74"/>
      <c r="Y1002" s="74"/>
      <c r="Z1002" s="74"/>
      <c r="AA1002" s="66"/>
      <c r="AB1002" s="72"/>
      <c r="AC1002" s="66"/>
      <c r="AD1002" s="72"/>
      <c r="AE1002" s="72"/>
      <c r="AF1002" s="72"/>
      <c r="AG1002" s="62"/>
      <c r="AH1002" s="104"/>
      <c r="AI1002" s="105"/>
      <c r="AJ1002" s="30"/>
      <c r="AK1002" s="30"/>
      <c r="AL1002" s="30"/>
      <c r="AM1002" s="30"/>
      <c r="AN1002" s="68"/>
      <c r="AO1002" s="68"/>
      <c r="AP1002" s="68"/>
      <c r="AQ1002" s="68"/>
      <c r="AR1002" s="68"/>
      <c r="AS1002" s="31"/>
      <c r="AT1002" s="73"/>
      <c r="AU1002" s="73"/>
      <c r="AV1002" s="68"/>
      <c r="AW1002" s="67"/>
      <c r="AX1002" s="67"/>
      <c r="AY1002" s="67"/>
      <c r="AZ1002" s="67"/>
      <c r="BA1002" s="123"/>
      <c r="BB1002" s="123"/>
      <c r="BC1002" s="123"/>
      <c r="BD1002" s="123"/>
      <c r="BE1002" s="123"/>
      <c r="BF1002" s="67"/>
    </row>
    <row r="1003" spans="1:58" ht="25.5" customHeight="1" x14ac:dyDescent="0.25">
      <c r="A1003" s="31"/>
      <c r="B1003" s="31"/>
      <c r="C1003" s="31"/>
      <c r="D1003" s="31"/>
      <c r="E1003" s="33"/>
      <c r="F1003" s="90"/>
      <c r="G1003" s="31"/>
      <c r="H1003" s="83"/>
      <c r="I1003" s="83"/>
      <c r="J1003" s="62"/>
      <c r="K1003" s="31"/>
      <c r="L1003" s="31"/>
      <c r="M1003" s="83"/>
      <c r="N1003" s="69"/>
      <c r="O1003" s="69"/>
      <c r="P1003" s="74"/>
      <c r="Q1003" s="74"/>
      <c r="R1003" s="75"/>
      <c r="S1003" s="34"/>
      <c r="T1003" s="83"/>
      <c r="U1003" s="83"/>
      <c r="V1003" s="83"/>
      <c r="W1003" s="83"/>
      <c r="X1003" s="74"/>
      <c r="Y1003" s="74"/>
      <c r="Z1003" s="74"/>
      <c r="AA1003" s="66"/>
      <c r="AB1003" s="72"/>
      <c r="AC1003" s="66"/>
      <c r="AD1003" s="72"/>
      <c r="AE1003" s="72"/>
      <c r="AF1003" s="72"/>
      <c r="AG1003" s="62"/>
      <c r="AH1003" s="104"/>
      <c r="AI1003" s="105"/>
      <c r="AJ1003" s="30"/>
      <c r="AK1003" s="30"/>
      <c r="AL1003" s="30"/>
      <c r="AM1003" s="30"/>
      <c r="AN1003" s="68"/>
      <c r="AO1003" s="68"/>
      <c r="AP1003" s="68"/>
      <c r="AQ1003" s="68"/>
      <c r="AR1003" s="68"/>
      <c r="AS1003" s="31"/>
      <c r="AT1003" s="73"/>
      <c r="AU1003" s="73"/>
      <c r="AV1003" s="68"/>
      <c r="AW1003" s="67"/>
      <c r="AX1003" s="67"/>
      <c r="AY1003" s="67"/>
      <c r="AZ1003" s="67"/>
      <c r="BA1003" s="123"/>
      <c r="BB1003" s="123"/>
      <c r="BC1003" s="123"/>
      <c r="BD1003" s="123"/>
      <c r="BE1003" s="123"/>
      <c r="BF1003" s="67"/>
    </row>
    <row r="1004" spans="1:58" ht="25.5" customHeight="1" x14ac:dyDescent="0.25">
      <c r="A1004" s="31"/>
      <c r="B1004" s="31"/>
      <c r="C1004" s="31"/>
      <c r="D1004" s="31"/>
      <c r="E1004" s="33"/>
      <c r="F1004" s="90"/>
      <c r="G1004" s="31"/>
      <c r="H1004" s="83"/>
      <c r="I1004" s="83"/>
      <c r="J1004" s="62"/>
      <c r="K1004" s="31"/>
      <c r="L1004" s="31"/>
      <c r="M1004" s="83"/>
      <c r="N1004" s="69"/>
      <c r="O1004" s="69"/>
      <c r="P1004" s="74"/>
      <c r="Q1004" s="74"/>
      <c r="R1004" s="75"/>
      <c r="S1004" s="34"/>
      <c r="T1004" s="83"/>
      <c r="U1004" s="83"/>
      <c r="V1004" s="83"/>
      <c r="W1004" s="83"/>
      <c r="X1004" s="74"/>
      <c r="Y1004" s="74"/>
      <c r="Z1004" s="74"/>
      <c r="AA1004" s="66"/>
      <c r="AB1004" s="72"/>
      <c r="AC1004" s="66"/>
      <c r="AD1004" s="72"/>
      <c r="AE1004" s="72"/>
      <c r="AF1004" s="72"/>
      <c r="AG1004" s="62"/>
      <c r="AH1004" s="104"/>
      <c r="AI1004" s="105"/>
      <c r="AJ1004" s="30"/>
      <c r="AK1004" s="30"/>
      <c r="AL1004" s="30"/>
      <c r="AM1004" s="30"/>
      <c r="AN1004" s="68"/>
      <c r="AO1004" s="68"/>
      <c r="AP1004" s="68"/>
      <c r="AQ1004" s="68"/>
      <c r="AR1004" s="68"/>
      <c r="AS1004" s="31"/>
      <c r="AT1004" s="73"/>
      <c r="AU1004" s="73"/>
      <c r="AV1004" s="68"/>
      <c r="AW1004" s="67"/>
      <c r="AX1004" s="67"/>
      <c r="AY1004" s="67"/>
      <c r="AZ1004" s="67"/>
      <c r="BA1004" s="123"/>
      <c r="BB1004" s="123"/>
      <c r="BC1004" s="123"/>
      <c r="BD1004" s="123"/>
      <c r="BE1004" s="123"/>
      <c r="BF1004" s="67"/>
    </row>
    <row r="1005" spans="1:58" ht="25.5" customHeight="1" x14ac:dyDescent="0.25">
      <c r="A1005" s="31"/>
      <c r="B1005" s="31"/>
      <c r="C1005" s="31"/>
      <c r="D1005" s="31"/>
      <c r="E1005" s="33"/>
      <c r="F1005" s="90"/>
      <c r="G1005" s="31"/>
      <c r="H1005" s="83"/>
      <c r="I1005" s="83"/>
      <c r="J1005" s="62"/>
      <c r="K1005" s="31"/>
      <c r="L1005" s="31"/>
      <c r="M1005" s="83"/>
      <c r="N1005" s="69"/>
      <c r="O1005" s="69"/>
      <c r="P1005" s="74"/>
      <c r="Q1005" s="74"/>
      <c r="R1005" s="75"/>
      <c r="S1005" s="34"/>
      <c r="T1005" s="83"/>
      <c r="U1005" s="83"/>
      <c r="V1005" s="83"/>
      <c r="W1005" s="83"/>
      <c r="X1005" s="74"/>
      <c r="Y1005" s="74"/>
      <c r="Z1005" s="74"/>
      <c r="AA1005" s="66"/>
      <c r="AB1005" s="72"/>
      <c r="AC1005" s="66"/>
      <c r="AD1005" s="72"/>
      <c r="AE1005" s="72"/>
      <c r="AF1005" s="72"/>
      <c r="AG1005" s="62"/>
      <c r="AH1005" s="104"/>
      <c r="AI1005" s="105"/>
      <c r="AJ1005" s="30"/>
      <c r="AK1005" s="30"/>
      <c r="AL1005" s="30"/>
      <c r="AM1005" s="30"/>
      <c r="AN1005" s="68"/>
      <c r="AO1005" s="68"/>
      <c r="AP1005" s="68"/>
      <c r="AQ1005" s="68"/>
      <c r="AR1005" s="68"/>
      <c r="AS1005" s="31"/>
      <c r="AT1005" s="73"/>
      <c r="AU1005" s="73"/>
      <c r="AV1005" s="68"/>
      <c r="AW1005" s="67"/>
      <c r="AX1005" s="67"/>
      <c r="AY1005" s="67"/>
      <c r="AZ1005" s="67"/>
      <c r="BA1005" s="123"/>
      <c r="BB1005" s="123"/>
      <c r="BC1005" s="123"/>
      <c r="BD1005" s="123"/>
      <c r="BE1005" s="123"/>
      <c r="BF1005" s="67"/>
    </row>
    <row r="1006" spans="1:58" ht="25.5" customHeight="1" x14ac:dyDescent="0.25">
      <c r="A1006" s="31"/>
      <c r="B1006" s="31"/>
      <c r="C1006" s="31"/>
      <c r="D1006" s="31"/>
      <c r="E1006" s="33"/>
      <c r="F1006" s="90"/>
      <c r="G1006" s="31"/>
      <c r="H1006" s="83"/>
      <c r="I1006" s="83"/>
      <c r="J1006" s="62"/>
      <c r="K1006" s="31"/>
      <c r="L1006" s="31"/>
      <c r="M1006" s="83"/>
      <c r="N1006" s="69"/>
      <c r="O1006" s="69"/>
      <c r="P1006" s="74"/>
      <c r="Q1006" s="74"/>
      <c r="R1006" s="75"/>
      <c r="S1006" s="34"/>
      <c r="T1006" s="83"/>
      <c r="U1006" s="83"/>
      <c r="V1006" s="83"/>
      <c r="W1006" s="83"/>
      <c r="X1006" s="74"/>
      <c r="Y1006" s="74"/>
      <c r="Z1006" s="74"/>
      <c r="AA1006" s="66"/>
      <c r="AB1006" s="72"/>
      <c r="AC1006" s="66"/>
      <c r="AD1006" s="72"/>
      <c r="AE1006" s="72"/>
      <c r="AF1006" s="72"/>
      <c r="AG1006" s="62"/>
      <c r="AH1006" s="104"/>
      <c r="AI1006" s="105"/>
      <c r="AJ1006" s="30"/>
      <c r="AK1006" s="30"/>
      <c r="AL1006" s="30"/>
      <c r="AM1006" s="30"/>
      <c r="AN1006" s="68"/>
      <c r="AO1006" s="68"/>
      <c r="AP1006" s="68"/>
      <c r="AQ1006" s="68"/>
      <c r="AR1006" s="68"/>
      <c r="AS1006" s="31"/>
      <c r="AT1006" s="73"/>
      <c r="AU1006" s="73"/>
      <c r="AV1006" s="68"/>
      <c r="AW1006" s="67"/>
      <c r="AX1006" s="67"/>
      <c r="AY1006" s="67"/>
      <c r="AZ1006" s="67"/>
      <c r="BA1006" s="123"/>
      <c r="BB1006" s="123"/>
      <c r="BC1006" s="123"/>
      <c r="BD1006" s="123"/>
      <c r="BE1006" s="123"/>
      <c r="BF1006" s="67"/>
    </row>
    <row r="1007" spans="1:58" ht="25.5" customHeight="1" x14ac:dyDescent="0.25">
      <c r="A1007" s="31"/>
      <c r="B1007" s="31"/>
      <c r="C1007" s="31"/>
      <c r="D1007" s="31"/>
      <c r="E1007" s="33"/>
      <c r="F1007" s="90"/>
      <c r="G1007" s="31"/>
      <c r="H1007" s="83"/>
      <c r="I1007" s="83"/>
      <c r="J1007" s="62"/>
      <c r="K1007" s="31"/>
      <c r="L1007" s="31"/>
      <c r="M1007" s="83"/>
      <c r="N1007" s="69"/>
      <c r="O1007" s="69"/>
      <c r="P1007" s="74"/>
      <c r="Q1007" s="74"/>
      <c r="R1007" s="75"/>
      <c r="S1007" s="34"/>
      <c r="T1007" s="83"/>
      <c r="U1007" s="83"/>
      <c r="V1007" s="83"/>
      <c r="W1007" s="83"/>
      <c r="X1007" s="74"/>
      <c r="Y1007" s="74"/>
      <c r="Z1007" s="74"/>
      <c r="AA1007" s="66"/>
      <c r="AB1007" s="72"/>
      <c r="AC1007" s="66"/>
      <c r="AD1007" s="72"/>
      <c r="AE1007" s="72"/>
      <c r="AF1007" s="72"/>
      <c r="AG1007" s="62"/>
      <c r="AH1007" s="104"/>
      <c r="AI1007" s="105"/>
      <c r="AJ1007" s="30"/>
      <c r="AK1007" s="30"/>
      <c r="AL1007" s="30"/>
      <c r="AM1007" s="30"/>
      <c r="AN1007" s="68"/>
      <c r="AO1007" s="68"/>
      <c r="AP1007" s="68"/>
      <c r="AQ1007" s="68"/>
      <c r="AR1007" s="68"/>
      <c r="AS1007" s="31"/>
      <c r="AT1007" s="73"/>
      <c r="AU1007" s="73"/>
      <c r="AV1007" s="68"/>
      <c r="AW1007" s="67"/>
      <c r="AX1007" s="67"/>
      <c r="AY1007" s="67"/>
      <c r="AZ1007" s="67"/>
      <c r="BA1007" s="123"/>
      <c r="BB1007" s="123"/>
      <c r="BC1007" s="123"/>
      <c r="BD1007" s="123"/>
      <c r="BE1007" s="123"/>
      <c r="BF1007" s="67"/>
    </row>
    <row r="1008" spans="1:58" ht="25.5" customHeight="1" x14ac:dyDescent="0.25">
      <c r="A1008" s="31"/>
      <c r="B1008" s="31"/>
      <c r="C1008" s="31"/>
      <c r="D1008" s="31"/>
      <c r="E1008" s="33"/>
      <c r="F1008" s="90"/>
      <c r="G1008" s="31"/>
      <c r="H1008" s="83"/>
      <c r="I1008" s="83"/>
      <c r="J1008" s="62"/>
      <c r="K1008" s="31"/>
      <c r="L1008" s="31"/>
      <c r="M1008" s="83"/>
      <c r="N1008" s="69"/>
      <c r="O1008" s="69"/>
      <c r="P1008" s="74"/>
      <c r="Q1008" s="74"/>
      <c r="R1008" s="75"/>
      <c r="S1008" s="34"/>
      <c r="T1008" s="83"/>
      <c r="U1008" s="83"/>
      <c r="V1008" s="83"/>
      <c r="W1008" s="83"/>
      <c r="X1008" s="74"/>
      <c r="Y1008" s="74"/>
      <c r="Z1008" s="74"/>
      <c r="AA1008" s="66"/>
      <c r="AB1008" s="72"/>
      <c r="AC1008" s="66"/>
      <c r="AD1008" s="72"/>
      <c r="AE1008" s="72"/>
      <c r="AF1008" s="72"/>
      <c r="AG1008" s="62"/>
      <c r="AH1008" s="104"/>
      <c r="AI1008" s="105"/>
      <c r="AJ1008" s="30"/>
      <c r="AK1008" s="30"/>
      <c r="AL1008" s="30"/>
      <c r="AM1008" s="30"/>
      <c r="AN1008" s="68"/>
      <c r="AO1008" s="68"/>
      <c r="AP1008" s="68"/>
      <c r="AQ1008" s="68"/>
      <c r="AR1008" s="68"/>
      <c r="AS1008" s="31"/>
      <c r="AT1008" s="73"/>
      <c r="AU1008" s="73"/>
      <c r="AV1008" s="68"/>
      <c r="AW1008" s="67"/>
      <c r="AX1008" s="67"/>
      <c r="AY1008" s="67"/>
      <c r="AZ1008" s="67"/>
      <c r="BA1008" s="123"/>
      <c r="BB1008" s="123"/>
      <c r="BC1008" s="123"/>
      <c r="BD1008" s="123"/>
      <c r="BE1008" s="123"/>
      <c r="BF1008" s="67"/>
    </row>
    <row r="1009" spans="1:58" ht="25.5" customHeight="1" x14ac:dyDescent="0.25">
      <c r="A1009" s="31"/>
      <c r="B1009" s="31"/>
      <c r="C1009" s="31"/>
      <c r="D1009" s="31"/>
      <c r="E1009" s="33"/>
      <c r="F1009" s="90"/>
      <c r="G1009" s="31"/>
      <c r="H1009" s="83"/>
      <c r="I1009" s="83"/>
      <c r="J1009" s="62"/>
      <c r="K1009" s="31"/>
      <c r="L1009" s="31"/>
      <c r="M1009" s="83"/>
      <c r="N1009" s="69"/>
      <c r="O1009" s="69"/>
      <c r="P1009" s="74"/>
      <c r="Q1009" s="74"/>
      <c r="R1009" s="75"/>
      <c r="S1009" s="34"/>
      <c r="T1009" s="83"/>
      <c r="U1009" s="83"/>
      <c r="V1009" s="83"/>
      <c r="W1009" s="83"/>
      <c r="X1009" s="74"/>
      <c r="Y1009" s="74"/>
      <c r="Z1009" s="74"/>
      <c r="AA1009" s="66"/>
      <c r="AB1009" s="72"/>
      <c r="AC1009" s="66"/>
      <c r="AD1009" s="72"/>
      <c r="AE1009" s="72"/>
      <c r="AF1009" s="72"/>
      <c r="AG1009" s="62"/>
      <c r="AH1009" s="104"/>
      <c r="AI1009" s="105"/>
      <c r="AJ1009" s="30"/>
      <c r="AK1009" s="30"/>
      <c r="AL1009" s="30"/>
      <c r="AM1009" s="30"/>
      <c r="AN1009" s="68"/>
      <c r="AO1009" s="68"/>
      <c r="AP1009" s="68"/>
      <c r="AQ1009" s="68"/>
      <c r="AR1009" s="68"/>
      <c r="AS1009" s="31"/>
      <c r="AT1009" s="73"/>
      <c r="AU1009" s="73"/>
      <c r="AV1009" s="68"/>
      <c r="AW1009" s="67"/>
      <c r="AX1009" s="67"/>
      <c r="AY1009" s="67"/>
      <c r="AZ1009" s="67"/>
      <c r="BA1009" s="123"/>
      <c r="BB1009" s="123"/>
      <c r="BC1009" s="123"/>
      <c r="BD1009" s="123"/>
      <c r="BE1009" s="123"/>
      <c r="BF1009" s="67"/>
    </row>
    <row r="1010" spans="1:58" ht="25.5" customHeight="1" x14ac:dyDescent="0.25">
      <c r="A1010" s="31"/>
      <c r="B1010" s="31"/>
      <c r="C1010" s="31"/>
      <c r="D1010" s="31"/>
      <c r="E1010" s="33"/>
      <c r="F1010" s="90"/>
      <c r="G1010" s="31"/>
      <c r="H1010" s="83"/>
      <c r="I1010" s="83"/>
      <c r="J1010" s="62"/>
      <c r="K1010" s="31"/>
      <c r="L1010" s="31"/>
      <c r="M1010" s="83"/>
      <c r="N1010" s="69"/>
      <c r="O1010" s="69"/>
      <c r="P1010" s="74"/>
      <c r="Q1010" s="74"/>
      <c r="R1010" s="75"/>
      <c r="S1010" s="34"/>
      <c r="T1010" s="83"/>
      <c r="U1010" s="83"/>
      <c r="V1010" s="83"/>
      <c r="W1010" s="83"/>
      <c r="X1010" s="74"/>
      <c r="Y1010" s="74"/>
      <c r="Z1010" s="74"/>
      <c r="AA1010" s="66"/>
      <c r="AB1010" s="72"/>
      <c r="AC1010" s="66"/>
      <c r="AD1010" s="72"/>
      <c r="AE1010" s="72"/>
      <c r="AF1010" s="72"/>
      <c r="AG1010" s="62"/>
      <c r="AH1010" s="104"/>
      <c r="AI1010" s="105"/>
      <c r="AJ1010" s="30"/>
      <c r="AK1010" s="30"/>
      <c r="AL1010" s="30"/>
      <c r="AM1010" s="30"/>
      <c r="AN1010" s="68"/>
      <c r="AO1010" s="68"/>
      <c r="AP1010" s="68"/>
      <c r="AQ1010" s="68"/>
      <c r="AR1010" s="68"/>
      <c r="AS1010" s="31"/>
      <c r="AT1010" s="73"/>
      <c r="AU1010" s="73"/>
      <c r="AV1010" s="68"/>
      <c r="AW1010" s="67"/>
      <c r="AX1010" s="67"/>
      <c r="AY1010" s="67"/>
      <c r="AZ1010" s="67"/>
      <c r="BA1010" s="123"/>
      <c r="BB1010" s="123"/>
      <c r="BC1010" s="123"/>
      <c r="BD1010" s="123"/>
      <c r="BE1010" s="123"/>
      <c r="BF1010" s="67"/>
    </row>
    <row r="1011" spans="1:58" ht="25.5" customHeight="1" x14ac:dyDescent="0.25">
      <c r="A1011" s="31"/>
      <c r="B1011" s="31"/>
      <c r="C1011" s="31"/>
      <c r="D1011" s="31"/>
      <c r="E1011" s="33"/>
      <c r="F1011" s="90"/>
      <c r="G1011" s="31"/>
      <c r="H1011" s="83"/>
      <c r="I1011" s="83"/>
      <c r="J1011" s="62"/>
      <c r="K1011" s="31"/>
      <c r="L1011" s="31"/>
      <c r="M1011" s="83"/>
      <c r="N1011" s="69"/>
      <c r="O1011" s="69"/>
      <c r="P1011" s="74"/>
      <c r="Q1011" s="74"/>
      <c r="R1011" s="75"/>
      <c r="S1011" s="34"/>
      <c r="T1011" s="83"/>
      <c r="U1011" s="83"/>
      <c r="V1011" s="83"/>
      <c r="W1011" s="83"/>
      <c r="X1011" s="74"/>
      <c r="Y1011" s="74"/>
      <c r="Z1011" s="74"/>
      <c r="AA1011" s="66"/>
      <c r="AB1011" s="72"/>
      <c r="AC1011" s="66"/>
      <c r="AD1011" s="72"/>
      <c r="AE1011" s="72"/>
      <c r="AF1011" s="72"/>
      <c r="AG1011" s="62"/>
      <c r="AH1011" s="104"/>
      <c r="AI1011" s="105"/>
      <c r="AJ1011" s="30"/>
      <c r="AK1011" s="30"/>
      <c r="AL1011" s="30"/>
      <c r="AM1011" s="30"/>
      <c r="AN1011" s="68"/>
      <c r="AO1011" s="68"/>
      <c r="AP1011" s="68"/>
      <c r="AQ1011" s="68"/>
      <c r="AR1011" s="68"/>
      <c r="AS1011" s="31"/>
      <c r="AT1011" s="73"/>
      <c r="AU1011" s="73"/>
      <c r="AV1011" s="68"/>
      <c r="AW1011" s="67"/>
      <c r="AX1011" s="67"/>
      <c r="AY1011" s="67"/>
      <c r="AZ1011" s="67"/>
      <c r="BA1011" s="123"/>
      <c r="BB1011" s="123"/>
      <c r="BC1011" s="123"/>
      <c r="BD1011" s="123"/>
      <c r="BE1011" s="123"/>
      <c r="BF1011" s="67"/>
    </row>
    <row r="1012" spans="1:58" ht="25.5" customHeight="1" x14ac:dyDescent="0.25">
      <c r="A1012" s="31"/>
      <c r="B1012" s="31"/>
      <c r="C1012" s="31"/>
      <c r="D1012" s="31"/>
      <c r="E1012" s="33"/>
      <c r="F1012" s="90"/>
      <c r="G1012" s="31"/>
      <c r="H1012" s="83"/>
      <c r="I1012" s="83"/>
      <c r="J1012" s="62"/>
      <c r="K1012" s="31"/>
      <c r="L1012" s="31"/>
      <c r="M1012" s="83"/>
      <c r="N1012" s="69"/>
      <c r="O1012" s="69"/>
      <c r="P1012" s="74"/>
      <c r="Q1012" s="74"/>
      <c r="R1012" s="75"/>
      <c r="S1012" s="34"/>
      <c r="T1012" s="83"/>
      <c r="U1012" s="83"/>
      <c r="V1012" s="83"/>
      <c r="W1012" s="83"/>
      <c r="X1012" s="74"/>
      <c r="Y1012" s="74"/>
      <c r="Z1012" s="74"/>
      <c r="AA1012" s="66"/>
      <c r="AB1012" s="72"/>
      <c r="AC1012" s="66"/>
      <c r="AD1012" s="72"/>
      <c r="AE1012" s="72"/>
      <c r="AF1012" s="72"/>
      <c r="AG1012" s="62"/>
      <c r="AH1012" s="104"/>
      <c r="AI1012" s="105"/>
      <c r="AJ1012" s="30"/>
      <c r="AK1012" s="30"/>
      <c r="AL1012" s="30"/>
      <c r="AM1012" s="30"/>
      <c r="AN1012" s="68"/>
      <c r="AO1012" s="68"/>
      <c r="AP1012" s="68"/>
      <c r="AQ1012" s="68"/>
      <c r="AR1012" s="68"/>
      <c r="AS1012" s="31"/>
      <c r="AT1012" s="73"/>
      <c r="AU1012" s="73"/>
      <c r="AV1012" s="68"/>
      <c r="AW1012" s="67"/>
      <c r="AX1012" s="67"/>
      <c r="AY1012" s="67"/>
      <c r="AZ1012" s="67"/>
      <c r="BA1012" s="123"/>
      <c r="BB1012" s="123"/>
      <c r="BC1012" s="123"/>
      <c r="BD1012" s="123"/>
      <c r="BE1012" s="123"/>
      <c r="BF1012" s="67"/>
    </row>
    <row r="1013" spans="1:58" ht="25.5" customHeight="1" x14ac:dyDescent="0.25">
      <c r="A1013" s="31"/>
      <c r="B1013" s="31"/>
      <c r="C1013" s="31"/>
      <c r="D1013" s="31"/>
      <c r="E1013" s="33"/>
      <c r="F1013" s="90"/>
      <c r="G1013" s="31"/>
      <c r="H1013" s="83"/>
      <c r="I1013" s="83"/>
      <c r="J1013" s="62"/>
      <c r="K1013" s="31"/>
      <c r="L1013" s="31"/>
      <c r="M1013" s="83"/>
      <c r="N1013" s="69"/>
      <c r="O1013" s="69"/>
      <c r="P1013" s="74"/>
      <c r="Q1013" s="74"/>
      <c r="R1013" s="75"/>
      <c r="S1013" s="34"/>
      <c r="T1013" s="83"/>
      <c r="U1013" s="83"/>
      <c r="V1013" s="83"/>
      <c r="W1013" s="83"/>
      <c r="X1013" s="74"/>
      <c r="Y1013" s="74"/>
      <c r="Z1013" s="74"/>
      <c r="AA1013" s="66"/>
      <c r="AB1013" s="72"/>
      <c r="AC1013" s="66"/>
      <c r="AD1013" s="72"/>
      <c r="AE1013" s="72"/>
      <c r="AF1013" s="72"/>
      <c r="AG1013" s="62"/>
      <c r="AH1013" s="104"/>
      <c r="AI1013" s="105"/>
      <c r="AJ1013" s="30"/>
      <c r="AK1013" s="30"/>
      <c r="AL1013" s="30"/>
      <c r="AM1013" s="30"/>
      <c r="AN1013" s="68"/>
      <c r="AO1013" s="68"/>
      <c r="AP1013" s="68"/>
      <c r="AQ1013" s="68"/>
      <c r="AR1013" s="68"/>
      <c r="AS1013" s="31"/>
      <c r="AT1013" s="73"/>
      <c r="AU1013" s="73"/>
      <c r="AV1013" s="68"/>
      <c r="AW1013" s="67"/>
      <c r="AX1013" s="67"/>
      <c r="AY1013" s="67"/>
      <c r="AZ1013" s="67"/>
      <c r="BA1013" s="123"/>
      <c r="BB1013" s="123"/>
      <c r="BC1013" s="123"/>
      <c r="BD1013" s="123"/>
      <c r="BE1013" s="123"/>
      <c r="BF1013" s="67"/>
    </row>
    <row r="1014" spans="1:58" ht="25.5" customHeight="1" x14ac:dyDescent="0.25">
      <c r="A1014" s="31"/>
      <c r="B1014" s="31"/>
      <c r="C1014" s="31"/>
      <c r="D1014" s="31"/>
      <c r="E1014" s="33"/>
      <c r="F1014" s="90"/>
      <c r="G1014" s="31"/>
      <c r="H1014" s="83"/>
      <c r="I1014" s="83"/>
      <c r="J1014" s="62"/>
      <c r="K1014" s="31"/>
      <c r="L1014" s="31"/>
      <c r="M1014" s="83"/>
      <c r="N1014" s="69"/>
      <c r="O1014" s="69"/>
      <c r="P1014" s="74"/>
      <c r="Q1014" s="74"/>
      <c r="R1014" s="75"/>
      <c r="S1014" s="34"/>
      <c r="T1014" s="83"/>
      <c r="U1014" s="83"/>
      <c r="V1014" s="83"/>
      <c r="W1014" s="83"/>
      <c r="X1014" s="74"/>
      <c r="Y1014" s="74"/>
      <c r="Z1014" s="74"/>
      <c r="AA1014" s="66"/>
      <c r="AB1014" s="72"/>
      <c r="AC1014" s="66"/>
      <c r="AD1014" s="72"/>
      <c r="AE1014" s="72"/>
      <c r="AF1014" s="72"/>
      <c r="AG1014" s="62"/>
      <c r="AH1014" s="104"/>
      <c r="AI1014" s="105"/>
      <c r="AJ1014" s="30"/>
      <c r="AK1014" s="30"/>
      <c r="AL1014" s="30"/>
      <c r="AM1014" s="30"/>
      <c r="AN1014" s="68"/>
      <c r="AO1014" s="68"/>
      <c r="AP1014" s="68"/>
      <c r="AQ1014" s="68"/>
      <c r="AR1014" s="68"/>
      <c r="AS1014" s="31"/>
      <c r="AT1014" s="73"/>
      <c r="AU1014" s="73"/>
      <c r="AV1014" s="68"/>
      <c r="AW1014" s="67"/>
      <c r="AX1014" s="67"/>
      <c r="AY1014" s="67"/>
      <c r="AZ1014" s="67"/>
      <c r="BA1014" s="123"/>
      <c r="BB1014" s="123"/>
      <c r="BC1014" s="123"/>
      <c r="BD1014" s="123"/>
      <c r="BE1014" s="123"/>
      <c r="BF1014" s="67"/>
    </row>
    <row r="1015" spans="1:58" ht="25.5" customHeight="1" x14ac:dyDescent="0.25">
      <c r="A1015" s="31"/>
      <c r="B1015" s="31"/>
      <c r="C1015" s="31"/>
      <c r="D1015" s="31"/>
      <c r="E1015" s="33"/>
      <c r="F1015" s="90"/>
      <c r="G1015" s="31"/>
      <c r="H1015" s="83"/>
      <c r="I1015" s="83"/>
      <c r="J1015" s="62"/>
      <c r="K1015" s="31"/>
      <c r="L1015" s="31"/>
      <c r="M1015" s="83"/>
      <c r="N1015" s="69"/>
      <c r="O1015" s="69"/>
      <c r="P1015" s="74"/>
      <c r="Q1015" s="74"/>
      <c r="R1015" s="75"/>
      <c r="S1015" s="34"/>
      <c r="T1015" s="83"/>
      <c r="U1015" s="83"/>
      <c r="V1015" s="83"/>
      <c r="W1015" s="83"/>
      <c r="X1015" s="74"/>
      <c r="Y1015" s="74"/>
      <c r="Z1015" s="74"/>
      <c r="AA1015" s="66"/>
      <c r="AB1015" s="72"/>
      <c r="AC1015" s="66"/>
      <c r="AD1015" s="72"/>
      <c r="AE1015" s="72"/>
      <c r="AF1015" s="72"/>
      <c r="AG1015" s="62"/>
      <c r="AH1015" s="104"/>
      <c r="AI1015" s="105"/>
      <c r="AJ1015" s="30"/>
      <c r="AK1015" s="30"/>
      <c r="AL1015" s="30"/>
      <c r="AM1015" s="30"/>
      <c r="AN1015" s="68"/>
      <c r="AO1015" s="68"/>
      <c r="AP1015" s="68"/>
      <c r="AQ1015" s="68"/>
      <c r="AR1015" s="68"/>
      <c r="AS1015" s="31"/>
      <c r="AT1015" s="73"/>
      <c r="AU1015" s="73"/>
      <c r="AV1015" s="68"/>
      <c r="AW1015" s="67"/>
      <c r="AX1015" s="67"/>
      <c r="AY1015" s="67"/>
      <c r="AZ1015" s="67"/>
      <c r="BA1015" s="123"/>
      <c r="BB1015" s="123"/>
      <c r="BC1015" s="123"/>
      <c r="BD1015" s="123"/>
      <c r="BE1015" s="123"/>
      <c r="BF1015" s="67"/>
    </row>
    <row r="1016" spans="1:58" ht="25.5" customHeight="1" x14ac:dyDescent="0.25">
      <c r="A1016" s="31"/>
      <c r="B1016" s="31"/>
      <c r="C1016" s="31"/>
      <c r="D1016" s="31"/>
      <c r="E1016" s="33"/>
      <c r="F1016" s="90"/>
      <c r="G1016" s="31"/>
      <c r="H1016" s="83"/>
      <c r="I1016" s="83"/>
      <c r="J1016" s="62"/>
      <c r="K1016" s="31"/>
      <c r="L1016" s="31"/>
      <c r="M1016" s="83"/>
      <c r="N1016" s="69"/>
      <c r="O1016" s="69"/>
      <c r="P1016" s="74"/>
      <c r="Q1016" s="74"/>
      <c r="R1016" s="75"/>
      <c r="S1016" s="34"/>
      <c r="T1016" s="83"/>
      <c r="U1016" s="83"/>
      <c r="V1016" s="83"/>
      <c r="W1016" s="83"/>
      <c r="X1016" s="74"/>
      <c r="Y1016" s="74"/>
      <c r="Z1016" s="74"/>
      <c r="AA1016" s="66"/>
      <c r="AB1016" s="72"/>
      <c r="AC1016" s="66"/>
      <c r="AD1016" s="72"/>
      <c r="AE1016" s="72"/>
      <c r="AF1016" s="72"/>
      <c r="AG1016" s="62"/>
      <c r="AH1016" s="104"/>
      <c r="AI1016" s="105"/>
      <c r="AJ1016" s="30"/>
      <c r="AK1016" s="30"/>
      <c r="AL1016" s="30"/>
      <c r="AM1016" s="30"/>
      <c r="AN1016" s="68"/>
      <c r="AO1016" s="68"/>
      <c r="AP1016" s="68"/>
      <c r="AQ1016" s="68"/>
      <c r="AR1016" s="68"/>
      <c r="AS1016" s="31"/>
      <c r="AT1016" s="73"/>
      <c r="AU1016" s="73"/>
      <c r="AV1016" s="68"/>
      <c r="AW1016" s="67"/>
      <c r="AX1016" s="67"/>
      <c r="AY1016" s="67"/>
      <c r="AZ1016" s="67"/>
      <c r="BA1016" s="123"/>
      <c r="BB1016" s="123"/>
      <c r="BC1016" s="123"/>
      <c r="BD1016" s="123"/>
      <c r="BE1016" s="123"/>
      <c r="BF1016" s="67"/>
    </row>
    <row r="1017" spans="1:58" ht="25.5" customHeight="1" x14ac:dyDescent="0.25">
      <c r="A1017" s="31"/>
      <c r="B1017" s="31"/>
      <c r="C1017" s="31"/>
      <c r="D1017" s="31"/>
      <c r="E1017" s="33"/>
      <c r="F1017" s="90"/>
      <c r="G1017" s="31"/>
      <c r="H1017" s="83"/>
      <c r="I1017" s="83"/>
      <c r="J1017" s="62"/>
      <c r="K1017" s="31"/>
      <c r="L1017" s="31"/>
      <c r="M1017" s="83"/>
      <c r="N1017" s="69"/>
      <c r="O1017" s="69"/>
      <c r="P1017" s="74"/>
      <c r="Q1017" s="74"/>
      <c r="R1017" s="75"/>
      <c r="S1017" s="34"/>
      <c r="T1017" s="83"/>
      <c r="U1017" s="83"/>
      <c r="V1017" s="83"/>
      <c r="W1017" s="83"/>
      <c r="X1017" s="74"/>
      <c r="Y1017" s="74"/>
      <c r="Z1017" s="74"/>
      <c r="AA1017" s="66"/>
      <c r="AB1017" s="72"/>
      <c r="AC1017" s="66"/>
      <c r="AD1017" s="72"/>
      <c r="AE1017" s="72"/>
      <c r="AF1017" s="72"/>
      <c r="AG1017" s="62"/>
      <c r="AH1017" s="104"/>
      <c r="AI1017" s="105"/>
      <c r="AJ1017" s="30"/>
      <c r="AK1017" s="30"/>
      <c r="AL1017" s="30"/>
      <c r="AM1017" s="30"/>
      <c r="AN1017" s="68"/>
      <c r="AO1017" s="68"/>
      <c r="AP1017" s="68"/>
      <c r="AQ1017" s="68"/>
      <c r="AR1017" s="68"/>
      <c r="AS1017" s="31"/>
      <c r="AT1017" s="73"/>
      <c r="AU1017" s="73"/>
      <c r="AV1017" s="68"/>
      <c r="AW1017" s="67"/>
      <c r="AX1017" s="67"/>
      <c r="AY1017" s="67"/>
      <c r="AZ1017" s="67"/>
      <c r="BA1017" s="123"/>
      <c r="BB1017" s="123"/>
      <c r="BC1017" s="123"/>
      <c r="BD1017" s="123"/>
      <c r="BE1017" s="123"/>
      <c r="BF1017" s="67"/>
    </row>
    <row r="1018" spans="1:58" ht="25.5" customHeight="1" x14ac:dyDescent="0.25">
      <c r="A1018" s="31"/>
      <c r="B1018" s="31"/>
      <c r="C1018" s="31"/>
      <c r="D1018" s="31"/>
      <c r="E1018" s="33"/>
      <c r="F1018" s="90"/>
      <c r="G1018" s="31"/>
      <c r="H1018" s="83"/>
      <c r="I1018" s="83"/>
      <c r="J1018" s="62"/>
      <c r="K1018" s="31"/>
      <c r="L1018" s="31"/>
      <c r="M1018" s="83"/>
      <c r="N1018" s="69"/>
      <c r="O1018" s="69"/>
      <c r="P1018" s="74"/>
      <c r="Q1018" s="74"/>
      <c r="R1018" s="75"/>
      <c r="S1018" s="34"/>
      <c r="T1018" s="83"/>
      <c r="U1018" s="83"/>
      <c r="V1018" s="83"/>
      <c r="W1018" s="83"/>
      <c r="X1018" s="74"/>
      <c r="Y1018" s="74"/>
      <c r="Z1018" s="74"/>
      <c r="AA1018" s="66"/>
      <c r="AB1018" s="72"/>
      <c r="AC1018" s="66"/>
      <c r="AD1018" s="72"/>
      <c r="AE1018" s="72"/>
      <c r="AF1018" s="72"/>
      <c r="AG1018" s="62"/>
      <c r="AH1018" s="104"/>
      <c r="AI1018" s="105"/>
      <c r="AJ1018" s="30"/>
      <c r="AK1018" s="30"/>
      <c r="AL1018" s="30"/>
      <c r="AM1018" s="30"/>
      <c r="AN1018" s="68"/>
      <c r="AO1018" s="68"/>
      <c r="AP1018" s="68"/>
      <c r="AQ1018" s="68"/>
      <c r="AR1018" s="68"/>
      <c r="AS1018" s="31"/>
      <c r="AT1018" s="73"/>
      <c r="AU1018" s="73"/>
      <c r="AV1018" s="68"/>
      <c r="AW1018" s="67"/>
      <c r="AX1018" s="67"/>
      <c r="AY1018" s="67"/>
      <c r="AZ1018" s="67"/>
      <c r="BA1018" s="123"/>
      <c r="BB1018" s="123"/>
      <c r="BC1018" s="123"/>
      <c r="BD1018" s="123"/>
      <c r="BE1018" s="123"/>
      <c r="BF1018" s="67"/>
    </row>
    <row r="1019" spans="1:58" ht="25.5" customHeight="1" x14ac:dyDescent="0.25">
      <c r="A1019" s="31"/>
      <c r="B1019" s="31"/>
      <c r="C1019" s="31"/>
      <c r="D1019" s="31"/>
      <c r="E1019" s="33"/>
      <c r="F1019" s="90"/>
      <c r="G1019" s="31"/>
      <c r="H1019" s="83"/>
      <c r="I1019" s="83"/>
      <c r="J1019" s="62"/>
      <c r="K1019" s="31"/>
      <c r="L1019" s="31"/>
      <c r="M1019" s="83"/>
      <c r="N1019" s="69"/>
      <c r="O1019" s="69"/>
      <c r="P1019" s="74"/>
      <c r="Q1019" s="74"/>
      <c r="R1019" s="75"/>
      <c r="S1019" s="34"/>
      <c r="T1019" s="83"/>
      <c r="U1019" s="83"/>
      <c r="V1019" s="83"/>
      <c r="W1019" s="83"/>
      <c r="X1019" s="74"/>
      <c r="Y1019" s="74"/>
      <c r="Z1019" s="74"/>
      <c r="AA1019" s="66"/>
      <c r="AB1019" s="72"/>
      <c r="AC1019" s="66"/>
      <c r="AD1019" s="72"/>
      <c r="AE1019" s="72"/>
      <c r="AF1019" s="72"/>
      <c r="AG1019" s="62"/>
      <c r="AH1019" s="104"/>
      <c r="AI1019" s="105"/>
      <c r="AJ1019" s="30"/>
      <c r="AK1019" s="30"/>
      <c r="AL1019" s="30"/>
      <c r="AM1019" s="30"/>
      <c r="AN1019" s="68"/>
      <c r="AO1019" s="68"/>
      <c r="AP1019" s="68"/>
      <c r="AQ1019" s="68"/>
      <c r="AR1019" s="68"/>
      <c r="AS1019" s="31"/>
      <c r="AT1019" s="73"/>
      <c r="AU1019" s="73"/>
      <c r="AV1019" s="68"/>
      <c r="AW1019" s="67"/>
      <c r="AX1019" s="67"/>
      <c r="AY1019" s="67"/>
      <c r="AZ1019" s="67"/>
      <c r="BA1019" s="123"/>
      <c r="BB1019" s="123"/>
      <c r="BC1019" s="123"/>
      <c r="BD1019" s="123"/>
      <c r="BE1019" s="123"/>
      <c r="BF1019" s="67"/>
    </row>
    <row r="1020" spans="1:58" ht="25.5" customHeight="1" x14ac:dyDescent="0.25">
      <c r="A1020" s="31"/>
      <c r="B1020" s="31"/>
      <c r="C1020" s="31"/>
      <c r="D1020" s="31"/>
      <c r="E1020" s="33"/>
      <c r="F1020" s="90"/>
      <c r="G1020" s="31"/>
      <c r="H1020" s="83"/>
      <c r="I1020" s="83"/>
      <c r="J1020" s="62"/>
      <c r="K1020" s="31"/>
      <c r="L1020" s="31"/>
      <c r="M1020" s="83"/>
      <c r="N1020" s="69"/>
      <c r="O1020" s="69"/>
      <c r="P1020" s="74"/>
      <c r="Q1020" s="74"/>
      <c r="R1020" s="75"/>
      <c r="S1020" s="34"/>
      <c r="T1020" s="83"/>
      <c r="U1020" s="83"/>
      <c r="V1020" s="83"/>
      <c r="W1020" s="83"/>
      <c r="X1020" s="74"/>
      <c r="Y1020" s="74"/>
      <c r="Z1020" s="74"/>
      <c r="AA1020" s="66"/>
      <c r="AB1020" s="72"/>
      <c r="AC1020" s="66"/>
      <c r="AD1020" s="72"/>
      <c r="AE1020" s="72"/>
      <c r="AF1020" s="72"/>
      <c r="AG1020" s="62"/>
      <c r="AH1020" s="104"/>
      <c r="AI1020" s="105"/>
      <c r="AJ1020" s="30"/>
      <c r="AK1020" s="30"/>
      <c r="AL1020" s="30"/>
      <c r="AM1020" s="30"/>
      <c r="AN1020" s="68"/>
      <c r="AO1020" s="68"/>
      <c r="AP1020" s="68"/>
      <c r="AQ1020" s="68"/>
      <c r="AR1020" s="68"/>
      <c r="AS1020" s="31"/>
      <c r="AT1020" s="73"/>
      <c r="AU1020" s="73"/>
      <c r="AV1020" s="68"/>
      <c r="AW1020" s="67"/>
      <c r="AX1020" s="67"/>
      <c r="AY1020" s="67"/>
      <c r="AZ1020" s="67"/>
      <c r="BA1020" s="123"/>
      <c r="BB1020" s="123"/>
      <c r="BC1020" s="123"/>
      <c r="BD1020" s="123"/>
      <c r="BE1020" s="123"/>
      <c r="BF1020" s="67"/>
    </row>
    <row r="1021" spans="1:58" ht="25.5" customHeight="1" x14ac:dyDescent="0.25">
      <c r="A1021" s="31"/>
      <c r="B1021" s="31"/>
      <c r="C1021" s="31"/>
      <c r="D1021" s="31"/>
      <c r="E1021" s="33"/>
      <c r="F1021" s="90"/>
      <c r="G1021" s="31"/>
      <c r="H1021" s="83"/>
      <c r="I1021" s="83"/>
      <c r="J1021" s="62"/>
      <c r="K1021" s="31"/>
      <c r="L1021" s="31"/>
      <c r="M1021" s="83"/>
      <c r="N1021" s="69"/>
      <c r="O1021" s="69"/>
      <c r="P1021" s="74"/>
      <c r="Q1021" s="74"/>
      <c r="R1021" s="75"/>
      <c r="S1021" s="34"/>
      <c r="T1021" s="83"/>
      <c r="U1021" s="83"/>
      <c r="V1021" s="83"/>
      <c r="W1021" s="83"/>
      <c r="X1021" s="74"/>
      <c r="Y1021" s="74"/>
      <c r="Z1021" s="74"/>
      <c r="AA1021" s="66"/>
      <c r="AB1021" s="72"/>
      <c r="AC1021" s="66"/>
      <c r="AD1021" s="72"/>
      <c r="AE1021" s="72"/>
      <c r="AF1021" s="72"/>
      <c r="AG1021" s="62"/>
      <c r="AH1021" s="104"/>
      <c r="AI1021" s="105"/>
      <c r="AJ1021" s="30"/>
      <c r="AK1021" s="30"/>
      <c r="AL1021" s="30"/>
      <c r="AM1021" s="30"/>
      <c r="AN1021" s="68"/>
      <c r="AO1021" s="68"/>
      <c r="AP1021" s="68"/>
      <c r="AQ1021" s="68"/>
      <c r="AR1021" s="68"/>
      <c r="AS1021" s="31"/>
      <c r="AT1021" s="73"/>
      <c r="AU1021" s="73"/>
      <c r="AV1021" s="68"/>
      <c r="AW1021" s="67"/>
      <c r="AX1021" s="67"/>
      <c r="AY1021" s="67"/>
      <c r="AZ1021" s="67"/>
      <c r="BA1021" s="123"/>
      <c r="BB1021" s="123"/>
      <c r="BC1021" s="123"/>
      <c r="BD1021" s="123"/>
      <c r="BE1021" s="123"/>
      <c r="BF1021" s="67"/>
    </row>
    <row r="1022" spans="1:58" ht="25.5" customHeight="1" x14ac:dyDescent="0.25">
      <c r="A1022" s="31"/>
      <c r="B1022" s="31"/>
      <c r="C1022" s="31"/>
      <c r="D1022" s="31"/>
      <c r="E1022" s="33"/>
      <c r="F1022" s="90"/>
      <c r="G1022" s="31"/>
      <c r="H1022" s="83"/>
      <c r="I1022" s="83"/>
      <c r="J1022" s="62"/>
      <c r="K1022" s="31"/>
      <c r="L1022" s="31"/>
      <c r="M1022" s="83"/>
      <c r="N1022" s="69"/>
      <c r="O1022" s="69"/>
      <c r="P1022" s="74"/>
      <c r="Q1022" s="74"/>
      <c r="R1022" s="75"/>
      <c r="S1022" s="34"/>
      <c r="T1022" s="83"/>
      <c r="U1022" s="83"/>
      <c r="V1022" s="83"/>
      <c r="W1022" s="83"/>
      <c r="X1022" s="74"/>
      <c r="Y1022" s="74"/>
      <c r="Z1022" s="74"/>
      <c r="AA1022" s="66"/>
      <c r="AB1022" s="72"/>
      <c r="AC1022" s="66"/>
      <c r="AD1022" s="72"/>
      <c r="AE1022" s="72"/>
      <c r="AF1022" s="72"/>
      <c r="AG1022" s="62"/>
      <c r="AH1022" s="104"/>
      <c r="AI1022" s="105"/>
      <c r="AJ1022" s="30"/>
      <c r="AK1022" s="30"/>
      <c r="AL1022" s="30"/>
      <c r="AM1022" s="30"/>
      <c r="AN1022" s="68"/>
      <c r="AO1022" s="68"/>
      <c r="AP1022" s="68"/>
      <c r="AQ1022" s="68"/>
      <c r="AR1022" s="68"/>
      <c r="AS1022" s="31"/>
      <c r="AT1022" s="73"/>
      <c r="AU1022" s="73"/>
      <c r="AV1022" s="68"/>
      <c r="AW1022" s="67"/>
      <c r="AX1022" s="67"/>
      <c r="AY1022" s="67"/>
      <c r="AZ1022" s="67"/>
      <c r="BA1022" s="123"/>
      <c r="BB1022" s="123"/>
      <c r="BC1022" s="123"/>
      <c r="BD1022" s="123"/>
      <c r="BE1022" s="123"/>
      <c r="BF1022" s="67"/>
    </row>
    <row r="1023" spans="1:58" ht="25.5" customHeight="1" x14ac:dyDescent="0.25">
      <c r="A1023" s="31"/>
      <c r="B1023" s="31"/>
      <c r="C1023" s="31"/>
      <c r="D1023" s="31"/>
      <c r="E1023" s="33"/>
      <c r="F1023" s="90"/>
      <c r="G1023" s="31"/>
      <c r="H1023" s="83"/>
      <c r="I1023" s="83"/>
      <c r="J1023" s="62"/>
      <c r="K1023" s="31"/>
      <c r="L1023" s="31"/>
      <c r="M1023" s="83"/>
      <c r="N1023" s="69"/>
      <c r="O1023" s="69"/>
      <c r="P1023" s="74"/>
      <c r="Q1023" s="74"/>
      <c r="R1023" s="75"/>
      <c r="S1023" s="34"/>
      <c r="T1023" s="83"/>
      <c r="U1023" s="83"/>
      <c r="V1023" s="83"/>
      <c r="W1023" s="83"/>
      <c r="X1023" s="74"/>
      <c r="Y1023" s="74"/>
      <c r="Z1023" s="74"/>
      <c r="AA1023" s="66"/>
      <c r="AB1023" s="72"/>
      <c r="AC1023" s="66"/>
      <c r="AD1023" s="72"/>
      <c r="AE1023" s="72"/>
      <c r="AF1023" s="72"/>
      <c r="AG1023" s="62"/>
      <c r="AH1023" s="104"/>
      <c r="AI1023" s="105"/>
      <c r="AJ1023" s="30"/>
      <c r="AK1023" s="30"/>
      <c r="AL1023" s="30"/>
      <c r="AM1023" s="30"/>
      <c r="AN1023" s="68"/>
      <c r="AO1023" s="68"/>
      <c r="AP1023" s="68"/>
      <c r="AQ1023" s="68"/>
      <c r="AR1023" s="68"/>
      <c r="AS1023" s="31"/>
      <c r="AT1023" s="73"/>
      <c r="AU1023" s="73"/>
      <c r="AV1023" s="68"/>
      <c r="AW1023" s="67"/>
      <c r="AX1023" s="67"/>
      <c r="AY1023" s="67"/>
      <c r="AZ1023" s="67"/>
      <c r="BA1023" s="123"/>
      <c r="BB1023" s="123"/>
      <c r="BC1023" s="123"/>
      <c r="BD1023" s="123"/>
      <c r="BE1023" s="123"/>
      <c r="BF1023" s="67"/>
    </row>
    <row r="1024" spans="1:58" ht="25.5" customHeight="1" x14ac:dyDescent="0.25">
      <c r="A1024" s="31"/>
      <c r="B1024" s="31"/>
      <c r="C1024" s="31"/>
      <c r="D1024" s="31"/>
      <c r="E1024" s="33"/>
      <c r="F1024" s="90"/>
      <c r="G1024" s="31"/>
      <c r="H1024" s="83"/>
      <c r="I1024" s="83"/>
      <c r="J1024" s="62"/>
      <c r="K1024" s="31"/>
      <c r="L1024" s="31"/>
      <c r="M1024" s="83"/>
      <c r="N1024" s="69"/>
      <c r="O1024" s="69"/>
      <c r="P1024" s="74"/>
      <c r="Q1024" s="74"/>
      <c r="R1024" s="75"/>
      <c r="S1024" s="34"/>
      <c r="T1024" s="83"/>
      <c r="U1024" s="83"/>
      <c r="V1024" s="83"/>
      <c r="W1024" s="83"/>
      <c r="X1024" s="74"/>
      <c r="Y1024" s="74"/>
      <c r="Z1024" s="74"/>
      <c r="AA1024" s="66"/>
      <c r="AB1024" s="72"/>
      <c r="AC1024" s="66"/>
      <c r="AD1024" s="72"/>
      <c r="AE1024" s="72"/>
      <c r="AF1024" s="72"/>
      <c r="AG1024" s="62"/>
      <c r="AH1024" s="104"/>
      <c r="AI1024" s="105"/>
      <c r="AJ1024" s="30"/>
      <c r="AK1024" s="30"/>
      <c r="AL1024" s="30"/>
      <c r="AM1024" s="30"/>
      <c r="AN1024" s="68"/>
      <c r="AO1024" s="68"/>
      <c r="AP1024" s="68"/>
      <c r="AQ1024" s="68"/>
      <c r="AR1024" s="68"/>
      <c r="AS1024" s="31"/>
      <c r="AT1024" s="73"/>
      <c r="AU1024" s="73"/>
      <c r="AV1024" s="68"/>
      <c r="AW1024" s="67"/>
      <c r="AX1024" s="67"/>
      <c r="AY1024" s="67"/>
      <c r="AZ1024" s="67"/>
      <c r="BA1024" s="123"/>
      <c r="BB1024" s="123"/>
      <c r="BC1024" s="123"/>
      <c r="BD1024" s="123"/>
      <c r="BE1024" s="123"/>
      <c r="BF1024" s="67"/>
    </row>
    <row r="1025" spans="1:58" ht="25.5" customHeight="1" x14ac:dyDescent="0.25">
      <c r="A1025" s="31"/>
      <c r="B1025" s="31"/>
      <c r="C1025" s="31"/>
      <c r="D1025" s="31"/>
      <c r="E1025" s="33"/>
      <c r="F1025" s="90"/>
      <c r="G1025" s="31"/>
      <c r="H1025" s="83"/>
      <c r="I1025" s="83"/>
      <c r="J1025" s="62"/>
      <c r="K1025" s="31"/>
      <c r="L1025" s="31"/>
      <c r="M1025" s="83"/>
      <c r="N1025" s="69"/>
      <c r="O1025" s="69"/>
      <c r="P1025" s="74"/>
      <c r="Q1025" s="74"/>
      <c r="R1025" s="75"/>
      <c r="S1025" s="34"/>
      <c r="T1025" s="83"/>
      <c r="U1025" s="83"/>
      <c r="V1025" s="83"/>
      <c r="W1025" s="83"/>
      <c r="X1025" s="74"/>
      <c r="Y1025" s="74"/>
      <c r="Z1025" s="74"/>
      <c r="AA1025" s="66"/>
      <c r="AB1025" s="72"/>
      <c r="AC1025" s="66"/>
      <c r="AD1025" s="72"/>
      <c r="AE1025" s="72"/>
      <c r="AF1025" s="72"/>
      <c r="AG1025" s="62"/>
      <c r="AH1025" s="104"/>
      <c r="AI1025" s="105"/>
      <c r="AJ1025" s="30"/>
      <c r="AK1025" s="30"/>
      <c r="AL1025" s="30"/>
      <c r="AM1025" s="30"/>
      <c r="AN1025" s="68"/>
      <c r="AO1025" s="68"/>
      <c r="AP1025" s="68"/>
      <c r="AQ1025" s="68"/>
      <c r="AR1025" s="68"/>
      <c r="AS1025" s="31"/>
      <c r="AT1025" s="73"/>
      <c r="AU1025" s="73"/>
      <c r="AV1025" s="68"/>
      <c r="AW1025" s="67"/>
      <c r="AX1025" s="67"/>
      <c r="AY1025" s="67"/>
      <c r="AZ1025" s="67"/>
      <c r="BA1025" s="123"/>
      <c r="BB1025" s="123"/>
      <c r="BC1025" s="123"/>
      <c r="BD1025" s="123"/>
      <c r="BE1025" s="123"/>
      <c r="BF1025" s="67"/>
    </row>
    <row r="1026" spans="1:58" ht="25.5" customHeight="1" x14ac:dyDescent="0.25">
      <c r="A1026" s="31"/>
      <c r="B1026" s="31"/>
      <c r="C1026" s="31"/>
      <c r="D1026" s="31"/>
      <c r="E1026" s="33"/>
      <c r="F1026" s="90"/>
      <c r="G1026" s="31"/>
      <c r="H1026" s="83"/>
      <c r="I1026" s="83"/>
      <c r="J1026" s="62"/>
      <c r="K1026" s="31"/>
      <c r="L1026" s="31"/>
      <c r="M1026" s="83"/>
      <c r="N1026" s="69"/>
      <c r="O1026" s="69"/>
      <c r="P1026" s="74"/>
      <c r="Q1026" s="74"/>
      <c r="R1026" s="75"/>
      <c r="S1026" s="34"/>
      <c r="T1026" s="83"/>
      <c r="U1026" s="83"/>
      <c r="V1026" s="83"/>
      <c r="W1026" s="83"/>
      <c r="X1026" s="74"/>
      <c r="Y1026" s="74"/>
      <c r="Z1026" s="74"/>
      <c r="AA1026" s="66"/>
      <c r="AB1026" s="72"/>
      <c r="AC1026" s="66"/>
      <c r="AD1026" s="72"/>
      <c r="AE1026" s="72"/>
      <c r="AF1026" s="72"/>
      <c r="AG1026" s="62"/>
      <c r="AH1026" s="104"/>
      <c r="AI1026" s="105"/>
      <c r="AJ1026" s="30"/>
      <c r="AK1026" s="30"/>
      <c r="AL1026" s="30"/>
      <c r="AM1026" s="30"/>
      <c r="AN1026" s="68"/>
      <c r="AO1026" s="68"/>
      <c r="AP1026" s="68"/>
      <c r="AQ1026" s="68"/>
      <c r="AR1026" s="68"/>
      <c r="AS1026" s="31"/>
      <c r="AT1026" s="73"/>
      <c r="AU1026" s="73"/>
      <c r="AV1026" s="68"/>
      <c r="AW1026" s="67"/>
      <c r="AX1026" s="67"/>
      <c r="AY1026" s="67"/>
      <c r="AZ1026" s="67"/>
      <c r="BA1026" s="123"/>
      <c r="BB1026" s="123"/>
      <c r="BC1026" s="123"/>
      <c r="BD1026" s="123"/>
      <c r="BE1026" s="123"/>
      <c r="BF1026" s="67"/>
    </row>
    <row r="1027" spans="1:58" ht="25.5" customHeight="1" x14ac:dyDescent="0.25">
      <c r="A1027" s="31"/>
      <c r="B1027" s="31"/>
      <c r="C1027" s="31"/>
      <c r="D1027" s="31"/>
      <c r="E1027" s="33"/>
      <c r="F1027" s="90"/>
      <c r="G1027" s="31"/>
      <c r="H1027" s="83"/>
      <c r="I1027" s="83"/>
      <c r="J1027" s="62"/>
      <c r="K1027" s="31"/>
      <c r="L1027" s="31"/>
      <c r="M1027" s="83"/>
      <c r="N1027" s="69"/>
      <c r="O1027" s="69"/>
      <c r="P1027" s="74"/>
      <c r="Q1027" s="74"/>
      <c r="R1027" s="75"/>
      <c r="S1027" s="34"/>
      <c r="T1027" s="83"/>
      <c r="U1027" s="83"/>
      <c r="V1027" s="83"/>
      <c r="W1027" s="83"/>
      <c r="X1027" s="74"/>
      <c r="Y1027" s="74"/>
      <c r="Z1027" s="74"/>
      <c r="AA1027" s="66"/>
      <c r="AB1027" s="72"/>
      <c r="AC1027" s="66"/>
      <c r="AD1027" s="72"/>
      <c r="AE1027" s="72"/>
      <c r="AF1027" s="72"/>
      <c r="AG1027" s="62"/>
      <c r="AH1027" s="104"/>
      <c r="AI1027" s="105"/>
      <c r="AJ1027" s="30"/>
      <c r="AK1027" s="30"/>
      <c r="AL1027" s="30"/>
      <c r="AM1027" s="30"/>
      <c r="AN1027" s="68"/>
      <c r="AO1027" s="68"/>
      <c r="AP1027" s="68"/>
      <c r="AQ1027" s="68"/>
      <c r="AR1027" s="68"/>
      <c r="AS1027" s="31"/>
      <c r="AT1027" s="73"/>
      <c r="AU1027" s="73"/>
      <c r="AV1027" s="68"/>
      <c r="AW1027" s="67"/>
      <c r="AX1027" s="67"/>
      <c r="AY1027" s="67"/>
      <c r="AZ1027" s="67"/>
      <c r="BA1027" s="123"/>
      <c r="BB1027" s="123"/>
      <c r="BC1027" s="123"/>
      <c r="BD1027" s="123"/>
      <c r="BE1027" s="123"/>
      <c r="BF1027" s="67"/>
    </row>
    <row r="1028" spans="1:58" ht="25.5" customHeight="1" x14ac:dyDescent="0.25">
      <c r="A1028" s="31"/>
      <c r="B1028" s="31"/>
      <c r="C1028" s="31"/>
      <c r="D1028" s="31"/>
      <c r="E1028" s="33"/>
      <c r="F1028" s="90"/>
      <c r="G1028" s="31"/>
      <c r="H1028" s="83"/>
      <c r="I1028" s="83"/>
      <c r="J1028" s="62"/>
      <c r="K1028" s="31"/>
      <c r="L1028" s="31"/>
      <c r="M1028" s="83"/>
      <c r="N1028" s="69"/>
      <c r="O1028" s="69"/>
      <c r="P1028" s="74"/>
      <c r="Q1028" s="74"/>
      <c r="R1028" s="75"/>
      <c r="S1028" s="34"/>
      <c r="T1028" s="83"/>
      <c r="U1028" s="83"/>
      <c r="V1028" s="83"/>
      <c r="W1028" s="83"/>
      <c r="X1028" s="74"/>
      <c r="Y1028" s="74"/>
      <c r="Z1028" s="74"/>
      <c r="AA1028" s="66"/>
      <c r="AB1028" s="72"/>
      <c r="AC1028" s="66"/>
      <c r="AD1028" s="72"/>
      <c r="AE1028" s="72"/>
      <c r="AF1028" s="72"/>
      <c r="AG1028" s="62"/>
      <c r="AH1028" s="104"/>
      <c r="AI1028" s="105"/>
      <c r="AJ1028" s="30"/>
      <c r="AK1028" s="30"/>
      <c r="AL1028" s="30"/>
      <c r="AM1028" s="30"/>
      <c r="AN1028" s="68"/>
      <c r="AO1028" s="68"/>
      <c r="AP1028" s="68"/>
      <c r="AQ1028" s="68"/>
      <c r="AR1028" s="68"/>
      <c r="AS1028" s="31"/>
      <c r="AT1028" s="73"/>
      <c r="AU1028" s="73"/>
      <c r="AV1028" s="68"/>
      <c r="AW1028" s="67"/>
      <c r="AX1028" s="67"/>
      <c r="AY1028" s="67"/>
      <c r="AZ1028" s="67"/>
      <c r="BA1028" s="123"/>
      <c r="BB1028" s="123"/>
      <c r="BC1028" s="123"/>
      <c r="BD1028" s="123"/>
      <c r="BE1028" s="123"/>
      <c r="BF1028" s="67"/>
    </row>
    <row r="1029" spans="1:58" ht="25.5" customHeight="1" x14ac:dyDescent="0.25">
      <c r="A1029" s="31"/>
      <c r="B1029" s="31"/>
      <c r="C1029" s="31"/>
      <c r="D1029" s="31"/>
      <c r="E1029" s="33"/>
      <c r="F1029" s="90"/>
      <c r="G1029" s="31"/>
      <c r="H1029" s="83"/>
      <c r="I1029" s="83"/>
      <c r="J1029" s="62"/>
      <c r="K1029" s="31"/>
      <c r="L1029" s="31"/>
      <c r="M1029" s="83"/>
      <c r="N1029" s="69"/>
      <c r="O1029" s="69"/>
      <c r="P1029" s="74"/>
      <c r="Q1029" s="74"/>
      <c r="R1029" s="75"/>
      <c r="S1029" s="34"/>
      <c r="T1029" s="83"/>
      <c r="U1029" s="83"/>
      <c r="V1029" s="83"/>
      <c r="W1029" s="83"/>
      <c r="X1029" s="74"/>
      <c r="Y1029" s="74"/>
      <c r="Z1029" s="74"/>
      <c r="AA1029" s="66"/>
      <c r="AB1029" s="72"/>
      <c r="AC1029" s="66"/>
      <c r="AD1029" s="72"/>
      <c r="AE1029" s="72"/>
      <c r="AF1029" s="72"/>
      <c r="AG1029" s="62"/>
      <c r="AH1029" s="104"/>
      <c r="AI1029" s="105"/>
      <c r="AJ1029" s="30"/>
      <c r="AK1029" s="30"/>
      <c r="AL1029" s="30"/>
      <c r="AM1029" s="30"/>
      <c r="AN1029" s="68"/>
      <c r="AO1029" s="68"/>
      <c r="AP1029" s="68"/>
      <c r="AQ1029" s="68"/>
      <c r="AR1029" s="68"/>
      <c r="AS1029" s="31"/>
      <c r="AT1029" s="73"/>
      <c r="AU1029" s="73"/>
      <c r="AV1029" s="68"/>
      <c r="AW1029" s="67"/>
      <c r="AX1029" s="67"/>
      <c r="AY1029" s="67"/>
      <c r="AZ1029" s="67"/>
      <c r="BA1029" s="123"/>
      <c r="BB1029" s="123"/>
      <c r="BC1029" s="123"/>
      <c r="BD1029" s="123"/>
      <c r="BE1029" s="123"/>
      <c r="BF1029" s="67"/>
    </row>
    <row r="1030" spans="1:58" ht="25.5" customHeight="1" x14ac:dyDescent="0.25">
      <c r="A1030" s="31"/>
      <c r="B1030" s="31"/>
      <c r="C1030" s="31"/>
      <c r="D1030" s="31"/>
      <c r="E1030" s="33"/>
      <c r="F1030" s="90"/>
      <c r="G1030" s="31"/>
      <c r="H1030" s="83"/>
      <c r="I1030" s="83"/>
      <c r="J1030" s="62"/>
      <c r="K1030" s="31"/>
      <c r="L1030" s="31"/>
      <c r="M1030" s="83"/>
      <c r="N1030" s="69"/>
      <c r="O1030" s="69"/>
      <c r="P1030" s="74"/>
      <c r="Q1030" s="74"/>
      <c r="R1030" s="75"/>
      <c r="S1030" s="34"/>
      <c r="T1030" s="83"/>
      <c r="U1030" s="83"/>
      <c r="V1030" s="83"/>
      <c r="W1030" s="83"/>
      <c r="X1030" s="74"/>
      <c r="Y1030" s="74"/>
      <c r="Z1030" s="74"/>
      <c r="AA1030" s="66"/>
      <c r="AB1030" s="72"/>
      <c r="AC1030" s="66"/>
      <c r="AD1030" s="72"/>
      <c r="AE1030" s="72"/>
      <c r="AF1030" s="72"/>
      <c r="AG1030" s="62"/>
      <c r="AH1030" s="104"/>
      <c r="AI1030" s="105"/>
      <c r="AJ1030" s="30"/>
      <c r="AK1030" s="30"/>
      <c r="AL1030" s="30"/>
      <c r="AM1030" s="30"/>
      <c r="AN1030" s="68"/>
      <c r="AO1030" s="68"/>
      <c r="AP1030" s="68"/>
      <c r="AQ1030" s="68"/>
      <c r="AR1030" s="68"/>
      <c r="AS1030" s="31"/>
      <c r="AT1030" s="73"/>
      <c r="AU1030" s="73"/>
      <c r="AV1030" s="68"/>
      <c r="AW1030" s="67"/>
      <c r="AX1030" s="67"/>
      <c r="AY1030" s="67"/>
      <c r="AZ1030" s="67"/>
      <c r="BA1030" s="123"/>
      <c r="BB1030" s="123"/>
      <c r="BC1030" s="123"/>
      <c r="BD1030" s="123"/>
      <c r="BE1030" s="123"/>
      <c r="BF1030" s="67"/>
    </row>
    <row r="1031" spans="1:58" ht="25.5" customHeight="1" x14ac:dyDescent="0.25">
      <c r="A1031" s="31"/>
      <c r="B1031" s="31"/>
      <c r="C1031" s="31"/>
      <c r="D1031" s="31"/>
      <c r="E1031" s="33"/>
      <c r="F1031" s="90"/>
      <c r="G1031" s="31"/>
      <c r="H1031" s="83"/>
      <c r="I1031" s="83"/>
      <c r="J1031" s="62"/>
      <c r="K1031" s="31"/>
      <c r="L1031" s="31"/>
      <c r="M1031" s="83"/>
      <c r="N1031" s="69"/>
      <c r="O1031" s="69"/>
      <c r="P1031" s="74"/>
      <c r="Q1031" s="74"/>
      <c r="R1031" s="75"/>
      <c r="S1031" s="34"/>
      <c r="T1031" s="83"/>
      <c r="U1031" s="83"/>
      <c r="V1031" s="83"/>
      <c r="W1031" s="83"/>
      <c r="X1031" s="74"/>
      <c r="Y1031" s="74"/>
      <c r="Z1031" s="74"/>
      <c r="AA1031" s="66"/>
      <c r="AB1031" s="72"/>
      <c r="AC1031" s="66"/>
      <c r="AD1031" s="72"/>
      <c r="AE1031" s="72"/>
      <c r="AF1031" s="72"/>
      <c r="AG1031" s="62"/>
      <c r="AH1031" s="104"/>
      <c r="AI1031" s="105"/>
      <c r="AJ1031" s="30"/>
      <c r="AK1031" s="30"/>
      <c r="AL1031" s="30"/>
      <c r="AM1031" s="30"/>
      <c r="AN1031" s="68"/>
      <c r="AO1031" s="68"/>
      <c r="AP1031" s="68"/>
      <c r="AQ1031" s="68"/>
      <c r="AR1031" s="68"/>
      <c r="AS1031" s="31"/>
      <c r="AT1031" s="73"/>
      <c r="AU1031" s="73"/>
      <c r="AV1031" s="68"/>
      <c r="AW1031" s="67"/>
      <c r="AX1031" s="67"/>
      <c r="AY1031" s="67"/>
      <c r="AZ1031" s="67"/>
      <c r="BA1031" s="123"/>
      <c r="BB1031" s="123"/>
      <c r="BC1031" s="123"/>
      <c r="BD1031" s="123"/>
      <c r="BE1031" s="123"/>
      <c r="BF1031" s="67"/>
    </row>
    <row r="1032" spans="1:58" ht="25.5" customHeight="1" x14ac:dyDescent="0.25">
      <c r="A1032" s="31"/>
      <c r="B1032" s="31"/>
      <c r="C1032" s="31"/>
      <c r="D1032" s="31"/>
      <c r="E1032" s="33"/>
      <c r="F1032" s="90"/>
      <c r="G1032" s="31"/>
      <c r="H1032" s="83"/>
      <c r="I1032" s="83"/>
      <c r="J1032" s="62"/>
      <c r="K1032" s="31"/>
      <c r="L1032" s="31"/>
      <c r="M1032" s="83"/>
      <c r="N1032" s="69"/>
      <c r="O1032" s="69"/>
      <c r="P1032" s="74"/>
      <c r="Q1032" s="74"/>
      <c r="R1032" s="75"/>
      <c r="S1032" s="34"/>
      <c r="T1032" s="83"/>
      <c r="U1032" s="83"/>
      <c r="V1032" s="83"/>
      <c r="W1032" s="83"/>
      <c r="X1032" s="74"/>
      <c r="Y1032" s="74"/>
      <c r="Z1032" s="74"/>
      <c r="AA1032" s="66"/>
      <c r="AB1032" s="72"/>
      <c r="AC1032" s="66"/>
      <c r="AD1032" s="72"/>
      <c r="AE1032" s="72"/>
      <c r="AF1032" s="72"/>
      <c r="AG1032" s="62"/>
      <c r="AH1032" s="104"/>
      <c r="AI1032" s="105"/>
      <c r="AJ1032" s="30"/>
      <c r="AK1032" s="30"/>
      <c r="AL1032" s="30"/>
      <c r="AM1032" s="30"/>
      <c r="AN1032" s="68"/>
      <c r="AO1032" s="68"/>
      <c r="AP1032" s="68"/>
      <c r="AQ1032" s="68"/>
      <c r="AR1032" s="68"/>
      <c r="AS1032" s="31"/>
      <c r="AT1032" s="73"/>
      <c r="AU1032" s="73"/>
      <c r="AV1032" s="68"/>
      <c r="AW1032" s="67"/>
      <c r="AX1032" s="67"/>
      <c r="AY1032" s="67"/>
      <c r="AZ1032" s="67"/>
      <c r="BA1032" s="123"/>
      <c r="BB1032" s="123"/>
      <c r="BC1032" s="123"/>
      <c r="BD1032" s="123"/>
      <c r="BE1032" s="123"/>
      <c r="BF1032" s="67"/>
    </row>
    <row r="1033" spans="1:58" ht="25.5" customHeight="1" x14ac:dyDescent="0.25">
      <c r="A1033" s="31"/>
      <c r="B1033" s="31"/>
      <c r="C1033" s="31"/>
      <c r="D1033" s="31"/>
      <c r="E1033" s="33"/>
      <c r="F1033" s="90"/>
      <c r="G1033" s="31"/>
      <c r="H1033" s="83"/>
      <c r="I1033" s="83"/>
      <c r="J1033" s="62"/>
      <c r="K1033" s="31"/>
      <c r="L1033" s="31"/>
      <c r="M1033" s="83"/>
      <c r="N1033" s="69"/>
      <c r="O1033" s="69"/>
      <c r="P1033" s="74"/>
      <c r="Q1033" s="74"/>
      <c r="R1033" s="75"/>
      <c r="S1033" s="34"/>
      <c r="T1033" s="83"/>
      <c r="U1033" s="83"/>
      <c r="V1033" s="83"/>
      <c r="W1033" s="83"/>
      <c r="X1033" s="74"/>
      <c r="Y1033" s="74"/>
      <c r="Z1033" s="74"/>
      <c r="AA1033" s="66"/>
      <c r="AB1033" s="72"/>
      <c r="AC1033" s="66"/>
      <c r="AD1033" s="72"/>
      <c r="AE1033" s="72"/>
      <c r="AF1033" s="72"/>
      <c r="AG1033" s="62"/>
      <c r="AH1033" s="104"/>
      <c r="AI1033" s="105"/>
      <c r="AJ1033" s="30"/>
      <c r="AK1033" s="30"/>
      <c r="AL1033" s="30"/>
      <c r="AM1033" s="30"/>
      <c r="AN1033" s="68"/>
      <c r="AO1033" s="68"/>
      <c r="AP1033" s="68"/>
      <c r="AQ1033" s="68"/>
      <c r="AR1033" s="68"/>
      <c r="AS1033" s="31"/>
      <c r="AT1033" s="73"/>
      <c r="AU1033" s="73"/>
      <c r="AV1033" s="68"/>
      <c r="AW1033" s="67"/>
      <c r="AX1033" s="67"/>
      <c r="AY1033" s="67"/>
      <c r="AZ1033" s="67"/>
      <c r="BA1033" s="123"/>
      <c r="BB1033" s="123"/>
      <c r="BC1033" s="123"/>
      <c r="BD1033" s="123"/>
      <c r="BE1033" s="123"/>
      <c r="BF1033" s="67"/>
    </row>
    <row r="1034" spans="1:58" ht="25.5" customHeight="1" x14ac:dyDescent="0.25">
      <c r="A1034" s="31"/>
      <c r="B1034" s="31"/>
      <c r="C1034" s="31"/>
      <c r="D1034" s="31"/>
      <c r="E1034" s="33"/>
      <c r="F1034" s="90"/>
      <c r="G1034" s="31"/>
      <c r="H1034" s="83"/>
      <c r="I1034" s="83"/>
      <c r="J1034" s="62"/>
      <c r="K1034" s="31"/>
      <c r="L1034" s="31"/>
      <c r="M1034" s="83"/>
      <c r="N1034" s="69"/>
      <c r="O1034" s="69"/>
      <c r="P1034" s="74"/>
      <c r="Q1034" s="74"/>
      <c r="R1034" s="75"/>
      <c r="S1034" s="34"/>
      <c r="T1034" s="83"/>
      <c r="U1034" s="83"/>
      <c r="V1034" s="83"/>
      <c r="W1034" s="83"/>
      <c r="X1034" s="74"/>
      <c r="Y1034" s="74"/>
      <c r="Z1034" s="74"/>
      <c r="AA1034" s="66"/>
      <c r="AB1034" s="72"/>
      <c r="AC1034" s="66"/>
      <c r="AD1034" s="72"/>
      <c r="AE1034" s="72"/>
      <c r="AF1034" s="72"/>
      <c r="AG1034" s="62"/>
      <c r="AH1034" s="104"/>
      <c r="AI1034" s="105"/>
      <c r="AJ1034" s="30"/>
      <c r="AK1034" s="30"/>
      <c r="AL1034" s="30"/>
      <c r="AM1034" s="30"/>
      <c r="AN1034" s="68"/>
      <c r="AO1034" s="68"/>
      <c r="AP1034" s="68"/>
      <c r="AQ1034" s="68"/>
      <c r="AR1034" s="68"/>
      <c r="AS1034" s="31"/>
      <c r="AT1034" s="73"/>
      <c r="AU1034" s="73"/>
      <c r="AV1034" s="68"/>
      <c r="AW1034" s="67"/>
      <c r="AX1034" s="67"/>
      <c r="AY1034" s="67"/>
      <c r="AZ1034" s="67"/>
      <c r="BA1034" s="123"/>
      <c r="BB1034" s="123"/>
      <c r="BC1034" s="123"/>
      <c r="BD1034" s="123"/>
      <c r="BE1034" s="123"/>
      <c r="BF1034" s="67"/>
    </row>
    <row r="1035" spans="1:58" ht="25.5" customHeight="1" x14ac:dyDescent="0.25">
      <c r="A1035" s="31"/>
      <c r="B1035" s="31"/>
      <c r="C1035" s="31"/>
      <c r="D1035" s="31"/>
      <c r="E1035" s="33"/>
      <c r="F1035" s="90"/>
      <c r="G1035" s="31"/>
      <c r="H1035" s="83"/>
      <c r="I1035" s="83"/>
      <c r="J1035" s="62"/>
      <c r="K1035" s="31"/>
      <c r="L1035" s="31"/>
      <c r="M1035" s="83"/>
      <c r="N1035" s="69"/>
      <c r="O1035" s="69"/>
      <c r="P1035" s="74"/>
      <c r="Q1035" s="74"/>
      <c r="R1035" s="75"/>
      <c r="S1035" s="34"/>
      <c r="T1035" s="83"/>
      <c r="U1035" s="83"/>
      <c r="V1035" s="83"/>
      <c r="W1035" s="83"/>
      <c r="X1035" s="74"/>
      <c r="Y1035" s="74"/>
      <c r="Z1035" s="74"/>
      <c r="AA1035" s="66"/>
      <c r="AB1035" s="72"/>
      <c r="AC1035" s="66"/>
      <c r="AD1035" s="72"/>
      <c r="AE1035" s="72"/>
      <c r="AF1035" s="72"/>
      <c r="AG1035" s="62"/>
      <c r="AH1035" s="104"/>
      <c r="AI1035" s="105"/>
      <c r="AJ1035" s="30"/>
      <c r="AK1035" s="30"/>
      <c r="AL1035" s="30"/>
      <c r="AM1035" s="30"/>
      <c r="AN1035" s="68"/>
      <c r="AO1035" s="68"/>
      <c r="AP1035" s="68"/>
      <c r="AQ1035" s="68"/>
      <c r="AR1035" s="68"/>
      <c r="AS1035" s="31"/>
      <c r="AT1035" s="73"/>
      <c r="AU1035" s="73"/>
      <c r="AV1035" s="68"/>
      <c r="AW1035" s="67"/>
      <c r="AX1035" s="67"/>
      <c r="AY1035" s="67"/>
      <c r="AZ1035" s="67"/>
      <c r="BA1035" s="123"/>
      <c r="BB1035" s="123"/>
      <c r="BC1035" s="123"/>
      <c r="BD1035" s="123"/>
      <c r="BE1035" s="123"/>
      <c r="BF1035" s="67"/>
    </row>
    <row r="1036" spans="1:58" ht="25.5" customHeight="1" x14ac:dyDescent="0.25">
      <c r="A1036" s="31"/>
      <c r="B1036" s="31"/>
      <c r="C1036" s="31"/>
      <c r="D1036" s="31"/>
      <c r="E1036" s="33"/>
      <c r="F1036" s="90"/>
      <c r="G1036" s="31"/>
      <c r="H1036" s="83"/>
      <c r="I1036" s="83"/>
      <c r="J1036" s="62"/>
      <c r="K1036" s="31"/>
      <c r="L1036" s="31"/>
      <c r="M1036" s="83"/>
      <c r="N1036" s="69"/>
      <c r="O1036" s="69"/>
      <c r="P1036" s="74"/>
      <c r="Q1036" s="74"/>
      <c r="R1036" s="75"/>
      <c r="S1036" s="34"/>
      <c r="T1036" s="83"/>
      <c r="U1036" s="83"/>
      <c r="V1036" s="83"/>
      <c r="W1036" s="83"/>
      <c r="X1036" s="74"/>
      <c r="Y1036" s="74"/>
      <c r="Z1036" s="74"/>
      <c r="AA1036" s="66"/>
      <c r="AB1036" s="72"/>
      <c r="AC1036" s="66"/>
      <c r="AD1036" s="72"/>
      <c r="AE1036" s="72"/>
      <c r="AF1036" s="72"/>
      <c r="AG1036" s="62"/>
      <c r="AH1036" s="104"/>
      <c r="AI1036" s="105"/>
      <c r="AJ1036" s="30"/>
      <c r="AK1036" s="30"/>
      <c r="AL1036" s="30"/>
      <c r="AM1036" s="30"/>
      <c r="AN1036" s="68"/>
      <c r="AO1036" s="68"/>
      <c r="AP1036" s="68"/>
      <c r="AQ1036" s="68"/>
      <c r="AR1036" s="68"/>
      <c r="AS1036" s="31"/>
      <c r="AT1036" s="73"/>
      <c r="AU1036" s="73"/>
      <c r="AV1036" s="68"/>
      <c r="AW1036" s="67"/>
      <c r="AX1036" s="67"/>
      <c r="AY1036" s="67"/>
      <c r="AZ1036" s="67"/>
      <c r="BA1036" s="123"/>
      <c r="BB1036" s="123"/>
      <c r="BC1036" s="123"/>
      <c r="BD1036" s="123"/>
      <c r="BE1036" s="123"/>
      <c r="BF1036" s="67"/>
    </row>
    <row r="1037" spans="1:58" ht="25.5" customHeight="1" x14ac:dyDescent="0.25">
      <c r="A1037" s="31"/>
      <c r="B1037" s="31"/>
      <c r="C1037" s="31"/>
      <c r="D1037" s="31"/>
      <c r="E1037" s="33"/>
      <c r="F1037" s="90"/>
      <c r="G1037" s="31"/>
      <c r="H1037" s="83"/>
      <c r="I1037" s="83"/>
      <c r="J1037" s="62"/>
      <c r="K1037" s="31"/>
      <c r="L1037" s="31"/>
      <c r="M1037" s="83"/>
      <c r="N1037" s="69"/>
      <c r="O1037" s="69"/>
      <c r="P1037" s="74"/>
      <c r="Q1037" s="74"/>
      <c r="R1037" s="75"/>
      <c r="S1037" s="34"/>
      <c r="T1037" s="83"/>
      <c r="U1037" s="83"/>
      <c r="V1037" s="83"/>
      <c r="W1037" s="83"/>
      <c r="X1037" s="74"/>
      <c r="Y1037" s="74"/>
      <c r="Z1037" s="74"/>
      <c r="AA1037" s="66"/>
      <c r="AB1037" s="72"/>
      <c r="AC1037" s="66"/>
      <c r="AD1037" s="72"/>
      <c r="AE1037" s="72"/>
      <c r="AF1037" s="72"/>
      <c r="AG1037" s="62"/>
      <c r="AH1037" s="104"/>
      <c r="AI1037" s="105"/>
      <c r="AJ1037" s="30"/>
      <c r="AK1037" s="30"/>
      <c r="AL1037" s="30"/>
      <c r="AM1037" s="30"/>
      <c r="AN1037" s="68"/>
      <c r="AO1037" s="68"/>
      <c r="AP1037" s="68"/>
      <c r="AQ1037" s="68"/>
      <c r="AR1037" s="68"/>
      <c r="AS1037" s="31"/>
      <c r="AT1037" s="73"/>
      <c r="AU1037" s="73"/>
      <c r="AV1037" s="68"/>
      <c r="AW1037" s="67"/>
      <c r="AX1037" s="67"/>
      <c r="AY1037" s="67"/>
      <c r="AZ1037" s="67"/>
      <c r="BA1037" s="123"/>
      <c r="BB1037" s="123"/>
      <c r="BC1037" s="123"/>
      <c r="BD1037" s="123"/>
      <c r="BE1037" s="123"/>
      <c r="BF1037" s="67"/>
    </row>
    <row r="1038" spans="1:58" ht="25.5" customHeight="1" x14ac:dyDescent="0.25">
      <c r="A1038" s="31"/>
      <c r="B1038" s="31"/>
      <c r="C1038" s="31"/>
      <c r="D1038" s="31"/>
      <c r="E1038" s="33"/>
      <c r="F1038" s="90"/>
      <c r="G1038" s="31"/>
      <c r="H1038" s="83"/>
      <c r="I1038" s="83"/>
      <c r="J1038" s="62"/>
      <c r="K1038" s="31"/>
      <c r="L1038" s="31"/>
      <c r="M1038" s="83"/>
      <c r="N1038" s="69"/>
      <c r="O1038" s="69"/>
      <c r="P1038" s="74"/>
      <c r="Q1038" s="74"/>
      <c r="R1038" s="75"/>
      <c r="S1038" s="34"/>
      <c r="T1038" s="83"/>
      <c r="U1038" s="83"/>
      <c r="V1038" s="83"/>
      <c r="W1038" s="83"/>
      <c r="X1038" s="74"/>
      <c r="Y1038" s="74"/>
      <c r="Z1038" s="74"/>
      <c r="AA1038" s="66"/>
      <c r="AB1038" s="72"/>
      <c r="AC1038" s="66"/>
      <c r="AD1038" s="72"/>
      <c r="AE1038" s="72"/>
      <c r="AF1038" s="72"/>
      <c r="AG1038" s="62"/>
      <c r="AH1038" s="104"/>
      <c r="AI1038" s="105"/>
      <c r="AJ1038" s="30"/>
      <c r="AK1038" s="30"/>
      <c r="AL1038" s="30"/>
      <c r="AM1038" s="30"/>
      <c r="AN1038" s="68"/>
      <c r="AO1038" s="68"/>
      <c r="AP1038" s="68"/>
      <c r="AQ1038" s="68"/>
      <c r="AR1038" s="68"/>
      <c r="AS1038" s="31"/>
      <c r="AT1038" s="73"/>
      <c r="AU1038" s="73"/>
      <c r="AV1038" s="68"/>
      <c r="AW1038" s="67"/>
      <c r="AX1038" s="67"/>
      <c r="AY1038" s="67"/>
      <c r="AZ1038" s="67"/>
      <c r="BA1038" s="123"/>
      <c r="BB1038" s="123"/>
      <c r="BC1038" s="123"/>
      <c r="BD1038" s="123"/>
      <c r="BE1038" s="123"/>
      <c r="BF1038" s="67"/>
    </row>
    <row r="1039" spans="1:58" ht="25.5" customHeight="1" x14ac:dyDescent="0.25">
      <c r="A1039" s="31"/>
      <c r="B1039" s="31"/>
      <c r="C1039" s="31"/>
      <c r="D1039" s="31"/>
      <c r="E1039" s="33"/>
      <c r="F1039" s="90"/>
      <c r="G1039" s="31"/>
      <c r="H1039" s="83"/>
      <c r="I1039" s="83"/>
      <c r="J1039" s="62"/>
      <c r="K1039" s="31"/>
      <c r="L1039" s="31"/>
      <c r="M1039" s="83"/>
      <c r="N1039" s="69"/>
      <c r="O1039" s="69"/>
      <c r="P1039" s="74"/>
      <c r="Q1039" s="74"/>
      <c r="R1039" s="75"/>
      <c r="S1039" s="34"/>
      <c r="T1039" s="83"/>
      <c r="U1039" s="83"/>
      <c r="V1039" s="83"/>
      <c r="W1039" s="83"/>
      <c r="X1039" s="74"/>
      <c r="Y1039" s="74"/>
      <c r="Z1039" s="74"/>
      <c r="AA1039" s="66"/>
      <c r="AB1039" s="72"/>
      <c r="AC1039" s="66"/>
      <c r="AD1039" s="72"/>
      <c r="AE1039" s="72"/>
      <c r="AF1039" s="72"/>
      <c r="AG1039" s="62"/>
      <c r="AH1039" s="104"/>
      <c r="AI1039" s="105"/>
      <c r="AJ1039" s="30"/>
      <c r="AK1039" s="30"/>
      <c r="AL1039" s="30"/>
      <c r="AM1039" s="30"/>
      <c r="AN1039" s="68"/>
      <c r="AO1039" s="68"/>
      <c r="AP1039" s="68"/>
      <c r="AQ1039" s="68"/>
      <c r="AR1039" s="68"/>
      <c r="AS1039" s="31"/>
      <c r="AT1039" s="73"/>
      <c r="AU1039" s="73"/>
      <c r="AV1039" s="68"/>
      <c r="AW1039" s="67"/>
      <c r="AX1039" s="67"/>
      <c r="AY1039" s="67"/>
      <c r="AZ1039" s="67"/>
      <c r="BA1039" s="123"/>
      <c r="BB1039" s="123"/>
      <c r="BC1039" s="123"/>
      <c r="BD1039" s="123"/>
      <c r="BE1039" s="123"/>
      <c r="BF1039" s="67"/>
    </row>
    <row r="1040" spans="1:58" ht="25.5" customHeight="1" x14ac:dyDescent="0.25">
      <c r="A1040" s="31"/>
      <c r="B1040" s="31"/>
      <c r="C1040" s="31"/>
      <c r="D1040" s="31"/>
      <c r="E1040" s="33"/>
      <c r="F1040" s="90"/>
      <c r="G1040" s="31"/>
      <c r="H1040" s="83"/>
      <c r="I1040" s="83"/>
      <c r="J1040" s="62"/>
      <c r="K1040" s="31"/>
      <c r="L1040" s="31"/>
      <c r="M1040" s="83"/>
      <c r="N1040" s="69"/>
      <c r="O1040" s="69"/>
      <c r="P1040" s="74"/>
      <c r="Q1040" s="74"/>
      <c r="R1040" s="75"/>
      <c r="S1040" s="34"/>
      <c r="T1040" s="83"/>
      <c r="U1040" s="83"/>
      <c r="V1040" s="83"/>
      <c r="W1040" s="83"/>
      <c r="X1040" s="74"/>
      <c r="Y1040" s="74"/>
      <c r="Z1040" s="74"/>
      <c r="AA1040" s="66"/>
      <c r="AB1040" s="72"/>
      <c r="AC1040" s="66"/>
      <c r="AD1040" s="72"/>
      <c r="AE1040" s="72"/>
      <c r="AF1040" s="72"/>
      <c r="AG1040" s="62"/>
      <c r="AH1040" s="104"/>
      <c r="AI1040" s="105"/>
      <c r="AJ1040" s="30"/>
      <c r="AK1040" s="30"/>
      <c r="AL1040" s="30"/>
      <c r="AM1040" s="30"/>
      <c r="AN1040" s="68"/>
      <c r="AO1040" s="68"/>
      <c r="AP1040" s="68"/>
      <c r="AQ1040" s="68"/>
      <c r="AR1040" s="68"/>
      <c r="AS1040" s="31"/>
      <c r="AT1040" s="73"/>
      <c r="AU1040" s="73"/>
      <c r="AV1040" s="68"/>
      <c r="AW1040" s="67"/>
      <c r="AX1040" s="67"/>
      <c r="AY1040" s="67"/>
      <c r="AZ1040" s="67"/>
      <c r="BA1040" s="123"/>
      <c r="BB1040" s="123"/>
      <c r="BC1040" s="123"/>
      <c r="BD1040" s="123"/>
      <c r="BE1040" s="123"/>
      <c r="BF1040" s="67"/>
    </row>
    <row r="1041" spans="1:58" ht="25.5" customHeight="1" x14ac:dyDescent="0.25">
      <c r="A1041" s="31"/>
      <c r="B1041" s="31"/>
      <c r="C1041" s="31"/>
      <c r="D1041" s="31"/>
      <c r="E1041" s="33"/>
      <c r="F1041" s="90"/>
      <c r="G1041" s="31"/>
      <c r="H1041" s="83"/>
      <c r="I1041" s="83"/>
      <c r="J1041" s="62"/>
      <c r="K1041" s="31"/>
      <c r="L1041" s="31"/>
      <c r="M1041" s="83"/>
      <c r="N1041" s="69"/>
      <c r="O1041" s="69"/>
      <c r="P1041" s="74"/>
      <c r="Q1041" s="74"/>
      <c r="R1041" s="75"/>
      <c r="S1041" s="34"/>
      <c r="T1041" s="83"/>
      <c r="U1041" s="83"/>
      <c r="V1041" s="83"/>
      <c r="W1041" s="83"/>
      <c r="X1041" s="74"/>
      <c r="Y1041" s="74"/>
      <c r="Z1041" s="74"/>
      <c r="AA1041" s="66"/>
      <c r="AB1041" s="72"/>
      <c r="AC1041" s="66"/>
      <c r="AD1041" s="72"/>
      <c r="AE1041" s="72"/>
      <c r="AF1041" s="72"/>
      <c r="AG1041" s="62"/>
      <c r="AH1041" s="104"/>
      <c r="AI1041" s="105"/>
      <c r="AJ1041" s="30"/>
      <c r="AK1041" s="30"/>
      <c r="AL1041" s="30"/>
      <c r="AM1041" s="30"/>
      <c r="AN1041" s="68"/>
      <c r="AO1041" s="68"/>
      <c r="AP1041" s="68"/>
      <c r="AQ1041" s="68"/>
      <c r="AR1041" s="68"/>
      <c r="AS1041" s="31"/>
      <c r="AT1041" s="73"/>
      <c r="AU1041" s="73"/>
      <c r="AV1041" s="68"/>
      <c r="AW1041" s="67"/>
      <c r="AX1041" s="67"/>
      <c r="AY1041" s="67"/>
      <c r="AZ1041" s="67"/>
      <c r="BA1041" s="123"/>
      <c r="BB1041" s="123"/>
      <c r="BC1041" s="123"/>
      <c r="BD1041" s="123"/>
      <c r="BE1041" s="123"/>
      <c r="BF1041" s="67"/>
    </row>
    <row r="1042" spans="1:58" ht="25.5" customHeight="1" x14ac:dyDescent="0.25">
      <c r="A1042" s="31"/>
      <c r="B1042" s="31"/>
      <c r="C1042" s="31"/>
      <c r="D1042" s="31"/>
      <c r="E1042" s="33"/>
      <c r="F1042" s="90"/>
      <c r="G1042" s="31"/>
      <c r="H1042" s="83"/>
      <c r="I1042" s="83"/>
      <c r="J1042" s="62"/>
      <c r="K1042" s="31"/>
      <c r="L1042" s="31"/>
      <c r="M1042" s="83"/>
      <c r="N1042" s="69"/>
      <c r="O1042" s="69"/>
      <c r="P1042" s="74"/>
      <c r="Q1042" s="74"/>
      <c r="R1042" s="75"/>
      <c r="S1042" s="34"/>
      <c r="T1042" s="83"/>
      <c r="U1042" s="83"/>
      <c r="V1042" s="83"/>
      <c r="W1042" s="83"/>
      <c r="X1042" s="74"/>
      <c r="Y1042" s="74"/>
      <c r="Z1042" s="74"/>
      <c r="AA1042" s="66"/>
      <c r="AB1042" s="72"/>
      <c r="AC1042" s="66"/>
      <c r="AD1042" s="72"/>
      <c r="AE1042" s="72"/>
      <c r="AF1042" s="72"/>
      <c r="AG1042" s="62"/>
      <c r="AH1042" s="104"/>
      <c r="AI1042" s="105"/>
      <c r="AJ1042" s="30"/>
      <c r="AK1042" s="30"/>
      <c r="AL1042" s="30"/>
      <c r="AM1042" s="30"/>
      <c r="AN1042" s="68"/>
      <c r="AO1042" s="68"/>
      <c r="AP1042" s="68"/>
      <c r="AQ1042" s="68"/>
      <c r="AR1042" s="68"/>
      <c r="AS1042" s="31"/>
      <c r="AT1042" s="73"/>
      <c r="AU1042" s="73"/>
      <c r="AV1042" s="68"/>
      <c r="AW1042" s="67"/>
      <c r="AX1042" s="67"/>
      <c r="AY1042" s="67"/>
      <c r="AZ1042" s="67"/>
      <c r="BA1042" s="123"/>
      <c r="BB1042" s="123"/>
      <c r="BC1042" s="123"/>
      <c r="BD1042" s="123"/>
      <c r="BE1042" s="123"/>
      <c r="BF1042" s="67"/>
    </row>
    <row r="1043" spans="1:58" ht="25.5" customHeight="1" x14ac:dyDescent="0.25">
      <c r="A1043" s="31"/>
      <c r="B1043" s="31"/>
      <c r="C1043" s="31"/>
      <c r="D1043" s="31"/>
      <c r="E1043" s="33"/>
      <c r="F1043" s="90"/>
      <c r="G1043" s="31"/>
      <c r="H1043" s="83"/>
      <c r="I1043" s="83"/>
      <c r="J1043" s="62"/>
      <c r="K1043" s="31"/>
      <c r="L1043" s="31"/>
      <c r="M1043" s="83"/>
      <c r="N1043" s="69"/>
      <c r="O1043" s="69"/>
      <c r="P1043" s="74"/>
      <c r="Q1043" s="74"/>
      <c r="R1043" s="75"/>
      <c r="S1043" s="34"/>
      <c r="T1043" s="83"/>
      <c r="U1043" s="83"/>
      <c r="V1043" s="83"/>
      <c r="W1043" s="83"/>
      <c r="X1043" s="74"/>
      <c r="Y1043" s="74"/>
      <c r="Z1043" s="74"/>
      <c r="AA1043" s="66"/>
      <c r="AB1043" s="72"/>
      <c r="AC1043" s="66"/>
      <c r="AD1043" s="72"/>
      <c r="AE1043" s="72"/>
      <c r="AF1043" s="72"/>
      <c r="AG1043" s="62"/>
      <c r="AH1043" s="104"/>
      <c r="AI1043" s="105"/>
      <c r="AJ1043" s="30"/>
      <c r="AK1043" s="30"/>
      <c r="AL1043" s="30"/>
      <c r="AM1043" s="30"/>
      <c r="AN1043" s="68"/>
      <c r="AO1043" s="68"/>
      <c r="AP1043" s="68"/>
      <c r="AQ1043" s="68"/>
      <c r="AR1043" s="68"/>
      <c r="AS1043" s="31"/>
      <c r="AT1043" s="73"/>
      <c r="AU1043" s="73"/>
      <c r="AV1043" s="68"/>
      <c r="AW1043" s="67"/>
      <c r="AX1043" s="67"/>
      <c r="AY1043" s="67"/>
      <c r="AZ1043" s="67"/>
      <c r="BA1043" s="123"/>
      <c r="BB1043" s="123"/>
      <c r="BC1043" s="123"/>
      <c r="BD1043" s="123"/>
      <c r="BE1043" s="123"/>
      <c r="BF1043" s="67"/>
    </row>
    <row r="1044" spans="1:58" ht="25.5" customHeight="1" x14ac:dyDescent="0.25">
      <c r="A1044" s="31"/>
      <c r="B1044" s="31"/>
      <c r="C1044" s="31"/>
      <c r="D1044" s="31"/>
      <c r="E1044" s="33"/>
      <c r="F1044" s="90"/>
      <c r="G1044" s="31"/>
      <c r="H1044" s="83"/>
      <c r="I1044" s="83"/>
      <c r="J1044" s="62"/>
      <c r="K1044" s="31"/>
      <c r="L1044" s="31"/>
      <c r="M1044" s="83"/>
      <c r="N1044" s="69"/>
      <c r="O1044" s="69"/>
      <c r="P1044" s="74"/>
      <c r="Q1044" s="74"/>
      <c r="R1044" s="75"/>
      <c r="S1044" s="34"/>
      <c r="T1044" s="83"/>
      <c r="U1044" s="83"/>
      <c r="V1044" s="83"/>
      <c r="W1044" s="83"/>
      <c r="X1044" s="74"/>
      <c r="Y1044" s="74"/>
      <c r="Z1044" s="74"/>
      <c r="AA1044" s="66"/>
      <c r="AB1044" s="72"/>
      <c r="AC1044" s="66"/>
      <c r="AD1044" s="72"/>
      <c r="AE1044" s="72"/>
      <c r="AF1044" s="72"/>
      <c r="AG1044" s="62"/>
      <c r="AH1044" s="104"/>
      <c r="AI1044" s="105"/>
      <c r="AJ1044" s="30"/>
      <c r="AK1044" s="30"/>
      <c r="AL1044" s="30"/>
      <c r="AM1044" s="30"/>
      <c r="AN1044" s="68"/>
      <c r="AO1044" s="68"/>
      <c r="AP1044" s="68"/>
      <c r="AQ1044" s="68"/>
      <c r="AR1044" s="68"/>
      <c r="AS1044" s="31"/>
      <c r="AT1044" s="73"/>
      <c r="AU1044" s="73"/>
      <c r="AV1044" s="68"/>
      <c r="AW1044" s="67"/>
      <c r="AX1044" s="67"/>
      <c r="AY1044" s="67"/>
      <c r="AZ1044" s="67"/>
      <c r="BA1044" s="123"/>
      <c r="BB1044" s="123"/>
      <c r="BC1044" s="123"/>
      <c r="BD1044" s="123"/>
      <c r="BE1044" s="123"/>
      <c r="BF1044" s="67"/>
    </row>
    <row r="1045" spans="1:58" ht="25.5" customHeight="1" x14ac:dyDescent="0.25">
      <c r="A1045" s="31"/>
      <c r="B1045" s="31"/>
      <c r="C1045" s="31"/>
      <c r="D1045" s="31"/>
      <c r="E1045" s="33"/>
      <c r="F1045" s="90"/>
      <c r="G1045" s="31"/>
      <c r="H1045" s="83"/>
      <c r="I1045" s="83"/>
      <c r="J1045" s="62"/>
      <c r="K1045" s="31"/>
      <c r="L1045" s="31"/>
      <c r="M1045" s="83"/>
      <c r="N1045" s="69"/>
      <c r="O1045" s="69"/>
      <c r="P1045" s="74"/>
      <c r="Q1045" s="74"/>
      <c r="R1045" s="75"/>
      <c r="S1045" s="34"/>
      <c r="T1045" s="83"/>
      <c r="U1045" s="83"/>
      <c r="V1045" s="83"/>
      <c r="W1045" s="83"/>
      <c r="X1045" s="74"/>
      <c r="Y1045" s="74"/>
      <c r="Z1045" s="74"/>
      <c r="AA1045" s="66"/>
      <c r="AB1045" s="72"/>
      <c r="AC1045" s="66"/>
      <c r="AD1045" s="72"/>
      <c r="AE1045" s="72"/>
      <c r="AF1045" s="72"/>
      <c r="AG1045" s="62"/>
      <c r="AH1045" s="104"/>
      <c r="AI1045" s="105"/>
      <c r="AJ1045" s="30"/>
      <c r="AK1045" s="30"/>
      <c r="AL1045" s="30"/>
      <c r="AM1045" s="30"/>
      <c r="AN1045" s="68"/>
      <c r="AO1045" s="68"/>
      <c r="AP1045" s="68"/>
      <c r="AQ1045" s="68"/>
      <c r="AR1045" s="68"/>
      <c r="AS1045" s="31"/>
      <c r="AT1045" s="73"/>
      <c r="AU1045" s="73"/>
      <c r="AV1045" s="68"/>
      <c r="AW1045" s="67"/>
      <c r="AX1045" s="67"/>
      <c r="AY1045" s="67"/>
      <c r="AZ1045" s="67"/>
      <c r="BA1045" s="123"/>
      <c r="BB1045" s="123"/>
      <c r="BC1045" s="123"/>
      <c r="BD1045" s="123"/>
      <c r="BE1045" s="123"/>
      <c r="BF1045" s="67"/>
    </row>
    <row r="1046" spans="1:58" ht="25.5" customHeight="1" x14ac:dyDescent="0.25">
      <c r="A1046" s="31"/>
      <c r="B1046" s="31"/>
      <c r="C1046" s="31"/>
      <c r="D1046" s="31"/>
      <c r="E1046" s="33"/>
      <c r="F1046" s="90"/>
      <c r="G1046" s="31"/>
      <c r="H1046" s="83"/>
      <c r="I1046" s="83"/>
      <c r="J1046" s="62"/>
      <c r="K1046" s="31"/>
      <c r="L1046" s="31"/>
      <c r="M1046" s="83"/>
      <c r="N1046" s="69"/>
      <c r="O1046" s="69"/>
      <c r="P1046" s="74"/>
      <c r="Q1046" s="74"/>
      <c r="R1046" s="75"/>
      <c r="S1046" s="34"/>
      <c r="T1046" s="83"/>
      <c r="U1046" s="83"/>
      <c r="V1046" s="83"/>
      <c r="W1046" s="83"/>
      <c r="X1046" s="74"/>
      <c r="Y1046" s="74"/>
      <c r="Z1046" s="74"/>
      <c r="AA1046" s="66"/>
      <c r="AB1046" s="72"/>
      <c r="AC1046" s="66"/>
      <c r="AD1046" s="72"/>
      <c r="AE1046" s="72"/>
      <c r="AF1046" s="72"/>
      <c r="AG1046" s="62"/>
      <c r="AH1046" s="104"/>
      <c r="AI1046" s="105"/>
      <c r="AJ1046" s="30"/>
      <c r="AK1046" s="30"/>
      <c r="AL1046" s="30"/>
      <c r="AM1046" s="30"/>
      <c r="AN1046" s="68"/>
      <c r="AO1046" s="68"/>
      <c r="AP1046" s="68"/>
      <c r="AQ1046" s="68"/>
      <c r="AR1046" s="68"/>
      <c r="AS1046" s="31"/>
      <c r="AT1046" s="73"/>
      <c r="AU1046" s="73"/>
      <c r="AV1046" s="68"/>
      <c r="AW1046" s="67"/>
      <c r="AX1046" s="67"/>
      <c r="AY1046" s="67"/>
      <c r="AZ1046" s="67"/>
      <c r="BA1046" s="123"/>
      <c r="BB1046" s="123"/>
      <c r="BC1046" s="123"/>
      <c r="BD1046" s="123"/>
      <c r="BE1046" s="123"/>
      <c r="BF1046" s="67"/>
    </row>
    <row r="1047" spans="1:58" ht="25.5" customHeight="1" x14ac:dyDescent="0.25">
      <c r="A1047" s="31"/>
      <c r="B1047" s="31"/>
      <c r="C1047" s="31"/>
      <c r="D1047" s="31"/>
      <c r="E1047" s="33"/>
      <c r="F1047" s="90"/>
      <c r="G1047" s="31"/>
      <c r="H1047" s="83"/>
      <c r="I1047" s="83"/>
      <c r="J1047" s="62"/>
      <c r="K1047" s="31"/>
      <c r="L1047" s="31"/>
      <c r="M1047" s="83"/>
      <c r="N1047" s="69"/>
      <c r="O1047" s="69"/>
      <c r="P1047" s="74"/>
      <c r="Q1047" s="74"/>
      <c r="R1047" s="75"/>
      <c r="S1047" s="34"/>
      <c r="T1047" s="83"/>
      <c r="U1047" s="83"/>
      <c r="V1047" s="83"/>
      <c r="W1047" s="83"/>
      <c r="X1047" s="74"/>
      <c r="Y1047" s="74"/>
      <c r="Z1047" s="74"/>
      <c r="AA1047" s="66"/>
      <c r="AB1047" s="72"/>
      <c r="AC1047" s="66"/>
      <c r="AD1047" s="72"/>
      <c r="AE1047" s="72"/>
      <c r="AF1047" s="72"/>
      <c r="AG1047" s="62"/>
      <c r="AH1047" s="104"/>
      <c r="AI1047" s="105"/>
      <c r="AJ1047" s="30"/>
      <c r="AK1047" s="30"/>
      <c r="AL1047" s="30"/>
      <c r="AM1047" s="30"/>
      <c r="AN1047" s="68"/>
      <c r="AO1047" s="68"/>
      <c r="AP1047" s="68"/>
      <c r="AQ1047" s="68"/>
      <c r="AR1047" s="68"/>
      <c r="AS1047" s="31"/>
      <c r="AT1047" s="73"/>
      <c r="AU1047" s="73"/>
      <c r="AV1047" s="68"/>
      <c r="AW1047" s="67"/>
      <c r="AX1047" s="67"/>
      <c r="AY1047" s="67"/>
      <c r="AZ1047" s="67"/>
      <c r="BA1047" s="123"/>
      <c r="BB1047" s="123"/>
      <c r="BC1047" s="123"/>
      <c r="BD1047" s="123"/>
      <c r="BE1047" s="123"/>
      <c r="BF1047" s="67"/>
    </row>
    <row r="1048" spans="1:58" ht="25.5" customHeight="1" x14ac:dyDescent="0.25">
      <c r="A1048" s="31"/>
      <c r="B1048" s="31"/>
      <c r="C1048" s="31"/>
      <c r="D1048" s="31"/>
      <c r="E1048" s="33"/>
      <c r="F1048" s="90"/>
      <c r="G1048" s="31"/>
      <c r="H1048" s="83"/>
      <c r="I1048" s="83"/>
      <c r="J1048" s="62"/>
      <c r="K1048" s="31"/>
      <c r="L1048" s="31"/>
      <c r="M1048" s="83"/>
      <c r="N1048" s="69"/>
      <c r="O1048" s="69"/>
      <c r="P1048" s="74"/>
      <c r="Q1048" s="74"/>
      <c r="R1048" s="75"/>
      <c r="S1048" s="34"/>
      <c r="T1048" s="83"/>
      <c r="U1048" s="83"/>
      <c r="V1048" s="83"/>
      <c r="W1048" s="83"/>
      <c r="X1048" s="74"/>
      <c r="Y1048" s="74"/>
      <c r="Z1048" s="74"/>
      <c r="AA1048" s="66"/>
      <c r="AB1048" s="72"/>
      <c r="AC1048" s="66"/>
      <c r="AD1048" s="72"/>
      <c r="AE1048" s="72"/>
      <c r="AF1048" s="72"/>
      <c r="AG1048" s="62"/>
      <c r="AH1048" s="104"/>
      <c r="AI1048" s="105"/>
      <c r="AJ1048" s="30"/>
      <c r="AK1048" s="30"/>
      <c r="AL1048" s="30"/>
      <c r="AM1048" s="30"/>
      <c r="AN1048" s="68"/>
      <c r="AO1048" s="68"/>
      <c r="AP1048" s="68"/>
      <c r="AQ1048" s="68"/>
      <c r="AR1048" s="68"/>
      <c r="AS1048" s="31"/>
      <c r="AT1048" s="73"/>
      <c r="AU1048" s="73"/>
      <c r="AV1048" s="68"/>
      <c r="AW1048" s="67"/>
      <c r="AX1048" s="67"/>
      <c r="AY1048" s="67"/>
      <c r="AZ1048" s="67"/>
      <c r="BA1048" s="123"/>
      <c r="BB1048" s="123"/>
      <c r="BC1048" s="123"/>
      <c r="BD1048" s="123"/>
      <c r="BE1048" s="123"/>
      <c r="BF1048" s="67"/>
    </row>
    <row r="1049" spans="1:58" ht="25.5" customHeight="1" x14ac:dyDescent="0.25">
      <c r="A1049" s="31"/>
      <c r="B1049" s="31"/>
      <c r="C1049" s="31"/>
      <c r="D1049" s="31"/>
      <c r="E1049" s="33"/>
      <c r="F1049" s="90"/>
      <c r="G1049" s="31"/>
      <c r="H1049" s="83"/>
      <c r="I1049" s="83"/>
      <c r="J1049" s="62"/>
      <c r="K1049" s="31"/>
      <c r="L1049" s="31"/>
      <c r="M1049" s="83"/>
      <c r="N1049" s="69"/>
      <c r="O1049" s="69"/>
      <c r="P1049" s="74"/>
      <c r="Q1049" s="74"/>
      <c r="R1049" s="75"/>
      <c r="S1049" s="34"/>
      <c r="T1049" s="83"/>
      <c r="U1049" s="83"/>
      <c r="V1049" s="83"/>
      <c r="W1049" s="83"/>
      <c r="X1049" s="74"/>
      <c r="Y1049" s="74"/>
      <c r="Z1049" s="74"/>
      <c r="AA1049" s="66"/>
      <c r="AB1049" s="72"/>
      <c r="AC1049" s="66"/>
      <c r="AD1049" s="72"/>
      <c r="AE1049" s="72"/>
      <c r="AF1049" s="72"/>
      <c r="AG1049" s="62"/>
      <c r="AH1049" s="104"/>
      <c r="AI1049" s="105"/>
      <c r="AJ1049" s="30"/>
      <c r="AK1049" s="30"/>
      <c r="AL1049" s="30"/>
      <c r="AM1049" s="30"/>
      <c r="AN1049" s="68"/>
      <c r="AO1049" s="68"/>
      <c r="AP1049" s="68"/>
      <c r="AQ1049" s="68"/>
      <c r="AR1049" s="68"/>
      <c r="AS1049" s="31"/>
      <c r="AT1049" s="73"/>
      <c r="AU1049" s="73"/>
      <c r="AV1049" s="68"/>
      <c r="AW1049" s="67"/>
      <c r="AX1049" s="67"/>
      <c r="AY1049" s="67"/>
      <c r="AZ1049" s="67"/>
      <c r="BA1049" s="123"/>
      <c r="BB1049" s="123"/>
      <c r="BC1049" s="123"/>
      <c r="BD1049" s="123"/>
      <c r="BE1049" s="123"/>
      <c r="BF1049" s="67"/>
    </row>
    <row r="1050" spans="1:58" ht="25.5" customHeight="1" x14ac:dyDescent="0.25">
      <c r="A1050" s="31"/>
      <c r="B1050" s="31"/>
      <c r="C1050" s="31"/>
      <c r="D1050" s="31"/>
      <c r="E1050" s="33"/>
      <c r="F1050" s="90"/>
      <c r="G1050" s="31"/>
      <c r="H1050" s="83"/>
      <c r="I1050" s="83"/>
      <c r="J1050" s="62"/>
      <c r="K1050" s="31"/>
      <c r="L1050" s="31"/>
      <c r="M1050" s="83"/>
      <c r="N1050" s="69"/>
      <c r="O1050" s="69"/>
      <c r="P1050" s="74"/>
      <c r="Q1050" s="74"/>
      <c r="R1050" s="75"/>
      <c r="S1050" s="34"/>
      <c r="T1050" s="83"/>
      <c r="U1050" s="83"/>
      <c r="V1050" s="83"/>
      <c r="W1050" s="83"/>
      <c r="X1050" s="74"/>
      <c r="Y1050" s="74"/>
      <c r="Z1050" s="74"/>
      <c r="AA1050" s="66"/>
      <c r="AB1050" s="72"/>
      <c r="AC1050" s="66"/>
      <c r="AD1050" s="72"/>
      <c r="AE1050" s="72"/>
      <c r="AF1050" s="72"/>
      <c r="AG1050" s="62"/>
      <c r="AH1050" s="104"/>
      <c r="AI1050" s="105"/>
      <c r="AJ1050" s="30"/>
      <c r="AK1050" s="30"/>
      <c r="AL1050" s="30"/>
      <c r="AM1050" s="30"/>
      <c r="AN1050" s="68"/>
      <c r="AO1050" s="68"/>
      <c r="AP1050" s="68"/>
      <c r="AQ1050" s="68"/>
      <c r="AR1050" s="68"/>
      <c r="AS1050" s="31"/>
      <c r="AT1050" s="73"/>
      <c r="AU1050" s="73"/>
      <c r="AV1050" s="68"/>
      <c r="AW1050" s="67"/>
      <c r="AX1050" s="67"/>
      <c r="AY1050" s="67"/>
      <c r="AZ1050" s="67"/>
      <c r="BA1050" s="123"/>
      <c r="BB1050" s="123"/>
      <c r="BC1050" s="123"/>
      <c r="BD1050" s="123"/>
      <c r="BE1050" s="123"/>
      <c r="BF1050" s="67"/>
    </row>
    <row r="1051" spans="1:58" ht="25.5" customHeight="1" x14ac:dyDescent="0.25">
      <c r="A1051" s="31"/>
      <c r="B1051" s="31"/>
      <c r="C1051" s="31"/>
      <c r="D1051" s="31"/>
      <c r="E1051" s="33"/>
      <c r="F1051" s="90"/>
      <c r="G1051" s="31"/>
      <c r="H1051" s="83"/>
      <c r="I1051" s="83"/>
      <c r="J1051" s="62"/>
      <c r="K1051" s="31"/>
      <c r="L1051" s="31"/>
      <c r="M1051" s="83"/>
      <c r="N1051" s="69"/>
      <c r="O1051" s="69"/>
      <c r="P1051" s="74"/>
      <c r="Q1051" s="74"/>
      <c r="R1051" s="75"/>
      <c r="S1051" s="34"/>
      <c r="T1051" s="83"/>
      <c r="U1051" s="83"/>
      <c r="V1051" s="83"/>
      <c r="W1051" s="83"/>
      <c r="X1051" s="74"/>
      <c r="Y1051" s="74"/>
      <c r="Z1051" s="74"/>
      <c r="AA1051" s="66"/>
      <c r="AB1051" s="72"/>
      <c r="AC1051" s="66"/>
      <c r="AD1051" s="72"/>
      <c r="AE1051" s="72"/>
      <c r="AF1051" s="72"/>
      <c r="AG1051" s="62"/>
      <c r="AH1051" s="104"/>
      <c r="AI1051" s="105"/>
      <c r="AJ1051" s="30"/>
      <c r="AK1051" s="30"/>
      <c r="AL1051" s="30"/>
      <c r="AM1051" s="30"/>
      <c r="AN1051" s="68"/>
      <c r="AO1051" s="68"/>
      <c r="AP1051" s="68"/>
      <c r="AQ1051" s="68"/>
      <c r="AR1051" s="68"/>
      <c r="AS1051" s="31"/>
      <c r="AT1051" s="73"/>
      <c r="AU1051" s="73"/>
      <c r="AV1051" s="68"/>
      <c r="AW1051" s="67"/>
      <c r="AX1051" s="67"/>
      <c r="AY1051" s="67"/>
      <c r="AZ1051" s="67"/>
      <c r="BA1051" s="123"/>
      <c r="BB1051" s="123"/>
      <c r="BC1051" s="123"/>
      <c r="BD1051" s="123"/>
      <c r="BE1051" s="123"/>
      <c r="BF1051" s="67"/>
    </row>
    <row r="1052" spans="1:58" ht="25.5" customHeight="1" x14ac:dyDescent="0.25">
      <c r="A1052" s="31"/>
      <c r="B1052" s="31"/>
      <c r="C1052" s="31"/>
      <c r="D1052" s="31"/>
      <c r="E1052" s="33"/>
      <c r="F1052" s="90"/>
      <c r="G1052" s="31"/>
      <c r="H1052" s="83"/>
      <c r="I1052" s="83"/>
      <c r="J1052" s="62"/>
      <c r="K1052" s="31"/>
      <c r="L1052" s="31"/>
      <c r="M1052" s="83"/>
      <c r="N1052" s="69"/>
      <c r="O1052" s="69"/>
      <c r="P1052" s="74"/>
      <c r="Q1052" s="74"/>
      <c r="R1052" s="75"/>
      <c r="S1052" s="34"/>
      <c r="T1052" s="83"/>
      <c r="U1052" s="83"/>
      <c r="V1052" s="83"/>
      <c r="W1052" s="83"/>
      <c r="X1052" s="74"/>
      <c r="Y1052" s="74"/>
      <c r="Z1052" s="74"/>
      <c r="AA1052" s="66"/>
      <c r="AB1052" s="72"/>
      <c r="AC1052" s="66"/>
      <c r="AD1052" s="72"/>
      <c r="AE1052" s="72"/>
      <c r="AF1052" s="72"/>
      <c r="AG1052" s="62"/>
      <c r="AH1052" s="104"/>
      <c r="AI1052" s="105"/>
      <c r="AJ1052" s="30"/>
      <c r="AK1052" s="30"/>
      <c r="AL1052" s="30"/>
      <c r="AM1052" s="30"/>
      <c r="AN1052" s="68"/>
      <c r="AO1052" s="68"/>
      <c r="AP1052" s="68"/>
      <c r="AQ1052" s="68"/>
      <c r="AR1052" s="68"/>
      <c r="AS1052" s="31"/>
      <c r="AT1052" s="73"/>
      <c r="AU1052" s="73"/>
      <c r="AV1052" s="68"/>
      <c r="AW1052" s="67"/>
      <c r="AX1052" s="67"/>
      <c r="AY1052" s="67"/>
      <c r="AZ1052" s="67"/>
      <c r="BA1052" s="123"/>
      <c r="BB1052" s="123"/>
      <c r="BC1052" s="123"/>
      <c r="BD1052" s="123"/>
      <c r="BE1052" s="123"/>
      <c r="BF1052" s="67"/>
    </row>
    <row r="1053" spans="1:58" ht="25.5" customHeight="1" x14ac:dyDescent="0.25">
      <c r="A1053" s="31"/>
      <c r="B1053" s="31"/>
      <c r="C1053" s="31"/>
      <c r="D1053" s="31"/>
      <c r="E1053" s="33"/>
      <c r="F1053" s="90"/>
      <c r="G1053" s="31"/>
      <c r="H1053" s="83"/>
      <c r="I1053" s="83"/>
      <c r="J1053" s="62"/>
      <c r="K1053" s="31"/>
      <c r="L1053" s="31"/>
      <c r="M1053" s="83"/>
      <c r="N1053" s="69"/>
      <c r="O1053" s="69"/>
      <c r="P1053" s="74"/>
      <c r="Q1053" s="74"/>
      <c r="R1053" s="75"/>
      <c r="S1053" s="34"/>
      <c r="T1053" s="83"/>
      <c r="U1053" s="83"/>
      <c r="V1053" s="83"/>
      <c r="W1053" s="83"/>
      <c r="X1053" s="74"/>
      <c r="Y1053" s="74"/>
      <c r="Z1053" s="74"/>
      <c r="AA1053" s="66"/>
      <c r="AB1053" s="72"/>
      <c r="AC1053" s="66"/>
      <c r="AD1053" s="72"/>
      <c r="AE1053" s="72"/>
      <c r="AF1053" s="72"/>
      <c r="AG1053" s="62"/>
      <c r="AH1053" s="104"/>
      <c r="AI1053" s="105"/>
      <c r="AJ1053" s="30"/>
      <c r="AK1053" s="30"/>
      <c r="AL1053" s="30"/>
      <c r="AM1053" s="30"/>
      <c r="AN1053" s="68"/>
      <c r="AO1053" s="68"/>
      <c r="AP1053" s="68"/>
      <c r="AQ1053" s="68"/>
      <c r="AR1053" s="68"/>
      <c r="AS1053" s="31"/>
      <c r="AT1053" s="73"/>
      <c r="AU1053" s="73"/>
      <c r="AV1053" s="68"/>
      <c r="AW1053" s="67"/>
      <c r="AX1053" s="67"/>
      <c r="AY1053" s="67"/>
      <c r="AZ1053" s="67"/>
      <c r="BA1053" s="123"/>
      <c r="BB1053" s="123"/>
      <c r="BC1053" s="123"/>
      <c r="BD1053" s="123"/>
      <c r="BE1053" s="123"/>
      <c r="BF1053" s="67"/>
    </row>
    <row r="1054" spans="1:58" ht="25.5" customHeight="1" x14ac:dyDescent="0.25">
      <c r="A1054" s="31"/>
      <c r="B1054" s="31"/>
      <c r="C1054" s="31"/>
      <c r="D1054" s="31"/>
      <c r="E1054" s="33"/>
      <c r="F1054" s="90"/>
      <c r="G1054" s="31"/>
      <c r="H1054" s="83"/>
      <c r="I1054" s="83"/>
      <c r="J1054" s="62"/>
      <c r="K1054" s="31"/>
      <c r="L1054" s="31"/>
      <c r="M1054" s="83"/>
      <c r="N1054" s="69"/>
      <c r="O1054" s="69"/>
      <c r="P1054" s="74"/>
      <c r="Q1054" s="74"/>
      <c r="R1054" s="75"/>
      <c r="S1054" s="34"/>
      <c r="T1054" s="83"/>
      <c r="U1054" s="83"/>
      <c r="V1054" s="83"/>
      <c r="W1054" s="83"/>
      <c r="X1054" s="74"/>
      <c r="Y1054" s="74"/>
      <c r="Z1054" s="74"/>
      <c r="AA1054" s="66"/>
      <c r="AB1054" s="72"/>
      <c r="AC1054" s="66"/>
      <c r="AD1054" s="72"/>
      <c r="AE1054" s="72"/>
      <c r="AF1054" s="72"/>
      <c r="AG1054" s="62"/>
      <c r="AH1054" s="104"/>
      <c r="AI1054" s="105"/>
      <c r="AJ1054" s="30"/>
      <c r="AK1054" s="30"/>
      <c r="AL1054" s="30"/>
      <c r="AM1054" s="30"/>
      <c r="AN1054" s="68"/>
      <c r="AO1054" s="68"/>
      <c r="AP1054" s="68"/>
      <c r="AQ1054" s="68"/>
      <c r="AR1054" s="68"/>
      <c r="AS1054" s="31"/>
      <c r="AT1054" s="73"/>
      <c r="AU1054" s="73"/>
      <c r="AV1054" s="68"/>
      <c r="AW1054" s="67"/>
      <c r="AX1054" s="67"/>
      <c r="AY1054" s="67"/>
      <c r="AZ1054" s="67"/>
      <c r="BA1054" s="123"/>
      <c r="BB1054" s="123"/>
      <c r="BC1054" s="123"/>
      <c r="BD1054" s="123"/>
      <c r="BE1054" s="123"/>
      <c r="BF1054" s="67"/>
    </row>
    <row r="1055" spans="1:58" ht="25.5" customHeight="1" x14ac:dyDescent="0.25">
      <c r="A1055" s="31"/>
      <c r="B1055" s="31"/>
      <c r="C1055" s="31"/>
      <c r="D1055" s="31"/>
      <c r="E1055" s="33"/>
      <c r="F1055" s="90"/>
      <c r="G1055" s="31"/>
      <c r="H1055" s="83"/>
      <c r="I1055" s="83"/>
      <c r="J1055" s="62"/>
      <c r="K1055" s="31"/>
      <c r="L1055" s="31"/>
      <c r="M1055" s="83"/>
      <c r="N1055" s="69"/>
      <c r="O1055" s="69"/>
      <c r="P1055" s="74"/>
      <c r="Q1055" s="74"/>
      <c r="R1055" s="75"/>
      <c r="S1055" s="34"/>
      <c r="T1055" s="83"/>
      <c r="U1055" s="83"/>
      <c r="V1055" s="83"/>
      <c r="W1055" s="83"/>
      <c r="X1055" s="74"/>
      <c r="Y1055" s="74"/>
      <c r="Z1055" s="74"/>
      <c r="AA1055" s="66"/>
      <c r="AB1055" s="72"/>
      <c r="AC1055" s="66"/>
      <c r="AD1055" s="72"/>
      <c r="AE1055" s="72"/>
      <c r="AF1055" s="72"/>
      <c r="AG1055" s="62"/>
      <c r="AH1055" s="104"/>
      <c r="AI1055" s="105"/>
      <c r="AJ1055" s="30"/>
      <c r="AK1055" s="30"/>
      <c r="AL1055" s="30"/>
      <c r="AM1055" s="30"/>
      <c r="AN1055" s="68"/>
      <c r="AO1055" s="68"/>
      <c r="AP1055" s="68"/>
      <c r="AQ1055" s="68"/>
      <c r="AR1055" s="68"/>
      <c r="AS1055" s="31"/>
      <c r="AT1055" s="73"/>
      <c r="AU1055" s="73"/>
      <c r="AV1055" s="68"/>
      <c r="AW1055" s="67"/>
      <c r="AX1055" s="67"/>
      <c r="AY1055" s="67"/>
      <c r="AZ1055" s="67"/>
      <c r="BA1055" s="123"/>
      <c r="BB1055" s="123"/>
      <c r="BC1055" s="123"/>
      <c r="BD1055" s="123"/>
      <c r="BE1055" s="123"/>
      <c r="BF1055" s="67"/>
    </row>
    <row r="1056" spans="1:58" ht="25.5" customHeight="1" x14ac:dyDescent="0.25">
      <c r="A1056" s="31"/>
      <c r="B1056" s="31"/>
      <c r="C1056" s="31"/>
      <c r="D1056" s="31"/>
      <c r="E1056" s="33"/>
      <c r="F1056" s="90"/>
      <c r="G1056" s="31"/>
      <c r="H1056" s="83"/>
      <c r="I1056" s="83"/>
      <c r="J1056" s="62"/>
      <c r="K1056" s="31"/>
      <c r="L1056" s="31"/>
      <c r="M1056" s="83"/>
      <c r="N1056" s="69"/>
      <c r="O1056" s="69"/>
      <c r="P1056" s="74"/>
      <c r="Q1056" s="74"/>
      <c r="R1056" s="75"/>
      <c r="S1056" s="34"/>
      <c r="T1056" s="83"/>
      <c r="U1056" s="83"/>
      <c r="V1056" s="83"/>
      <c r="W1056" s="83"/>
      <c r="X1056" s="74"/>
      <c r="Y1056" s="74"/>
      <c r="Z1056" s="74"/>
      <c r="AA1056" s="66"/>
      <c r="AB1056" s="72"/>
      <c r="AC1056" s="66"/>
      <c r="AD1056" s="72"/>
      <c r="AE1056" s="72"/>
      <c r="AF1056" s="72"/>
      <c r="AG1056" s="62"/>
      <c r="AH1056" s="104"/>
      <c r="AI1056" s="105"/>
      <c r="AJ1056" s="30"/>
      <c r="AK1056" s="30"/>
      <c r="AL1056" s="30"/>
      <c r="AM1056" s="30"/>
      <c r="AN1056" s="68"/>
      <c r="AO1056" s="68"/>
      <c r="AP1056" s="68"/>
      <c r="AQ1056" s="68"/>
      <c r="AR1056" s="68"/>
      <c r="AS1056" s="31"/>
      <c r="AT1056" s="73"/>
      <c r="AU1056" s="73"/>
      <c r="AV1056" s="68"/>
      <c r="AW1056" s="67"/>
      <c r="AX1056" s="67"/>
      <c r="AY1056" s="67"/>
      <c r="AZ1056" s="67"/>
      <c r="BA1056" s="123"/>
      <c r="BB1056" s="123"/>
      <c r="BC1056" s="123"/>
      <c r="BD1056" s="123"/>
      <c r="BE1056" s="123"/>
      <c r="BF1056" s="67"/>
    </row>
    <row r="1057" spans="1:58" ht="25.5" customHeight="1" x14ac:dyDescent="0.25">
      <c r="A1057" s="31"/>
      <c r="B1057" s="31"/>
      <c r="C1057" s="31"/>
      <c r="D1057" s="31"/>
      <c r="E1057" s="33"/>
      <c r="F1057" s="90"/>
      <c r="G1057" s="31"/>
      <c r="H1057" s="83"/>
      <c r="I1057" s="83"/>
      <c r="J1057" s="62"/>
      <c r="K1057" s="31"/>
      <c r="L1057" s="31"/>
      <c r="M1057" s="83"/>
      <c r="N1057" s="69"/>
      <c r="O1057" s="69"/>
      <c r="P1057" s="74"/>
      <c r="Q1057" s="74"/>
      <c r="R1057" s="75"/>
      <c r="S1057" s="34"/>
      <c r="T1057" s="83"/>
      <c r="U1057" s="83"/>
      <c r="V1057" s="83"/>
      <c r="W1057" s="83"/>
      <c r="X1057" s="74"/>
      <c r="Y1057" s="74"/>
      <c r="Z1057" s="74"/>
      <c r="AA1057" s="66"/>
      <c r="AB1057" s="72"/>
      <c r="AC1057" s="66"/>
      <c r="AD1057" s="72"/>
      <c r="AE1057" s="72"/>
      <c r="AF1057" s="72"/>
      <c r="AG1057" s="62"/>
      <c r="AH1057" s="104"/>
      <c r="AI1057" s="105"/>
      <c r="AJ1057" s="30"/>
      <c r="AK1057" s="30"/>
      <c r="AL1057" s="30"/>
      <c r="AM1057" s="30"/>
      <c r="AN1057" s="68"/>
      <c r="AO1057" s="68"/>
      <c r="AP1057" s="68"/>
      <c r="AQ1057" s="68"/>
      <c r="AR1057" s="68"/>
      <c r="AS1057" s="31"/>
      <c r="AT1057" s="73"/>
      <c r="AU1057" s="73"/>
      <c r="AV1057" s="68"/>
      <c r="AW1057" s="67"/>
      <c r="AX1057" s="67"/>
      <c r="AY1057" s="67"/>
      <c r="AZ1057" s="67"/>
      <c r="BA1057" s="123"/>
      <c r="BB1057" s="123"/>
      <c r="BC1057" s="123"/>
      <c r="BD1057" s="123"/>
      <c r="BE1057" s="123"/>
      <c r="BF1057" s="67"/>
    </row>
    <row r="1058" spans="1:58" ht="25.5" customHeight="1" x14ac:dyDescent="0.25">
      <c r="A1058" s="31"/>
      <c r="B1058" s="31"/>
      <c r="C1058" s="31"/>
      <c r="D1058" s="31"/>
      <c r="E1058" s="33"/>
      <c r="F1058" s="90"/>
      <c r="G1058" s="31"/>
      <c r="H1058" s="83"/>
      <c r="I1058" s="83"/>
      <c r="J1058" s="62"/>
      <c r="K1058" s="31"/>
      <c r="L1058" s="31"/>
      <c r="M1058" s="83"/>
      <c r="N1058" s="69"/>
      <c r="O1058" s="69"/>
      <c r="P1058" s="74"/>
      <c r="Q1058" s="74"/>
      <c r="R1058" s="75"/>
      <c r="S1058" s="34"/>
      <c r="T1058" s="83"/>
      <c r="U1058" s="83"/>
      <c r="V1058" s="83"/>
      <c r="W1058" s="83"/>
      <c r="X1058" s="74"/>
      <c r="Y1058" s="74"/>
      <c r="Z1058" s="74"/>
      <c r="AA1058" s="66"/>
      <c r="AB1058" s="72"/>
      <c r="AC1058" s="66"/>
      <c r="AD1058" s="72"/>
      <c r="AE1058" s="72"/>
      <c r="AF1058" s="72"/>
      <c r="AG1058" s="62"/>
      <c r="AH1058" s="104"/>
      <c r="AI1058" s="105"/>
      <c r="AJ1058" s="30"/>
      <c r="AK1058" s="30"/>
      <c r="AL1058" s="30"/>
      <c r="AM1058" s="30"/>
      <c r="AN1058" s="68"/>
      <c r="AO1058" s="68"/>
      <c r="AP1058" s="68"/>
      <c r="AQ1058" s="68"/>
      <c r="AR1058" s="68"/>
      <c r="AS1058" s="31"/>
      <c r="AT1058" s="73"/>
      <c r="AU1058" s="73"/>
      <c r="AV1058" s="68"/>
      <c r="AW1058" s="67"/>
      <c r="AX1058" s="67"/>
      <c r="AY1058" s="67"/>
      <c r="AZ1058" s="67"/>
      <c r="BA1058" s="123"/>
      <c r="BB1058" s="123"/>
      <c r="BC1058" s="123"/>
      <c r="BD1058" s="123"/>
      <c r="BE1058" s="123"/>
      <c r="BF1058" s="67"/>
    </row>
    <row r="1059" spans="1:58" ht="25.5" customHeight="1" x14ac:dyDescent="0.25">
      <c r="A1059" s="31"/>
      <c r="B1059" s="31"/>
      <c r="C1059" s="31"/>
      <c r="D1059" s="31"/>
      <c r="E1059" s="33"/>
      <c r="F1059" s="90"/>
      <c r="G1059" s="31"/>
      <c r="H1059" s="83"/>
      <c r="I1059" s="83"/>
      <c r="J1059" s="62"/>
      <c r="K1059" s="31"/>
      <c r="L1059" s="31"/>
      <c r="M1059" s="83"/>
      <c r="N1059" s="69"/>
      <c r="O1059" s="69"/>
      <c r="P1059" s="74"/>
      <c r="Q1059" s="74"/>
      <c r="R1059" s="75"/>
      <c r="S1059" s="34"/>
      <c r="T1059" s="83"/>
      <c r="U1059" s="83"/>
      <c r="V1059" s="83"/>
      <c r="W1059" s="83"/>
      <c r="X1059" s="74"/>
      <c r="Y1059" s="74"/>
      <c r="Z1059" s="74"/>
      <c r="AA1059" s="66"/>
      <c r="AB1059" s="72"/>
      <c r="AC1059" s="66"/>
      <c r="AD1059" s="72"/>
      <c r="AE1059" s="72"/>
      <c r="AF1059" s="72"/>
      <c r="AG1059" s="62"/>
      <c r="AH1059" s="104"/>
      <c r="AI1059" s="105"/>
      <c r="AJ1059" s="30"/>
      <c r="AK1059" s="30"/>
      <c r="AL1059" s="30"/>
      <c r="AM1059" s="30"/>
      <c r="AN1059" s="68"/>
      <c r="AO1059" s="68"/>
      <c r="AP1059" s="68"/>
      <c r="AQ1059" s="68"/>
      <c r="AR1059" s="68"/>
      <c r="AS1059" s="31"/>
      <c r="AT1059" s="73"/>
      <c r="AU1059" s="73"/>
      <c r="AV1059" s="68"/>
      <c r="AW1059" s="67"/>
      <c r="AX1059" s="67"/>
      <c r="AY1059" s="67"/>
      <c r="AZ1059" s="67"/>
      <c r="BA1059" s="123"/>
      <c r="BB1059" s="123"/>
      <c r="BC1059" s="123"/>
      <c r="BD1059" s="123"/>
      <c r="BE1059" s="123"/>
      <c r="BF1059" s="67"/>
    </row>
    <row r="1060" spans="1:58" ht="25.5" customHeight="1" x14ac:dyDescent="0.25">
      <c r="A1060" s="31"/>
      <c r="B1060" s="31"/>
      <c r="C1060" s="31"/>
      <c r="D1060" s="31"/>
      <c r="E1060" s="33"/>
      <c r="F1060" s="90"/>
      <c r="G1060" s="31"/>
      <c r="H1060" s="83"/>
      <c r="I1060" s="83"/>
      <c r="J1060" s="62"/>
      <c r="K1060" s="31"/>
      <c r="L1060" s="31"/>
      <c r="M1060" s="83"/>
      <c r="N1060" s="69"/>
      <c r="O1060" s="69"/>
      <c r="P1060" s="74"/>
      <c r="Q1060" s="74"/>
      <c r="R1060" s="75"/>
      <c r="S1060" s="34"/>
      <c r="T1060" s="83"/>
      <c r="U1060" s="83"/>
      <c r="V1060" s="83"/>
      <c r="W1060" s="83"/>
      <c r="X1060" s="74"/>
      <c r="Y1060" s="74"/>
      <c r="Z1060" s="74"/>
      <c r="AA1060" s="66"/>
      <c r="AB1060" s="72"/>
      <c r="AC1060" s="66"/>
      <c r="AD1060" s="72"/>
      <c r="AE1060" s="72"/>
      <c r="AF1060" s="72"/>
      <c r="AG1060" s="62"/>
      <c r="AH1060" s="104"/>
      <c r="AI1060" s="105"/>
      <c r="AJ1060" s="30"/>
      <c r="AK1060" s="30"/>
      <c r="AL1060" s="30"/>
      <c r="AM1060" s="30"/>
      <c r="AN1060" s="68"/>
      <c r="AO1060" s="68"/>
      <c r="AP1060" s="68"/>
      <c r="AQ1060" s="68"/>
      <c r="AR1060" s="68"/>
      <c r="AS1060" s="31"/>
      <c r="AT1060" s="73"/>
      <c r="AU1060" s="73"/>
      <c r="AV1060" s="68"/>
      <c r="AW1060" s="67"/>
      <c r="AX1060" s="67"/>
      <c r="AY1060" s="67"/>
      <c r="AZ1060" s="67"/>
      <c r="BA1060" s="123"/>
      <c r="BB1060" s="123"/>
      <c r="BC1060" s="123"/>
      <c r="BD1060" s="123"/>
      <c r="BE1060" s="123"/>
      <c r="BF1060" s="67"/>
    </row>
    <row r="1061" spans="1:58" ht="25.5" customHeight="1" x14ac:dyDescent="0.25">
      <c r="A1061" s="31"/>
      <c r="B1061" s="31"/>
      <c r="C1061" s="31"/>
      <c r="D1061" s="31"/>
      <c r="E1061" s="33"/>
      <c r="F1061" s="90"/>
      <c r="G1061" s="31"/>
      <c r="H1061" s="83"/>
      <c r="I1061" s="83"/>
      <c r="J1061" s="62"/>
      <c r="K1061" s="31"/>
      <c r="L1061" s="31"/>
      <c r="M1061" s="83"/>
      <c r="N1061" s="69"/>
      <c r="O1061" s="69"/>
      <c r="P1061" s="74"/>
      <c r="Q1061" s="74"/>
      <c r="R1061" s="75"/>
      <c r="S1061" s="34"/>
      <c r="T1061" s="83"/>
      <c r="U1061" s="83"/>
      <c r="V1061" s="83"/>
      <c r="W1061" s="83"/>
      <c r="X1061" s="74"/>
      <c r="Y1061" s="74"/>
      <c r="Z1061" s="74"/>
      <c r="AA1061" s="66"/>
      <c r="AB1061" s="72"/>
      <c r="AC1061" s="66"/>
      <c r="AD1061" s="72"/>
      <c r="AE1061" s="72"/>
      <c r="AF1061" s="72"/>
      <c r="AG1061" s="62"/>
      <c r="AH1061" s="104"/>
      <c r="AI1061" s="105"/>
      <c r="AJ1061" s="30"/>
      <c r="AK1061" s="30"/>
      <c r="AL1061" s="30"/>
      <c r="AM1061" s="30"/>
      <c r="AN1061" s="68"/>
      <c r="AO1061" s="68"/>
      <c r="AP1061" s="68"/>
      <c r="AQ1061" s="68"/>
      <c r="AR1061" s="68"/>
      <c r="AS1061" s="31"/>
      <c r="AT1061" s="73"/>
      <c r="AU1061" s="73"/>
      <c r="AV1061" s="68"/>
      <c r="AW1061" s="67"/>
      <c r="AX1061" s="67"/>
      <c r="AY1061" s="67"/>
      <c r="AZ1061" s="67"/>
      <c r="BA1061" s="123"/>
      <c r="BB1061" s="123"/>
      <c r="BC1061" s="123"/>
      <c r="BD1061" s="123"/>
      <c r="BE1061" s="123"/>
      <c r="BF1061" s="67"/>
    </row>
    <row r="1062" spans="1:58" ht="25.5" customHeight="1" x14ac:dyDescent="0.25">
      <c r="A1062" s="31"/>
      <c r="B1062" s="31"/>
      <c r="C1062" s="31"/>
      <c r="D1062" s="31"/>
      <c r="E1062" s="33"/>
      <c r="F1062" s="90"/>
      <c r="G1062" s="31"/>
      <c r="H1062" s="83"/>
      <c r="I1062" s="83"/>
      <c r="J1062" s="62"/>
      <c r="K1062" s="31"/>
      <c r="L1062" s="31"/>
      <c r="M1062" s="83"/>
      <c r="N1062" s="69"/>
      <c r="O1062" s="69"/>
      <c r="P1062" s="74"/>
      <c r="Q1062" s="74"/>
      <c r="R1062" s="75"/>
      <c r="S1062" s="34"/>
      <c r="T1062" s="83"/>
      <c r="U1062" s="83"/>
      <c r="V1062" s="83"/>
      <c r="W1062" s="83"/>
      <c r="X1062" s="74"/>
      <c r="Y1062" s="74"/>
      <c r="Z1062" s="74"/>
      <c r="AA1062" s="66"/>
      <c r="AB1062" s="72"/>
      <c r="AC1062" s="66"/>
      <c r="AD1062" s="72"/>
      <c r="AE1062" s="72"/>
      <c r="AF1062" s="72"/>
      <c r="AG1062" s="62"/>
      <c r="AH1062" s="104"/>
      <c r="AI1062" s="105"/>
      <c r="AJ1062" s="30"/>
      <c r="AK1062" s="30"/>
      <c r="AL1062" s="30"/>
      <c r="AM1062" s="30"/>
      <c r="AN1062" s="68"/>
      <c r="AO1062" s="68"/>
      <c r="AP1062" s="68"/>
      <c r="AQ1062" s="68"/>
      <c r="AR1062" s="68"/>
      <c r="AS1062" s="31"/>
      <c r="AT1062" s="73"/>
      <c r="AU1062" s="73"/>
      <c r="AV1062" s="68"/>
      <c r="AW1062" s="67"/>
      <c r="AX1062" s="67"/>
      <c r="AY1062" s="67"/>
      <c r="AZ1062" s="67"/>
      <c r="BA1062" s="123"/>
      <c r="BB1062" s="123"/>
      <c r="BC1062" s="123"/>
      <c r="BD1062" s="123"/>
      <c r="BE1062" s="123"/>
      <c r="BF1062" s="67"/>
    </row>
    <row r="1063" spans="1:58" ht="25.5" customHeight="1" x14ac:dyDescent="0.25">
      <c r="A1063" s="31"/>
      <c r="B1063" s="31"/>
      <c r="C1063" s="31"/>
      <c r="D1063" s="31"/>
      <c r="E1063" s="33"/>
      <c r="F1063" s="90"/>
      <c r="G1063" s="31"/>
      <c r="H1063" s="83"/>
      <c r="I1063" s="83"/>
      <c r="J1063" s="62"/>
      <c r="K1063" s="31"/>
      <c r="L1063" s="31"/>
      <c r="M1063" s="83"/>
      <c r="N1063" s="69"/>
      <c r="O1063" s="69"/>
      <c r="P1063" s="74"/>
      <c r="Q1063" s="74"/>
      <c r="R1063" s="75"/>
      <c r="S1063" s="34"/>
      <c r="T1063" s="83"/>
      <c r="U1063" s="83"/>
      <c r="V1063" s="83"/>
      <c r="W1063" s="83"/>
      <c r="X1063" s="74"/>
      <c r="Y1063" s="74"/>
      <c r="Z1063" s="74"/>
      <c r="AA1063" s="66"/>
      <c r="AB1063" s="72"/>
      <c r="AC1063" s="66"/>
      <c r="AD1063" s="72"/>
      <c r="AE1063" s="72"/>
      <c r="AF1063" s="72"/>
      <c r="AG1063" s="62"/>
      <c r="AH1063" s="104"/>
      <c r="AI1063" s="105"/>
      <c r="AJ1063" s="30"/>
      <c r="AK1063" s="30"/>
      <c r="AL1063" s="30"/>
      <c r="AM1063" s="30"/>
      <c r="AN1063" s="68"/>
      <c r="AO1063" s="68"/>
      <c r="AP1063" s="68"/>
      <c r="AQ1063" s="68"/>
      <c r="AR1063" s="68"/>
      <c r="AS1063" s="31"/>
      <c r="AT1063" s="73"/>
      <c r="AU1063" s="73"/>
      <c r="AV1063" s="68"/>
      <c r="AW1063" s="67"/>
      <c r="AX1063" s="67"/>
      <c r="AY1063" s="67"/>
      <c r="AZ1063" s="67"/>
      <c r="BA1063" s="123"/>
      <c r="BB1063" s="123"/>
      <c r="BC1063" s="123"/>
      <c r="BD1063" s="123"/>
      <c r="BE1063" s="123"/>
      <c r="BF1063" s="67"/>
    </row>
    <row r="1064" spans="1:58" ht="25.5" customHeight="1" x14ac:dyDescent="0.25">
      <c r="A1064" s="31"/>
      <c r="B1064" s="31"/>
      <c r="C1064" s="31"/>
      <c r="D1064" s="31"/>
      <c r="E1064" s="33"/>
      <c r="F1064" s="90"/>
      <c r="G1064" s="31"/>
      <c r="H1064" s="83"/>
      <c r="I1064" s="83"/>
      <c r="J1064" s="62"/>
      <c r="K1064" s="31"/>
      <c r="L1064" s="31"/>
      <c r="M1064" s="83"/>
      <c r="N1064" s="69"/>
      <c r="O1064" s="69"/>
      <c r="P1064" s="74"/>
      <c r="Q1064" s="74"/>
      <c r="R1064" s="75"/>
      <c r="S1064" s="34"/>
      <c r="T1064" s="83"/>
      <c r="U1064" s="83"/>
      <c r="V1064" s="83"/>
      <c r="W1064" s="83"/>
      <c r="X1064" s="74"/>
      <c r="Y1064" s="74"/>
      <c r="Z1064" s="74"/>
      <c r="AA1064" s="66"/>
      <c r="AB1064" s="72"/>
      <c r="AC1064" s="66"/>
      <c r="AD1064" s="72"/>
      <c r="AE1064" s="72"/>
      <c r="AF1064" s="72"/>
      <c r="AG1064" s="62"/>
      <c r="AH1064" s="104"/>
      <c r="AI1064" s="105"/>
      <c r="AJ1064" s="30"/>
      <c r="AK1064" s="30"/>
      <c r="AL1064" s="30"/>
      <c r="AM1064" s="30"/>
      <c r="AN1064" s="68"/>
      <c r="AO1064" s="68"/>
      <c r="AP1064" s="68"/>
      <c r="AQ1064" s="68"/>
      <c r="AR1064" s="68"/>
      <c r="AS1064" s="31"/>
      <c r="AT1064" s="73"/>
      <c r="AU1064" s="73"/>
      <c r="AV1064" s="68"/>
      <c r="AW1064" s="67"/>
      <c r="AX1064" s="67"/>
      <c r="AY1064" s="67"/>
      <c r="AZ1064" s="67"/>
      <c r="BA1064" s="123"/>
      <c r="BB1064" s="123"/>
      <c r="BC1064" s="123"/>
      <c r="BD1064" s="123"/>
      <c r="BE1064" s="123"/>
      <c r="BF1064" s="67"/>
    </row>
    <row r="1065" spans="1:58" ht="25.5" customHeight="1" x14ac:dyDescent="0.25">
      <c r="A1065" s="31"/>
      <c r="B1065" s="31"/>
      <c r="C1065" s="31"/>
      <c r="D1065" s="31"/>
      <c r="E1065" s="33"/>
      <c r="F1065" s="90"/>
      <c r="G1065" s="31"/>
      <c r="H1065" s="83"/>
      <c r="I1065" s="83"/>
      <c r="J1065" s="62"/>
      <c r="K1065" s="31"/>
      <c r="L1065" s="31"/>
      <c r="M1065" s="83"/>
      <c r="N1065" s="69"/>
      <c r="O1065" s="69"/>
      <c r="P1065" s="74"/>
      <c r="Q1065" s="74"/>
      <c r="R1065" s="75"/>
      <c r="S1065" s="34"/>
      <c r="T1065" s="83"/>
      <c r="U1065" s="83"/>
      <c r="V1065" s="83"/>
      <c r="W1065" s="83"/>
      <c r="X1065" s="74"/>
      <c r="Y1065" s="74"/>
      <c r="Z1065" s="74"/>
      <c r="AA1065" s="66"/>
      <c r="AB1065" s="72"/>
      <c r="AC1065" s="66"/>
      <c r="AD1065" s="72"/>
      <c r="AE1065" s="72"/>
      <c r="AF1065" s="72"/>
      <c r="AG1065" s="62"/>
      <c r="AH1065" s="104"/>
      <c r="AI1065" s="105"/>
      <c r="AJ1065" s="30"/>
      <c r="AK1065" s="30"/>
      <c r="AL1065" s="30"/>
      <c r="AM1065" s="30"/>
      <c r="AN1065" s="68"/>
      <c r="AO1065" s="68"/>
      <c r="AP1065" s="68"/>
      <c r="AQ1065" s="68"/>
      <c r="AR1065" s="68"/>
      <c r="AS1065" s="31"/>
      <c r="AT1065" s="73"/>
      <c r="AU1065" s="73"/>
      <c r="AV1065" s="68"/>
      <c r="AW1065" s="67"/>
      <c r="AX1065" s="67"/>
      <c r="AY1065" s="67"/>
      <c r="AZ1065" s="67"/>
      <c r="BA1065" s="123"/>
      <c r="BB1065" s="123"/>
      <c r="BC1065" s="123"/>
      <c r="BD1065" s="123"/>
      <c r="BE1065" s="123"/>
      <c r="BF1065" s="67"/>
    </row>
    <row r="1066" spans="1:58" ht="25.5" customHeight="1" x14ac:dyDescent="0.25">
      <c r="A1066" s="31"/>
      <c r="B1066" s="31"/>
      <c r="C1066" s="31"/>
      <c r="D1066" s="31"/>
      <c r="E1066" s="33"/>
      <c r="F1066" s="90"/>
      <c r="G1066" s="31"/>
      <c r="H1066" s="83"/>
      <c r="I1066" s="83"/>
      <c r="J1066" s="62"/>
      <c r="K1066" s="31"/>
      <c r="L1066" s="31"/>
      <c r="M1066" s="83"/>
      <c r="N1066" s="69"/>
      <c r="O1066" s="69"/>
      <c r="P1066" s="74"/>
      <c r="Q1066" s="74"/>
      <c r="R1066" s="75"/>
      <c r="S1066" s="34"/>
      <c r="T1066" s="83"/>
      <c r="U1066" s="83"/>
      <c r="V1066" s="83"/>
      <c r="W1066" s="83"/>
      <c r="X1066" s="74"/>
      <c r="Y1066" s="74"/>
      <c r="Z1066" s="74"/>
      <c r="AA1066" s="66"/>
      <c r="AB1066" s="72"/>
      <c r="AC1066" s="66"/>
      <c r="AD1066" s="72"/>
      <c r="AE1066" s="72"/>
      <c r="AF1066" s="72"/>
      <c r="AG1066" s="62"/>
      <c r="AH1066" s="104"/>
      <c r="AI1066" s="105"/>
      <c r="AJ1066" s="30"/>
      <c r="AK1066" s="30"/>
      <c r="AL1066" s="30"/>
      <c r="AM1066" s="30"/>
      <c r="AN1066" s="68"/>
      <c r="AO1066" s="68"/>
      <c r="AP1066" s="68"/>
      <c r="AQ1066" s="68"/>
      <c r="AR1066" s="68"/>
      <c r="AS1066" s="31"/>
      <c r="AT1066" s="73"/>
      <c r="AU1066" s="73"/>
      <c r="AV1066" s="68"/>
      <c r="AW1066" s="67"/>
      <c r="AX1066" s="67"/>
      <c r="AY1066" s="67"/>
      <c r="AZ1066" s="67"/>
      <c r="BA1066" s="123"/>
      <c r="BB1066" s="123"/>
      <c r="BC1066" s="123"/>
      <c r="BD1066" s="123"/>
      <c r="BE1066" s="123"/>
      <c r="BF1066" s="67"/>
    </row>
    <row r="1067" spans="1:58" ht="25.5" customHeight="1" x14ac:dyDescent="0.25">
      <c r="A1067" s="31"/>
      <c r="B1067" s="31"/>
      <c r="C1067" s="31"/>
      <c r="D1067" s="31"/>
      <c r="E1067" s="33"/>
      <c r="F1067" s="90"/>
      <c r="G1067" s="31"/>
      <c r="H1067" s="83"/>
      <c r="I1067" s="83"/>
      <c r="J1067" s="62"/>
      <c r="K1067" s="31"/>
      <c r="L1067" s="31"/>
      <c r="M1067" s="83"/>
      <c r="N1067" s="69"/>
      <c r="O1067" s="69"/>
      <c r="P1067" s="74"/>
      <c r="Q1067" s="74"/>
      <c r="R1067" s="75"/>
      <c r="S1067" s="34"/>
      <c r="T1067" s="83"/>
      <c r="U1067" s="83"/>
      <c r="V1067" s="83"/>
      <c r="W1067" s="83"/>
      <c r="X1067" s="74"/>
      <c r="Y1067" s="74"/>
      <c r="Z1067" s="74"/>
      <c r="AA1067" s="66"/>
      <c r="AB1067" s="72"/>
      <c r="AC1067" s="66"/>
      <c r="AD1067" s="72"/>
      <c r="AE1067" s="72"/>
      <c r="AF1067" s="72"/>
      <c r="AG1067" s="62"/>
      <c r="AH1067" s="104"/>
      <c r="AI1067" s="105"/>
      <c r="AJ1067" s="30"/>
      <c r="AK1067" s="30"/>
      <c r="AL1067" s="30"/>
      <c r="AM1067" s="30"/>
      <c r="AN1067" s="68"/>
      <c r="AO1067" s="68"/>
      <c r="AP1067" s="68"/>
      <c r="AQ1067" s="68"/>
      <c r="AR1067" s="68"/>
      <c r="AS1067" s="31"/>
      <c r="AT1067" s="73"/>
      <c r="AU1067" s="73"/>
      <c r="AV1067" s="68"/>
      <c r="AW1067" s="67"/>
      <c r="AX1067" s="67"/>
      <c r="AY1067" s="67"/>
      <c r="AZ1067" s="67"/>
      <c r="BA1067" s="123"/>
      <c r="BB1067" s="123"/>
      <c r="BC1067" s="123"/>
      <c r="BD1067" s="123"/>
      <c r="BE1067" s="123"/>
      <c r="BF1067" s="67"/>
    </row>
    <row r="1068" spans="1:58" ht="25.5" customHeight="1" x14ac:dyDescent="0.25">
      <c r="A1068" s="31"/>
      <c r="B1068" s="31"/>
      <c r="C1068" s="31"/>
      <c r="D1068" s="31"/>
      <c r="E1068" s="33"/>
      <c r="F1068" s="90"/>
      <c r="G1068" s="31"/>
      <c r="H1068" s="83"/>
      <c r="I1068" s="83"/>
      <c r="J1068" s="62"/>
      <c r="K1068" s="31"/>
      <c r="L1068" s="31"/>
      <c r="M1068" s="83"/>
      <c r="N1068" s="69"/>
      <c r="O1068" s="69"/>
      <c r="P1068" s="74"/>
      <c r="Q1068" s="74"/>
      <c r="R1068" s="75"/>
      <c r="S1068" s="34"/>
      <c r="T1068" s="83"/>
      <c r="U1068" s="83"/>
      <c r="V1068" s="83"/>
      <c r="W1068" s="83"/>
      <c r="X1068" s="74"/>
      <c r="Y1068" s="74"/>
      <c r="Z1068" s="74"/>
      <c r="AA1068" s="66"/>
      <c r="AB1068" s="72"/>
      <c r="AC1068" s="66"/>
      <c r="AD1068" s="72"/>
      <c r="AE1068" s="72"/>
      <c r="AF1068" s="72"/>
      <c r="AG1068" s="62"/>
      <c r="AH1068" s="104"/>
      <c r="AI1068" s="105"/>
      <c r="AJ1068" s="30"/>
      <c r="AK1068" s="30"/>
      <c r="AL1068" s="30"/>
      <c r="AM1068" s="30"/>
      <c r="AN1068" s="68"/>
      <c r="AO1068" s="68"/>
      <c r="AP1068" s="68"/>
      <c r="AQ1068" s="68"/>
      <c r="AR1068" s="68"/>
      <c r="AS1068" s="31"/>
      <c r="AT1068" s="73"/>
      <c r="AU1068" s="73"/>
      <c r="AV1068" s="68"/>
      <c r="AW1068" s="67"/>
      <c r="AX1068" s="67"/>
      <c r="AY1068" s="67"/>
      <c r="AZ1068" s="67"/>
      <c r="BA1068" s="123"/>
      <c r="BB1068" s="123"/>
      <c r="BC1068" s="123"/>
      <c r="BD1068" s="123"/>
      <c r="BE1068" s="123"/>
      <c r="BF1068" s="67"/>
    </row>
    <row r="1069" spans="1:58" ht="25.5" customHeight="1" x14ac:dyDescent="0.25">
      <c r="A1069" s="31"/>
      <c r="B1069" s="31"/>
      <c r="C1069" s="31"/>
      <c r="D1069" s="31"/>
      <c r="E1069" s="33"/>
      <c r="F1069" s="90"/>
      <c r="G1069" s="31"/>
      <c r="H1069" s="83"/>
      <c r="I1069" s="83"/>
      <c r="J1069" s="62"/>
      <c r="K1069" s="31"/>
      <c r="L1069" s="31"/>
      <c r="M1069" s="83"/>
      <c r="N1069" s="69"/>
      <c r="O1069" s="69"/>
      <c r="P1069" s="74"/>
      <c r="Q1069" s="74"/>
      <c r="R1069" s="75"/>
      <c r="S1069" s="34"/>
      <c r="T1069" s="83"/>
      <c r="U1069" s="83"/>
      <c r="V1069" s="83"/>
      <c r="W1069" s="83"/>
      <c r="X1069" s="74"/>
      <c r="Y1069" s="74"/>
      <c r="Z1069" s="74"/>
      <c r="AA1069" s="66"/>
      <c r="AB1069" s="72"/>
      <c r="AC1069" s="66"/>
      <c r="AD1069" s="72"/>
      <c r="AE1069" s="72"/>
      <c r="AF1069" s="72"/>
      <c r="AG1069" s="62"/>
      <c r="AH1069" s="104"/>
      <c r="AI1069" s="105"/>
      <c r="AJ1069" s="30"/>
      <c r="AK1069" s="30"/>
      <c r="AL1069" s="30"/>
      <c r="AM1069" s="30"/>
      <c r="AN1069" s="68"/>
      <c r="AO1069" s="68"/>
      <c r="AP1069" s="68"/>
      <c r="AQ1069" s="68"/>
      <c r="AR1069" s="68"/>
      <c r="AS1069" s="31"/>
      <c r="AT1069" s="73"/>
      <c r="AU1069" s="73"/>
      <c r="AV1069" s="68"/>
      <c r="AW1069" s="67"/>
      <c r="AX1069" s="67"/>
      <c r="AY1069" s="67"/>
      <c r="AZ1069" s="67"/>
      <c r="BA1069" s="123"/>
      <c r="BB1069" s="123"/>
      <c r="BC1069" s="123"/>
      <c r="BD1069" s="123"/>
      <c r="BE1069" s="123"/>
      <c r="BF1069" s="67"/>
    </row>
    <row r="1070" spans="1:58" ht="25.5" customHeight="1" x14ac:dyDescent="0.25">
      <c r="A1070" s="31"/>
      <c r="B1070" s="31"/>
      <c r="C1070" s="31"/>
      <c r="D1070" s="31"/>
      <c r="E1070" s="33"/>
      <c r="F1070" s="90"/>
      <c r="G1070" s="31"/>
      <c r="H1070" s="83"/>
      <c r="I1070" s="83"/>
      <c r="J1070" s="62"/>
      <c r="K1070" s="31"/>
      <c r="L1070" s="31"/>
      <c r="M1070" s="83"/>
      <c r="N1070" s="69"/>
      <c r="O1070" s="69"/>
      <c r="P1070" s="74"/>
      <c r="Q1070" s="74"/>
      <c r="R1070" s="75"/>
      <c r="S1070" s="34"/>
      <c r="T1070" s="83"/>
      <c r="U1070" s="83"/>
      <c r="V1070" s="83"/>
      <c r="W1070" s="83"/>
      <c r="X1070" s="74"/>
      <c r="Y1070" s="74"/>
      <c r="Z1070" s="74"/>
      <c r="AA1070" s="66"/>
      <c r="AB1070" s="72"/>
      <c r="AC1070" s="66"/>
      <c r="AD1070" s="72"/>
      <c r="AE1070" s="72"/>
      <c r="AF1070" s="72"/>
      <c r="AG1070" s="62"/>
      <c r="AH1070" s="104"/>
      <c r="AI1070" s="105"/>
      <c r="AJ1070" s="30"/>
      <c r="AK1070" s="30"/>
      <c r="AL1070" s="30"/>
      <c r="AM1070" s="30"/>
      <c r="AN1070" s="68"/>
      <c r="AO1070" s="68"/>
      <c r="AP1070" s="68"/>
      <c r="AQ1070" s="68"/>
      <c r="AR1070" s="68"/>
      <c r="AS1070" s="31"/>
      <c r="AT1070" s="73"/>
      <c r="AU1070" s="73"/>
      <c r="AV1070" s="68"/>
      <c r="AW1070" s="67"/>
      <c r="AX1070" s="67"/>
      <c r="AY1070" s="67"/>
      <c r="AZ1070" s="67"/>
      <c r="BA1070" s="123"/>
      <c r="BB1070" s="123"/>
      <c r="BC1070" s="123"/>
      <c r="BD1070" s="123"/>
      <c r="BE1070" s="123"/>
      <c r="BF1070" s="67"/>
    </row>
    <row r="1071" spans="1:58" ht="25.5" customHeight="1" x14ac:dyDescent="0.25">
      <c r="A1071" s="31"/>
      <c r="B1071" s="31"/>
      <c r="C1071" s="31"/>
      <c r="D1071" s="31"/>
      <c r="E1071" s="33"/>
      <c r="F1071" s="90"/>
      <c r="G1071" s="31"/>
      <c r="H1071" s="83"/>
      <c r="I1071" s="83"/>
      <c r="J1071" s="62"/>
      <c r="K1071" s="31"/>
      <c r="L1071" s="31"/>
      <c r="M1071" s="83"/>
      <c r="N1071" s="69"/>
      <c r="O1071" s="69"/>
      <c r="P1071" s="74"/>
      <c r="Q1071" s="74"/>
      <c r="R1071" s="75"/>
      <c r="S1071" s="34"/>
      <c r="T1071" s="83"/>
      <c r="U1071" s="83"/>
      <c r="V1071" s="83"/>
      <c r="W1071" s="83"/>
      <c r="X1071" s="74"/>
      <c r="Y1071" s="74"/>
      <c r="Z1071" s="74"/>
      <c r="AA1071" s="66"/>
      <c r="AB1071" s="72"/>
      <c r="AC1071" s="66"/>
      <c r="AD1071" s="72"/>
      <c r="AE1071" s="72"/>
      <c r="AF1071" s="72"/>
      <c r="AG1071" s="62"/>
      <c r="AH1071" s="104"/>
      <c r="AI1071" s="105"/>
      <c r="AJ1071" s="30"/>
      <c r="AK1071" s="30"/>
      <c r="AL1071" s="30"/>
      <c r="AM1071" s="30"/>
      <c r="AN1071" s="68"/>
      <c r="AO1071" s="68"/>
      <c r="AP1071" s="68"/>
      <c r="AQ1071" s="68"/>
      <c r="AR1071" s="68"/>
      <c r="AS1071" s="31"/>
      <c r="AT1071" s="73"/>
      <c r="AU1071" s="73"/>
      <c r="AV1071" s="68"/>
      <c r="AW1071" s="67"/>
      <c r="AX1071" s="67"/>
      <c r="AY1071" s="67"/>
      <c r="AZ1071" s="67"/>
      <c r="BA1071" s="123"/>
      <c r="BB1071" s="123"/>
      <c r="BC1071" s="123"/>
      <c r="BD1071" s="123"/>
      <c r="BE1071" s="123"/>
      <c r="BF1071" s="67"/>
    </row>
    <row r="1072" spans="1:58" ht="25.5" customHeight="1" x14ac:dyDescent="0.25">
      <c r="A1072" s="31"/>
      <c r="B1072" s="31"/>
      <c r="C1072" s="31"/>
      <c r="D1072" s="31"/>
      <c r="E1072" s="33"/>
      <c r="F1072" s="90"/>
      <c r="G1072" s="31"/>
      <c r="H1072" s="83"/>
      <c r="I1072" s="83"/>
      <c r="J1072" s="62"/>
      <c r="K1072" s="31"/>
      <c r="L1072" s="31"/>
      <c r="M1072" s="83"/>
      <c r="N1072" s="69"/>
      <c r="O1072" s="69"/>
      <c r="P1072" s="74"/>
      <c r="Q1072" s="74"/>
      <c r="R1072" s="75"/>
      <c r="S1072" s="34"/>
      <c r="T1072" s="83"/>
      <c r="U1072" s="83"/>
      <c r="V1072" s="83"/>
      <c r="W1072" s="83"/>
      <c r="X1072" s="74"/>
      <c r="Y1072" s="74"/>
      <c r="Z1072" s="74"/>
      <c r="AA1072" s="66"/>
      <c r="AB1072" s="72"/>
      <c r="AC1072" s="66"/>
      <c r="AD1072" s="72"/>
      <c r="AE1072" s="72"/>
      <c r="AF1072" s="72"/>
      <c r="AG1072" s="62"/>
      <c r="AH1072" s="104"/>
      <c r="AI1072" s="105"/>
      <c r="AJ1072" s="30"/>
      <c r="AK1072" s="30"/>
      <c r="AL1072" s="30"/>
      <c r="AM1072" s="30"/>
      <c r="AN1072" s="68"/>
      <c r="AO1072" s="68"/>
      <c r="AP1072" s="68"/>
      <c r="AQ1072" s="68"/>
      <c r="AR1072" s="68"/>
      <c r="AS1072" s="31"/>
      <c r="AT1072" s="73"/>
      <c r="AU1072" s="73"/>
      <c r="AV1072" s="68"/>
      <c r="AW1072" s="67"/>
      <c r="AX1072" s="67"/>
      <c r="AY1072" s="67"/>
      <c r="AZ1072" s="67"/>
      <c r="BA1072" s="123"/>
      <c r="BB1072" s="123"/>
      <c r="BC1072" s="123"/>
      <c r="BD1072" s="123"/>
      <c r="BE1072" s="123"/>
      <c r="BF1072" s="67"/>
    </row>
    <row r="1073" spans="1:58" ht="25.5" customHeight="1" x14ac:dyDescent="0.25">
      <c r="A1073" s="31"/>
      <c r="B1073" s="31"/>
      <c r="C1073" s="31"/>
      <c r="D1073" s="31"/>
      <c r="E1073" s="33"/>
      <c r="F1073" s="90"/>
      <c r="G1073" s="31"/>
      <c r="H1073" s="83"/>
      <c r="I1073" s="83"/>
      <c r="J1073" s="62"/>
      <c r="K1073" s="31"/>
      <c r="L1073" s="31"/>
      <c r="M1073" s="83"/>
      <c r="N1073" s="69"/>
      <c r="O1073" s="69"/>
      <c r="P1073" s="74"/>
      <c r="Q1073" s="74"/>
      <c r="R1073" s="75"/>
      <c r="S1073" s="34"/>
      <c r="T1073" s="83"/>
      <c r="U1073" s="83"/>
      <c r="V1073" s="83"/>
      <c r="W1073" s="83"/>
      <c r="X1073" s="74"/>
      <c r="Y1073" s="74"/>
      <c r="Z1073" s="74"/>
      <c r="AA1073" s="66"/>
      <c r="AB1073" s="72"/>
      <c r="AC1073" s="66"/>
      <c r="AD1073" s="72"/>
      <c r="AE1073" s="72"/>
      <c r="AF1073" s="72"/>
      <c r="AG1073" s="62"/>
      <c r="AH1073" s="104"/>
      <c r="AI1073" s="105"/>
      <c r="AJ1073" s="30"/>
      <c r="AK1073" s="30"/>
      <c r="AL1073" s="30"/>
      <c r="AM1073" s="30"/>
      <c r="AN1073" s="68"/>
      <c r="AO1073" s="68"/>
      <c r="AP1073" s="68"/>
      <c r="AQ1073" s="68"/>
      <c r="AR1073" s="68"/>
      <c r="AS1073" s="31"/>
      <c r="AT1073" s="73"/>
      <c r="AU1073" s="73"/>
      <c r="AV1073" s="68"/>
      <c r="AW1073" s="67"/>
      <c r="AX1073" s="67"/>
      <c r="AY1073" s="67"/>
      <c r="AZ1073" s="67"/>
      <c r="BA1073" s="123"/>
      <c r="BB1073" s="123"/>
      <c r="BC1073" s="123"/>
      <c r="BD1073" s="123"/>
      <c r="BE1073" s="123"/>
      <c r="BF1073" s="67"/>
    </row>
    <row r="1074" spans="1:58" ht="25.5" customHeight="1" x14ac:dyDescent="0.25">
      <c r="A1074" s="31"/>
      <c r="B1074" s="31"/>
      <c r="C1074" s="31"/>
      <c r="D1074" s="31"/>
      <c r="E1074" s="33"/>
      <c r="F1074" s="90"/>
      <c r="G1074" s="31"/>
      <c r="H1074" s="83"/>
      <c r="I1074" s="83"/>
      <c r="J1074" s="62"/>
      <c r="K1074" s="31"/>
      <c r="L1074" s="31"/>
      <c r="M1074" s="83"/>
      <c r="N1074" s="69"/>
      <c r="O1074" s="69"/>
      <c r="P1074" s="74"/>
      <c r="Q1074" s="74"/>
      <c r="R1074" s="75"/>
      <c r="S1074" s="34"/>
      <c r="T1074" s="83"/>
      <c r="U1074" s="83"/>
      <c r="V1074" s="83"/>
      <c r="W1074" s="83"/>
      <c r="X1074" s="74"/>
      <c r="Y1074" s="74"/>
      <c r="Z1074" s="74"/>
      <c r="AA1074" s="66"/>
      <c r="AB1074" s="72"/>
      <c r="AC1074" s="66"/>
      <c r="AD1074" s="72"/>
      <c r="AE1074" s="72"/>
      <c r="AF1074" s="72"/>
      <c r="AG1074" s="62"/>
      <c r="AH1074" s="104"/>
      <c r="AI1074" s="105"/>
      <c r="AJ1074" s="30"/>
      <c r="AK1074" s="30"/>
      <c r="AL1074" s="30"/>
      <c r="AM1074" s="30"/>
      <c r="AN1074" s="68"/>
      <c r="AO1074" s="68"/>
      <c r="AP1074" s="68"/>
      <c r="AQ1074" s="68"/>
      <c r="AR1074" s="68"/>
      <c r="AS1074" s="31"/>
      <c r="AT1074" s="73"/>
      <c r="AU1074" s="73"/>
      <c r="AV1074" s="68"/>
      <c r="AW1074" s="67"/>
      <c r="AX1074" s="67"/>
      <c r="AY1074" s="67"/>
      <c r="AZ1074" s="67"/>
      <c r="BA1074" s="123"/>
      <c r="BB1074" s="123"/>
      <c r="BC1074" s="123"/>
      <c r="BD1074" s="123"/>
      <c r="BE1074" s="123"/>
      <c r="BF1074" s="67"/>
    </row>
    <row r="1075" spans="1:58" ht="25.5" customHeight="1" x14ac:dyDescent="0.25">
      <c r="A1075" s="31"/>
      <c r="B1075" s="31"/>
      <c r="C1075" s="31"/>
      <c r="D1075" s="31"/>
      <c r="E1075" s="33"/>
      <c r="F1075" s="90"/>
      <c r="G1075" s="31"/>
      <c r="H1075" s="83"/>
      <c r="I1075" s="83"/>
      <c r="J1075" s="62"/>
      <c r="K1075" s="31"/>
      <c r="L1075" s="31"/>
      <c r="M1075" s="83"/>
      <c r="N1075" s="69"/>
      <c r="O1075" s="69"/>
      <c r="P1075" s="74"/>
      <c r="Q1075" s="74"/>
      <c r="R1075" s="75"/>
      <c r="S1075" s="34"/>
      <c r="T1075" s="83"/>
      <c r="U1075" s="83"/>
      <c r="V1075" s="83"/>
      <c r="W1075" s="83"/>
      <c r="X1075" s="74"/>
      <c r="Y1075" s="74"/>
      <c r="Z1075" s="74"/>
      <c r="AA1075" s="66"/>
      <c r="AB1075" s="72"/>
      <c r="AC1075" s="66"/>
      <c r="AD1075" s="72"/>
      <c r="AE1075" s="72"/>
      <c r="AF1075" s="72"/>
      <c r="AG1075" s="62"/>
      <c r="AH1075" s="104"/>
      <c r="AI1075" s="105"/>
      <c r="AJ1075" s="30"/>
      <c r="AK1075" s="30"/>
      <c r="AL1075" s="30"/>
      <c r="AM1075" s="30"/>
      <c r="AN1075" s="68"/>
      <c r="AO1075" s="68"/>
      <c r="AP1075" s="68"/>
      <c r="AQ1075" s="68"/>
      <c r="AR1075" s="68"/>
      <c r="AS1075" s="31"/>
      <c r="AT1075" s="73"/>
      <c r="AU1075" s="73"/>
      <c r="AV1075" s="68"/>
      <c r="AW1075" s="67"/>
      <c r="AX1075" s="67"/>
      <c r="AY1075" s="67"/>
      <c r="AZ1075" s="67"/>
      <c r="BA1075" s="123"/>
      <c r="BB1075" s="123"/>
      <c r="BC1075" s="123"/>
      <c r="BD1075" s="123"/>
      <c r="BE1075" s="123"/>
      <c r="BF1075" s="67"/>
    </row>
    <row r="1076" spans="1:58" ht="25.5" customHeight="1" x14ac:dyDescent="0.25">
      <c r="A1076" s="31"/>
      <c r="B1076" s="31"/>
      <c r="C1076" s="31"/>
      <c r="D1076" s="31"/>
      <c r="E1076" s="33"/>
      <c r="F1076" s="90"/>
      <c r="G1076" s="31"/>
      <c r="H1076" s="83"/>
      <c r="I1076" s="83"/>
      <c r="J1076" s="62"/>
      <c r="K1076" s="31"/>
      <c r="L1076" s="31"/>
      <c r="M1076" s="83"/>
      <c r="N1076" s="69"/>
      <c r="O1076" s="69"/>
      <c r="P1076" s="74"/>
      <c r="Q1076" s="74"/>
      <c r="R1076" s="75"/>
      <c r="S1076" s="34"/>
      <c r="T1076" s="83"/>
      <c r="U1076" s="83"/>
      <c r="V1076" s="83"/>
      <c r="W1076" s="83"/>
      <c r="X1076" s="74"/>
      <c r="Y1076" s="74"/>
      <c r="Z1076" s="74"/>
      <c r="AA1076" s="66"/>
      <c r="AB1076" s="72"/>
      <c r="AC1076" s="66"/>
      <c r="AD1076" s="72"/>
      <c r="AE1076" s="72"/>
      <c r="AF1076" s="72"/>
      <c r="AG1076" s="62"/>
      <c r="AH1076" s="104"/>
      <c r="AI1076" s="105"/>
      <c r="AJ1076" s="30"/>
      <c r="AK1076" s="30"/>
      <c r="AL1076" s="30"/>
      <c r="AM1076" s="30"/>
      <c r="AN1076" s="68"/>
      <c r="AO1076" s="68"/>
      <c r="AP1076" s="68"/>
      <c r="AQ1076" s="68"/>
      <c r="AR1076" s="68"/>
      <c r="AS1076" s="31"/>
      <c r="AT1076" s="73"/>
      <c r="AU1076" s="73"/>
      <c r="AV1076" s="68"/>
      <c r="AW1076" s="67"/>
      <c r="AX1076" s="67"/>
      <c r="AY1076" s="67"/>
      <c r="AZ1076" s="67"/>
      <c r="BA1076" s="123"/>
      <c r="BB1076" s="123"/>
      <c r="BC1076" s="123"/>
      <c r="BD1076" s="123"/>
      <c r="BE1076" s="123"/>
      <c r="BF1076" s="67"/>
    </row>
    <row r="1077" spans="1:58" ht="25.5" customHeight="1" x14ac:dyDescent="0.25">
      <c r="A1077" s="31"/>
      <c r="B1077" s="31"/>
      <c r="C1077" s="31"/>
      <c r="D1077" s="31"/>
      <c r="E1077" s="33"/>
      <c r="F1077" s="90"/>
      <c r="G1077" s="31"/>
      <c r="H1077" s="83"/>
      <c r="I1077" s="83"/>
      <c r="J1077" s="62"/>
      <c r="K1077" s="31"/>
      <c r="L1077" s="31"/>
      <c r="M1077" s="83"/>
      <c r="N1077" s="69"/>
      <c r="O1077" s="69"/>
      <c r="P1077" s="74"/>
      <c r="Q1077" s="74"/>
      <c r="R1077" s="75"/>
      <c r="S1077" s="34"/>
      <c r="T1077" s="83"/>
      <c r="U1077" s="83"/>
      <c r="V1077" s="83"/>
      <c r="W1077" s="83"/>
      <c r="X1077" s="74"/>
      <c r="Y1077" s="74"/>
      <c r="Z1077" s="74"/>
      <c r="AA1077" s="66"/>
      <c r="AB1077" s="72"/>
      <c r="AC1077" s="66"/>
      <c r="AD1077" s="72"/>
      <c r="AE1077" s="72"/>
      <c r="AF1077" s="72"/>
      <c r="AG1077" s="62"/>
      <c r="AH1077" s="104"/>
      <c r="AI1077" s="105"/>
      <c r="AJ1077" s="30"/>
      <c r="AK1077" s="30"/>
      <c r="AL1077" s="30"/>
      <c r="AM1077" s="30"/>
      <c r="AN1077" s="68"/>
      <c r="AO1077" s="68"/>
      <c r="AP1077" s="68"/>
      <c r="AQ1077" s="68"/>
      <c r="AR1077" s="68"/>
      <c r="AS1077" s="31"/>
      <c r="AT1077" s="73"/>
      <c r="AU1077" s="73"/>
      <c r="AV1077" s="68"/>
      <c r="AW1077" s="67"/>
      <c r="AX1077" s="67"/>
      <c r="AY1077" s="67"/>
      <c r="AZ1077" s="67"/>
      <c r="BA1077" s="123"/>
      <c r="BB1077" s="123"/>
      <c r="BC1077" s="123"/>
      <c r="BD1077" s="123"/>
      <c r="BE1077" s="123"/>
      <c r="BF1077" s="67"/>
    </row>
    <row r="1078" spans="1:58" ht="25.5" customHeight="1" x14ac:dyDescent="0.25">
      <c r="A1078" s="31"/>
      <c r="B1078" s="31"/>
      <c r="C1078" s="31"/>
      <c r="D1078" s="31"/>
      <c r="E1078" s="33"/>
      <c r="F1078" s="90"/>
      <c r="G1078" s="31"/>
      <c r="H1078" s="83"/>
      <c r="I1078" s="83"/>
      <c r="J1078" s="62"/>
      <c r="K1078" s="31"/>
      <c r="L1078" s="31"/>
      <c r="M1078" s="83"/>
      <c r="N1078" s="69"/>
      <c r="O1078" s="69"/>
      <c r="P1078" s="74"/>
      <c r="Q1078" s="74"/>
      <c r="R1078" s="75"/>
      <c r="S1078" s="34"/>
      <c r="T1078" s="83"/>
      <c r="U1078" s="83"/>
      <c r="V1078" s="83"/>
      <c r="W1078" s="83"/>
      <c r="X1078" s="74"/>
      <c r="Y1078" s="74"/>
      <c r="Z1078" s="74"/>
      <c r="AA1078" s="66"/>
      <c r="AB1078" s="72"/>
      <c r="AC1078" s="66"/>
      <c r="AD1078" s="72"/>
      <c r="AE1078" s="72"/>
      <c r="AF1078" s="72"/>
      <c r="AG1078" s="62"/>
      <c r="AH1078" s="104"/>
      <c r="AI1078" s="105"/>
      <c r="AJ1078" s="30"/>
      <c r="AK1078" s="30"/>
      <c r="AL1078" s="30"/>
      <c r="AM1078" s="30"/>
      <c r="AN1078" s="68"/>
      <c r="AO1078" s="68"/>
      <c r="AP1078" s="68"/>
      <c r="AQ1078" s="68"/>
      <c r="AR1078" s="68"/>
      <c r="AS1078" s="31"/>
      <c r="AT1078" s="73"/>
      <c r="AU1078" s="73"/>
      <c r="AV1078" s="68"/>
      <c r="AW1078" s="67"/>
      <c r="AX1078" s="67"/>
      <c r="AY1078" s="67"/>
      <c r="AZ1078" s="67"/>
      <c r="BA1078" s="123"/>
      <c r="BB1078" s="123"/>
      <c r="BC1078" s="123"/>
      <c r="BD1078" s="123"/>
      <c r="BE1078" s="123"/>
      <c r="BF1078" s="67"/>
    </row>
    <row r="1079" spans="1:58" ht="25.5" customHeight="1" x14ac:dyDescent="0.25">
      <c r="A1079" s="31"/>
      <c r="B1079" s="31"/>
      <c r="C1079" s="31"/>
      <c r="D1079" s="31"/>
      <c r="E1079" s="33"/>
      <c r="F1079" s="90"/>
      <c r="G1079" s="31"/>
      <c r="H1079" s="83"/>
      <c r="I1079" s="83"/>
      <c r="J1079" s="62"/>
      <c r="K1079" s="31"/>
      <c r="L1079" s="31"/>
      <c r="M1079" s="83"/>
      <c r="N1079" s="69"/>
      <c r="O1079" s="69"/>
      <c r="P1079" s="74"/>
      <c r="Q1079" s="74"/>
      <c r="R1079" s="75"/>
      <c r="S1079" s="34"/>
      <c r="T1079" s="83"/>
      <c r="U1079" s="83"/>
      <c r="V1079" s="83"/>
      <c r="W1079" s="83"/>
      <c r="X1079" s="74"/>
      <c r="Y1079" s="74"/>
      <c r="Z1079" s="74"/>
      <c r="AA1079" s="66"/>
      <c r="AB1079" s="72"/>
      <c r="AC1079" s="66"/>
      <c r="AD1079" s="72"/>
      <c r="AE1079" s="72"/>
      <c r="AF1079" s="72"/>
      <c r="AG1079" s="62"/>
      <c r="AH1079" s="104"/>
      <c r="AI1079" s="105"/>
      <c r="AJ1079" s="30"/>
      <c r="AK1079" s="30"/>
      <c r="AL1079" s="30"/>
      <c r="AM1079" s="30"/>
      <c r="AN1079" s="68"/>
      <c r="AO1079" s="68"/>
      <c r="AP1079" s="68"/>
      <c r="AQ1079" s="68"/>
      <c r="AR1079" s="68"/>
      <c r="AS1079" s="31"/>
      <c r="AT1079" s="73"/>
      <c r="AU1079" s="73"/>
      <c r="AV1079" s="68"/>
      <c r="AW1079" s="67"/>
      <c r="AX1079" s="67"/>
      <c r="AY1079" s="67"/>
      <c r="AZ1079" s="67"/>
      <c r="BA1079" s="123"/>
      <c r="BB1079" s="123"/>
      <c r="BC1079" s="123"/>
      <c r="BD1079" s="123"/>
      <c r="BE1079" s="123"/>
      <c r="BF1079" s="67"/>
    </row>
    <row r="1080" spans="1:58" ht="25.5" customHeight="1" x14ac:dyDescent="0.25">
      <c r="A1080" s="31"/>
      <c r="B1080" s="31"/>
      <c r="C1080" s="31"/>
      <c r="D1080" s="31"/>
      <c r="E1080" s="33"/>
      <c r="F1080" s="90"/>
      <c r="G1080" s="31"/>
      <c r="H1080" s="83"/>
      <c r="I1080" s="83"/>
      <c r="J1080" s="62"/>
      <c r="K1080" s="31"/>
      <c r="L1080" s="31"/>
      <c r="M1080" s="83"/>
      <c r="N1080" s="69"/>
      <c r="O1080" s="69"/>
      <c r="P1080" s="74"/>
      <c r="Q1080" s="74"/>
      <c r="R1080" s="75"/>
      <c r="S1080" s="34"/>
      <c r="T1080" s="83"/>
      <c r="U1080" s="83"/>
      <c r="V1080" s="83"/>
      <c r="W1080" s="83"/>
      <c r="X1080" s="74"/>
      <c r="Y1080" s="74"/>
      <c r="Z1080" s="74"/>
      <c r="AA1080" s="66"/>
      <c r="AB1080" s="72"/>
      <c r="AC1080" s="66"/>
      <c r="AD1080" s="72"/>
      <c r="AE1080" s="72"/>
      <c r="AF1080" s="72"/>
      <c r="AG1080" s="62"/>
      <c r="AH1080" s="104"/>
      <c r="AI1080" s="105"/>
      <c r="AJ1080" s="30"/>
      <c r="AK1080" s="30"/>
      <c r="AL1080" s="30"/>
      <c r="AM1080" s="30"/>
      <c r="AN1080" s="68"/>
      <c r="AO1080" s="68"/>
      <c r="AP1080" s="68"/>
      <c r="AQ1080" s="68"/>
      <c r="AR1080" s="68"/>
      <c r="AS1080" s="31"/>
      <c r="AT1080" s="73"/>
      <c r="AU1080" s="73"/>
      <c r="AV1080" s="68"/>
      <c r="AW1080" s="67"/>
      <c r="AX1080" s="67"/>
      <c r="AY1080" s="67"/>
      <c r="AZ1080" s="67"/>
      <c r="BA1080" s="123"/>
      <c r="BB1080" s="123"/>
      <c r="BC1080" s="123"/>
      <c r="BD1080" s="123"/>
      <c r="BE1080" s="123"/>
      <c r="BF1080" s="67"/>
    </row>
    <row r="1081" spans="1:58" ht="25.5" customHeight="1" x14ac:dyDescent="0.25">
      <c r="A1081" s="31"/>
      <c r="B1081" s="31"/>
      <c r="C1081" s="31"/>
      <c r="D1081" s="31"/>
      <c r="E1081" s="33"/>
      <c r="F1081" s="90"/>
      <c r="G1081" s="31"/>
      <c r="H1081" s="83"/>
      <c r="I1081" s="83"/>
      <c r="J1081" s="62"/>
      <c r="K1081" s="31"/>
      <c r="L1081" s="31"/>
      <c r="M1081" s="83"/>
      <c r="N1081" s="69"/>
      <c r="O1081" s="69"/>
      <c r="P1081" s="74"/>
      <c r="Q1081" s="74"/>
      <c r="R1081" s="75"/>
      <c r="S1081" s="34"/>
      <c r="T1081" s="83"/>
      <c r="U1081" s="83"/>
      <c r="V1081" s="83"/>
      <c r="W1081" s="83"/>
      <c r="X1081" s="74"/>
      <c r="Y1081" s="74"/>
      <c r="Z1081" s="74"/>
      <c r="AA1081" s="66"/>
      <c r="AB1081" s="72"/>
      <c r="AC1081" s="66"/>
      <c r="AD1081" s="72"/>
      <c r="AE1081" s="72"/>
      <c r="AF1081" s="72"/>
      <c r="AG1081" s="62"/>
      <c r="AH1081" s="104"/>
      <c r="AI1081" s="105"/>
      <c r="AJ1081" s="30"/>
      <c r="AK1081" s="30"/>
      <c r="AL1081" s="30"/>
      <c r="AM1081" s="30"/>
      <c r="AN1081" s="68"/>
      <c r="AO1081" s="68"/>
      <c r="AP1081" s="68"/>
      <c r="AQ1081" s="68"/>
      <c r="AR1081" s="68"/>
      <c r="AS1081" s="31"/>
      <c r="AT1081" s="73"/>
      <c r="AU1081" s="73"/>
      <c r="AV1081" s="68"/>
      <c r="AW1081" s="67"/>
      <c r="AX1081" s="67"/>
      <c r="AY1081" s="67"/>
      <c r="AZ1081" s="67"/>
      <c r="BA1081" s="123"/>
      <c r="BB1081" s="123"/>
      <c r="BC1081" s="123"/>
      <c r="BD1081" s="123"/>
      <c r="BE1081" s="123"/>
      <c r="BF1081" s="67"/>
    </row>
    <row r="1082" spans="1:58" ht="25.5" customHeight="1" x14ac:dyDescent="0.25">
      <c r="A1082" s="31"/>
      <c r="B1082" s="31"/>
      <c r="C1082" s="31"/>
      <c r="D1082" s="31"/>
      <c r="E1082" s="33"/>
      <c r="F1082" s="90"/>
      <c r="G1082" s="31"/>
      <c r="H1082" s="83"/>
      <c r="I1082" s="83"/>
      <c r="J1082" s="62"/>
      <c r="K1082" s="31"/>
      <c r="L1082" s="31"/>
      <c r="M1082" s="83"/>
      <c r="N1082" s="69"/>
      <c r="O1082" s="69"/>
      <c r="P1082" s="74"/>
      <c r="Q1082" s="74"/>
      <c r="R1082" s="75"/>
      <c r="S1082" s="34"/>
      <c r="T1082" s="83"/>
      <c r="U1082" s="83"/>
      <c r="V1082" s="83"/>
      <c r="W1082" s="83"/>
      <c r="X1082" s="74"/>
      <c r="Y1082" s="74"/>
      <c r="Z1082" s="74"/>
      <c r="AA1082" s="66"/>
      <c r="AB1082" s="72"/>
      <c r="AC1082" s="66"/>
      <c r="AD1082" s="72"/>
      <c r="AE1082" s="72"/>
      <c r="AF1082" s="72"/>
      <c r="AG1082" s="62"/>
      <c r="AH1082" s="104"/>
      <c r="AI1082" s="105"/>
      <c r="AJ1082" s="30"/>
      <c r="AK1082" s="30"/>
      <c r="AL1082" s="30"/>
      <c r="AM1082" s="30"/>
      <c r="AN1082" s="68"/>
      <c r="AO1082" s="68"/>
      <c r="AP1082" s="68"/>
      <c r="AQ1082" s="68"/>
      <c r="AR1082" s="68"/>
      <c r="AS1082" s="31"/>
      <c r="AT1082" s="73"/>
      <c r="AU1082" s="73"/>
      <c r="AV1082" s="68"/>
      <c r="AW1082" s="67"/>
      <c r="AX1082" s="67"/>
      <c r="AY1082" s="67"/>
      <c r="AZ1082" s="67"/>
      <c r="BA1082" s="123"/>
      <c r="BB1082" s="123"/>
      <c r="BC1082" s="123"/>
      <c r="BD1082" s="123"/>
      <c r="BE1082" s="123"/>
      <c r="BF1082" s="67"/>
    </row>
    <row r="1083" spans="1:58" ht="25.5" customHeight="1" x14ac:dyDescent="0.25">
      <c r="A1083" s="31"/>
      <c r="B1083" s="31"/>
      <c r="C1083" s="31"/>
      <c r="D1083" s="31"/>
      <c r="E1083" s="33"/>
      <c r="F1083" s="90"/>
      <c r="G1083" s="31"/>
      <c r="H1083" s="83"/>
      <c r="I1083" s="83"/>
      <c r="J1083" s="62"/>
      <c r="K1083" s="31"/>
      <c r="L1083" s="31"/>
      <c r="M1083" s="83"/>
      <c r="N1083" s="69"/>
      <c r="O1083" s="69"/>
      <c r="P1083" s="74"/>
      <c r="Q1083" s="74"/>
      <c r="R1083" s="75"/>
      <c r="S1083" s="34"/>
      <c r="T1083" s="83"/>
      <c r="U1083" s="83"/>
      <c r="V1083" s="83"/>
      <c r="W1083" s="83"/>
      <c r="X1083" s="74"/>
      <c r="Y1083" s="74"/>
      <c r="Z1083" s="74"/>
      <c r="AA1083" s="66"/>
      <c r="AB1083" s="72"/>
      <c r="AC1083" s="66"/>
      <c r="AD1083" s="72"/>
      <c r="AE1083" s="72"/>
      <c r="AF1083" s="72"/>
      <c r="AG1083" s="62"/>
      <c r="AH1083" s="104"/>
      <c r="AI1083" s="105"/>
      <c r="AJ1083" s="30"/>
      <c r="AK1083" s="30"/>
      <c r="AL1083" s="30"/>
      <c r="AM1083" s="30"/>
      <c r="AN1083" s="68"/>
      <c r="AO1083" s="68"/>
      <c r="AP1083" s="68"/>
      <c r="AQ1083" s="68"/>
      <c r="AR1083" s="68"/>
      <c r="AS1083" s="31"/>
      <c r="AT1083" s="73"/>
      <c r="AU1083" s="73"/>
      <c r="AV1083" s="68"/>
      <c r="AW1083" s="67"/>
      <c r="AX1083" s="67"/>
      <c r="AY1083" s="67"/>
      <c r="AZ1083" s="67"/>
      <c r="BA1083" s="123"/>
      <c r="BB1083" s="123"/>
      <c r="BC1083" s="123"/>
      <c r="BD1083" s="123"/>
      <c r="BE1083" s="123"/>
      <c r="BF1083" s="67"/>
    </row>
    <row r="1084" spans="1:58" ht="25.5" customHeight="1" x14ac:dyDescent="0.25">
      <c r="A1084" s="31"/>
      <c r="B1084" s="31"/>
      <c r="C1084" s="31"/>
      <c r="D1084" s="31"/>
      <c r="E1084" s="33"/>
      <c r="F1084" s="90"/>
      <c r="G1084" s="31"/>
      <c r="H1084" s="83"/>
      <c r="I1084" s="83"/>
      <c r="J1084" s="62"/>
      <c r="K1084" s="31"/>
      <c r="L1084" s="31"/>
      <c r="M1084" s="83"/>
      <c r="N1084" s="69"/>
      <c r="O1084" s="69"/>
      <c r="P1084" s="74"/>
      <c r="Q1084" s="74"/>
      <c r="R1084" s="75"/>
      <c r="S1084" s="34"/>
      <c r="T1084" s="83"/>
      <c r="U1084" s="83"/>
      <c r="V1084" s="83"/>
      <c r="W1084" s="83"/>
      <c r="X1084" s="74"/>
      <c r="Y1084" s="74"/>
      <c r="Z1084" s="74"/>
      <c r="AA1084" s="66"/>
      <c r="AB1084" s="72"/>
      <c r="AC1084" s="66"/>
      <c r="AD1084" s="72"/>
      <c r="AE1084" s="72"/>
      <c r="AF1084" s="72"/>
      <c r="AG1084" s="62"/>
      <c r="AH1084" s="104"/>
      <c r="AI1084" s="105"/>
      <c r="AJ1084" s="30"/>
      <c r="AK1084" s="30"/>
      <c r="AL1084" s="30"/>
      <c r="AM1084" s="30"/>
      <c r="AN1084" s="68"/>
      <c r="AO1084" s="68"/>
      <c r="AP1084" s="68"/>
      <c r="AQ1084" s="68"/>
      <c r="AR1084" s="68"/>
      <c r="AS1084" s="31"/>
      <c r="AT1084" s="73"/>
      <c r="AU1084" s="73"/>
      <c r="AV1084" s="68"/>
      <c r="AW1084" s="67"/>
      <c r="AX1084" s="67"/>
      <c r="AY1084" s="67"/>
      <c r="AZ1084" s="67"/>
      <c r="BA1084" s="123"/>
      <c r="BB1084" s="123"/>
      <c r="BC1084" s="123"/>
      <c r="BD1084" s="123"/>
      <c r="BE1084" s="123"/>
      <c r="BF1084" s="67"/>
    </row>
    <row r="1085" spans="1:58" ht="25.5" customHeight="1" x14ac:dyDescent="0.25">
      <c r="A1085" s="31"/>
      <c r="B1085" s="31"/>
      <c r="C1085" s="31"/>
      <c r="D1085" s="31"/>
      <c r="E1085" s="33"/>
      <c r="F1085" s="90"/>
      <c r="G1085" s="31"/>
      <c r="H1085" s="83"/>
      <c r="I1085" s="83"/>
      <c r="J1085" s="62"/>
      <c r="K1085" s="31"/>
      <c r="L1085" s="31"/>
      <c r="M1085" s="83"/>
      <c r="N1085" s="69"/>
      <c r="O1085" s="69"/>
      <c r="P1085" s="74"/>
      <c r="Q1085" s="74"/>
      <c r="R1085" s="75"/>
      <c r="S1085" s="34"/>
      <c r="T1085" s="83"/>
      <c r="U1085" s="83"/>
      <c r="V1085" s="83"/>
      <c r="W1085" s="83"/>
      <c r="X1085" s="74"/>
      <c r="Y1085" s="74"/>
      <c r="Z1085" s="74"/>
      <c r="AA1085" s="66"/>
      <c r="AB1085" s="72"/>
      <c r="AC1085" s="66"/>
      <c r="AD1085" s="72"/>
      <c r="AE1085" s="72"/>
      <c r="AF1085" s="72"/>
      <c r="AG1085" s="62"/>
      <c r="AH1085" s="104"/>
      <c r="AI1085" s="105"/>
      <c r="AJ1085" s="30"/>
      <c r="AK1085" s="30"/>
      <c r="AL1085" s="30"/>
      <c r="AM1085" s="30"/>
      <c r="AN1085" s="68"/>
      <c r="AO1085" s="68"/>
      <c r="AP1085" s="68"/>
      <c r="AQ1085" s="68"/>
      <c r="AR1085" s="68"/>
      <c r="AS1085" s="31"/>
      <c r="AT1085" s="73"/>
      <c r="AU1085" s="73"/>
      <c r="AV1085" s="68"/>
      <c r="AW1085" s="67"/>
      <c r="AX1085" s="67"/>
      <c r="AY1085" s="67"/>
      <c r="AZ1085" s="67"/>
      <c r="BA1085" s="123"/>
      <c r="BB1085" s="123"/>
      <c r="BC1085" s="123"/>
      <c r="BD1085" s="123"/>
      <c r="BE1085" s="123"/>
      <c r="BF1085" s="67"/>
    </row>
    <row r="1086" spans="1:58" ht="25.5" customHeight="1" x14ac:dyDescent="0.25">
      <c r="A1086" s="31"/>
      <c r="B1086" s="31"/>
      <c r="C1086" s="31"/>
      <c r="D1086" s="31"/>
      <c r="E1086" s="33"/>
      <c r="F1086" s="90"/>
      <c r="G1086" s="31"/>
      <c r="H1086" s="83"/>
      <c r="I1086" s="83"/>
      <c r="J1086" s="62"/>
      <c r="K1086" s="31"/>
      <c r="L1086" s="31"/>
      <c r="M1086" s="83"/>
      <c r="N1086" s="69"/>
      <c r="O1086" s="69"/>
      <c r="P1086" s="74"/>
      <c r="Q1086" s="74"/>
      <c r="R1086" s="75"/>
      <c r="S1086" s="34"/>
      <c r="T1086" s="83"/>
      <c r="U1086" s="83"/>
      <c r="V1086" s="83"/>
      <c r="W1086" s="83"/>
      <c r="X1086" s="74"/>
      <c r="Y1086" s="74"/>
      <c r="Z1086" s="74"/>
      <c r="AA1086" s="66"/>
      <c r="AB1086" s="72"/>
      <c r="AC1086" s="66"/>
      <c r="AD1086" s="72"/>
      <c r="AE1086" s="72"/>
      <c r="AF1086" s="72"/>
      <c r="AG1086" s="62"/>
      <c r="AH1086" s="104"/>
      <c r="AI1086" s="105"/>
      <c r="AJ1086" s="30"/>
      <c r="AK1086" s="30"/>
      <c r="AL1086" s="30"/>
      <c r="AM1086" s="30"/>
      <c r="AN1086" s="68"/>
      <c r="AO1086" s="68"/>
      <c r="AP1086" s="68"/>
      <c r="AQ1086" s="68"/>
      <c r="AR1086" s="68"/>
      <c r="AS1086" s="31"/>
      <c r="AT1086" s="73"/>
      <c r="AU1086" s="73"/>
      <c r="AV1086" s="68"/>
      <c r="AW1086" s="67"/>
      <c r="AX1086" s="67"/>
      <c r="AY1086" s="67"/>
      <c r="AZ1086" s="67"/>
      <c r="BA1086" s="123"/>
      <c r="BB1086" s="123"/>
      <c r="BC1086" s="123"/>
      <c r="BD1086" s="123"/>
      <c r="BE1086" s="123"/>
      <c r="BF1086" s="67"/>
    </row>
    <row r="1087" spans="1:58" ht="25.5" customHeight="1" x14ac:dyDescent="0.25">
      <c r="A1087" s="31"/>
      <c r="B1087" s="31"/>
      <c r="C1087" s="31"/>
      <c r="D1087" s="31"/>
      <c r="E1087" s="33"/>
      <c r="F1087" s="90"/>
      <c r="G1087" s="31"/>
      <c r="H1087" s="83"/>
      <c r="I1087" s="83"/>
      <c r="J1087" s="62"/>
      <c r="K1087" s="31"/>
      <c r="L1087" s="31"/>
      <c r="M1087" s="83"/>
      <c r="N1087" s="69"/>
      <c r="O1087" s="69"/>
      <c r="P1087" s="74"/>
      <c r="Q1087" s="74"/>
      <c r="R1087" s="75"/>
      <c r="S1087" s="34"/>
      <c r="T1087" s="83"/>
      <c r="U1087" s="83"/>
      <c r="V1087" s="83"/>
      <c r="W1087" s="83"/>
      <c r="X1087" s="74"/>
      <c r="Y1087" s="74"/>
      <c r="Z1087" s="74"/>
      <c r="AA1087" s="66"/>
      <c r="AB1087" s="72"/>
      <c r="AC1087" s="66"/>
      <c r="AD1087" s="72"/>
      <c r="AE1087" s="72"/>
      <c r="AF1087" s="72"/>
      <c r="AG1087" s="62"/>
      <c r="AH1087" s="104"/>
      <c r="AI1087" s="105"/>
      <c r="AJ1087" s="30"/>
      <c r="AK1087" s="30"/>
      <c r="AL1087" s="30"/>
      <c r="AM1087" s="30"/>
      <c r="AN1087" s="68"/>
      <c r="AO1087" s="68"/>
      <c r="AP1087" s="68"/>
      <c r="AQ1087" s="68"/>
      <c r="AR1087" s="68"/>
      <c r="AS1087" s="31"/>
      <c r="AT1087" s="73"/>
      <c r="AU1087" s="73"/>
      <c r="AV1087" s="68"/>
      <c r="AW1087" s="67"/>
      <c r="AX1087" s="67"/>
      <c r="AY1087" s="67"/>
      <c r="AZ1087" s="67"/>
      <c r="BA1087" s="123"/>
      <c r="BB1087" s="123"/>
      <c r="BC1087" s="123"/>
      <c r="BD1087" s="123"/>
      <c r="BE1087" s="123"/>
      <c r="BF1087" s="67"/>
    </row>
    <row r="1088" spans="1:58" ht="25.5" customHeight="1" x14ac:dyDescent="0.25">
      <c r="A1088" s="31"/>
      <c r="B1088" s="31"/>
      <c r="C1088" s="31"/>
      <c r="D1088" s="31"/>
      <c r="E1088" s="33"/>
      <c r="F1088" s="90"/>
      <c r="G1088" s="31"/>
      <c r="H1088" s="83"/>
      <c r="I1088" s="83"/>
      <c r="J1088" s="62"/>
      <c r="K1088" s="31"/>
      <c r="L1088" s="31"/>
      <c r="M1088" s="83"/>
      <c r="N1088" s="69"/>
      <c r="O1088" s="69"/>
      <c r="P1088" s="74"/>
      <c r="Q1088" s="74"/>
      <c r="R1088" s="75"/>
      <c r="S1088" s="34"/>
      <c r="T1088" s="83"/>
      <c r="U1088" s="83"/>
      <c r="V1088" s="83"/>
      <c r="W1088" s="83"/>
      <c r="X1088" s="74"/>
      <c r="Y1088" s="74"/>
      <c r="Z1088" s="74"/>
      <c r="AA1088" s="66"/>
      <c r="AB1088" s="72"/>
      <c r="AC1088" s="66"/>
      <c r="AD1088" s="72"/>
      <c r="AE1088" s="72"/>
      <c r="AF1088" s="72"/>
      <c r="AG1088" s="62"/>
      <c r="AH1088" s="104"/>
      <c r="AI1088" s="105"/>
      <c r="AJ1088" s="30"/>
      <c r="AK1088" s="30"/>
      <c r="AL1088" s="30"/>
      <c r="AM1088" s="30"/>
      <c r="AN1088" s="68"/>
      <c r="AO1088" s="68"/>
      <c r="AP1088" s="68"/>
      <c r="AQ1088" s="68"/>
      <c r="AR1088" s="68"/>
      <c r="AS1088" s="31"/>
      <c r="AT1088" s="73"/>
      <c r="AU1088" s="73"/>
      <c r="AV1088" s="68"/>
      <c r="AW1088" s="67"/>
      <c r="AX1088" s="67"/>
      <c r="AY1088" s="67"/>
      <c r="AZ1088" s="67"/>
      <c r="BA1088" s="123"/>
      <c r="BB1088" s="123"/>
      <c r="BC1088" s="123"/>
      <c r="BD1088" s="123"/>
      <c r="BE1088" s="123"/>
      <c r="BF1088" s="67"/>
    </row>
    <row r="1089" spans="1:58" ht="25.5" customHeight="1" x14ac:dyDescent="0.25">
      <c r="A1089" s="31"/>
      <c r="B1089" s="31"/>
      <c r="C1089" s="31"/>
      <c r="D1089" s="31"/>
      <c r="E1089" s="33"/>
      <c r="F1089" s="90"/>
      <c r="G1089" s="31"/>
      <c r="H1089" s="83"/>
      <c r="I1089" s="83"/>
      <c r="J1089" s="62"/>
      <c r="K1089" s="31"/>
      <c r="L1089" s="31"/>
      <c r="M1089" s="83"/>
      <c r="N1089" s="69"/>
      <c r="O1089" s="69"/>
      <c r="P1089" s="74"/>
      <c r="Q1089" s="74"/>
      <c r="R1089" s="75"/>
      <c r="S1089" s="34"/>
      <c r="T1089" s="83"/>
      <c r="U1089" s="83"/>
      <c r="V1089" s="83"/>
      <c r="W1089" s="83"/>
      <c r="X1089" s="74"/>
      <c r="Y1089" s="74"/>
      <c r="Z1089" s="74"/>
      <c r="AA1089" s="66"/>
      <c r="AB1089" s="72"/>
      <c r="AC1089" s="66"/>
      <c r="AD1089" s="72"/>
      <c r="AE1089" s="72"/>
      <c r="AF1089" s="72"/>
      <c r="AG1089" s="62"/>
      <c r="AH1089" s="104"/>
      <c r="AI1089" s="105"/>
      <c r="AJ1089" s="30"/>
      <c r="AK1089" s="30"/>
      <c r="AL1089" s="30"/>
      <c r="AM1089" s="30"/>
      <c r="AN1089" s="68"/>
      <c r="AO1089" s="68"/>
      <c r="AP1089" s="68"/>
      <c r="AQ1089" s="68"/>
      <c r="AR1089" s="68"/>
      <c r="AS1089" s="31"/>
      <c r="AT1089" s="73"/>
      <c r="AU1089" s="73"/>
      <c r="AV1089" s="68"/>
      <c r="AW1089" s="67"/>
      <c r="AX1089" s="67"/>
      <c r="AY1089" s="67"/>
      <c r="AZ1089" s="67"/>
      <c r="BA1089" s="123"/>
      <c r="BB1089" s="123"/>
      <c r="BC1089" s="123"/>
      <c r="BD1089" s="123"/>
      <c r="BE1089" s="123"/>
      <c r="BF1089" s="67"/>
    </row>
    <row r="1090" spans="1:58" ht="25.5" customHeight="1" x14ac:dyDescent="0.25">
      <c r="A1090" s="31"/>
      <c r="B1090" s="31"/>
      <c r="C1090" s="31"/>
      <c r="D1090" s="31"/>
      <c r="E1090" s="33"/>
      <c r="F1090" s="90"/>
      <c r="G1090" s="31"/>
      <c r="H1090" s="83"/>
      <c r="I1090" s="83"/>
      <c r="J1090" s="62"/>
      <c r="K1090" s="31"/>
      <c r="L1090" s="31"/>
      <c r="M1090" s="83"/>
      <c r="N1090" s="69"/>
      <c r="O1090" s="69"/>
      <c r="P1090" s="74"/>
      <c r="Q1090" s="74"/>
      <c r="R1090" s="75"/>
      <c r="S1090" s="34"/>
      <c r="T1090" s="83"/>
      <c r="U1090" s="83"/>
      <c r="V1090" s="83"/>
      <c r="W1090" s="83"/>
      <c r="X1090" s="74"/>
      <c r="Y1090" s="74"/>
      <c r="Z1090" s="74"/>
      <c r="AA1090" s="66"/>
      <c r="AB1090" s="72"/>
      <c r="AC1090" s="66"/>
      <c r="AD1090" s="72"/>
      <c r="AE1090" s="72"/>
      <c r="AF1090" s="72"/>
      <c r="AG1090" s="62"/>
      <c r="AH1090" s="104"/>
      <c r="AI1090" s="105"/>
      <c r="AJ1090" s="30"/>
      <c r="AK1090" s="30"/>
      <c r="AL1090" s="30"/>
      <c r="AM1090" s="30"/>
      <c r="AN1090" s="68"/>
      <c r="AO1090" s="68"/>
      <c r="AP1090" s="68"/>
      <c r="AQ1090" s="68"/>
      <c r="AR1090" s="68"/>
      <c r="AS1090" s="31"/>
      <c r="AT1090" s="73"/>
      <c r="AU1090" s="73"/>
      <c r="AV1090" s="68"/>
      <c r="AW1090" s="67"/>
      <c r="AX1090" s="67"/>
      <c r="AY1090" s="67"/>
      <c r="AZ1090" s="67"/>
      <c r="BA1090" s="123"/>
      <c r="BB1090" s="123"/>
      <c r="BC1090" s="123"/>
      <c r="BD1090" s="123"/>
      <c r="BE1090" s="123"/>
      <c r="BF1090" s="67"/>
    </row>
    <row r="1091" spans="1:58" ht="25.5" customHeight="1" x14ac:dyDescent="0.25">
      <c r="A1091" s="31"/>
      <c r="B1091" s="31"/>
      <c r="C1091" s="31"/>
      <c r="D1091" s="31"/>
      <c r="E1091" s="33"/>
      <c r="F1091" s="90"/>
      <c r="G1091" s="31"/>
      <c r="H1091" s="83"/>
      <c r="I1091" s="83"/>
      <c r="J1091" s="62"/>
      <c r="K1091" s="31"/>
      <c r="L1091" s="31"/>
      <c r="M1091" s="83"/>
      <c r="N1091" s="69"/>
      <c r="O1091" s="69"/>
      <c r="P1091" s="74"/>
      <c r="Q1091" s="74"/>
      <c r="R1091" s="75"/>
      <c r="S1091" s="34"/>
      <c r="T1091" s="83"/>
      <c r="U1091" s="83"/>
      <c r="V1091" s="83"/>
      <c r="W1091" s="83"/>
      <c r="X1091" s="74"/>
      <c r="Y1091" s="74"/>
      <c r="Z1091" s="74"/>
      <c r="AA1091" s="66"/>
      <c r="AB1091" s="72"/>
      <c r="AC1091" s="66"/>
      <c r="AD1091" s="72"/>
      <c r="AE1091" s="72"/>
      <c r="AF1091" s="72"/>
      <c r="AG1091" s="62"/>
      <c r="AH1091" s="104"/>
      <c r="AI1091" s="105"/>
      <c r="AJ1091" s="30"/>
      <c r="AK1091" s="30"/>
      <c r="AL1091" s="30"/>
      <c r="AM1091" s="30"/>
      <c r="AN1091" s="68"/>
      <c r="AO1091" s="68"/>
      <c r="AP1091" s="68"/>
      <c r="AQ1091" s="68"/>
      <c r="AR1091" s="68"/>
      <c r="AS1091" s="31"/>
      <c r="AT1091" s="73"/>
      <c r="AU1091" s="73"/>
      <c r="AV1091" s="68"/>
      <c r="AW1091" s="67"/>
      <c r="AX1091" s="67"/>
      <c r="AY1091" s="67"/>
      <c r="AZ1091" s="67"/>
      <c r="BA1091" s="123"/>
      <c r="BB1091" s="123"/>
      <c r="BC1091" s="123"/>
      <c r="BD1091" s="123"/>
      <c r="BE1091" s="123"/>
      <c r="BF1091" s="67"/>
    </row>
    <row r="1092" spans="1:58" ht="25.5" customHeight="1" x14ac:dyDescent="0.25">
      <c r="A1092" s="31"/>
      <c r="B1092" s="31"/>
      <c r="C1092" s="31"/>
      <c r="D1092" s="31"/>
      <c r="E1092" s="33"/>
      <c r="F1092" s="90"/>
      <c r="G1092" s="31"/>
      <c r="H1092" s="83"/>
      <c r="I1092" s="83"/>
      <c r="J1092" s="62"/>
      <c r="K1092" s="31"/>
      <c r="L1092" s="31"/>
      <c r="M1092" s="83"/>
      <c r="N1092" s="69"/>
      <c r="O1092" s="69"/>
      <c r="P1092" s="74"/>
      <c r="Q1092" s="74"/>
      <c r="R1092" s="75"/>
      <c r="S1092" s="34"/>
      <c r="T1092" s="83"/>
      <c r="U1092" s="83"/>
      <c r="V1092" s="83"/>
      <c r="W1092" s="83"/>
      <c r="X1092" s="74"/>
      <c r="Y1092" s="74"/>
      <c r="Z1092" s="74"/>
      <c r="AA1092" s="66"/>
      <c r="AB1092" s="72"/>
      <c r="AC1092" s="66"/>
      <c r="AD1092" s="72"/>
      <c r="AE1092" s="72"/>
      <c r="AF1092" s="72"/>
      <c r="AG1092" s="62"/>
      <c r="AH1092" s="104"/>
      <c r="AI1092" s="105"/>
      <c r="AJ1092" s="30"/>
      <c r="AK1092" s="30"/>
      <c r="AL1092" s="30"/>
      <c r="AM1092" s="30"/>
      <c r="AN1092" s="68"/>
      <c r="AO1092" s="68"/>
      <c r="AP1092" s="68"/>
      <c r="AQ1092" s="68"/>
      <c r="AR1092" s="68"/>
      <c r="AS1092" s="31"/>
      <c r="AT1092" s="73"/>
      <c r="AU1092" s="73"/>
      <c r="AV1092" s="68"/>
      <c r="AW1092" s="67"/>
      <c r="AX1092" s="67"/>
      <c r="AY1092" s="67"/>
      <c r="AZ1092" s="67"/>
      <c r="BA1092" s="123"/>
      <c r="BB1092" s="123"/>
      <c r="BC1092" s="123"/>
      <c r="BD1092" s="123"/>
      <c r="BE1092" s="123"/>
      <c r="BF1092" s="67"/>
    </row>
    <row r="1093" spans="1:58" ht="25.5" customHeight="1" x14ac:dyDescent="0.25">
      <c r="A1093" s="31"/>
      <c r="B1093" s="31"/>
      <c r="C1093" s="31"/>
      <c r="D1093" s="31"/>
      <c r="E1093" s="33"/>
      <c r="F1093" s="90"/>
      <c r="G1093" s="31"/>
      <c r="H1093" s="83"/>
      <c r="I1093" s="83"/>
      <c r="J1093" s="62"/>
      <c r="K1093" s="31"/>
      <c r="L1093" s="31"/>
      <c r="M1093" s="83"/>
      <c r="N1093" s="69"/>
      <c r="O1093" s="69"/>
      <c r="P1093" s="74"/>
      <c r="Q1093" s="74"/>
      <c r="R1093" s="75"/>
      <c r="S1093" s="34"/>
      <c r="T1093" s="83"/>
      <c r="U1093" s="83"/>
      <c r="V1093" s="83"/>
      <c r="W1093" s="83"/>
      <c r="X1093" s="74"/>
      <c r="Y1093" s="74"/>
      <c r="Z1093" s="74"/>
      <c r="AA1093" s="66"/>
      <c r="AB1093" s="72"/>
      <c r="AC1093" s="66"/>
      <c r="AD1093" s="72"/>
      <c r="AE1093" s="72"/>
      <c r="AF1093" s="72"/>
      <c r="AG1093" s="62"/>
      <c r="AH1093" s="104"/>
      <c r="AI1093" s="105"/>
      <c r="AJ1093" s="30"/>
      <c r="AK1093" s="30"/>
      <c r="AL1093" s="30"/>
      <c r="AM1093" s="30"/>
      <c r="AN1093" s="68"/>
      <c r="AO1093" s="68"/>
      <c r="AP1093" s="68"/>
      <c r="AQ1093" s="68"/>
      <c r="AR1093" s="68"/>
      <c r="AS1093" s="31"/>
      <c r="AT1093" s="73"/>
      <c r="AU1093" s="73"/>
      <c r="AV1093" s="68"/>
      <c r="AW1093" s="67"/>
      <c r="AX1093" s="67"/>
      <c r="AY1093" s="67"/>
      <c r="AZ1093" s="67"/>
      <c r="BA1093" s="123"/>
      <c r="BB1093" s="123"/>
      <c r="BC1093" s="123"/>
      <c r="BD1093" s="123"/>
      <c r="BE1093" s="123"/>
      <c r="BF1093" s="67"/>
    </row>
    <row r="1094" spans="1:58" ht="25.5" customHeight="1" x14ac:dyDescent="0.25">
      <c r="A1094" s="31"/>
      <c r="B1094" s="31"/>
      <c r="C1094" s="31"/>
      <c r="D1094" s="31"/>
      <c r="E1094" s="33"/>
      <c r="F1094" s="90"/>
      <c r="G1094" s="31"/>
      <c r="H1094" s="83"/>
      <c r="I1094" s="83"/>
      <c r="J1094" s="62"/>
      <c r="K1094" s="31"/>
      <c r="L1094" s="31"/>
      <c r="M1094" s="83"/>
      <c r="N1094" s="69"/>
      <c r="O1094" s="69"/>
      <c r="P1094" s="74"/>
      <c r="Q1094" s="74"/>
      <c r="R1094" s="75"/>
      <c r="S1094" s="34"/>
      <c r="T1094" s="83"/>
      <c r="U1094" s="83"/>
      <c r="V1094" s="83"/>
      <c r="W1094" s="83"/>
      <c r="X1094" s="74"/>
      <c r="Y1094" s="74"/>
      <c r="Z1094" s="74"/>
      <c r="AA1094" s="66"/>
      <c r="AB1094" s="72"/>
      <c r="AC1094" s="66"/>
      <c r="AD1094" s="72"/>
      <c r="AE1094" s="72"/>
      <c r="AF1094" s="72"/>
      <c r="AG1094" s="62"/>
      <c r="AH1094" s="104"/>
      <c r="AI1094" s="105"/>
      <c r="AJ1094" s="30"/>
      <c r="AK1094" s="30"/>
      <c r="AL1094" s="30"/>
      <c r="AM1094" s="30"/>
      <c r="AN1094" s="68"/>
      <c r="AO1094" s="68"/>
      <c r="AP1094" s="68"/>
      <c r="AQ1094" s="68"/>
      <c r="AR1094" s="68"/>
      <c r="AS1094" s="31"/>
      <c r="AT1094" s="73"/>
      <c r="AU1094" s="73"/>
      <c r="AV1094" s="68"/>
      <c r="AW1094" s="67"/>
      <c r="AX1094" s="67"/>
      <c r="AY1094" s="67"/>
      <c r="AZ1094" s="67"/>
      <c r="BA1094" s="123"/>
      <c r="BB1094" s="123"/>
      <c r="BC1094" s="123"/>
      <c r="BD1094" s="123"/>
      <c r="BE1094" s="123"/>
      <c r="BF1094" s="67"/>
    </row>
    <row r="1095" spans="1:58" ht="25.5" customHeight="1" x14ac:dyDescent="0.25">
      <c r="A1095" s="31"/>
      <c r="B1095" s="31"/>
      <c r="C1095" s="31"/>
      <c r="D1095" s="31"/>
      <c r="E1095" s="33"/>
      <c r="F1095" s="90"/>
      <c r="G1095" s="31"/>
      <c r="H1095" s="83"/>
      <c r="I1095" s="83"/>
      <c r="J1095" s="62"/>
      <c r="K1095" s="31"/>
      <c r="L1095" s="31"/>
      <c r="M1095" s="83"/>
      <c r="N1095" s="69"/>
      <c r="O1095" s="69"/>
      <c r="P1095" s="74"/>
      <c r="Q1095" s="74"/>
      <c r="R1095" s="75"/>
      <c r="S1095" s="34"/>
      <c r="T1095" s="83"/>
      <c r="U1095" s="83"/>
      <c r="V1095" s="83"/>
      <c r="W1095" s="83"/>
      <c r="X1095" s="74"/>
      <c r="Y1095" s="74"/>
      <c r="Z1095" s="74"/>
      <c r="AA1095" s="66"/>
      <c r="AB1095" s="72"/>
      <c r="AC1095" s="66"/>
      <c r="AD1095" s="72"/>
      <c r="AE1095" s="72"/>
      <c r="AF1095" s="72"/>
      <c r="AG1095" s="62"/>
      <c r="AH1095" s="104"/>
      <c r="AI1095" s="105"/>
      <c r="AJ1095" s="30"/>
      <c r="AK1095" s="30"/>
      <c r="AL1095" s="30"/>
      <c r="AM1095" s="30"/>
      <c r="AN1095" s="68"/>
      <c r="AO1095" s="68"/>
      <c r="AP1095" s="68"/>
      <c r="AQ1095" s="68"/>
      <c r="AR1095" s="68"/>
      <c r="AS1095" s="31"/>
      <c r="AT1095" s="73"/>
      <c r="AU1095" s="73"/>
      <c r="AV1095" s="68"/>
      <c r="AW1095" s="67"/>
      <c r="AX1095" s="67"/>
      <c r="AY1095" s="67"/>
      <c r="AZ1095" s="67"/>
      <c r="BA1095" s="123"/>
      <c r="BB1095" s="123"/>
      <c r="BC1095" s="123"/>
      <c r="BD1095" s="123"/>
      <c r="BE1095" s="123"/>
      <c r="BF1095" s="67"/>
    </row>
    <row r="1096" spans="1:58" ht="25.5" customHeight="1" x14ac:dyDescent="0.25">
      <c r="A1096" s="31"/>
      <c r="B1096" s="31"/>
      <c r="C1096" s="31"/>
      <c r="D1096" s="31"/>
      <c r="E1096" s="33"/>
      <c r="F1096" s="90"/>
      <c r="G1096" s="31"/>
      <c r="H1096" s="83"/>
      <c r="I1096" s="83"/>
      <c r="J1096" s="62"/>
      <c r="K1096" s="31"/>
      <c r="L1096" s="31"/>
      <c r="M1096" s="83"/>
      <c r="N1096" s="69"/>
      <c r="O1096" s="69"/>
      <c r="P1096" s="74"/>
      <c r="Q1096" s="74"/>
      <c r="R1096" s="75"/>
      <c r="S1096" s="34"/>
      <c r="T1096" s="83"/>
      <c r="U1096" s="83"/>
      <c r="V1096" s="83"/>
      <c r="W1096" s="83"/>
      <c r="X1096" s="74"/>
      <c r="Y1096" s="74"/>
      <c r="Z1096" s="74"/>
      <c r="AA1096" s="66"/>
      <c r="AB1096" s="72"/>
      <c r="AC1096" s="66"/>
      <c r="AD1096" s="72"/>
      <c r="AE1096" s="72"/>
      <c r="AF1096" s="72"/>
      <c r="AG1096" s="62"/>
      <c r="AH1096" s="104"/>
      <c r="AI1096" s="105"/>
      <c r="AJ1096" s="30"/>
      <c r="AK1096" s="30"/>
      <c r="AL1096" s="30"/>
      <c r="AM1096" s="30"/>
      <c r="AN1096" s="68"/>
      <c r="AO1096" s="68"/>
      <c r="AP1096" s="68"/>
      <c r="AQ1096" s="68"/>
      <c r="AR1096" s="68"/>
      <c r="AS1096" s="31"/>
      <c r="AT1096" s="73"/>
      <c r="AU1096" s="73"/>
      <c r="AV1096" s="68"/>
      <c r="AW1096" s="67"/>
      <c r="AX1096" s="67"/>
      <c r="AY1096" s="67"/>
      <c r="AZ1096" s="67"/>
      <c r="BA1096" s="123"/>
      <c r="BB1096" s="123"/>
      <c r="BC1096" s="123"/>
      <c r="BD1096" s="123"/>
      <c r="BE1096" s="123"/>
      <c r="BF1096" s="67"/>
    </row>
    <row r="1097" spans="1:58" ht="25.5" customHeight="1" x14ac:dyDescent="0.25">
      <c r="A1097" s="31"/>
      <c r="B1097" s="31"/>
      <c r="C1097" s="31"/>
      <c r="D1097" s="31"/>
      <c r="E1097" s="33"/>
      <c r="F1097" s="90"/>
      <c r="G1097" s="31"/>
      <c r="H1097" s="83"/>
      <c r="I1097" s="83"/>
      <c r="J1097" s="62"/>
      <c r="K1097" s="31"/>
      <c r="L1097" s="31"/>
      <c r="M1097" s="83"/>
      <c r="N1097" s="69"/>
      <c r="O1097" s="69"/>
      <c r="P1097" s="74"/>
      <c r="Q1097" s="74"/>
      <c r="R1097" s="75"/>
      <c r="S1097" s="34"/>
      <c r="T1097" s="83"/>
      <c r="U1097" s="83"/>
      <c r="V1097" s="83"/>
      <c r="W1097" s="83"/>
      <c r="X1097" s="74"/>
      <c r="Y1097" s="74"/>
      <c r="Z1097" s="74"/>
      <c r="AA1097" s="66"/>
      <c r="AB1097" s="72"/>
      <c r="AC1097" s="66"/>
      <c r="AD1097" s="72"/>
      <c r="AE1097" s="72"/>
      <c r="AF1097" s="72"/>
      <c r="AG1097" s="62"/>
      <c r="AH1097" s="104"/>
      <c r="AI1097" s="105"/>
      <c r="AJ1097" s="30"/>
      <c r="AK1097" s="30"/>
      <c r="AL1097" s="30"/>
      <c r="AM1097" s="30"/>
      <c r="AN1097" s="68"/>
      <c r="AO1097" s="68"/>
      <c r="AP1097" s="68"/>
      <c r="AQ1097" s="68"/>
      <c r="AR1097" s="68"/>
      <c r="AS1097" s="31"/>
      <c r="AT1097" s="73"/>
      <c r="AU1097" s="73"/>
      <c r="AV1097" s="68"/>
      <c r="AW1097" s="67"/>
      <c r="AX1097" s="67"/>
      <c r="AY1097" s="67"/>
      <c r="AZ1097" s="67"/>
      <c r="BA1097" s="123"/>
      <c r="BB1097" s="123"/>
      <c r="BC1097" s="123"/>
      <c r="BD1097" s="123"/>
      <c r="BE1097" s="123"/>
      <c r="BF1097" s="67"/>
    </row>
    <row r="1098" spans="1:58" ht="25.5" customHeight="1" x14ac:dyDescent="0.25">
      <c r="A1098" s="31"/>
      <c r="B1098" s="31"/>
      <c r="C1098" s="31"/>
      <c r="D1098" s="31"/>
      <c r="E1098" s="33"/>
      <c r="F1098" s="90"/>
      <c r="G1098" s="31"/>
      <c r="H1098" s="83"/>
      <c r="I1098" s="83"/>
      <c r="J1098" s="62"/>
      <c r="K1098" s="31"/>
      <c r="L1098" s="31"/>
      <c r="M1098" s="83"/>
      <c r="N1098" s="69"/>
      <c r="O1098" s="69"/>
      <c r="P1098" s="74"/>
      <c r="Q1098" s="74"/>
      <c r="R1098" s="75"/>
      <c r="S1098" s="34"/>
      <c r="T1098" s="83"/>
      <c r="U1098" s="83"/>
      <c r="V1098" s="83"/>
      <c r="W1098" s="83"/>
      <c r="X1098" s="74"/>
      <c r="Y1098" s="74"/>
      <c r="Z1098" s="74"/>
      <c r="AA1098" s="66"/>
      <c r="AB1098" s="72"/>
      <c r="AC1098" s="66"/>
      <c r="AD1098" s="72"/>
      <c r="AE1098" s="72"/>
      <c r="AF1098" s="72"/>
      <c r="AG1098" s="62"/>
      <c r="AH1098" s="104"/>
      <c r="AI1098" s="105"/>
      <c r="AJ1098" s="30"/>
      <c r="AK1098" s="30"/>
      <c r="AL1098" s="30"/>
      <c r="AM1098" s="30"/>
      <c r="AN1098" s="68"/>
      <c r="AO1098" s="68"/>
      <c r="AP1098" s="68"/>
      <c r="AQ1098" s="68"/>
      <c r="AR1098" s="68"/>
      <c r="AS1098" s="31"/>
      <c r="AT1098" s="73"/>
      <c r="AU1098" s="73"/>
      <c r="AV1098" s="68"/>
      <c r="AW1098" s="67"/>
      <c r="AX1098" s="67"/>
      <c r="AY1098" s="67"/>
      <c r="AZ1098" s="67"/>
      <c r="BA1098" s="123"/>
      <c r="BB1098" s="123"/>
      <c r="BC1098" s="123"/>
      <c r="BD1098" s="123"/>
      <c r="BE1098" s="123"/>
      <c r="BF1098" s="67"/>
    </row>
    <row r="1099" spans="1:58" ht="25.5" customHeight="1" x14ac:dyDescent="0.25">
      <c r="A1099" s="31"/>
      <c r="B1099" s="31"/>
      <c r="C1099" s="31"/>
      <c r="D1099" s="31"/>
      <c r="E1099" s="33"/>
      <c r="F1099" s="90"/>
      <c r="G1099" s="31"/>
      <c r="H1099" s="83"/>
      <c r="I1099" s="83"/>
      <c r="J1099" s="62"/>
      <c r="K1099" s="31"/>
      <c r="L1099" s="31"/>
      <c r="M1099" s="83"/>
      <c r="N1099" s="69"/>
      <c r="O1099" s="69"/>
      <c r="P1099" s="74"/>
      <c r="Q1099" s="74"/>
      <c r="R1099" s="75"/>
      <c r="S1099" s="34"/>
      <c r="T1099" s="83"/>
      <c r="U1099" s="83"/>
      <c r="V1099" s="83"/>
      <c r="W1099" s="83"/>
      <c r="X1099" s="74"/>
      <c r="Y1099" s="74"/>
      <c r="Z1099" s="74"/>
      <c r="AA1099" s="66"/>
      <c r="AB1099" s="72"/>
      <c r="AC1099" s="66"/>
      <c r="AD1099" s="72"/>
      <c r="AE1099" s="72"/>
      <c r="AF1099" s="72"/>
      <c r="AG1099" s="62"/>
      <c r="AH1099" s="104"/>
      <c r="AI1099" s="105"/>
      <c r="AJ1099" s="30"/>
      <c r="AK1099" s="30"/>
      <c r="AL1099" s="30"/>
      <c r="AM1099" s="30"/>
      <c r="AN1099" s="68"/>
      <c r="AO1099" s="68"/>
      <c r="AP1099" s="68"/>
      <c r="AQ1099" s="68"/>
      <c r="AR1099" s="68"/>
      <c r="AS1099" s="31"/>
      <c r="AT1099" s="73"/>
      <c r="AU1099" s="73"/>
      <c r="AV1099" s="68"/>
      <c r="AW1099" s="67"/>
      <c r="AX1099" s="67"/>
      <c r="AY1099" s="67"/>
      <c r="AZ1099" s="67"/>
      <c r="BA1099" s="123"/>
      <c r="BB1099" s="123"/>
      <c r="BC1099" s="123"/>
      <c r="BD1099" s="123"/>
      <c r="BE1099" s="123"/>
      <c r="BF1099" s="67"/>
    </row>
    <row r="1100" spans="1:58" ht="25.5" customHeight="1" x14ac:dyDescent="0.25">
      <c r="A1100" s="31"/>
      <c r="B1100" s="31"/>
      <c r="C1100" s="31"/>
      <c r="D1100" s="31"/>
      <c r="E1100" s="33"/>
      <c r="F1100" s="90"/>
      <c r="G1100" s="31"/>
      <c r="H1100" s="83"/>
      <c r="I1100" s="83"/>
      <c r="J1100" s="62"/>
      <c r="K1100" s="31"/>
      <c r="L1100" s="31"/>
      <c r="M1100" s="83"/>
      <c r="N1100" s="69"/>
      <c r="O1100" s="69"/>
      <c r="P1100" s="74"/>
      <c r="Q1100" s="74"/>
      <c r="R1100" s="75"/>
      <c r="S1100" s="34"/>
      <c r="T1100" s="83"/>
      <c r="U1100" s="83"/>
      <c r="V1100" s="83"/>
      <c r="W1100" s="83"/>
      <c r="X1100" s="74"/>
      <c r="Y1100" s="74"/>
      <c r="Z1100" s="74"/>
      <c r="AA1100" s="66"/>
      <c r="AB1100" s="72"/>
      <c r="AC1100" s="66"/>
      <c r="AD1100" s="72"/>
      <c r="AE1100" s="72"/>
      <c r="AF1100" s="72"/>
      <c r="AG1100" s="62"/>
      <c r="AH1100" s="104"/>
      <c r="AI1100" s="105"/>
      <c r="AJ1100" s="30"/>
      <c r="AK1100" s="30"/>
      <c r="AL1100" s="30"/>
      <c r="AM1100" s="30"/>
      <c r="AN1100" s="68"/>
      <c r="AO1100" s="68"/>
      <c r="AP1100" s="68"/>
      <c r="AQ1100" s="68"/>
      <c r="AR1100" s="68"/>
      <c r="AS1100" s="31"/>
      <c r="AT1100" s="73"/>
      <c r="AU1100" s="73"/>
      <c r="AV1100" s="68"/>
      <c r="AW1100" s="67"/>
      <c r="AX1100" s="67"/>
      <c r="AY1100" s="67"/>
      <c r="AZ1100" s="67"/>
      <c r="BA1100" s="123"/>
      <c r="BB1100" s="123"/>
      <c r="BC1100" s="123"/>
      <c r="BD1100" s="123"/>
      <c r="BE1100" s="123"/>
      <c r="BF1100" s="67"/>
    </row>
    <row r="1101" spans="1:58" ht="25.5" customHeight="1" x14ac:dyDescent="0.25">
      <c r="A1101" s="31"/>
      <c r="B1101" s="31"/>
      <c r="C1101" s="31"/>
      <c r="D1101" s="31"/>
      <c r="E1101" s="33"/>
      <c r="F1101" s="90"/>
      <c r="G1101" s="31"/>
      <c r="H1101" s="83"/>
      <c r="I1101" s="83"/>
      <c r="J1101" s="62"/>
      <c r="K1101" s="31"/>
      <c r="L1101" s="31"/>
      <c r="M1101" s="83"/>
      <c r="N1101" s="69"/>
      <c r="O1101" s="69"/>
      <c r="P1101" s="74"/>
      <c r="Q1101" s="74"/>
      <c r="R1101" s="75"/>
      <c r="S1101" s="34"/>
      <c r="T1101" s="83"/>
      <c r="U1101" s="83"/>
      <c r="V1101" s="83"/>
      <c r="W1101" s="83"/>
      <c r="X1101" s="74"/>
      <c r="Y1101" s="74"/>
      <c r="Z1101" s="74"/>
      <c r="AA1101" s="66"/>
      <c r="AB1101" s="72"/>
      <c r="AC1101" s="66"/>
      <c r="AD1101" s="72"/>
      <c r="AE1101" s="72"/>
      <c r="AF1101" s="72"/>
      <c r="AG1101" s="62"/>
      <c r="AH1101" s="104"/>
      <c r="AI1101" s="105"/>
      <c r="AJ1101" s="30"/>
      <c r="AK1101" s="30"/>
      <c r="AL1101" s="30"/>
      <c r="AM1101" s="30"/>
      <c r="AN1101" s="68"/>
      <c r="AO1101" s="68"/>
      <c r="AP1101" s="68"/>
      <c r="AQ1101" s="68"/>
      <c r="AR1101" s="68"/>
      <c r="AS1101" s="31"/>
      <c r="AT1101" s="73"/>
      <c r="AU1101" s="73"/>
      <c r="AV1101" s="68"/>
      <c r="AW1101" s="67"/>
      <c r="AX1101" s="67"/>
      <c r="AY1101" s="67"/>
      <c r="AZ1101" s="67"/>
      <c r="BA1101" s="123"/>
      <c r="BB1101" s="123"/>
      <c r="BC1101" s="123"/>
      <c r="BD1101" s="123"/>
      <c r="BE1101" s="123"/>
      <c r="BF1101" s="67"/>
    </row>
    <row r="1102" spans="1:58" ht="25.5" customHeight="1" x14ac:dyDescent="0.25">
      <c r="A1102" s="31"/>
      <c r="B1102" s="31"/>
      <c r="C1102" s="31"/>
      <c r="D1102" s="31"/>
      <c r="E1102" s="33"/>
      <c r="F1102" s="90"/>
      <c r="G1102" s="31"/>
      <c r="H1102" s="83"/>
      <c r="I1102" s="83"/>
      <c r="J1102" s="62"/>
      <c r="K1102" s="31"/>
      <c r="L1102" s="31"/>
      <c r="M1102" s="83"/>
      <c r="N1102" s="69"/>
      <c r="O1102" s="69"/>
      <c r="P1102" s="74"/>
      <c r="Q1102" s="74"/>
      <c r="R1102" s="75"/>
      <c r="S1102" s="34"/>
      <c r="T1102" s="83"/>
      <c r="U1102" s="83"/>
      <c r="V1102" s="83"/>
      <c r="W1102" s="83"/>
      <c r="X1102" s="74"/>
      <c r="Y1102" s="74"/>
      <c r="Z1102" s="74"/>
      <c r="AA1102" s="66"/>
      <c r="AB1102" s="72"/>
      <c r="AC1102" s="66"/>
      <c r="AD1102" s="72"/>
      <c r="AE1102" s="72"/>
      <c r="AF1102" s="72"/>
      <c r="AG1102" s="62"/>
      <c r="AH1102" s="104"/>
      <c r="AI1102" s="105"/>
      <c r="AJ1102" s="30"/>
      <c r="AK1102" s="30"/>
      <c r="AL1102" s="30"/>
      <c r="AM1102" s="30"/>
      <c r="AN1102" s="68"/>
      <c r="AO1102" s="68"/>
      <c r="AP1102" s="68"/>
      <c r="AQ1102" s="68"/>
      <c r="AR1102" s="68"/>
      <c r="AS1102" s="31"/>
      <c r="AT1102" s="73"/>
      <c r="AU1102" s="73"/>
      <c r="AV1102" s="68"/>
      <c r="AW1102" s="67"/>
      <c r="AX1102" s="67"/>
      <c r="AY1102" s="67"/>
      <c r="AZ1102" s="67"/>
      <c r="BA1102" s="123"/>
      <c r="BB1102" s="123"/>
      <c r="BC1102" s="123"/>
      <c r="BD1102" s="123"/>
      <c r="BE1102" s="123"/>
      <c r="BF1102" s="67"/>
    </row>
    <row r="1103" spans="1:58" ht="25.5" customHeight="1" x14ac:dyDescent="0.25">
      <c r="A1103" s="31"/>
      <c r="B1103" s="31"/>
      <c r="C1103" s="31"/>
      <c r="D1103" s="31"/>
      <c r="E1103" s="33"/>
      <c r="F1103" s="90"/>
      <c r="G1103" s="31"/>
      <c r="H1103" s="83"/>
      <c r="I1103" s="83"/>
      <c r="J1103" s="62"/>
      <c r="K1103" s="31"/>
      <c r="L1103" s="31"/>
      <c r="M1103" s="83"/>
      <c r="N1103" s="69"/>
      <c r="O1103" s="69"/>
      <c r="P1103" s="74"/>
      <c r="Q1103" s="74"/>
      <c r="R1103" s="75"/>
      <c r="S1103" s="34"/>
      <c r="T1103" s="83"/>
      <c r="U1103" s="83"/>
      <c r="V1103" s="83"/>
      <c r="W1103" s="83"/>
      <c r="X1103" s="74"/>
      <c r="Y1103" s="74"/>
      <c r="Z1103" s="74"/>
      <c r="AA1103" s="66"/>
      <c r="AB1103" s="72"/>
      <c r="AC1103" s="66"/>
      <c r="AD1103" s="72"/>
      <c r="AE1103" s="72"/>
      <c r="AF1103" s="72"/>
      <c r="AG1103" s="62"/>
      <c r="AH1103" s="104"/>
      <c r="AI1103" s="105"/>
      <c r="AJ1103" s="30"/>
      <c r="AK1103" s="30"/>
      <c r="AL1103" s="30"/>
      <c r="AM1103" s="30"/>
      <c r="AN1103" s="68"/>
      <c r="AO1103" s="68"/>
      <c r="AP1103" s="68"/>
      <c r="AQ1103" s="68"/>
      <c r="AR1103" s="68"/>
      <c r="AS1103" s="31"/>
      <c r="AT1103" s="73"/>
      <c r="AU1103" s="73"/>
      <c r="AV1103" s="68"/>
      <c r="AW1103" s="67"/>
      <c r="AX1103" s="67"/>
      <c r="AY1103" s="67"/>
      <c r="AZ1103" s="67"/>
      <c r="BA1103" s="123"/>
      <c r="BB1103" s="123"/>
      <c r="BC1103" s="123"/>
      <c r="BD1103" s="123"/>
      <c r="BE1103" s="123"/>
      <c r="BF1103" s="67"/>
    </row>
    <row r="1104" spans="1:58" ht="25.5" customHeight="1" x14ac:dyDescent="0.25">
      <c r="A1104" s="31"/>
      <c r="B1104" s="31"/>
      <c r="C1104" s="31"/>
      <c r="D1104" s="31"/>
      <c r="E1104" s="33"/>
      <c r="F1104" s="90"/>
      <c r="G1104" s="31"/>
      <c r="H1104" s="83"/>
      <c r="I1104" s="83"/>
      <c r="J1104" s="62"/>
      <c r="K1104" s="31"/>
      <c r="L1104" s="31"/>
      <c r="M1104" s="83"/>
      <c r="N1104" s="69"/>
      <c r="O1104" s="69"/>
      <c r="P1104" s="74"/>
      <c r="Q1104" s="74"/>
      <c r="R1104" s="75"/>
      <c r="S1104" s="34"/>
      <c r="T1104" s="83"/>
      <c r="U1104" s="83"/>
      <c r="V1104" s="83"/>
      <c r="W1104" s="83"/>
      <c r="X1104" s="74"/>
      <c r="Y1104" s="74"/>
      <c r="Z1104" s="74"/>
      <c r="AA1104" s="66"/>
      <c r="AB1104" s="72"/>
      <c r="AC1104" s="66"/>
      <c r="AD1104" s="72"/>
      <c r="AE1104" s="72"/>
      <c r="AF1104" s="72"/>
      <c r="AG1104" s="62"/>
      <c r="AH1104" s="104"/>
      <c r="AI1104" s="105"/>
      <c r="AJ1104" s="30"/>
      <c r="AK1104" s="30"/>
      <c r="AL1104" s="30"/>
      <c r="AM1104" s="30"/>
      <c r="AN1104" s="68"/>
      <c r="AO1104" s="68"/>
      <c r="AP1104" s="68"/>
      <c r="AQ1104" s="68"/>
      <c r="AR1104" s="68"/>
      <c r="AS1104" s="31"/>
      <c r="AT1104" s="73"/>
      <c r="AU1104" s="73"/>
      <c r="AV1104" s="68"/>
      <c r="AW1104" s="67"/>
      <c r="AX1104" s="67"/>
      <c r="AY1104" s="67"/>
      <c r="AZ1104" s="67"/>
      <c r="BA1104" s="123"/>
      <c r="BB1104" s="123"/>
      <c r="BC1104" s="123"/>
      <c r="BD1104" s="123"/>
      <c r="BE1104" s="123"/>
      <c r="BF1104" s="67"/>
    </row>
    <row r="1105" spans="1:58" ht="25.5" customHeight="1" x14ac:dyDescent="0.25">
      <c r="A1105" s="31"/>
      <c r="B1105" s="31"/>
      <c r="C1105" s="31"/>
      <c r="D1105" s="31"/>
      <c r="E1105" s="33"/>
      <c r="F1105" s="90"/>
      <c r="G1105" s="31"/>
      <c r="H1105" s="83"/>
      <c r="I1105" s="83"/>
      <c r="J1105" s="62"/>
      <c r="K1105" s="31"/>
      <c r="L1105" s="31"/>
      <c r="M1105" s="83"/>
      <c r="N1105" s="69"/>
      <c r="O1105" s="69"/>
      <c r="P1105" s="74"/>
      <c r="Q1105" s="74"/>
      <c r="R1105" s="75"/>
      <c r="S1105" s="34"/>
      <c r="T1105" s="83"/>
      <c r="U1105" s="83"/>
      <c r="V1105" s="83"/>
      <c r="W1105" s="83"/>
      <c r="X1105" s="74"/>
      <c r="Y1105" s="74"/>
      <c r="Z1105" s="74"/>
      <c r="AA1105" s="66"/>
      <c r="AB1105" s="72"/>
      <c r="AC1105" s="66"/>
      <c r="AD1105" s="72"/>
      <c r="AE1105" s="72"/>
      <c r="AF1105" s="72"/>
      <c r="AG1105" s="62"/>
      <c r="AH1105" s="104"/>
      <c r="AI1105" s="105"/>
      <c r="AJ1105" s="30"/>
      <c r="AK1105" s="30"/>
      <c r="AL1105" s="30"/>
      <c r="AM1105" s="30"/>
      <c r="AN1105" s="68"/>
      <c r="AO1105" s="68"/>
      <c r="AP1105" s="68"/>
      <c r="AQ1105" s="68"/>
      <c r="AR1105" s="68"/>
      <c r="AS1105" s="31"/>
      <c r="AT1105" s="73"/>
      <c r="AU1105" s="73"/>
      <c r="AV1105" s="68"/>
      <c r="AW1105" s="67"/>
      <c r="AX1105" s="67"/>
      <c r="AY1105" s="67"/>
      <c r="AZ1105" s="67"/>
      <c r="BA1105" s="123"/>
      <c r="BB1105" s="123"/>
      <c r="BC1105" s="123"/>
      <c r="BD1105" s="123"/>
      <c r="BE1105" s="123"/>
      <c r="BF1105" s="67"/>
    </row>
    <row r="1106" spans="1:58" ht="25.5" customHeight="1" x14ac:dyDescent="0.25">
      <c r="A1106" s="31"/>
      <c r="B1106" s="31"/>
      <c r="C1106" s="31"/>
      <c r="D1106" s="31"/>
      <c r="E1106" s="33"/>
      <c r="F1106" s="90"/>
      <c r="G1106" s="31"/>
      <c r="H1106" s="83"/>
      <c r="I1106" s="83"/>
      <c r="J1106" s="62"/>
      <c r="K1106" s="31"/>
      <c r="L1106" s="31"/>
      <c r="M1106" s="83"/>
      <c r="N1106" s="69"/>
      <c r="O1106" s="69"/>
      <c r="P1106" s="74"/>
      <c r="Q1106" s="74"/>
      <c r="R1106" s="75"/>
      <c r="S1106" s="34"/>
      <c r="T1106" s="83"/>
      <c r="U1106" s="83"/>
      <c r="V1106" s="83"/>
      <c r="W1106" s="83"/>
      <c r="X1106" s="74"/>
      <c r="Y1106" s="74"/>
      <c r="Z1106" s="74"/>
      <c r="AA1106" s="66"/>
      <c r="AB1106" s="72"/>
      <c r="AC1106" s="66"/>
      <c r="AD1106" s="72"/>
      <c r="AE1106" s="72"/>
      <c r="AF1106" s="72"/>
      <c r="AG1106" s="62"/>
      <c r="AH1106" s="104"/>
      <c r="AI1106" s="105"/>
      <c r="AJ1106" s="30"/>
      <c r="AK1106" s="30"/>
      <c r="AL1106" s="30"/>
      <c r="AM1106" s="30"/>
      <c r="AN1106" s="68"/>
      <c r="AO1106" s="68"/>
      <c r="AP1106" s="68"/>
      <c r="AQ1106" s="68"/>
      <c r="AR1106" s="68"/>
      <c r="AS1106" s="31"/>
      <c r="AT1106" s="73"/>
      <c r="AU1106" s="73"/>
      <c r="AV1106" s="68"/>
      <c r="AW1106" s="67"/>
      <c r="AX1106" s="67"/>
      <c r="AY1106" s="67"/>
      <c r="AZ1106" s="67"/>
      <c r="BA1106" s="123"/>
      <c r="BB1106" s="123"/>
      <c r="BC1106" s="123"/>
      <c r="BD1106" s="123"/>
      <c r="BE1106" s="123"/>
      <c r="BF1106" s="67"/>
    </row>
    <row r="1107" spans="1:58" ht="25.5" customHeight="1" x14ac:dyDescent="0.25">
      <c r="A1107" s="31"/>
      <c r="B1107" s="31"/>
      <c r="C1107" s="31"/>
      <c r="D1107" s="31"/>
      <c r="E1107" s="33"/>
      <c r="F1107" s="90"/>
      <c r="G1107" s="31"/>
      <c r="H1107" s="83"/>
      <c r="I1107" s="83"/>
      <c r="J1107" s="62"/>
      <c r="K1107" s="31"/>
      <c r="L1107" s="31"/>
      <c r="M1107" s="83"/>
      <c r="N1107" s="69"/>
      <c r="O1107" s="69"/>
      <c r="P1107" s="74"/>
      <c r="Q1107" s="74"/>
      <c r="R1107" s="75"/>
      <c r="S1107" s="34"/>
      <c r="T1107" s="83"/>
      <c r="U1107" s="83"/>
      <c r="V1107" s="83"/>
      <c r="W1107" s="83"/>
      <c r="X1107" s="74"/>
      <c r="Y1107" s="74"/>
      <c r="Z1107" s="74"/>
      <c r="AA1107" s="66"/>
      <c r="AB1107" s="72"/>
      <c r="AC1107" s="66"/>
      <c r="AD1107" s="72"/>
      <c r="AE1107" s="72"/>
      <c r="AF1107" s="72"/>
      <c r="AG1107" s="62"/>
      <c r="AH1107" s="104"/>
      <c r="AI1107" s="105"/>
      <c r="AJ1107" s="30"/>
      <c r="AK1107" s="30"/>
      <c r="AL1107" s="30"/>
      <c r="AM1107" s="30"/>
      <c r="AN1107" s="68"/>
      <c r="AO1107" s="68"/>
      <c r="AP1107" s="68"/>
      <c r="AQ1107" s="68"/>
      <c r="AR1107" s="68"/>
      <c r="AS1107" s="31"/>
      <c r="AT1107" s="73"/>
      <c r="AU1107" s="73"/>
      <c r="AV1107" s="68"/>
      <c r="AW1107" s="67"/>
      <c r="AX1107" s="67"/>
      <c r="AY1107" s="67"/>
      <c r="AZ1107" s="67"/>
      <c r="BA1107" s="123"/>
      <c r="BB1107" s="123"/>
      <c r="BC1107" s="123"/>
      <c r="BD1107" s="123"/>
      <c r="BE1107" s="123"/>
      <c r="BF1107" s="67"/>
    </row>
    <row r="1108" spans="1:58" ht="25.5" customHeight="1" x14ac:dyDescent="0.25">
      <c r="A1108" s="31"/>
      <c r="B1108" s="31"/>
      <c r="C1108" s="31"/>
      <c r="D1108" s="31"/>
      <c r="E1108" s="33"/>
      <c r="F1108" s="90"/>
      <c r="G1108" s="31"/>
      <c r="H1108" s="83"/>
      <c r="I1108" s="83"/>
      <c r="J1108" s="62"/>
      <c r="K1108" s="31"/>
      <c r="L1108" s="31"/>
      <c r="M1108" s="83"/>
      <c r="N1108" s="69"/>
      <c r="O1108" s="69"/>
      <c r="P1108" s="74"/>
      <c r="Q1108" s="74"/>
      <c r="R1108" s="75"/>
      <c r="S1108" s="34"/>
      <c r="T1108" s="83"/>
      <c r="U1108" s="83"/>
      <c r="V1108" s="83"/>
      <c r="W1108" s="83"/>
      <c r="X1108" s="74"/>
      <c r="Y1108" s="74"/>
      <c r="Z1108" s="74"/>
      <c r="AA1108" s="66"/>
      <c r="AB1108" s="72"/>
      <c r="AC1108" s="66"/>
      <c r="AD1108" s="72"/>
      <c r="AE1108" s="72"/>
      <c r="AF1108" s="72"/>
      <c r="AG1108" s="62"/>
      <c r="AH1108" s="104"/>
      <c r="AI1108" s="105"/>
      <c r="AJ1108" s="30"/>
      <c r="AK1108" s="30"/>
      <c r="AL1108" s="30"/>
      <c r="AM1108" s="30"/>
      <c r="AN1108" s="68"/>
      <c r="AO1108" s="68"/>
      <c r="AP1108" s="68"/>
      <c r="AQ1108" s="68"/>
      <c r="AR1108" s="68"/>
      <c r="AS1108" s="31"/>
      <c r="AT1108" s="73"/>
      <c r="AU1108" s="73"/>
      <c r="AV1108" s="68"/>
      <c r="AW1108" s="67"/>
      <c r="AX1108" s="67"/>
      <c r="AY1108" s="67"/>
      <c r="AZ1108" s="67"/>
      <c r="BA1108" s="123"/>
      <c r="BB1108" s="123"/>
      <c r="BC1108" s="123"/>
      <c r="BD1108" s="123"/>
      <c r="BE1108" s="123"/>
      <c r="BF1108" s="67"/>
    </row>
    <row r="1109" spans="1:58" ht="25.5" customHeight="1" x14ac:dyDescent="0.25">
      <c r="A1109" s="31"/>
      <c r="B1109" s="31"/>
      <c r="C1109" s="31"/>
      <c r="D1109" s="31"/>
      <c r="E1109" s="33"/>
      <c r="F1109" s="90"/>
      <c r="G1109" s="31"/>
      <c r="H1109" s="83"/>
      <c r="I1109" s="83"/>
      <c r="J1109" s="62"/>
      <c r="K1109" s="31"/>
      <c r="L1109" s="31"/>
      <c r="M1109" s="83"/>
      <c r="N1109" s="69"/>
      <c r="O1109" s="69"/>
      <c r="P1109" s="74"/>
      <c r="Q1109" s="74"/>
      <c r="R1109" s="75"/>
      <c r="S1109" s="34"/>
      <c r="T1109" s="83"/>
      <c r="U1109" s="83"/>
      <c r="V1109" s="83"/>
      <c r="W1109" s="83"/>
      <c r="X1109" s="74"/>
      <c r="Y1109" s="74"/>
      <c r="Z1109" s="74"/>
      <c r="AA1109" s="66"/>
      <c r="AB1109" s="72"/>
      <c r="AC1109" s="66"/>
      <c r="AD1109" s="72"/>
      <c r="AE1109" s="72"/>
      <c r="AF1109" s="72"/>
      <c r="AG1109" s="62"/>
      <c r="AH1109" s="104"/>
      <c r="AI1109" s="105"/>
      <c r="AJ1109" s="30"/>
      <c r="AK1109" s="30"/>
      <c r="AL1109" s="30"/>
      <c r="AM1109" s="30"/>
      <c r="AN1109" s="68"/>
      <c r="AO1109" s="68"/>
      <c r="AP1109" s="68"/>
      <c r="AQ1109" s="68"/>
      <c r="AR1109" s="68"/>
      <c r="AS1109" s="31"/>
      <c r="AT1109" s="73"/>
      <c r="AU1109" s="73"/>
      <c r="AV1109" s="68"/>
      <c r="AW1109" s="67"/>
      <c r="AX1109" s="67"/>
      <c r="AY1109" s="67"/>
      <c r="AZ1109" s="67"/>
      <c r="BA1109" s="123"/>
      <c r="BB1109" s="123"/>
      <c r="BC1109" s="123"/>
      <c r="BD1109" s="123"/>
      <c r="BE1109" s="123"/>
      <c r="BF1109" s="67"/>
    </row>
    <row r="1110" spans="1:58" ht="25.5" customHeight="1" x14ac:dyDescent="0.25">
      <c r="A1110" s="31"/>
      <c r="B1110" s="31"/>
      <c r="C1110" s="31"/>
      <c r="D1110" s="31"/>
      <c r="E1110" s="33"/>
      <c r="F1110" s="90"/>
      <c r="G1110" s="31"/>
      <c r="H1110" s="83"/>
      <c r="I1110" s="83"/>
      <c r="J1110" s="62"/>
      <c r="K1110" s="31"/>
      <c r="L1110" s="31"/>
      <c r="M1110" s="83"/>
      <c r="N1110" s="69"/>
      <c r="O1110" s="69"/>
      <c r="P1110" s="74"/>
      <c r="Q1110" s="74"/>
      <c r="R1110" s="75"/>
      <c r="S1110" s="34"/>
      <c r="T1110" s="83"/>
      <c r="U1110" s="83"/>
      <c r="V1110" s="83"/>
      <c r="W1110" s="83"/>
      <c r="X1110" s="74"/>
      <c r="Y1110" s="74"/>
      <c r="Z1110" s="74"/>
      <c r="AA1110" s="66"/>
      <c r="AB1110" s="72"/>
      <c r="AC1110" s="66"/>
      <c r="AD1110" s="72"/>
      <c r="AE1110" s="72"/>
      <c r="AF1110" s="72"/>
      <c r="AG1110" s="62"/>
      <c r="AH1110" s="104"/>
      <c r="AI1110" s="105"/>
      <c r="AJ1110" s="30"/>
      <c r="AK1110" s="30"/>
      <c r="AL1110" s="30"/>
      <c r="AM1110" s="30"/>
      <c r="AN1110" s="68"/>
      <c r="AO1110" s="68"/>
      <c r="AP1110" s="68"/>
      <c r="AQ1110" s="68"/>
      <c r="AR1110" s="68"/>
      <c r="AS1110" s="31"/>
      <c r="AT1110" s="73"/>
      <c r="AU1110" s="73"/>
      <c r="AV1110" s="68"/>
      <c r="AW1110" s="67"/>
      <c r="AX1110" s="67"/>
      <c r="AY1110" s="67"/>
      <c r="AZ1110" s="67"/>
      <c r="BA1110" s="123"/>
      <c r="BB1110" s="123"/>
      <c r="BC1110" s="123"/>
      <c r="BD1110" s="123"/>
      <c r="BE1110" s="123"/>
      <c r="BF1110" s="67"/>
    </row>
    <row r="1111" spans="1:58" ht="25.5" customHeight="1" x14ac:dyDescent="0.25">
      <c r="A1111" s="31"/>
      <c r="B1111" s="31"/>
      <c r="C1111" s="31"/>
      <c r="D1111" s="31"/>
      <c r="E1111" s="33"/>
      <c r="F1111" s="90"/>
      <c r="G1111" s="31"/>
      <c r="H1111" s="83"/>
      <c r="I1111" s="83"/>
      <c r="J1111" s="62"/>
      <c r="K1111" s="31"/>
      <c r="L1111" s="31"/>
      <c r="M1111" s="83"/>
      <c r="N1111" s="69"/>
      <c r="O1111" s="69"/>
      <c r="P1111" s="74"/>
      <c r="Q1111" s="74"/>
      <c r="R1111" s="75"/>
      <c r="S1111" s="34"/>
      <c r="T1111" s="83"/>
      <c r="U1111" s="83"/>
      <c r="V1111" s="83"/>
      <c r="W1111" s="83"/>
      <c r="X1111" s="74"/>
      <c r="Y1111" s="74"/>
      <c r="Z1111" s="74"/>
      <c r="AA1111" s="66"/>
      <c r="AB1111" s="72"/>
      <c r="AC1111" s="66"/>
      <c r="AD1111" s="72"/>
      <c r="AE1111" s="72"/>
      <c r="AF1111" s="72"/>
      <c r="AG1111" s="62"/>
      <c r="AH1111" s="104"/>
      <c r="AI1111" s="105"/>
      <c r="AJ1111" s="30"/>
      <c r="AK1111" s="30"/>
      <c r="AL1111" s="30"/>
      <c r="AM1111" s="30"/>
      <c r="AN1111" s="68"/>
      <c r="AO1111" s="68"/>
      <c r="AP1111" s="68"/>
      <c r="AQ1111" s="68"/>
      <c r="AR1111" s="68"/>
      <c r="AS1111" s="31"/>
      <c r="AT1111" s="73"/>
      <c r="AU1111" s="73"/>
      <c r="AV1111" s="68"/>
      <c r="AW1111" s="67"/>
      <c r="AX1111" s="67"/>
      <c r="AY1111" s="67"/>
      <c r="AZ1111" s="67"/>
      <c r="BA1111" s="123"/>
      <c r="BB1111" s="123"/>
      <c r="BC1111" s="123"/>
      <c r="BD1111" s="123"/>
      <c r="BE1111" s="123"/>
      <c r="BF1111" s="67"/>
    </row>
    <row r="1112" spans="1:58" ht="25.5" customHeight="1" x14ac:dyDescent="0.25">
      <c r="A1112" s="31"/>
      <c r="B1112" s="31"/>
      <c r="C1112" s="31"/>
      <c r="D1112" s="31"/>
      <c r="E1112" s="33"/>
      <c r="F1112" s="90"/>
      <c r="G1112" s="31"/>
      <c r="H1112" s="83"/>
      <c r="I1112" s="83"/>
      <c r="J1112" s="62"/>
      <c r="K1112" s="31"/>
      <c r="L1112" s="31"/>
      <c r="M1112" s="83"/>
      <c r="N1112" s="69"/>
      <c r="O1112" s="69"/>
      <c r="P1112" s="74"/>
      <c r="Q1112" s="74"/>
      <c r="R1112" s="75"/>
      <c r="S1112" s="34"/>
      <c r="T1112" s="83"/>
      <c r="U1112" s="83"/>
      <c r="V1112" s="83"/>
      <c r="W1112" s="83"/>
      <c r="X1112" s="74"/>
      <c r="Y1112" s="74"/>
      <c r="Z1112" s="74"/>
      <c r="AA1112" s="66"/>
      <c r="AB1112" s="72"/>
      <c r="AC1112" s="66"/>
      <c r="AD1112" s="72"/>
      <c r="AE1112" s="72"/>
      <c r="AF1112" s="72"/>
      <c r="AG1112" s="62"/>
      <c r="AH1112" s="104"/>
      <c r="AI1112" s="105"/>
      <c r="AJ1112" s="30"/>
      <c r="AK1112" s="30"/>
      <c r="AL1112" s="30"/>
      <c r="AM1112" s="30"/>
      <c r="AN1112" s="68"/>
      <c r="AO1112" s="68"/>
      <c r="AP1112" s="68"/>
      <c r="AQ1112" s="68"/>
      <c r="AR1112" s="68"/>
      <c r="AS1112" s="31"/>
      <c r="AT1112" s="73"/>
      <c r="AU1112" s="73"/>
      <c r="AV1112" s="68"/>
      <c r="AW1112" s="67"/>
      <c r="AX1112" s="67"/>
      <c r="AY1112" s="67"/>
      <c r="AZ1112" s="67"/>
      <c r="BA1112" s="123"/>
      <c r="BB1112" s="123"/>
      <c r="BC1112" s="123"/>
      <c r="BD1112" s="123"/>
      <c r="BE1112" s="123"/>
      <c r="BF1112" s="67"/>
    </row>
    <row r="1113" spans="1:58" ht="25.5" customHeight="1" x14ac:dyDescent="0.25">
      <c r="A1113" s="31"/>
      <c r="B1113" s="31"/>
      <c r="C1113" s="31"/>
      <c r="D1113" s="31"/>
      <c r="E1113" s="33"/>
      <c r="F1113" s="90"/>
      <c r="G1113" s="31"/>
      <c r="H1113" s="83"/>
      <c r="I1113" s="83"/>
      <c r="J1113" s="62"/>
      <c r="K1113" s="31"/>
      <c r="L1113" s="31"/>
      <c r="M1113" s="83"/>
      <c r="N1113" s="69"/>
      <c r="O1113" s="69"/>
      <c r="P1113" s="74"/>
      <c r="Q1113" s="74"/>
      <c r="R1113" s="75"/>
      <c r="S1113" s="34"/>
      <c r="T1113" s="83"/>
      <c r="U1113" s="83"/>
      <c r="V1113" s="83"/>
      <c r="W1113" s="83"/>
      <c r="X1113" s="74"/>
      <c r="Y1113" s="74"/>
      <c r="Z1113" s="74"/>
      <c r="AA1113" s="66"/>
      <c r="AB1113" s="72"/>
      <c r="AC1113" s="66"/>
      <c r="AD1113" s="72"/>
      <c r="AE1113" s="72"/>
      <c r="AF1113" s="72"/>
      <c r="AG1113" s="62"/>
      <c r="AH1113" s="104"/>
      <c r="AI1113" s="105"/>
      <c r="AJ1113" s="30"/>
      <c r="AK1113" s="30"/>
      <c r="AL1113" s="30"/>
      <c r="AM1113" s="30"/>
      <c r="AN1113" s="68"/>
      <c r="AO1113" s="68"/>
      <c r="AP1113" s="68"/>
      <c r="AQ1113" s="68"/>
      <c r="AR1113" s="68"/>
      <c r="AS1113" s="31"/>
      <c r="AT1113" s="73"/>
      <c r="AU1113" s="73"/>
      <c r="AV1113" s="68"/>
      <c r="AW1113" s="67"/>
      <c r="AX1113" s="67"/>
      <c r="AY1113" s="67"/>
      <c r="AZ1113" s="67"/>
      <c r="BA1113" s="123"/>
      <c r="BB1113" s="123"/>
      <c r="BC1113" s="123"/>
      <c r="BD1113" s="123"/>
      <c r="BE1113" s="123"/>
      <c r="BF1113" s="67"/>
    </row>
    <row r="1114" spans="1:58" ht="25.5" customHeight="1" x14ac:dyDescent="0.25">
      <c r="A1114" s="31"/>
      <c r="B1114" s="31"/>
      <c r="C1114" s="31"/>
      <c r="D1114" s="31"/>
      <c r="E1114" s="33"/>
      <c r="F1114" s="90"/>
      <c r="G1114" s="31"/>
      <c r="H1114" s="83"/>
      <c r="I1114" s="83"/>
      <c r="J1114" s="62"/>
      <c r="K1114" s="31"/>
      <c r="L1114" s="31"/>
      <c r="M1114" s="83"/>
      <c r="N1114" s="69"/>
      <c r="O1114" s="69"/>
      <c r="P1114" s="74"/>
      <c r="Q1114" s="74"/>
      <c r="R1114" s="75"/>
      <c r="S1114" s="34"/>
      <c r="T1114" s="83"/>
      <c r="U1114" s="83"/>
      <c r="V1114" s="83"/>
      <c r="W1114" s="83"/>
      <c r="X1114" s="74"/>
      <c r="Y1114" s="74"/>
      <c r="Z1114" s="74"/>
      <c r="AA1114" s="66"/>
      <c r="AB1114" s="72"/>
      <c r="AC1114" s="66"/>
      <c r="AD1114" s="72"/>
      <c r="AE1114" s="72"/>
      <c r="AF1114" s="72"/>
      <c r="AG1114" s="62"/>
      <c r="AH1114" s="104"/>
      <c r="AI1114" s="105"/>
      <c r="AJ1114" s="30"/>
      <c r="AK1114" s="30"/>
      <c r="AL1114" s="30"/>
      <c r="AM1114" s="30"/>
      <c r="AN1114" s="68"/>
      <c r="AO1114" s="68"/>
      <c r="AP1114" s="68"/>
      <c r="AQ1114" s="68"/>
      <c r="AR1114" s="68"/>
      <c r="AS1114" s="31"/>
      <c r="AT1114" s="73"/>
      <c r="AU1114" s="73"/>
      <c r="AV1114" s="68"/>
      <c r="AW1114" s="67"/>
      <c r="AX1114" s="67"/>
      <c r="AY1114" s="67"/>
      <c r="AZ1114" s="67"/>
      <c r="BA1114" s="123"/>
      <c r="BB1114" s="123"/>
      <c r="BC1114" s="123"/>
      <c r="BD1114" s="123"/>
      <c r="BE1114" s="123"/>
      <c r="BF1114" s="67"/>
    </row>
    <row r="1115" spans="1:58" ht="25.5" customHeight="1" x14ac:dyDescent="0.25">
      <c r="A1115" s="31"/>
      <c r="B1115" s="31"/>
      <c r="C1115" s="31"/>
      <c r="D1115" s="31"/>
      <c r="E1115" s="33"/>
      <c r="F1115" s="90"/>
      <c r="G1115" s="31"/>
      <c r="H1115" s="83"/>
      <c r="I1115" s="83"/>
      <c r="J1115" s="62"/>
      <c r="K1115" s="31"/>
      <c r="L1115" s="31"/>
      <c r="M1115" s="83"/>
      <c r="N1115" s="69"/>
      <c r="O1115" s="69"/>
      <c r="P1115" s="74"/>
      <c r="Q1115" s="74"/>
      <c r="R1115" s="75"/>
      <c r="S1115" s="34"/>
      <c r="T1115" s="83"/>
      <c r="U1115" s="83"/>
      <c r="V1115" s="83"/>
      <c r="W1115" s="83"/>
      <c r="X1115" s="74"/>
      <c r="Y1115" s="74"/>
      <c r="Z1115" s="74"/>
      <c r="AA1115" s="66"/>
      <c r="AB1115" s="72"/>
      <c r="AC1115" s="66"/>
      <c r="AD1115" s="72"/>
      <c r="AE1115" s="72"/>
      <c r="AF1115" s="72"/>
      <c r="AG1115" s="62"/>
      <c r="AH1115" s="104"/>
      <c r="AI1115" s="105"/>
      <c r="AJ1115" s="30"/>
      <c r="AK1115" s="30"/>
      <c r="AL1115" s="30"/>
      <c r="AM1115" s="30"/>
      <c r="AN1115" s="68"/>
      <c r="AO1115" s="68"/>
      <c r="AP1115" s="68"/>
      <c r="AQ1115" s="68"/>
      <c r="AR1115" s="68"/>
      <c r="AS1115" s="31"/>
      <c r="AT1115" s="73"/>
      <c r="AU1115" s="73"/>
      <c r="AV1115" s="68"/>
      <c r="AW1115" s="67"/>
      <c r="AX1115" s="67"/>
      <c r="AY1115" s="67"/>
      <c r="AZ1115" s="67"/>
      <c r="BA1115" s="123"/>
      <c r="BB1115" s="123"/>
      <c r="BC1115" s="123"/>
      <c r="BD1115" s="123"/>
      <c r="BE1115" s="123"/>
      <c r="BF1115" s="67"/>
    </row>
    <row r="1116" spans="1:58" ht="25.5" customHeight="1" x14ac:dyDescent="0.25">
      <c r="A1116" s="31"/>
      <c r="B1116" s="31"/>
      <c r="C1116" s="31"/>
      <c r="D1116" s="31"/>
      <c r="E1116" s="33"/>
      <c r="F1116" s="90"/>
      <c r="G1116" s="31"/>
      <c r="H1116" s="83"/>
      <c r="I1116" s="83"/>
      <c r="J1116" s="62"/>
      <c r="K1116" s="31"/>
      <c r="L1116" s="31"/>
      <c r="M1116" s="83"/>
      <c r="N1116" s="69"/>
      <c r="O1116" s="69"/>
      <c r="P1116" s="74"/>
      <c r="Q1116" s="74"/>
      <c r="R1116" s="75"/>
      <c r="S1116" s="34"/>
      <c r="T1116" s="83"/>
      <c r="U1116" s="83"/>
      <c r="V1116" s="83"/>
      <c r="W1116" s="83"/>
      <c r="X1116" s="74"/>
      <c r="Y1116" s="74"/>
      <c r="Z1116" s="74"/>
      <c r="AA1116" s="66"/>
      <c r="AB1116" s="72"/>
      <c r="AC1116" s="66"/>
      <c r="AD1116" s="72"/>
      <c r="AE1116" s="72"/>
      <c r="AF1116" s="72"/>
      <c r="AG1116" s="62"/>
      <c r="AH1116" s="104"/>
      <c r="AI1116" s="105"/>
      <c r="AJ1116" s="30"/>
      <c r="AK1116" s="30"/>
      <c r="AL1116" s="30"/>
      <c r="AM1116" s="30"/>
      <c r="AN1116" s="68"/>
      <c r="AO1116" s="68"/>
      <c r="AP1116" s="68"/>
      <c r="AQ1116" s="68"/>
      <c r="AR1116" s="68"/>
      <c r="AS1116" s="31"/>
      <c r="AT1116" s="73"/>
      <c r="AU1116" s="73"/>
      <c r="AV1116" s="68"/>
      <c r="AW1116" s="67"/>
      <c r="AX1116" s="67"/>
      <c r="AY1116" s="67"/>
      <c r="AZ1116" s="67"/>
      <c r="BA1116" s="123"/>
      <c r="BB1116" s="123"/>
      <c r="BC1116" s="123"/>
      <c r="BD1116" s="123"/>
      <c r="BE1116" s="123"/>
      <c r="BF1116" s="67"/>
    </row>
    <row r="1117" spans="1:58" ht="25.5" customHeight="1" x14ac:dyDescent="0.25">
      <c r="A1117" s="31"/>
      <c r="B1117" s="31"/>
      <c r="C1117" s="31"/>
      <c r="D1117" s="31"/>
      <c r="E1117" s="33"/>
      <c r="F1117" s="90"/>
      <c r="G1117" s="31"/>
      <c r="H1117" s="83"/>
      <c r="I1117" s="83"/>
      <c r="J1117" s="62"/>
      <c r="K1117" s="31"/>
      <c r="L1117" s="31"/>
      <c r="M1117" s="83"/>
      <c r="N1117" s="69"/>
      <c r="O1117" s="69"/>
      <c r="P1117" s="74"/>
      <c r="Q1117" s="74"/>
      <c r="R1117" s="75"/>
      <c r="S1117" s="34"/>
      <c r="T1117" s="83"/>
      <c r="U1117" s="83"/>
      <c r="V1117" s="83"/>
      <c r="W1117" s="83"/>
      <c r="X1117" s="74"/>
      <c r="Y1117" s="74"/>
      <c r="Z1117" s="74"/>
      <c r="AA1117" s="66"/>
      <c r="AB1117" s="72"/>
      <c r="AC1117" s="66"/>
      <c r="AD1117" s="72"/>
      <c r="AE1117" s="72"/>
      <c r="AF1117" s="72"/>
      <c r="AG1117" s="62"/>
      <c r="AH1117" s="104"/>
      <c r="AI1117" s="105"/>
      <c r="AJ1117" s="30"/>
      <c r="AK1117" s="30"/>
      <c r="AL1117" s="30"/>
      <c r="AM1117" s="30"/>
      <c r="AN1117" s="68"/>
      <c r="AO1117" s="68"/>
      <c r="AP1117" s="68"/>
      <c r="AQ1117" s="68"/>
      <c r="AR1117" s="68"/>
      <c r="AS1117" s="31"/>
      <c r="AT1117" s="73"/>
      <c r="AU1117" s="73"/>
      <c r="AV1117" s="68"/>
      <c r="AW1117" s="67"/>
      <c r="AX1117" s="67"/>
      <c r="AY1117" s="67"/>
      <c r="AZ1117" s="67"/>
      <c r="BA1117" s="123"/>
      <c r="BB1117" s="123"/>
      <c r="BC1117" s="123"/>
      <c r="BD1117" s="123"/>
      <c r="BE1117" s="123"/>
      <c r="BF1117" s="67"/>
    </row>
    <row r="1118" spans="1:58" ht="25.5" customHeight="1" x14ac:dyDescent="0.25">
      <c r="A1118" s="31"/>
      <c r="B1118" s="31"/>
      <c r="C1118" s="31"/>
      <c r="D1118" s="31"/>
      <c r="E1118" s="33"/>
      <c r="F1118" s="90"/>
      <c r="G1118" s="31"/>
      <c r="H1118" s="83"/>
      <c r="I1118" s="83"/>
      <c r="J1118" s="62"/>
      <c r="K1118" s="31"/>
      <c r="L1118" s="31"/>
      <c r="M1118" s="83"/>
      <c r="N1118" s="69"/>
      <c r="O1118" s="69"/>
      <c r="P1118" s="74"/>
      <c r="Q1118" s="74"/>
      <c r="R1118" s="75"/>
      <c r="S1118" s="34"/>
      <c r="T1118" s="83"/>
      <c r="U1118" s="83"/>
      <c r="V1118" s="83"/>
      <c r="W1118" s="83"/>
      <c r="X1118" s="74"/>
      <c r="Y1118" s="74"/>
      <c r="Z1118" s="74"/>
      <c r="AA1118" s="66"/>
      <c r="AB1118" s="72"/>
      <c r="AC1118" s="66"/>
      <c r="AD1118" s="72"/>
      <c r="AE1118" s="72"/>
      <c r="AF1118" s="72"/>
      <c r="AG1118" s="62"/>
      <c r="AH1118" s="104"/>
      <c r="AI1118" s="105"/>
      <c r="AJ1118" s="30"/>
      <c r="AK1118" s="30"/>
      <c r="AL1118" s="30"/>
      <c r="AM1118" s="30"/>
      <c r="AN1118" s="68"/>
      <c r="AO1118" s="68"/>
      <c r="AP1118" s="68"/>
      <c r="AQ1118" s="68"/>
      <c r="AR1118" s="68"/>
      <c r="AS1118" s="31"/>
      <c r="AT1118" s="73"/>
      <c r="AU1118" s="73"/>
      <c r="AV1118" s="68"/>
      <c r="AW1118" s="67"/>
      <c r="AX1118" s="67"/>
      <c r="AY1118" s="67"/>
      <c r="AZ1118" s="67"/>
      <c r="BA1118" s="123"/>
      <c r="BB1118" s="123"/>
      <c r="BC1118" s="123"/>
      <c r="BD1118" s="123"/>
      <c r="BE1118" s="123"/>
      <c r="BF1118" s="67"/>
    </row>
    <row r="1119" spans="1:58" ht="25.5" customHeight="1" x14ac:dyDescent="0.25">
      <c r="A1119" s="31"/>
      <c r="B1119" s="31"/>
      <c r="C1119" s="31"/>
      <c r="D1119" s="31"/>
      <c r="E1119" s="33"/>
      <c r="F1119" s="90"/>
      <c r="G1119" s="31"/>
      <c r="H1119" s="83"/>
      <c r="I1119" s="83"/>
      <c r="J1119" s="62"/>
      <c r="K1119" s="31"/>
      <c r="L1119" s="31"/>
      <c r="M1119" s="83"/>
      <c r="N1119" s="69"/>
      <c r="O1119" s="69"/>
      <c r="P1119" s="74"/>
      <c r="Q1119" s="74"/>
      <c r="R1119" s="75"/>
      <c r="S1119" s="34"/>
      <c r="T1119" s="83"/>
      <c r="U1119" s="83"/>
      <c r="V1119" s="83"/>
      <c r="W1119" s="83"/>
      <c r="X1119" s="74"/>
      <c r="Y1119" s="74"/>
      <c r="Z1119" s="74"/>
      <c r="AA1119" s="66"/>
      <c r="AB1119" s="72"/>
      <c r="AC1119" s="66"/>
      <c r="AD1119" s="72"/>
      <c r="AE1119" s="72"/>
      <c r="AF1119" s="72"/>
      <c r="AG1119" s="62"/>
      <c r="AH1119" s="104"/>
      <c r="AI1119" s="105"/>
      <c r="AJ1119" s="30"/>
      <c r="AK1119" s="30"/>
      <c r="AL1119" s="30"/>
      <c r="AM1119" s="30"/>
      <c r="AN1119" s="68"/>
      <c r="AO1119" s="68"/>
      <c r="AP1119" s="68"/>
      <c r="AQ1119" s="68"/>
      <c r="AR1119" s="68"/>
      <c r="AS1119" s="31"/>
      <c r="AT1119" s="73"/>
      <c r="AU1119" s="73"/>
      <c r="AV1119" s="68"/>
      <c r="AW1119" s="67"/>
      <c r="AX1119" s="67"/>
      <c r="AY1119" s="67"/>
      <c r="AZ1119" s="67"/>
      <c r="BA1119" s="123"/>
      <c r="BB1119" s="123"/>
      <c r="BC1119" s="123"/>
      <c r="BD1119" s="123"/>
      <c r="BE1119" s="123"/>
      <c r="BF1119" s="67"/>
    </row>
    <row r="1120" spans="1:58" ht="25.5" customHeight="1" x14ac:dyDescent="0.25">
      <c r="A1120" s="31"/>
      <c r="B1120" s="31"/>
      <c r="C1120" s="31"/>
      <c r="D1120" s="31"/>
      <c r="E1120" s="33"/>
      <c r="F1120" s="90"/>
      <c r="G1120" s="31"/>
      <c r="H1120" s="83"/>
      <c r="I1120" s="83"/>
      <c r="J1120" s="62"/>
      <c r="K1120" s="31"/>
      <c r="L1120" s="31"/>
      <c r="M1120" s="83"/>
      <c r="N1120" s="69"/>
      <c r="O1120" s="69"/>
      <c r="P1120" s="74"/>
      <c r="Q1120" s="74"/>
      <c r="R1120" s="75"/>
      <c r="S1120" s="34"/>
      <c r="T1120" s="83"/>
      <c r="U1120" s="83"/>
      <c r="V1120" s="83"/>
      <c r="W1120" s="83"/>
      <c r="X1120" s="74"/>
      <c r="Y1120" s="74"/>
      <c r="Z1120" s="74"/>
      <c r="AA1120" s="66"/>
      <c r="AB1120" s="72"/>
      <c r="AC1120" s="66"/>
      <c r="AD1120" s="72"/>
      <c r="AE1120" s="72"/>
      <c r="AF1120" s="72"/>
      <c r="AG1120" s="62"/>
      <c r="AH1120" s="104"/>
      <c r="AI1120" s="105"/>
      <c r="AJ1120" s="30"/>
      <c r="AK1120" s="30"/>
      <c r="AL1120" s="30"/>
      <c r="AM1120" s="30"/>
      <c r="AN1120" s="68"/>
      <c r="AO1120" s="68"/>
      <c r="AP1120" s="68"/>
      <c r="AQ1120" s="68"/>
      <c r="AR1120" s="68"/>
      <c r="AS1120" s="31"/>
      <c r="AT1120" s="73"/>
      <c r="AU1120" s="73"/>
      <c r="AV1120" s="68"/>
      <c r="AW1120" s="67"/>
      <c r="AX1120" s="67"/>
      <c r="AY1120" s="67"/>
      <c r="AZ1120" s="67"/>
      <c r="BA1120" s="123"/>
      <c r="BB1120" s="123"/>
      <c r="BC1120" s="123"/>
      <c r="BD1120" s="123"/>
      <c r="BE1120" s="123"/>
      <c r="BF1120" s="67"/>
    </row>
    <row r="1121" spans="1:58" ht="25.5" customHeight="1" x14ac:dyDescent="0.25">
      <c r="A1121" s="31"/>
      <c r="B1121" s="31"/>
      <c r="C1121" s="31"/>
      <c r="D1121" s="31"/>
      <c r="E1121" s="33"/>
      <c r="F1121" s="90"/>
      <c r="G1121" s="31"/>
      <c r="H1121" s="83"/>
      <c r="I1121" s="83"/>
      <c r="J1121" s="62"/>
      <c r="K1121" s="31"/>
      <c r="L1121" s="31"/>
      <c r="M1121" s="83"/>
      <c r="N1121" s="69"/>
      <c r="O1121" s="69"/>
      <c r="P1121" s="74"/>
      <c r="Q1121" s="74"/>
      <c r="R1121" s="75"/>
      <c r="S1121" s="34"/>
      <c r="T1121" s="83"/>
      <c r="U1121" s="83"/>
      <c r="V1121" s="83"/>
      <c r="W1121" s="83"/>
      <c r="X1121" s="74"/>
      <c r="Y1121" s="74"/>
      <c r="Z1121" s="74"/>
      <c r="AA1121" s="66"/>
      <c r="AB1121" s="72"/>
      <c r="AC1121" s="66"/>
      <c r="AD1121" s="72"/>
      <c r="AE1121" s="72"/>
      <c r="AF1121" s="72"/>
      <c r="AG1121" s="62"/>
      <c r="AH1121" s="104"/>
      <c r="AI1121" s="105"/>
      <c r="AJ1121" s="30"/>
      <c r="AK1121" s="30"/>
      <c r="AL1121" s="30"/>
      <c r="AM1121" s="30"/>
      <c r="AN1121" s="68"/>
      <c r="AO1121" s="68"/>
      <c r="AP1121" s="68"/>
      <c r="AQ1121" s="68"/>
      <c r="AR1121" s="68"/>
      <c r="AS1121" s="31"/>
      <c r="AT1121" s="73"/>
      <c r="AU1121" s="73"/>
      <c r="AV1121" s="68"/>
      <c r="AW1121" s="67"/>
      <c r="AX1121" s="67"/>
      <c r="AY1121" s="67"/>
      <c r="AZ1121" s="67"/>
      <c r="BA1121" s="123"/>
      <c r="BB1121" s="123"/>
      <c r="BC1121" s="123"/>
      <c r="BD1121" s="123"/>
      <c r="BE1121" s="123"/>
      <c r="BF1121" s="67"/>
    </row>
    <row r="1122" spans="1:58" ht="25.5" customHeight="1" x14ac:dyDescent="0.25">
      <c r="A1122" s="31"/>
      <c r="B1122" s="31"/>
      <c r="C1122" s="31"/>
      <c r="D1122" s="31"/>
      <c r="E1122" s="33"/>
      <c r="F1122" s="90"/>
      <c r="G1122" s="31"/>
      <c r="H1122" s="83"/>
      <c r="I1122" s="83"/>
      <c r="J1122" s="62"/>
      <c r="K1122" s="31"/>
      <c r="L1122" s="31"/>
      <c r="M1122" s="83"/>
      <c r="N1122" s="69"/>
      <c r="O1122" s="69"/>
      <c r="P1122" s="74"/>
      <c r="Q1122" s="74"/>
      <c r="R1122" s="75"/>
      <c r="S1122" s="34"/>
      <c r="T1122" s="83"/>
      <c r="U1122" s="83"/>
      <c r="V1122" s="83"/>
      <c r="W1122" s="83"/>
      <c r="X1122" s="74"/>
      <c r="Y1122" s="74"/>
      <c r="Z1122" s="74"/>
      <c r="AA1122" s="66"/>
      <c r="AB1122" s="72"/>
      <c r="AC1122" s="66"/>
      <c r="AD1122" s="72"/>
      <c r="AE1122" s="72"/>
      <c r="AF1122" s="72"/>
      <c r="AG1122" s="62"/>
      <c r="AH1122" s="104"/>
      <c r="AI1122" s="105"/>
      <c r="AJ1122" s="30"/>
      <c r="AK1122" s="30"/>
      <c r="AL1122" s="30"/>
      <c r="AM1122" s="30"/>
      <c r="AN1122" s="68"/>
      <c r="AO1122" s="68"/>
      <c r="AP1122" s="68"/>
      <c r="AQ1122" s="68"/>
      <c r="AR1122" s="68"/>
      <c r="AS1122" s="31"/>
      <c r="AT1122" s="73"/>
      <c r="AU1122" s="73"/>
      <c r="AV1122" s="68"/>
      <c r="AW1122" s="67"/>
      <c r="AX1122" s="67"/>
      <c r="AY1122" s="67"/>
      <c r="AZ1122" s="67"/>
      <c r="BA1122" s="123"/>
      <c r="BB1122" s="123"/>
      <c r="BC1122" s="123"/>
      <c r="BD1122" s="123"/>
      <c r="BE1122" s="123"/>
      <c r="BF1122" s="67"/>
    </row>
    <row r="1123" spans="1:58" ht="25.5" customHeight="1" x14ac:dyDescent="0.25">
      <c r="A1123" s="31"/>
      <c r="B1123" s="31"/>
      <c r="C1123" s="31"/>
      <c r="D1123" s="31"/>
      <c r="E1123" s="33"/>
      <c r="F1123" s="90"/>
      <c r="G1123" s="31"/>
      <c r="H1123" s="83"/>
      <c r="I1123" s="83"/>
      <c r="J1123" s="62"/>
      <c r="K1123" s="31"/>
      <c r="L1123" s="31"/>
      <c r="M1123" s="83"/>
      <c r="N1123" s="69"/>
      <c r="O1123" s="69"/>
      <c r="P1123" s="74"/>
      <c r="Q1123" s="74"/>
      <c r="R1123" s="75"/>
      <c r="S1123" s="34"/>
      <c r="T1123" s="83"/>
      <c r="U1123" s="83"/>
      <c r="V1123" s="83"/>
      <c r="W1123" s="83"/>
      <c r="X1123" s="74"/>
      <c r="Y1123" s="74"/>
      <c r="Z1123" s="74"/>
      <c r="AA1123" s="66"/>
      <c r="AB1123" s="72"/>
      <c r="AC1123" s="66"/>
      <c r="AD1123" s="72"/>
      <c r="AE1123" s="72"/>
      <c r="AF1123" s="72"/>
      <c r="AG1123" s="62"/>
      <c r="AH1123" s="104"/>
      <c r="AI1123" s="105"/>
      <c r="AJ1123" s="30"/>
      <c r="AK1123" s="30"/>
      <c r="AL1123" s="30"/>
      <c r="AM1123" s="30"/>
      <c r="AN1123" s="68"/>
      <c r="AO1123" s="68"/>
      <c r="AP1123" s="68"/>
      <c r="AQ1123" s="68"/>
      <c r="AR1123" s="68"/>
      <c r="AS1123" s="31"/>
      <c r="AT1123" s="73"/>
      <c r="AU1123" s="73"/>
      <c r="AV1123" s="68"/>
      <c r="AW1123" s="67"/>
      <c r="AX1123" s="67"/>
      <c r="AY1123" s="67"/>
      <c r="AZ1123" s="67"/>
      <c r="BA1123" s="123"/>
      <c r="BB1123" s="123"/>
      <c r="BC1123" s="123"/>
      <c r="BD1123" s="123"/>
      <c r="BE1123" s="123"/>
      <c r="BF1123" s="67"/>
    </row>
    <row r="1124" spans="1:58" ht="25.5" customHeight="1" x14ac:dyDescent="0.25">
      <c r="A1124" s="31"/>
      <c r="B1124" s="31"/>
      <c r="C1124" s="31"/>
      <c r="D1124" s="31"/>
      <c r="E1124" s="33"/>
      <c r="F1124" s="90"/>
      <c r="G1124" s="31"/>
      <c r="H1124" s="83"/>
      <c r="I1124" s="83"/>
      <c r="J1124" s="62"/>
      <c r="K1124" s="31"/>
      <c r="L1124" s="31"/>
      <c r="M1124" s="83"/>
      <c r="N1124" s="69"/>
      <c r="O1124" s="69"/>
      <c r="P1124" s="74"/>
      <c r="Q1124" s="74"/>
      <c r="R1124" s="75"/>
      <c r="S1124" s="34"/>
      <c r="T1124" s="83"/>
      <c r="U1124" s="83"/>
      <c r="V1124" s="83"/>
      <c r="W1124" s="83"/>
      <c r="X1124" s="74"/>
      <c r="Y1124" s="74"/>
      <c r="Z1124" s="74"/>
      <c r="AA1124" s="66"/>
      <c r="AB1124" s="72"/>
      <c r="AC1124" s="66"/>
      <c r="AD1124" s="72"/>
      <c r="AE1124" s="72"/>
      <c r="AF1124" s="72"/>
      <c r="AG1124" s="62"/>
      <c r="AH1124" s="104"/>
      <c r="AI1124" s="105"/>
      <c r="AJ1124" s="30"/>
      <c r="AK1124" s="30"/>
      <c r="AL1124" s="30"/>
      <c r="AM1124" s="30"/>
      <c r="AN1124" s="68"/>
      <c r="AO1124" s="68"/>
      <c r="AP1124" s="68"/>
      <c r="AQ1124" s="68"/>
      <c r="AR1124" s="68"/>
      <c r="AS1124" s="31"/>
      <c r="AT1124" s="73"/>
      <c r="AU1124" s="73"/>
      <c r="AV1124" s="68"/>
      <c r="AW1124" s="67"/>
      <c r="AX1124" s="67"/>
      <c r="AY1124" s="67"/>
      <c r="AZ1124" s="67"/>
      <c r="BA1124" s="123"/>
      <c r="BB1124" s="123"/>
      <c r="BC1124" s="123"/>
      <c r="BD1124" s="123"/>
      <c r="BE1124" s="123"/>
      <c r="BF1124" s="67"/>
    </row>
    <row r="1125" spans="1:58" ht="25.5" customHeight="1" x14ac:dyDescent="0.25">
      <c r="A1125" s="31"/>
      <c r="B1125" s="31"/>
      <c r="C1125" s="31"/>
      <c r="D1125" s="31"/>
      <c r="E1125" s="33"/>
      <c r="F1125" s="90"/>
      <c r="G1125" s="31"/>
      <c r="H1125" s="83"/>
      <c r="I1125" s="83"/>
      <c r="J1125" s="62"/>
      <c r="K1125" s="31"/>
      <c r="L1125" s="31"/>
      <c r="M1125" s="83"/>
      <c r="N1125" s="69"/>
      <c r="O1125" s="69"/>
      <c r="P1125" s="74"/>
      <c r="Q1125" s="74"/>
      <c r="R1125" s="75"/>
      <c r="S1125" s="34"/>
      <c r="T1125" s="83"/>
      <c r="U1125" s="83"/>
      <c r="V1125" s="83"/>
      <c r="W1125" s="83"/>
      <c r="X1125" s="74"/>
      <c r="Y1125" s="74"/>
      <c r="Z1125" s="74"/>
      <c r="AA1125" s="66"/>
      <c r="AB1125" s="72"/>
      <c r="AC1125" s="66"/>
      <c r="AD1125" s="72"/>
      <c r="AE1125" s="72"/>
      <c r="AF1125" s="72"/>
      <c r="AG1125" s="62"/>
      <c r="AH1125" s="104"/>
      <c r="AI1125" s="105"/>
      <c r="AJ1125" s="30"/>
      <c r="AK1125" s="30"/>
      <c r="AL1125" s="30"/>
      <c r="AM1125" s="30"/>
      <c r="AN1125" s="68"/>
      <c r="AO1125" s="68"/>
      <c r="AP1125" s="68"/>
      <c r="AQ1125" s="68"/>
      <c r="AR1125" s="68"/>
      <c r="AS1125" s="31"/>
      <c r="AT1125" s="73"/>
      <c r="AU1125" s="73"/>
      <c r="AV1125" s="68"/>
      <c r="AW1125" s="67"/>
      <c r="AX1125" s="67"/>
      <c r="AY1125" s="67"/>
      <c r="AZ1125" s="67"/>
      <c r="BA1125" s="123"/>
      <c r="BB1125" s="123"/>
      <c r="BC1125" s="123"/>
      <c r="BD1125" s="123"/>
      <c r="BE1125" s="123"/>
      <c r="BF1125" s="67"/>
    </row>
    <row r="1126" spans="1:58" ht="25.5" customHeight="1" x14ac:dyDescent="0.25">
      <c r="A1126" s="31"/>
      <c r="B1126" s="31"/>
      <c r="C1126" s="31"/>
      <c r="D1126" s="31"/>
      <c r="E1126" s="33"/>
      <c r="F1126" s="90"/>
      <c r="G1126" s="31"/>
      <c r="H1126" s="83"/>
      <c r="I1126" s="83"/>
      <c r="J1126" s="62"/>
      <c r="K1126" s="31"/>
      <c r="L1126" s="31"/>
      <c r="M1126" s="83"/>
      <c r="N1126" s="69"/>
      <c r="O1126" s="69"/>
      <c r="P1126" s="74"/>
      <c r="Q1126" s="74"/>
      <c r="R1126" s="75"/>
      <c r="S1126" s="34"/>
      <c r="T1126" s="83"/>
      <c r="U1126" s="83"/>
      <c r="V1126" s="83"/>
      <c r="W1126" s="83"/>
      <c r="X1126" s="74"/>
      <c r="Y1126" s="74"/>
      <c r="Z1126" s="74"/>
      <c r="AA1126" s="66"/>
      <c r="AB1126" s="72"/>
      <c r="AC1126" s="66"/>
      <c r="AD1126" s="72"/>
      <c r="AE1126" s="72"/>
      <c r="AF1126" s="72"/>
      <c r="AG1126" s="62"/>
      <c r="AH1126" s="104"/>
      <c r="AI1126" s="105"/>
      <c r="AJ1126" s="30"/>
      <c r="AK1126" s="30"/>
      <c r="AL1126" s="30"/>
      <c r="AM1126" s="30"/>
      <c r="AN1126" s="68"/>
      <c r="AO1126" s="68"/>
      <c r="AP1126" s="68"/>
      <c r="AQ1126" s="68"/>
      <c r="AR1126" s="68"/>
      <c r="AS1126" s="31"/>
      <c r="AT1126" s="73"/>
      <c r="AU1126" s="73"/>
      <c r="AV1126" s="68"/>
      <c r="AW1126" s="67"/>
      <c r="AX1126" s="67"/>
      <c r="AY1126" s="67"/>
      <c r="AZ1126" s="67"/>
      <c r="BA1126" s="123"/>
      <c r="BB1126" s="123"/>
      <c r="BC1126" s="123"/>
      <c r="BD1126" s="123"/>
      <c r="BE1126" s="123"/>
      <c r="BF1126" s="67"/>
    </row>
    <row r="1127" spans="1:58" ht="25.5" customHeight="1" x14ac:dyDescent="0.25">
      <c r="A1127" s="31"/>
      <c r="B1127" s="31"/>
      <c r="C1127" s="31"/>
      <c r="D1127" s="31"/>
      <c r="E1127" s="33"/>
      <c r="F1127" s="90"/>
      <c r="G1127" s="31"/>
      <c r="H1127" s="83"/>
      <c r="I1127" s="83"/>
      <c r="J1127" s="62"/>
      <c r="K1127" s="31"/>
      <c r="L1127" s="31"/>
      <c r="M1127" s="83"/>
      <c r="N1127" s="69"/>
      <c r="O1127" s="69"/>
      <c r="P1127" s="74"/>
      <c r="Q1127" s="74"/>
      <c r="R1127" s="75"/>
      <c r="S1127" s="34"/>
      <c r="T1127" s="83"/>
      <c r="U1127" s="83"/>
      <c r="V1127" s="83"/>
      <c r="W1127" s="83"/>
      <c r="X1127" s="74"/>
      <c r="Y1127" s="74"/>
      <c r="Z1127" s="74"/>
      <c r="AA1127" s="66"/>
      <c r="AB1127" s="72"/>
      <c r="AC1127" s="66"/>
      <c r="AD1127" s="72"/>
      <c r="AE1127" s="72"/>
      <c r="AF1127" s="72"/>
      <c r="AG1127" s="62"/>
      <c r="AH1127" s="104"/>
      <c r="AI1127" s="105"/>
      <c r="AJ1127" s="30"/>
      <c r="AK1127" s="30"/>
      <c r="AL1127" s="30"/>
      <c r="AM1127" s="30"/>
      <c r="AN1127" s="68"/>
      <c r="AO1127" s="68"/>
      <c r="AP1127" s="68"/>
      <c r="AQ1127" s="68"/>
      <c r="AR1127" s="68"/>
      <c r="AS1127" s="31"/>
      <c r="AT1127" s="73"/>
      <c r="AU1127" s="73"/>
      <c r="AV1127" s="68"/>
      <c r="AW1127" s="67"/>
      <c r="AX1127" s="67"/>
      <c r="AY1127" s="67"/>
      <c r="AZ1127" s="67"/>
      <c r="BA1127" s="123"/>
      <c r="BB1127" s="123"/>
      <c r="BC1127" s="123"/>
      <c r="BD1127" s="123"/>
      <c r="BE1127" s="123"/>
      <c r="BF1127" s="67"/>
    </row>
    <row r="1128" spans="1:58" ht="25.5" customHeight="1" x14ac:dyDescent="0.25">
      <c r="A1128" s="31"/>
      <c r="B1128" s="31"/>
      <c r="C1128" s="31"/>
      <c r="D1128" s="31"/>
      <c r="E1128" s="33"/>
      <c r="F1128" s="90"/>
      <c r="G1128" s="31"/>
      <c r="H1128" s="83"/>
      <c r="I1128" s="83"/>
      <c r="J1128" s="62"/>
      <c r="K1128" s="31"/>
      <c r="L1128" s="31"/>
      <c r="M1128" s="83"/>
      <c r="N1128" s="69"/>
      <c r="O1128" s="69"/>
      <c r="P1128" s="74"/>
      <c r="Q1128" s="74"/>
      <c r="R1128" s="75"/>
      <c r="S1128" s="34"/>
      <c r="T1128" s="83"/>
      <c r="U1128" s="83"/>
      <c r="V1128" s="83"/>
      <c r="W1128" s="83"/>
      <c r="X1128" s="74"/>
      <c r="Y1128" s="74"/>
      <c r="Z1128" s="74"/>
      <c r="AA1128" s="66"/>
      <c r="AB1128" s="72"/>
      <c r="AC1128" s="66"/>
      <c r="AD1128" s="72"/>
      <c r="AE1128" s="72"/>
      <c r="AF1128" s="72"/>
      <c r="AG1128" s="62"/>
      <c r="AH1128" s="104"/>
      <c r="AI1128" s="105"/>
      <c r="AJ1128" s="30"/>
      <c r="AK1128" s="30"/>
      <c r="AL1128" s="30"/>
      <c r="AM1128" s="30"/>
      <c r="AN1128" s="68"/>
      <c r="AO1128" s="68"/>
      <c r="AP1128" s="68"/>
      <c r="AQ1128" s="68"/>
      <c r="AR1128" s="68"/>
      <c r="AS1128" s="31"/>
      <c r="AT1128" s="73"/>
      <c r="AU1128" s="73"/>
      <c r="AV1128" s="68"/>
      <c r="AW1128" s="67"/>
      <c r="AX1128" s="67"/>
      <c r="AY1128" s="67"/>
      <c r="AZ1128" s="67"/>
      <c r="BA1128" s="123"/>
      <c r="BB1128" s="123"/>
      <c r="BC1128" s="123"/>
      <c r="BD1128" s="123"/>
      <c r="BE1128" s="123"/>
      <c r="BF1128" s="67"/>
    </row>
    <row r="1129" spans="1:58" ht="25.5" customHeight="1" x14ac:dyDescent="0.25">
      <c r="A1129" s="31"/>
      <c r="B1129" s="31"/>
      <c r="C1129" s="31"/>
      <c r="D1129" s="31"/>
      <c r="E1129" s="33"/>
      <c r="F1129" s="90"/>
      <c r="G1129" s="31"/>
      <c r="H1129" s="83"/>
      <c r="I1129" s="83"/>
      <c r="J1129" s="62"/>
      <c r="K1129" s="31"/>
      <c r="L1129" s="31"/>
      <c r="M1129" s="83"/>
      <c r="N1129" s="69"/>
      <c r="O1129" s="69"/>
      <c r="P1129" s="74"/>
      <c r="Q1129" s="74"/>
      <c r="R1129" s="75"/>
      <c r="S1129" s="34"/>
      <c r="T1129" s="83"/>
      <c r="U1129" s="83"/>
      <c r="V1129" s="83"/>
      <c r="W1129" s="83"/>
      <c r="X1129" s="74"/>
      <c r="Y1129" s="74"/>
      <c r="Z1129" s="74"/>
      <c r="AA1129" s="66"/>
      <c r="AB1129" s="72"/>
      <c r="AC1129" s="66"/>
      <c r="AD1129" s="72"/>
      <c r="AE1129" s="72"/>
      <c r="AF1129" s="72"/>
      <c r="AG1129" s="62"/>
      <c r="AH1129" s="104"/>
      <c r="AI1129" s="105"/>
      <c r="AJ1129" s="30"/>
      <c r="AK1129" s="30"/>
      <c r="AL1129" s="30"/>
      <c r="AM1129" s="30"/>
      <c r="AN1129" s="68"/>
      <c r="AO1129" s="68"/>
      <c r="AP1129" s="68"/>
      <c r="AQ1129" s="68"/>
      <c r="AR1129" s="68"/>
      <c r="AS1129" s="31"/>
      <c r="AT1129" s="73"/>
      <c r="AU1129" s="73"/>
      <c r="AV1129" s="68"/>
      <c r="AW1129" s="67"/>
      <c r="AX1129" s="67"/>
      <c r="AY1129" s="67"/>
      <c r="AZ1129" s="67"/>
      <c r="BA1129" s="123"/>
      <c r="BB1129" s="123"/>
      <c r="BC1129" s="123"/>
      <c r="BD1129" s="123"/>
      <c r="BE1129" s="123"/>
      <c r="BF1129" s="67"/>
    </row>
    <row r="1130" spans="1:58" ht="25.5" customHeight="1" x14ac:dyDescent="0.25">
      <c r="A1130" s="31"/>
      <c r="B1130" s="31"/>
      <c r="C1130" s="31"/>
      <c r="D1130" s="31"/>
      <c r="E1130" s="33"/>
      <c r="F1130" s="90"/>
      <c r="G1130" s="31"/>
      <c r="H1130" s="83"/>
      <c r="I1130" s="83"/>
      <c r="J1130" s="62"/>
      <c r="K1130" s="31"/>
      <c r="L1130" s="31"/>
      <c r="M1130" s="83"/>
      <c r="N1130" s="69"/>
      <c r="O1130" s="69"/>
      <c r="P1130" s="74"/>
      <c r="Q1130" s="74"/>
      <c r="R1130" s="75"/>
      <c r="S1130" s="34"/>
      <c r="T1130" s="83"/>
      <c r="U1130" s="83"/>
      <c r="V1130" s="83"/>
      <c r="W1130" s="83"/>
      <c r="X1130" s="74"/>
      <c r="Y1130" s="74"/>
      <c r="Z1130" s="74"/>
      <c r="AA1130" s="66"/>
      <c r="AB1130" s="72"/>
      <c r="AC1130" s="66"/>
      <c r="AD1130" s="72"/>
      <c r="AE1130" s="72"/>
      <c r="AF1130" s="72"/>
      <c r="AG1130" s="62"/>
      <c r="AH1130" s="104"/>
      <c r="AI1130" s="105"/>
      <c r="AJ1130" s="30"/>
      <c r="AK1130" s="30"/>
      <c r="AL1130" s="30"/>
      <c r="AM1130" s="30"/>
      <c r="AN1130" s="68"/>
      <c r="AO1130" s="68"/>
      <c r="AP1130" s="68"/>
      <c r="AQ1130" s="68"/>
      <c r="AR1130" s="68"/>
      <c r="AS1130" s="31"/>
      <c r="AT1130" s="73"/>
      <c r="AU1130" s="73"/>
      <c r="AV1130" s="68"/>
      <c r="AW1130" s="67"/>
      <c r="AX1130" s="67"/>
      <c r="AY1130" s="67"/>
      <c r="AZ1130" s="67"/>
      <c r="BA1130" s="123"/>
      <c r="BB1130" s="123"/>
      <c r="BC1130" s="123"/>
      <c r="BD1130" s="123"/>
      <c r="BE1130" s="123"/>
      <c r="BF1130" s="67"/>
    </row>
    <row r="1131" spans="1:58" ht="25.5" customHeight="1" x14ac:dyDescent="0.25">
      <c r="A1131" s="31"/>
      <c r="B1131" s="31"/>
      <c r="C1131" s="31"/>
      <c r="D1131" s="31"/>
      <c r="E1131" s="33"/>
      <c r="F1131" s="90"/>
      <c r="G1131" s="31"/>
      <c r="H1131" s="83"/>
      <c r="I1131" s="83"/>
      <c r="J1131" s="62"/>
      <c r="K1131" s="31"/>
      <c r="L1131" s="31"/>
      <c r="M1131" s="83"/>
      <c r="N1131" s="69"/>
      <c r="O1131" s="69"/>
      <c r="P1131" s="74"/>
      <c r="Q1131" s="74"/>
      <c r="R1131" s="75"/>
      <c r="S1131" s="34"/>
      <c r="T1131" s="83"/>
      <c r="U1131" s="83"/>
      <c r="V1131" s="83"/>
      <c r="W1131" s="83"/>
      <c r="X1131" s="74"/>
      <c r="Y1131" s="74"/>
      <c r="Z1131" s="74"/>
      <c r="AA1131" s="66"/>
      <c r="AB1131" s="72"/>
      <c r="AC1131" s="66"/>
      <c r="AD1131" s="72"/>
      <c r="AE1131" s="72"/>
      <c r="AF1131" s="72"/>
      <c r="AG1131" s="62"/>
      <c r="AH1131" s="104"/>
      <c r="AI1131" s="105"/>
      <c r="AJ1131" s="30"/>
      <c r="AK1131" s="30"/>
      <c r="AL1131" s="30"/>
      <c r="AM1131" s="30"/>
      <c r="AN1131" s="68"/>
      <c r="AO1131" s="68"/>
      <c r="AP1131" s="68"/>
      <c r="AQ1131" s="68"/>
      <c r="AR1131" s="68"/>
      <c r="AS1131" s="31"/>
      <c r="AT1131" s="73"/>
      <c r="AU1131" s="73"/>
      <c r="AV1131" s="68"/>
      <c r="AW1131" s="67"/>
      <c r="AX1131" s="67"/>
      <c r="AY1131" s="67"/>
      <c r="AZ1131" s="67"/>
      <c r="BA1131" s="123"/>
      <c r="BB1131" s="123"/>
      <c r="BC1131" s="123"/>
      <c r="BD1131" s="123"/>
      <c r="BE1131" s="123"/>
      <c r="BF1131" s="67"/>
    </row>
    <row r="1132" spans="1:58" ht="25.5" customHeight="1" x14ac:dyDescent="0.25">
      <c r="A1132" s="31"/>
      <c r="B1132" s="31"/>
      <c r="C1132" s="31"/>
      <c r="D1132" s="31"/>
      <c r="E1132" s="33"/>
      <c r="F1132" s="90"/>
      <c r="G1132" s="31"/>
      <c r="H1132" s="83"/>
      <c r="I1132" s="83"/>
      <c r="J1132" s="62"/>
      <c r="K1132" s="31"/>
      <c r="L1132" s="31"/>
      <c r="M1132" s="83"/>
      <c r="N1132" s="69"/>
      <c r="O1132" s="69"/>
      <c r="P1132" s="74"/>
      <c r="Q1132" s="74"/>
      <c r="R1132" s="75"/>
      <c r="S1132" s="34"/>
      <c r="T1132" s="83"/>
      <c r="U1132" s="83"/>
      <c r="V1132" s="83"/>
      <c r="W1132" s="83"/>
      <c r="X1132" s="74"/>
      <c r="Y1132" s="74"/>
      <c r="Z1132" s="74"/>
      <c r="AA1132" s="66"/>
      <c r="AB1132" s="72"/>
      <c r="AC1132" s="66"/>
      <c r="AD1132" s="72"/>
      <c r="AE1132" s="72"/>
      <c r="AF1132" s="72"/>
      <c r="AG1132" s="62"/>
      <c r="AH1132" s="104"/>
      <c r="AI1132" s="105"/>
      <c r="AJ1132" s="30"/>
      <c r="AK1132" s="30"/>
      <c r="AL1132" s="30"/>
      <c r="AM1132" s="30"/>
      <c r="AN1132" s="68"/>
      <c r="AO1132" s="68"/>
      <c r="AP1132" s="68"/>
      <c r="AQ1132" s="68"/>
      <c r="AR1132" s="68"/>
      <c r="AS1132" s="31"/>
      <c r="AT1132" s="73"/>
      <c r="AU1132" s="73"/>
      <c r="AV1132" s="68"/>
      <c r="AW1132" s="67"/>
      <c r="AX1132" s="67"/>
      <c r="AY1132" s="67"/>
      <c r="AZ1132" s="67"/>
      <c r="BA1132" s="123"/>
      <c r="BB1132" s="123"/>
      <c r="BC1132" s="123"/>
      <c r="BD1132" s="123"/>
      <c r="BE1132" s="123"/>
      <c r="BF1132" s="67"/>
    </row>
    <row r="1133" spans="1:58" ht="25.5" customHeight="1" x14ac:dyDescent="0.25">
      <c r="A1133" s="31"/>
      <c r="B1133" s="31"/>
      <c r="C1133" s="31"/>
      <c r="D1133" s="31"/>
      <c r="E1133" s="33"/>
      <c r="F1133" s="90"/>
      <c r="G1133" s="31"/>
      <c r="H1133" s="83"/>
      <c r="I1133" s="83"/>
      <c r="J1133" s="62"/>
      <c r="K1133" s="31"/>
      <c r="L1133" s="31"/>
      <c r="M1133" s="83"/>
      <c r="N1133" s="69"/>
      <c r="O1133" s="69"/>
      <c r="P1133" s="74"/>
      <c r="Q1133" s="74"/>
      <c r="R1133" s="75"/>
      <c r="S1133" s="34"/>
      <c r="T1133" s="83"/>
      <c r="U1133" s="83"/>
      <c r="V1133" s="83"/>
      <c r="W1133" s="83"/>
      <c r="X1133" s="74"/>
      <c r="Y1133" s="74"/>
      <c r="Z1133" s="74"/>
      <c r="AA1133" s="66"/>
      <c r="AB1133" s="72"/>
      <c r="AC1133" s="66"/>
      <c r="AD1133" s="72"/>
      <c r="AE1133" s="72"/>
      <c r="AF1133" s="72"/>
      <c r="AG1133" s="62"/>
      <c r="AH1133" s="104"/>
      <c r="AI1133" s="105"/>
      <c r="AJ1133" s="30"/>
      <c r="AK1133" s="30"/>
      <c r="AL1133" s="30"/>
      <c r="AM1133" s="30"/>
      <c r="AN1133" s="68"/>
      <c r="AO1133" s="68"/>
      <c r="AP1133" s="68"/>
      <c r="AQ1133" s="68"/>
      <c r="AR1133" s="68"/>
      <c r="AS1133" s="31"/>
      <c r="AT1133" s="73"/>
      <c r="AU1133" s="73"/>
      <c r="AV1133" s="68"/>
      <c r="AW1133" s="67"/>
      <c r="AX1133" s="67"/>
      <c r="AY1133" s="67"/>
      <c r="AZ1133" s="67"/>
      <c r="BA1133" s="123"/>
      <c r="BB1133" s="123"/>
      <c r="BC1133" s="123"/>
      <c r="BD1133" s="123"/>
      <c r="BE1133" s="123"/>
      <c r="BF1133" s="67"/>
    </row>
    <row r="1134" spans="1:58" ht="25.5" customHeight="1" x14ac:dyDescent="0.25">
      <c r="A1134" s="31"/>
      <c r="B1134" s="31"/>
      <c r="C1134" s="31"/>
      <c r="D1134" s="31"/>
      <c r="E1134" s="33"/>
      <c r="F1134" s="90"/>
      <c r="G1134" s="31"/>
      <c r="H1134" s="83"/>
      <c r="I1134" s="83"/>
      <c r="J1134" s="62"/>
      <c r="K1134" s="31"/>
      <c r="L1134" s="31"/>
      <c r="M1134" s="83"/>
      <c r="N1134" s="69"/>
      <c r="O1134" s="69"/>
      <c r="P1134" s="74"/>
      <c r="Q1134" s="74"/>
      <c r="R1134" s="75"/>
      <c r="S1134" s="34"/>
      <c r="T1134" s="83"/>
      <c r="U1134" s="83"/>
      <c r="V1134" s="83"/>
      <c r="W1134" s="83"/>
      <c r="X1134" s="74"/>
      <c r="Y1134" s="74"/>
      <c r="Z1134" s="74"/>
      <c r="AA1134" s="66"/>
      <c r="AB1134" s="72"/>
      <c r="AC1134" s="66"/>
      <c r="AD1134" s="72"/>
      <c r="AE1134" s="72"/>
      <c r="AF1134" s="72"/>
      <c r="AG1134" s="62"/>
      <c r="AH1134" s="104"/>
      <c r="AI1134" s="105"/>
      <c r="AJ1134" s="30"/>
      <c r="AK1134" s="30"/>
      <c r="AL1134" s="30"/>
      <c r="AM1134" s="30"/>
      <c r="AN1134" s="68"/>
      <c r="AO1134" s="68"/>
      <c r="AP1134" s="68"/>
      <c r="AQ1134" s="68"/>
      <c r="AR1134" s="68"/>
      <c r="AS1134" s="31"/>
      <c r="AT1134" s="73"/>
      <c r="AU1134" s="73"/>
      <c r="AV1134" s="68"/>
      <c r="AW1134" s="67"/>
      <c r="AX1134" s="67"/>
      <c r="AY1134" s="67"/>
      <c r="AZ1134" s="67"/>
      <c r="BA1134" s="123"/>
      <c r="BB1134" s="123"/>
      <c r="BC1134" s="123"/>
      <c r="BD1134" s="123"/>
      <c r="BE1134" s="123"/>
      <c r="BF1134" s="67"/>
    </row>
    <row r="1135" spans="1:58" ht="25.5" customHeight="1" x14ac:dyDescent="0.25">
      <c r="A1135" s="31"/>
      <c r="B1135" s="31"/>
      <c r="C1135" s="31"/>
      <c r="D1135" s="31"/>
      <c r="E1135" s="33"/>
      <c r="F1135" s="90"/>
      <c r="G1135" s="31"/>
      <c r="H1135" s="83"/>
      <c r="I1135" s="83"/>
      <c r="J1135" s="62"/>
      <c r="K1135" s="31"/>
      <c r="L1135" s="31"/>
      <c r="M1135" s="83"/>
      <c r="N1135" s="69"/>
      <c r="O1135" s="69"/>
      <c r="P1135" s="74"/>
      <c r="Q1135" s="74"/>
      <c r="R1135" s="75"/>
      <c r="S1135" s="34"/>
      <c r="T1135" s="83"/>
      <c r="U1135" s="83"/>
      <c r="V1135" s="83"/>
      <c r="W1135" s="83"/>
      <c r="X1135" s="74"/>
      <c r="Y1135" s="74"/>
      <c r="Z1135" s="74"/>
      <c r="AA1135" s="66"/>
      <c r="AB1135" s="72"/>
      <c r="AC1135" s="66"/>
      <c r="AD1135" s="72"/>
      <c r="AE1135" s="72"/>
      <c r="AF1135" s="72"/>
      <c r="AG1135" s="62"/>
      <c r="AH1135" s="104"/>
      <c r="AI1135" s="105"/>
      <c r="AJ1135" s="30"/>
      <c r="AK1135" s="30"/>
      <c r="AL1135" s="30"/>
      <c r="AM1135" s="30"/>
      <c r="AN1135" s="68"/>
      <c r="AO1135" s="68"/>
      <c r="AP1135" s="68"/>
      <c r="AQ1135" s="68"/>
      <c r="AR1135" s="68"/>
      <c r="AS1135" s="31"/>
      <c r="AT1135" s="73"/>
      <c r="AU1135" s="73"/>
      <c r="AV1135" s="68"/>
      <c r="AW1135" s="67"/>
      <c r="AX1135" s="67"/>
      <c r="AY1135" s="67"/>
      <c r="AZ1135" s="67"/>
      <c r="BA1135" s="123"/>
      <c r="BB1135" s="123"/>
      <c r="BC1135" s="123"/>
      <c r="BD1135" s="123"/>
      <c r="BE1135" s="123"/>
      <c r="BF1135" s="67"/>
    </row>
    <row r="1136" spans="1:58" ht="25.5" customHeight="1" x14ac:dyDescent="0.25">
      <c r="A1136" s="31"/>
      <c r="B1136" s="31"/>
      <c r="C1136" s="31"/>
      <c r="D1136" s="31"/>
      <c r="E1136" s="33"/>
      <c r="F1136" s="90"/>
      <c r="G1136" s="31"/>
      <c r="H1136" s="83"/>
      <c r="I1136" s="83"/>
      <c r="J1136" s="62"/>
      <c r="K1136" s="31"/>
      <c r="L1136" s="31"/>
      <c r="M1136" s="83"/>
      <c r="N1136" s="69"/>
      <c r="O1136" s="69"/>
      <c r="P1136" s="74"/>
      <c r="Q1136" s="74"/>
      <c r="R1136" s="75"/>
      <c r="S1136" s="34"/>
      <c r="T1136" s="83"/>
      <c r="U1136" s="83"/>
      <c r="V1136" s="83"/>
      <c r="W1136" s="83"/>
      <c r="X1136" s="74"/>
      <c r="Y1136" s="74"/>
      <c r="Z1136" s="74"/>
      <c r="AA1136" s="66"/>
      <c r="AB1136" s="72"/>
      <c r="AC1136" s="66"/>
      <c r="AD1136" s="72"/>
      <c r="AE1136" s="72"/>
      <c r="AF1136" s="72"/>
      <c r="AG1136" s="62"/>
      <c r="AH1136" s="104"/>
      <c r="AI1136" s="105"/>
      <c r="AJ1136" s="30"/>
      <c r="AK1136" s="30"/>
      <c r="AL1136" s="30"/>
      <c r="AM1136" s="30"/>
      <c r="AN1136" s="68"/>
      <c r="AO1136" s="68"/>
      <c r="AP1136" s="68"/>
      <c r="AQ1136" s="68"/>
      <c r="AR1136" s="68"/>
      <c r="AS1136" s="31"/>
      <c r="AT1136" s="73"/>
      <c r="AU1136" s="73"/>
      <c r="AV1136" s="68"/>
      <c r="AW1136" s="67"/>
      <c r="AX1136" s="67"/>
      <c r="AY1136" s="67"/>
      <c r="AZ1136" s="67"/>
      <c r="BA1136" s="123"/>
      <c r="BB1136" s="123"/>
      <c r="BC1136" s="123"/>
      <c r="BD1136" s="123"/>
      <c r="BE1136" s="123"/>
      <c r="BF1136" s="67"/>
    </row>
    <row r="1137" spans="1:58" ht="25.5" customHeight="1" x14ac:dyDescent="0.25">
      <c r="A1137" s="31"/>
      <c r="B1137" s="31"/>
      <c r="C1137" s="31"/>
      <c r="D1137" s="31"/>
      <c r="E1137" s="33"/>
      <c r="F1137" s="90"/>
      <c r="G1137" s="31"/>
      <c r="H1137" s="83"/>
      <c r="I1137" s="83"/>
      <c r="J1137" s="62"/>
      <c r="K1137" s="31"/>
      <c r="L1137" s="31"/>
      <c r="M1137" s="83"/>
      <c r="N1137" s="69"/>
      <c r="O1137" s="69"/>
      <c r="P1137" s="74"/>
      <c r="Q1137" s="74"/>
      <c r="R1137" s="75"/>
      <c r="S1137" s="34"/>
      <c r="T1137" s="83"/>
      <c r="U1137" s="83"/>
      <c r="V1137" s="83"/>
      <c r="W1137" s="83"/>
      <c r="X1137" s="74"/>
      <c r="Y1137" s="74"/>
      <c r="Z1137" s="74"/>
      <c r="AA1137" s="66"/>
      <c r="AB1137" s="72"/>
      <c r="AC1137" s="66"/>
      <c r="AD1137" s="72"/>
      <c r="AE1137" s="72"/>
      <c r="AF1137" s="72"/>
      <c r="AG1137" s="62"/>
      <c r="AH1137" s="104"/>
      <c r="AI1137" s="105"/>
      <c r="AJ1137" s="30"/>
      <c r="AK1137" s="30"/>
      <c r="AL1137" s="30"/>
      <c r="AM1137" s="30"/>
      <c r="AN1137" s="68"/>
      <c r="AO1137" s="68"/>
      <c r="AP1137" s="68"/>
      <c r="AQ1137" s="68"/>
      <c r="AR1137" s="68"/>
      <c r="AS1137" s="31"/>
      <c r="AT1137" s="73"/>
      <c r="AU1137" s="73"/>
      <c r="AV1137" s="68"/>
      <c r="AW1137" s="67"/>
      <c r="AX1137" s="67"/>
      <c r="AY1137" s="67"/>
      <c r="AZ1137" s="67"/>
      <c r="BA1137" s="123"/>
      <c r="BB1137" s="123"/>
      <c r="BC1137" s="123"/>
      <c r="BD1137" s="123"/>
      <c r="BE1137" s="123"/>
      <c r="BF1137" s="67"/>
    </row>
    <row r="1138" spans="1:58" ht="25.5" customHeight="1" x14ac:dyDescent="0.25">
      <c r="A1138" s="31"/>
      <c r="B1138" s="31"/>
      <c r="C1138" s="31"/>
      <c r="D1138" s="31"/>
      <c r="E1138" s="33"/>
      <c r="F1138" s="90"/>
      <c r="G1138" s="31"/>
      <c r="H1138" s="83"/>
      <c r="I1138" s="83"/>
      <c r="J1138" s="62"/>
      <c r="K1138" s="31"/>
      <c r="L1138" s="31"/>
      <c r="M1138" s="83"/>
      <c r="N1138" s="69"/>
      <c r="O1138" s="69"/>
      <c r="P1138" s="74"/>
      <c r="Q1138" s="74"/>
      <c r="R1138" s="75"/>
      <c r="S1138" s="34"/>
      <c r="T1138" s="83"/>
      <c r="U1138" s="83"/>
      <c r="V1138" s="83"/>
      <c r="W1138" s="83"/>
      <c r="X1138" s="74"/>
      <c r="Y1138" s="74"/>
      <c r="Z1138" s="74"/>
      <c r="AA1138" s="66"/>
      <c r="AB1138" s="72"/>
      <c r="AC1138" s="66"/>
      <c r="AD1138" s="72"/>
      <c r="AE1138" s="72"/>
      <c r="AF1138" s="72"/>
      <c r="AG1138" s="62"/>
      <c r="AH1138" s="104"/>
      <c r="AI1138" s="105"/>
      <c r="AJ1138" s="30"/>
      <c r="AK1138" s="30"/>
      <c r="AL1138" s="30"/>
      <c r="AM1138" s="30"/>
      <c r="AN1138" s="68"/>
      <c r="AO1138" s="68"/>
      <c r="AP1138" s="68"/>
      <c r="AQ1138" s="68"/>
      <c r="AR1138" s="68"/>
      <c r="AS1138" s="31"/>
      <c r="AT1138" s="73"/>
      <c r="AU1138" s="73"/>
      <c r="AV1138" s="68"/>
      <c r="AW1138" s="67"/>
      <c r="AX1138" s="67"/>
      <c r="AY1138" s="67"/>
      <c r="AZ1138" s="67"/>
      <c r="BA1138" s="123"/>
      <c r="BB1138" s="123"/>
      <c r="BC1138" s="123"/>
      <c r="BD1138" s="123"/>
      <c r="BE1138" s="123"/>
      <c r="BF1138" s="67"/>
    </row>
    <row r="1139" spans="1:58" ht="25.5" customHeight="1" x14ac:dyDescent="0.25">
      <c r="A1139" s="31"/>
      <c r="B1139" s="31"/>
      <c r="C1139" s="31"/>
      <c r="D1139" s="31"/>
      <c r="E1139" s="33"/>
      <c r="F1139" s="90"/>
      <c r="G1139" s="31"/>
      <c r="H1139" s="83"/>
      <c r="I1139" s="83"/>
      <c r="J1139" s="62"/>
      <c r="K1139" s="31"/>
      <c r="L1139" s="31"/>
      <c r="M1139" s="83"/>
      <c r="N1139" s="69"/>
      <c r="O1139" s="69"/>
      <c r="P1139" s="74"/>
      <c r="Q1139" s="74"/>
      <c r="R1139" s="75"/>
      <c r="S1139" s="34"/>
      <c r="T1139" s="83"/>
      <c r="U1139" s="83"/>
      <c r="V1139" s="83"/>
      <c r="W1139" s="83"/>
      <c r="X1139" s="74"/>
      <c r="Y1139" s="74"/>
      <c r="Z1139" s="74"/>
      <c r="AA1139" s="66"/>
      <c r="AB1139" s="72"/>
      <c r="AC1139" s="66"/>
      <c r="AD1139" s="72"/>
      <c r="AE1139" s="72"/>
      <c r="AF1139" s="72"/>
      <c r="AG1139" s="62"/>
      <c r="AH1139" s="104"/>
      <c r="AI1139" s="105"/>
      <c r="AJ1139" s="30"/>
      <c r="AK1139" s="30"/>
      <c r="AL1139" s="30"/>
      <c r="AM1139" s="30"/>
      <c r="AN1139" s="68"/>
      <c r="AO1139" s="68"/>
      <c r="AP1139" s="68"/>
      <c r="AQ1139" s="68"/>
      <c r="AR1139" s="68"/>
      <c r="AS1139" s="31"/>
      <c r="AT1139" s="73"/>
      <c r="AU1139" s="73"/>
      <c r="AV1139" s="68"/>
      <c r="AW1139" s="67"/>
      <c r="AX1139" s="67"/>
      <c r="AY1139" s="67"/>
      <c r="AZ1139" s="67"/>
      <c r="BA1139" s="123"/>
      <c r="BB1139" s="123"/>
      <c r="BC1139" s="123"/>
      <c r="BD1139" s="123"/>
      <c r="BE1139" s="123"/>
      <c r="BF1139" s="67"/>
    </row>
    <row r="1140" spans="1:58" ht="25.5" customHeight="1" x14ac:dyDescent="0.25">
      <c r="A1140" s="31"/>
      <c r="B1140" s="31"/>
      <c r="C1140" s="31"/>
      <c r="D1140" s="31"/>
      <c r="E1140" s="33"/>
      <c r="F1140" s="90"/>
      <c r="G1140" s="31"/>
      <c r="H1140" s="83"/>
      <c r="I1140" s="83"/>
      <c r="J1140" s="62"/>
      <c r="K1140" s="31"/>
      <c r="L1140" s="31"/>
      <c r="M1140" s="83"/>
      <c r="N1140" s="69"/>
      <c r="O1140" s="69"/>
      <c r="P1140" s="74"/>
      <c r="Q1140" s="74"/>
      <c r="R1140" s="75"/>
      <c r="S1140" s="34"/>
      <c r="T1140" s="83"/>
      <c r="U1140" s="83"/>
      <c r="V1140" s="83"/>
      <c r="W1140" s="83"/>
      <c r="X1140" s="74"/>
      <c r="Y1140" s="74"/>
      <c r="Z1140" s="74"/>
      <c r="AA1140" s="66"/>
      <c r="AB1140" s="72"/>
      <c r="AC1140" s="66"/>
      <c r="AD1140" s="72"/>
      <c r="AE1140" s="72"/>
      <c r="AF1140" s="72"/>
      <c r="AG1140" s="62"/>
      <c r="AH1140" s="104"/>
      <c r="AI1140" s="105"/>
      <c r="AJ1140" s="30"/>
      <c r="AK1140" s="30"/>
      <c r="AL1140" s="30"/>
      <c r="AM1140" s="30"/>
      <c r="AN1140" s="68"/>
      <c r="AO1140" s="68"/>
      <c r="AP1140" s="68"/>
      <c r="AQ1140" s="68"/>
      <c r="AR1140" s="68"/>
      <c r="AS1140" s="31"/>
      <c r="AT1140" s="73"/>
      <c r="AU1140" s="73"/>
      <c r="AV1140" s="68"/>
      <c r="AW1140" s="67"/>
      <c r="AX1140" s="67"/>
      <c r="AY1140" s="67"/>
      <c r="AZ1140" s="67"/>
      <c r="BA1140" s="123"/>
      <c r="BB1140" s="123"/>
      <c r="BC1140" s="123"/>
      <c r="BD1140" s="123"/>
      <c r="BE1140" s="123"/>
      <c r="BF1140" s="67"/>
    </row>
    <row r="1141" spans="1:58" ht="25.5" customHeight="1" x14ac:dyDescent="0.25">
      <c r="A1141" s="31"/>
      <c r="B1141" s="31"/>
      <c r="C1141" s="31"/>
      <c r="D1141" s="31"/>
      <c r="E1141" s="33"/>
      <c r="F1141" s="90"/>
      <c r="G1141" s="31"/>
      <c r="H1141" s="83"/>
      <c r="I1141" s="83"/>
      <c r="J1141" s="62"/>
      <c r="K1141" s="31"/>
      <c r="L1141" s="31"/>
      <c r="M1141" s="83"/>
      <c r="N1141" s="69"/>
      <c r="O1141" s="69"/>
      <c r="P1141" s="74"/>
      <c r="Q1141" s="74"/>
      <c r="R1141" s="75"/>
      <c r="S1141" s="34"/>
      <c r="T1141" s="83"/>
      <c r="U1141" s="83"/>
      <c r="V1141" s="83"/>
      <c r="W1141" s="83"/>
      <c r="X1141" s="74"/>
      <c r="Y1141" s="74"/>
      <c r="Z1141" s="74"/>
      <c r="AA1141" s="66"/>
      <c r="AB1141" s="72"/>
      <c r="AC1141" s="66"/>
      <c r="AD1141" s="72"/>
      <c r="AE1141" s="72"/>
      <c r="AF1141" s="72"/>
      <c r="AG1141" s="62"/>
      <c r="AH1141" s="104"/>
      <c r="AI1141" s="105"/>
      <c r="AJ1141" s="30"/>
      <c r="AK1141" s="30"/>
      <c r="AL1141" s="30"/>
      <c r="AM1141" s="30"/>
      <c r="AN1141" s="68"/>
      <c r="AO1141" s="68"/>
      <c r="AP1141" s="68"/>
      <c r="AQ1141" s="68"/>
      <c r="AR1141" s="68"/>
      <c r="AS1141" s="31"/>
      <c r="AT1141" s="73"/>
      <c r="AU1141" s="73"/>
      <c r="AV1141" s="68"/>
      <c r="AW1141" s="67"/>
      <c r="AX1141" s="67"/>
      <c r="AY1141" s="67"/>
      <c r="AZ1141" s="67"/>
      <c r="BA1141" s="123"/>
      <c r="BB1141" s="123"/>
      <c r="BC1141" s="123"/>
      <c r="BD1141" s="123"/>
      <c r="BE1141" s="123"/>
      <c r="BF1141" s="67"/>
    </row>
    <row r="1142" spans="1:58" ht="25.5" customHeight="1" x14ac:dyDescent="0.25">
      <c r="A1142" s="31"/>
      <c r="B1142" s="31"/>
      <c r="C1142" s="31"/>
      <c r="D1142" s="31"/>
      <c r="E1142" s="33"/>
      <c r="F1142" s="90"/>
      <c r="G1142" s="31"/>
      <c r="H1142" s="83"/>
      <c r="I1142" s="83"/>
      <c r="J1142" s="62"/>
      <c r="K1142" s="31"/>
      <c r="L1142" s="31"/>
      <c r="M1142" s="83"/>
      <c r="N1142" s="69"/>
      <c r="O1142" s="69"/>
      <c r="P1142" s="74"/>
      <c r="Q1142" s="74"/>
      <c r="R1142" s="75"/>
      <c r="S1142" s="34"/>
      <c r="T1142" s="83"/>
      <c r="U1142" s="83"/>
      <c r="V1142" s="83"/>
      <c r="W1142" s="83"/>
      <c r="X1142" s="74"/>
      <c r="Y1142" s="74"/>
      <c r="Z1142" s="74"/>
      <c r="AA1142" s="66"/>
      <c r="AB1142" s="72"/>
      <c r="AC1142" s="66"/>
      <c r="AD1142" s="72"/>
      <c r="AE1142" s="72"/>
      <c r="AF1142" s="72"/>
      <c r="AG1142" s="62"/>
      <c r="AH1142" s="104"/>
      <c r="AI1142" s="105"/>
      <c r="AJ1142" s="30"/>
      <c r="AK1142" s="30"/>
      <c r="AL1142" s="30"/>
      <c r="AM1142" s="30"/>
      <c r="AN1142" s="68"/>
      <c r="AO1142" s="68"/>
      <c r="AP1142" s="68"/>
      <c r="AQ1142" s="68"/>
      <c r="AR1142" s="68"/>
      <c r="AS1142" s="31"/>
      <c r="AT1142" s="73"/>
      <c r="AU1142" s="73"/>
      <c r="AV1142" s="68"/>
      <c r="AW1142" s="67"/>
      <c r="AX1142" s="67"/>
      <c r="AY1142" s="67"/>
      <c r="AZ1142" s="67"/>
      <c r="BA1142" s="123"/>
      <c r="BB1142" s="123"/>
      <c r="BC1142" s="123"/>
      <c r="BD1142" s="123"/>
      <c r="BE1142" s="123"/>
      <c r="BF1142" s="67"/>
    </row>
    <row r="1143" spans="1:58" ht="25.5" customHeight="1" x14ac:dyDescent="0.25">
      <c r="A1143" s="31"/>
      <c r="B1143" s="31"/>
      <c r="C1143" s="31"/>
      <c r="D1143" s="31"/>
      <c r="E1143" s="33"/>
      <c r="F1143" s="90"/>
      <c r="G1143" s="31"/>
      <c r="H1143" s="83"/>
      <c r="I1143" s="83"/>
      <c r="J1143" s="62"/>
      <c r="K1143" s="31"/>
      <c r="L1143" s="31"/>
      <c r="M1143" s="83"/>
      <c r="N1143" s="69"/>
      <c r="O1143" s="69"/>
      <c r="P1143" s="74"/>
      <c r="Q1143" s="74"/>
      <c r="R1143" s="75"/>
      <c r="S1143" s="34"/>
      <c r="T1143" s="83"/>
      <c r="U1143" s="83"/>
      <c r="V1143" s="83"/>
      <c r="W1143" s="83"/>
      <c r="X1143" s="74"/>
      <c r="Y1143" s="74"/>
      <c r="Z1143" s="74"/>
      <c r="AA1143" s="66"/>
      <c r="AB1143" s="72"/>
      <c r="AC1143" s="66"/>
      <c r="AD1143" s="72"/>
      <c r="AE1143" s="72"/>
      <c r="AF1143" s="72"/>
      <c r="AG1143" s="62"/>
      <c r="AH1143" s="104"/>
      <c r="AI1143" s="105"/>
      <c r="AJ1143" s="30"/>
      <c r="AK1143" s="30"/>
      <c r="AL1143" s="30"/>
      <c r="AM1143" s="30"/>
      <c r="AN1143" s="68"/>
      <c r="AO1143" s="68"/>
      <c r="AP1143" s="68"/>
      <c r="AQ1143" s="68"/>
      <c r="AR1143" s="68"/>
      <c r="AS1143" s="31"/>
      <c r="AT1143" s="73"/>
      <c r="AU1143" s="73"/>
      <c r="AV1143" s="68"/>
      <c r="AW1143" s="67"/>
      <c r="AX1143" s="67"/>
      <c r="AY1143" s="67"/>
      <c r="AZ1143" s="67"/>
      <c r="BA1143" s="123"/>
      <c r="BB1143" s="123"/>
      <c r="BC1143" s="123"/>
      <c r="BD1143" s="123"/>
      <c r="BE1143" s="123"/>
      <c r="BF1143" s="67"/>
    </row>
    <row r="1144" spans="1:58" ht="25.5" customHeight="1" x14ac:dyDescent="0.25">
      <c r="A1144" s="31"/>
      <c r="B1144" s="31"/>
      <c r="C1144" s="31"/>
      <c r="D1144" s="31"/>
      <c r="E1144" s="33"/>
      <c r="F1144" s="90"/>
      <c r="G1144" s="31"/>
      <c r="H1144" s="83"/>
      <c r="I1144" s="83"/>
      <c r="J1144" s="62"/>
      <c r="K1144" s="31"/>
      <c r="L1144" s="31"/>
      <c r="M1144" s="83"/>
      <c r="N1144" s="69"/>
      <c r="O1144" s="69"/>
      <c r="P1144" s="74"/>
      <c r="Q1144" s="74"/>
      <c r="R1144" s="75"/>
      <c r="S1144" s="34"/>
      <c r="T1144" s="83"/>
      <c r="U1144" s="83"/>
      <c r="V1144" s="83"/>
      <c r="W1144" s="83"/>
      <c r="X1144" s="74"/>
      <c r="Y1144" s="74"/>
      <c r="Z1144" s="74"/>
      <c r="AA1144" s="66"/>
      <c r="AB1144" s="72"/>
      <c r="AC1144" s="66"/>
      <c r="AD1144" s="72"/>
      <c r="AE1144" s="72"/>
      <c r="AF1144" s="72"/>
      <c r="AG1144" s="62"/>
      <c r="AH1144" s="104"/>
      <c r="AI1144" s="105"/>
      <c r="AJ1144" s="30"/>
      <c r="AK1144" s="30"/>
      <c r="AL1144" s="30"/>
      <c r="AM1144" s="30"/>
      <c r="AN1144" s="68"/>
      <c r="AO1144" s="68"/>
      <c r="AP1144" s="68"/>
      <c r="AQ1144" s="68"/>
      <c r="AR1144" s="68"/>
      <c r="AS1144" s="31"/>
      <c r="AT1144" s="73"/>
      <c r="AU1144" s="73"/>
      <c r="AV1144" s="68"/>
      <c r="AW1144" s="67"/>
      <c r="AX1144" s="67"/>
      <c r="AY1144" s="67"/>
      <c r="AZ1144" s="67"/>
      <c r="BA1144" s="123"/>
      <c r="BB1144" s="123"/>
      <c r="BC1144" s="123"/>
      <c r="BD1144" s="123"/>
      <c r="BE1144" s="123"/>
      <c r="BF1144" s="67"/>
    </row>
    <row r="1145" spans="1:58" ht="25.5" customHeight="1" x14ac:dyDescent="0.25">
      <c r="A1145" s="31"/>
      <c r="B1145" s="31"/>
      <c r="C1145" s="31"/>
      <c r="D1145" s="31"/>
      <c r="E1145" s="33"/>
      <c r="F1145" s="90"/>
      <c r="G1145" s="31"/>
      <c r="H1145" s="83"/>
      <c r="I1145" s="83"/>
      <c r="J1145" s="62"/>
      <c r="K1145" s="31"/>
      <c r="L1145" s="31"/>
      <c r="M1145" s="83"/>
      <c r="N1145" s="69"/>
      <c r="O1145" s="69"/>
      <c r="P1145" s="74"/>
      <c r="Q1145" s="74"/>
      <c r="R1145" s="75"/>
      <c r="S1145" s="34"/>
      <c r="T1145" s="83"/>
      <c r="U1145" s="83"/>
      <c r="V1145" s="83"/>
      <c r="W1145" s="83"/>
      <c r="X1145" s="74"/>
      <c r="Y1145" s="74"/>
      <c r="Z1145" s="74"/>
      <c r="AA1145" s="66"/>
      <c r="AB1145" s="72"/>
      <c r="AC1145" s="66"/>
      <c r="AD1145" s="72"/>
      <c r="AE1145" s="72"/>
      <c r="AF1145" s="72"/>
      <c r="AG1145" s="62"/>
      <c r="AH1145" s="104"/>
      <c r="AI1145" s="105"/>
      <c r="AJ1145" s="30"/>
      <c r="AK1145" s="30"/>
      <c r="AL1145" s="30"/>
      <c r="AM1145" s="30"/>
      <c r="AN1145" s="68"/>
      <c r="AO1145" s="68"/>
      <c r="AP1145" s="68"/>
      <c r="AQ1145" s="68"/>
      <c r="AR1145" s="68"/>
      <c r="AS1145" s="31"/>
      <c r="AT1145" s="73"/>
      <c r="AU1145" s="73"/>
      <c r="AV1145" s="68"/>
      <c r="AW1145" s="67"/>
      <c r="AX1145" s="67"/>
      <c r="AY1145" s="67"/>
      <c r="AZ1145" s="67"/>
      <c r="BA1145" s="123"/>
      <c r="BB1145" s="123"/>
      <c r="BC1145" s="123"/>
      <c r="BD1145" s="123"/>
      <c r="BE1145" s="123"/>
      <c r="BF1145" s="67"/>
    </row>
    <row r="1146" spans="1:58" ht="25.5" customHeight="1" x14ac:dyDescent="0.25">
      <c r="A1146" s="31"/>
      <c r="B1146" s="31"/>
      <c r="C1146" s="31"/>
      <c r="D1146" s="31"/>
      <c r="E1146" s="33"/>
      <c r="F1146" s="90"/>
      <c r="G1146" s="31"/>
      <c r="H1146" s="83"/>
      <c r="I1146" s="83"/>
      <c r="J1146" s="62"/>
      <c r="K1146" s="31"/>
      <c r="L1146" s="31"/>
      <c r="M1146" s="83"/>
      <c r="N1146" s="69"/>
      <c r="O1146" s="69"/>
      <c r="P1146" s="74"/>
      <c r="Q1146" s="74"/>
      <c r="R1146" s="75"/>
      <c r="S1146" s="34"/>
      <c r="T1146" s="83"/>
      <c r="U1146" s="83"/>
      <c r="V1146" s="83"/>
      <c r="W1146" s="83"/>
      <c r="X1146" s="74"/>
      <c r="Y1146" s="74"/>
      <c r="Z1146" s="74"/>
      <c r="AA1146" s="66"/>
      <c r="AB1146" s="72"/>
      <c r="AC1146" s="66"/>
      <c r="AD1146" s="72"/>
      <c r="AE1146" s="72"/>
      <c r="AF1146" s="72"/>
      <c r="AG1146" s="62"/>
      <c r="AH1146" s="104"/>
      <c r="AI1146" s="105"/>
      <c r="AJ1146" s="30"/>
      <c r="AK1146" s="30"/>
      <c r="AL1146" s="30"/>
      <c r="AM1146" s="30"/>
      <c r="AN1146" s="68"/>
      <c r="AO1146" s="68"/>
      <c r="AP1146" s="68"/>
      <c r="AQ1146" s="68"/>
      <c r="AR1146" s="68"/>
      <c r="AS1146" s="31"/>
      <c r="AT1146" s="73"/>
      <c r="AU1146" s="73"/>
      <c r="AV1146" s="68"/>
      <c r="AW1146" s="67"/>
      <c r="AX1146" s="67"/>
      <c r="AY1146" s="67"/>
      <c r="AZ1146" s="67"/>
      <c r="BA1146" s="123"/>
      <c r="BB1146" s="123"/>
      <c r="BC1146" s="123"/>
      <c r="BD1146" s="123"/>
      <c r="BE1146" s="123"/>
      <c r="BF1146" s="67"/>
    </row>
    <row r="1147" spans="1:58" ht="25.5" customHeight="1" x14ac:dyDescent="0.25">
      <c r="A1147" s="31"/>
      <c r="B1147" s="31"/>
      <c r="C1147" s="31"/>
      <c r="D1147" s="31"/>
      <c r="E1147" s="33"/>
      <c r="F1147" s="90"/>
      <c r="G1147" s="31"/>
      <c r="H1147" s="83"/>
      <c r="I1147" s="83"/>
      <c r="J1147" s="62"/>
      <c r="K1147" s="31"/>
      <c r="L1147" s="31"/>
      <c r="M1147" s="83"/>
      <c r="N1147" s="69"/>
      <c r="O1147" s="69"/>
      <c r="P1147" s="74"/>
      <c r="Q1147" s="74"/>
      <c r="R1147" s="75"/>
      <c r="S1147" s="34"/>
      <c r="T1147" s="83"/>
      <c r="U1147" s="83"/>
      <c r="V1147" s="83"/>
      <c r="W1147" s="83"/>
      <c r="X1147" s="74"/>
      <c r="Y1147" s="74"/>
      <c r="Z1147" s="74"/>
      <c r="AA1147" s="66"/>
      <c r="AB1147" s="72"/>
      <c r="AC1147" s="66"/>
      <c r="AD1147" s="72"/>
      <c r="AE1147" s="72"/>
      <c r="AF1147" s="72"/>
      <c r="AG1147" s="62"/>
      <c r="AH1147" s="104"/>
      <c r="AI1147" s="105"/>
      <c r="AJ1147" s="30"/>
      <c r="AK1147" s="30"/>
      <c r="AL1147" s="30"/>
      <c r="AM1147" s="30"/>
      <c r="AN1147" s="68"/>
      <c r="AO1147" s="68"/>
      <c r="AP1147" s="68"/>
      <c r="AQ1147" s="68"/>
      <c r="AR1147" s="68"/>
      <c r="AS1147" s="31"/>
      <c r="AT1147" s="73"/>
      <c r="AU1147" s="73"/>
      <c r="AV1147" s="68"/>
      <c r="AW1147" s="67"/>
      <c r="AX1147" s="67"/>
      <c r="AY1147" s="67"/>
      <c r="AZ1147" s="67"/>
      <c r="BA1147" s="123"/>
      <c r="BB1147" s="123"/>
      <c r="BC1147" s="123"/>
      <c r="BD1147" s="123"/>
      <c r="BE1147" s="123"/>
      <c r="BF1147" s="67"/>
    </row>
    <row r="1148" spans="1:58" ht="25.5" customHeight="1" x14ac:dyDescent="0.25">
      <c r="A1148" s="31"/>
      <c r="B1148" s="31"/>
      <c r="C1148" s="31"/>
      <c r="D1148" s="31"/>
      <c r="E1148" s="33"/>
      <c r="F1148" s="90"/>
      <c r="G1148" s="31"/>
      <c r="H1148" s="83"/>
      <c r="I1148" s="83"/>
      <c r="J1148" s="62"/>
      <c r="K1148" s="31"/>
      <c r="L1148" s="31"/>
      <c r="M1148" s="83"/>
      <c r="N1148" s="69"/>
      <c r="O1148" s="69"/>
      <c r="P1148" s="74"/>
      <c r="Q1148" s="74"/>
      <c r="R1148" s="75"/>
      <c r="S1148" s="34"/>
      <c r="T1148" s="83"/>
      <c r="U1148" s="83"/>
      <c r="V1148" s="83"/>
      <c r="W1148" s="83"/>
      <c r="X1148" s="74"/>
      <c r="Y1148" s="74"/>
      <c r="Z1148" s="74"/>
      <c r="AA1148" s="66"/>
      <c r="AB1148" s="72"/>
      <c r="AC1148" s="66"/>
      <c r="AD1148" s="72"/>
      <c r="AE1148" s="72"/>
      <c r="AF1148" s="72"/>
      <c r="AG1148" s="62"/>
      <c r="AH1148" s="104"/>
      <c r="AI1148" s="105"/>
      <c r="AJ1148" s="30"/>
      <c r="AK1148" s="30"/>
      <c r="AL1148" s="30"/>
      <c r="AM1148" s="30"/>
      <c r="AN1148" s="68"/>
      <c r="AO1148" s="68"/>
      <c r="AP1148" s="68"/>
      <c r="AQ1148" s="68"/>
      <c r="AR1148" s="68"/>
      <c r="AS1148" s="31"/>
      <c r="AT1148" s="73"/>
      <c r="AU1148" s="73"/>
      <c r="AV1148" s="68"/>
      <c r="AW1148" s="67"/>
      <c r="AX1148" s="67"/>
      <c r="AY1148" s="67"/>
      <c r="AZ1148" s="67"/>
      <c r="BA1148" s="123"/>
      <c r="BB1148" s="123"/>
      <c r="BC1148" s="123"/>
      <c r="BD1148" s="123"/>
      <c r="BE1148" s="123"/>
      <c r="BF1148" s="67"/>
    </row>
    <row r="1149" spans="1:58" ht="25.5" customHeight="1" x14ac:dyDescent="0.25">
      <c r="A1149" s="31"/>
      <c r="B1149" s="31"/>
      <c r="C1149" s="31"/>
      <c r="D1149" s="31"/>
      <c r="E1149" s="33"/>
      <c r="F1149" s="90"/>
      <c r="G1149" s="31"/>
      <c r="H1149" s="83"/>
      <c r="I1149" s="83"/>
      <c r="J1149" s="62"/>
      <c r="K1149" s="31"/>
      <c r="L1149" s="31"/>
      <c r="M1149" s="83"/>
      <c r="N1149" s="69"/>
      <c r="O1149" s="69"/>
      <c r="P1149" s="74"/>
      <c r="Q1149" s="74"/>
      <c r="R1149" s="75"/>
      <c r="S1149" s="34"/>
      <c r="T1149" s="83"/>
      <c r="U1149" s="83"/>
      <c r="V1149" s="83"/>
      <c r="W1149" s="83"/>
      <c r="X1149" s="74"/>
      <c r="Y1149" s="74"/>
      <c r="Z1149" s="74"/>
      <c r="AA1149" s="66"/>
      <c r="AB1149" s="72"/>
      <c r="AC1149" s="66"/>
      <c r="AD1149" s="72"/>
      <c r="AE1149" s="72"/>
      <c r="AF1149" s="72"/>
      <c r="AG1149" s="62"/>
      <c r="AH1149" s="104"/>
      <c r="AI1149" s="105"/>
      <c r="AJ1149" s="30"/>
      <c r="AK1149" s="30"/>
      <c r="AL1149" s="30"/>
      <c r="AM1149" s="30"/>
      <c r="AN1149" s="68"/>
      <c r="AO1149" s="68"/>
      <c r="AP1149" s="68"/>
      <c r="AQ1149" s="68"/>
      <c r="AR1149" s="68"/>
      <c r="AS1149" s="31"/>
      <c r="AT1149" s="73"/>
      <c r="AU1149" s="73"/>
      <c r="AV1149" s="68"/>
      <c r="AW1149" s="67"/>
      <c r="AX1149" s="67"/>
      <c r="AY1149" s="67"/>
      <c r="AZ1149" s="67"/>
      <c r="BA1149" s="123"/>
      <c r="BB1149" s="123"/>
      <c r="BC1149" s="123"/>
      <c r="BD1149" s="123"/>
      <c r="BE1149" s="123"/>
      <c r="BF1149" s="67"/>
    </row>
    <row r="1150" spans="1:58" ht="25.5" customHeight="1" x14ac:dyDescent="0.25">
      <c r="A1150" s="31"/>
      <c r="B1150" s="31"/>
      <c r="C1150" s="31"/>
      <c r="D1150" s="31"/>
      <c r="E1150" s="33"/>
      <c r="F1150" s="90"/>
      <c r="G1150" s="31"/>
      <c r="H1150" s="83"/>
      <c r="I1150" s="83"/>
      <c r="J1150" s="62"/>
      <c r="K1150" s="31"/>
      <c r="L1150" s="31"/>
      <c r="M1150" s="83"/>
      <c r="N1150" s="69"/>
      <c r="O1150" s="69"/>
      <c r="P1150" s="74"/>
      <c r="Q1150" s="74"/>
      <c r="R1150" s="75"/>
      <c r="S1150" s="34"/>
      <c r="T1150" s="83"/>
      <c r="U1150" s="83"/>
      <c r="V1150" s="83"/>
      <c r="W1150" s="83"/>
      <c r="X1150" s="74"/>
      <c r="Y1150" s="74"/>
      <c r="Z1150" s="74"/>
      <c r="AA1150" s="66"/>
      <c r="AB1150" s="72"/>
      <c r="AC1150" s="66"/>
      <c r="AD1150" s="72"/>
      <c r="AE1150" s="72"/>
      <c r="AF1150" s="72"/>
      <c r="AG1150" s="62"/>
      <c r="AH1150" s="104"/>
      <c r="AI1150" s="105"/>
      <c r="AJ1150" s="30"/>
      <c r="AK1150" s="30"/>
      <c r="AL1150" s="30"/>
      <c r="AM1150" s="30"/>
      <c r="AN1150" s="68"/>
      <c r="AO1150" s="68"/>
      <c r="AP1150" s="68"/>
      <c r="AQ1150" s="68"/>
      <c r="AR1150" s="68"/>
      <c r="AS1150" s="31"/>
      <c r="AT1150" s="73"/>
      <c r="AU1150" s="73"/>
      <c r="AV1150" s="68"/>
      <c r="AW1150" s="67"/>
      <c r="AX1150" s="67"/>
      <c r="AY1150" s="67"/>
      <c r="AZ1150" s="67"/>
      <c r="BA1150" s="123"/>
      <c r="BB1150" s="123"/>
      <c r="BC1150" s="123"/>
      <c r="BD1150" s="123"/>
      <c r="BE1150" s="123"/>
      <c r="BF1150" s="67"/>
    </row>
    <row r="1151" spans="1:58" ht="25.5" customHeight="1" x14ac:dyDescent="0.25">
      <c r="A1151" s="31"/>
      <c r="B1151" s="31"/>
      <c r="C1151" s="31"/>
      <c r="D1151" s="31"/>
      <c r="E1151" s="33"/>
      <c r="F1151" s="90"/>
      <c r="G1151" s="31"/>
      <c r="H1151" s="83"/>
      <c r="I1151" s="83"/>
      <c r="J1151" s="62"/>
      <c r="K1151" s="31"/>
      <c r="L1151" s="31"/>
      <c r="M1151" s="83"/>
      <c r="N1151" s="69"/>
      <c r="O1151" s="69"/>
      <c r="P1151" s="74"/>
      <c r="Q1151" s="74"/>
      <c r="R1151" s="75"/>
      <c r="S1151" s="34"/>
      <c r="T1151" s="83"/>
      <c r="U1151" s="83"/>
      <c r="V1151" s="83"/>
      <c r="W1151" s="83"/>
      <c r="X1151" s="74"/>
      <c r="Y1151" s="74"/>
      <c r="Z1151" s="74"/>
      <c r="AA1151" s="66"/>
      <c r="AB1151" s="72"/>
      <c r="AC1151" s="66"/>
      <c r="AD1151" s="72"/>
      <c r="AE1151" s="72"/>
      <c r="AF1151" s="72"/>
      <c r="AG1151" s="62"/>
      <c r="AH1151" s="104"/>
      <c r="AI1151" s="105"/>
      <c r="AJ1151" s="30"/>
      <c r="AK1151" s="30"/>
      <c r="AL1151" s="30"/>
      <c r="AM1151" s="30"/>
      <c r="AN1151" s="68"/>
      <c r="AO1151" s="68"/>
      <c r="AP1151" s="68"/>
      <c r="AQ1151" s="68"/>
      <c r="AR1151" s="68"/>
      <c r="AS1151" s="31"/>
      <c r="AT1151" s="73"/>
      <c r="AU1151" s="73"/>
      <c r="AV1151" s="68"/>
      <c r="AW1151" s="67"/>
      <c r="AX1151" s="67"/>
      <c r="AY1151" s="67"/>
      <c r="AZ1151" s="67"/>
      <c r="BA1151" s="123"/>
      <c r="BB1151" s="123"/>
      <c r="BC1151" s="123"/>
      <c r="BD1151" s="123"/>
      <c r="BE1151" s="123"/>
      <c r="BF1151" s="67"/>
    </row>
    <row r="1152" spans="1:58" ht="25.5" customHeight="1" x14ac:dyDescent="0.25">
      <c r="A1152" s="31"/>
      <c r="B1152" s="31"/>
      <c r="C1152" s="31"/>
      <c r="D1152" s="31"/>
      <c r="E1152" s="33"/>
      <c r="F1152" s="90"/>
      <c r="G1152" s="31"/>
      <c r="H1152" s="83"/>
      <c r="I1152" s="83"/>
      <c r="J1152" s="62"/>
      <c r="K1152" s="31"/>
      <c r="L1152" s="31"/>
      <c r="M1152" s="83"/>
      <c r="N1152" s="69"/>
      <c r="O1152" s="69"/>
      <c r="P1152" s="74"/>
      <c r="Q1152" s="74"/>
      <c r="R1152" s="75"/>
      <c r="S1152" s="34"/>
      <c r="T1152" s="83"/>
      <c r="U1152" s="83"/>
      <c r="V1152" s="83"/>
      <c r="W1152" s="83"/>
      <c r="X1152" s="74"/>
      <c r="Y1152" s="74"/>
      <c r="Z1152" s="74"/>
      <c r="AA1152" s="66"/>
      <c r="AB1152" s="72"/>
      <c r="AC1152" s="66"/>
      <c r="AD1152" s="72"/>
      <c r="AE1152" s="72"/>
      <c r="AF1152" s="72"/>
      <c r="AG1152" s="62"/>
      <c r="AH1152" s="104"/>
      <c r="AI1152" s="105"/>
      <c r="AJ1152" s="30"/>
      <c r="AK1152" s="30"/>
      <c r="AL1152" s="30"/>
      <c r="AM1152" s="30"/>
      <c r="AN1152" s="68"/>
      <c r="AO1152" s="68"/>
      <c r="AP1152" s="68"/>
      <c r="AQ1152" s="68"/>
      <c r="AR1152" s="68"/>
      <c r="AS1152" s="31"/>
      <c r="AT1152" s="73"/>
      <c r="AU1152" s="73"/>
      <c r="AV1152" s="68"/>
      <c r="AW1152" s="67"/>
      <c r="AX1152" s="67"/>
      <c r="AY1152" s="67"/>
      <c r="AZ1152" s="67"/>
      <c r="BA1152" s="123"/>
      <c r="BB1152" s="123"/>
      <c r="BC1152" s="123"/>
      <c r="BD1152" s="123"/>
      <c r="BE1152" s="123"/>
      <c r="BF1152" s="67"/>
    </row>
    <row r="1153" spans="1:58" ht="25.5" customHeight="1" x14ac:dyDescent="0.25">
      <c r="A1153" s="31"/>
      <c r="B1153" s="31"/>
      <c r="C1153" s="31"/>
      <c r="D1153" s="31"/>
      <c r="E1153" s="33"/>
      <c r="F1153" s="90"/>
      <c r="G1153" s="31"/>
      <c r="H1153" s="83"/>
      <c r="I1153" s="83"/>
      <c r="J1153" s="62"/>
      <c r="K1153" s="31"/>
      <c r="L1153" s="31"/>
      <c r="M1153" s="83"/>
      <c r="N1153" s="69"/>
      <c r="O1153" s="69"/>
      <c r="P1153" s="74"/>
      <c r="Q1153" s="74"/>
      <c r="R1153" s="75"/>
      <c r="S1153" s="34"/>
      <c r="T1153" s="83"/>
      <c r="U1153" s="83"/>
      <c r="V1153" s="83"/>
      <c r="W1153" s="83"/>
      <c r="X1153" s="74"/>
      <c r="Y1153" s="74"/>
      <c r="Z1153" s="74"/>
      <c r="AA1153" s="66"/>
      <c r="AB1153" s="72"/>
      <c r="AC1153" s="66"/>
      <c r="AD1153" s="72"/>
      <c r="AE1153" s="72"/>
      <c r="AF1153" s="72"/>
      <c r="AG1153" s="62"/>
      <c r="AH1153" s="104"/>
      <c r="AI1153" s="105"/>
      <c r="AJ1153" s="30"/>
      <c r="AK1153" s="30"/>
      <c r="AL1153" s="30"/>
      <c r="AM1153" s="30"/>
      <c r="AN1153" s="68"/>
      <c r="AO1153" s="68"/>
      <c r="AP1153" s="68"/>
      <c r="AQ1153" s="68"/>
      <c r="AR1153" s="68"/>
      <c r="AS1153" s="31"/>
      <c r="AT1153" s="73"/>
      <c r="AU1153" s="73"/>
      <c r="AV1153" s="68"/>
      <c r="AW1153" s="67"/>
      <c r="AX1153" s="67"/>
      <c r="AY1153" s="67"/>
      <c r="AZ1153" s="67"/>
      <c r="BA1153" s="123"/>
      <c r="BB1153" s="123"/>
      <c r="BC1153" s="123"/>
      <c r="BD1153" s="123"/>
      <c r="BE1153" s="123"/>
      <c r="BF1153" s="67"/>
    </row>
    <row r="1154" spans="1:58" ht="25.5" customHeight="1" x14ac:dyDescent="0.25">
      <c r="A1154" s="31"/>
      <c r="B1154" s="31"/>
      <c r="C1154" s="31"/>
      <c r="D1154" s="31"/>
      <c r="E1154" s="33"/>
      <c r="F1154" s="90"/>
      <c r="G1154" s="31"/>
      <c r="H1154" s="83"/>
      <c r="I1154" s="83"/>
      <c r="J1154" s="62"/>
      <c r="K1154" s="31"/>
      <c r="L1154" s="31"/>
      <c r="M1154" s="83"/>
      <c r="N1154" s="69"/>
      <c r="O1154" s="69"/>
      <c r="P1154" s="74"/>
      <c r="Q1154" s="74"/>
      <c r="R1154" s="75"/>
      <c r="S1154" s="34"/>
      <c r="T1154" s="83"/>
      <c r="U1154" s="83"/>
      <c r="V1154" s="83"/>
      <c r="W1154" s="83"/>
      <c r="X1154" s="74"/>
      <c r="Y1154" s="74"/>
      <c r="Z1154" s="74"/>
      <c r="AA1154" s="66"/>
      <c r="AB1154" s="72"/>
      <c r="AC1154" s="66"/>
      <c r="AD1154" s="72"/>
      <c r="AE1154" s="72"/>
      <c r="AF1154" s="72"/>
      <c r="AG1154" s="62"/>
      <c r="AH1154" s="104"/>
      <c r="AI1154" s="105"/>
      <c r="AJ1154" s="30"/>
      <c r="AK1154" s="30"/>
      <c r="AL1154" s="30"/>
      <c r="AM1154" s="30"/>
      <c r="AN1154" s="68"/>
      <c r="AO1154" s="68"/>
      <c r="AP1154" s="68"/>
      <c r="AQ1154" s="68"/>
      <c r="AR1154" s="68"/>
      <c r="AS1154" s="31"/>
      <c r="AT1154" s="73"/>
      <c r="AU1154" s="73"/>
      <c r="AV1154" s="68"/>
      <c r="AW1154" s="67"/>
      <c r="AX1154" s="67"/>
      <c r="AY1154" s="67"/>
      <c r="AZ1154" s="67"/>
      <c r="BA1154" s="123"/>
      <c r="BB1154" s="123"/>
      <c r="BC1154" s="123"/>
      <c r="BD1154" s="123"/>
      <c r="BE1154" s="123"/>
      <c r="BF1154" s="67"/>
    </row>
    <row r="1155" spans="1:58" ht="25.5" customHeight="1" x14ac:dyDescent="0.25">
      <c r="A1155" s="31"/>
      <c r="B1155" s="31"/>
      <c r="C1155" s="31"/>
      <c r="D1155" s="31"/>
      <c r="E1155" s="33"/>
      <c r="F1155" s="90"/>
      <c r="G1155" s="31"/>
      <c r="H1155" s="83"/>
      <c r="I1155" s="83"/>
      <c r="J1155" s="62"/>
      <c r="K1155" s="31"/>
      <c r="L1155" s="31"/>
      <c r="M1155" s="83"/>
      <c r="N1155" s="69"/>
      <c r="O1155" s="69"/>
      <c r="P1155" s="74"/>
      <c r="Q1155" s="74"/>
      <c r="R1155" s="75"/>
      <c r="S1155" s="34"/>
      <c r="T1155" s="83"/>
      <c r="U1155" s="83"/>
      <c r="V1155" s="83"/>
      <c r="W1155" s="83"/>
      <c r="X1155" s="74"/>
      <c r="Y1155" s="74"/>
      <c r="Z1155" s="74"/>
      <c r="AA1155" s="66"/>
      <c r="AB1155" s="72"/>
      <c r="AC1155" s="66"/>
      <c r="AD1155" s="72"/>
      <c r="AE1155" s="72"/>
      <c r="AF1155" s="72"/>
      <c r="AG1155" s="62"/>
      <c r="AH1155" s="104"/>
      <c r="AI1155" s="105"/>
      <c r="AJ1155" s="30"/>
      <c r="AK1155" s="30"/>
      <c r="AL1155" s="30"/>
      <c r="AM1155" s="30"/>
      <c r="AN1155" s="68"/>
      <c r="AO1155" s="68"/>
      <c r="AP1155" s="68"/>
      <c r="AQ1155" s="68"/>
      <c r="AR1155" s="68"/>
      <c r="AS1155" s="31"/>
      <c r="AT1155" s="73"/>
      <c r="AU1155" s="73"/>
      <c r="AV1155" s="68"/>
      <c r="AW1155" s="67"/>
      <c r="AX1155" s="67"/>
      <c r="AY1155" s="67"/>
      <c r="AZ1155" s="67"/>
      <c r="BA1155" s="123"/>
      <c r="BB1155" s="123"/>
      <c r="BC1155" s="123"/>
      <c r="BD1155" s="123"/>
      <c r="BE1155" s="123"/>
      <c r="BF1155" s="67"/>
    </row>
    <row r="1156" spans="1:58" ht="25.5" customHeight="1" x14ac:dyDescent="0.25">
      <c r="A1156" s="31"/>
      <c r="B1156" s="31"/>
      <c r="C1156" s="31"/>
      <c r="D1156" s="31"/>
      <c r="E1156" s="33"/>
      <c r="F1156" s="90"/>
      <c r="G1156" s="31"/>
      <c r="H1156" s="83"/>
      <c r="I1156" s="83"/>
      <c r="J1156" s="62"/>
      <c r="K1156" s="31"/>
      <c r="L1156" s="31"/>
      <c r="M1156" s="83"/>
      <c r="N1156" s="69"/>
      <c r="O1156" s="69"/>
      <c r="P1156" s="74"/>
      <c r="Q1156" s="74"/>
      <c r="R1156" s="75"/>
      <c r="S1156" s="34"/>
      <c r="T1156" s="83"/>
      <c r="U1156" s="83"/>
      <c r="V1156" s="83"/>
      <c r="W1156" s="83"/>
      <c r="X1156" s="74"/>
      <c r="Y1156" s="74"/>
      <c r="Z1156" s="74"/>
      <c r="AA1156" s="66"/>
      <c r="AB1156" s="72"/>
      <c r="AC1156" s="66"/>
      <c r="AD1156" s="72"/>
      <c r="AE1156" s="72"/>
      <c r="AF1156" s="72"/>
      <c r="AG1156" s="62"/>
      <c r="AH1156" s="104"/>
      <c r="AI1156" s="105"/>
      <c r="AJ1156" s="30"/>
      <c r="AK1156" s="30"/>
      <c r="AL1156" s="30"/>
      <c r="AM1156" s="30"/>
      <c r="AN1156" s="68"/>
      <c r="AO1156" s="68"/>
      <c r="AP1156" s="68"/>
      <c r="AQ1156" s="68"/>
      <c r="AR1156" s="68"/>
      <c r="AS1156" s="31"/>
      <c r="AT1156" s="73"/>
      <c r="AU1156" s="73"/>
      <c r="AV1156" s="68"/>
      <c r="AW1156" s="67"/>
      <c r="AX1156" s="67"/>
      <c r="AY1156" s="67"/>
      <c r="AZ1156" s="67"/>
      <c r="BA1156" s="123"/>
      <c r="BB1156" s="123"/>
      <c r="BC1156" s="123"/>
      <c r="BD1156" s="123"/>
      <c r="BE1156" s="123"/>
      <c r="BF1156" s="67"/>
    </row>
    <row r="1157" spans="1:58" ht="25.5" customHeight="1" x14ac:dyDescent="0.25">
      <c r="A1157" s="31"/>
      <c r="B1157" s="31"/>
      <c r="C1157" s="31"/>
      <c r="D1157" s="31"/>
      <c r="E1157" s="33"/>
      <c r="F1157" s="90"/>
      <c r="G1157" s="31"/>
      <c r="H1157" s="83"/>
      <c r="I1157" s="83"/>
      <c r="J1157" s="62"/>
      <c r="K1157" s="31"/>
      <c r="L1157" s="31"/>
      <c r="M1157" s="83"/>
      <c r="N1157" s="69"/>
      <c r="O1157" s="69"/>
      <c r="P1157" s="74"/>
      <c r="Q1157" s="74"/>
      <c r="R1157" s="75"/>
      <c r="S1157" s="34"/>
      <c r="T1157" s="83"/>
      <c r="U1157" s="83"/>
      <c r="V1157" s="83"/>
      <c r="W1157" s="83"/>
      <c r="X1157" s="74"/>
      <c r="Y1157" s="74"/>
      <c r="Z1157" s="74"/>
      <c r="AA1157" s="66"/>
      <c r="AB1157" s="72"/>
      <c r="AC1157" s="66"/>
      <c r="AD1157" s="72"/>
      <c r="AE1157" s="72"/>
      <c r="AF1157" s="72"/>
      <c r="AG1157" s="62"/>
      <c r="AH1157" s="104"/>
      <c r="AI1157" s="105"/>
      <c r="AJ1157" s="30"/>
      <c r="AK1157" s="30"/>
      <c r="AL1157" s="30"/>
      <c r="AM1157" s="30"/>
      <c r="AN1157" s="68"/>
      <c r="AO1157" s="68"/>
      <c r="AP1157" s="68"/>
      <c r="AQ1157" s="68"/>
      <c r="AR1157" s="68"/>
      <c r="AS1157" s="31"/>
      <c r="AT1157" s="73"/>
      <c r="AU1157" s="73"/>
      <c r="AV1157" s="68"/>
      <c r="AW1157" s="67"/>
      <c r="AX1157" s="67"/>
      <c r="AY1157" s="67"/>
      <c r="AZ1157" s="67"/>
      <c r="BA1157" s="123"/>
      <c r="BB1157" s="123"/>
      <c r="BC1157" s="123"/>
      <c r="BD1157" s="123"/>
      <c r="BE1157" s="123"/>
      <c r="BF1157" s="67"/>
    </row>
    <row r="1158" spans="1:58" ht="25.5" customHeight="1" x14ac:dyDescent="0.25">
      <c r="A1158" s="31"/>
      <c r="B1158" s="31"/>
      <c r="C1158" s="31"/>
      <c r="D1158" s="31"/>
      <c r="E1158" s="33"/>
      <c r="F1158" s="90"/>
      <c r="G1158" s="31"/>
      <c r="H1158" s="83"/>
      <c r="I1158" s="83"/>
      <c r="J1158" s="62"/>
      <c r="K1158" s="31"/>
      <c r="L1158" s="31"/>
      <c r="M1158" s="83"/>
      <c r="N1158" s="69"/>
      <c r="O1158" s="69"/>
      <c r="P1158" s="74"/>
      <c r="Q1158" s="74"/>
      <c r="R1158" s="75"/>
      <c r="S1158" s="34"/>
      <c r="T1158" s="83"/>
      <c r="U1158" s="83"/>
      <c r="V1158" s="83"/>
      <c r="W1158" s="83"/>
      <c r="X1158" s="74"/>
      <c r="Y1158" s="74"/>
      <c r="Z1158" s="74"/>
      <c r="AA1158" s="66"/>
      <c r="AB1158" s="72"/>
      <c r="AC1158" s="66"/>
      <c r="AD1158" s="72"/>
      <c r="AE1158" s="72"/>
      <c r="AF1158" s="72"/>
      <c r="AG1158" s="62"/>
      <c r="AH1158" s="104"/>
      <c r="AI1158" s="105"/>
      <c r="AJ1158" s="30"/>
      <c r="AK1158" s="30"/>
      <c r="AL1158" s="30"/>
      <c r="AM1158" s="30"/>
      <c r="AN1158" s="68"/>
      <c r="AO1158" s="68"/>
      <c r="AP1158" s="68"/>
      <c r="AQ1158" s="68"/>
      <c r="AR1158" s="68"/>
      <c r="AS1158" s="31"/>
      <c r="AT1158" s="73"/>
      <c r="AU1158" s="73"/>
      <c r="AV1158" s="68"/>
      <c r="AW1158" s="67"/>
      <c r="AX1158" s="67"/>
      <c r="AY1158" s="67"/>
      <c r="AZ1158" s="67"/>
      <c r="BA1158" s="123"/>
      <c r="BB1158" s="123"/>
      <c r="BC1158" s="123"/>
      <c r="BD1158" s="123"/>
      <c r="BE1158" s="123"/>
      <c r="BF1158" s="67"/>
    </row>
    <row r="1159" spans="1:58" ht="25.5" customHeight="1" x14ac:dyDescent="0.25">
      <c r="A1159" s="31"/>
      <c r="B1159" s="31"/>
      <c r="C1159" s="31"/>
      <c r="D1159" s="31"/>
      <c r="E1159" s="33"/>
      <c r="F1159" s="90"/>
      <c r="G1159" s="31"/>
      <c r="H1159" s="83"/>
      <c r="I1159" s="83"/>
      <c r="J1159" s="62"/>
      <c r="K1159" s="31"/>
      <c r="L1159" s="31"/>
      <c r="M1159" s="83"/>
      <c r="N1159" s="69"/>
      <c r="O1159" s="69"/>
      <c r="P1159" s="74"/>
      <c r="Q1159" s="74"/>
      <c r="R1159" s="75"/>
      <c r="S1159" s="34"/>
      <c r="T1159" s="83"/>
      <c r="U1159" s="83"/>
      <c r="V1159" s="83"/>
      <c r="W1159" s="83"/>
      <c r="X1159" s="74"/>
      <c r="Y1159" s="74"/>
      <c r="Z1159" s="74"/>
      <c r="AA1159" s="66"/>
      <c r="AB1159" s="72"/>
      <c r="AC1159" s="66"/>
      <c r="AD1159" s="72"/>
      <c r="AE1159" s="72"/>
      <c r="AF1159" s="72"/>
      <c r="AG1159" s="62"/>
      <c r="AH1159" s="104"/>
      <c r="AI1159" s="105"/>
      <c r="AJ1159" s="30"/>
      <c r="AK1159" s="30"/>
      <c r="AL1159" s="30"/>
      <c r="AM1159" s="30"/>
      <c r="AN1159" s="68"/>
      <c r="AO1159" s="68"/>
      <c r="AP1159" s="68"/>
      <c r="AQ1159" s="68"/>
      <c r="AR1159" s="68"/>
      <c r="AS1159" s="31"/>
      <c r="AT1159" s="73"/>
      <c r="AU1159" s="73"/>
      <c r="AV1159" s="68"/>
      <c r="AW1159" s="67"/>
      <c r="AX1159" s="67"/>
      <c r="AY1159" s="67"/>
      <c r="AZ1159" s="67"/>
      <c r="BA1159" s="123"/>
      <c r="BB1159" s="123"/>
      <c r="BC1159" s="123"/>
      <c r="BD1159" s="123"/>
      <c r="BE1159" s="123"/>
      <c r="BF1159" s="67"/>
    </row>
    <row r="1160" spans="1:58" ht="25.5" customHeight="1" x14ac:dyDescent="0.25">
      <c r="A1160" s="31"/>
      <c r="B1160" s="31"/>
      <c r="C1160" s="31"/>
      <c r="D1160" s="31"/>
      <c r="E1160" s="33"/>
      <c r="F1160" s="90"/>
      <c r="G1160" s="31"/>
      <c r="H1160" s="83"/>
      <c r="I1160" s="83"/>
      <c r="J1160" s="62"/>
      <c r="K1160" s="31"/>
      <c r="L1160" s="31"/>
      <c r="M1160" s="83"/>
      <c r="N1160" s="69"/>
      <c r="O1160" s="69"/>
      <c r="P1160" s="74"/>
      <c r="Q1160" s="74"/>
      <c r="R1160" s="75"/>
      <c r="S1160" s="34"/>
      <c r="T1160" s="83"/>
      <c r="U1160" s="83"/>
      <c r="V1160" s="83"/>
      <c r="W1160" s="83"/>
      <c r="X1160" s="74"/>
      <c r="Y1160" s="74"/>
      <c r="Z1160" s="74"/>
      <c r="AA1160" s="66"/>
      <c r="AB1160" s="72"/>
      <c r="AC1160" s="66"/>
      <c r="AD1160" s="72"/>
      <c r="AE1160" s="72"/>
      <c r="AF1160" s="72"/>
      <c r="AG1160" s="62"/>
      <c r="AH1160" s="104"/>
      <c r="AI1160" s="105"/>
      <c r="AJ1160" s="30"/>
      <c r="AK1160" s="30"/>
      <c r="AL1160" s="30"/>
      <c r="AM1160" s="30"/>
      <c r="AN1160" s="68"/>
      <c r="AO1160" s="68"/>
      <c r="AP1160" s="68"/>
      <c r="AQ1160" s="68"/>
      <c r="AR1160" s="68"/>
      <c r="AS1160" s="31"/>
      <c r="AT1160" s="73"/>
      <c r="AU1160" s="73"/>
      <c r="AV1160" s="68"/>
      <c r="AW1160" s="67"/>
      <c r="AX1160" s="67"/>
      <c r="AY1160" s="67"/>
      <c r="AZ1160" s="67"/>
      <c r="BA1160" s="123"/>
      <c r="BB1160" s="123"/>
      <c r="BC1160" s="123"/>
      <c r="BD1160" s="123"/>
      <c r="BE1160" s="123"/>
      <c r="BF1160" s="67"/>
    </row>
    <row r="1161" spans="1:58" ht="25.5" customHeight="1" x14ac:dyDescent="0.25">
      <c r="A1161" s="31"/>
      <c r="B1161" s="31"/>
      <c r="C1161" s="31"/>
      <c r="D1161" s="31"/>
      <c r="E1161" s="33"/>
      <c r="F1161" s="90"/>
      <c r="G1161" s="31"/>
      <c r="H1161" s="83"/>
      <c r="I1161" s="83"/>
      <c r="J1161" s="62"/>
      <c r="K1161" s="31"/>
      <c r="L1161" s="31"/>
      <c r="M1161" s="83"/>
      <c r="N1161" s="69"/>
      <c r="O1161" s="69"/>
      <c r="P1161" s="74"/>
      <c r="Q1161" s="74"/>
      <c r="R1161" s="75"/>
      <c r="S1161" s="34"/>
      <c r="T1161" s="83"/>
      <c r="U1161" s="83"/>
      <c r="V1161" s="83"/>
      <c r="W1161" s="83"/>
      <c r="X1161" s="74"/>
      <c r="Y1161" s="74"/>
      <c r="Z1161" s="74"/>
      <c r="AA1161" s="66"/>
      <c r="AB1161" s="72"/>
      <c r="AC1161" s="66"/>
      <c r="AD1161" s="72"/>
      <c r="AE1161" s="72"/>
      <c r="AF1161" s="72"/>
      <c r="AG1161" s="62"/>
      <c r="AH1161" s="104"/>
      <c r="AI1161" s="105"/>
      <c r="AJ1161" s="30"/>
      <c r="AK1161" s="30"/>
      <c r="AL1161" s="30"/>
      <c r="AM1161" s="30"/>
      <c r="AN1161" s="68"/>
      <c r="AO1161" s="68"/>
      <c r="AP1161" s="68"/>
      <c r="AQ1161" s="68"/>
      <c r="AR1161" s="68"/>
      <c r="AS1161" s="31"/>
      <c r="AT1161" s="73"/>
      <c r="AU1161" s="73"/>
      <c r="AV1161" s="68"/>
      <c r="AW1161" s="67"/>
      <c r="AX1161" s="67"/>
      <c r="AY1161" s="67"/>
      <c r="AZ1161" s="67"/>
      <c r="BA1161" s="123"/>
      <c r="BB1161" s="123"/>
      <c r="BC1161" s="123"/>
      <c r="BD1161" s="123"/>
      <c r="BE1161" s="123"/>
      <c r="BF1161" s="67"/>
    </row>
    <row r="1162" spans="1:58" ht="25.5" customHeight="1" x14ac:dyDescent="0.25">
      <c r="A1162" s="31"/>
      <c r="B1162" s="31"/>
      <c r="C1162" s="31"/>
      <c r="D1162" s="31"/>
      <c r="E1162" s="33"/>
      <c r="F1162" s="90"/>
      <c r="G1162" s="31"/>
      <c r="H1162" s="83"/>
      <c r="I1162" s="83"/>
      <c r="J1162" s="62"/>
      <c r="K1162" s="31"/>
      <c r="L1162" s="31"/>
      <c r="M1162" s="83"/>
      <c r="N1162" s="69"/>
      <c r="O1162" s="69"/>
      <c r="P1162" s="74"/>
      <c r="Q1162" s="74"/>
      <c r="R1162" s="75"/>
      <c r="S1162" s="34"/>
      <c r="T1162" s="83"/>
      <c r="U1162" s="83"/>
      <c r="V1162" s="83"/>
      <c r="W1162" s="83"/>
      <c r="X1162" s="74"/>
      <c r="Y1162" s="74"/>
      <c r="Z1162" s="74"/>
      <c r="AA1162" s="66"/>
      <c r="AB1162" s="72"/>
      <c r="AC1162" s="66"/>
      <c r="AD1162" s="72"/>
      <c r="AE1162" s="72"/>
      <c r="AF1162" s="72"/>
      <c r="AG1162" s="62"/>
      <c r="AH1162" s="104"/>
      <c r="AI1162" s="105"/>
      <c r="AJ1162" s="30"/>
      <c r="AK1162" s="30"/>
      <c r="AL1162" s="30"/>
      <c r="AM1162" s="30"/>
      <c r="AN1162" s="68"/>
      <c r="AO1162" s="68"/>
      <c r="AP1162" s="68"/>
      <c r="AQ1162" s="68"/>
      <c r="AR1162" s="68"/>
      <c r="AS1162" s="31"/>
      <c r="AT1162" s="73"/>
      <c r="AU1162" s="73"/>
      <c r="AV1162" s="68"/>
      <c r="AW1162" s="67"/>
      <c r="AX1162" s="67"/>
      <c r="AY1162" s="67"/>
      <c r="AZ1162" s="67"/>
      <c r="BA1162" s="123"/>
      <c r="BB1162" s="123"/>
      <c r="BC1162" s="123"/>
      <c r="BD1162" s="123"/>
      <c r="BE1162" s="123"/>
      <c r="BF1162" s="67"/>
    </row>
    <row r="1163" spans="1:58" ht="25.5" customHeight="1" x14ac:dyDescent="0.25">
      <c r="A1163" s="31"/>
      <c r="B1163" s="31"/>
      <c r="C1163" s="31"/>
      <c r="D1163" s="31"/>
      <c r="E1163" s="33"/>
      <c r="F1163" s="90"/>
      <c r="G1163" s="31"/>
      <c r="H1163" s="83"/>
      <c r="I1163" s="83"/>
      <c r="J1163" s="62"/>
      <c r="K1163" s="31"/>
      <c r="L1163" s="31"/>
      <c r="M1163" s="83"/>
      <c r="N1163" s="69"/>
      <c r="O1163" s="69"/>
      <c r="P1163" s="74"/>
      <c r="Q1163" s="74"/>
      <c r="R1163" s="75"/>
      <c r="S1163" s="34"/>
      <c r="T1163" s="83"/>
      <c r="U1163" s="83"/>
      <c r="V1163" s="83"/>
      <c r="W1163" s="83"/>
      <c r="X1163" s="74"/>
      <c r="Y1163" s="74"/>
      <c r="Z1163" s="74"/>
      <c r="AA1163" s="66"/>
      <c r="AB1163" s="72"/>
      <c r="AC1163" s="66"/>
      <c r="AD1163" s="72"/>
      <c r="AE1163" s="72"/>
      <c r="AF1163" s="72"/>
      <c r="AG1163" s="62"/>
      <c r="AH1163" s="104"/>
      <c r="AI1163" s="105"/>
      <c r="AJ1163" s="30"/>
      <c r="AK1163" s="30"/>
      <c r="AL1163" s="30"/>
      <c r="AM1163" s="30"/>
      <c r="AN1163" s="68"/>
      <c r="AO1163" s="68"/>
      <c r="AP1163" s="68"/>
      <c r="AQ1163" s="68"/>
      <c r="AR1163" s="68"/>
      <c r="AS1163" s="31"/>
      <c r="AT1163" s="73"/>
      <c r="AU1163" s="73"/>
      <c r="AV1163" s="68"/>
      <c r="AW1163" s="67"/>
      <c r="AX1163" s="67"/>
      <c r="AY1163" s="67"/>
      <c r="AZ1163" s="67"/>
      <c r="BA1163" s="123"/>
      <c r="BB1163" s="123"/>
      <c r="BC1163" s="123"/>
      <c r="BD1163" s="123"/>
      <c r="BE1163" s="123"/>
      <c r="BF1163" s="67"/>
    </row>
    <row r="1164" spans="1:58" ht="25.5" customHeight="1" x14ac:dyDescent="0.25">
      <c r="A1164" s="31"/>
      <c r="B1164" s="31"/>
      <c r="C1164" s="31"/>
      <c r="D1164" s="31"/>
      <c r="E1164" s="33"/>
      <c r="F1164" s="90"/>
      <c r="G1164" s="31"/>
      <c r="H1164" s="83"/>
      <c r="I1164" s="83"/>
      <c r="J1164" s="62"/>
      <c r="K1164" s="31"/>
      <c r="L1164" s="31"/>
      <c r="M1164" s="83"/>
      <c r="N1164" s="69"/>
      <c r="O1164" s="69"/>
      <c r="P1164" s="74"/>
      <c r="Q1164" s="74"/>
      <c r="R1164" s="75"/>
      <c r="S1164" s="34"/>
      <c r="T1164" s="83"/>
      <c r="U1164" s="83"/>
      <c r="V1164" s="83"/>
      <c r="W1164" s="83"/>
      <c r="X1164" s="74"/>
      <c r="Y1164" s="74"/>
      <c r="Z1164" s="74"/>
      <c r="AA1164" s="66"/>
      <c r="AB1164" s="72"/>
      <c r="AC1164" s="66"/>
      <c r="AD1164" s="72"/>
      <c r="AE1164" s="72"/>
      <c r="AF1164" s="72"/>
      <c r="AG1164" s="62"/>
      <c r="AH1164" s="104"/>
      <c r="AI1164" s="105"/>
      <c r="AJ1164" s="30"/>
      <c r="AK1164" s="30"/>
      <c r="AL1164" s="30"/>
      <c r="AM1164" s="30"/>
      <c r="AN1164" s="68"/>
      <c r="AO1164" s="68"/>
      <c r="AP1164" s="68"/>
      <c r="AQ1164" s="68"/>
      <c r="AR1164" s="68"/>
      <c r="AS1164" s="31"/>
      <c r="AT1164" s="73"/>
      <c r="AU1164" s="73"/>
      <c r="AV1164" s="68"/>
      <c r="AW1164" s="67"/>
      <c r="AX1164" s="67"/>
      <c r="AY1164" s="67"/>
      <c r="AZ1164" s="67"/>
      <c r="BA1164" s="123"/>
      <c r="BB1164" s="123"/>
      <c r="BC1164" s="123"/>
      <c r="BD1164" s="123"/>
      <c r="BE1164" s="123"/>
      <c r="BF1164" s="67"/>
    </row>
    <row r="1165" spans="1:58" ht="25.5" customHeight="1" x14ac:dyDescent="0.25">
      <c r="A1165" s="31"/>
      <c r="B1165" s="31"/>
      <c r="C1165" s="31"/>
      <c r="D1165" s="31"/>
      <c r="E1165" s="33"/>
      <c r="F1165" s="90"/>
      <c r="G1165" s="31"/>
      <c r="H1165" s="83"/>
      <c r="I1165" s="83"/>
      <c r="J1165" s="62"/>
      <c r="K1165" s="31"/>
      <c r="L1165" s="31"/>
      <c r="M1165" s="83"/>
      <c r="N1165" s="69"/>
      <c r="O1165" s="69"/>
      <c r="P1165" s="74"/>
      <c r="Q1165" s="74"/>
      <c r="R1165" s="75"/>
      <c r="S1165" s="34"/>
      <c r="T1165" s="83"/>
      <c r="U1165" s="83"/>
      <c r="V1165" s="83"/>
      <c r="W1165" s="83"/>
      <c r="X1165" s="74"/>
      <c r="Y1165" s="74"/>
      <c r="Z1165" s="74"/>
      <c r="AA1165" s="66"/>
      <c r="AB1165" s="72"/>
      <c r="AC1165" s="66"/>
      <c r="AD1165" s="72"/>
      <c r="AE1165" s="72"/>
      <c r="AF1165" s="72"/>
      <c r="AG1165" s="62"/>
      <c r="AH1165" s="104"/>
      <c r="AI1165" s="105"/>
      <c r="AJ1165" s="30"/>
      <c r="AK1165" s="30"/>
      <c r="AL1165" s="30"/>
      <c r="AM1165" s="30"/>
      <c r="AN1165" s="68"/>
      <c r="AO1165" s="68"/>
      <c r="AP1165" s="68"/>
      <c r="AQ1165" s="68"/>
      <c r="AR1165" s="68"/>
      <c r="AS1165" s="31"/>
      <c r="AT1165" s="73"/>
      <c r="AU1165" s="73"/>
      <c r="AV1165" s="68"/>
      <c r="AW1165" s="67"/>
      <c r="AX1165" s="67"/>
      <c r="AY1165" s="67"/>
      <c r="AZ1165" s="67"/>
      <c r="BA1165" s="123"/>
      <c r="BB1165" s="123"/>
      <c r="BC1165" s="123"/>
      <c r="BD1165" s="123"/>
      <c r="BE1165" s="123"/>
      <c r="BF1165" s="67"/>
    </row>
    <row r="1166" spans="1:58" ht="25.5" customHeight="1" x14ac:dyDescent="0.25">
      <c r="A1166" s="31"/>
      <c r="B1166" s="31"/>
      <c r="C1166" s="31"/>
      <c r="D1166" s="31"/>
      <c r="E1166" s="33"/>
      <c r="F1166" s="90"/>
      <c r="G1166" s="31"/>
      <c r="H1166" s="83"/>
      <c r="I1166" s="83"/>
      <c r="J1166" s="62"/>
      <c r="K1166" s="31"/>
      <c r="L1166" s="31"/>
      <c r="M1166" s="83"/>
      <c r="N1166" s="69"/>
      <c r="O1166" s="69"/>
      <c r="P1166" s="74"/>
      <c r="Q1166" s="74"/>
      <c r="R1166" s="75"/>
      <c r="S1166" s="34"/>
      <c r="T1166" s="83"/>
      <c r="U1166" s="83"/>
      <c r="V1166" s="83"/>
      <c r="W1166" s="83"/>
      <c r="X1166" s="74"/>
      <c r="Y1166" s="74"/>
      <c r="Z1166" s="74"/>
      <c r="AA1166" s="66"/>
      <c r="AB1166" s="72"/>
      <c r="AC1166" s="66"/>
      <c r="AD1166" s="72"/>
      <c r="AE1166" s="72"/>
      <c r="AF1166" s="72"/>
      <c r="AG1166" s="62"/>
      <c r="AH1166" s="104"/>
      <c r="AI1166" s="105"/>
      <c r="AJ1166" s="30"/>
      <c r="AK1166" s="30"/>
      <c r="AL1166" s="30"/>
      <c r="AM1166" s="30"/>
      <c r="AN1166" s="68"/>
      <c r="AO1166" s="68"/>
      <c r="AP1166" s="68"/>
      <c r="AQ1166" s="68"/>
      <c r="AR1166" s="68"/>
      <c r="AS1166" s="31"/>
      <c r="AT1166" s="73"/>
      <c r="AU1166" s="73"/>
      <c r="AV1166" s="68"/>
      <c r="AW1166" s="67"/>
      <c r="AX1166" s="67"/>
      <c r="AY1166" s="67"/>
      <c r="AZ1166" s="67"/>
      <c r="BA1166" s="123"/>
      <c r="BB1166" s="123"/>
      <c r="BC1166" s="123"/>
      <c r="BD1166" s="123"/>
      <c r="BE1166" s="123"/>
      <c r="BF1166" s="67"/>
    </row>
    <row r="1167" spans="1:58" ht="25.5" customHeight="1" x14ac:dyDescent="0.25">
      <c r="A1167" s="31"/>
      <c r="B1167" s="31"/>
      <c r="C1167" s="31"/>
      <c r="D1167" s="31"/>
      <c r="E1167" s="33"/>
      <c r="F1167" s="90"/>
      <c r="G1167" s="31"/>
      <c r="H1167" s="83"/>
      <c r="I1167" s="83"/>
      <c r="J1167" s="62"/>
      <c r="K1167" s="31"/>
      <c r="L1167" s="31"/>
      <c r="M1167" s="83"/>
      <c r="N1167" s="69"/>
      <c r="O1167" s="69"/>
      <c r="P1167" s="74"/>
      <c r="Q1167" s="74"/>
      <c r="R1167" s="75"/>
      <c r="S1167" s="34"/>
      <c r="T1167" s="83"/>
      <c r="U1167" s="83"/>
      <c r="V1167" s="83"/>
      <c r="W1167" s="83"/>
      <c r="X1167" s="74"/>
      <c r="Y1167" s="74"/>
      <c r="Z1167" s="74"/>
      <c r="AA1167" s="66"/>
      <c r="AB1167" s="72"/>
      <c r="AC1167" s="66"/>
      <c r="AD1167" s="72"/>
      <c r="AE1167" s="72"/>
      <c r="AF1167" s="72"/>
      <c r="AG1167" s="62"/>
      <c r="AH1167" s="104"/>
      <c r="AI1167" s="105"/>
      <c r="AJ1167" s="30"/>
      <c r="AK1167" s="30"/>
      <c r="AL1167" s="30"/>
      <c r="AM1167" s="30"/>
      <c r="AN1167" s="68"/>
      <c r="AO1167" s="68"/>
      <c r="AP1167" s="68"/>
      <c r="AQ1167" s="68"/>
      <c r="AR1167" s="68"/>
      <c r="AS1167" s="31"/>
      <c r="AT1167" s="73"/>
      <c r="AU1167" s="73"/>
      <c r="AV1167" s="68"/>
      <c r="AW1167" s="67"/>
      <c r="AX1167" s="67"/>
      <c r="AY1167" s="67"/>
      <c r="AZ1167" s="67"/>
      <c r="BA1167" s="123"/>
      <c r="BB1167" s="123"/>
      <c r="BC1167" s="123"/>
      <c r="BD1167" s="123"/>
      <c r="BE1167" s="123"/>
      <c r="BF1167" s="67"/>
    </row>
    <row r="1168" spans="1:58" ht="25.5" customHeight="1" x14ac:dyDescent="0.25">
      <c r="A1168" s="31"/>
      <c r="B1168" s="31"/>
      <c r="C1168" s="31"/>
      <c r="D1168" s="31"/>
      <c r="E1168" s="33"/>
      <c r="F1168" s="90"/>
      <c r="G1168" s="31"/>
      <c r="H1168" s="83"/>
      <c r="I1168" s="83"/>
      <c r="J1168" s="62"/>
      <c r="K1168" s="31"/>
      <c r="L1168" s="31"/>
      <c r="M1168" s="83"/>
      <c r="N1168" s="69"/>
      <c r="O1168" s="69"/>
      <c r="P1168" s="74"/>
      <c r="Q1168" s="74"/>
      <c r="R1168" s="75"/>
      <c r="S1168" s="34"/>
      <c r="T1168" s="83"/>
      <c r="U1168" s="83"/>
      <c r="V1168" s="83"/>
      <c r="W1168" s="83"/>
      <c r="X1168" s="74"/>
      <c r="Y1168" s="74"/>
      <c r="Z1168" s="74"/>
      <c r="AA1168" s="66"/>
      <c r="AB1168" s="72"/>
      <c r="AC1168" s="66"/>
      <c r="AD1168" s="72"/>
      <c r="AE1168" s="72"/>
      <c r="AF1168" s="72"/>
      <c r="AG1168" s="62"/>
      <c r="AH1168" s="104"/>
      <c r="AI1168" s="105"/>
      <c r="AJ1168" s="30"/>
      <c r="AK1168" s="30"/>
      <c r="AL1168" s="30"/>
      <c r="AM1168" s="30"/>
      <c r="AN1168" s="68"/>
      <c r="AO1168" s="68"/>
      <c r="AP1168" s="68"/>
      <c r="AQ1168" s="68"/>
      <c r="AR1168" s="68"/>
      <c r="AS1168" s="31"/>
      <c r="AT1168" s="73"/>
      <c r="AU1168" s="73"/>
      <c r="AV1168" s="68"/>
      <c r="AW1168" s="67"/>
      <c r="AX1168" s="67"/>
      <c r="AY1168" s="67"/>
      <c r="AZ1168" s="67"/>
      <c r="BA1168" s="123"/>
      <c r="BB1168" s="123"/>
      <c r="BC1168" s="123"/>
      <c r="BD1168" s="123"/>
      <c r="BE1168" s="123"/>
      <c r="BF1168" s="67"/>
    </row>
    <row r="1169" spans="1:58" ht="25.5" customHeight="1" x14ac:dyDescent="0.25">
      <c r="A1169" s="31"/>
      <c r="B1169" s="31"/>
      <c r="C1169" s="31"/>
      <c r="D1169" s="31"/>
      <c r="E1169" s="33"/>
      <c r="F1169" s="90"/>
      <c r="G1169" s="31"/>
      <c r="H1169" s="83"/>
      <c r="I1169" s="83"/>
      <c r="J1169" s="62"/>
      <c r="K1169" s="31"/>
      <c r="L1169" s="31"/>
      <c r="M1169" s="83"/>
      <c r="N1169" s="69"/>
      <c r="O1169" s="69"/>
      <c r="P1169" s="74"/>
      <c r="Q1169" s="74"/>
      <c r="R1169" s="75"/>
      <c r="S1169" s="34"/>
      <c r="T1169" s="83"/>
      <c r="U1169" s="83"/>
      <c r="V1169" s="83"/>
      <c r="W1169" s="83"/>
      <c r="X1169" s="74"/>
      <c r="Y1169" s="74"/>
      <c r="Z1169" s="74"/>
      <c r="AA1169" s="66"/>
      <c r="AB1169" s="72"/>
      <c r="AC1169" s="66"/>
      <c r="AD1169" s="72"/>
      <c r="AE1169" s="72"/>
      <c r="AF1169" s="72"/>
      <c r="AG1169" s="62"/>
      <c r="AH1169" s="104"/>
      <c r="AI1169" s="105"/>
      <c r="AJ1169" s="30"/>
      <c r="AK1169" s="30"/>
      <c r="AL1169" s="30"/>
      <c r="AM1169" s="30"/>
      <c r="AN1169" s="68"/>
      <c r="AO1169" s="68"/>
      <c r="AP1169" s="68"/>
      <c r="AQ1169" s="68"/>
      <c r="AR1169" s="68"/>
      <c r="AS1169" s="31"/>
      <c r="AT1169" s="73"/>
      <c r="AU1169" s="73"/>
      <c r="AV1169" s="68"/>
      <c r="AW1169" s="67"/>
      <c r="AX1169" s="67"/>
      <c r="AY1169" s="67"/>
      <c r="AZ1169" s="67"/>
      <c r="BA1169" s="123"/>
      <c r="BB1169" s="123"/>
      <c r="BC1169" s="123"/>
      <c r="BD1169" s="123"/>
      <c r="BE1169" s="123"/>
      <c r="BF1169" s="67"/>
    </row>
    <row r="1170" spans="1:58" ht="25.5" customHeight="1" x14ac:dyDescent="0.25">
      <c r="A1170" s="31"/>
      <c r="B1170" s="31"/>
      <c r="C1170" s="31"/>
      <c r="D1170" s="31"/>
      <c r="E1170" s="33"/>
      <c r="F1170" s="90"/>
      <c r="G1170" s="31"/>
      <c r="H1170" s="83"/>
      <c r="I1170" s="83"/>
      <c r="J1170" s="62"/>
      <c r="K1170" s="31"/>
      <c r="L1170" s="31"/>
      <c r="M1170" s="83"/>
      <c r="N1170" s="69"/>
      <c r="O1170" s="69"/>
      <c r="P1170" s="74"/>
      <c r="Q1170" s="74"/>
      <c r="R1170" s="75"/>
      <c r="S1170" s="34"/>
      <c r="T1170" s="83"/>
      <c r="U1170" s="83"/>
      <c r="V1170" s="83"/>
      <c r="W1170" s="83"/>
      <c r="X1170" s="74"/>
      <c r="Y1170" s="74"/>
      <c r="Z1170" s="74"/>
      <c r="AA1170" s="66"/>
      <c r="AB1170" s="72"/>
      <c r="AC1170" s="66"/>
      <c r="AD1170" s="72"/>
      <c r="AE1170" s="72"/>
      <c r="AF1170" s="72"/>
      <c r="AG1170" s="62"/>
      <c r="AH1170" s="104"/>
      <c r="AI1170" s="105"/>
      <c r="AJ1170" s="30"/>
      <c r="AK1170" s="30"/>
      <c r="AL1170" s="30"/>
      <c r="AM1170" s="30"/>
      <c r="AN1170" s="68"/>
      <c r="AO1170" s="68"/>
      <c r="AP1170" s="68"/>
      <c r="AQ1170" s="68"/>
      <c r="AR1170" s="68"/>
      <c r="AS1170" s="31"/>
      <c r="AT1170" s="73"/>
      <c r="AU1170" s="73"/>
      <c r="AV1170" s="68"/>
      <c r="AW1170" s="67"/>
      <c r="AX1170" s="67"/>
      <c r="AY1170" s="67"/>
      <c r="AZ1170" s="67"/>
      <c r="BA1170" s="123"/>
      <c r="BB1170" s="123"/>
      <c r="BC1170" s="123"/>
      <c r="BD1170" s="123"/>
      <c r="BE1170" s="123"/>
      <c r="BF1170" s="67"/>
    </row>
    <row r="1171" spans="1:58" ht="25.5" customHeight="1" x14ac:dyDescent="0.25">
      <c r="A1171" s="31"/>
      <c r="B1171" s="31"/>
      <c r="C1171" s="31"/>
      <c r="D1171" s="31"/>
      <c r="E1171" s="33"/>
      <c r="F1171" s="90"/>
      <c r="G1171" s="31"/>
      <c r="H1171" s="83"/>
      <c r="I1171" s="83"/>
      <c r="J1171" s="62"/>
      <c r="K1171" s="31"/>
      <c r="L1171" s="31"/>
      <c r="M1171" s="83"/>
      <c r="N1171" s="69"/>
      <c r="O1171" s="69"/>
      <c r="P1171" s="74"/>
      <c r="Q1171" s="74"/>
      <c r="R1171" s="75"/>
      <c r="S1171" s="34"/>
      <c r="T1171" s="83"/>
      <c r="U1171" s="83"/>
      <c r="V1171" s="83"/>
      <c r="W1171" s="83"/>
      <c r="X1171" s="74"/>
      <c r="Y1171" s="74"/>
      <c r="Z1171" s="74"/>
      <c r="AA1171" s="66"/>
      <c r="AB1171" s="72"/>
      <c r="AC1171" s="66"/>
      <c r="AD1171" s="72"/>
      <c r="AE1171" s="72"/>
      <c r="AF1171" s="72"/>
      <c r="AG1171" s="62"/>
      <c r="AH1171" s="104"/>
      <c r="AI1171" s="105"/>
      <c r="AJ1171" s="30"/>
      <c r="AK1171" s="30"/>
      <c r="AL1171" s="30"/>
      <c r="AM1171" s="30"/>
      <c r="AN1171" s="68"/>
      <c r="AO1171" s="68"/>
      <c r="AP1171" s="68"/>
      <c r="AQ1171" s="68"/>
      <c r="AR1171" s="68"/>
      <c r="AS1171" s="31"/>
      <c r="AT1171" s="73"/>
      <c r="AU1171" s="73"/>
      <c r="AV1171" s="68"/>
      <c r="AW1171" s="67"/>
      <c r="AX1171" s="67"/>
      <c r="AY1171" s="67"/>
      <c r="AZ1171" s="67"/>
      <c r="BA1171" s="123"/>
      <c r="BB1171" s="123"/>
      <c r="BC1171" s="123"/>
      <c r="BD1171" s="123"/>
      <c r="BE1171" s="123"/>
      <c r="BF1171" s="67"/>
    </row>
    <row r="1172" spans="1:58" ht="25.5" customHeight="1" x14ac:dyDescent="0.25">
      <c r="A1172" s="31"/>
      <c r="B1172" s="31"/>
      <c r="C1172" s="31"/>
      <c r="D1172" s="31"/>
      <c r="E1172" s="33"/>
      <c r="F1172" s="90"/>
      <c r="G1172" s="31"/>
      <c r="H1172" s="83"/>
      <c r="I1172" s="83"/>
      <c r="J1172" s="62"/>
      <c r="K1172" s="31"/>
      <c r="L1172" s="31"/>
      <c r="M1172" s="83"/>
      <c r="N1172" s="69"/>
      <c r="O1172" s="69"/>
      <c r="P1172" s="74"/>
      <c r="Q1172" s="74"/>
      <c r="R1172" s="75"/>
      <c r="S1172" s="34"/>
      <c r="T1172" s="83"/>
      <c r="U1172" s="83"/>
      <c r="V1172" s="83"/>
      <c r="W1172" s="83"/>
      <c r="X1172" s="74"/>
      <c r="Y1172" s="74"/>
      <c r="Z1172" s="74"/>
      <c r="AA1172" s="66"/>
      <c r="AB1172" s="72"/>
      <c r="AC1172" s="66"/>
      <c r="AD1172" s="72"/>
      <c r="AE1172" s="72"/>
      <c r="AF1172" s="72"/>
      <c r="AG1172" s="62"/>
      <c r="AH1172" s="104"/>
      <c r="AI1172" s="105"/>
      <c r="AJ1172" s="30"/>
      <c r="AK1172" s="30"/>
      <c r="AL1172" s="30"/>
      <c r="AM1172" s="30"/>
      <c r="AN1172" s="68"/>
      <c r="AO1172" s="68"/>
      <c r="AP1172" s="68"/>
      <c r="AQ1172" s="68"/>
      <c r="AR1172" s="68"/>
      <c r="AS1172" s="31"/>
      <c r="AT1172" s="73"/>
      <c r="AU1172" s="73"/>
      <c r="AV1172" s="68"/>
      <c r="AW1172" s="67"/>
      <c r="AX1172" s="67"/>
      <c r="AY1172" s="67"/>
      <c r="AZ1172" s="67"/>
      <c r="BA1172" s="123"/>
      <c r="BB1172" s="123"/>
      <c r="BC1172" s="123"/>
      <c r="BD1172" s="123"/>
      <c r="BE1172" s="123"/>
      <c r="BF1172" s="67"/>
    </row>
    <row r="1173" spans="1:58" ht="25.5" customHeight="1" x14ac:dyDescent="0.25">
      <c r="A1173" s="31"/>
      <c r="B1173" s="31"/>
      <c r="C1173" s="31"/>
      <c r="D1173" s="31"/>
      <c r="E1173" s="33"/>
      <c r="F1173" s="90"/>
      <c r="G1173" s="31"/>
      <c r="H1173" s="83"/>
      <c r="I1173" s="83"/>
      <c r="J1173" s="62"/>
      <c r="K1173" s="31"/>
      <c r="L1173" s="31"/>
      <c r="M1173" s="83"/>
      <c r="N1173" s="69"/>
      <c r="O1173" s="69"/>
      <c r="P1173" s="74"/>
      <c r="Q1173" s="74"/>
      <c r="R1173" s="75"/>
      <c r="S1173" s="34"/>
      <c r="T1173" s="83"/>
      <c r="U1173" s="83"/>
      <c r="V1173" s="83"/>
      <c r="W1173" s="83"/>
      <c r="X1173" s="74"/>
      <c r="Y1173" s="74"/>
      <c r="Z1173" s="74"/>
      <c r="AA1173" s="66"/>
      <c r="AB1173" s="72"/>
      <c r="AC1173" s="66"/>
      <c r="AD1173" s="72"/>
      <c r="AE1173" s="72"/>
      <c r="AF1173" s="72"/>
      <c r="AG1173" s="62"/>
      <c r="AH1173" s="104"/>
      <c r="AI1173" s="105"/>
      <c r="AJ1173" s="30"/>
      <c r="AK1173" s="30"/>
      <c r="AL1173" s="30"/>
      <c r="AM1173" s="30"/>
      <c r="AN1173" s="68"/>
      <c r="AO1173" s="68"/>
      <c r="AP1173" s="68"/>
      <c r="AQ1173" s="68"/>
      <c r="AR1173" s="68"/>
      <c r="AS1173" s="31"/>
      <c r="AT1173" s="73"/>
      <c r="AU1173" s="73"/>
      <c r="AV1173" s="68"/>
      <c r="AW1173" s="67"/>
      <c r="AX1173" s="67"/>
      <c r="AY1173" s="67"/>
      <c r="AZ1173" s="67"/>
      <c r="BA1173" s="123"/>
      <c r="BB1173" s="123"/>
      <c r="BC1173" s="123"/>
      <c r="BD1173" s="123"/>
      <c r="BE1173" s="123"/>
      <c r="BF1173" s="67"/>
    </row>
    <row r="1174" spans="1:58" ht="25.5" customHeight="1" x14ac:dyDescent="0.25">
      <c r="A1174" s="31"/>
      <c r="B1174" s="31"/>
      <c r="C1174" s="31"/>
      <c r="D1174" s="31"/>
      <c r="E1174" s="33"/>
      <c r="F1174" s="90"/>
      <c r="G1174" s="31"/>
      <c r="H1174" s="83"/>
      <c r="I1174" s="83"/>
      <c r="J1174" s="62"/>
      <c r="K1174" s="31"/>
      <c r="L1174" s="31"/>
      <c r="M1174" s="83"/>
      <c r="N1174" s="69"/>
      <c r="O1174" s="69"/>
      <c r="P1174" s="74"/>
      <c r="Q1174" s="74"/>
      <c r="R1174" s="75"/>
      <c r="S1174" s="34"/>
      <c r="T1174" s="83"/>
      <c r="U1174" s="83"/>
      <c r="V1174" s="83"/>
      <c r="W1174" s="83"/>
      <c r="X1174" s="74"/>
      <c r="Y1174" s="74"/>
      <c r="Z1174" s="74"/>
      <c r="AA1174" s="66"/>
      <c r="AB1174" s="72"/>
      <c r="AC1174" s="66"/>
      <c r="AD1174" s="72"/>
      <c r="AE1174" s="72"/>
      <c r="AF1174" s="72"/>
      <c r="AG1174" s="62"/>
      <c r="AH1174" s="104"/>
      <c r="AI1174" s="105"/>
      <c r="AJ1174" s="30"/>
      <c r="AK1174" s="30"/>
      <c r="AL1174" s="30"/>
      <c r="AM1174" s="30"/>
      <c r="AN1174" s="68"/>
      <c r="AO1174" s="68"/>
      <c r="AP1174" s="68"/>
      <c r="AQ1174" s="68"/>
      <c r="AR1174" s="68"/>
      <c r="AS1174" s="31"/>
      <c r="AT1174" s="73"/>
      <c r="AU1174" s="73"/>
      <c r="AV1174" s="68"/>
      <c r="AW1174" s="67"/>
      <c r="AX1174" s="67"/>
      <c r="AY1174" s="67"/>
      <c r="AZ1174" s="67"/>
      <c r="BA1174" s="123"/>
      <c r="BB1174" s="123"/>
      <c r="BC1174" s="123"/>
      <c r="BD1174" s="123"/>
      <c r="BE1174" s="123"/>
      <c r="BF1174" s="67"/>
    </row>
    <row r="1175" spans="1:58" ht="25.5" customHeight="1" x14ac:dyDescent="0.25">
      <c r="A1175" s="31"/>
      <c r="B1175" s="31"/>
      <c r="C1175" s="31"/>
      <c r="D1175" s="31"/>
      <c r="E1175" s="33"/>
      <c r="F1175" s="90"/>
      <c r="G1175" s="31"/>
      <c r="H1175" s="83"/>
      <c r="I1175" s="83"/>
      <c r="J1175" s="62"/>
      <c r="K1175" s="31"/>
      <c r="L1175" s="31"/>
      <c r="M1175" s="83"/>
      <c r="N1175" s="69"/>
      <c r="O1175" s="69"/>
      <c r="P1175" s="74"/>
      <c r="Q1175" s="74"/>
      <c r="R1175" s="75"/>
      <c r="S1175" s="34"/>
      <c r="T1175" s="83"/>
      <c r="U1175" s="83"/>
      <c r="V1175" s="83"/>
      <c r="W1175" s="83"/>
      <c r="X1175" s="74"/>
      <c r="Y1175" s="74"/>
      <c r="Z1175" s="74"/>
      <c r="AA1175" s="66"/>
      <c r="AB1175" s="72"/>
      <c r="AC1175" s="66"/>
      <c r="AD1175" s="72"/>
      <c r="AE1175" s="72"/>
      <c r="AF1175" s="72"/>
      <c r="AG1175" s="62"/>
      <c r="AH1175" s="104"/>
      <c r="AI1175" s="105"/>
      <c r="AJ1175" s="30"/>
      <c r="AK1175" s="30"/>
      <c r="AL1175" s="30"/>
      <c r="AM1175" s="30"/>
      <c r="AN1175" s="68"/>
      <c r="AO1175" s="68"/>
      <c r="AP1175" s="68"/>
      <c r="AQ1175" s="68"/>
      <c r="AR1175" s="68"/>
      <c r="AS1175" s="31"/>
      <c r="AT1175" s="73"/>
      <c r="AU1175" s="73"/>
      <c r="AV1175" s="68"/>
      <c r="AW1175" s="67"/>
      <c r="AX1175" s="67"/>
      <c r="AY1175" s="67"/>
      <c r="AZ1175" s="67"/>
      <c r="BA1175" s="123"/>
      <c r="BB1175" s="123"/>
      <c r="BC1175" s="123"/>
      <c r="BD1175" s="123"/>
      <c r="BE1175" s="123"/>
      <c r="BF1175" s="67"/>
    </row>
    <row r="1176" spans="1:58" ht="25.5" customHeight="1" x14ac:dyDescent="0.25">
      <c r="A1176" s="31"/>
      <c r="B1176" s="31"/>
      <c r="C1176" s="31"/>
      <c r="D1176" s="31"/>
      <c r="E1176" s="33"/>
      <c r="F1176" s="90"/>
      <c r="G1176" s="31"/>
      <c r="H1176" s="83"/>
      <c r="I1176" s="83"/>
      <c r="J1176" s="62"/>
      <c r="K1176" s="31"/>
      <c r="L1176" s="31"/>
      <c r="M1176" s="83"/>
      <c r="N1176" s="69"/>
      <c r="O1176" s="69"/>
      <c r="P1176" s="74"/>
      <c r="Q1176" s="74"/>
      <c r="R1176" s="75"/>
      <c r="S1176" s="34"/>
      <c r="T1176" s="83"/>
      <c r="U1176" s="83"/>
      <c r="V1176" s="83"/>
      <c r="W1176" s="83"/>
      <c r="X1176" s="74"/>
      <c r="Y1176" s="74"/>
      <c r="Z1176" s="74"/>
      <c r="AA1176" s="66"/>
      <c r="AB1176" s="72"/>
      <c r="AC1176" s="66"/>
      <c r="AD1176" s="72"/>
      <c r="AE1176" s="72"/>
      <c r="AF1176" s="72"/>
      <c r="AG1176" s="62"/>
      <c r="AH1176" s="104"/>
      <c r="AI1176" s="105"/>
      <c r="AJ1176" s="30"/>
      <c r="AK1176" s="30"/>
      <c r="AL1176" s="30"/>
      <c r="AM1176" s="30"/>
      <c r="AN1176" s="68"/>
      <c r="AO1176" s="68"/>
      <c r="AP1176" s="68"/>
      <c r="AQ1176" s="68"/>
      <c r="AR1176" s="68"/>
      <c r="AS1176" s="31"/>
      <c r="AT1176" s="73"/>
      <c r="AU1176" s="73"/>
      <c r="AV1176" s="68"/>
      <c r="AW1176" s="67"/>
      <c r="AX1176" s="67"/>
      <c r="AY1176" s="67"/>
      <c r="AZ1176" s="67"/>
      <c r="BA1176" s="123"/>
      <c r="BB1176" s="123"/>
      <c r="BC1176" s="123"/>
      <c r="BD1176" s="123"/>
      <c r="BE1176" s="123"/>
      <c r="BF1176" s="67"/>
    </row>
    <row r="1177" spans="1:58" ht="25.5" customHeight="1" x14ac:dyDescent="0.25">
      <c r="A1177" s="31"/>
      <c r="B1177" s="31"/>
      <c r="C1177" s="31"/>
      <c r="D1177" s="31"/>
      <c r="E1177" s="33"/>
      <c r="F1177" s="90"/>
      <c r="G1177" s="31"/>
      <c r="H1177" s="83"/>
      <c r="I1177" s="83"/>
      <c r="J1177" s="62"/>
      <c r="K1177" s="31"/>
      <c r="L1177" s="31"/>
      <c r="M1177" s="83"/>
      <c r="N1177" s="69"/>
      <c r="O1177" s="69"/>
      <c r="P1177" s="74"/>
      <c r="Q1177" s="74"/>
      <c r="R1177" s="75"/>
      <c r="S1177" s="34"/>
      <c r="T1177" s="83"/>
      <c r="U1177" s="83"/>
      <c r="V1177" s="83"/>
      <c r="W1177" s="83"/>
      <c r="X1177" s="74"/>
      <c r="Y1177" s="74"/>
      <c r="Z1177" s="74"/>
      <c r="AA1177" s="66"/>
      <c r="AB1177" s="72"/>
      <c r="AC1177" s="66"/>
      <c r="AD1177" s="72"/>
      <c r="AE1177" s="72"/>
      <c r="AF1177" s="72"/>
      <c r="AG1177" s="62"/>
      <c r="AH1177" s="104"/>
      <c r="AI1177" s="105"/>
      <c r="AJ1177" s="30"/>
      <c r="AK1177" s="30"/>
      <c r="AL1177" s="30"/>
      <c r="AM1177" s="30"/>
      <c r="AN1177" s="68"/>
      <c r="AO1177" s="68"/>
      <c r="AP1177" s="68"/>
      <c r="AQ1177" s="68"/>
      <c r="AR1177" s="68"/>
      <c r="AS1177" s="31"/>
      <c r="AT1177" s="73"/>
      <c r="AU1177" s="73"/>
      <c r="AV1177" s="68"/>
      <c r="AW1177" s="67"/>
      <c r="AX1177" s="67"/>
      <c r="AY1177" s="67"/>
      <c r="AZ1177" s="67"/>
      <c r="BA1177" s="123"/>
      <c r="BB1177" s="123"/>
      <c r="BC1177" s="123"/>
      <c r="BD1177" s="123"/>
      <c r="BE1177" s="123"/>
      <c r="BF1177" s="67"/>
    </row>
    <row r="1178" spans="1:58" ht="25.5" customHeight="1" x14ac:dyDescent="0.25">
      <c r="A1178" s="31"/>
      <c r="B1178" s="31"/>
      <c r="C1178" s="31"/>
      <c r="D1178" s="31"/>
      <c r="E1178" s="33"/>
      <c r="F1178" s="90"/>
      <c r="G1178" s="31"/>
      <c r="H1178" s="83"/>
      <c r="I1178" s="83"/>
      <c r="J1178" s="62"/>
      <c r="K1178" s="31"/>
      <c r="L1178" s="31"/>
      <c r="M1178" s="83"/>
      <c r="N1178" s="69"/>
      <c r="O1178" s="69"/>
      <c r="P1178" s="74"/>
      <c r="Q1178" s="74"/>
      <c r="R1178" s="75"/>
      <c r="S1178" s="34"/>
      <c r="T1178" s="83"/>
      <c r="U1178" s="83"/>
      <c r="V1178" s="83"/>
      <c r="W1178" s="83"/>
      <c r="X1178" s="74"/>
      <c r="Y1178" s="74"/>
      <c r="Z1178" s="74"/>
      <c r="AA1178" s="66"/>
      <c r="AB1178" s="72"/>
      <c r="AC1178" s="66"/>
      <c r="AD1178" s="72"/>
      <c r="AE1178" s="72"/>
      <c r="AF1178" s="72"/>
      <c r="AG1178" s="62"/>
      <c r="AH1178" s="104"/>
      <c r="AI1178" s="105"/>
      <c r="AJ1178" s="30"/>
      <c r="AK1178" s="30"/>
      <c r="AL1178" s="30"/>
      <c r="AM1178" s="30"/>
      <c r="AN1178" s="68"/>
      <c r="AO1178" s="68"/>
      <c r="AP1178" s="68"/>
      <c r="AQ1178" s="68"/>
      <c r="AR1178" s="68"/>
      <c r="AS1178" s="31"/>
      <c r="AT1178" s="73"/>
      <c r="AU1178" s="73"/>
      <c r="AV1178" s="68"/>
      <c r="AW1178" s="67"/>
      <c r="AX1178" s="67"/>
      <c r="AY1178" s="67"/>
      <c r="AZ1178" s="67"/>
      <c r="BA1178" s="123"/>
      <c r="BB1178" s="123"/>
      <c r="BC1178" s="123"/>
      <c r="BD1178" s="123"/>
      <c r="BE1178" s="123"/>
      <c r="BF1178" s="67"/>
    </row>
    <row r="1179" spans="1:58" ht="25.5" customHeight="1" x14ac:dyDescent="0.25">
      <c r="A1179" s="31"/>
      <c r="B1179" s="31"/>
      <c r="C1179" s="31"/>
      <c r="D1179" s="31"/>
      <c r="E1179" s="33"/>
      <c r="F1179" s="90"/>
      <c r="G1179" s="31"/>
      <c r="H1179" s="83"/>
      <c r="I1179" s="83"/>
      <c r="J1179" s="62"/>
      <c r="K1179" s="31"/>
      <c r="L1179" s="31"/>
      <c r="M1179" s="83"/>
      <c r="N1179" s="69"/>
      <c r="O1179" s="69"/>
      <c r="P1179" s="74"/>
      <c r="Q1179" s="74"/>
      <c r="R1179" s="75"/>
      <c r="S1179" s="34"/>
      <c r="T1179" s="83"/>
      <c r="U1179" s="83"/>
      <c r="V1179" s="83"/>
      <c r="W1179" s="83"/>
      <c r="X1179" s="74"/>
      <c r="Y1179" s="74"/>
      <c r="Z1179" s="74"/>
      <c r="AA1179" s="66"/>
      <c r="AB1179" s="72"/>
      <c r="AC1179" s="66"/>
      <c r="AD1179" s="72"/>
      <c r="AE1179" s="72"/>
      <c r="AF1179" s="72"/>
      <c r="AG1179" s="62"/>
      <c r="AH1179" s="104"/>
      <c r="AI1179" s="105"/>
      <c r="AJ1179" s="30"/>
      <c r="AK1179" s="30"/>
      <c r="AL1179" s="30"/>
      <c r="AM1179" s="30"/>
      <c r="AN1179" s="68"/>
      <c r="AO1179" s="68"/>
      <c r="AP1179" s="68"/>
      <c r="AQ1179" s="68"/>
      <c r="AR1179" s="68"/>
      <c r="AS1179" s="31"/>
      <c r="AT1179" s="73"/>
      <c r="AU1179" s="73"/>
      <c r="AV1179" s="68"/>
      <c r="AW1179" s="67"/>
      <c r="AX1179" s="67"/>
      <c r="AY1179" s="67"/>
      <c r="AZ1179" s="67"/>
      <c r="BA1179" s="123"/>
      <c r="BB1179" s="123"/>
      <c r="BC1179" s="123"/>
      <c r="BD1179" s="123"/>
      <c r="BE1179" s="123"/>
      <c r="BF1179" s="67"/>
    </row>
    <row r="1180" spans="1:58" ht="25.5" customHeight="1" x14ac:dyDescent="0.25">
      <c r="A1180" s="31"/>
      <c r="B1180" s="31"/>
      <c r="C1180" s="31"/>
      <c r="D1180" s="31"/>
      <c r="E1180" s="33"/>
      <c r="F1180" s="90"/>
      <c r="G1180" s="31"/>
      <c r="H1180" s="83"/>
      <c r="I1180" s="83"/>
      <c r="J1180" s="62"/>
      <c r="K1180" s="31"/>
      <c r="L1180" s="31"/>
      <c r="M1180" s="83"/>
      <c r="N1180" s="69"/>
      <c r="O1180" s="69"/>
      <c r="P1180" s="74"/>
      <c r="Q1180" s="74"/>
      <c r="R1180" s="75"/>
      <c r="S1180" s="34"/>
      <c r="T1180" s="83"/>
      <c r="U1180" s="83"/>
      <c r="V1180" s="83"/>
      <c r="W1180" s="83"/>
      <c r="X1180" s="74"/>
      <c r="Y1180" s="74"/>
      <c r="Z1180" s="74"/>
      <c r="AA1180" s="66"/>
      <c r="AB1180" s="72"/>
      <c r="AC1180" s="66"/>
      <c r="AD1180" s="72"/>
      <c r="AE1180" s="72"/>
      <c r="AF1180" s="72"/>
      <c r="AG1180" s="62"/>
      <c r="AH1180" s="104"/>
      <c r="AI1180" s="105"/>
      <c r="AJ1180" s="30"/>
      <c r="AK1180" s="30"/>
      <c r="AL1180" s="30"/>
      <c r="AM1180" s="30"/>
      <c r="AN1180" s="68"/>
      <c r="AO1180" s="68"/>
      <c r="AP1180" s="68"/>
      <c r="AQ1180" s="68"/>
      <c r="AR1180" s="68"/>
      <c r="AS1180" s="31"/>
      <c r="AT1180" s="73"/>
      <c r="AU1180" s="73"/>
      <c r="AV1180" s="68"/>
      <c r="AW1180" s="67"/>
      <c r="AX1180" s="67"/>
      <c r="AY1180" s="67"/>
      <c r="AZ1180" s="67"/>
      <c r="BA1180" s="123"/>
      <c r="BB1180" s="123"/>
      <c r="BC1180" s="123"/>
      <c r="BD1180" s="123"/>
      <c r="BE1180" s="123"/>
      <c r="BF1180" s="67"/>
    </row>
    <row r="1181" spans="1:58" ht="25.5" customHeight="1" x14ac:dyDescent="0.25">
      <c r="A1181" s="31"/>
      <c r="B1181" s="31"/>
      <c r="C1181" s="31"/>
      <c r="D1181" s="31"/>
      <c r="E1181" s="33"/>
      <c r="F1181" s="90"/>
      <c r="G1181" s="31"/>
      <c r="H1181" s="83"/>
      <c r="I1181" s="83"/>
      <c r="J1181" s="62"/>
      <c r="K1181" s="31"/>
      <c r="L1181" s="31"/>
      <c r="M1181" s="83"/>
      <c r="N1181" s="69"/>
      <c r="O1181" s="69"/>
      <c r="P1181" s="74"/>
      <c r="Q1181" s="74"/>
      <c r="R1181" s="75"/>
      <c r="S1181" s="34"/>
      <c r="T1181" s="83"/>
      <c r="U1181" s="83"/>
      <c r="V1181" s="83"/>
      <c r="W1181" s="83"/>
      <c r="X1181" s="74"/>
      <c r="Y1181" s="74"/>
      <c r="Z1181" s="74"/>
      <c r="AA1181" s="66"/>
      <c r="AB1181" s="72"/>
      <c r="AC1181" s="66"/>
      <c r="AD1181" s="72"/>
      <c r="AE1181" s="72"/>
      <c r="AF1181" s="72"/>
      <c r="AG1181" s="62"/>
      <c r="AH1181" s="104"/>
      <c r="AI1181" s="105"/>
      <c r="AJ1181" s="30"/>
      <c r="AK1181" s="30"/>
      <c r="AL1181" s="30"/>
      <c r="AM1181" s="30"/>
      <c r="AN1181" s="68"/>
      <c r="AO1181" s="68"/>
      <c r="AP1181" s="68"/>
      <c r="AQ1181" s="68"/>
      <c r="AR1181" s="68"/>
      <c r="AS1181" s="31"/>
      <c r="AT1181" s="73"/>
      <c r="AU1181" s="73"/>
      <c r="AV1181" s="68"/>
      <c r="AW1181" s="67"/>
      <c r="AX1181" s="67"/>
      <c r="AY1181" s="67"/>
      <c r="AZ1181" s="67"/>
      <c r="BA1181" s="123"/>
      <c r="BB1181" s="123"/>
      <c r="BC1181" s="123"/>
      <c r="BD1181" s="123"/>
      <c r="BE1181" s="123"/>
      <c r="BF1181" s="67"/>
    </row>
    <row r="1182" spans="1:58" ht="25.5" customHeight="1" x14ac:dyDescent="0.25">
      <c r="A1182" s="31"/>
      <c r="B1182" s="31"/>
      <c r="C1182" s="31"/>
      <c r="D1182" s="31"/>
      <c r="E1182" s="33"/>
      <c r="F1182" s="90"/>
      <c r="G1182" s="31"/>
      <c r="H1182" s="83"/>
      <c r="I1182" s="83"/>
      <c r="J1182" s="62"/>
      <c r="K1182" s="31"/>
      <c r="L1182" s="31"/>
      <c r="M1182" s="83"/>
      <c r="N1182" s="69"/>
      <c r="O1182" s="69"/>
      <c r="P1182" s="74"/>
      <c r="Q1182" s="74"/>
      <c r="R1182" s="75"/>
      <c r="S1182" s="34"/>
      <c r="T1182" s="83"/>
      <c r="U1182" s="83"/>
      <c r="V1182" s="83"/>
      <c r="W1182" s="83"/>
      <c r="X1182" s="74"/>
      <c r="Y1182" s="74"/>
      <c r="Z1182" s="74"/>
      <c r="AA1182" s="66"/>
      <c r="AB1182" s="72"/>
      <c r="AC1182" s="66"/>
      <c r="AD1182" s="72"/>
      <c r="AE1182" s="72"/>
      <c r="AF1182" s="72"/>
      <c r="AG1182" s="62"/>
      <c r="AH1182" s="104"/>
      <c r="AI1182" s="105"/>
      <c r="AJ1182" s="30"/>
      <c r="AK1182" s="30"/>
      <c r="AL1182" s="30"/>
      <c r="AM1182" s="30"/>
      <c r="AN1182" s="68"/>
      <c r="AO1182" s="68"/>
      <c r="AP1182" s="68"/>
      <c r="AQ1182" s="68"/>
      <c r="AR1182" s="68"/>
      <c r="AS1182" s="31"/>
      <c r="AT1182" s="73"/>
      <c r="AU1182" s="73"/>
      <c r="AV1182" s="68"/>
      <c r="AW1182" s="67"/>
      <c r="AX1182" s="67"/>
      <c r="AY1182" s="67"/>
      <c r="AZ1182" s="67"/>
      <c r="BA1182" s="123"/>
      <c r="BB1182" s="123"/>
      <c r="BC1182" s="123"/>
      <c r="BD1182" s="123"/>
      <c r="BE1182" s="123"/>
      <c r="BF1182" s="67"/>
    </row>
    <row r="1183" spans="1:58" ht="25.5" customHeight="1" x14ac:dyDescent="0.25">
      <c r="A1183" s="31"/>
      <c r="B1183" s="31"/>
      <c r="C1183" s="31"/>
      <c r="D1183" s="31"/>
      <c r="E1183" s="33"/>
      <c r="F1183" s="90"/>
      <c r="G1183" s="31"/>
      <c r="H1183" s="83"/>
      <c r="I1183" s="83"/>
      <c r="J1183" s="62"/>
      <c r="K1183" s="31"/>
      <c r="L1183" s="31"/>
      <c r="M1183" s="83"/>
      <c r="N1183" s="69"/>
      <c r="O1183" s="69"/>
      <c r="P1183" s="74"/>
      <c r="Q1183" s="74"/>
      <c r="R1183" s="75"/>
      <c r="S1183" s="34"/>
      <c r="T1183" s="83"/>
      <c r="U1183" s="83"/>
      <c r="V1183" s="83"/>
      <c r="W1183" s="83"/>
      <c r="X1183" s="74"/>
      <c r="Y1183" s="74"/>
      <c r="Z1183" s="74"/>
      <c r="AA1183" s="66"/>
      <c r="AB1183" s="72"/>
      <c r="AC1183" s="66"/>
      <c r="AD1183" s="72"/>
      <c r="AE1183" s="72"/>
      <c r="AF1183" s="72"/>
      <c r="AG1183" s="62"/>
      <c r="AH1183" s="104"/>
      <c r="AI1183" s="105"/>
      <c r="AJ1183" s="30"/>
      <c r="AK1183" s="30"/>
      <c r="AL1183" s="30"/>
      <c r="AM1183" s="30"/>
      <c r="AN1183" s="68"/>
      <c r="AO1183" s="68"/>
      <c r="AP1183" s="68"/>
      <c r="AQ1183" s="68"/>
      <c r="AR1183" s="68"/>
      <c r="AS1183" s="31"/>
      <c r="AT1183" s="73"/>
      <c r="AU1183" s="73"/>
      <c r="AV1183" s="68"/>
      <c r="AW1183" s="67"/>
      <c r="AX1183" s="67"/>
      <c r="AY1183" s="67"/>
      <c r="AZ1183" s="67"/>
      <c r="BA1183" s="123"/>
      <c r="BB1183" s="123"/>
      <c r="BC1183" s="123"/>
      <c r="BD1183" s="123"/>
      <c r="BE1183" s="123"/>
      <c r="BF1183" s="67"/>
    </row>
    <row r="1184" spans="1:58" ht="25.5" customHeight="1" x14ac:dyDescent="0.25">
      <c r="A1184" s="31"/>
      <c r="B1184" s="31"/>
      <c r="C1184" s="31"/>
      <c r="D1184" s="31"/>
      <c r="E1184" s="33"/>
      <c r="F1184" s="90"/>
      <c r="G1184" s="31"/>
      <c r="H1184" s="83"/>
      <c r="I1184" s="83"/>
      <c r="J1184" s="62"/>
      <c r="K1184" s="31"/>
      <c r="L1184" s="31"/>
      <c r="M1184" s="83"/>
      <c r="N1184" s="69"/>
      <c r="O1184" s="69"/>
      <c r="P1184" s="74"/>
      <c r="Q1184" s="74"/>
      <c r="R1184" s="75"/>
      <c r="S1184" s="34"/>
      <c r="T1184" s="83"/>
      <c r="U1184" s="83"/>
      <c r="V1184" s="83"/>
      <c r="W1184" s="83"/>
      <c r="X1184" s="74"/>
      <c r="Y1184" s="74"/>
      <c r="Z1184" s="74"/>
      <c r="AA1184" s="66"/>
      <c r="AB1184" s="72"/>
      <c r="AC1184" s="66"/>
      <c r="AD1184" s="72"/>
      <c r="AE1184" s="72"/>
      <c r="AF1184" s="72"/>
      <c r="AG1184" s="62"/>
      <c r="AH1184" s="104"/>
      <c r="AI1184" s="105"/>
      <c r="AJ1184" s="30"/>
      <c r="AK1184" s="30"/>
      <c r="AL1184" s="30"/>
      <c r="AM1184" s="30"/>
      <c r="AN1184" s="68"/>
      <c r="AO1184" s="68"/>
      <c r="AP1184" s="68"/>
      <c r="AQ1184" s="68"/>
      <c r="AR1184" s="68"/>
      <c r="AS1184" s="31"/>
      <c r="AT1184" s="73"/>
      <c r="AU1184" s="73"/>
      <c r="AV1184" s="68"/>
      <c r="AW1184" s="67"/>
      <c r="AX1184" s="67"/>
      <c r="AY1184" s="67"/>
      <c r="AZ1184" s="67"/>
      <c r="BA1184" s="123"/>
      <c r="BB1184" s="123"/>
      <c r="BC1184" s="123"/>
      <c r="BD1184" s="123"/>
      <c r="BE1184" s="123"/>
      <c r="BF1184" s="67"/>
    </row>
    <row r="1185" spans="1:58" ht="25.5" customHeight="1" x14ac:dyDescent="0.25">
      <c r="A1185" s="31"/>
      <c r="B1185" s="31"/>
      <c r="C1185" s="31"/>
      <c r="D1185" s="31"/>
      <c r="E1185" s="33"/>
      <c r="F1185" s="90"/>
      <c r="G1185" s="31"/>
      <c r="H1185" s="83"/>
      <c r="I1185" s="83"/>
      <c r="J1185" s="62"/>
      <c r="K1185" s="31"/>
      <c r="L1185" s="31"/>
      <c r="M1185" s="83"/>
      <c r="N1185" s="69"/>
      <c r="O1185" s="69"/>
      <c r="P1185" s="74"/>
      <c r="Q1185" s="74"/>
      <c r="R1185" s="75"/>
      <c r="S1185" s="34"/>
      <c r="T1185" s="83"/>
      <c r="U1185" s="83"/>
      <c r="V1185" s="83"/>
      <c r="W1185" s="83"/>
      <c r="X1185" s="74"/>
      <c r="Y1185" s="74"/>
      <c r="Z1185" s="74"/>
      <c r="AA1185" s="66"/>
      <c r="AB1185" s="72"/>
      <c r="AC1185" s="66"/>
      <c r="AD1185" s="72"/>
      <c r="AE1185" s="72"/>
      <c r="AF1185" s="72"/>
      <c r="AG1185" s="62"/>
      <c r="AH1185" s="104"/>
      <c r="AI1185" s="105"/>
      <c r="AJ1185" s="30"/>
      <c r="AK1185" s="30"/>
      <c r="AL1185" s="30"/>
      <c r="AM1185" s="30"/>
      <c r="AN1185" s="68"/>
      <c r="AO1185" s="68"/>
      <c r="AP1185" s="68"/>
      <c r="AQ1185" s="68"/>
      <c r="AR1185" s="68"/>
      <c r="AS1185" s="31"/>
      <c r="AT1185" s="73"/>
      <c r="AU1185" s="73"/>
      <c r="AV1185" s="68"/>
      <c r="AW1185" s="67"/>
      <c r="AX1185" s="67"/>
      <c r="AY1185" s="67"/>
      <c r="AZ1185" s="67"/>
      <c r="BA1185" s="123"/>
      <c r="BB1185" s="123"/>
      <c r="BC1185" s="123"/>
      <c r="BD1185" s="123"/>
      <c r="BE1185" s="123"/>
      <c r="BF1185" s="67"/>
    </row>
    <row r="1186" spans="1:58" ht="25.5" customHeight="1" x14ac:dyDescent="0.25">
      <c r="A1186" s="31"/>
      <c r="B1186" s="31"/>
      <c r="C1186" s="31"/>
      <c r="D1186" s="31"/>
      <c r="E1186" s="33"/>
      <c r="F1186" s="90"/>
      <c r="G1186" s="31"/>
      <c r="H1186" s="83"/>
      <c r="I1186" s="83"/>
      <c r="J1186" s="62"/>
      <c r="K1186" s="31"/>
      <c r="L1186" s="31"/>
      <c r="M1186" s="83"/>
      <c r="N1186" s="69"/>
      <c r="O1186" s="69"/>
      <c r="P1186" s="74"/>
      <c r="Q1186" s="74"/>
      <c r="R1186" s="75"/>
      <c r="S1186" s="34"/>
      <c r="T1186" s="83"/>
      <c r="U1186" s="83"/>
      <c r="V1186" s="83"/>
      <c r="W1186" s="83"/>
      <c r="X1186" s="74"/>
      <c r="Y1186" s="74"/>
      <c r="Z1186" s="74"/>
      <c r="AA1186" s="66"/>
      <c r="AB1186" s="72"/>
      <c r="AC1186" s="66"/>
      <c r="AD1186" s="72"/>
      <c r="AE1186" s="72"/>
      <c r="AF1186" s="72"/>
      <c r="AG1186" s="62"/>
      <c r="AH1186" s="104"/>
      <c r="AI1186" s="105"/>
      <c r="AJ1186" s="30"/>
      <c r="AK1186" s="30"/>
      <c r="AL1186" s="30"/>
      <c r="AM1186" s="30"/>
      <c r="AN1186" s="68"/>
      <c r="AO1186" s="68"/>
      <c r="AP1186" s="68"/>
      <c r="AQ1186" s="68"/>
      <c r="AR1186" s="68"/>
      <c r="AS1186" s="31"/>
      <c r="AT1186" s="73"/>
      <c r="AU1186" s="73"/>
      <c r="AV1186" s="68"/>
      <c r="AW1186" s="67"/>
      <c r="AX1186" s="67"/>
      <c r="AY1186" s="67"/>
      <c r="AZ1186" s="67"/>
      <c r="BA1186" s="123"/>
      <c r="BB1186" s="123"/>
      <c r="BC1186" s="123"/>
      <c r="BD1186" s="123"/>
      <c r="BE1186" s="123"/>
      <c r="BF1186" s="67"/>
    </row>
    <row r="1187" spans="1:58" ht="25.5" customHeight="1" x14ac:dyDescent="0.25">
      <c r="A1187" s="31"/>
      <c r="B1187" s="31"/>
      <c r="C1187" s="31"/>
      <c r="D1187" s="31"/>
      <c r="E1187" s="33"/>
      <c r="F1187" s="90"/>
      <c r="G1187" s="31"/>
      <c r="H1187" s="83"/>
      <c r="I1187" s="83"/>
      <c r="J1187" s="62"/>
      <c r="K1187" s="31"/>
      <c r="L1187" s="31"/>
      <c r="M1187" s="83"/>
      <c r="N1187" s="69"/>
      <c r="O1187" s="69"/>
      <c r="P1187" s="74"/>
      <c r="Q1187" s="74"/>
      <c r="R1187" s="75"/>
      <c r="S1187" s="34"/>
      <c r="T1187" s="83"/>
      <c r="U1187" s="83"/>
      <c r="V1187" s="83"/>
      <c r="W1187" s="83"/>
      <c r="X1187" s="74"/>
      <c r="Y1187" s="74"/>
      <c r="Z1187" s="74"/>
      <c r="AA1187" s="66"/>
      <c r="AB1187" s="72"/>
      <c r="AC1187" s="66"/>
      <c r="AD1187" s="72"/>
      <c r="AE1187" s="72"/>
      <c r="AF1187" s="72"/>
      <c r="AG1187" s="62"/>
      <c r="AH1187" s="104"/>
      <c r="AI1187" s="105"/>
      <c r="AJ1187" s="30"/>
      <c r="AK1187" s="30"/>
      <c r="AL1187" s="30"/>
      <c r="AM1187" s="30"/>
      <c r="AN1187" s="68"/>
      <c r="AO1187" s="68"/>
      <c r="AP1187" s="68"/>
      <c r="AQ1187" s="68"/>
      <c r="AR1187" s="68"/>
      <c r="AS1187" s="31"/>
      <c r="AT1187" s="73"/>
      <c r="AU1187" s="73"/>
      <c r="AV1187" s="68"/>
      <c r="AW1187" s="67"/>
      <c r="AX1187" s="67"/>
      <c r="AY1187" s="67"/>
      <c r="AZ1187" s="67"/>
      <c r="BA1187" s="123"/>
      <c r="BB1187" s="123"/>
      <c r="BC1187" s="123"/>
      <c r="BD1187" s="123"/>
      <c r="BE1187" s="123"/>
      <c r="BF1187" s="67"/>
    </row>
    <row r="1188" spans="1:58" ht="25.5" customHeight="1" x14ac:dyDescent="0.25">
      <c r="A1188" s="31"/>
      <c r="B1188" s="31"/>
      <c r="C1188" s="31"/>
      <c r="D1188" s="31"/>
      <c r="E1188" s="33"/>
      <c r="F1188" s="90"/>
      <c r="G1188" s="31"/>
      <c r="H1188" s="83"/>
      <c r="I1188" s="83"/>
      <c r="J1188" s="62"/>
      <c r="K1188" s="31"/>
      <c r="L1188" s="31"/>
      <c r="M1188" s="83"/>
      <c r="N1188" s="69"/>
      <c r="O1188" s="69"/>
      <c r="P1188" s="74"/>
      <c r="Q1188" s="74"/>
      <c r="R1188" s="75"/>
      <c r="S1188" s="34"/>
      <c r="T1188" s="83"/>
      <c r="U1188" s="83"/>
      <c r="V1188" s="83"/>
      <c r="W1188" s="83"/>
      <c r="X1188" s="74"/>
      <c r="Y1188" s="74"/>
      <c r="Z1188" s="74"/>
      <c r="AA1188" s="66"/>
      <c r="AB1188" s="72"/>
      <c r="AC1188" s="66"/>
      <c r="AD1188" s="72"/>
      <c r="AE1188" s="72"/>
      <c r="AF1188" s="72"/>
      <c r="AG1188" s="62"/>
      <c r="AH1188" s="104"/>
      <c r="AI1188" s="105"/>
      <c r="AJ1188" s="30"/>
      <c r="AK1188" s="30"/>
      <c r="AL1188" s="30"/>
      <c r="AM1188" s="30"/>
      <c r="AN1188" s="68"/>
      <c r="AO1188" s="68"/>
      <c r="AP1188" s="68"/>
      <c r="AQ1188" s="68"/>
      <c r="AR1188" s="68"/>
      <c r="AS1188" s="31"/>
      <c r="AT1188" s="73"/>
      <c r="AU1188" s="73"/>
      <c r="AV1188" s="68"/>
      <c r="AW1188" s="67"/>
      <c r="AX1188" s="67"/>
      <c r="AY1188" s="67"/>
      <c r="AZ1188" s="67"/>
      <c r="BA1188" s="123"/>
      <c r="BB1188" s="123"/>
      <c r="BC1188" s="123"/>
      <c r="BD1188" s="123"/>
      <c r="BE1188" s="123"/>
      <c r="BF1188" s="67"/>
    </row>
    <row r="1189" spans="1:58" ht="25.5" customHeight="1" x14ac:dyDescent="0.25">
      <c r="A1189" s="31"/>
      <c r="B1189" s="31"/>
      <c r="C1189" s="31"/>
      <c r="D1189" s="31"/>
      <c r="E1189" s="33"/>
      <c r="F1189" s="90"/>
      <c r="G1189" s="31"/>
      <c r="H1189" s="83"/>
      <c r="I1189" s="83"/>
      <c r="J1189" s="62"/>
      <c r="K1189" s="31"/>
      <c r="L1189" s="31"/>
      <c r="M1189" s="83"/>
      <c r="N1189" s="69"/>
      <c r="O1189" s="69"/>
      <c r="P1189" s="74"/>
      <c r="Q1189" s="74"/>
      <c r="R1189" s="75"/>
      <c r="S1189" s="34"/>
      <c r="T1189" s="83"/>
      <c r="U1189" s="83"/>
      <c r="V1189" s="83"/>
      <c r="W1189" s="83"/>
      <c r="X1189" s="74"/>
      <c r="Y1189" s="74"/>
      <c r="Z1189" s="74"/>
      <c r="AA1189" s="66"/>
      <c r="AB1189" s="72"/>
      <c r="AC1189" s="66"/>
      <c r="AD1189" s="72"/>
      <c r="AE1189" s="72"/>
      <c r="AF1189" s="72"/>
      <c r="AG1189" s="62"/>
      <c r="AH1189" s="104"/>
      <c r="AI1189" s="105"/>
      <c r="AJ1189" s="30"/>
      <c r="AK1189" s="30"/>
      <c r="AL1189" s="30"/>
      <c r="AM1189" s="30"/>
      <c r="AN1189" s="68"/>
      <c r="AO1189" s="68"/>
      <c r="AP1189" s="68"/>
      <c r="AQ1189" s="68"/>
      <c r="AR1189" s="68"/>
      <c r="AS1189" s="31"/>
      <c r="AT1189" s="73"/>
      <c r="AU1189" s="73"/>
      <c r="AV1189" s="68"/>
      <c r="AW1189" s="67"/>
      <c r="AX1189" s="67"/>
      <c r="AY1189" s="67"/>
      <c r="AZ1189" s="67"/>
      <c r="BA1189" s="123"/>
      <c r="BB1189" s="123"/>
      <c r="BC1189" s="123"/>
      <c r="BD1189" s="123"/>
      <c r="BE1189" s="123"/>
      <c r="BF1189" s="67"/>
    </row>
    <row r="1190" spans="1:58" ht="25.5" customHeight="1" x14ac:dyDescent="0.25">
      <c r="A1190" s="31"/>
      <c r="B1190" s="31"/>
      <c r="C1190" s="31"/>
      <c r="D1190" s="31"/>
      <c r="E1190" s="33"/>
      <c r="F1190" s="90"/>
      <c r="G1190" s="31"/>
      <c r="H1190" s="83"/>
      <c r="I1190" s="83"/>
      <c r="J1190" s="62"/>
      <c r="K1190" s="31"/>
      <c r="L1190" s="31"/>
      <c r="M1190" s="83"/>
      <c r="N1190" s="69"/>
      <c r="O1190" s="69"/>
      <c r="P1190" s="74"/>
      <c r="Q1190" s="74"/>
      <c r="R1190" s="75"/>
      <c r="S1190" s="34"/>
      <c r="T1190" s="83"/>
      <c r="U1190" s="83"/>
      <c r="V1190" s="83"/>
      <c r="W1190" s="83"/>
      <c r="X1190" s="74"/>
      <c r="Y1190" s="74"/>
      <c r="Z1190" s="74"/>
      <c r="AA1190" s="66"/>
      <c r="AB1190" s="72"/>
      <c r="AC1190" s="66"/>
      <c r="AD1190" s="72"/>
      <c r="AE1190" s="72"/>
      <c r="AF1190" s="72"/>
      <c r="AG1190" s="62"/>
      <c r="AH1190" s="104"/>
      <c r="AI1190" s="105"/>
      <c r="AJ1190" s="30"/>
      <c r="AK1190" s="30"/>
      <c r="AL1190" s="30"/>
      <c r="AM1190" s="30"/>
      <c r="AN1190" s="68"/>
      <c r="AO1190" s="68"/>
      <c r="AP1190" s="68"/>
      <c r="AQ1190" s="68"/>
      <c r="AR1190" s="68"/>
      <c r="AS1190" s="31"/>
      <c r="AT1190" s="73"/>
      <c r="AU1190" s="73"/>
      <c r="AV1190" s="68"/>
      <c r="AW1190" s="67"/>
      <c r="AX1190" s="67"/>
      <c r="AY1190" s="67"/>
      <c r="AZ1190" s="67"/>
      <c r="BA1190" s="123"/>
      <c r="BB1190" s="123"/>
      <c r="BC1190" s="123"/>
      <c r="BD1190" s="123"/>
      <c r="BE1190" s="123"/>
      <c r="BF1190" s="67"/>
    </row>
    <row r="1191" spans="1:58" ht="25.5" customHeight="1" x14ac:dyDescent="0.25">
      <c r="A1191" s="31"/>
      <c r="B1191" s="31"/>
      <c r="C1191" s="31"/>
      <c r="D1191" s="31"/>
      <c r="E1191" s="33"/>
      <c r="F1191" s="90"/>
      <c r="G1191" s="31"/>
      <c r="H1191" s="83"/>
      <c r="I1191" s="83"/>
      <c r="J1191" s="62"/>
      <c r="K1191" s="31"/>
      <c r="L1191" s="31"/>
      <c r="M1191" s="83"/>
      <c r="N1191" s="69"/>
      <c r="O1191" s="69"/>
      <c r="P1191" s="74"/>
      <c r="Q1191" s="74"/>
      <c r="R1191" s="75"/>
      <c r="S1191" s="34"/>
      <c r="T1191" s="83"/>
      <c r="U1191" s="83"/>
      <c r="V1191" s="83"/>
      <c r="W1191" s="83"/>
      <c r="X1191" s="74"/>
      <c r="Y1191" s="74"/>
      <c r="Z1191" s="74"/>
      <c r="AA1191" s="66"/>
      <c r="AB1191" s="72"/>
      <c r="AC1191" s="66"/>
      <c r="AD1191" s="72"/>
      <c r="AE1191" s="72"/>
      <c r="AF1191" s="72"/>
      <c r="AG1191" s="62"/>
      <c r="AH1191" s="104"/>
      <c r="AI1191" s="105"/>
      <c r="AJ1191" s="30"/>
      <c r="AK1191" s="30"/>
      <c r="AL1191" s="30"/>
      <c r="AM1191" s="30"/>
      <c r="AN1191" s="68"/>
      <c r="AO1191" s="68"/>
      <c r="AP1191" s="68"/>
      <c r="AQ1191" s="68"/>
      <c r="AR1191" s="68"/>
      <c r="AS1191" s="31"/>
      <c r="AT1191" s="73"/>
      <c r="AU1191" s="73"/>
      <c r="AV1191" s="68"/>
      <c r="AW1191" s="67"/>
      <c r="AX1191" s="67"/>
      <c r="AY1191" s="67"/>
      <c r="AZ1191" s="67"/>
      <c r="BA1191" s="123"/>
      <c r="BB1191" s="123"/>
      <c r="BC1191" s="123"/>
      <c r="BD1191" s="123"/>
      <c r="BE1191" s="123"/>
      <c r="BF1191" s="67"/>
    </row>
    <row r="1192" spans="1:58" ht="25.5" customHeight="1" x14ac:dyDescent="0.25">
      <c r="A1192" s="31"/>
      <c r="B1192" s="31"/>
      <c r="C1192" s="31"/>
      <c r="D1192" s="31"/>
      <c r="E1192" s="33"/>
      <c r="F1192" s="90"/>
      <c r="G1192" s="31"/>
      <c r="H1192" s="83"/>
      <c r="I1192" s="83"/>
      <c r="J1192" s="62"/>
      <c r="K1192" s="31"/>
      <c r="L1192" s="31"/>
      <c r="M1192" s="83"/>
      <c r="N1192" s="69"/>
      <c r="O1192" s="69"/>
      <c r="P1192" s="74"/>
      <c r="Q1192" s="74"/>
      <c r="R1192" s="75"/>
      <c r="S1192" s="34"/>
      <c r="T1192" s="83"/>
      <c r="U1192" s="83"/>
      <c r="V1192" s="83"/>
      <c r="W1192" s="83"/>
      <c r="X1192" s="74"/>
      <c r="Y1192" s="74"/>
      <c r="Z1192" s="74"/>
      <c r="AA1192" s="66"/>
      <c r="AB1192" s="72"/>
      <c r="AC1192" s="66"/>
      <c r="AD1192" s="72"/>
      <c r="AE1192" s="72"/>
      <c r="AF1192" s="72"/>
      <c r="AG1192" s="62"/>
      <c r="AH1192" s="104"/>
      <c r="AI1192" s="105"/>
      <c r="AJ1192" s="30"/>
      <c r="AK1192" s="30"/>
      <c r="AL1192" s="30"/>
      <c r="AM1192" s="30"/>
      <c r="AN1192" s="68"/>
      <c r="AO1192" s="68"/>
      <c r="AP1192" s="68"/>
      <c r="AQ1192" s="68"/>
      <c r="AR1192" s="68"/>
      <c r="AS1192" s="31"/>
      <c r="AT1192" s="73"/>
      <c r="AU1192" s="73"/>
      <c r="AV1192" s="68"/>
      <c r="AW1192" s="67"/>
      <c r="AX1192" s="67"/>
      <c r="AY1192" s="67"/>
      <c r="AZ1192" s="67"/>
      <c r="BA1192" s="123"/>
      <c r="BB1192" s="123"/>
      <c r="BC1192" s="123"/>
      <c r="BD1192" s="123"/>
      <c r="BE1192" s="123"/>
      <c r="BF1192" s="67"/>
    </row>
    <row r="1193" spans="1:58" ht="25.5" customHeight="1" x14ac:dyDescent="0.25">
      <c r="A1193" s="31"/>
      <c r="B1193" s="31"/>
      <c r="C1193" s="31"/>
      <c r="D1193" s="31"/>
      <c r="E1193" s="33"/>
      <c r="F1193" s="90"/>
      <c r="G1193" s="31"/>
      <c r="H1193" s="83"/>
      <c r="I1193" s="83"/>
      <c r="J1193" s="62"/>
      <c r="K1193" s="31"/>
      <c r="L1193" s="31"/>
      <c r="M1193" s="83"/>
      <c r="N1193" s="69"/>
      <c r="O1193" s="69"/>
      <c r="P1193" s="74"/>
      <c r="Q1193" s="74"/>
      <c r="R1193" s="75"/>
      <c r="S1193" s="34"/>
      <c r="T1193" s="83"/>
      <c r="U1193" s="83"/>
      <c r="V1193" s="83"/>
      <c r="W1193" s="83"/>
      <c r="X1193" s="74"/>
      <c r="Y1193" s="74"/>
      <c r="Z1193" s="74"/>
      <c r="AA1193" s="66"/>
      <c r="AB1193" s="72"/>
      <c r="AC1193" s="66"/>
      <c r="AD1193" s="72"/>
      <c r="AE1193" s="72"/>
      <c r="AF1193" s="72"/>
      <c r="AG1193" s="62"/>
      <c r="AH1193" s="104"/>
      <c r="AI1193" s="105"/>
      <c r="AJ1193" s="30"/>
      <c r="AK1193" s="30"/>
      <c r="AL1193" s="30"/>
      <c r="AM1193" s="30"/>
      <c r="AN1193" s="68"/>
      <c r="AO1193" s="68"/>
      <c r="AP1193" s="68"/>
      <c r="AQ1193" s="68"/>
      <c r="AR1193" s="68"/>
      <c r="AS1193" s="31"/>
      <c r="AT1193" s="73"/>
      <c r="AU1193" s="73"/>
      <c r="AV1193" s="68"/>
      <c r="AW1193" s="67"/>
      <c r="AX1193" s="67"/>
      <c r="AY1193" s="67"/>
      <c r="AZ1193" s="67"/>
      <c r="BA1193" s="123"/>
      <c r="BB1193" s="123"/>
      <c r="BC1193" s="123"/>
      <c r="BD1193" s="123"/>
      <c r="BE1193" s="123"/>
      <c r="BF1193" s="67"/>
    </row>
    <row r="1194" spans="1:58" ht="25.5" customHeight="1" x14ac:dyDescent="0.25">
      <c r="A1194" s="31"/>
      <c r="B1194" s="31"/>
      <c r="C1194" s="31"/>
      <c r="D1194" s="31"/>
      <c r="E1194" s="33"/>
      <c r="F1194" s="90"/>
      <c r="G1194" s="31"/>
      <c r="H1194" s="83"/>
      <c r="I1194" s="83"/>
      <c r="J1194" s="62"/>
      <c r="K1194" s="31"/>
      <c r="L1194" s="31"/>
      <c r="M1194" s="83"/>
      <c r="N1194" s="69"/>
      <c r="O1194" s="69"/>
      <c r="P1194" s="74"/>
      <c r="Q1194" s="74"/>
      <c r="R1194" s="75"/>
      <c r="S1194" s="34"/>
      <c r="T1194" s="83"/>
      <c r="U1194" s="83"/>
      <c r="V1194" s="83"/>
      <c r="W1194" s="83"/>
      <c r="X1194" s="74"/>
      <c r="Y1194" s="74"/>
      <c r="Z1194" s="74"/>
      <c r="AA1194" s="66"/>
      <c r="AB1194" s="72"/>
      <c r="AC1194" s="66"/>
      <c r="AD1194" s="72"/>
      <c r="AE1194" s="72"/>
      <c r="AF1194" s="72"/>
      <c r="AG1194" s="62"/>
      <c r="AH1194" s="104"/>
      <c r="AI1194" s="105"/>
      <c r="AJ1194" s="30"/>
      <c r="AK1194" s="30"/>
      <c r="AL1194" s="30"/>
      <c r="AM1194" s="30"/>
      <c r="AN1194" s="68"/>
      <c r="AO1194" s="68"/>
      <c r="AP1194" s="68"/>
      <c r="AQ1194" s="68"/>
      <c r="AR1194" s="68"/>
      <c r="AS1194" s="31"/>
      <c r="AT1194" s="73"/>
      <c r="AU1194" s="73"/>
      <c r="AV1194" s="68"/>
      <c r="AW1194" s="67"/>
      <c r="AX1194" s="67"/>
      <c r="AY1194" s="67"/>
      <c r="AZ1194" s="67"/>
      <c r="BA1194" s="123"/>
      <c r="BB1194" s="123"/>
      <c r="BC1194" s="123"/>
      <c r="BD1194" s="123"/>
      <c r="BE1194" s="123"/>
      <c r="BF1194" s="67"/>
    </row>
    <row r="1195" spans="1:58" ht="25.5" customHeight="1" x14ac:dyDescent="0.25">
      <c r="A1195" s="31"/>
      <c r="B1195" s="31"/>
      <c r="C1195" s="31"/>
      <c r="D1195" s="31"/>
      <c r="E1195" s="33"/>
      <c r="F1195" s="90"/>
      <c r="G1195" s="31"/>
      <c r="H1195" s="83"/>
      <c r="I1195" s="83"/>
      <c r="J1195" s="62"/>
      <c r="K1195" s="31"/>
      <c r="L1195" s="31"/>
      <c r="M1195" s="83"/>
      <c r="N1195" s="69"/>
      <c r="O1195" s="69"/>
      <c r="P1195" s="74"/>
      <c r="Q1195" s="74"/>
      <c r="R1195" s="75"/>
      <c r="S1195" s="34"/>
      <c r="T1195" s="83"/>
      <c r="U1195" s="83"/>
      <c r="V1195" s="83"/>
      <c r="W1195" s="83"/>
      <c r="X1195" s="74"/>
      <c r="Y1195" s="74"/>
      <c r="Z1195" s="74"/>
      <c r="AA1195" s="66"/>
      <c r="AB1195" s="72"/>
      <c r="AC1195" s="66"/>
      <c r="AD1195" s="72"/>
      <c r="AE1195" s="72"/>
      <c r="AF1195" s="72"/>
      <c r="AG1195" s="62"/>
      <c r="AH1195" s="104"/>
      <c r="AI1195" s="105"/>
      <c r="AJ1195" s="30"/>
      <c r="AK1195" s="30"/>
      <c r="AL1195" s="30"/>
      <c r="AM1195" s="30"/>
      <c r="AN1195" s="68"/>
      <c r="AO1195" s="68"/>
      <c r="AP1195" s="68"/>
      <c r="AQ1195" s="68"/>
      <c r="AR1195" s="68"/>
      <c r="AS1195" s="31"/>
      <c r="AT1195" s="73"/>
      <c r="AU1195" s="73"/>
      <c r="AV1195" s="68"/>
      <c r="AW1195" s="67"/>
      <c r="AX1195" s="67"/>
      <c r="AY1195" s="67"/>
      <c r="AZ1195" s="67"/>
      <c r="BA1195" s="123"/>
      <c r="BB1195" s="123"/>
      <c r="BC1195" s="123"/>
      <c r="BD1195" s="123"/>
      <c r="BE1195" s="123"/>
      <c r="BF1195" s="67"/>
    </row>
    <row r="1196" spans="1:58" ht="25.5" customHeight="1" x14ac:dyDescent="0.25">
      <c r="A1196" s="31"/>
      <c r="B1196" s="31"/>
      <c r="C1196" s="31"/>
      <c r="D1196" s="31"/>
      <c r="E1196" s="33"/>
      <c r="F1196" s="90"/>
      <c r="G1196" s="31"/>
      <c r="H1196" s="83"/>
      <c r="I1196" s="83"/>
      <c r="J1196" s="62"/>
      <c r="K1196" s="31"/>
      <c r="L1196" s="31"/>
      <c r="M1196" s="83"/>
      <c r="N1196" s="69"/>
      <c r="O1196" s="69"/>
      <c r="P1196" s="74"/>
      <c r="Q1196" s="74"/>
      <c r="R1196" s="75"/>
      <c r="S1196" s="34"/>
      <c r="T1196" s="83"/>
      <c r="U1196" s="83"/>
      <c r="V1196" s="83"/>
      <c r="W1196" s="83"/>
      <c r="X1196" s="74"/>
      <c r="Y1196" s="74"/>
      <c r="Z1196" s="74"/>
      <c r="AA1196" s="66"/>
      <c r="AB1196" s="72"/>
      <c r="AC1196" s="66"/>
      <c r="AD1196" s="72"/>
      <c r="AE1196" s="72"/>
      <c r="AF1196" s="72"/>
      <c r="AG1196" s="62"/>
      <c r="AH1196" s="104"/>
      <c r="AI1196" s="105"/>
      <c r="AJ1196" s="30"/>
      <c r="AK1196" s="30"/>
      <c r="AL1196" s="30"/>
      <c r="AM1196" s="30"/>
      <c r="AN1196" s="68"/>
      <c r="AO1196" s="68"/>
      <c r="AP1196" s="68"/>
      <c r="AQ1196" s="68"/>
      <c r="AR1196" s="68"/>
      <c r="AS1196" s="31"/>
      <c r="AT1196" s="73"/>
      <c r="AU1196" s="73"/>
      <c r="AV1196" s="68"/>
      <c r="AW1196" s="67"/>
      <c r="AX1196" s="67"/>
      <c r="AY1196" s="67"/>
      <c r="AZ1196" s="67"/>
      <c r="BA1196" s="123"/>
      <c r="BB1196" s="123"/>
      <c r="BC1196" s="123"/>
      <c r="BD1196" s="123"/>
      <c r="BE1196" s="123"/>
      <c r="BF1196" s="67"/>
    </row>
    <row r="1197" spans="1:58" ht="25.5" customHeight="1" x14ac:dyDescent="0.25">
      <c r="A1197" s="31"/>
      <c r="B1197" s="31"/>
      <c r="C1197" s="31"/>
      <c r="D1197" s="31"/>
      <c r="E1197" s="33"/>
      <c r="F1197" s="90"/>
      <c r="G1197" s="31"/>
      <c r="H1197" s="83"/>
      <c r="I1197" s="83"/>
      <c r="J1197" s="62"/>
      <c r="K1197" s="31"/>
      <c r="L1197" s="31"/>
      <c r="M1197" s="83"/>
      <c r="N1197" s="69"/>
      <c r="O1197" s="69"/>
      <c r="P1197" s="74"/>
      <c r="Q1197" s="74"/>
      <c r="R1197" s="75"/>
      <c r="S1197" s="34"/>
      <c r="T1197" s="83"/>
      <c r="U1197" s="83"/>
      <c r="V1197" s="83"/>
      <c r="W1197" s="83"/>
      <c r="X1197" s="74"/>
      <c r="Y1197" s="74"/>
      <c r="Z1197" s="74"/>
      <c r="AA1197" s="66"/>
      <c r="AB1197" s="72"/>
      <c r="AC1197" s="66"/>
      <c r="AD1197" s="72"/>
      <c r="AE1197" s="72"/>
      <c r="AF1197" s="72"/>
      <c r="AG1197" s="62"/>
      <c r="AH1197" s="104"/>
      <c r="AI1197" s="105"/>
      <c r="AJ1197" s="30"/>
      <c r="AK1197" s="30"/>
      <c r="AL1197" s="30"/>
      <c r="AM1197" s="30"/>
      <c r="AN1197" s="68"/>
      <c r="AO1197" s="68"/>
      <c r="AP1197" s="68"/>
      <c r="AQ1197" s="68"/>
      <c r="AR1197" s="68"/>
      <c r="AS1197" s="31"/>
      <c r="AT1197" s="73"/>
      <c r="AU1197" s="73"/>
      <c r="AV1197" s="68"/>
      <c r="AW1197" s="67"/>
      <c r="AX1197" s="67"/>
      <c r="AY1197" s="67"/>
      <c r="AZ1197" s="67"/>
      <c r="BA1197" s="123"/>
      <c r="BB1197" s="123"/>
      <c r="BC1197" s="123"/>
      <c r="BD1197" s="123"/>
      <c r="BE1197" s="123"/>
      <c r="BF1197" s="67"/>
    </row>
    <row r="1198" spans="1:58" ht="25.5" customHeight="1" x14ac:dyDescent="0.25">
      <c r="A1198" s="31"/>
      <c r="B1198" s="31"/>
      <c r="C1198" s="31"/>
      <c r="D1198" s="31"/>
      <c r="E1198" s="33"/>
      <c r="F1198" s="90"/>
      <c r="G1198" s="31"/>
      <c r="H1198" s="83"/>
      <c r="I1198" s="83"/>
      <c r="J1198" s="62"/>
      <c r="K1198" s="31"/>
      <c r="L1198" s="31"/>
      <c r="M1198" s="83"/>
      <c r="N1198" s="69"/>
      <c r="O1198" s="69"/>
      <c r="P1198" s="74"/>
      <c r="Q1198" s="74"/>
      <c r="R1198" s="75"/>
      <c r="S1198" s="34"/>
      <c r="T1198" s="83"/>
      <c r="U1198" s="83"/>
      <c r="V1198" s="83"/>
      <c r="W1198" s="83"/>
      <c r="X1198" s="74"/>
      <c r="Y1198" s="74"/>
      <c r="Z1198" s="74"/>
      <c r="AA1198" s="66"/>
      <c r="AB1198" s="72"/>
      <c r="AC1198" s="66"/>
      <c r="AD1198" s="72"/>
      <c r="AE1198" s="72"/>
      <c r="AF1198" s="72"/>
      <c r="AG1198" s="62"/>
      <c r="AH1198" s="104"/>
      <c r="AI1198" s="105"/>
      <c r="AJ1198" s="30"/>
      <c r="AK1198" s="30"/>
      <c r="AL1198" s="30"/>
      <c r="AM1198" s="30"/>
      <c r="AN1198" s="68"/>
      <c r="AO1198" s="68"/>
      <c r="AP1198" s="68"/>
      <c r="AQ1198" s="68"/>
      <c r="AR1198" s="68"/>
      <c r="AS1198" s="31"/>
      <c r="AT1198" s="73"/>
      <c r="AU1198" s="73"/>
      <c r="AV1198" s="68"/>
      <c r="AW1198" s="67"/>
      <c r="AX1198" s="67"/>
      <c r="AY1198" s="67"/>
      <c r="AZ1198" s="67"/>
      <c r="BA1198" s="123"/>
      <c r="BB1198" s="123"/>
      <c r="BC1198" s="123"/>
      <c r="BD1198" s="123"/>
      <c r="BE1198" s="123"/>
      <c r="BF1198" s="67"/>
    </row>
    <row r="1199" spans="1:58" ht="25.5" customHeight="1" x14ac:dyDescent="0.25">
      <c r="A1199" s="31"/>
      <c r="B1199" s="31"/>
      <c r="C1199" s="31"/>
      <c r="D1199" s="31"/>
      <c r="E1199" s="33"/>
      <c r="F1199" s="90"/>
      <c r="G1199" s="31"/>
      <c r="H1199" s="83"/>
      <c r="I1199" s="83"/>
      <c r="J1199" s="62"/>
      <c r="K1199" s="31"/>
      <c r="L1199" s="31"/>
      <c r="M1199" s="83"/>
      <c r="N1199" s="69"/>
      <c r="O1199" s="69"/>
      <c r="P1199" s="74"/>
      <c r="Q1199" s="74"/>
      <c r="R1199" s="75"/>
      <c r="S1199" s="34"/>
      <c r="T1199" s="83"/>
      <c r="U1199" s="83"/>
      <c r="V1199" s="83"/>
      <c r="W1199" s="83"/>
      <c r="X1199" s="74"/>
      <c r="Y1199" s="74"/>
      <c r="Z1199" s="74"/>
      <c r="AA1199" s="66"/>
      <c r="AB1199" s="72"/>
      <c r="AC1199" s="66"/>
      <c r="AD1199" s="72"/>
      <c r="AE1199" s="72"/>
      <c r="AF1199" s="72"/>
      <c r="AG1199" s="62"/>
      <c r="AH1199" s="104"/>
      <c r="AI1199" s="105"/>
      <c r="AJ1199" s="30"/>
      <c r="AK1199" s="30"/>
      <c r="AL1199" s="30"/>
      <c r="AM1199" s="30"/>
      <c r="AN1199" s="68"/>
      <c r="AO1199" s="68"/>
      <c r="AP1199" s="68"/>
      <c r="AQ1199" s="68"/>
      <c r="AR1199" s="68"/>
      <c r="AS1199" s="31"/>
      <c r="AT1199" s="73"/>
      <c r="AU1199" s="73"/>
      <c r="AV1199" s="68"/>
      <c r="AW1199" s="67"/>
      <c r="AX1199" s="67"/>
      <c r="AY1199" s="67"/>
      <c r="AZ1199" s="67"/>
      <c r="BA1199" s="123"/>
      <c r="BB1199" s="123"/>
      <c r="BC1199" s="123"/>
      <c r="BD1199" s="123"/>
      <c r="BE1199" s="123"/>
      <c r="BF1199" s="67"/>
    </row>
    <row r="1200" spans="1:58" ht="25.5" customHeight="1" x14ac:dyDescent="0.25">
      <c r="A1200" s="31"/>
      <c r="B1200" s="31"/>
      <c r="C1200" s="31"/>
      <c r="D1200" s="31"/>
      <c r="E1200" s="33"/>
      <c r="F1200" s="90"/>
      <c r="G1200" s="31"/>
      <c r="H1200" s="83"/>
      <c r="I1200" s="83"/>
      <c r="J1200" s="62"/>
      <c r="K1200" s="31"/>
      <c r="L1200" s="31"/>
      <c r="M1200" s="83"/>
      <c r="N1200" s="69"/>
      <c r="O1200" s="69"/>
      <c r="P1200" s="74"/>
      <c r="Q1200" s="74"/>
      <c r="R1200" s="75"/>
      <c r="S1200" s="34"/>
      <c r="T1200" s="83"/>
      <c r="U1200" s="83"/>
      <c r="V1200" s="83"/>
      <c r="W1200" s="83"/>
      <c r="X1200" s="74"/>
      <c r="Y1200" s="74"/>
      <c r="Z1200" s="74"/>
      <c r="AA1200" s="66"/>
      <c r="AB1200" s="72"/>
      <c r="AC1200" s="66"/>
      <c r="AD1200" s="72"/>
      <c r="AE1200" s="72"/>
      <c r="AF1200" s="72"/>
      <c r="AG1200" s="62"/>
      <c r="AH1200" s="104"/>
      <c r="AI1200" s="105"/>
      <c r="AJ1200" s="30"/>
      <c r="AK1200" s="30"/>
      <c r="AL1200" s="30"/>
      <c r="AM1200" s="30"/>
      <c r="AN1200" s="68"/>
      <c r="AO1200" s="68"/>
      <c r="AP1200" s="68"/>
      <c r="AQ1200" s="68"/>
      <c r="AR1200" s="68"/>
      <c r="AS1200" s="31"/>
      <c r="AT1200" s="73"/>
      <c r="AU1200" s="73"/>
      <c r="AV1200" s="68"/>
      <c r="AW1200" s="67"/>
      <c r="AX1200" s="67"/>
      <c r="AY1200" s="67"/>
      <c r="AZ1200" s="67"/>
      <c r="BA1200" s="123"/>
      <c r="BB1200" s="123"/>
      <c r="BC1200" s="123"/>
      <c r="BD1200" s="123"/>
      <c r="BE1200" s="123"/>
      <c r="BF1200" s="67"/>
    </row>
    <row r="1201" spans="1:58" ht="25.5" customHeight="1" x14ac:dyDescent="0.25">
      <c r="A1201" s="31"/>
      <c r="B1201" s="31"/>
      <c r="C1201" s="31"/>
      <c r="D1201" s="31"/>
      <c r="E1201" s="33"/>
      <c r="F1201" s="90"/>
      <c r="G1201" s="31"/>
      <c r="H1201" s="83"/>
      <c r="I1201" s="83"/>
      <c r="J1201" s="62"/>
      <c r="K1201" s="31"/>
      <c r="L1201" s="31"/>
      <c r="M1201" s="83"/>
      <c r="N1201" s="69"/>
      <c r="O1201" s="69"/>
      <c r="P1201" s="74"/>
      <c r="Q1201" s="74"/>
      <c r="R1201" s="75"/>
      <c r="S1201" s="34"/>
      <c r="T1201" s="83"/>
      <c r="U1201" s="83"/>
      <c r="V1201" s="83"/>
      <c r="W1201" s="83"/>
      <c r="X1201" s="74"/>
      <c r="Y1201" s="74"/>
      <c r="Z1201" s="74"/>
      <c r="AA1201" s="66"/>
      <c r="AB1201" s="72"/>
      <c r="AC1201" s="66"/>
      <c r="AD1201" s="72"/>
      <c r="AE1201" s="72"/>
      <c r="AF1201" s="72"/>
      <c r="AG1201" s="62"/>
      <c r="AH1201" s="104"/>
      <c r="AI1201" s="105"/>
      <c r="AJ1201" s="30"/>
      <c r="AK1201" s="30"/>
      <c r="AL1201" s="30"/>
      <c r="AM1201" s="30"/>
      <c r="AN1201" s="68"/>
      <c r="AO1201" s="68"/>
      <c r="AP1201" s="68"/>
      <c r="AQ1201" s="68"/>
      <c r="AR1201" s="68"/>
      <c r="AS1201" s="31"/>
      <c r="AT1201" s="73"/>
      <c r="AU1201" s="73"/>
      <c r="AV1201" s="68"/>
      <c r="AW1201" s="67"/>
      <c r="AX1201" s="67"/>
      <c r="AY1201" s="67"/>
      <c r="AZ1201" s="67"/>
      <c r="BA1201" s="123"/>
      <c r="BB1201" s="123"/>
      <c r="BC1201" s="123"/>
      <c r="BD1201" s="123"/>
      <c r="BE1201" s="123"/>
      <c r="BF1201" s="67"/>
    </row>
    <row r="1202" spans="1:58" ht="25.5" customHeight="1" x14ac:dyDescent="0.25">
      <c r="A1202" s="31"/>
      <c r="B1202" s="31"/>
      <c r="C1202" s="31"/>
      <c r="D1202" s="31"/>
      <c r="E1202" s="33"/>
      <c r="F1202" s="90"/>
      <c r="G1202" s="31"/>
      <c r="H1202" s="83"/>
      <c r="I1202" s="83"/>
      <c r="J1202" s="62"/>
      <c r="K1202" s="31"/>
      <c r="L1202" s="31"/>
      <c r="M1202" s="83"/>
      <c r="N1202" s="69"/>
      <c r="O1202" s="69"/>
      <c r="P1202" s="74"/>
      <c r="Q1202" s="74"/>
      <c r="R1202" s="75"/>
      <c r="S1202" s="34"/>
      <c r="T1202" s="83"/>
      <c r="U1202" s="83"/>
      <c r="V1202" s="83"/>
      <c r="W1202" s="83"/>
      <c r="X1202" s="74"/>
      <c r="Y1202" s="74"/>
      <c r="Z1202" s="74"/>
      <c r="AA1202" s="66"/>
      <c r="AB1202" s="72"/>
      <c r="AC1202" s="66"/>
      <c r="AD1202" s="72"/>
      <c r="AE1202" s="72"/>
      <c r="AF1202" s="72"/>
      <c r="AG1202" s="62"/>
      <c r="AH1202" s="104"/>
      <c r="AI1202" s="105"/>
      <c r="AJ1202" s="30"/>
      <c r="AK1202" s="30"/>
      <c r="AL1202" s="30"/>
      <c r="AM1202" s="30"/>
      <c r="AN1202" s="68"/>
      <c r="AO1202" s="68"/>
      <c r="AP1202" s="68"/>
      <c r="AQ1202" s="68"/>
      <c r="AR1202" s="68"/>
      <c r="AS1202" s="31"/>
      <c r="AT1202" s="73"/>
      <c r="AU1202" s="73"/>
      <c r="AV1202" s="68"/>
      <c r="AW1202" s="67"/>
      <c r="AX1202" s="67"/>
      <c r="AY1202" s="67"/>
      <c r="AZ1202" s="67"/>
      <c r="BA1202" s="123"/>
      <c r="BB1202" s="123"/>
      <c r="BC1202" s="123"/>
      <c r="BD1202" s="123"/>
      <c r="BE1202" s="123"/>
      <c r="BF1202" s="67"/>
    </row>
    <row r="1203" spans="1:58" ht="25.5" customHeight="1" x14ac:dyDescent="0.25">
      <c r="A1203" s="31"/>
      <c r="B1203" s="31"/>
      <c r="C1203" s="31"/>
      <c r="D1203" s="31"/>
      <c r="E1203" s="33"/>
      <c r="F1203" s="90"/>
      <c r="G1203" s="31"/>
      <c r="H1203" s="83"/>
      <c r="I1203" s="83"/>
      <c r="J1203" s="62"/>
      <c r="K1203" s="31"/>
      <c r="L1203" s="31"/>
      <c r="M1203" s="83"/>
      <c r="N1203" s="69"/>
      <c r="O1203" s="69"/>
      <c r="P1203" s="74"/>
      <c r="Q1203" s="74"/>
      <c r="R1203" s="75"/>
      <c r="S1203" s="34"/>
      <c r="T1203" s="83"/>
      <c r="U1203" s="83"/>
      <c r="V1203" s="83"/>
      <c r="W1203" s="83"/>
      <c r="X1203" s="74"/>
      <c r="Y1203" s="74"/>
      <c r="Z1203" s="74"/>
      <c r="AA1203" s="66"/>
      <c r="AB1203" s="72"/>
      <c r="AC1203" s="66"/>
      <c r="AD1203" s="72"/>
      <c r="AE1203" s="72"/>
      <c r="AF1203" s="72"/>
      <c r="AG1203" s="62"/>
      <c r="AH1203" s="104"/>
      <c r="AI1203" s="105"/>
      <c r="AJ1203" s="30"/>
      <c r="AK1203" s="30"/>
      <c r="AL1203" s="30"/>
      <c r="AM1203" s="30"/>
      <c r="AN1203" s="68"/>
      <c r="AO1203" s="68"/>
      <c r="AP1203" s="68"/>
      <c r="AQ1203" s="68"/>
      <c r="AR1203" s="68"/>
      <c r="AS1203" s="31"/>
      <c r="AT1203" s="73"/>
      <c r="AU1203" s="73"/>
      <c r="AV1203" s="68"/>
      <c r="AW1203" s="67"/>
      <c r="AX1203" s="67"/>
      <c r="AY1203" s="67"/>
      <c r="AZ1203" s="67"/>
      <c r="BA1203" s="123"/>
      <c r="BB1203" s="123"/>
      <c r="BC1203" s="123"/>
      <c r="BD1203" s="123"/>
      <c r="BE1203" s="123"/>
      <c r="BF1203" s="67"/>
    </row>
    <row r="1204" spans="1:58" ht="25.5" customHeight="1" x14ac:dyDescent="0.25">
      <c r="A1204" s="31"/>
      <c r="B1204" s="31"/>
      <c r="C1204" s="31"/>
      <c r="D1204" s="31"/>
      <c r="E1204" s="33"/>
      <c r="F1204" s="90"/>
      <c r="G1204" s="31"/>
      <c r="H1204" s="83"/>
      <c r="I1204" s="83"/>
      <c r="J1204" s="62"/>
      <c r="K1204" s="31"/>
      <c r="L1204" s="31"/>
      <c r="M1204" s="83"/>
      <c r="N1204" s="69"/>
      <c r="O1204" s="69"/>
      <c r="P1204" s="74"/>
      <c r="Q1204" s="74"/>
      <c r="R1204" s="75"/>
      <c r="S1204" s="34"/>
      <c r="T1204" s="83"/>
      <c r="U1204" s="83"/>
      <c r="V1204" s="83"/>
      <c r="W1204" s="83"/>
      <c r="X1204" s="74"/>
      <c r="Y1204" s="74"/>
      <c r="Z1204" s="74"/>
      <c r="AA1204" s="66"/>
      <c r="AB1204" s="72"/>
      <c r="AC1204" s="66"/>
      <c r="AD1204" s="72"/>
      <c r="AE1204" s="72"/>
      <c r="AF1204" s="72"/>
      <c r="AG1204" s="62"/>
      <c r="AH1204" s="104"/>
      <c r="AI1204" s="105"/>
      <c r="AJ1204" s="30"/>
      <c r="AK1204" s="30"/>
      <c r="AL1204" s="30"/>
      <c r="AM1204" s="30"/>
      <c r="AN1204" s="68"/>
      <c r="AO1204" s="68"/>
      <c r="AP1204" s="68"/>
      <c r="AQ1204" s="68"/>
      <c r="AR1204" s="68"/>
      <c r="AS1204" s="31"/>
      <c r="AT1204" s="73"/>
      <c r="AU1204" s="73"/>
      <c r="AV1204" s="68"/>
      <c r="AW1204" s="67"/>
      <c r="AX1204" s="67"/>
      <c r="AY1204" s="67"/>
      <c r="AZ1204" s="67"/>
      <c r="BA1204" s="123"/>
      <c r="BB1204" s="123"/>
      <c r="BC1204" s="123"/>
      <c r="BD1204" s="123"/>
      <c r="BE1204" s="123"/>
      <c r="BF1204" s="67"/>
    </row>
    <row r="1205" spans="1:58" ht="25.5" customHeight="1" x14ac:dyDescent="0.25">
      <c r="A1205" s="31"/>
      <c r="B1205" s="31"/>
      <c r="C1205" s="31"/>
      <c r="D1205" s="31"/>
      <c r="E1205" s="33"/>
      <c r="F1205" s="90"/>
      <c r="G1205" s="31"/>
      <c r="H1205" s="83"/>
      <c r="I1205" s="83"/>
      <c r="J1205" s="62"/>
      <c r="K1205" s="31"/>
      <c r="L1205" s="31"/>
      <c r="M1205" s="83"/>
      <c r="N1205" s="69"/>
      <c r="O1205" s="69"/>
      <c r="P1205" s="74"/>
      <c r="Q1205" s="74"/>
      <c r="R1205" s="75"/>
      <c r="S1205" s="34"/>
      <c r="T1205" s="83"/>
      <c r="U1205" s="83"/>
      <c r="V1205" s="83"/>
      <c r="W1205" s="83"/>
      <c r="X1205" s="74"/>
      <c r="Y1205" s="74"/>
      <c r="Z1205" s="74"/>
      <c r="AA1205" s="66"/>
      <c r="AB1205" s="72"/>
      <c r="AC1205" s="66"/>
      <c r="AD1205" s="72"/>
      <c r="AE1205" s="72"/>
      <c r="AF1205" s="72"/>
      <c r="AG1205" s="62"/>
      <c r="AH1205" s="104"/>
      <c r="AI1205" s="105"/>
      <c r="AJ1205" s="30"/>
      <c r="AK1205" s="30"/>
      <c r="AL1205" s="30"/>
      <c r="AM1205" s="30"/>
      <c r="AN1205" s="68"/>
      <c r="AO1205" s="68"/>
      <c r="AP1205" s="68"/>
      <c r="AQ1205" s="68"/>
      <c r="AR1205" s="68"/>
      <c r="AS1205" s="31"/>
      <c r="AT1205" s="73"/>
      <c r="AU1205" s="73"/>
      <c r="AV1205" s="68"/>
      <c r="AW1205" s="67"/>
      <c r="AX1205" s="67"/>
      <c r="AY1205" s="67"/>
      <c r="AZ1205" s="67"/>
      <c r="BA1205" s="123"/>
      <c r="BB1205" s="123"/>
      <c r="BC1205" s="123"/>
      <c r="BD1205" s="123"/>
      <c r="BE1205" s="123"/>
      <c r="BF1205" s="67"/>
    </row>
    <row r="1206" spans="1:58" ht="25.5" customHeight="1" x14ac:dyDescent="0.25">
      <c r="A1206" s="31"/>
      <c r="B1206" s="31"/>
      <c r="C1206" s="31"/>
      <c r="D1206" s="31"/>
      <c r="E1206" s="33"/>
      <c r="F1206" s="90"/>
      <c r="G1206" s="31"/>
      <c r="H1206" s="83"/>
      <c r="I1206" s="83"/>
      <c r="J1206" s="62"/>
      <c r="K1206" s="31"/>
      <c r="L1206" s="31"/>
      <c r="M1206" s="83"/>
      <c r="N1206" s="69"/>
      <c r="O1206" s="69"/>
      <c r="P1206" s="74"/>
      <c r="Q1206" s="74"/>
      <c r="R1206" s="75"/>
      <c r="S1206" s="34"/>
      <c r="T1206" s="83"/>
      <c r="U1206" s="83"/>
      <c r="V1206" s="83"/>
      <c r="W1206" s="83"/>
      <c r="X1206" s="74"/>
      <c r="Y1206" s="74"/>
      <c r="Z1206" s="74"/>
      <c r="AA1206" s="66"/>
      <c r="AB1206" s="72"/>
      <c r="AC1206" s="66"/>
      <c r="AD1206" s="72"/>
      <c r="AE1206" s="72"/>
      <c r="AF1206" s="72"/>
      <c r="AG1206" s="62"/>
      <c r="AH1206" s="104"/>
      <c r="AI1206" s="105"/>
      <c r="AJ1206" s="30"/>
      <c r="AK1206" s="30"/>
      <c r="AL1206" s="30"/>
      <c r="AM1206" s="30"/>
      <c r="AN1206" s="68"/>
      <c r="AO1206" s="68"/>
      <c r="AP1206" s="68"/>
      <c r="AQ1206" s="68"/>
      <c r="AR1206" s="68"/>
      <c r="AS1206" s="31"/>
      <c r="AT1206" s="73"/>
      <c r="AU1206" s="73"/>
      <c r="AV1206" s="68"/>
      <c r="AW1206" s="67"/>
      <c r="AX1206" s="67"/>
      <c r="AY1206" s="67"/>
      <c r="AZ1206" s="67"/>
      <c r="BA1206" s="123"/>
      <c r="BB1206" s="123"/>
      <c r="BC1206" s="123"/>
      <c r="BD1206" s="123"/>
      <c r="BE1206" s="123"/>
      <c r="BF1206" s="67"/>
    </row>
    <row r="1207" spans="1:58" ht="25.5" customHeight="1" x14ac:dyDescent="0.25">
      <c r="A1207" s="31"/>
      <c r="B1207" s="31"/>
      <c r="C1207" s="31"/>
      <c r="D1207" s="31"/>
      <c r="E1207" s="33"/>
      <c r="F1207" s="90"/>
      <c r="G1207" s="31"/>
      <c r="H1207" s="83"/>
      <c r="I1207" s="83"/>
      <c r="J1207" s="62"/>
      <c r="K1207" s="31"/>
      <c r="L1207" s="31"/>
      <c r="M1207" s="83"/>
      <c r="N1207" s="69"/>
      <c r="O1207" s="69"/>
      <c r="P1207" s="74"/>
      <c r="Q1207" s="74"/>
      <c r="R1207" s="75"/>
      <c r="S1207" s="34"/>
      <c r="T1207" s="83"/>
      <c r="U1207" s="83"/>
      <c r="V1207" s="83"/>
      <c r="W1207" s="83"/>
      <c r="X1207" s="74"/>
      <c r="Y1207" s="74"/>
      <c r="Z1207" s="74"/>
      <c r="AA1207" s="66"/>
      <c r="AB1207" s="72"/>
      <c r="AC1207" s="66"/>
      <c r="AD1207" s="72"/>
      <c r="AE1207" s="72"/>
      <c r="AF1207" s="72"/>
      <c r="AG1207" s="62"/>
      <c r="AH1207" s="104"/>
      <c r="AI1207" s="105"/>
      <c r="AJ1207" s="30"/>
      <c r="AK1207" s="30"/>
      <c r="AL1207" s="30"/>
      <c r="AM1207" s="30"/>
      <c r="AN1207" s="68"/>
      <c r="AO1207" s="68"/>
      <c r="AP1207" s="68"/>
      <c r="AQ1207" s="68"/>
      <c r="AR1207" s="68"/>
      <c r="AS1207" s="31"/>
      <c r="AT1207" s="73"/>
      <c r="AU1207" s="73"/>
      <c r="AV1207" s="68"/>
      <c r="AW1207" s="67"/>
      <c r="AX1207" s="67"/>
      <c r="AY1207" s="67"/>
      <c r="AZ1207" s="67"/>
      <c r="BA1207" s="123"/>
      <c r="BB1207" s="123"/>
      <c r="BC1207" s="123"/>
      <c r="BD1207" s="123"/>
      <c r="BE1207" s="123"/>
      <c r="BF1207" s="67"/>
    </row>
    <row r="1208" spans="1:58" ht="25.5" customHeight="1" x14ac:dyDescent="0.25">
      <c r="A1208" s="31"/>
      <c r="B1208" s="31"/>
      <c r="C1208" s="31"/>
      <c r="D1208" s="31"/>
      <c r="E1208" s="33"/>
      <c r="F1208" s="90"/>
      <c r="G1208" s="31"/>
      <c r="H1208" s="83"/>
      <c r="I1208" s="83"/>
      <c r="J1208" s="62"/>
      <c r="K1208" s="31"/>
      <c r="L1208" s="31"/>
      <c r="M1208" s="83"/>
      <c r="N1208" s="69"/>
      <c r="O1208" s="69"/>
      <c r="P1208" s="74"/>
      <c r="Q1208" s="74"/>
      <c r="R1208" s="75"/>
      <c r="S1208" s="34"/>
      <c r="T1208" s="83"/>
      <c r="U1208" s="83"/>
      <c r="V1208" s="83"/>
      <c r="W1208" s="83"/>
      <c r="X1208" s="74"/>
      <c r="Y1208" s="74"/>
      <c r="Z1208" s="74"/>
      <c r="AA1208" s="66"/>
      <c r="AB1208" s="72"/>
      <c r="AC1208" s="66"/>
      <c r="AD1208" s="72"/>
      <c r="AE1208" s="72"/>
      <c r="AF1208" s="72"/>
      <c r="AG1208" s="62"/>
      <c r="AH1208" s="104"/>
      <c r="AI1208" s="105"/>
      <c r="AJ1208" s="30"/>
      <c r="AK1208" s="30"/>
      <c r="AL1208" s="30"/>
      <c r="AM1208" s="30"/>
      <c r="AN1208" s="68"/>
      <c r="AO1208" s="68"/>
      <c r="AP1208" s="68"/>
      <c r="AQ1208" s="68"/>
      <c r="AR1208" s="68"/>
      <c r="AS1208" s="31"/>
      <c r="AT1208" s="73"/>
      <c r="AU1208" s="73"/>
      <c r="AV1208" s="68"/>
      <c r="AW1208" s="67"/>
      <c r="AX1208" s="67"/>
      <c r="AY1208" s="67"/>
      <c r="AZ1208" s="67"/>
      <c r="BA1208" s="123"/>
      <c r="BB1208" s="123"/>
      <c r="BC1208" s="123"/>
      <c r="BD1208" s="123"/>
      <c r="BE1208" s="123"/>
      <c r="BF1208" s="67"/>
    </row>
    <row r="1209" spans="1:58" ht="25.5" customHeight="1" x14ac:dyDescent="0.25">
      <c r="A1209" s="31"/>
      <c r="B1209" s="31"/>
      <c r="C1209" s="31"/>
      <c r="D1209" s="31"/>
      <c r="E1209" s="33"/>
      <c r="F1209" s="90"/>
      <c r="G1209" s="31"/>
      <c r="H1209" s="83"/>
      <c r="I1209" s="83"/>
      <c r="J1209" s="62"/>
      <c r="K1209" s="31"/>
      <c r="L1209" s="31"/>
      <c r="M1209" s="83"/>
      <c r="N1209" s="69"/>
      <c r="O1209" s="69"/>
      <c r="P1209" s="74"/>
      <c r="Q1209" s="74"/>
      <c r="R1209" s="75"/>
      <c r="S1209" s="34"/>
      <c r="T1209" s="83"/>
      <c r="U1209" s="83"/>
      <c r="V1209" s="83"/>
      <c r="W1209" s="83"/>
      <c r="X1209" s="74"/>
      <c r="Y1209" s="74"/>
      <c r="Z1209" s="74"/>
      <c r="AA1209" s="66"/>
      <c r="AB1209" s="72"/>
      <c r="AC1209" s="66"/>
      <c r="AD1209" s="72"/>
      <c r="AE1209" s="72"/>
      <c r="AF1209" s="72"/>
      <c r="AG1209" s="62"/>
      <c r="AH1209" s="104"/>
      <c r="AI1209" s="105"/>
      <c r="AJ1209" s="30"/>
      <c r="AK1209" s="30"/>
      <c r="AL1209" s="30"/>
      <c r="AM1209" s="30"/>
      <c r="AN1209" s="68"/>
      <c r="AO1209" s="68"/>
      <c r="AP1209" s="68"/>
      <c r="AQ1209" s="68"/>
      <c r="AR1209" s="68"/>
      <c r="AS1209" s="31"/>
      <c r="AT1209" s="73"/>
      <c r="AU1209" s="73"/>
      <c r="AV1209" s="68"/>
      <c r="AW1209" s="67"/>
      <c r="AX1209" s="67"/>
      <c r="AY1209" s="67"/>
      <c r="AZ1209" s="67"/>
      <c r="BA1209" s="123"/>
      <c r="BB1209" s="123"/>
      <c r="BC1209" s="123"/>
      <c r="BD1209" s="123"/>
      <c r="BE1209" s="123"/>
      <c r="BF1209" s="67"/>
    </row>
    <row r="1210" spans="1:58" ht="25.5" customHeight="1" x14ac:dyDescent="0.25">
      <c r="A1210" s="31"/>
      <c r="B1210" s="31"/>
      <c r="C1210" s="31"/>
      <c r="D1210" s="31"/>
      <c r="E1210" s="33"/>
      <c r="F1210" s="90"/>
      <c r="G1210" s="31"/>
      <c r="H1210" s="83"/>
      <c r="I1210" s="83"/>
      <c r="J1210" s="62"/>
      <c r="K1210" s="31"/>
      <c r="L1210" s="31"/>
      <c r="M1210" s="83"/>
      <c r="N1210" s="69"/>
      <c r="O1210" s="69"/>
      <c r="P1210" s="74"/>
      <c r="Q1210" s="74"/>
      <c r="R1210" s="75"/>
      <c r="S1210" s="34"/>
      <c r="T1210" s="83"/>
      <c r="U1210" s="83"/>
      <c r="V1210" s="83"/>
      <c r="W1210" s="83"/>
      <c r="X1210" s="74"/>
      <c r="Y1210" s="74"/>
      <c r="Z1210" s="74"/>
      <c r="AA1210" s="66"/>
      <c r="AB1210" s="72"/>
      <c r="AC1210" s="66"/>
      <c r="AD1210" s="72"/>
      <c r="AE1210" s="72"/>
      <c r="AF1210" s="72"/>
      <c r="AG1210" s="62"/>
      <c r="AH1210" s="104"/>
      <c r="AI1210" s="105"/>
      <c r="AJ1210" s="30"/>
      <c r="AK1210" s="30"/>
      <c r="AL1210" s="30"/>
      <c r="AM1210" s="30"/>
      <c r="AN1210" s="68"/>
      <c r="AO1210" s="68"/>
      <c r="AP1210" s="68"/>
      <c r="AQ1210" s="68"/>
      <c r="AR1210" s="68"/>
      <c r="AS1210" s="31"/>
      <c r="AT1210" s="73"/>
      <c r="AU1210" s="73"/>
      <c r="AV1210" s="68"/>
      <c r="AW1210" s="67"/>
      <c r="AX1210" s="67"/>
      <c r="AY1210" s="67"/>
      <c r="AZ1210" s="67"/>
      <c r="BA1210" s="123"/>
      <c r="BB1210" s="123"/>
      <c r="BC1210" s="123"/>
      <c r="BD1210" s="123"/>
      <c r="BE1210" s="123"/>
      <c r="BF1210" s="67"/>
    </row>
    <row r="1211" spans="1:58" ht="25.5" customHeight="1" x14ac:dyDescent="0.25">
      <c r="A1211" s="31"/>
      <c r="B1211" s="31"/>
      <c r="C1211" s="31"/>
      <c r="D1211" s="31"/>
      <c r="E1211" s="33"/>
      <c r="F1211" s="90"/>
      <c r="G1211" s="31"/>
      <c r="H1211" s="83"/>
      <c r="I1211" s="83"/>
      <c r="J1211" s="62"/>
      <c r="K1211" s="31"/>
      <c r="L1211" s="31"/>
      <c r="M1211" s="83"/>
      <c r="N1211" s="69"/>
      <c r="O1211" s="69"/>
      <c r="P1211" s="74"/>
      <c r="Q1211" s="74"/>
      <c r="R1211" s="75"/>
      <c r="S1211" s="34"/>
      <c r="T1211" s="83"/>
      <c r="U1211" s="83"/>
      <c r="V1211" s="83"/>
      <c r="W1211" s="83"/>
      <c r="X1211" s="74"/>
      <c r="Y1211" s="74"/>
      <c r="Z1211" s="74"/>
      <c r="AA1211" s="66"/>
      <c r="AB1211" s="72"/>
      <c r="AC1211" s="66"/>
      <c r="AD1211" s="72"/>
      <c r="AE1211" s="72"/>
      <c r="AF1211" s="72"/>
      <c r="AG1211" s="62"/>
      <c r="AH1211" s="104"/>
      <c r="AI1211" s="105"/>
      <c r="AJ1211" s="30"/>
      <c r="AK1211" s="30"/>
      <c r="AL1211" s="30"/>
      <c r="AM1211" s="30"/>
      <c r="AN1211" s="68"/>
      <c r="AO1211" s="68"/>
      <c r="AP1211" s="68"/>
      <c r="AQ1211" s="68"/>
      <c r="AR1211" s="68"/>
      <c r="AS1211" s="31"/>
      <c r="AT1211" s="73"/>
      <c r="AU1211" s="73"/>
      <c r="AV1211" s="68"/>
      <c r="AW1211" s="67"/>
      <c r="AX1211" s="67"/>
      <c r="AY1211" s="67"/>
      <c r="AZ1211" s="67"/>
      <c r="BA1211" s="123"/>
      <c r="BB1211" s="123"/>
      <c r="BC1211" s="123"/>
      <c r="BD1211" s="123"/>
      <c r="BE1211" s="123"/>
      <c r="BF1211" s="67"/>
    </row>
    <row r="1212" spans="1:58" ht="25.5" customHeight="1" x14ac:dyDescent="0.25">
      <c r="A1212" s="31"/>
      <c r="B1212" s="31"/>
      <c r="C1212" s="31"/>
      <c r="D1212" s="31"/>
      <c r="E1212" s="33"/>
      <c r="F1212" s="90"/>
      <c r="G1212" s="31"/>
      <c r="H1212" s="83"/>
      <c r="I1212" s="83"/>
      <c r="J1212" s="62"/>
      <c r="K1212" s="31"/>
      <c r="L1212" s="31"/>
      <c r="M1212" s="83"/>
      <c r="N1212" s="69"/>
      <c r="O1212" s="69"/>
      <c r="P1212" s="74"/>
      <c r="Q1212" s="74"/>
      <c r="R1212" s="75"/>
      <c r="S1212" s="34"/>
      <c r="T1212" s="83"/>
      <c r="U1212" s="83"/>
      <c r="V1212" s="83"/>
      <c r="W1212" s="83"/>
      <c r="X1212" s="74"/>
      <c r="Y1212" s="74"/>
      <c r="Z1212" s="74"/>
      <c r="AA1212" s="66"/>
      <c r="AB1212" s="72"/>
      <c r="AC1212" s="66"/>
      <c r="AD1212" s="72"/>
      <c r="AE1212" s="72"/>
      <c r="AF1212" s="72"/>
      <c r="AG1212" s="62"/>
      <c r="AH1212" s="104"/>
      <c r="AI1212" s="105"/>
      <c r="AJ1212" s="30"/>
      <c r="AK1212" s="30"/>
      <c r="AL1212" s="30"/>
      <c r="AM1212" s="30"/>
      <c r="AN1212" s="68"/>
      <c r="AO1212" s="68"/>
      <c r="AP1212" s="68"/>
      <c r="AQ1212" s="68"/>
      <c r="AR1212" s="68"/>
      <c r="AS1212" s="31"/>
      <c r="AT1212" s="73"/>
      <c r="AU1212" s="73"/>
      <c r="AV1212" s="68"/>
      <c r="AW1212" s="67"/>
      <c r="AX1212" s="67"/>
      <c r="AY1212" s="67"/>
      <c r="AZ1212" s="67"/>
      <c r="BA1212" s="123"/>
      <c r="BB1212" s="123"/>
      <c r="BC1212" s="123"/>
      <c r="BD1212" s="123"/>
      <c r="BE1212" s="123"/>
      <c r="BF1212" s="67"/>
    </row>
    <row r="1213" spans="1:58" ht="25.5" customHeight="1" x14ac:dyDescent="0.25">
      <c r="A1213" s="31"/>
      <c r="B1213" s="31"/>
      <c r="C1213" s="31"/>
      <c r="D1213" s="31"/>
      <c r="E1213" s="33"/>
      <c r="F1213" s="90"/>
      <c r="G1213" s="31"/>
      <c r="H1213" s="83"/>
      <c r="I1213" s="83"/>
      <c r="J1213" s="62"/>
      <c r="K1213" s="31"/>
      <c r="L1213" s="31"/>
      <c r="M1213" s="83"/>
      <c r="N1213" s="69"/>
      <c r="O1213" s="69"/>
      <c r="P1213" s="74"/>
      <c r="Q1213" s="74"/>
      <c r="R1213" s="75"/>
      <c r="S1213" s="34"/>
      <c r="T1213" s="83"/>
      <c r="U1213" s="83"/>
      <c r="V1213" s="83"/>
      <c r="W1213" s="83"/>
      <c r="X1213" s="74"/>
      <c r="Y1213" s="74"/>
      <c r="Z1213" s="74"/>
      <c r="AA1213" s="66"/>
      <c r="AB1213" s="72"/>
      <c r="AC1213" s="66"/>
      <c r="AD1213" s="72"/>
      <c r="AE1213" s="72"/>
      <c r="AF1213" s="72"/>
      <c r="AG1213" s="62"/>
      <c r="AH1213" s="104"/>
      <c r="AI1213" s="105"/>
      <c r="AJ1213" s="30"/>
      <c r="AK1213" s="30"/>
      <c r="AL1213" s="30"/>
      <c r="AM1213" s="30"/>
      <c r="AN1213" s="68"/>
      <c r="AO1213" s="68"/>
      <c r="AP1213" s="68"/>
      <c r="AQ1213" s="68"/>
      <c r="AR1213" s="68"/>
      <c r="AS1213" s="31"/>
      <c r="AT1213" s="73"/>
      <c r="AU1213" s="73"/>
      <c r="AV1213" s="68"/>
      <c r="AW1213" s="67"/>
      <c r="AX1213" s="67"/>
      <c r="AY1213" s="67"/>
      <c r="AZ1213" s="67"/>
      <c r="BA1213" s="123"/>
      <c r="BB1213" s="123"/>
      <c r="BC1213" s="123"/>
      <c r="BD1213" s="123"/>
      <c r="BE1213" s="123"/>
      <c r="BF1213" s="67"/>
    </row>
    <row r="1214" spans="1:58" ht="25.5" customHeight="1" x14ac:dyDescent="0.25">
      <c r="A1214" s="31"/>
      <c r="B1214" s="31"/>
      <c r="C1214" s="31"/>
      <c r="D1214" s="31"/>
      <c r="E1214" s="33"/>
      <c r="F1214" s="90"/>
      <c r="G1214" s="31"/>
      <c r="H1214" s="83"/>
      <c r="I1214" s="83"/>
      <c r="J1214" s="62"/>
      <c r="K1214" s="31"/>
      <c r="L1214" s="31"/>
      <c r="M1214" s="83"/>
      <c r="N1214" s="69"/>
      <c r="O1214" s="69"/>
      <c r="P1214" s="74"/>
      <c r="Q1214" s="74"/>
      <c r="R1214" s="75"/>
      <c r="S1214" s="34"/>
      <c r="T1214" s="83"/>
      <c r="U1214" s="83"/>
      <c r="V1214" s="83"/>
      <c r="W1214" s="83"/>
      <c r="X1214" s="74"/>
      <c r="Y1214" s="74"/>
      <c r="Z1214" s="74"/>
      <c r="AA1214" s="66"/>
      <c r="AB1214" s="72"/>
      <c r="AC1214" s="66"/>
      <c r="AD1214" s="72"/>
      <c r="AE1214" s="72"/>
      <c r="AF1214" s="72"/>
      <c r="AG1214" s="62"/>
      <c r="AH1214" s="104"/>
      <c r="AI1214" s="105"/>
      <c r="AJ1214" s="30"/>
      <c r="AK1214" s="30"/>
      <c r="AL1214" s="30"/>
      <c r="AM1214" s="30"/>
      <c r="AN1214" s="68"/>
      <c r="AO1214" s="68"/>
      <c r="AP1214" s="68"/>
      <c r="AQ1214" s="68"/>
      <c r="AR1214" s="68"/>
      <c r="AS1214" s="31"/>
      <c r="AT1214" s="73"/>
      <c r="AU1214" s="73"/>
      <c r="AV1214" s="68"/>
      <c r="AW1214" s="67"/>
      <c r="AX1214" s="67"/>
      <c r="AY1214" s="67"/>
      <c r="AZ1214" s="67"/>
      <c r="BA1214" s="123"/>
      <c r="BB1214" s="123"/>
      <c r="BC1214" s="123"/>
      <c r="BD1214" s="123"/>
      <c r="BE1214" s="123"/>
      <c r="BF1214" s="67"/>
    </row>
    <row r="1215" spans="1:58" ht="25.5" customHeight="1" x14ac:dyDescent="0.25">
      <c r="A1215" s="31"/>
      <c r="B1215" s="31"/>
      <c r="C1215" s="31"/>
      <c r="D1215" s="31"/>
      <c r="E1215" s="33"/>
      <c r="F1215" s="90"/>
      <c r="G1215" s="31"/>
      <c r="H1215" s="83"/>
      <c r="I1215" s="83"/>
      <c r="J1215" s="62"/>
      <c r="K1215" s="31"/>
      <c r="L1215" s="31"/>
      <c r="M1215" s="83"/>
      <c r="N1215" s="69"/>
      <c r="O1215" s="69"/>
      <c r="P1215" s="74"/>
      <c r="Q1215" s="74"/>
      <c r="R1215" s="75"/>
      <c r="S1215" s="34"/>
      <c r="T1215" s="83"/>
      <c r="U1215" s="83"/>
      <c r="V1215" s="83"/>
      <c r="W1215" s="83"/>
      <c r="X1215" s="74"/>
      <c r="Y1215" s="74"/>
      <c r="Z1215" s="74"/>
      <c r="AA1215" s="66"/>
      <c r="AB1215" s="72"/>
      <c r="AC1215" s="66"/>
      <c r="AD1215" s="72"/>
      <c r="AE1215" s="72"/>
      <c r="AF1215" s="72"/>
      <c r="AG1215" s="62"/>
      <c r="AH1215" s="104"/>
      <c r="AI1215" s="105"/>
      <c r="AJ1215" s="30"/>
      <c r="AK1215" s="30"/>
      <c r="AL1215" s="30"/>
      <c r="AM1215" s="30"/>
      <c r="AN1215" s="68"/>
      <c r="AO1215" s="68"/>
      <c r="AP1215" s="68"/>
      <c r="AQ1215" s="68"/>
      <c r="AR1215" s="68"/>
      <c r="AS1215" s="31"/>
      <c r="AT1215" s="73"/>
      <c r="AU1215" s="73"/>
      <c r="AV1215" s="68"/>
      <c r="AW1215" s="67"/>
      <c r="AX1215" s="67"/>
      <c r="AY1215" s="67"/>
      <c r="AZ1215" s="67"/>
      <c r="BA1215" s="123"/>
      <c r="BB1215" s="123"/>
      <c r="BC1215" s="123"/>
      <c r="BD1215" s="123"/>
      <c r="BE1215" s="123"/>
      <c r="BF1215" s="67"/>
    </row>
    <row r="1216" spans="1:58" ht="25.5" customHeight="1" x14ac:dyDescent="0.25">
      <c r="A1216" s="31"/>
      <c r="B1216" s="31"/>
      <c r="C1216" s="31"/>
      <c r="D1216" s="31"/>
      <c r="E1216" s="33"/>
      <c r="F1216" s="90"/>
      <c r="G1216" s="31"/>
      <c r="H1216" s="83"/>
      <c r="I1216" s="83"/>
      <c r="J1216" s="62"/>
      <c r="K1216" s="31"/>
      <c r="L1216" s="31"/>
      <c r="M1216" s="83"/>
      <c r="N1216" s="69"/>
      <c r="O1216" s="69"/>
      <c r="P1216" s="74"/>
      <c r="Q1216" s="74"/>
      <c r="R1216" s="75"/>
      <c r="S1216" s="34"/>
      <c r="T1216" s="83"/>
      <c r="U1216" s="83"/>
      <c r="V1216" s="83"/>
      <c r="W1216" s="83"/>
      <c r="X1216" s="74"/>
      <c r="Y1216" s="74"/>
      <c r="Z1216" s="74"/>
      <c r="AA1216" s="66"/>
      <c r="AB1216" s="72"/>
      <c r="AC1216" s="66"/>
      <c r="AD1216" s="72"/>
      <c r="AE1216" s="72"/>
      <c r="AF1216" s="72"/>
      <c r="AG1216" s="62"/>
      <c r="AH1216" s="104"/>
      <c r="AI1216" s="105"/>
      <c r="AJ1216" s="30"/>
      <c r="AK1216" s="30"/>
      <c r="AL1216" s="30"/>
      <c r="AM1216" s="30"/>
      <c r="AN1216" s="68"/>
      <c r="AO1216" s="68"/>
      <c r="AP1216" s="68"/>
      <c r="AQ1216" s="68"/>
      <c r="AR1216" s="68"/>
      <c r="AS1216" s="31"/>
      <c r="AT1216" s="73"/>
      <c r="AU1216" s="73"/>
      <c r="AV1216" s="68"/>
      <c r="AW1216" s="67"/>
      <c r="AX1216" s="67"/>
      <c r="AY1216" s="67"/>
      <c r="AZ1216" s="67"/>
      <c r="BA1216" s="123"/>
      <c r="BB1216" s="123"/>
      <c r="BC1216" s="123"/>
      <c r="BD1216" s="123"/>
      <c r="BE1216" s="123"/>
      <c r="BF1216" s="67"/>
    </row>
    <row r="1217" spans="1:58" ht="25.5" customHeight="1" x14ac:dyDescent="0.25">
      <c r="A1217" s="31"/>
      <c r="B1217" s="31"/>
      <c r="C1217" s="31"/>
      <c r="D1217" s="31"/>
      <c r="E1217" s="33"/>
      <c r="F1217" s="90"/>
      <c r="G1217" s="31"/>
      <c r="H1217" s="83"/>
      <c r="I1217" s="83"/>
      <c r="J1217" s="62"/>
      <c r="K1217" s="31"/>
      <c r="L1217" s="31"/>
      <c r="M1217" s="83"/>
      <c r="N1217" s="69"/>
      <c r="O1217" s="69"/>
      <c r="P1217" s="74"/>
      <c r="Q1217" s="74"/>
      <c r="R1217" s="75"/>
      <c r="S1217" s="34"/>
      <c r="T1217" s="83"/>
      <c r="U1217" s="83"/>
      <c r="V1217" s="83"/>
      <c r="W1217" s="83"/>
      <c r="X1217" s="74"/>
      <c r="Y1217" s="74"/>
      <c r="Z1217" s="74"/>
      <c r="AA1217" s="66"/>
      <c r="AB1217" s="72"/>
      <c r="AC1217" s="66"/>
      <c r="AD1217" s="72"/>
      <c r="AE1217" s="72"/>
      <c r="AF1217" s="72"/>
      <c r="AG1217" s="62"/>
      <c r="AH1217" s="104"/>
      <c r="AI1217" s="105"/>
      <c r="AJ1217" s="30"/>
      <c r="AK1217" s="30"/>
      <c r="AL1217" s="30"/>
      <c r="AM1217" s="30"/>
      <c r="AN1217" s="68"/>
      <c r="AO1217" s="68"/>
      <c r="AP1217" s="68"/>
      <c r="AQ1217" s="68"/>
      <c r="AR1217" s="68"/>
      <c r="AS1217" s="31"/>
      <c r="AT1217" s="73"/>
      <c r="AU1217" s="73"/>
      <c r="AV1217" s="68"/>
      <c r="AW1217" s="67"/>
      <c r="AX1217" s="67"/>
      <c r="AY1217" s="67"/>
      <c r="AZ1217" s="67"/>
      <c r="BA1217" s="123"/>
      <c r="BB1217" s="123"/>
      <c r="BC1217" s="123"/>
      <c r="BD1217" s="123"/>
      <c r="BE1217" s="123"/>
      <c r="BF1217" s="67"/>
    </row>
    <row r="1218" spans="1:58" ht="25.5" customHeight="1" x14ac:dyDescent="0.25">
      <c r="A1218" s="31"/>
      <c r="B1218" s="31"/>
      <c r="C1218" s="31"/>
      <c r="D1218" s="31"/>
      <c r="E1218" s="33"/>
      <c r="F1218" s="90"/>
      <c r="G1218" s="31"/>
      <c r="H1218" s="83"/>
      <c r="I1218" s="83"/>
      <c r="J1218" s="62"/>
      <c r="K1218" s="31"/>
      <c r="L1218" s="31"/>
      <c r="M1218" s="83"/>
      <c r="N1218" s="69"/>
      <c r="O1218" s="69"/>
      <c r="P1218" s="74"/>
      <c r="Q1218" s="74"/>
      <c r="R1218" s="75"/>
      <c r="S1218" s="34"/>
      <c r="T1218" s="83"/>
      <c r="U1218" s="83"/>
      <c r="V1218" s="83"/>
      <c r="W1218" s="83"/>
      <c r="X1218" s="74"/>
      <c r="Y1218" s="74"/>
      <c r="Z1218" s="74"/>
      <c r="AA1218" s="66"/>
      <c r="AB1218" s="72"/>
      <c r="AC1218" s="66"/>
      <c r="AD1218" s="72"/>
      <c r="AE1218" s="72"/>
      <c r="AF1218" s="72"/>
      <c r="AG1218" s="62"/>
      <c r="AH1218" s="104"/>
      <c r="AI1218" s="105"/>
      <c r="AJ1218" s="30"/>
      <c r="AK1218" s="30"/>
      <c r="AL1218" s="30"/>
      <c r="AM1218" s="30"/>
      <c r="AN1218" s="68"/>
      <c r="AO1218" s="68"/>
      <c r="AP1218" s="68"/>
      <c r="AQ1218" s="68"/>
      <c r="AR1218" s="68"/>
      <c r="AS1218" s="31"/>
      <c r="AT1218" s="73"/>
      <c r="AU1218" s="73"/>
      <c r="AV1218" s="68"/>
      <c r="AW1218" s="67"/>
      <c r="AX1218" s="67"/>
      <c r="AY1218" s="67"/>
      <c r="AZ1218" s="67"/>
      <c r="BA1218" s="123"/>
      <c r="BB1218" s="123"/>
      <c r="BC1218" s="123"/>
      <c r="BD1218" s="123"/>
      <c r="BE1218" s="123"/>
      <c r="BF1218" s="67"/>
    </row>
    <row r="1219" spans="1:58" ht="25.5" customHeight="1" x14ac:dyDescent="0.25">
      <c r="A1219" s="31"/>
      <c r="B1219" s="31"/>
      <c r="C1219" s="31"/>
      <c r="D1219" s="31"/>
      <c r="E1219" s="33"/>
      <c r="F1219" s="90"/>
      <c r="G1219" s="31"/>
      <c r="H1219" s="83"/>
      <c r="I1219" s="83"/>
      <c r="J1219" s="62"/>
      <c r="K1219" s="31"/>
      <c r="L1219" s="31"/>
      <c r="M1219" s="83"/>
      <c r="N1219" s="69"/>
      <c r="O1219" s="69"/>
      <c r="P1219" s="74"/>
      <c r="Q1219" s="74"/>
      <c r="R1219" s="75"/>
      <c r="S1219" s="34"/>
      <c r="T1219" s="83"/>
      <c r="U1219" s="83"/>
      <c r="V1219" s="83"/>
      <c r="W1219" s="83"/>
      <c r="X1219" s="74"/>
      <c r="Y1219" s="74"/>
      <c r="Z1219" s="74"/>
      <c r="AA1219" s="66"/>
      <c r="AB1219" s="72"/>
      <c r="AC1219" s="66"/>
      <c r="AD1219" s="72"/>
      <c r="AE1219" s="72"/>
      <c r="AF1219" s="72"/>
      <c r="AG1219" s="62"/>
      <c r="AH1219" s="104"/>
      <c r="AI1219" s="105"/>
      <c r="AJ1219" s="30"/>
      <c r="AK1219" s="30"/>
      <c r="AL1219" s="30"/>
      <c r="AM1219" s="30"/>
      <c r="AN1219" s="68"/>
      <c r="AO1219" s="68"/>
      <c r="AP1219" s="68"/>
      <c r="AQ1219" s="68"/>
      <c r="AR1219" s="68"/>
      <c r="AS1219" s="31"/>
      <c r="AT1219" s="73"/>
      <c r="AU1219" s="73"/>
      <c r="AV1219" s="68"/>
      <c r="AW1219" s="67"/>
      <c r="AX1219" s="67"/>
      <c r="AY1219" s="67"/>
      <c r="AZ1219" s="67"/>
      <c r="BA1219" s="123"/>
      <c r="BB1219" s="123"/>
      <c r="BC1219" s="123"/>
      <c r="BD1219" s="123"/>
      <c r="BE1219" s="123"/>
      <c r="BF1219" s="67"/>
    </row>
    <row r="1220" spans="1:58" ht="25.5" customHeight="1" x14ac:dyDescent="0.25">
      <c r="A1220" s="31"/>
      <c r="B1220" s="31"/>
      <c r="C1220" s="31"/>
      <c r="D1220" s="31"/>
      <c r="E1220" s="33"/>
      <c r="F1220" s="90"/>
      <c r="G1220" s="31"/>
      <c r="H1220" s="83"/>
      <c r="I1220" s="83"/>
      <c r="J1220" s="62"/>
      <c r="K1220" s="31"/>
      <c r="L1220" s="31"/>
      <c r="M1220" s="83"/>
      <c r="N1220" s="69"/>
      <c r="O1220" s="69"/>
      <c r="P1220" s="74"/>
      <c r="Q1220" s="74"/>
      <c r="R1220" s="75"/>
      <c r="S1220" s="34"/>
      <c r="T1220" s="83"/>
      <c r="U1220" s="83"/>
      <c r="V1220" s="83"/>
      <c r="W1220" s="83"/>
      <c r="X1220" s="74"/>
      <c r="Y1220" s="74"/>
      <c r="Z1220" s="74"/>
      <c r="AA1220" s="66"/>
      <c r="AB1220" s="72"/>
      <c r="AC1220" s="66"/>
      <c r="AD1220" s="72"/>
      <c r="AE1220" s="72"/>
      <c r="AF1220" s="72"/>
      <c r="AG1220" s="62"/>
      <c r="AH1220" s="104"/>
      <c r="AI1220" s="105"/>
      <c r="AJ1220" s="30"/>
      <c r="AK1220" s="30"/>
      <c r="AL1220" s="30"/>
      <c r="AM1220" s="30"/>
      <c r="AN1220" s="68"/>
      <c r="AO1220" s="68"/>
      <c r="AP1220" s="68"/>
      <c r="AQ1220" s="68"/>
      <c r="AR1220" s="68"/>
      <c r="AS1220" s="31"/>
      <c r="AT1220" s="73"/>
      <c r="AU1220" s="73"/>
      <c r="AV1220" s="68"/>
      <c r="AW1220" s="67"/>
      <c r="AX1220" s="67"/>
      <c r="AY1220" s="67"/>
      <c r="AZ1220" s="67"/>
      <c r="BA1220" s="123"/>
      <c r="BB1220" s="123"/>
      <c r="BC1220" s="123"/>
      <c r="BD1220" s="123"/>
      <c r="BE1220" s="123"/>
      <c r="BF1220" s="67"/>
    </row>
    <row r="1221" spans="1:58" ht="25.5" customHeight="1" x14ac:dyDescent="0.25">
      <c r="A1221" s="31"/>
      <c r="B1221" s="31"/>
      <c r="C1221" s="31"/>
      <c r="D1221" s="31"/>
      <c r="E1221" s="33"/>
      <c r="F1221" s="90"/>
      <c r="G1221" s="31"/>
      <c r="H1221" s="83"/>
      <c r="I1221" s="83"/>
      <c r="J1221" s="62"/>
      <c r="K1221" s="31"/>
      <c r="L1221" s="31"/>
      <c r="M1221" s="83"/>
      <c r="N1221" s="69"/>
      <c r="O1221" s="69"/>
      <c r="P1221" s="74"/>
      <c r="Q1221" s="74"/>
      <c r="R1221" s="75"/>
      <c r="S1221" s="34"/>
      <c r="T1221" s="83"/>
      <c r="U1221" s="83"/>
      <c r="V1221" s="83"/>
      <c r="W1221" s="83"/>
      <c r="X1221" s="74"/>
      <c r="Y1221" s="74"/>
      <c r="Z1221" s="74"/>
      <c r="AA1221" s="66"/>
      <c r="AB1221" s="72"/>
      <c r="AC1221" s="66"/>
      <c r="AD1221" s="72"/>
      <c r="AE1221" s="72"/>
      <c r="AF1221" s="72"/>
      <c r="AG1221" s="62"/>
      <c r="AH1221" s="104"/>
      <c r="AI1221" s="105"/>
      <c r="AJ1221" s="30"/>
      <c r="AK1221" s="30"/>
      <c r="AL1221" s="30"/>
      <c r="AM1221" s="30"/>
      <c r="AN1221" s="68"/>
      <c r="AO1221" s="68"/>
      <c r="AP1221" s="68"/>
      <c r="AQ1221" s="68"/>
      <c r="AR1221" s="68"/>
      <c r="AS1221" s="31"/>
      <c r="AT1221" s="73"/>
      <c r="AU1221" s="73"/>
      <c r="AV1221" s="68"/>
      <c r="AW1221" s="67"/>
      <c r="AX1221" s="67"/>
      <c r="AY1221" s="67"/>
      <c r="AZ1221" s="67"/>
      <c r="BA1221" s="123"/>
      <c r="BB1221" s="123"/>
      <c r="BC1221" s="123"/>
      <c r="BD1221" s="123"/>
      <c r="BE1221" s="123"/>
      <c r="BF1221" s="67"/>
    </row>
    <row r="1222" spans="1:58" ht="25.5" customHeight="1" x14ac:dyDescent="0.25">
      <c r="A1222" s="31"/>
      <c r="B1222" s="31"/>
      <c r="C1222" s="31"/>
      <c r="D1222" s="31"/>
      <c r="E1222" s="33"/>
      <c r="F1222" s="90"/>
      <c r="G1222" s="31"/>
      <c r="H1222" s="83"/>
      <c r="I1222" s="83"/>
      <c r="J1222" s="62"/>
      <c r="K1222" s="31"/>
      <c r="L1222" s="31"/>
      <c r="M1222" s="83"/>
      <c r="N1222" s="69"/>
      <c r="O1222" s="69"/>
      <c r="P1222" s="74"/>
      <c r="Q1222" s="74"/>
      <c r="R1222" s="75"/>
      <c r="S1222" s="34"/>
      <c r="T1222" s="83"/>
      <c r="U1222" s="83"/>
      <c r="V1222" s="83"/>
      <c r="W1222" s="83"/>
      <c r="X1222" s="74"/>
      <c r="Y1222" s="74"/>
      <c r="Z1222" s="74"/>
      <c r="AA1222" s="66"/>
      <c r="AB1222" s="72"/>
      <c r="AC1222" s="66"/>
      <c r="AD1222" s="72"/>
      <c r="AE1222" s="72"/>
      <c r="AF1222" s="72"/>
      <c r="AG1222" s="62"/>
      <c r="AH1222" s="104"/>
      <c r="AI1222" s="105"/>
      <c r="AJ1222" s="30"/>
      <c r="AK1222" s="30"/>
      <c r="AL1222" s="30"/>
      <c r="AM1222" s="30"/>
      <c r="AN1222" s="68"/>
      <c r="AO1222" s="68"/>
      <c r="AP1222" s="68"/>
      <c r="AQ1222" s="68"/>
      <c r="AR1222" s="68"/>
      <c r="AS1222" s="31"/>
      <c r="AT1222" s="73"/>
      <c r="AU1222" s="73"/>
      <c r="AV1222" s="68"/>
      <c r="AW1222" s="67"/>
      <c r="AX1222" s="67"/>
      <c r="AY1222" s="67"/>
      <c r="AZ1222" s="67"/>
      <c r="BA1222" s="123"/>
      <c r="BB1222" s="123"/>
      <c r="BC1222" s="123"/>
      <c r="BD1222" s="123"/>
      <c r="BE1222" s="123"/>
      <c r="BF1222" s="67"/>
    </row>
    <row r="1223" spans="1:58" ht="25.5" customHeight="1" x14ac:dyDescent="0.25">
      <c r="A1223" s="31"/>
      <c r="B1223" s="31"/>
      <c r="C1223" s="31"/>
      <c r="D1223" s="31"/>
      <c r="E1223" s="33"/>
      <c r="F1223" s="90"/>
      <c r="G1223" s="31"/>
      <c r="H1223" s="83"/>
      <c r="I1223" s="83"/>
      <c r="J1223" s="62"/>
      <c r="K1223" s="31"/>
      <c r="L1223" s="31"/>
      <c r="M1223" s="83"/>
      <c r="N1223" s="69"/>
      <c r="O1223" s="69"/>
      <c r="P1223" s="74"/>
      <c r="Q1223" s="74"/>
      <c r="R1223" s="75"/>
      <c r="S1223" s="34"/>
      <c r="T1223" s="83"/>
      <c r="U1223" s="83"/>
      <c r="V1223" s="83"/>
      <c r="W1223" s="83"/>
      <c r="X1223" s="74"/>
      <c r="Y1223" s="74"/>
      <c r="Z1223" s="74"/>
      <c r="AA1223" s="66"/>
      <c r="AB1223" s="72"/>
      <c r="AC1223" s="66"/>
      <c r="AD1223" s="72"/>
      <c r="AE1223" s="72"/>
      <c r="AF1223" s="72"/>
      <c r="AG1223" s="62"/>
      <c r="AH1223" s="104"/>
      <c r="AI1223" s="105"/>
      <c r="AJ1223" s="30"/>
      <c r="AK1223" s="30"/>
      <c r="AL1223" s="30"/>
      <c r="AM1223" s="30"/>
      <c r="AN1223" s="68"/>
      <c r="AO1223" s="68"/>
      <c r="AP1223" s="68"/>
      <c r="AQ1223" s="68"/>
      <c r="AR1223" s="68"/>
      <c r="AS1223" s="31"/>
      <c r="AT1223" s="73"/>
      <c r="AU1223" s="73"/>
      <c r="AV1223" s="68"/>
      <c r="AW1223" s="67"/>
      <c r="AX1223" s="67"/>
      <c r="AY1223" s="67"/>
      <c r="AZ1223" s="67"/>
      <c r="BA1223" s="123"/>
      <c r="BB1223" s="123"/>
      <c r="BC1223" s="123"/>
      <c r="BD1223" s="123"/>
      <c r="BE1223" s="123"/>
      <c r="BF1223" s="67"/>
    </row>
    <row r="1224" spans="1:58" ht="25.5" customHeight="1" x14ac:dyDescent="0.25">
      <c r="A1224" s="31"/>
      <c r="B1224" s="31"/>
      <c r="C1224" s="31"/>
      <c r="D1224" s="31"/>
      <c r="E1224" s="33"/>
      <c r="F1224" s="90"/>
      <c r="G1224" s="31"/>
      <c r="H1224" s="83"/>
      <c r="I1224" s="83"/>
      <c r="J1224" s="62"/>
      <c r="K1224" s="31"/>
      <c r="L1224" s="31"/>
      <c r="M1224" s="83"/>
      <c r="N1224" s="69"/>
      <c r="O1224" s="69"/>
      <c r="P1224" s="74"/>
      <c r="Q1224" s="74"/>
      <c r="R1224" s="75"/>
      <c r="S1224" s="34"/>
      <c r="T1224" s="83"/>
      <c r="U1224" s="83"/>
      <c r="V1224" s="83"/>
      <c r="W1224" s="83"/>
      <c r="X1224" s="74"/>
      <c r="Y1224" s="74"/>
      <c r="Z1224" s="74"/>
      <c r="AA1224" s="66"/>
      <c r="AB1224" s="72"/>
      <c r="AC1224" s="66"/>
      <c r="AD1224" s="72"/>
      <c r="AE1224" s="72"/>
      <c r="AF1224" s="72"/>
      <c r="AG1224" s="62"/>
      <c r="AH1224" s="104"/>
      <c r="AI1224" s="105"/>
      <c r="AJ1224" s="30"/>
      <c r="AK1224" s="30"/>
      <c r="AL1224" s="30"/>
      <c r="AM1224" s="30"/>
      <c r="AN1224" s="68"/>
      <c r="AO1224" s="68"/>
      <c r="AP1224" s="68"/>
      <c r="AQ1224" s="68"/>
      <c r="AR1224" s="68"/>
      <c r="AS1224" s="31"/>
      <c r="AT1224" s="73"/>
      <c r="AU1224" s="73"/>
      <c r="AV1224" s="68"/>
      <c r="AW1224" s="67"/>
      <c r="AX1224" s="67"/>
      <c r="AY1224" s="67"/>
      <c r="AZ1224" s="67"/>
      <c r="BA1224" s="123"/>
      <c r="BB1224" s="123"/>
      <c r="BC1224" s="123"/>
      <c r="BD1224" s="123"/>
      <c r="BE1224" s="123"/>
      <c r="BF1224" s="67"/>
    </row>
    <row r="1225" spans="1:58" ht="25.5" customHeight="1" x14ac:dyDescent="0.25">
      <c r="A1225" s="31"/>
      <c r="B1225" s="31"/>
      <c r="C1225" s="31"/>
      <c r="D1225" s="31"/>
      <c r="E1225" s="33"/>
      <c r="F1225" s="90"/>
      <c r="G1225" s="31"/>
      <c r="H1225" s="83"/>
      <c r="I1225" s="83"/>
      <c r="J1225" s="62"/>
      <c r="K1225" s="31"/>
      <c r="L1225" s="31"/>
      <c r="M1225" s="83"/>
      <c r="N1225" s="69"/>
      <c r="O1225" s="69"/>
      <c r="P1225" s="74"/>
      <c r="Q1225" s="74"/>
      <c r="R1225" s="75"/>
      <c r="S1225" s="34"/>
      <c r="T1225" s="83"/>
      <c r="U1225" s="83"/>
      <c r="V1225" s="83"/>
      <c r="W1225" s="83"/>
      <c r="X1225" s="74"/>
      <c r="Y1225" s="74"/>
      <c r="Z1225" s="74"/>
      <c r="AA1225" s="66"/>
      <c r="AB1225" s="72"/>
      <c r="AC1225" s="66"/>
      <c r="AD1225" s="72"/>
      <c r="AE1225" s="72"/>
      <c r="AF1225" s="72"/>
      <c r="AG1225" s="62"/>
      <c r="AH1225" s="104"/>
      <c r="AI1225" s="105"/>
      <c r="AJ1225" s="30"/>
      <c r="AK1225" s="30"/>
      <c r="AL1225" s="30"/>
      <c r="AM1225" s="30"/>
      <c r="AN1225" s="68"/>
      <c r="AO1225" s="68"/>
      <c r="AP1225" s="68"/>
      <c r="AQ1225" s="68"/>
      <c r="AR1225" s="68"/>
      <c r="AS1225" s="31"/>
      <c r="AT1225" s="73"/>
      <c r="AU1225" s="73"/>
      <c r="AV1225" s="68"/>
      <c r="AW1225" s="67"/>
      <c r="AX1225" s="67"/>
      <c r="AY1225" s="67"/>
      <c r="AZ1225" s="67"/>
      <c r="BA1225" s="123"/>
      <c r="BB1225" s="123"/>
      <c r="BC1225" s="123"/>
      <c r="BD1225" s="123"/>
      <c r="BE1225" s="123"/>
      <c r="BF1225" s="67"/>
    </row>
    <row r="1226" spans="1:58" ht="25.5" customHeight="1" x14ac:dyDescent="0.25">
      <c r="A1226" s="31"/>
      <c r="B1226" s="31"/>
      <c r="C1226" s="31"/>
      <c r="D1226" s="31"/>
      <c r="E1226" s="33"/>
      <c r="F1226" s="90"/>
      <c r="G1226" s="31"/>
      <c r="H1226" s="83"/>
      <c r="I1226" s="83"/>
      <c r="J1226" s="62"/>
      <c r="K1226" s="31"/>
      <c r="L1226" s="31"/>
      <c r="M1226" s="83"/>
      <c r="N1226" s="69"/>
      <c r="O1226" s="69"/>
      <c r="P1226" s="74"/>
      <c r="Q1226" s="74"/>
      <c r="R1226" s="75"/>
      <c r="S1226" s="34"/>
      <c r="T1226" s="83"/>
      <c r="U1226" s="83"/>
      <c r="V1226" s="83"/>
      <c r="W1226" s="83"/>
      <c r="X1226" s="74"/>
      <c r="Y1226" s="74"/>
      <c r="Z1226" s="74"/>
      <c r="AA1226" s="66"/>
      <c r="AB1226" s="72"/>
      <c r="AC1226" s="66"/>
      <c r="AD1226" s="72"/>
      <c r="AE1226" s="72"/>
      <c r="AF1226" s="72"/>
      <c r="AG1226" s="62"/>
      <c r="AH1226" s="104"/>
      <c r="AI1226" s="105"/>
      <c r="AJ1226" s="30"/>
      <c r="AK1226" s="30"/>
      <c r="AL1226" s="30"/>
      <c r="AM1226" s="30"/>
      <c r="AN1226" s="68"/>
      <c r="AO1226" s="68"/>
      <c r="AP1226" s="68"/>
      <c r="AQ1226" s="68"/>
      <c r="AR1226" s="68"/>
      <c r="AS1226" s="31"/>
      <c r="AT1226" s="73"/>
      <c r="AU1226" s="73"/>
      <c r="AV1226" s="68"/>
      <c r="AW1226" s="67"/>
      <c r="AX1226" s="67"/>
      <c r="AY1226" s="67"/>
      <c r="AZ1226" s="67"/>
      <c r="BA1226" s="123"/>
      <c r="BB1226" s="123"/>
      <c r="BC1226" s="123"/>
      <c r="BD1226" s="123"/>
      <c r="BE1226" s="123"/>
      <c r="BF1226" s="67"/>
    </row>
    <row r="1227" spans="1:58" ht="25.5" customHeight="1" x14ac:dyDescent="0.25">
      <c r="A1227" s="31"/>
      <c r="B1227" s="31"/>
      <c r="C1227" s="31"/>
      <c r="D1227" s="31"/>
      <c r="E1227" s="33"/>
      <c r="F1227" s="90"/>
      <c r="G1227" s="31"/>
      <c r="H1227" s="83"/>
      <c r="I1227" s="83"/>
      <c r="J1227" s="62"/>
      <c r="K1227" s="31"/>
      <c r="L1227" s="31"/>
      <c r="M1227" s="83"/>
      <c r="N1227" s="69"/>
      <c r="O1227" s="69"/>
      <c r="P1227" s="74"/>
      <c r="Q1227" s="74"/>
      <c r="R1227" s="75"/>
      <c r="S1227" s="34"/>
      <c r="T1227" s="83"/>
      <c r="U1227" s="83"/>
      <c r="V1227" s="83"/>
      <c r="W1227" s="83"/>
      <c r="X1227" s="74"/>
      <c r="Y1227" s="74"/>
      <c r="Z1227" s="74"/>
      <c r="AA1227" s="66"/>
      <c r="AB1227" s="72"/>
      <c r="AC1227" s="66"/>
      <c r="AD1227" s="72"/>
      <c r="AE1227" s="72"/>
      <c r="AF1227" s="72"/>
      <c r="AG1227" s="62"/>
      <c r="AH1227" s="104"/>
      <c r="AI1227" s="105"/>
      <c r="AJ1227" s="30"/>
      <c r="AK1227" s="30"/>
      <c r="AL1227" s="30"/>
      <c r="AM1227" s="30"/>
      <c r="AN1227" s="68"/>
      <c r="AO1227" s="68"/>
      <c r="AP1227" s="68"/>
      <c r="AQ1227" s="68"/>
      <c r="AR1227" s="68"/>
      <c r="AS1227" s="31"/>
      <c r="AT1227" s="73"/>
      <c r="AU1227" s="73"/>
      <c r="AV1227" s="68"/>
      <c r="AW1227" s="67"/>
      <c r="AX1227" s="67"/>
      <c r="AY1227" s="67"/>
      <c r="AZ1227" s="67"/>
      <c r="BA1227" s="123"/>
      <c r="BB1227" s="123"/>
      <c r="BC1227" s="123"/>
      <c r="BD1227" s="123"/>
      <c r="BE1227" s="123"/>
      <c r="BF1227" s="67"/>
    </row>
    <row r="1228" spans="1:58" ht="25.5" customHeight="1" x14ac:dyDescent="0.25">
      <c r="A1228" s="31"/>
      <c r="B1228" s="31"/>
      <c r="C1228" s="31"/>
      <c r="D1228" s="31"/>
      <c r="E1228" s="33"/>
      <c r="F1228" s="90"/>
      <c r="G1228" s="31"/>
      <c r="H1228" s="83"/>
      <c r="I1228" s="83"/>
      <c r="J1228" s="62"/>
      <c r="K1228" s="31"/>
      <c r="L1228" s="31"/>
      <c r="M1228" s="83"/>
      <c r="N1228" s="69"/>
      <c r="O1228" s="69"/>
      <c r="P1228" s="74"/>
      <c r="Q1228" s="74"/>
      <c r="R1228" s="75"/>
      <c r="S1228" s="34"/>
      <c r="T1228" s="83"/>
      <c r="U1228" s="83"/>
      <c r="V1228" s="83"/>
      <c r="W1228" s="83"/>
      <c r="X1228" s="74"/>
      <c r="Y1228" s="74"/>
      <c r="Z1228" s="74"/>
      <c r="AA1228" s="66"/>
      <c r="AB1228" s="72"/>
      <c r="AC1228" s="66"/>
      <c r="AD1228" s="72"/>
      <c r="AE1228" s="72"/>
      <c r="AF1228" s="72"/>
      <c r="AG1228" s="62"/>
      <c r="AH1228" s="104"/>
      <c r="AI1228" s="105"/>
      <c r="AJ1228" s="30"/>
      <c r="AK1228" s="30"/>
      <c r="AL1228" s="30"/>
      <c r="AM1228" s="30"/>
      <c r="AN1228" s="68"/>
      <c r="AO1228" s="68"/>
      <c r="AP1228" s="68"/>
      <c r="AQ1228" s="68"/>
      <c r="AR1228" s="68"/>
      <c r="AS1228" s="31"/>
      <c r="AT1228" s="73"/>
      <c r="AU1228" s="73"/>
      <c r="AV1228" s="68"/>
      <c r="AW1228" s="67"/>
      <c r="AX1228" s="67"/>
      <c r="AY1228" s="67"/>
      <c r="AZ1228" s="67"/>
      <c r="BA1228" s="123"/>
      <c r="BB1228" s="123"/>
      <c r="BC1228" s="123"/>
      <c r="BD1228" s="123"/>
      <c r="BE1228" s="123"/>
      <c r="BF1228" s="67"/>
    </row>
    <row r="1229" spans="1:58" ht="25.5" customHeight="1" x14ac:dyDescent="0.25">
      <c r="A1229" s="31"/>
      <c r="B1229" s="31"/>
      <c r="C1229" s="31"/>
      <c r="D1229" s="31"/>
      <c r="E1229" s="33"/>
      <c r="F1229" s="90"/>
      <c r="G1229" s="31"/>
      <c r="H1229" s="83"/>
      <c r="I1229" s="83"/>
      <c r="J1229" s="62"/>
      <c r="K1229" s="31"/>
      <c r="L1229" s="31"/>
      <c r="M1229" s="83"/>
      <c r="N1229" s="69"/>
      <c r="O1229" s="69"/>
      <c r="P1229" s="74"/>
      <c r="Q1229" s="74"/>
      <c r="R1229" s="75"/>
      <c r="S1229" s="34"/>
      <c r="T1229" s="83"/>
      <c r="U1229" s="83"/>
      <c r="V1229" s="83"/>
      <c r="W1229" s="83"/>
      <c r="X1229" s="74"/>
      <c r="Y1229" s="74"/>
      <c r="Z1229" s="74"/>
      <c r="AA1229" s="66"/>
      <c r="AB1229" s="72"/>
      <c r="AC1229" s="66"/>
      <c r="AD1229" s="72"/>
      <c r="AE1229" s="72"/>
      <c r="AF1229" s="72"/>
      <c r="AG1229" s="62"/>
      <c r="AH1229" s="104"/>
      <c r="AI1229" s="105"/>
      <c r="AJ1229" s="30"/>
      <c r="AK1229" s="30"/>
      <c r="AL1229" s="30"/>
      <c r="AM1229" s="30"/>
      <c r="AN1229" s="68"/>
      <c r="AO1229" s="68"/>
      <c r="AP1229" s="68"/>
      <c r="AQ1229" s="68"/>
      <c r="AR1229" s="68"/>
      <c r="AS1229" s="31"/>
      <c r="AT1229" s="73"/>
      <c r="AU1229" s="73"/>
      <c r="AV1229" s="68"/>
      <c r="AW1229" s="67"/>
      <c r="AX1229" s="67"/>
      <c r="AY1229" s="67"/>
      <c r="AZ1229" s="67"/>
      <c r="BA1229" s="123"/>
      <c r="BB1229" s="123"/>
      <c r="BC1229" s="123"/>
      <c r="BD1229" s="123"/>
      <c r="BE1229" s="123"/>
      <c r="BF1229" s="67"/>
    </row>
    <row r="1230" spans="1:58" ht="25.5" customHeight="1" x14ac:dyDescent="0.25">
      <c r="A1230" s="31"/>
      <c r="B1230" s="31"/>
      <c r="C1230" s="31"/>
      <c r="D1230" s="31"/>
      <c r="E1230" s="33"/>
      <c r="F1230" s="90"/>
      <c r="G1230" s="31"/>
      <c r="H1230" s="83"/>
      <c r="I1230" s="83"/>
      <c r="J1230" s="62"/>
      <c r="K1230" s="31"/>
      <c r="L1230" s="31"/>
      <c r="M1230" s="83"/>
      <c r="N1230" s="69"/>
      <c r="O1230" s="69"/>
      <c r="P1230" s="74"/>
      <c r="Q1230" s="74"/>
      <c r="R1230" s="75"/>
      <c r="S1230" s="34"/>
      <c r="T1230" s="83"/>
      <c r="U1230" s="83"/>
      <c r="V1230" s="83"/>
      <c r="W1230" s="83"/>
      <c r="X1230" s="74"/>
      <c r="Y1230" s="74"/>
      <c r="Z1230" s="74"/>
      <c r="AA1230" s="66"/>
      <c r="AB1230" s="72"/>
      <c r="AC1230" s="66"/>
      <c r="AD1230" s="72"/>
      <c r="AE1230" s="72"/>
      <c r="AF1230" s="72"/>
      <c r="AG1230" s="62"/>
      <c r="AH1230" s="104"/>
      <c r="AI1230" s="105"/>
      <c r="AJ1230" s="30"/>
      <c r="AK1230" s="30"/>
      <c r="AL1230" s="30"/>
      <c r="AM1230" s="30"/>
      <c r="AN1230" s="68"/>
      <c r="AO1230" s="68"/>
      <c r="AP1230" s="68"/>
      <c r="AQ1230" s="68"/>
      <c r="AR1230" s="68"/>
      <c r="AS1230" s="31"/>
      <c r="AT1230" s="73"/>
      <c r="AU1230" s="73"/>
      <c r="AV1230" s="68"/>
      <c r="AW1230" s="67"/>
      <c r="AX1230" s="67"/>
      <c r="AY1230" s="67"/>
      <c r="AZ1230" s="67"/>
      <c r="BA1230" s="123"/>
      <c r="BB1230" s="123"/>
      <c r="BC1230" s="123"/>
      <c r="BD1230" s="123"/>
      <c r="BE1230" s="123"/>
      <c r="BF1230" s="67"/>
    </row>
    <row r="1231" spans="1:58" ht="25.5" customHeight="1" x14ac:dyDescent="0.25">
      <c r="A1231" s="31"/>
      <c r="B1231" s="31"/>
      <c r="C1231" s="31"/>
      <c r="D1231" s="31"/>
      <c r="E1231" s="33"/>
      <c r="F1231" s="90"/>
      <c r="G1231" s="31"/>
      <c r="H1231" s="83"/>
      <c r="I1231" s="83"/>
      <c r="J1231" s="62"/>
      <c r="K1231" s="31"/>
      <c r="L1231" s="31"/>
      <c r="M1231" s="83"/>
      <c r="N1231" s="69"/>
      <c r="O1231" s="69"/>
      <c r="P1231" s="74"/>
      <c r="Q1231" s="74"/>
      <c r="R1231" s="75"/>
      <c r="S1231" s="34"/>
      <c r="T1231" s="83"/>
      <c r="U1231" s="83"/>
      <c r="V1231" s="83"/>
      <c r="W1231" s="83"/>
      <c r="X1231" s="74"/>
      <c r="Y1231" s="74"/>
      <c r="Z1231" s="74"/>
      <c r="AA1231" s="66"/>
      <c r="AB1231" s="72"/>
      <c r="AC1231" s="66"/>
      <c r="AD1231" s="72"/>
      <c r="AE1231" s="72"/>
      <c r="AF1231" s="72"/>
      <c r="AG1231" s="62"/>
      <c r="AH1231" s="104"/>
      <c r="AI1231" s="105"/>
      <c r="AJ1231" s="30"/>
      <c r="AK1231" s="30"/>
      <c r="AL1231" s="30"/>
      <c r="AM1231" s="30"/>
      <c r="AN1231" s="68"/>
      <c r="AO1231" s="68"/>
      <c r="AP1231" s="68"/>
      <c r="AQ1231" s="68"/>
      <c r="AR1231" s="68"/>
      <c r="AS1231" s="31"/>
      <c r="AT1231" s="73"/>
      <c r="AU1231" s="73"/>
      <c r="AV1231" s="68"/>
      <c r="AW1231" s="67"/>
      <c r="AX1231" s="67"/>
      <c r="AY1231" s="67"/>
      <c r="AZ1231" s="67"/>
      <c r="BA1231" s="123"/>
      <c r="BB1231" s="123"/>
      <c r="BC1231" s="123"/>
      <c r="BD1231" s="123"/>
      <c r="BE1231" s="123"/>
      <c r="BF1231" s="67"/>
    </row>
    <row r="1232" spans="1:58" ht="25.5" customHeight="1" x14ac:dyDescent="0.25">
      <c r="A1232" s="31"/>
      <c r="B1232" s="31"/>
      <c r="C1232" s="31"/>
      <c r="D1232" s="31"/>
      <c r="E1232" s="33"/>
      <c r="F1232" s="90"/>
      <c r="G1232" s="31"/>
      <c r="H1232" s="83"/>
      <c r="I1232" s="83"/>
      <c r="J1232" s="62"/>
      <c r="K1232" s="31"/>
      <c r="L1232" s="31"/>
      <c r="M1232" s="83"/>
      <c r="N1232" s="69"/>
      <c r="O1232" s="69"/>
      <c r="P1232" s="74"/>
      <c r="Q1232" s="74"/>
      <c r="R1232" s="75"/>
      <c r="S1232" s="34"/>
      <c r="T1232" s="83"/>
      <c r="U1232" s="83"/>
      <c r="V1232" s="83"/>
      <c r="W1232" s="83"/>
      <c r="X1232" s="74"/>
      <c r="Y1232" s="74"/>
      <c r="Z1232" s="74"/>
      <c r="AA1232" s="66"/>
      <c r="AB1232" s="72"/>
      <c r="AC1232" s="66"/>
      <c r="AD1232" s="72"/>
      <c r="AE1232" s="72"/>
      <c r="AF1232" s="72"/>
      <c r="AG1232" s="62"/>
      <c r="AH1232" s="104"/>
      <c r="AI1232" s="105"/>
      <c r="AJ1232" s="30"/>
      <c r="AK1232" s="30"/>
      <c r="AL1232" s="30"/>
      <c r="AM1232" s="30"/>
      <c r="AN1232" s="68"/>
      <c r="AO1232" s="68"/>
      <c r="AP1232" s="68"/>
      <c r="AQ1232" s="68"/>
      <c r="AR1232" s="68"/>
      <c r="AS1232" s="31"/>
      <c r="AT1232" s="73"/>
      <c r="AU1232" s="73"/>
      <c r="AV1232" s="68"/>
      <c r="AW1232" s="67"/>
      <c r="AX1232" s="67"/>
      <c r="AY1232" s="67"/>
      <c r="AZ1232" s="67"/>
      <c r="BA1232" s="123"/>
      <c r="BB1232" s="123"/>
      <c r="BC1232" s="123"/>
      <c r="BD1232" s="123"/>
      <c r="BE1232" s="123"/>
      <c r="BF1232" s="67"/>
    </row>
    <row r="1233" spans="1:58" ht="25.5" customHeight="1" x14ac:dyDescent="0.25">
      <c r="A1233" s="31"/>
      <c r="B1233" s="31"/>
      <c r="C1233" s="31"/>
      <c r="D1233" s="31"/>
      <c r="E1233" s="33"/>
      <c r="F1233" s="90"/>
      <c r="G1233" s="31"/>
      <c r="H1233" s="83"/>
      <c r="I1233" s="83"/>
      <c r="J1233" s="62"/>
      <c r="K1233" s="31"/>
      <c r="L1233" s="31"/>
      <c r="M1233" s="83"/>
      <c r="N1233" s="69"/>
      <c r="O1233" s="69"/>
      <c r="P1233" s="74"/>
      <c r="Q1233" s="74"/>
      <c r="R1233" s="75"/>
      <c r="S1233" s="34"/>
      <c r="T1233" s="83"/>
      <c r="U1233" s="83"/>
      <c r="V1233" s="83"/>
      <c r="W1233" s="83"/>
      <c r="X1233" s="74"/>
      <c r="Y1233" s="74"/>
      <c r="Z1233" s="74"/>
      <c r="AA1233" s="66"/>
      <c r="AB1233" s="72"/>
      <c r="AC1233" s="66"/>
      <c r="AD1233" s="72"/>
      <c r="AE1233" s="72"/>
      <c r="AF1233" s="72"/>
      <c r="AG1233" s="62"/>
      <c r="AH1233" s="104"/>
      <c r="AI1233" s="105"/>
      <c r="AJ1233" s="30"/>
      <c r="AK1233" s="30"/>
      <c r="AL1233" s="30"/>
      <c r="AM1233" s="30"/>
      <c r="AN1233" s="68"/>
      <c r="AO1233" s="68"/>
      <c r="AP1233" s="68"/>
      <c r="AQ1233" s="68"/>
      <c r="AR1233" s="68"/>
      <c r="AS1233" s="31"/>
      <c r="AT1233" s="73"/>
      <c r="AU1233" s="73"/>
      <c r="AV1233" s="68"/>
      <c r="AW1233" s="67"/>
      <c r="AX1233" s="67"/>
      <c r="AY1233" s="67"/>
      <c r="AZ1233" s="67"/>
      <c r="BA1233" s="123"/>
      <c r="BB1233" s="123"/>
      <c r="BC1233" s="123"/>
      <c r="BD1233" s="123"/>
      <c r="BE1233" s="123"/>
      <c r="BF1233" s="67"/>
    </row>
    <row r="1234" spans="1:58" ht="25.5" customHeight="1" x14ac:dyDescent="0.25">
      <c r="A1234" s="31"/>
      <c r="B1234" s="31"/>
      <c r="C1234" s="31"/>
      <c r="D1234" s="31"/>
      <c r="E1234" s="33"/>
      <c r="F1234" s="90"/>
      <c r="G1234" s="31"/>
      <c r="H1234" s="83"/>
      <c r="I1234" s="83"/>
      <c r="J1234" s="62"/>
      <c r="K1234" s="31"/>
      <c r="L1234" s="31"/>
      <c r="M1234" s="83"/>
      <c r="N1234" s="69"/>
      <c r="O1234" s="69"/>
      <c r="P1234" s="74"/>
      <c r="Q1234" s="74"/>
      <c r="R1234" s="75"/>
      <c r="S1234" s="34"/>
      <c r="T1234" s="83"/>
      <c r="U1234" s="83"/>
      <c r="V1234" s="83"/>
      <c r="W1234" s="83"/>
      <c r="X1234" s="74"/>
      <c r="Y1234" s="74"/>
      <c r="Z1234" s="74"/>
      <c r="AA1234" s="66"/>
      <c r="AB1234" s="72"/>
      <c r="AC1234" s="66"/>
      <c r="AD1234" s="72"/>
      <c r="AE1234" s="72"/>
      <c r="AF1234" s="72"/>
      <c r="AG1234" s="62"/>
      <c r="AH1234" s="104"/>
      <c r="AI1234" s="105"/>
      <c r="AJ1234" s="30"/>
      <c r="AK1234" s="30"/>
      <c r="AL1234" s="30"/>
      <c r="AM1234" s="30"/>
      <c r="AN1234" s="68"/>
      <c r="AO1234" s="68"/>
      <c r="AP1234" s="68"/>
      <c r="AQ1234" s="68"/>
      <c r="AR1234" s="68"/>
      <c r="AS1234" s="31"/>
      <c r="AT1234" s="73"/>
      <c r="AU1234" s="73"/>
      <c r="AV1234" s="68"/>
      <c r="AW1234" s="67"/>
      <c r="AX1234" s="67"/>
      <c r="AY1234" s="67"/>
      <c r="AZ1234" s="67"/>
      <c r="BA1234" s="123"/>
      <c r="BB1234" s="123"/>
      <c r="BC1234" s="123"/>
      <c r="BD1234" s="123"/>
      <c r="BE1234" s="123"/>
      <c r="BF1234" s="67"/>
    </row>
    <row r="1235" spans="1:58" ht="25.5" customHeight="1" x14ac:dyDescent="0.25">
      <c r="A1235" s="31"/>
      <c r="B1235" s="31"/>
      <c r="C1235" s="31"/>
      <c r="D1235" s="31"/>
      <c r="E1235" s="33"/>
      <c r="F1235" s="90"/>
      <c r="G1235" s="31"/>
      <c r="H1235" s="83"/>
      <c r="I1235" s="83"/>
      <c r="J1235" s="62"/>
      <c r="K1235" s="31"/>
      <c r="L1235" s="31"/>
      <c r="M1235" s="83"/>
      <c r="N1235" s="69"/>
      <c r="O1235" s="69"/>
      <c r="P1235" s="74"/>
      <c r="Q1235" s="74"/>
      <c r="R1235" s="75"/>
      <c r="S1235" s="34"/>
      <c r="T1235" s="83"/>
      <c r="U1235" s="83"/>
      <c r="V1235" s="83"/>
      <c r="W1235" s="83"/>
      <c r="X1235" s="74"/>
      <c r="Y1235" s="74"/>
      <c r="Z1235" s="74"/>
      <c r="AA1235" s="66"/>
      <c r="AB1235" s="72"/>
      <c r="AC1235" s="66"/>
      <c r="AD1235" s="72"/>
      <c r="AE1235" s="72"/>
      <c r="AF1235" s="72"/>
      <c r="AG1235" s="62"/>
      <c r="AH1235" s="104"/>
      <c r="AI1235" s="105"/>
      <c r="AJ1235" s="30"/>
      <c r="AK1235" s="30"/>
      <c r="AL1235" s="30"/>
      <c r="AM1235" s="30"/>
      <c r="AN1235" s="68"/>
      <c r="AO1235" s="68"/>
      <c r="AP1235" s="68"/>
      <c r="AQ1235" s="68"/>
      <c r="AR1235" s="68"/>
      <c r="AS1235" s="31"/>
      <c r="AT1235" s="73"/>
      <c r="AU1235" s="73"/>
      <c r="AV1235" s="68"/>
      <c r="AW1235" s="67"/>
      <c r="AX1235" s="67"/>
      <c r="AY1235" s="67"/>
      <c r="AZ1235" s="67"/>
      <c r="BA1235" s="123"/>
      <c r="BB1235" s="123"/>
      <c r="BC1235" s="123"/>
      <c r="BD1235" s="123"/>
      <c r="BE1235" s="123"/>
      <c r="BF1235" s="67"/>
    </row>
    <row r="1236" spans="1:58" ht="25.5" customHeight="1" x14ac:dyDescent="0.25">
      <c r="A1236" s="31"/>
      <c r="B1236" s="31"/>
      <c r="C1236" s="31"/>
      <c r="D1236" s="31"/>
      <c r="E1236" s="33"/>
      <c r="F1236" s="90"/>
      <c r="G1236" s="31"/>
      <c r="H1236" s="83"/>
      <c r="I1236" s="83"/>
      <c r="J1236" s="62"/>
      <c r="K1236" s="31"/>
      <c r="L1236" s="31"/>
      <c r="M1236" s="83"/>
      <c r="N1236" s="69"/>
      <c r="O1236" s="69"/>
      <c r="P1236" s="74"/>
      <c r="Q1236" s="74"/>
      <c r="R1236" s="75"/>
      <c r="S1236" s="34"/>
      <c r="T1236" s="83"/>
      <c r="U1236" s="83"/>
      <c r="V1236" s="83"/>
      <c r="W1236" s="83"/>
      <c r="X1236" s="74"/>
      <c r="Y1236" s="74"/>
      <c r="Z1236" s="74"/>
      <c r="AA1236" s="66"/>
      <c r="AB1236" s="72"/>
      <c r="AC1236" s="66"/>
      <c r="AD1236" s="72"/>
      <c r="AE1236" s="72"/>
      <c r="AF1236" s="72"/>
      <c r="AG1236" s="62"/>
      <c r="AH1236" s="104"/>
      <c r="AI1236" s="105"/>
      <c r="AJ1236" s="30"/>
      <c r="AK1236" s="30"/>
      <c r="AL1236" s="30"/>
      <c r="AM1236" s="30"/>
      <c r="AN1236" s="68"/>
      <c r="AO1236" s="68"/>
      <c r="AP1236" s="68"/>
      <c r="AQ1236" s="68"/>
      <c r="AR1236" s="68"/>
      <c r="AS1236" s="31"/>
      <c r="AT1236" s="73"/>
      <c r="AU1236" s="73"/>
      <c r="AV1236" s="68"/>
      <c r="AW1236" s="67"/>
      <c r="AX1236" s="67"/>
      <c r="AY1236" s="67"/>
      <c r="AZ1236" s="67"/>
      <c r="BA1236" s="123"/>
      <c r="BB1236" s="123"/>
      <c r="BC1236" s="123"/>
      <c r="BD1236" s="123"/>
      <c r="BE1236" s="123"/>
      <c r="BF1236" s="67"/>
    </row>
    <row r="1237" spans="1:58" ht="25.5" customHeight="1" x14ac:dyDescent="0.25">
      <c r="A1237" s="31"/>
      <c r="B1237" s="31"/>
      <c r="C1237" s="31"/>
      <c r="D1237" s="31"/>
      <c r="E1237" s="33"/>
      <c r="F1237" s="90"/>
      <c r="G1237" s="31"/>
      <c r="H1237" s="83"/>
      <c r="I1237" s="83"/>
      <c r="J1237" s="62"/>
      <c r="K1237" s="31"/>
      <c r="L1237" s="31"/>
      <c r="M1237" s="83"/>
      <c r="N1237" s="69"/>
      <c r="O1237" s="69"/>
      <c r="P1237" s="74"/>
      <c r="Q1237" s="74"/>
      <c r="R1237" s="75"/>
      <c r="S1237" s="34"/>
      <c r="T1237" s="83"/>
      <c r="U1237" s="83"/>
      <c r="V1237" s="83"/>
      <c r="W1237" s="83"/>
      <c r="X1237" s="74"/>
      <c r="Y1237" s="74"/>
      <c r="Z1237" s="74"/>
      <c r="AA1237" s="66"/>
      <c r="AB1237" s="72"/>
      <c r="AC1237" s="66"/>
      <c r="AD1237" s="72"/>
      <c r="AE1237" s="72"/>
      <c r="AF1237" s="72"/>
      <c r="AG1237" s="62"/>
      <c r="AH1237" s="104"/>
      <c r="AI1237" s="105"/>
      <c r="AJ1237" s="30"/>
      <c r="AK1237" s="30"/>
      <c r="AL1237" s="30"/>
      <c r="AM1237" s="30"/>
      <c r="AN1237" s="68"/>
      <c r="AO1237" s="68"/>
      <c r="AP1237" s="68"/>
      <c r="AQ1237" s="68"/>
      <c r="AR1237" s="68"/>
      <c r="AS1237" s="31"/>
      <c r="AT1237" s="73"/>
      <c r="AU1237" s="73"/>
      <c r="AV1237" s="68"/>
      <c r="AW1237" s="67"/>
      <c r="AX1237" s="67"/>
      <c r="AY1237" s="67"/>
      <c r="AZ1237" s="67"/>
      <c r="BA1237" s="123"/>
      <c r="BB1237" s="123"/>
      <c r="BC1237" s="123"/>
      <c r="BD1237" s="123"/>
      <c r="BE1237" s="123"/>
      <c r="BF1237" s="67"/>
    </row>
    <row r="1238" spans="1:58" ht="25.5" customHeight="1" x14ac:dyDescent="0.25">
      <c r="A1238" s="31"/>
      <c r="B1238" s="31"/>
      <c r="C1238" s="31"/>
      <c r="D1238" s="31"/>
      <c r="E1238" s="33"/>
      <c r="F1238" s="90"/>
      <c r="G1238" s="31"/>
      <c r="H1238" s="83"/>
      <c r="I1238" s="83"/>
      <c r="J1238" s="62"/>
      <c r="K1238" s="31"/>
      <c r="L1238" s="31"/>
      <c r="M1238" s="83"/>
      <c r="N1238" s="69"/>
      <c r="O1238" s="69"/>
      <c r="P1238" s="74"/>
      <c r="Q1238" s="74"/>
      <c r="R1238" s="75"/>
      <c r="S1238" s="34"/>
      <c r="T1238" s="83"/>
      <c r="U1238" s="83"/>
      <c r="V1238" s="83"/>
      <c r="W1238" s="83"/>
      <c r="X1238" s="74"/>
      <c r="Y1238" s="74"/>
      <c r="Z1238" s="74"/>
      <c r="AA1238" s="66"/>
      <c r="AB1238" s="72"/>
      <c r="AC1238" s="66"/>
      <c r="AD1238" s="72"/>
      <c r="AE1238" s="72"/>
      <c r="AF1238" s="72"/>
      <c r="AG1238" s="62"/>
      <c r="AH1238" s="104"/>
      <c r="AI1238" s="105"/>
      <c r="AJ1238" s="30"/>
      <c r="AK1238" s="30"/>
      <c r="AL1238" s="30"/>
      <c r="AM1238" s="30"/>
      <c r="AN1238" s="68"/>
      <c r="AO1238" s="68"/>
      <c r="AP1238" s="68"/>
      <c r="AQ1238" s="68"/>
      <c r="AR1238" s="68"/>
      <c r="AS1238" s="31"/>
      <c r="AT1238" s="73"/>
      <c r="AU1238" s="73"/>
      <c r="AV1238" s="68"/>
      <c r="AW1238" s="67"/>
      <c r="AX1238" s="67"/>
      <c r="AY1238" s="67"/>
      <c r="AZ1238" s="67"/>
      <c r="BA1238" s="123"/>
      <c r="BB1238" s="123"/>
      <c r="BC1238" s="123"/>
      <c r="BD1238" s="123"/>
      <c r="BE1238" s="123"/>
      <c r="BF1238" s="67"/>
    </row>
    <row r="1239" spans="1:58" ht="25.5" customHeight="1" x14ac:dyDescent="0.25">
      <c r="A1239" s="31"/>
      <c r="B1239" s="31"/>
      <c r="C1239" s="31"/>
      <c r="D1239" s="31"/>
      <c r="E1239" s="33"/>
      <c r="F1239" s="90"/>
      <c r="G1239" s="31"/>
      <c r="H1239" s="83"/>
      <c r="I1239" s="83"/>
      <c r="J1239" s="62"/>
      <c r="K1239" s="31"/>
      <c r="L1239" s="31"/>
      <c r="M1239" s="83"/>
      <c r="N1239" s="69"/>
      <c r="O1239" s="69"/>
      <c r="P1239" s="74"/>
      <c r="Q1239" s="74"/>
      <c r="R1239" s="75"/>
      <c r="S1239" s="34"/>
      <c r="T1239" s="83"/>
      <c r="U1239" s="83"/>
      <c r="V1239" s="83"/>
      <c r="W1239" s="83"/>
      <c r="X1239" s="74"/>
      <c r="Y1239" s="74"/>
      <c r="Z1239" s="74"/>
      <c r="AA1239" s="66"/>
      <c r="AB1239" s="72"/>
      <c r="AC1239" s="66"/>
      <c r="AD1239" s="72"/>
      <c r="AE1239" s="72"/>
      <c r="AF1239" s="72"/>
      <c r="AG1239" s="62"/>
      <c r="AH1239" s="104"/>
      <c r="AI1239" s="105"/>
      <c r="AJ1239" s="30"/>
      <c r="AK1239" s="30"/>
      <c r="AL1239" s="30"/>
      <c r="AM1239" s="30"/>
      <c r="AN1239" s="68"/>
      <c r="AO1239" s="68"/>
      <c r="AP1239" s="68"/>
      <c r="AQ1239" s="68"/>
      <c r="AR1239" s="68"/>
      <c r="AS1239" s="31"/>
      <c r="AT1239" s="73"/>
      <c r="AU1239" s="73"/>
      <c r="AV1239" s="68"/>
      <c r="AW1239" s="67"/>
      <c r="AX1239" s="67"/>
      <c r="AY1239" s="67"/>
      <c r="AZ1239" s="67"/>
      <c r="BA1239" s="123"/>
      <c r="BB1239" s="123"/>
      <c r="BC1239" s="123"/>
      <c r="BD1239" s="123"/>
      <c r="BE1239" s="123"/>
      <c r="BF1239" s="67"/>
    </row>
    <row r="1240" spans="1:58" ht="25.5" customHeight="1" x14ac:dyDescent="0.25">
      <c r="A1240" s="31"/>
      <c r="B1240" s="31"/>
      <c r="C1240" s="31"/>
      <c r="D1240" s="31"/>
      <c r="E1240" s="33"/>
      <c r="F1240" s="90"/>
      <c r="G1240" s="31"/>
      <c r="H1240" s="83"/>
      <c r="I1240" s="83"/>
      <c r="J1240" s="62"/>
      <c r="K1240" s="31"/>
      <c r="L1240" s="31"/>
      <c r="M1240" s="83"/>
      <c r="N1240" s="69"/>
      <c r="O1240" s="69"/>
      <c r="P1240" s="74"/>
      <c r="Q1240" s="74"/>
      <c r="R1240" s="75"/>
      <c r="S1240" s="34"/>
      <c r="T1240" s="83"/>
      <c r="U1240" s="83"/>
      <c r="V1240" s="83"/>
      <c r="W1240" s="83"/>
      <c r="X1240" s="74"/>
      <c r="Y1240" s="74"/>
      <c r="Z1240" s="74"/>
      <c r="AA1240" s="66"/>
      <c r="AB1240" s="72"/>
      <c r="AC1240" s="66"/>
      <c r="AD1240" s="72"/>
      <c r="AE1240" s="72"/>
      <c r="AF1240" s="72"/>
      <c r="AG1240" s="62"/>
      <c r="AH1240" s="104"/>
      <c r="AI1240" s="105"/>
      <c r="AJ1240" s="30"/>
      <c r="AK1240" s="30"/>
      <c r="AL1240" s="30"/>
      <c r="AM1240" s="30"/>
      <c r="AN1240" s="68"/>
      <c r="AO1240" s="68"/>
      <c r="AP1240" s="68"/>
      <c r="AQ1240" s="68"/>
      <c r="AR1240" s="68"/>
      <c r="AS1240" s="31"/>
      <c r="AT1240" s="73"/>
      <c r="AU1240" s="73"/>
      <c r="AV1240" s="68"/>
      <c r="AW1240" s="67"/>
      <c r="AX1240" s="67"/>
      <c r="AY1240" s="67"/>
      <c r="AZ1240" s="67"/>
      <c r="BA1240" s="123"/>
      <c r="BB1240" s="123"/>
      <c r="BC1240" s="123"/>
      <c r="BD1240" s="123"/>
      <c r="BE1240" s="123"/>
      <c r="BF1240" s="67"/>
    </row>
    <row r="1241" spans="1:58" ht="25.5" customHeight="1" x14ac:dyDescent="0.25">
      <c r="A1241" s="31"/>
      <c r="B1241" s="31"/>
      <c r="C1241" s="31"/>
      <c r="D1241" s="31"/>
      <c r="E1241" s="33"/>
      <c r="F1241" s="90"/>
      <c r="G1241" s="31"/>
      <c r="H1241" s="83"/>
      <c r="I1241" s="83"/>
      <c r="J1241" s="62"/>
      <c r="K1241" s="31"/>
      <c r="L1241" s="31"/>
      <c r="M1241" s="83"/>
      <c r="N1241" s="69"/>
      <c r="O1241" s="69"/>
      <c r="P1241" s="74"/>
      <c r="Q1241" s="74"/>
      <c r="R1241" s="75"/>
      <c r="S1241" s="34"/>
      <c r="T1241" s="83"/>
      <c r="U1241" s="83"/>
      <c r="V1241" s="83"/>
      <c r="W1241" s="83"/>
      <c r="X1241" s="74"/>
      <c r="Y1241" s="74"/>
      <c r="Z1241" s="74"/>
      <c r="AA1241" s="66"/>
      <c r="AB1241" s="72"/>
      <c r="AC1241" s="66"/>
      <c r="AD1241" s="72"/>
      <c r="AE1241" s="72"/>
      <c r="AF1241" s="72"/>
      <c r="AG1241" s="62"/>
      <c r="AH1241" s="104"/>
      <c r="AI1241" s="105"/>
      <c r="AJ1241" s="30"/>
      <c r="AK1241" s="30"/>
      <c r="AL1241" s="30"/>
      <c r="AM1241" s="30"/>
      <c r="AN1241" s="68"/>
      <c r="AO1241" s="68"/>
      <c r="AP1241" s="68"/>
      <c r="AQ1241" s="68"/>
      <c r="AR1241" s="68"/>
      <c r="AS1241" s="31"/>
      <c r="AT1241" s="73"/>
      <c r="AU1241" s="73"/>
      <c r="AV1241" s="68"/>
      <c r="AW1241" s="67"/>
      <c r="AX1241" s="67"/>
      <c r="AY1241" s="67"/>
      <c r="AZ1241" s="67"/>
      <c r="BA1241" s="123"/>
      <c r="BB1241" s="123"/>
      <c r="BC1241" s="123"/>
      <c r="BD1241" s="123"/>
      <c r="BE1241" s="123"/>
      <c r="BF1241" s="67"/>
    </row>
    <row r="1242" spans="1:58" ht="25.5" customHeight="1" x14ac:dyDescent="0.25">
      <c r="A1242" s="31"/>
      <c r="B1242" s="31"/>
      <c r="C1242" s="31"/>
      <c r="D1242" s="31"/>
      <c r="E1242" s="33"/>
      <c r="F1242" s="90"/>
      <c r="G1242" s="31"/>
      <c r="H1242" s="83"/>
      <c r="I1242" s="83"/>
      <c r="J1242" s="62"/>
      <c r="K1242" s="31"/>
      <c r="L1242" s="31"/>
      <c r="M1242" s="83"/>
      <c r="N1242" s="69"/>
      <c r="O1242" s="69"/>
      <c r="P1242" s="74"/>
      <c r="Q1242" s="74"/>
      <c r="R1242" s="75"/>
      <c r="S1242" s="34"/>
      <c r="T1242" s="83"/>
      <c r="U1242" s="83"/>
      <c r="V1242" s="83"/>
      <c r="W1242" s="83"/>
      <c r="X1242" s="74"/>
      <c r="Y1242" s="74"/>
      <c r="Z1242" s="74"/>
      <c r="AA1242" s="66"/>
      <c r="AB1242" s="72"/>
      <c r="AC1242" s="66"/>
      <c r="AD1242" s="72"/>
      <c r="AE1242" s="72"/>
      <c r="AF1242" s="72"/>
      <c r="AG1242" s="62"/>
      <c r="AH1242" s="104"/>
      <c r="AI1242" s="105"/>
      <c r="AJ1242" s="30"/>
      <c r="AK1242" s="30"/>
      <c r="AL1242" s="30"/>
      <c r="AM1242" s="30"/>
      <c r="AN1242" s="68"/>
      <c r="AO1242" s="68"/>
      <c r="AP1242" s="68"/>
      <c r="AQ1242" s="68"/>
      <c r="AR1242" s="68"/>
      <c r="AS1242" s="31"/>
      <c r="AT1242" s="73"/>
      <c r="AU1242" s="73"/>
      <c r="AV1242" s="68"/>
      <c r="AW1242" s="67"/>
      <c r="AX1242" s="67"/>
      <c r="AY1242" s="67"/>
      <c r="AZ1242" s="67"/>
      <c r="BA1242" s="123"/>
      <c r="BB1242" s="123"/>
      <c r="BC1242" s="123"/>
      <c r="BD1242" s="123"/>
      <c r="BE1242" s="123"/>
      <c r="BF1242" s="67"/>
    </row>
    <row r="1243" spans="1:58" ht="25.5" customHeight="1" x14ac:dyDescent="0.25">
      <c r="A1243" s="31"/>
      <c r="B1243" s="31"/>
      <c r="C1243" s="31"/>
      <c r="D1243" s="31"/>
      <c r="E1243" s="33"/>
      <c r="F1243" s="90"/>
      <c r="G1243" s="31"/>
      <c r="H1243" s="83"/>
      <c r="I1243" s="83"/>
      <c r="J1243" s="62"/>
      <c r="K1243" s="31"/>
      <c r="L1243" s="31"/>
      <c r="M1243" s="83"/>
      <c r="N1243" s="69"/>
      <c r="O1243" s="69"/>
      <c r="P1243" s="74"/>
      <c r="Q1243" s="74"/>
      <c r="R1243" s="75"/>
      <c r="S1243" s="34"/>
      <c r="T1243" s="83"/>
      <c r="U1243" s="83"/>
      <c r="V1243" s="83"/>
      <c r="W1243" s="83"/>
      <c r="X1243" s="74"/>
      <c r="Y1243" s="74"/>
      <c r="Z1243" s="74"/>
      <c r="AA1243" s="66"/>
      <c r="AB1243" s="72"/>
      <c r="AC1243" s="66"/>
      <c r="AD1243" s="72"/>
      <c r="AE1243" s="72"/>
      <c r="AF1243" s="72"/>
      <c r="AG1243" s="62"/>
      <c r="AH1243" s="104"/>
      <c r="AI1243" s="105"/>
      <c r="AJ1243" s="30"/>
      <c r="AK1243" s="30"/>
      <c r="AL1243" s="30"/>
      <c r="AM1243" s="30"/>
      <c r="AN1243" s="68"/>
      <c r="AO1243" s="68"/>
      <c r="AP1243" s="68"/>
      <c r="AQ1243" s="68"/>
      <c r="AR1243" s="68"/>
      <c r="AS1243" s="31"/>
      <c r="AT1243" s="73"/>
      <c r="AU1243" s="73"/>
      <c r="AV1243" s="68"/>
      <c r="AW1243" s="67"/>
      <c r="AX1243" s="67"/>
      <c r="AY1243" s="67"/>
      <c r="AZ1243" s="67"/>
      <c r="BA1243" s="123"/>
      <c r="BB1243" s="123"/>
      <c r="BC1243" s="123"/>
      <c r="BD1243" s="123"/>
      <c r="BE1243" s="123"/>
      <c r="BF1243" s="67"/>
    </row>
    <row r="1244" spans="1:58" ht="25.5" customHeight="1" x14ac:dyDescent="0.25">
      <c r="A1244" s="31"/>
      <c r="B1244" s="31"/>
      <c r="C1244" s="31"/>
      <c r="D1244" s="31"/>
      <c r="E1244" s="33"/>
      <c r="F1244" s="90"/>
      <c r="G1244" s="31"/>
      <c r="H1244" s="83"/>
      <c r="I1244" s="83"/>
      <c r="J1244" s="62"/>
      <c r="K1244" s="31"/>
      <c r="L1244" s="31"/>
      <c r="M1244" s="83"/>
      <c r="N1244" s="69"/>
      <c r="O1244" s="69"/>
      <c r="P1244" s="74"/>
      <c r="Q1244" s="74"/>
      <c r="R1244" s="75"/>
      <c r="S1244" s="34"/>
      <c r="T1244" s="83"/>
      <c r="U1244" s="83"/>
      <c r="V1244" s="83"/>
      <c r="W1244" s="83"/>
      <c r="X1244" s="74"/>
      <c r="Y1244" s="74"/>
      <c r="Z1244" s="74"/>
      <c r="AA1244" s="66"/>
      <c r="AB1244" s="72"/>
      <c r="AC1244" s="66"/>
      <c r="AD1244" s="72"/>
      <c r="AE1244" s="72"/>
      <c r="AF1244" s="72"/>
      <c r="AG1244" s="62"/>
      <c r="AH1244" s="104"/>
      <c r="AI1244" s="105"/>
      <c r="AJ1244" s="30"/>
      <c r="AK1244" s="30"/>
      <c r="AL1244" s="30"/>
      <c r="AM1244" s="30"/>
      <c r="AN1244" s="68"/>
      <c r="AO1244" s="68"/>
      <c r="AP1244" s="68"/>
      <c r="AQ1244" s="68"/>
      <c r="AR1244" s="68"/>
      <c r="AS1244" s="31"/>
      <c r="AT1244" s="73"/>
      <c r="AU1244" s="73"/>
      <c r="AV1244" s="68"/>
      <c r="AW1244" s="67"/>
      <c r="AX1244" s="67"/>
      <c r="AY1244" s="67"/>
      <c r="AZ1244" s="67"/>
      <c r="BA1244" s="123"/>
      <c r="BB1244" s="123"/>
      <c r="BC1244" s="123"/>
      <c r="BD1244" s="123"/>
      <c r="BE1244" s="123"/>
      <c r="BF1244" s="67"/>
    </row>
    <row r="1245" spans="1:58" ht="25.5" customHeight="1" x14ac:dyDescent="0.25">
      <c r="A1245" s="31"/>
      <c r="B1245" s="31"/>
      <c r="C1245" s="31"/>
      <c r="D1245" s="31"/>
      <c r="E1245" s="33"/>
      <c r="F1245" s="90"/>
      <c r="G1245" s="31"/>
      <c r="H1245" s="83"/>
      <c r="I1245" s="83"/>
      <c r="J1245" s="62"/>
      <c r="K1245" s="31"/>
      <c r="L1245" s="31"/>
      <c r="M1245" s="83"/>
      <c r="N1245" s="69"/>
      <c r="O1245" s="69"/>
      <c r="P1245" s="74"/>
      <c r="Q1245" s="74"/>
      <c r="R1245" s="75"/>
      <c r="S1245" s="34"/>
      <c r="T1245" s="83"/>
      <c r="U1245" s="83"/>
      <c r="V1245" s="83"/>
      <c r="W1245" s="83"/>
      <c r="X1245" s="74"/>
      <c r="Y1245" s="74"/>
      <c r="Z1245" s="74"/>
      <c r="AA1245" s="66"/>
      <c r="AB1245" s="72"/>
      <c r="AC1245" s="66"/>
      <c r="AD1245" s="72"/>
      <c r="AE1245" s="72"/>
      <c r="AF1245" s="72"/>
      <c r="AG1245" s="62"/>
      <c r="AH1245" s="104"/>
      <c r="AI1245" s="105"/>
      <c r="AJ1245" s="30"/>
      <c r="AK1245" s="30"/>
      <c r="AL1245" s="30"/>
      <c r="AM1245" s="30"/>
      <c r="AN1245" s="68"/>
      <c r="AO1245" s="68"/>
      <c r="AP1245" s="68"/>
      <c r="AQ1245" s="68"/>
      <c r="AR1245" s="68"/>
      <c r="AS1245" s="31"/>
      <c r="AT1245" s="73"/>
      <c r="AU1245" s="73"/>
      <c r="AV1245" s="68"/>
      <c r="AW1245" s="67"/>
      <c r="AX1245" s="67"/>
      <c r="AY1245" s="67"/>
      <c r="AZ1245" s="67"/>
      <c r="BA1245" s="123"/>
      <c r="BB1245" s="123"/>
      <c r="BC1245" s="123"/>
      <c r="BD1245" s="123"/>
      <c r="BE1245" s="123"/>
      <c r="BF1245" s="67"/>
    </row>
    <row r="1246" spans="1:58" ht="25.5" customHeight="1" x14ac:dyDescent="0.25">
      <c r="A1246" s="31"/>
      <c r="B1246" s="31"/>
      <c r="C1246" s="31"/>
      <c r="D1246" s="31"/>
      <c r="E1246" s="33"/>
      <c r="F1246" s="90"/>
      <c r="G1246" s="31"/>
      <c r="H1246" s="83"/>
      <c r="I1246" s="83"/>
      <c r="J1246" s="62"/>
      <c r="K1246" s="31"/>
      <c r="L1246" s="31"/>
      <c r="M1246" s="83"/>
      <c r="N1246" s="69"/>
      <c r="O1246" s="69"/>
      <c r="P1246" s="74"/>
      <c r="Q1246" s="74"/>
      <c r="R1246" s="75"/>
      <c r="S1246" s="34"/>
      <c r="T1246" s="83"/>
      <c r="U1246" s="83"/>
      <c r="V1246" s="83"/>
      <c r="W1246" s="83"/>
      <c r="X1246" s="74"/>
      <c r="Y1246" s="74"/>
      <c r="Z1246" s="74"/>
      <c r="AA1246" s="66"/>
      <c r="AB1246" s="72"/>
      <c r="AC1246" s="66"/>
      <c r="AD1246" s="72"/>
      <c r="AE1246" s="72"/>
      <c r="AF1246" s="72"/>
      <c r="AG1246" s="62"/>
      <c r="AH1246" s="104"/>
      <c r="AI1246" s="105"/>
      <c r="AJ1246" s="30"/>
      <c r="AK1246" s="30"/>
      <c r="AL1246" s="30"/>
      <c r="AM1246" s="30"/>
      <c r="AN1246" s="68"/>
      <c r="AO1246" s="68"/>
      <c r="AP1246" s="68"/>
      <c r="AQ1246" s="68"/>
      <c r="AR1246" s="68"/>
      <c r="AS1246" s="31"/>
      <c r="AT1246" s="73"/>
      <c r="AU1246" s="73"/>
      <c r="AV1246" s="68"/>
      <c r="AW1246" s="67"/>
      <c r="AX1246" s="67"/>
      <c r="AY1246" s="67"/>
      <c r="AZ1246" s="67"/>
      <c r="BA1246" s="123"/>
      <c r="BB1246" s="123"/>
      <c r="BC1246" s="123"/>
      <c r="BD1246" s="123"/>
      <c r="BE1246" s="123"/>
      <c r="BF1246" s="67"/>
    </row>
    <row r="1247" spans="1:58" ht="25.5" customHeight="1" x14ac:dyDescent="0.25">
      <c r="A1247" s="31"/>
      <c r="B1247" s="31"/>
      <c r="C1247" s="31"/>
      <c r="D1247" s="31"/>
      <c r="E1247" s="33"/>
      <c r="F1247" s="90"/>
      <c r="G1247" s="31"/>
      <c r="H1247" s="83"/>
      <c r="I1247" s="83"/>
      <c r="J1247" s="62"/>
      <c r="K1247" s="31"/>
      <c r="L1247" s="31"/>
      <c r="M1247" s="83"/>
      <c r="N1247" s="69"/>
      <c r="O1247" s="69"/>
      <c r="P1247" s="74"/>
      <c r="Q1247" s="74"/>
      <c r="R1247" s="75"/>
      <c r="S1247" s="34"/>
      <c r="T1247" s="83"/>
      <c r="U1247" s="83"/>
      <c r="V1247" s="83"/>
      <c r="W1247" s="83"/>
      <c r="X1247" s="74"/>
      <c r="Y1247" s="74"/>
      <c r="Z1247" s="74"/>
      <c r="AA1247" s="66"/>
      <c r="AB1247" s="72"/>
      <c r="AC1247" s="66"/>
      <c r="AD1247" s="72"/>
      <c r="AE1247" s="72"/>
      <c r="AF1247" s="72"/>
      <c r="AG1247" s="62"/>
      <c r="AH1247" s="104"/>
      <c r="AI1247" s="105"/>
      <c r="AJ1247" s="30"/>
      <c r="AK1247" s="30"/>
      <c r="AL1247" s="30"/>
      <c r="AM1247" s="30"/>
      <c r="AN1247" s="68"/>
      <c r="AO1247" s="68"/>
      <c r="AP1247" s="68"/>
      <c r="AQ1247" s="68"/>
      <c r="AR1247" s="68"/>
      <c r="AS1247" s="31"/>
      <c r="AT1247" s="73"/>
      <c r="AU1247" s="73"/>
      <c r="AV1247" s="68"/>
      <c r="AW1247" s="67"/>
      <c r="AX1247" s="67"/>
      <c r="AY1247" s="67"/>
      <c r="AZ1247" s="67"/>
      <c r="BA1247" s="123"/>
      <c r="BB1247" s="123"/>
      <c r="BC1247" s="123"/>
      <c r="BD1247" s="123"/>
      <c r="BE1247" s="123"/>
      <c r="BF1247" s="67"/>
    </row>
    <row r="1248" spans="1:58" ht="25.5" customHeight="1" x14ac:dyDescent="0.25">
      <c r="A1248" s="31"/>
      <c r="B1248" s="31"/>
      <c r="C1248" s="31"/>
      <c r="D1248" s="31"/>
      <c r="E1248" s="33"/>
      <c r="F1248" s="90"/>
      <c r="G1248" s="31"/>
      <c r="H1248" s="83"/>
      <c r="I1248" s="83"/>
      <c r="J1248" s="62"/>
      <c r="K1248" s="31"/>
      <c r="L1248" s="31"/>
      <c r="M1248" s="83"/>
      <c r="N1248" s="69"/>
      <c r="O1248" s="69"/>
      <c r="P1248" s="74"/>
      <c r="Q1248" s="74"/>
      <c r="R1248" s="75"/>
      <c r="S1248" s="34"/>
      <c r="T1248" s="83"/>
      <c r="U1248" s="83"/>
      <c r="V1248" s="83"/>
      <c r="W1248" s="83"/>
      <c r="X1248" s="74"/>
      <c r="Y1248" s="74"/>
      <c r="Z1248" s="74"/>
      <c r="AA1248" s="66"/>
      <c r="AB1248" s="72"/>
      <c r="AC1248" s="66"/>
      <c r="AD1248" s="72"/>
      <c r="AE1248" s="72"/>
      <c r="AF1248" s="72"/>
      <c r="AG1248" s="62"/>
      <c r="AH1248" s="104"/>
      <c r="AI1248" s="105"/>
      <c r="AJ1248" s="30"/>
      <c r="AK1248" s="30"/>
      <c r="AL1248" s="30"/>
      <c r="AM1248" s="30"/>
      <c r="AN1248" s="68"/>
      <c r="AO1248" s="68"/>
      <c r="AP1248" s="68"/>
      <c r="AQ1248" s="68"/>
      <c r="AR1248" s="68"/>
      <c r="AS1248" s="31"/>
      <c r="AT1248" s="73"/>
      <c r="AU1248" s="73"/>
      <c r="AV1248" s="68"/>
      <c r="AW1248" s="67"/>
      <c r="AX1248" s="67"/>
      <c r="AY1248" s="67"/>
      <c r="AZ1248" s="67"/>
      <c r="BA1248" s="123"/>
      <c r="BB1248" s="123"/>
      <c r="BC1248" s="123"/>
      <c r="BD1248" s="123"/>
      <c r="BE1248" s="123"/>
      <c r="BF1248" s="67"/>
    </row>
    <row r="1249" spans="1:58" ht="25.5" customHeight="1" x14ac:dyDescent="0.25">
      <c r="A1249" s="31"/>
      <c r="B1249" s="31"/>
      <c r="C1249" s="31"/>
      <c r="D1249" s="31"/>
      <c r="E1249" s="33"/>
      <c r="F1249" s="90"/>
      <c r="G1249" s="31"/>
      <c r="H1249" s="83"/>
      <c r="I1249" s="83"/>
      <c r="J1249" s="62"/>
      <c r="K1249" s="31"/>
      <c r="L1249" s="31"/>
      <c r="M1249" s="83"/>
      <c r="N1249" s="69"/>
      <c r="O1249" s="69"/>
      <c r="P1249" s="74"/>
      <c r="Q1249" s="74"/>
      <c r="R1249" s="75"/>
      <c r="S1249" s="34"/>
      <c r="T1249" s="83"/>
      <c r="U1249" s="83"/>
      <c r="V1249" s="83"/>
      <c r="W1249" s="83"/>
      <c r="X1249" s="74"/>
      <c r="Y1249" s="74"/>
      <c r="Z1249" s="74"/>
      <c r="AA1249" s="66"/>
      <c r="AB1249" s="72"/>
      <c r="AC1249" s="66"/>
      <c r="AD1249" s="72"/>
      <c r="AE1249" s="72"/>
      <c r="AF1249" s="72"/>
      <c r="AG1249" s="62"/>
      <c r="AH1249" s="104"/>
      <c r="AI1249" s="105"/>
      <c r="AJ1249" s="30"/>
      <c r="AK1249" s="30"/>
      <c r="AL1249" s="30"/>
      <c r="AM1249" s="30"/>
      <c r="AN1249" s="68"/>
      <c r="AO1249" s="68"/>
      <c r="AP1249" s="68"/>
      <c r="AQ1249" s="68"/>
      <c r="AR1249" s="68"/>
      <c r="AS1249" s="31"/>
      <c r="AT1249" s="73"/>
      <c r="AU1249" s="73"/>
      <c r="AV1249" s="68"/>
      <c r="AW1249" s="67"/>
      <c r="AX1249" s="67"/>
      <c r="AY1249" s="67"/>
      <c r="AZ1249" s="67"/>
      <c r="BA1249" s="123"/>
      <c r="BB1249" s="123"/>
      <c r="BC1249" s="123"/>
      <c r="BD1249" s="123"/>
      <c r="BE1249" s="123"/>
      <c r="BF1249" s="67"/>
    </row>
    <row r="1250" spans="1:58" ht="25.5" customHeight="1" x14ac:dyDescent="0.25">
      <c r="A1250" s="31"/>
      <c r="B1250" s="31"/>
      <c r="C1250" s="31"/>
      <c r="D1250" s="31"/>
      <c r="E1250" s="33"/>
      <c r="F1250" s="90"/>
      <c r="G1250" s="31"/>
      <c r="H1250" s="83"/>
      <c r="I1250" s="83"/>
      <c r="J1250" s="62"/>
      <c r="K1250" s="31"/>
      <c r="L1250" s="31"/>
      <c r="M1250" s="83"/>
      <c r="N1250" s="69"/>
      <c r="O1250" s="69"/>
      <c r="P1250" s="74"/>
      <c r="Q1250" s="74"/>
      <c r="R1250" s="75"/>
      <c r="S1250" s="34"/>
      <c r="T1250" s="83"/>
      <c r="U1250" s="83"/>
      <c r="V1250" s="83"/>
      <c r="W1250" s="83"/>
      <c r="X1250" s="74"/>
      <c r="Y1250" s="74"/>
      <c r="Z1250" s="74"/>
      <c r="AA1250" s="66"/>
      <c r="AB1250" s="72"/>
      <c r="AC1250" s="66"/>
      <c r="AD1250" s="72"/>
      <c r="AE1250" s="72"/>
      <c r="AF1250" s="72"/>
      <c r="AG1250" s="62"/>
      <c r="AH1250" s="104"/>
      <c r="AI1250" s="105"/>
      <c r="AJ1250" s="30"/>
      <c r="AK1250" s="30"/>
      <c r="AL1250" s="30"/>
      <c r="AM1250" s="30"/>
      <c r="AN1250" s="68"/>
      <c r="AO1250" s="68"/>
      <c r="AP1250" s="68"/>
      <c r="AQ1250" s="68"/>
      <c r="AR1250" s="68"/>
      <c r="AS1250" s="31"/>
      <c r="AT1250" s="73"/>
      <c r="AU1250" s="73"/>
      <c r="AV1250" s="68"/>
      <c r="AW1250" s="67"/>
      <c r="AX1250" s="67"/>
      <c r="AY1250" s="67"/>
      <c r="AZ1250" s="67"/>
      <c r="BA1250" s="123"/>
      <c r="BB1250" s="123"/>
      <c r="BC1250" s="123"/>
      <c r="BD1250" s="123"/>
      <c r="BE1250" s="123"/>
      <c r="BF1250" s="67"/>
    </row>
    <row r="1251" spans="1:58" ht="25.5" customHeight="1" x14ac:dyDescent="0.25">
      <c r="A1251" s="31"/>
      <c r="B1251" s="31"/>
      <c r="C1251" s="31"/>
      <c r="D1251" s="31"/>
      <c r="E1251" s="33"/>
      <c r="F1251" s="90"/>
      <c r="G1251" s="31"/>
      <c r="H1251" s="83"/>
      <c r="I1251" s="83"/>
      <c r="J1251" s="62"/>
      <c r="K1251" s="31"/>
      <c r="L1251" s="31"/>
      <c r="M1251" s="83"/>
      <c r="N1251" s="69"/>
      <c r="O1251" s="69"/>
      <c r="P1251" s="74"/>
      <c r="Q1251" s="74"/>
      <c r="R1251" s="75"/>
      <c r="S1251" s="34"/>
      <c r="T1251" s="83"/>
      <c r="U1251" s="83"/>
      <c r="V1251" s="83"/>
      <c r="W1251" s="83"/>
      <c r="X1251" s="74"/>
      <c r="Y1251" s="74"/>
      <c r="Z1251" s="74"/>
      <c r="AA1251" s="66"/>
      <c r="AB1251" s="72"/>
      <c r="AC1251" s="66"/>
      <c r="AD1251" s="72"/>
      <c r="AE1251" s="72"/>
      <c r="AF1251" s="72"/>
      <c r="AG1251" s="62"/>
      <c r="AH1251" s="104"/>
      <c r="AI1251" s="105"/>
      <c r="AJ1251" s="30"/>
      <c r="AK1251" s="30"/>
      <c r="AL1251" s="30"/>
      <c r="AM1251" s="30"/>
      <c r="AN1251" s="68"/>
      <c r="AO1251" s="68"/>
      <c r="AP1251" s="68"/>
      <c r="AQ1251" s="68"/>
      <c r="AR1251" s="68"/>
      <c r="AS1251" s="31"/>
      <c r="AT1251" s="73"/>
      <c r="AU1251" s="73"/>
      <c r="AV1251" s="68"/>
      <c r="AW1251" s="67"/>
      <c r="AX1251" s="67"/>
      <c r="AY1251" s="67"/>
      <c r="AZ1251" s="67"/>
      <c r="BA1251" s="123"/>
      <c r="BB1251" s="123"/>
      <c r="BC1251" s="123"/>
      <c r="BD1251" s="123"/>
      <c r="BE1251" s="123"/>
      <c r="BF1251" s="67"/>
    </row>
    <row r="1252" spans="1:58" ht="25.5" customHeight="1" x14ac:dyDescent="0.25">
      <c r="A1252" s="31"/>
      <c r="B1252" s="31"/>
      <c r="C1252" s="31"/>
      <c r="D1252" s="31"/>
      <c r="E1252" s="33"/>
      <c r="F1252" s="90"/>
      <c r="G1252" s="31"/>
      <c r="H1252" s="83"/>
      <c r="I1252" s="83"/>
      <c r="J1252" s="62"/>
      <c r="K1252" s="31"/>
      <c r="L1252" s="31"/>
      <c r="M1252" s="83"/>
      <c r="N1252" s="69"/>
      <c r="O1252" s="69"/>
      <c r="P1252" s="74"/>
      <c r="Q1252" s="74"/>
      <c r="R1252" s="75"/>
      <c r="S1252" s="34"/>
      <c r="T1252" s="83"/>
      <c r="U1252" s="83"/>
      <c r="V1252" s="83"/>
      <c r="W1252" s="83"/>
      <c r="X1252" s="74"/>
      <c r="Y1252" s="74"/>
      <c r="Z1252" s="74"/>
      <c r="AA1252" s="66"/>
      <c r="AB1252" s="72"/>
      <c r="AC1252" s="66"/>
      <c r="AD1252" s="72"/>
      <c r="AE1252" s="72"/>
      <c r="AF1252" s="72"/>
      <c r="AG1252" s="62"/>
      <c r="AH1252" s="104"/>
      <c r="AI1252" s="105"/>
      <c r="AJ1252" s="30"/>
      <c r="AK1252" s="30"/>
      <c r="AL1252" s="30"/>
      <c r="AM1252" s="30"/>
      <c r="AN1252" s="68"/>
      <c r="AO1252" s="68"/>
      <c r="AP1252" s="68"/>
      <c r="AQ1252" s="68"/>
      <c r="AR1252" s="68"/>
      <c r="AS1252" s="31"/>
      <c r="AT1252" s="73"/>
      <c r="AU1252" s="73"/>
      <c r="AV1252" s="68"/>
      <c r="AW1252" s="67"/>
      <c r="AX1252" s="67"/>
      <c r="AY1252" s="67"/>
      <c r="AZ1252" s="67"/>
      <c r="BA1252" s="123"/>
      <c r="BB1252" s="123"/>
      <c r="BC1252" s="123"/>
      <c r="BD1252" s="123"/>
      <c r="BE1252" s="123"/>
      <c r="BF1252" s="67"/>
    </row>
    <row r="1253" spans="1:58" ht="25.5" customHeight="1" x14ac:dyDescent="0.25">
      <c r="A1253" s="31"/>
      <c r="B1253" s="31"/>
      <c r="C1253" s="31"/>
      <c r="D1253" s="31"/>
      <c r="E1253" s="33"/>
      <c r="F1253" s="90"/>
      <c r="G1253" s="31"/>
      <c r="H1253" s="83"/>
      <c r="I1253" s="83"/>
      <c r="J1253" s="62"/>
      <c r="K1253" s="31"/>
      <c r="L1253" s="31"/>
      <c r="M1253" s="83"/>
      <c r="N1253" s="69"/>
      <c r="O1253" s="69"/>
      <c r="P1253" s="74"/>
      <c r="Q1253" s="74"/>
      <c r="R1253" s="75"/>
      <c r="S1253" s="34"/>
      <c r="T1253" s="83"/>
      <c r="U1253" s="83"/>
      <c r="V1253" s="83"/>
      <c r="W1253" s="83"/>
      <c r="X1253" s="74"/>
      <c r="Y1253" s="74"/>
      <c r="Z1253" s="74"/>
      <c r="AA1253" s="66"/>
      <c r="AB1253" s="72"/>
      <c r="AC1253" s="66"/>
      <c r="AD1253" s="72"/>
      <c r="AE1253" s="72"/>
      <c r="AF1253" s="72"/>
      <c r="AG1253" s="62"/>
      <c r="AH1253" s="104"/>
      <c r="AI1253" s="105"/>
      <c r="AJ1253" s="30"/>
      <c r="AK1253" s="30"/>
      <c r="AL1253" s="30"/>
      <c r="AM1253" s="30"/>
      <c r="AN1253" s="68"/>
      <c r="AO1253" s="68"/>
      <c r="AP1253" s="68"/>
      <c r="AQ1253" s="68"/>
      <c r="AR1253" s="68"/>
      <c r="AS1253" s="31"/>
      <c r="AT1253" s="73"/>
      <c r="AU1253" s="73"/>
      <c r="AV1253" s="68"/>
      <c r="AW1253" s="67"/>
      <c r="AX1253" s="67"/>
      <c r="AY1253" s="67"/>
      <c r="AZ1253" s="67"/>
      <c r="BA1253" s="123"/>
      <c r="BB1253" s="123"/>
      <c r="BC1253" s="123"/>
      <c r="BD1253" s="123"/>
      <c r="BE1253" s="123"/>
      <c r="BF1253" s="67"/>
    </row>
    <row r="1254" spans="1:58" ht="25.5" customHeight="1" x14ac:dyDescent="0.25">
      <c r="A1254" s="31"/>
      <c r="B1254" s="31"/>
      <c r="C1254" s="31"/>
      <c r="D1254" s="31"/>
      <c r="E1254" s="33"/>
      <c r="F1254" s="90"/>
      <c r="G1254" s="31"/>
      <c r="H1254" s="83"/>
      <c r="I1254" s="83"/>
      <c r="J1254" s="62"/>
      <c r="K1254" s="31"/>
      <c r="L1254" s="31"/>
      <c r="M1254" s="83"/>
      <c r="N1254" s="69"/>
      <c r="O1254" s="69"/>
      <c r="P1254" s="74"/>
      <c r="Q1254" s="74"/>
      <c r="R1254" s="75"/>
      <c r="S1254" s="34"/>
      <c r="T1254" s="83"/>
      <c r="U1254" s="83"/>
      <c r="V1254" s="83"/>
      <c r="W1254" s="83"/>
      <c r="X1254" s="74"/>
      <c r="Y1254" s="74"/>
      <c r="Z1254" s="74"/>
      <c r="AA1254" s="66"/>
      <c r="AB1254" s="72"/>
      <c r="AC1254" s="66"/>
      <c r="AD1254" s="72"/>
      <c r="AE1254" s="72"/>
      <c r="AF1254" s="72"/>
      <c r="AG1254" s="62"/>
      <c r="AH1254" s="104"/>
      <c r="AI1254" s="105"/>
      <c r="AJ1254" s="30"/>
      <c r="AK1254" s="30"/>
      <c r="AL1254" s="30"/>
      <c r="AM1254" s="30"/>
      <c r="AN1254" s="68"/>
      <c r="AO1254" s="68"/>
      <c r="AP1254" s="68"/>
      <c r="AQ1254" s="68"/>
      <c r="AR1254" s="68"/>
      <c r="AS1254" s="31"/>
      <c r="AT1254" s="73"/>
      <c r="AU1254" s="73"/>
      <c r="AV1254" s="68"/>
      <c r="AW1254" s="67"/>
      <c r="AX1254" s="67"/>
      <c r="AY1254" s="67"/>
      <c r="AZ1254" s="67"/>
      <c r="BA1254" s="123"/>
      <c r="BB1254" s="123"/>
      <c r="BC1254" s="123"/>
      <c r="BD1254" s="123"/>
      <c r="BE1254" s="123"/>
      <c r="BF1254" s="67"/>
    </row>
    <row r="1255" spans="1:58" ht="25.5" customHeight="1" x14ac:dyDescent="0.25">
      <c r="A1255" s="31"/>
      <c r="B1255" s="31"/>
      <c r="C1255" s="31"/>
      <c r="D1255" s="31"/>
      <c r="E1255" s="33"/>
      <c r="F1255" s="90"/>
      <c r="G1255" s="31"/>
      <c r="H1255" s="83"/>
      <c r="I1255" s="83"/>
      <c r="J1255" s="62"/>
      <c r="K1255" s="31"/>
      <c r="L1255" s="31"/>
      <c r="M1255" s="83"/>
      <c r="N1255" s="69"/>
      <c r="O1255" s="69"/>
      <c r="P1255" s="74"/>
      <c r="Q1255" s="74"/>
      <c r="R1255" s="75"/>
      <c r="S1255" s="34"/>
      <c r="T1255" s="83"/>
      <c r="U1255" s="83"/>
      <c r="V1255" s="83"/>
      <c r="W1255" s="83"/>
      <c r="X1255" s="74"/>
      <c r="Y1255" s="74"/>
      <c r="Z1255" s="74"/>
      <c r="AA1255" s="66"/>
      <c r="AB1255" s="72"/>
      <c r="AC1255" s="66"/>
      <c r="AD1255" s="72"/>
      <c r="AE1255" s="72"/>
      <c r="AF1255" s="72"/>
      <c r="AG1255" s="62"/>
      <c r="AH1255" s="104"/>
      <c r="AI1255" s="105"/>
      <c r="AJ1255" s="30"/>
      <c r="AK1255" s="30"/>
      <c r="AL1255" s="30"/>
      <c r="AM1255" s="30"/>
      <c r="AN1255" s="68"/>
      <c r="AO1255" s="68"/>
      <c r="AP1255" s="68"/>
      <c r="AQ1255" s="68"/>
      <c r="AR1255" s="68"/>
      <c r="AS1255" s="31"/>
      <c r="AT1255" s="73"/>
      <c r="AU1255" s="73"/>
      <c r="AV1255" s="68"/>
      <c r="AW1255" s="67"/>
      <c r="AX1255" s="67"/>
      <c r="AY1255" s="67"/>
      <c r="AZ1255" s="67"/>
      <c r="BA1255" s="123"/>
      <c r="BB1255" s="123"/>
      <c r="BC1255" s="123"/>
      <c r="BD1255" s="123"/>
      <c r="BE1255" s="123"/>
      <c r="BF1255" s="67"/>
    </row>
    <row r="1256" spans="1:58" ht="25.5" customHeight="1" x14ac:dyDescent="0.25">
      <c r="A1256" s="31"/>
      <c r="B1256" s="31"/>
      <c r="C1256" s="31"/>
      <c r="D1256" s="31"/>
      <c r="E1256" s="33"/>
      <c r="F1256" s="90"/>
      <c r="G1256" s="31"/>
      <c r="H1256" s="83"/>
      <c r="I1256" s="83"/>
      <c r="J1256" s="62"/>
      <c r="K1256" s="31"/>
      <c r="L1256" s="31"/>
      <c r="M1256" s="83"/>
      <c r="N1256" s="69"/>
      <c r="O1256" s="69"/>
      <c r="P1256" s="74"/>
      <c r="Q1256" s="74"/>
      <c r="R1256" s="75"/>
      <c r="S1256" s="34"/>
      <c r="T1256" s="83"/>
      <c r="U1256" s="83"/>
      <c r="V1256" s="83"/>
      <c r="W1256" s="83"/>
      <c r="X1256" s="74"/>
      <c r="Y1256" s="74"/>
      <c r="Z1256" s="74"/>
      <c r="AA1256" s="66"/>
      <c r="AB1256" s="72"/>
      <c r="AC1256" s="66"/>
      <c r="AD1256" s="72"/>
      <c r="AE1256" s="72"/>
      <c r="AF1256" s="72"/>
      <c r="AG1256" s="62"/>
      <c r="AH1256" s="104"/>
      <c r="AI1256" s="105"/>
      <c r="AJ1256" s="30"/>
      <c r="AK1256" s="30"/>
      <c r="AL1256" s="30"/>
      <c r="AM1256" s="30"/>
      <c r="AN1256" s="68"/>
      <c r="AO1256" s="68"/>
      <c r="AP1256" s="68"/>
      <c r="AQ1256" s="68"/>
      <c r="AR1256" s="68"/>
      <c r="AS1256" s="31"/>
      <c r="AT1256" s="73"/>
      <c r="AU1256" s="73"/>
      <c r="AV1256" s="68"/>
      <c r="AW1256" s="67"/>
      <c r="AX1256" s="67"/>
      <c r="AY1256" s="67"/>
      <c r="AZ1256" s="67"/>
      <c r="BA1256" s="123"/>
      <c r="BB1256" s="123"/>
      <c r="BC1256" s="123"/>
      <c r="BD1256" s="123"/>
      <c r="BE1256" s="123"/>
      <c r="BF1256" s="67"/>
    </row>
    <row r="1257" spans="1:58" ht="25.5" customHeight="1" x14ac:dyDescent="0.25">
      <c r="A1257" s="31"/>
      <c r="B1257" s="31"/>
      <c r="C1257" s="31"/>
      <c r="D1257" s="31"/>
      <c r="E1257" s="33"/>
      <c r="F1257" s="90"/>
      <c r="G1257" s="31"/>
      <c r="H1257" s="83"/>
      <c r="I1257" s="83"/>
      <c r="J1257" s="62"/>
      <c r="K1257" s="31"/>
      <c r="L1257" s="31"/>
      <c r="M1257" s="83"/>
      <c r="N1257" s="69"/>
      <c r="O1257" s="69"/>
      <c r="P1257" s="74"/>
      <c r="Q1257" s="74"/>
      <c r="R1257" s="75"/>
      <c r="S1257" s="34"/>
      <c r="T1257" s="83"/>
      <c r="U1257" s="83"/>
      <c r="V1257" s="83"/>
      <c r="W1257" s="83"/>
      <c r="X1257" s="74"/>
      <c r="Y1257" s="74"/>
      <c r="Z1257" s="74"/>
      <c r="AA1257" s="66"/>
      <c r="AB1257" s="72"/>
      <c r="AC1257" s="66"/>
      <c r="AD1257" s="72"/>
      <c r="AE1257" s="72"/>
      <c r="AF1257" s="72"/>
      <c r="AG1257" s="62"/>
      <c r="AH1257" s="104"/>
      <c r="AI1257" s="105"/>
      <c r="AJ1257" s="30"/>
      <c r="AK1257" s="30"/>
      <c r="AL1257" s="30"/>
      <c r="AM1257" s="30"/>
      <c r="AN1257" s="68"/>
      <c r="AO1257" s="68"/>
      <c r="AP1257" s="68"/>
      <c r="AQ1257" s="68"/>
      <c r="AR1257" s="68"/>
      <c r="AS1257" s="31"/>
      <c r="AT1257" s="73"/>
      <c r="AU1257" s="73"/>
      <c r="AV1257" s="68"/>
      <c r="AW1257" s="67"/>
      <c r="AX1257" s="67"/>
      <c r="AY1257" s="67"/>
      <c r="AZ1257" s="67"/>
      <c r="BA1257" s="123"/>
      <c r="BB1257" s="123"/>
      <c r="BC1257" s="123"/>
      <c r="BD1257" s="123"/>
      <c r="BE1257" s="123"/>
      <c r="BF1257" s="67"/>
    </row>
    <row r="1258" spans="1:58" ht="25.5" customHeight="1" x14ac:dyDescent="0.25">
      <c r="A1258" s="31"/>
      <c r="B1258" s="31"/>
      <c r="C1258" s="31"/>
      <c r="D1258" s="31"/>
      <c r="E1258" s="33"/>
      <c r="F1258" s="90"/>
      <c r="G1258" s="31"/>
      <c r="H1258" s="83"/>
      <c r="I1258" s="83"/>
      <c r="J1258" s="62"/>
      <c r="K1258" s="31"/>
      <c r="L1258" s="31"/>
      <c r="M1258" s="83"/>
      <c r="N1258" s="69"/>
      <c r="O1258" s="69"/>
      <c r="P1258" s="74"/>
      <c r="Q1258" s="74"/>
      <c r="R1258" s="75"/>
      <c r="S1258" s="34"/>
      <c r="T1258" s="83"/>
      <c r="U1258" s="83"/>
      <c r="V1258" s="83"/>
      <c r="W1258" s="83"/>
      <c r="X1258" s="74"/>
      <c r="Y1258" s="74"/>
      <c r="Z1258" s="74"/>
      <c r="AA1258" s="66"/>
      <c r="AB1258" s="72"/>
      <c r="AC1258" s="66"/>
      <c r="AD1258" s="72"/>
      <c r="AE1258" s="72"/>
      <c r="AF1258" s="72"/>
      <c r="AG1258" s="62"/>
      <c r="AH1258" s="104"/>
      <c r="AI1258" s="105"/>
      <c r="AJ1258" s="30"/>
      <c r="AK1258" s="30"/>
      <c r="AL1258" s="30"/>
      <c r="AM1258" s="30"/>
      <c r="AN1258" s="68"/>
      <c r="AO1258" s="68"/>
      <c r="AP1258" s="68"/>
      <c r="AQ1258" s="68"/>
      <c r="AR1258" s="68"/>
      <c r="AS1258" s="31"/>
      <c r="AT1258" s="73"/>
      <c r="AU1258" s="73"/>
      <c r="AV1258" s="68"/>
      <c r="AW1258" s="67"/>
      <c r="AX1258" s="67"/>
      <c r="AY1258" s="67"/>
      <c r="AZ1258" s="67"/>
      <c r="BA1258" s="123"/>
      <c r="BB1258" s="123"/>
      <c r="BC1258" s="123"/>
      <c r="BD1258" s="123"/>
      <c r="BE1258" s="123"/>
      <c r="BF1258" s="67"/>
    </row>
    <row r="1259" spans="1:58" ht="25.5" customHeight="1" x14ac:dyDescent="0.25">
      <c r="A1259" s="31"/>
      <c r="B1259" s="31"/>
      <c r="C1259" s="31"/>
      <c r="D1259" s="31"/>
      <c r="E1259" s="33"/>
      <c r="F1259" s="90"/>
      <c r="G1259" s="31"/>
      <c r="H1259" s="83"/>
      <c r="I1259" s="83"/>
      <c r="J1259" s="62"/>
      <c r="K1259" s="31"/>
      <c r="L1259" s="31"/>
      <c r="M1259" s="83"/>
      <c r="N1259" s="69"/>
      <c r="O1259" s="69"/>
      <c r="P1259" s="74"/>
      <c r="Q1259" s="74"/>
      <c r="R1259" s="75"/>
      <c r="S1259" s="34"/>
      <c r="T1259" s="83"/>
      <c r="U1259" s="83"/>
      <c r="V1259" s="83"/>
      <c r="W1259" s="83"/>
      <c r="X1259" s="74"/>
      <c r="Y1259" s="74"/>
      <c r="Z1259" s="74"/>
      <c r="AA1259" s="66"/>
      <c r="AB1259" s="72"/>
      <c r="AC1259" s="66"/>
      <c r="AD1259" s="72"/>
      <c r="AE1259" s="72"/>
      <c r="AF1259" s="72"/>
      <c r="AG1259" s="62"/>
      <c r="AH1259" s="104"/>
      <c r="AI1259" s="105"/>
      <c r="AJ1259" s="30"/>
      <c r="AK1259" s="30"/>
      <c r="AL1259" s="30"/>
      <c r="AM1259" s="30"/>
      <c r="AN1259" s="68"/>
      <c r="AO1259" s="68"/>
      <c r="AP1259" s="68"/>
      <c r="AQ1259" s="68"/>
      <c r="AR1259" s="68"/>
      <c r="AS1259" s="31"/>
      <c r="AT1259" s="73"/>
      <c r="AU1259" s="73"/>
      <c r="AV1259" s="68"/>
      <c r="AW1259" s="67"/>
      <c r="AX1259" s="67"/>
      <c r="AY1259" s="67"/>
      <c r="AZ1259" s="67"/>
      <c r="BA1259" s="123"/>
      <c r="BB1259" s="123"/>
      <c r="BC1259" s="123"/>
      <c r="BD1259" s="123"/>
      <c r="BE1259" s="123"/>
      <c r="BF1259" s="67"/>
    </row>
    <row r="1260" spans="1:58" ht="25.5" customHeight="1" x14ac:dyDescent="0.25">
      <c r="A1260" s="31"/>
      <c r="B1260" s="31"/>
      <c r="C1260" s="31"/>
      <c r="D1260" s="31"/>
      <c r="E1260" s="33"/>
      <c r="F1260" s="90"/>
      <c r="G1260" s="31"/>
      <c r="H1260" s="83"/>
      <c r="I1260" s="83"/>
      <c r="J1260" s="62"/>
      <c r="K1260" s="31"/>
      <c r="L1260" s="31"/>
      <c r="M1260" s="83"/>
      <c r="N1260" s="69"/>
      <c r="O1260" s="69"/>
      <c r="P1260" s="74"/>
      <c r="Q1260" s="74"/>
      <c r="R1260" s="75"/>
      <c r="S1260" s="34"/>
      <c r="T1260" s="83"/>
      <c r="U1260" s="83"/>
      <c r="V1260" s="83"/>
      <c r="W1260" s="83"/>
      <c r="X1260" s="74"/>
      <c r="Y1260" s="74"/>
      <c r="Z1260" s="74"/>
      <c r="AA1260" s="66"/>
      <c r="AB1260" s="72"/>
      <c r="AC1260" s="66"/>
      <c r="AD1260" s="72"/>
      <c r="AE1260" s="72"/>
      <c r="AF1260" s="72"/>
      <c r="AG1260" s="62"/>
      <c r="AH1260" s="104"/>
      <c r="AI1260" s="105"/>
      <c r="AJ1260" s="30"/>
      <c r="AK1260" s="30"/>
      <c r="AL1260" s="30"/>
      <c r="AM1260" s="30"/>
      <c r="AN1260" s="68"/>
      <c r="AO1260" s="68"/>
      <c r="AP1260" s="68"/>
      <c r="AQ1260" s="68"/>
      <c r="AR1260" s="68"/>
      <c r="AS1260" s="31"/>
      <c r="AT1260" s="73"/>
      <c r="AU1260" s="73"/>
      <c r="AV1260" s="68"/>
      <c r="AW1260" s="67"/>
      <c r="AX1260" s="67"/>
      <c r="AY1260" s="67"/>
      <c r="AZ1260" s="67"/>
      <c r="BA1260" s="123"/>
      <c r="BB1260" s="123"/>
      <c r="BC1260" s="123"/>
      <c r="BD1260" s="123"/>
      <c r="BE1260" s="123"/>
      <c r="BF1260" s="67"/>
    </row>
    <row r="1261" spans="1:58" ht="25.5" customHeight="1" x14ac:dyDescent="0.25">
      <c r="A1261" s="31"/>
      <c r="B1261" s="31"/>
      <c r="C1261" s="31"/>
      <c r="D1261" s="31"/>
      <c r="E1261" s="33"/>
      <c r="F1261" s="90"/>
      <c r="G1261" s="31"/>
      <c r="H1261" s="83"/>
      <c r="I1261" s="83"/>
      <c r="J1261" s="62"/>
      <c r="K1261" s="31"/>
      <c r="L1261" s="31"/>
      <c r="M1261" s="83"/>
      <c r="N1261" s="69"/>
      <c r="O1261" s="69"/>
      <c r="P1261" s="74"/>
      <c r="Q1261" s="74"/>
      <c r="R1261" s="75"/>
      <c r="S1261" s="34"/>
      <c r="T1261" s="83"/>
      <c r="U1261" s="83"/>
      <c r="V1261" s="83"/>
      <c r="W1261" s="83"/>
      <c r="X1261" s="74"/>
      <c r="Y1261" s="74"/>
      <c r="Z1261" s="74"/>
      <c r="AA1261" s="66"/>
      <c r="AB1261" s="72"/>
      <c r="AC1261" s="66"/>
      <c r="AD1261" s="72"/>
      <c r="AE1261" s="72"/>
      <c r="AF1261" s="72"/>
      <c r="AG1261" s="62"/>
      <c r="AH1261" s="104"/>
      <c r="AI1261" s="105"/>
      <c r="AJ1261" s="30"/>
      <c r="AK1261" s="30"/>
      <c r="AL1261" s="30"/>
      <c r="AM1261" s="30"/>
      <c r="AN1261" s="68"/>
      <c r="AO1261" s="68"/>
      <c r="AP1261" s="68"/>
      <c r="AQ1261" s="68"/>
      <c r="AR1261" s="68"/>
      <c r="AS1261" s="31"/>
      <c r="AT1261" s="73"/>
      <c r="AU1261" s="73"/>
      <c r="AV1261" s="68"/>
      <c r="AW1261" s="67"/>
      <c r="AX1261" s="67"/>
      <c r="AY1261" s="67"/>
      <c r="AZ1261" s="67"/>
      <c r="BA1261" s="123"/>
      <c r="BB1261" s="123"/>
      <c r="BC1261" s="123"/>
      <c r="BD1261" s="123"/>
      <c r="BE1261" s="123"/>
      <c r="BF1261" s="67"/>
    </row>
    <row r="1262" spans="1:58" ht="25.5" customHeight="1" x14ac:dyDescent="0.25">
      <c r="A1262" s="31"/>
      <c r="B1262" s="31"/>
      <c r="C1262" s="31"/>
      <c r="D1262" s="31"/>
      <c r="E1262" s="33"/>
      <c r="F1262" s="90"/>
      <c r="G1262" s="31"/>
      <c r="H1262" s="83"/>
      <c r="I1262" s="83"/>
      <c r="J1262" s="62"/>
      <c r="K1262" s="31"/>
      <c r="L1262" s="31"/>
      <c r="M1262" s="83"/>
      <c r="N1262" s="69"/>
      <c r="O1262" s="69"/>
      <c r="P1262" s="74"/>
      <c r="Q1262" s="74"/>
      <c r="R1262" s="75"/>
      <c r="S1262" s="34"/>
      <c r="T1262" s="83"/>
      <c r="U1262" s="83"/>
      <c r="V1262" s="83"/>
      <c r="W1262" s="83"/>
      <c r="X1262" s="74"/>
      <c r="Y1262" s="74"/>
      <c r="Z1262" s="74"/>
      <c r="AA1262" s="66"/>
      <c r="AB1262" s="72"/>
      <c r="AC1262" s="66"/>
      <c r="AD1262" s="72"/>
      <c r="AE1262" s="72"/>
      <c r="AF1262" s="72"/>
      <c r="AG1262" s="62"/>
      <c r="AH1262" s="104"/>
      <c r="AI1262" s="105"/>
      <c r="AJ1262" s="30"/>
      <c r="AK1262" s="30"/>
      <c r="AL1262" s="30"/>
      <c r="AM1262" s="30"/>
      <c r="AN1262" s="68"/>
      <c r="AO1262" s="68"/>
      <c r="AP1262" s="68"/>
      <c r="AQ1262" s="68"/>
      <c r="AR1262" s="68"/>
      <c r="AS1262" s="31"/>
      <c r="AT1262" s="73"/>
      <c r="AU1262" s="73"/>
      <c r="AV1262" s="68"/>
      <c r="AW1262" s="67"/>
      <c r="AX1262" s="67"/>
      <c r="AY1262" s="67"/>
      <c r="AZ1262" s="67"/>
      <c r="BA1262" s="123"/>
      <c r="BB1262" s="123"/>
      <c r="BC1262" s="123"/>
      <c r="BD1262" s="123"/>
      <c r="BE1262" s="123"/>
      <c r="BF1262" s="67"/>
    </row>
    <row r="1263" spans="1:58" ht="25.5" customHeight="1" x14ac:dyDescent="0.25">
      <c r="A1263" s="31"/>
      <c r="B1263" s="31"/>
      <c r="C1263" s="31"/>
      <c r="D1263" s="31"/>
      <c r="E1263" s="33"/>
      <c r="F1263" s="90"/>
      <c r="G1263" s="31"/>
      <c r="H1263" s="83"/>
      <c r="I1263" s="83"/>
      <c r="J1263" s="62"/>
      <c r="K1263" s="31"/>
      <c r="L1263" s="31"/>
      <c r="M1263" s="83"/>
      <c r="N1263" s="69"/>
      <c r="O1263" s="69"/>
      <c r="P1263" s="74"/>
      <c r="Q1263" s="74"/>
      <c r="R1263" s="75"/>
      <c r="S1263" s="34"/>
      <c r="T1263" s="83"/>
      <c r="U1263" s="83"/>
      <c r="V1263" s="83"/>
      <c r="W1263" s="83"/>
      <c r="X1263" s="74"/>
      <c r="Y1263" s="74"/>
      <c r="Z1263" s="74"/>
      <c r="AA1263" s="66"/>
      <c r="AB1263" s="72"/>
      <c r="AC1263" s="66"/>
      <c r="AD1263" s="72"/>
      <c r="AE1263" s="72"/>
      <c r="AF1263" s="72"/>
      <c r="AG1263" s="62"/>
      <c r="AH1263" s="104"/>
      <c r="AI1263" s="105"/>
      <c r="AJ1263" s="30"/>
      <c r="AK1263" s="30"/>
      <c r="AL1263" s="30"/>
      <c r="AM1263" s="30"/>
      <c r="AN1263" s="68"/>
      <c r="AO1263" s="68"/>
      <c r="AP1263" s="68"/>
      <c r="AQ1263" s="68"/>
      <c r="AR1263" s="68"/>
      <c r="AS1263" s="31"/>
      <c r="AT1263" s="73"/>
      <c r="AU1263" s="73"/>
      <c r="AV1263" s="68"/>
      <c r="AW1263" s="67"/>
      <c r="AX1263" s="67"/>
      <c r="AY1263" s="67"/>
      <c r="AZ1263" s="67"/>
      <c r="BA1263" s="123"/>
      <c r="BB1263" s="123"/>
      <c r="BC1263" s="123"/>
      <c r="BD1263" s="123"/>
      <c r="BE1263" s="123"/>
      <c r="BF1263" s="67"/>
    </row>
    <row r="1264" spans="1:58" ht="25.5" customHeight="1" x14ac:dyDescent="0.25">
      <c r="A1264" s="31"/>
      <c r="B1264" s="31"/>
      <c r="C1264" s="31"/>
      <c r="D1264" s="31"/>
      <c r="E1264" s="33"/>
      <c r="F1264" s="90"/>
      <c r="G1264" s="31"/>
      <c r="H1264" s="83"/>
      <c r="I1264" s="83"/>
      <c r="J1264" s="62"/>
      <c r="K1264" s="31"/>
      <c r="L1264" s="31"/>
      <c r="M1264" s="83"/>
      <c r="N1264" s="69"/>
      <c r="O1264" s="69"/>
      <c r="P1264" s="74"/>
      <c r="Q1264" s="74"/>
      <c r="R1264" s="75"/>
      <c r="S1264" s="34"/>
      <c r="T1264" s="83"/>
      <c r="U1264" s="83"/>
      <c r="V1264" s="83"/>
      <c r="W1264" s="83"/>
      <c r="X1264" s="74"/>
      <c r="Y1264" s="74"/>
      <c r="Z1264" s="74"/>
      <c r="AA1264" s="66"/>
      <c r="AB1264" s="72"/>
      <c r="AC1264" s="66"/>
      <c r="AD1264" s="72"/>
      <c r="AE1264" s="72"/>
      <c r="AF1264" s="72"/>
      <c r="AG1264" s="62"/>
      <c r="AH1264" s="104"/>
      <c r="AI1264" s="105"/>
      <c r="AJ1264" s="30"/>
      <c r="AK1264" s="30"/>
      <c r="AL1264" s="30"/>
      <c r="AM1264" s="30"/>
      <c r="AN1264" s="68"/>
      <c r="AO1264" s="68"/>
      <c r="AP1264" s="68"/>
      <c r="AQ1264" s="68"/>
      <c r="AR1264" s="68"/>
      <c r="AS1264" s="31"/>
      <c r="AT1264" s="73"/>
      <c r="AU1264" s="73"/>
      <c r="AV1264" s="68"/>
      <c r="AW1264" s="67"/>
      <c r="AX1264" s="67"/>
      <c r="AY1264" s="67"/>
      <c r="AZ1264" s="67"/>
      <c r="BA1264" s="123"/>
      <c r="BB1264" s="123"/>
      <c r="BC1264" s="123"/>
      <c r="BD1264" s="123"/>
      <c r="BE1264" s="123"/>
      <c r="BF1264" s="67"/>
    </row>
    <row r="1265" spans="1:58" ht="25.5" customHeight="1" x14ac:dyDescent="0.25">
      <c r="A1265" s="31"/>
      <c r="B1265" s="31"/>
      <c r="C1265" s="31"/>
      <c r="D1265" s="31"/>
      <c r="E1265" s="33"/>
      <c r="F1265" s="90"/>
      <c r="G1265" s="31"/>
      <c r="H1265" s="83"/>
      <c r="I1265" s="83"/>
      <c r="J1265" s="62"/>
      <c r="K1265" s="31"/>
      <c r="L1265" s="31"/>
      <c r="M1265" s="83"/>
      <c r="N1265" s="69"/>
      <c r="O1265" s="69"/>
      <c r="P1265" s="74"/>
      <c r="Q1265" s="74"/>
      <c r="R1265" s="75"/>
      <c r="S1265" s="34"/>
      <c r="T1265" s="83"/>
      <c r="U1265" s="83"/>
      <c r="V1265" s="83"/>
      <c r="W1265" s="83"/>
      <c r="X1265" s="74"/>
      <c r="Y1265" s="74"/>
      <c r="Z1265" s="74"/>
      <c r="AA1265" s="66"/>
      <c r="AB1265" s="72"/>
      <c r="AC1265" s="66"/>
      <c r="AD1265" s="72"/>
      <c r="AE1265" s="72"/>
      <c r="AF1265" s="72"/>
      <c r="AG1265" s="62"/>
      <c r="AH1265" s="104"/>
      <c r="AI1265" s="105"/>
      <c r="AJ1265" s="30"/>
      <c r="AK1265" s="30"/>
      <c r="AL1265" s="30"/>
      <c r="AM1265" s="30"/>
      <c r="AN1265" s="68"/>
      <c r="AO1265" s="68"/>
      <c r="AP1265" s="68"/>
      <c r="AQ1265" s="68"/>
      <c r="AR1265" s="68"/>
      <c r="AS1265" s="31"/>
      <c r="AT1265" s="73"/>
      <c r="AU1265" s="73"/>
      <c r="AV1265" s="68"/>
      <c r="AW1265" s="67"/>
      <c r="AX1265" s="67"/>
      <c r="AY1265" s="67"/>
      <c r="AZ1265" s="67"/>
      <c r="BA1265" s="123"/>
      <c r="BB1265" s="123"/>
      <c r="BC1265" s="123"/>
      <c r="BD1265" s="123"/>
      <c r="BE1265" s="123"/>
      <c r="BF1265" s="67"/>
    </row>
    <row r="1266" spans="1:58" ht="25.5" customHeight="1" x14ac:dyDescent="0.25">
      <c r="A1266" s="31"/>
      <c r="B1266" s="31"/>
      <c r="C1266" s="31"/>
      <c r="D1266" s="31"/>
      <c r="E1266" s="33"/>
      <c r="F1266" s="90"/>
      <c r="G1266" s="31"/>
      <c r="H1266" s="83"/>
      <c r="I1266" s="83"/>
      <c r="J1266" s="62"/>
      <c r="K1266" s="31"/>
      <c r="L1266" s="31"/>
      <c r="M1266" s="83"/>
      <c r="N1266" s="69"/>
      <c r="O1266" s="69"/>
      <c r="P1266" s="74"/>
      <c r="Q1266" s="74"/>
      <c r="R1266" s="75"/>
      <c r="S1266" s="34"/>
      <c r="T1266" s="83"/>
      <c r="U1266" s="83"/>
      <c r="V1266" s="83"/>
      <c r="W1266" s="83"/>
      <c r="X1266" s="74"/>
      <c r="Y1266" s="74"/>
      <c r="Z1266" s="74"/>
      <c r="AA1266" s="66"/>
      <c r="AB1266" s="72"/>
      <c r="AC1266" s="66"/>
      <c r="AD1266" s="72"/>
      <c r="AE1266" s="72"/>
      <c r="AF1266" s="72"/>
      <c r="AG1266" s="62"/>
      <c r="AH1266" s="104"/>
      <c r="AI1266" s="105"/>
      <c r="AJ1266" s="30"/>
      <c r="AK1266" s="30"/>
      <c r="AL1266" s="30"/>
      <c r="AM1266" s="30"/>
      <c r="AN1266" s="68"/>
      <c r="AO1266" s="68"/>
      <c r="AP1266" s="68"/>
      <c r="AQ1266" s="68"/>
      <c r="AR1266" s="68"/>
      <c r="AS1266" s="31"/>
      <c r="AT1266" s="73"/>
      <c r="AU1266" s="73"/>
      <c r="AV1266" s="68"/>
      <c r="AW1266" s="67"/>
      <c r="AX1266" s="67"/>
      <c r="AY1266" s="67"/>
      <c r="AZ1266" s="67"/>
      <c r="BA1266" s="123"/>
      <c r="BB1266" s="123"/>
      <c r="BC1266" s="123"/>
      <c r="BD1266" s="123"/>
      <c r="BE1266" s="123"/>
      <c r="BF1266" s="67"/>
    </row>
    <row r="1267" spans="1:58" ht="25.5" customHeight="1" x14ac:dyDescent="0.25">
      <c r="A1267" s="31"/>
      <c r="B1267" s="31"/>
      <c r="C1267" s="31"/>
      <c r="D1267" s="31"/>
      <c r="E1267" s="33"/>
      <c r="F1267" s="90"/>
      <c r="G1267" s="31"/>
      <c r="H1267" s="83"/>
      <c r="I1267" s="83"/>
      <c r="J1267" s="62"/>
      <c r="K1267" s="31"/>
      <c r="L1267" s="31"/>
      <c r="M1267" s="83"/>
      <c r="N1267" s="69"/>
      <c r="O1267" s="69"/>
      <c r="P1267" s="74"/>
      <c r="Q1267" s="74"/>
      <c r="R1267" s="75"/>
      <c r="S1267" s="34"/>
      <c r="T1267" s="83"/>
      <c r="U1267" s="83"/>
      <c r="V1267" s="83"/>
      <c r="W1267" s="83"/>
      <c r="X1267" s="74"/>
      <c r="Y1267" s="74"/>
      <c r="Z1267" s="74"/>
      <c r="AA1267" s="66"/>
      <c r="AB1267" s="72"/>
      <c r="AC1267" s="66"/>
      <c r="AD1267" s="72"/>
      <c r="AE1267" s="72"/>
      <c r="AF1267" s="72"/>
      <c r="AG1267" s="62"/>
      <c r="AH1267" s="104"/>
      <c r="AI1267" s="105"/>
      <c r="AJ1267" s="30"/>
      <c r="AK1267" s="30"/>
      <c r="AL1267" s="30"/>
      <c r="AM1267" s="30"/>
      <c r="AN1267" s="68"/>
      <c r="AO1267" s="68"/>
      <c r="AP1267" s="68"/>
      <c r="AQ1267" s="68"/>
      <c r="AR1267" s="68"/>
      <c r="AS1267" s="31"/>
      <c r="AT1267" s="73"/>
      <c r="AU1267" s="73"/>
      <c r="AV1267" s="68"/>
      <c r="AW1267" s="67"/>
      <c r="AX1267" s="67"/>
      <c r="AY1267" s="67"/>
      <c r="AZ1267" s="67"/>
      <c r="BA1267" s="123"/>
      <c r="BB1267" s="123"/>
      <c r="BC1267" s="123"/>
      <c r="BD1267" s="123"/>
      <c r="BE1267" s="123"/>
      <c r="BF1267" s="67"/>
    </row>
    <row r="1268" spans="1:58" ht="25.5" customHeight="1" x14ac:dyDescent="0.25">
      <c r="A1268" s="31"/>
      <c r="B1268" s="31"/>
      <c r="C1268" s="31"/>
      <c r="D1268" s="31"/>
      <c r="E1268" s="33"/>
      <c r="F1268" s="90"/>
      <c r="G1268" s="31"/>
      <c r="H1268" s="83"/>
      <c r="I1268" s="83"/>
      <c r="J1268" s="62"/>
      <c r="K1268" s="31"/>
      <c r="L1268" s="31"/>
      <c r="M1268" s="83"/>
      <c r="N1268" s="69"/>
      <c r="O1268" s="69"/>
      <c r="P1268" s="74"/>
      <c r="Q1268" s="74"/>
      <c r="R1268" s="75"/>
      <c r="S1268" s="34"/>
      <c r="T1268" s="83"/>
      <c r="U1268" s="83"/>
      <c r="V1268" s="83"/>
      <c r="W1268" s="83"/>
      <c r="X1268" s="74"/>
      <c r="Y1268" s="74"/>
      <c r="Z1268" s="74"/>
      <c r="AA1268" s="66"/>
      <c r="AB1268" s="72"/>
      <c r="AC1268" s="66"/>
      <c r="AD1268" s="72"/>
      <c r="AE1268" s="72"/>
      <c r="AF1268" s="72"/>
      <c r="AG1268" s="62"/>
      <c r="AH1268" s="104"/>
      <c r="AI1268" s="105"/>
      <c r="AJ1268" s="30"/>
      <c r="AK1268" s="30"/>
      <c r="AL1268" s="30"/>
      <c r="AM1268" s="30"/>
      <c r="AN1268" s="68"/>
      <c r="AO1268" s="68"/>
      <c r="AP1268" s="68"/>
      <c r="AQ1268" s="68"/>
      <c r="AR1268" s="68"/>
      <c r="AS1268" s="31"/>
      <c r="AT1268" s="73"/>
      <c r="AU1268" s="73"/>
      <c r="AV1268" s="68"/>
      <c r="AW1268" s="67"/>
      <c r="AX1268" s="67"/>
      <c r="AY1268" s="67"/>
      <c r="AZ1268" s="67"/>
      <c r="BA1268" s="123"/>
      <c r="BB1268" s="123"/>
      <c r="BC1268" s="123"/>
      <c r="BD1268" s="123"/>
      <c r="BE1268" s="123"/>
      <c r="BF1268" s="67"/>
    </row>
    <row r="1269" spans="1:58" ht="25.5" customHeight="1" x14ac:dyDescent="0.25">
      <c r="A1269" s="31"/>
      <c r="B1269" s="31"/>
      <c r="C1269" s="31"/>
      <c r="D1269" s="31"/>
      <c r="E1269" s="33"/>
      <c r="F1269" s="90"/>
      <c r="G1269" s="31"/>
      <c r="H1269" s="83"/>
      <c r="I1269" s="83"/>
      <c r="J1269" s="62"/>
      <c r="K1269" s="31"/>
      <c r="L1269" s="31"/>
      <c r="M1269" s="83"/>
      <c r="N1269" s="69"/>
      <c r="O1269" s="69"/>
      <c r="P1269" s="74"/>
      <c r="Q1269" s="74"/>
      <c r="R1269" s="75"/>
      <c r="S1269" s="34"/>
      <c r="T1269" s="83"/>
      <c r="U1269" s="83"/>
      <c r="V1269" s="83"/>
      <c r="W1269" s="83"/>
      <c r="X1269" s="74"/>
      <c r="Y1269" s="74"/>
      <c r="Z1269" s="74"/>
      <c r="AA1269" s="66"/>
      <c r="AB1269" s="72"/>
      <c r="AC1269" s="66"/>
      <c r="AD1269" s="72"/>
      <c r="AE1269" s="72"/>
      <c r="AF1269" s="72"/>
      <c r="AG1269" s="62"/>
      <c r="AH1269" s="104"/>
      <c r="AI1269" s="105"/>
      <c r="AJ1269" s="30"/>
      <c r="AK1269" s="30"/>
      <c r="AL1269" s="30"/>
      <c r="AM1269" s="30"/>
      <c r="AN1269" s="68"/>
      <c r="AO1269" s="68"/>
      <c r="AP1269" s="68"/>
      <c r="AQ1269" s="68"/>
      <c r="AR1269" s="68"/>
      <c r="AS1269" s="31"/>
      <c r="AT1269" s="73"/>
      <c r="AU1269" s="73"/>
      <c r="AV1269" s="68"/>
      <c r="AW1269" s="67"/>
      <c r="AX1269" s="67"/>
      <c r="AY1269" s="67"/>
      <c r="AZ1269" s="67"/>
      <c r="BA1269" s="123"/>
      <c r="BB1269" s="123"/>
      <c r="BC1269" s="123"/>
      <c r="BD1269" s="123"/>
      <c r="BE1269" s="123"/>
      <c r="BF1269" s="67"/>
    </row>
    <row r="1270" spans="1:58" ht="25.5" customHeight="1" x14ac:dyDescent="0.25">
      <c r="A1270" s="31"/>
      <c r="B1270" s="31"/>
      <c r="C1270" s="31"/>
      <c r="D1270" s="31"/>
      <c r="E1270" s="33"/>
      <c r="F1270" s="90"/>
      <c r="G1270" s="31"/>
      <c r="H1270" s="83"/>
      <c r="I1270" s="83"/>
      <c r="J1270" s="62"/>
      <c r="K1270" s="31"/>
      <c r="L1270" s="31"/>
      <c r="M1270" s="83"/>
      <c r="N1270" s="69"/>
      <c r="O1270" s="69"/>
      <c r="P1270" s="74"/>
      <c r="Q1270" s="74"/>
      <c r="R1270" s="75"/>
      <c r="S1270" s="34"/>
      <c r="T1270" s="83"/>
      <c r="U1270" s="83"/>
      <c r="V1270" s="83"/>
      <c r="W1270" s="83"/>
      <c r="X1270" s="74"/>
      <c r="Y1270" s="74"/>
      <c r="Z1270" s="74"/>
      <c r="AA1270" s="66"/>
      <c r="AB1270" s="72"/>
      <c r="AC1270" s="66"/>
      <c r="AD1270" s="72"/>
      <c r="AE1270" s="72"/>
      <c r="AF1270" s="72"/>
      <c r="AG1270" s="62"/>
      <c r="AH1270" s="104"/>
      <c r="AI1270" s="105"/>
      <c r="AJ1270" s="30"/>
      <c r="AK1270" s="30"/>
      <c r="AL1270" s="30"/>
      <c r="AM1270" s="30"/>
      <c r="AN1270" s="68"/>
      <c r="AO1270" s="68"/>
      <c r="AP1270" s="68"/>
      <c r="AQ1270" s="68"/>
      <c r="AR1270" s="68"/>
      <c r="AS1270" s="31"/>
      <c r="AT1270" s="73"/>
      <c r="AU1270" s="73"/>
      <c r="AV1270" s="68"/>
      <c r="AW1270" s="67"/>
      <c r="AX1270" s="67"/>
      <c r="AY1270" s="67"/>
      <c r="AZ1270" s="67"/>
      <c r="BA1270" s="123"/>
      <c r="BB1270" s="123"/>
      <c r="BC1270" s="123"/>
      <c r="BD1270" s="123"/>
      <c r="BE1270" s="123"/>
      <c r="BF1270" s="67"/>
    </row>
    <row r="1271" spans="1:58" ht="25.5" customHeight="1" x14ac:dyDescent="0.25">
      <c r="A1271" s="31"/>
      <c r="B1271" s="31"/>
      <c r="C1271" s="31"/>
      <c r="D1271" s="31"/>
      <c r="E1271" s="33"/>
      <c r="F1271" s="90"/>
      <c r="G1271" s="31"/>
      <c r="H1271" s="83"/>
      <c r="I1271" s="83"/>
      <c r="J1271" s="62"/>
      <c r="K1271" s="31"/>
      <c r="L1271" s="31"/>
      <c r="M1271" s="83"/>
      <c r="N1271" s="69"/>
      <c r="O1271" s="69"/>
      <c r="P1271" s="74"/>
      <c r="Q1271" s="74"/>
      <c r="R1271" s="75"/>
      <c r="S1271" s="34"/>
      <c r="T1271" s="83"/>
      <c r="U1271" s="83"/>
      <c r="V1271" s="83"/>
      <c r="W1271" s="83"/>
      <c r="X1271" s="74"/>
      <c r="Y1271" s="74"/>
      <c r="Z1271" s="74"/>
      <c r="AA1271" s="66"/>
      <c r="AB1271" s="72"/>
      <c r="AC1271" s="66"/>
      <c r="AD1271" s="72"/>
      <c r="AE1271" s="72"/>
      <c r="AF1271" s="72"/>
      <c r="AG1271" s="62"/>
      <c r="AH1271" s="104"/>
      <c r="AI1271" s="105"/>
      <c r="AJ1271" s="30"/>
      <c r="AK1271" s="30"/>
      <c r="AL1271" s="30"/>
      <c r="AM1271" s="30"/>
      <c r="AN1271" s="68"/>
      <c r="AO1271" s="68"/>
      <c r="AP1271" s="68"/>
      <c r="AQ1271" s="68"/>
      <c r="AR1271" s="68"/>
      <c r="AS1271" s="31"/>
      <c r="AT1271" s="73"/>
      <c r="AU1271" s="73"/>
      <c r="AV1271" s="68"/>
      <c r="AW1271" s="67"/>
      <c r="AX1271" s="67"/>
      <c r="AY1271" s="67"/>
      <c r="AZ1271" s="67"/>
      <c r="BA1271" s="123"/>
      <c r="BB1271" s="123"/>
      <c r="BC1271" s="123"/>
      <c r="BD1271" s="123"/>
      <c r="BE1271" s="123"/>
      <c r="BF1271" s="67"/>
    </row>
    <row r="1272" spans="1:58" ht="25.5" customHeight="1" x14ac:dyDescent="0.25">
      <c r="A1272" s="31"/>
      <c r="B1272" s="31"/>
      <c r="C1272" s="31"/>
      <c r="D1272" s="31"/>
      <c r="E1272" s="33"/>
      <c r="F1272" s="90"/>
      <c r="G1272" s="31"/>
      <c r="H1272" s="83"/>
      <c r="I1272" s="83"/>
      <c r="J1272" s="62"/>
      <c r="K1272" s="31"/>
      <c r="L1272" s="31"/>
      <c r="M1272" s="83"/>
      <c r="N1272" s="69"/>
      <c r="O1272" s="69"/>
      <c r="P1272" s="74"/>
      <c r="Q1272" s="74"/>
      <c r="R1272" s="75"/>
      <c r="S1272" s="34"/>
      <c r="T1272" s="83"/>
      <c r="U1272" s="83"/>
      <c r="V1272" s="83"/>
      <c r="W1272" s="83"/>
      <c r="X1272" s="74"/>
      <c r="Y1272" s="74"/>
      <c r="Z1272" s="74"/>
      <c r="AA1272" s="66"/>
      <c r="AB1272" s="72"/>
      <c r="AC1272" s="66"/>
      <c r="AD1272" s="72"/>
      <c r="AE1272" s="72"/>
      <c r="AF1272" s="72"/>
      <c r="AG1272" s="62"/>
      <c r="AH1272" s="104"/>
      <c r="AI1272" s="105"/>
      <c r="AJ1272" s="30"/>
      <c r="AK1272" s="30"/>
      <c r="AL1272" s="30"/>
      <c r="AM1272" s="30"/>
      <c r="AN1272" s="68"/>
      <c r="AO1272" s="68"/>
      <c r="AP1272" s="68"/>
      <c r="AQ1272" s="68"/>
      <c r="AR1272" s="68"/>
      <c r="AS1272" s="31"/>
      <c r="AT1272" s="73"/>
      <c r="AU1272" s="73"/>
      <c r="AV1272" s="68"/>
      <c r="AW1272" s="67"/>
      <c r="AX1272" s="67"/>
      <c r="AY1272" s="67"/>
      <c r="AZ1272" s="67"/>
      <c r="BA1272" s="123"/>
      <c r="BB1272" s="123"/>
      <c r="BC1272" s="123"/>
      <c r="BD1272" s="123"/>
      <c r="BE1272" s="123"/>
      <c r="BF1272" s="67"/>
    </row>
    <row r="1273" spans="1:58" ht="25.5" customHeight="1" x14ac:dyDescent="0.25">
      <c r="A1273" s="31"/>
      <c r="B1273" s="31"/>
      <c r="C1273" s="31"/>
      <c r="D1273" s="31"/>
      <c r="E1273" s="33"/>
      <c r="F1273" s="90"/>
      <c r="G1273" s="31"/>
      <c r="H1273" s="83"/>
      <c r="I1273" s="83"/>
      <c r="J1273" s="62"/>
      <c r="K1273" s="31"/>
      <c r="L1273" s="31"/>
      <c r="M1273" s="83"/>
      <c r="N1273" s="69"/>
      <c r="O1273" s="69"/>
      <c r="P1273" s="74"/>
      <c r="Q1273" s="74"/>
      <c r="R1273" s="75"/>
      <c r="S1273" s="34"/>
      <c r="T1273" s="83"/>
      <c r="U1273" s="83"/>
      <c r="V1273" s="83"/>
      <c r="W1273" s="83"/>
      <c r="X1273" s="74"/>
      <c r="Y1273" s="74"/>
      <c r="Z1273" s="74"/>
      <c r="AA1273" s="66"/>
      <c r="AB1273" s="72"/>
      <c r="AC1273" s="66"/>
      <c r="AD1273" s="72"/>
      <c r="AE1273" s="72"/>
      <c r="AF1273" s="72"/>
      <c r="AG1273" s="62"/>
      <c r="AH1273" s="104"/>
      <c r="AI1273" s="105"/>
      <c r="AJ1273" s="30"/>
      <c r="AK1273" s="30"/>
      <c r="AL1273" s="30"/>
      <c r="AM1273" s="30"/>
      <c r="AN1273" s="68"/>
      <c r="AO1273" s="68"/>
      <c r="AP1273" s="68"/>
      <c r="AQ1273" s="68"/>
      <c r="AR1273" s="68"/>
      <c r="AS1273" s="31"/>
      <c r="AT1273" s="73"/>
      <c r="AU1273" s="73"/>
      <c r="AV1273" s="68"/>
      <c r="AW1273" s="67"/>
      <c r="AX1273" s="67"/>
      <c r="AY1273" s="67"/>
      <c r="AZ1273" s="67"/>
      <c r="BA1273" s="123"/>
      <c r="BB1273" s="123"/>
      <c r="BC1273" s="123"/>
      <c r="BD1273" s="123"/>
      <c r="BE1273" s="123"/>
      <c r="BF1273" s="67"/>
    </row>
    <row r="1274" spans="1:58" ht="25.5" customHeight="1" x14ac:dyDescent="0.25">
      <c r="A1274" s="31"/>
      <c r="B1274" s="31"/>
      <c r="C1274" s="31"/>
      <c r="D1274" s="31"/>
      <c r="E1274" s="33"/>
      <c r="F1274" s="90"/>
      <c r="G1274" s="31"/>
      <c r="H1274" s="83"/>
      <c r="I1274" s="83"/>
      <c r="J1274" s="62"/>
      <c r="K1274" s="31"/>
      <c r="L1274" s="31"/>
      <c r="M1274" s="83"/>
      <c r="N1274" s="69"/>
      <c r="O1274" s="69"/>
      <c r="P1274" s="74"/>
      <c r="Q1274" s="74"/>
      <c r="R1274" s="75"/>
      <c r="S1274" s="34"/>
      <c r="T1274" s="83"/>
      <c r="U1274" s="83"/>
      <c r="V1274" s="83"/>
      <c r="W1274" s="83"/>
      <c r="X1274" s="74"/>
      <c r="Y1274" s="74"/>
      <c r="Z1274" s="74"/>
      <c r="AA1274" s="66"/>
      <c r="AB1274" s="72"/>
      <c r="AC1274" s="66"/>
      <c r="AD1274" s="72"/>
      <c r="AE1274" s="72"/>
      <c r="AF1274" s="72"/>
      <c r="AG1274" s="62"/>
      <c r="AH1274" s="104"/>
      <c r="AI1274" s="105"/>
      <c r="AJ1274" s="30"/>
      <c r="AK1274" s="30"/>
      <c r="AL1274" s="30"/>
      <c r="AM1274" s="30"/>
      <c r="AN1274" s="68"/>
      <c r="AO1274" s="68"/>
      <c r="AP1274" s="68"/>
      <c r="AQ1274" s="68"/>
      <c r="AR1274" s="68"/>
      <c r="AS1274" s="31"/>
      <c r="AT1274" s="73"/>
      <c r="AU1274" s="73"/>
      <c r="AV1274" s="68"/>
      <c r="AW1274" s="67"/>
      <c r="AX1274" s="67"/>
      <c r="AY1274" s="67"/>
      <c r="AZ1274" s="67"/>
      <c r="BA1274" s="123"/>
      <c r="BB1274" s="123"/>
      <c r="BC1274" s="123"/>
      <c r="BD1274" s="123"/>
      <c r="BE1274" s="123"/>
      <c r="BF1274" s="67"/>
    </row>
    <row r="1275" spans="1:58" ht="25.5" customHeight="1" x14ac:dyDescent="0.25">
      <c r="A1275" s="31"/>
      <c r="B1275" s="31"/>
      <c r="C1275" s="31"/>
      <c r="D1275" s="31"/>
      <c r="E1275" s="33"/>
      <c r="F1275" s="90"/>
      <c r="G1275" s="31"/>
      <c r="H1275" s="83"/>
      <c r="I1275" s="83"/>
      <c r="J1275" s="62"/>
      <c r="K1275" s="31"/>
      <c r="L1275" s="31"/>
      <c r="M1275" s="83"/>
      <c r="N1275" s="69"/>
      <c r="O1275" s="69"/>
      <c r="P1275" s="74"/>
      <c r="Q1275" s="74"/>
      <c r="R1275" s="75"/>
      <c r="S1275" s="34"/>
      <c r="T1275" s="83"/>
      <c r="U1275" s="83"/>
      <c r="V1275" s="83"/>
      <c r="W1275" s="83"/>
      <c r="X1275" s="74"/>
      <c r="Y1275" s="74"/>
      <c r="Z1275" s="74"/>
      <c r="AA1275" s="66"/>
      <c r="AB1275" s="72"/>
      <c r="AC1275" s="66"/>
      <c r="AD1275" s="72"/>
      <c r="AE1275" s="72"/>
      <c r="AF1275" s="72"/>
      <c r="AG1275" s="62"/>
      <c r="AH1275" s="104"/>
      <c r="AI1275" s="105"/>
      <c r="AJ1275" s="30"/>
      <c r="AK1275" s="30"/>
      <c r="AL1275" s="30"/>
      <c r="AM1275" s="30"/>
      <c r="AN1275" s="68"/>
      <c r="AO1275" s="68"/>
      <c r="AP1275" s="68"/>
      <c r="AQ1275" s="68"/>
      <c r="AR1275" s="68"/>
      <c r="AS1275" s="31"/>
      <c r="AT1275" s="73"/>
      <c r="AU1275" s="73"/>
      <c r="AV1275" s="68"/>
      <c r="AW1275" s="67"/>
      <c r="AX1275" s="67"/>
      <c r="AY1275" s="67"/>
      <c r="AZ1275" s="67"/>
      <c r="BA1275" s="123"/>
      <c r="BB1275" s="123"/>
      <c r="BC1275" s="123"/>
      <c r="BD1275" s="123"/>
      <c r="BE1275" s="123"/>
      <c r="BF1275" s="67"/>
    </row>
    <row r="1276" spans="1:58" ht="25.5" customHeight="1" x14ac:dyDescent="0.25">
      <c r="A1276" s="31"/>
      <c r="B1276" s="31"/>
      <c r="C1276" s="31"/>
      <c r="D1276" s="31"/>
      <c r="E1276" s="33"/>
      <c r="F1276" s="90"/>
      <c r="G1276" s="31"/>
      <c r="H1276" s="83"/>
      <c r="I1276" s="83"/>
      <c r="J1276" s="62"/>
      <c r="K1276" s="31"/>
      <c r="L1276" s="31"/>
      <c r="M1276" s="83"/>
      <c r="N1276" s="69"/>
      <c r="O1276" s="69"/>
      <c r="P1276" s="74"/>
      <c r="Q1276" s="74"/>
      <c r="R1276" s="75"/>
      <c r="S1276" s="34"/>
      <c r="T1276" s="83"/>
      <c r="U1276" s="83"/>
      <c r="V1276" s="83"/>
      <c r="W1276" s="83"/>
      <c r="X1276" s="74"/>
      <c r="Y1276" s="74"/>
      <c r="Z1276" s="74"/>
      <c r="AA1276" s="66"/>
      <c r="AB1276" s="72"/>
      <c r="AC1276" s="66"/>
      <c r="AD1276" s="72"/>
      <c r="AE1276" s="72"/>
      <c r="AF1276" s="72"/>
      <c r="AG1276" s="62"/>
      <c r="AH1276" s="104"/>
      <c r="AI1276" s="105"/>
      <c r="AJ1276" s="30"/>
      <c r="AK1276" s="30"/>
      <c r="AL1276" s="30"/>
      <c r="AM1276" s="30"/>
      <c r="AN1276" s="68"/>
      <c r="AO1276" s="68"/>
      <c r="AP1276" s="68"/>
      <c r="AQ1276" s="68"/>
      <c r="AR1276" s="68"/>
      <c r="AS1276" s="31"/>
      <c r="AT1276" s="73"/>
      <c r="AU1276" s="73"/>
      <c r="AV1276" s="68"/>
      <c r="AW1276" s="67"/>
      <c r="AX1276" s="67"/>
      <c r="AY1276" s="67"/>
      <c r="AZ1276" s="67"/>
      <c r="BA1276" s="123"/>
      <c r="BB1276" s="123"/>
      <c r="BC1276" s="123"/>
      <c r="BD1276" s="123"/>
      <c r="BE1276" s="123"/>
      <c r="BF1276" s="67"/>
    </row>
    <row r="1277" spans="1:58" ht="25.5" customHeight="1" x14ac:dyDescent="0.25">
      <c r="A1277" s="31"/>
      <c r="B1277" s="31"/>
      <c r="C1277" s="31"/>
      <c r="D1277" s="31"/>
      <c r="E1277" s="33"/>
      <c r="F1277" s="90"/>
      <c r="G1277" s="31"/>
      <c r="H1277" s="83"/>
      <c r="I1277" s="83"/>
      <c r="J1277" s="62"/>
      <c r="K1277" s="31"/>
      <c r="L1277" s="31"/>
      <c r="M1277" s="83"/>
      <c r="N1277" s="69"/>
      <c r="O1277" s="69"/>
      <c r="P1277" s="74"/>
      <c r="Q1277" s="74"/>
      <c r="R1277" s="75"/>
      <c r="S1277" s="34"/>
      <c r="T1277" s="83"/>
      <c r="U1277" s="83"/>
      <c r="V1277" s="83"/>
      <c r="W1277" s="83"/>
      <c r="X1277" s="74"/>
      <c r="Y1277" s="74"/>
      <c r="Z1277" s="74"/>
      <c r="AA1277" s="66"/>
      <c r="AB1277" s="72"/>
      <c r="AC1277" s="66"/>
      <c r="AD1277" s="72"/>
      <c r="AE1277" s="72"/>
      <c r="AF1277" s="72"/>
      <c r="AG1277" s="62"/>
      <c r="AH1277" s="104"/>
      <c r="AI1277" s="105"/>
      <c r="AJ1277" s="30"/>
      <c r="AK1277" s="30"/>
      <c r="AL1277" s="30"/>
      <c r="AM1277" s="30"/>
      <c r="AN1277" s="68"/>
      <c r="AO1277" s="68"/>
      <c r="AP1277" s="68"/>
      <c r="AQ1277" s="68"/>
      <c r="AR1277" s="68"/>
      <c r="AS1277" s="31"/>
      <c r="AT1277" s="73"/>
      <c r="AU1277" s="73"/>
      <c r="AV1277" s="68"/>
      <c r="AW1277" s="67"/>
      <c r="AX1277" s="67"/>
      <c r="AY1277" s="67"/>
      <c r="AZ1277" s="67"/>
      <c r="BA1277" s="123"/>
      <c r="BB1277" s="123"/>
      <c r="BC1277" s="123"/>
      <c r="BD1277" s="123"/>
      <c r="BE1277" s="123"/>
      <c r="BF1277" s="67"/>
    </row>
    <row r="1278" spans="1:58" ht="25.5" customHeight="1" x14ac:dyDescent="0.25">
      <c r="A1278" s="31"/>
      <c r="B1278" s="31"/>
      <c r="C1278" s="31"/>
      <c r="D1278" s="31"/>
      <c r="E1278" s="33"/>
      <c r="F1278" s="90"/>
      <c r="G1278" s="31"/>
      <c r="H1278" s="83"/>
      <c r="I1278" s="83"/>
      <c r="J1278" s="62"/>
      <c r="K1278" s="31"/>
      <c r="L1278" s="31"/>
      <c r="M1278" s="83"/>
      <c r="N1278" s="69"/>
      <c r="O1278" s="69"/>
      <c r="P1278" s="74"/>
      <c r="Q1278" s="74"/>
      <c r="R1278" s="75"/>
      <c r="S1278" s="34"/>
      <c r="T1278" s="83"/>
      <c r="U1278" s="83"/>
      <c r="V1278" s="83"/>
      <c r="W1278" s="83"/>
      <c r="X1278" s="74"/>
      <c r="Y1278" s="74"/>
      <c r="Z1278" s="74"/>
      <c r="AA1278" s="66"/>
      <c r="AB1278" s="72"/>
      <c r="AC1278" s="66"/>
      <c r="AD1278" s="72"/>
      <c r="AE1278" s="72"/>
      <c r="AF1278" s="72"/>
      <c r="AG1278" s="62"/>
      <c r="AH1278" s="104"/>
      <c r="AI1278" s="105"/>
      <c r="AJ1278" s="30"/>
      <c r="AK1278" s="30"/>
      <c r="AL1278" s="30"/>
      <c r="AM1278" s="30"/>
      <c r="AN1278" s="68"/>
      <c r="AO1278" s="68"/>
      <c r="AP1278" s="68"/>
      <c r="AQ1278" s="68"/>
      <c r="AR1278" s="68"/>
      <c r="AS1278" s="31"/>
      <c r="AT1278" s="73"/>
      <c r="AU1278" s="73"/>
      <c r="AV1278" s="68"/>
      <c r="AW1278" s="67"/>
      <c r="AX1278" s="67"/>
      <c r="AY1278" s="67"/>
      <c r="AZ1278" s="67"/>
      <c r="BA1278" s="123"/>
      <c r="BB1278" s="123"/>
      <c r="BC1278" s="123"/>
      <c r="BD1278" s="123"/>
      <c r="BE1278" s="123"/>
      <c r="BF1278" s="67"/>
    </row>
    <row r="1279" spans="1:58" ht="25.5" customHeight="1" x14ac:dyDescent="0.25">
      <c r="A1279" s="31"/>
      <c r="B1279" s="31"/>
      <c r="C1279" s="31"/>
      <c r="D1279" s="31"/>
      <c r="E1279" s="33"/>
      <c r="F1279" s="90"/>
      <c r="G1279" s="31"/>
      <c r="H1279" s="83"/>
      <c r="I1279" s="83"/>
      <c r="J1279" s="62"/>
      <c r="K1279" s="31"/>
      <c r="L1279" s="31"/>
      <c r="M1279" s="83"/>
      <c r="N1279" s="69"/>
      <c r="O1279" s="69"/>
      <c r="P1279" s="74"/>
      <c r="Q1279" s="74"/>
      <c r="R1279" s="75"/>
      <c r="S1279" s="34"/>
      <c r="T1279" s="83"/>
      <c r="U1279" s="83"/>
      <c r="V1279" s="83"/>
      <c r="W1279" s="83"/>
      <c r="X1279" s="74"/>
      <c r="Y1279" s="74"/>
      <c r="Z1279" s="74"/>
      <c r="AA1279" s="66"/>
      <c r="AB1279" s="72"/>
      <c r="AC1279" s="66"/>
      <c r="AD1279" s="72"/>
      <c r="AE1279" s="72"/>
      <c r="AF1279" s="72"/>
      <c r="AG1279" s="62"/>
      <c r="AH1279" s="104"/>
      <c r="AI1279" s="105"/>
      <c r="AJ1279" s="30"/>
      <c r="AK1279" s="30"/>
      <c r="AL1279" s="30"/>
      <c r="AM1279" s="30"/>
      <c r="AN1279" s="68"/>
      <c r="AO1279" s="68"/>
      <c r="AP1279" s="68"/>
      <c r="AQ1279" s="68"/>
      <c r="AR1279" s="68"/>
      <c r="AS1279" s="31"/>
      <c r="AT1279" s="73"/>
      <c r="AU1279" s="73"/>
      <c r="AV1279" s="68"/>
      <c r="AW1279" s="67"/>
      <c r="AX1279" s="67"/>
      <c r="AY1279" s="67"/>
      <c r="AZ1279" s="67"/>
      <c r="BA1279" s="123"/>
      <c r="BB1279" s="123"/>
      <c r="BC1279" s="123"/>
      <c r="BD1279" s="123"/>
      <c r="BE1279" s="123"/>
      <c r="BF1279" s="67"/>
    </row>
    <row r="1280" spans="1:58" ht="25.5" customHeight="1" x14ac:dyDescent="0.25">
      <c r="A1280" s="31"/>
      <c r="B1280" s="31"/>
      <c r="C1280" s="31"/>
      <c r="D1280" s="31"/>
      <c r="E1280" s="33"/>
      <c r="F1280" s="90"/>
      <c r="G1280" s="31"/>
      <c r="H1280" s="83"/>
      <c r="I1280" s="83"/>
      <c r="J1280" s="62"/>
      <c r="K1280" s="31"/>
      <c r="L1280" s="31"/>
      <c r="M1280" s="83"/>
      <c r="N1280" s="69"/>
      <c r="O1280" s="69"/>
      <c r="P1280" s="74"/>
      <c r="Q1280" s="74"/>
      <c r="R1280" s="75"/>
      <c r="S1280" s="34"/>
      <c r="T1280" s="83"/>
      <c r="U1280" s="83"/>
      <c r="V1280" s="83"/>
      <c r="W1280" s="83"/>
      <c r="X1280" s="74"/>
      <c r="Y1280" s="74"/>
      <c r="Z1280" s="74"/>
      <c r="AA1280" s="66"/>
      <c r="AB1280" s="72"/>
      <c r="AC1280" s="66"/>
      <c r="AD1280" s="72"/>
      <c r="AE1280" s="72"/>
      <c r="AF1280" s="72"/>
      <c r="AG1280" s="62"/>
      <c r="AH1280" s="104"/>
      <c r="AI1280" s="105"/>
      <c r="AJ1280" s="30"/>
      <c r="AK1280" s="30"/>
      <c r="AL1280" s="30"/>
      <c r="AM1280" s="30"/>
      <c r="AN1280" s="68"/>
      <c r="AO1280" s="68"/>
      <c r="AP1280" s="68"/>
      <c r="AQ1280" s="68"/>
      <c r="AR1280" s="68"/>
      <c r="AS1280" s="31"/>
      <c r="AT1280" s="73"/>
      <c r="AU1280" s="73"/>
      <c r="AV1280" s="68"/>
      <c r="AW1280" s="67"/>
      <c r="AX1280" s="67"/>
      <c r="AY1280" s="67"/>
      <c r="AZ1280" s="67"/>
      <c r="BA1280" s="123"/>
      <c r="BB1280" s="123"/>
      <c r="BC1280" s="123"/>
      <c r="BD1280" s="123"/>
      <c r="BE1280" s="123"/>
      <c r="BF1280" s="67"/>
    </row>
    <row r="1281" spans="1:58" ht="25.5" customHeight="1" x14ac:dyDescent="0.25">
      <c r="A1281" s="31"/>
      <c r="B1281" s="31"/>
      <c r="C1281" s="31"/>
      <c r="D1281" s="31"/>
      <c r="E1281" s="33"/>
      <c r="F1281" s="90"/>
      <c r="G1281" s="31"/>
      <c r="H1281" s="83"/>
      <c r="I1281" s="83"/>
      <c r="J1281" s="62"/>
      <c r="K1281" s="31"/>
      <c r="L1281" s="31"/>
      <c r="M1281" s="83"/>
      <c r="N1281" s="69"/>
      <c r="O1281" s="69"/>
      <c r="P1281" s="74"/>
      <c r="Q1281" s="74"/>
      <c r="R1281" s="75"/>
      <c r="S1281" s="34"/>
      <c r="T1281" s="83"/>
      <c r="U1281" s="83"/>
      <c r="V1281" s="83"/>
      <c r="W1281" s="83"/>
      <c r="X1281" s="74"/>
      <c r="Y1281" s="74"/>
      <c r="Z1281" s="74"/>
      <c r="AA1281" s="66"/>
      <c r="AB1281" s="72"/>
      <c r="AC1281" s="66"/>
      <c r="AD1281" s="72"/>
      <c r="AE1281" s="72"/>
      <c r="AF1281" s="72"/>
      <c r="AG1281" s="62"/>
      <c r="AH1281" s="104"/>
      <c r="AI1281" s="105"/>
      <c r="AJ1281" s="30"/>
      <c r="AK1281" s="30"/>
      <c r="AL1281" s="30"/>
      <c r="AM1281" s="30"/>
      <c r="AN1281" s="68"/>
      <c r="AO1281" s="68"/>
      <c r="AP1281" s="68"/>
      <c r="AQ1281" s="68"/>
      <c r="AR1281" s="68"/>
      <c r="AS1281" s="31"/>
      <c r="AT1281" s="73"/>
      <c r="AU1281" s="73"/>
      <c r="AV1281" s="68"/>
      <c r="AW1281" s="67"/>
      <c r="AX1281" s="67"/>
      <c r="AY1281" s="67"/>
      <c r="AZ1281" s="67"/>
      <c r="BA1281" s="123"/>
      <c r="BB1281" s="123"/>
      <c r="BC1281" s="123"/>
      <c r="BD1281" s="123"/>
      <c r="BE1281" s="123"/>
      <c r="BF1281" s="67"/>
    </row>
    <row r="1282" spans="1:58" ht="25.5" customHeight="1" x14ac:dyDescent="0.25">
      <c r="A1282" s="31"/>
      <c r="B1282" s="31"/>
      <c r="C1282" s="31"/>
      <c r="D1282" s="31"/>
      <c r="E1282" s="33"/>
      <c r="F1282" s="90"/>
      <c r="G1282" s="31"/>
      <c r="H1282" s="83"/>
      <c r="I1282" s="83"/>
      <c r="J1282" s="62"/>
      <c r="K1282" s="31"/>
      <c r="L1282" s="31"/>
      <c r="M1282" s="83"/>
      <c r="N1282" s="69"/>
      <c r="O1282" s="69"/>
      <c r="P1282" s="74"/>
      <c r="Q1282" s="74"/>
      <c r="R1282" s="75"/>
      <c r="S1282" s="34"/>
      <c r="T1282" s="83"/>
      <c r="U1282" s="83"/>
      <c r="V1282" s="83"/>
      <c r="W1282" s="83"/>
      <c r="X1282" s="74"/>
      <c r="Y1282" s="74"/>
      <c r="Z1282" s="74"/>
      <c r="AA1282" s="66"/>
      <c r="AB1282" s="72"/>
      <c r="AC1282" s="66"/>
      <c r="AD1282" s="72"/>
      <c r="AE1282" s="72"/>
      <c r="AF1282" s="72"/>
      <c r="AG1282" s="62"/>
      <c r="AH1282" s="104"/>
      <c r="AI1282" s="105"/>
      <c r="AJ1282" s="30"/>
      <c r="AK1282" s="30"/>
      <c r="AL1282" s="30"/>
      <c r="AM1282" s="30"/>
      <c r="AN1282" s="68"/>
      <c r="AO1282" s="68"/>
      <c r="AP1282" s="68"/>
      <c r="AQ1282" s="68"/>
      <c r="AR1282" s="68"/>
      <c r="AS1282" s="31"/>
      <c r="AT1282" s="73"/>
      <c r="AU1282" s="73"/>
      <c r="AV1282" s="68"/>
      <c r="AW1282" s="67"/>
      <c r="AX1282" s="67"/>
      <c r="AY1282" s="67"/>
      <c r="AZ1282" s="67"/>
      <c r="BA1282" s="123"/>
      <c r="BB1282" s="123"/>
      <c r="BC1282" s="123"/>
      <c r="BD1282" s="123"/>
      <c r="BE1282" s="123"/>
      <c r="BF1282" s="67"/>
    </row>
    <row r="1283" spans="1:58" ht="25.5" customHeight="1" x14ac:dyDescent="0.25">
      <c r="A1283" s="31"/>
      <c r="B1283" s="31"/>
      <c r="C1283" s="31"/>
      <c r="D1283" s="31"/>
      <c r="E1283" s="33"/>
      <c r="F1283" s="90"/>
      <c r="G1283" s="31"/>
      <c r="H1283" s="83"/>
      <c r="I1283" s="83"/>
      <c r="J1283" s="62"/>
      <c r="K1283" s="31"/>
      <c r="L1283" s="31"/>
      <c r="M1283" s="83"/>
      <c r="N1283" s="69"/>
      <c r="O1283" s="69"/>
      <c r="P1283" s="74"/>
      <c r="Q1283" s="74"/>
      <c r="R1283" s="75"/>
      <c r="S1283" s="34"/>
      <c r="T1283" s="83"/>
      <c r="U1283" s="83"/>
      <c r="V1283" s="83"/>
      <c r="W1283" s="83"/>
      <c r="X1283" s="74"/>
      <c r="Y1283" s="74"/>
      <c r="Z1283" s="74"/>
      <c r="AA1283" s="66"/>
      <c r="AB1283" s="72"/>
      <c r="AC1283" s="66"/>
      <c r="AD1283" s="72"/>
      <c r="AE1283" s="72"/>
      <c r="AF1283" s="72"/>
      <c r="AG1283" s="62"/>
      <c r="AH1283" s="104"/>
      <c r="AI1283" s="105"/>
      <c r="AJ1283" s="30"/>
      <c r="AK1283" s="30"/>
      <c r="AL1283" s="30"/>
      <c r="AM1283" s="30"/>
      <c r="AN1283" s="68"/>
      <c r="AO1283" s="68"/>
      <c r="AP1283" s="68"/>
      <c r="AQ1283" s="68"/>
      <c r="AR1283" s="68"/>
      <c r="AS1283" s="31"/>
      <c r="AT1283" s="73"/>
      <c r="AU1283" s="73"/>
      <c r="AV1283" s="68"/>
      <c r="AW1283" s="67"/>
      <c r="AX1283" s="67"/>
      <c r="AY1283" s="67"/>
      <c r="AZ1283" s="67"/>
      <c r="BA1283" s="123"/>
      <c r="BB1283" s="123"/>
      <c r="BC1283" s="123"/>
      <c r="BD1283" s="123"/>
      <c r="BE1283" s="123"/>
      <c r="BF1283" s="67"/>
    </row>
    <row r="1284" spans="1:58" ht="25.5" customHeight="1" x14ac:dyDescent="0.25">
      <c r="A1284" s="31"/>
      <c r="B1284" s="31"/>
      <c r="C1284" s="31"/>
      <c r="D1284" s="31"/>
      <c r="E1284" s="33"/>
      <c r="F1284" s="90"/>
      <c r="G1284" s="31"/>
      <c r="H1284" s="83"/>
      <c r="I1284" s="83"/>
      <c r="J1284" s="62"/>
      <c r="K1284" s="31"/>
      <c r="L1284" s="31"/>
      <c r="M1284" s="83"/>
      <c r="N1284" s="69"/>
      <c r="O1284" s="69"/>
      <c r="P1284" s="74"/>
      <c r="Q1284" s="74"/>
      <c r="R1284" s="75"/>
      <c r="S1284" s="34"/>
      <c r="T1284" s="83"/>
      <c r="U1284" s="83"/>
      <c r="V1284" s="83"/>
      <c r="W1284" s="83"/>
      <c r="X1284" s="74"/>
      <c r="Y1284" s="74"/>
      <c r="Z1284" s="74"/>
      <c r="AA1284" s="66"/>
      <c r="AB1284" s="72"/>
      <c r="AC1284" s="66"/>
      <c r="AD1284" s="72"/>
      <c r="AE1284" s="72"/>
      <c r="AF1284" s="72"/>
      <c r="AG1284" s="62"/>
      <c r="AH1284" s="104"/>
      <c r="AI1284" s="105"/>
      <c r="AJ1284" s="30"/>
      <c r="AK1284" s="30"/>
      <c r="AL1284" s="30"/>
      <c r="AM1284" s="30"/>
      <c r="AN1284" s="68"/>
      <c r="AO1284" s="68"/>
      <c r="AP1284" s="68"/>
      <c r="AQ1284" s="68"/>
      <c r="AR1284" s="68"/>
      <c r="AS1284" s="31"/>
      <c r="AT1284" s="73"/>
      <c r="AU1284" s="73"/>
      <c r="AV1284" s="68"/>
      <c r="AW1284" s="67"/>
      <c r="AX1284" s="67"/>
      <c r="AY1284" s="67"/>
      <c r="AZ1284" s="67"/>
      <c r="BA1284" s="123"/>
      <c r="BB1284" s="123"/>
      <c r="BC1284" s="123"/>
      <c r="BD1284" s="123"/>
      <c r="BE1284" s="123"/>
      <c r="BF1284" s="67"/>
    </row>
    <row r="1285" spans="1:58" ht="25.5" customHeight="1" x14ac:dyDescent="0.25">
      <c r="A1285" s="31"/>
      <c r="B1285" s="31"/>
      <c r="C1285" s="31"/>
      <c r="D1285" s="31"/>
      <c r="E1285" s="33"/>
      <c r="F1285" s="90"/>
      <c r="G1285" s="31"/>
      <c r="H1285" s="83"/>
      <c r="I1285" s="83"/>
      <c r="J1285" s="62"/>
      <c r="K1285" s="31"/>
      <c r="L1285" s="31"/>
      <c r="M1285" s="83"/>
      <c r="N1285" s="69"/>
      <c r="O1285" s="69"/>
      <c r="P1285" s="74"/>
      <c r="Q1285" s="74"/>
      <c r="R1285" s="75"/>
      <c r="S1285" s="34"/>
      <c r="T1285" s="83"/>
      <c r="U1285" s="83"/>
      <c r="V1285" s="83"/>
      <c r="W1285" s="83"/>
      <c r="X1285" s="74"/>
      <c r="Y1285" s="74"/>
      <c r="Z1285" s="74"/>
      <c r="AA1285" s="66"/>
      <c r="AB1285" s="72"/>
      <c r="AC1285" s="66"/>
      <c r="AD1285" s="72"/>
      <c r="AE1285" s="72"/>
      <c r="AF1285" s="72"/>
      <c r="AG1285" s="62"/>
      <c r="AH1285" s="104"/>
      <c r="AI1285" s="105"/>
      <c r="AJ1285" s="30"/>
      <c r="AK1285" s="30"/>
      <c r="AL1285" s="30"/>
      <c r="AM1285" s="30"/>
      <c r="AN1285" s="68"/>
      <c r="AO1285" s="68"/>
      <c r="AP1285" s="68"/>
      <c r="AQ1285" s="68"/>
      <c r="AR1285" s="68"/>
      <c r="AS1285" s="31"/>
      <c r="AT1285" s="73"/>
      <c r="AU1285" s="73"/>
      <c r="AV1285" s="68"/>
      <c r="AW1285" s="67"/>
      <c r="AX1285" s="67"/>
      <c r="AY1285" s="67"/>
      <c r="AZ1285" s="67"/>
      <c r="BA1285" s="123"/>
      <c r="BB1285" s="123"/>
      <c r="BC1285" s="123"/>
      <c r="BD1285" s="123"/>
      <c r="BE1285" s="123"/>
      <c r="BF1285" s="67"/>
    </row>
    <row r="1286" spans="1:58" ht="25.5" customHeight="1" x14ac:dyDescent="0.25">
      <c r="A1286" s="31"/>
      <c r="B1286" s="31"/>
      <c r="C1286" s="31"/>
      <c r="D1286" s="31"/>
      <c r="E1286" s="33"/>
      <c r="F1286" s="90"/>
      <c r="G1286" s="31"/>
      <c r="H1286" s="83"/>
      <c r="I1286" s="83"/>
      <c r="J1286" s="62"/>
      <c r="K1286" s="31"/>
      <c r="L1286" s="31"/>
      <c r="M1286" s="83"/>
      <c r="N1286" s="69"/>
      <c r="O1286" s="69"/>
      <c r="P1286" s="74"/>
      <c r="Q1286" s="74"/>
      <c r="R1286" s="75"/>
      <c r="S1286" s="34"/>
      <c r="T1286" s="83"/>
      <c r="U1286" s="83"/>
      <c r="V1286" s="83"/>
      <c r="W1286" s="83"/>
      <c r="X1286" s="74"/>
      <c r="Y1286" s="74"/>
      <c r="Z1286" s="74"/>
      <c r="AA1286" s="66"/>
      <c r="AB1286" s="72"/>
      <c r="AC1286" s="66"/>
      <c r="AD1286" s="72"/>
      <c r="AE1286" s="72"/>
      <c r="AF1286" s="72"/>
      <c r="AG1286" s="62"/>
      <c r="AH1286" s="104"/>
      <c r="AI1286" s="105"/>
      <c r="AJ1286" s="30"/>
      <c r="AK1286" s="30"/>
      <c r="AL1286" s="30"/>
      <c r="AM1286" s="30"/>
      <c r="AN1286" s="68"/>
      <c r="AO1286" s="68"/>
      <c r="AP1286" s="68"/>
      <c r="AQ1286" s="68"/>
      <c r="AR1286" s="68"/>
      <c r="AS1286" s="31"/>
      <c r="AT1286" s="73"/>
      <c r="AU1286" s="73"/>
      <c r="AV1286" s="68"/>
      <c r="AW1286" s="67"/>
      <c r="AX1286" s="67"/>
      <c r="AY1286" s="67"/>
      <c r="AZ1286" s="67"/>
      <c r="BA1286" s="123"/>
      <c r="BB1286" s="123"/>
      <c r="BC1286" s="123"/>
      <c r="BD1286" s="123"/>
      <c r="BE1286" s="123"/>
      <c r="BF1286" s="67"/>
    </row>
    <row r="1287" spans="1:58" ht="25.5" customHeight="1" x14ac:dyDescent="0.25">
      <c r="A1287" s="31"/>
      <c r="B1287" s="31"/>
      <c r="C1287" s="31"/>
      <c r="D1287" s="31"/>
      <c r="E1287" s="33"/>
      <c r="F1287" s="90"/>
      <c r="G1287" s="31"/>
      <c r="H1287" s="83"/>
      <c r="I1287" s="83"/>
      <c r="J1287" s="62"/>
      <c r="K1287" s="31"/>
      <c r="L1287" s="31"/>
      <c r="M1287" s="83"/>
      <c r="N1287" s="69"/>
      <c r="O1287" s="69"/>
      <c r="P1287" s="74"/>
      <c r="Q1287" s="74"/>
      <c r="R1287" s="75"/>
      <c r="S1287" s="34"/>
      <c r="T1287" s="83"/>
      <c r="U1287" s="83"/>
      <c r="V1287" s="83"/>
      <c r="W1287" s="83"/>
      <c r="X1287" s="74"/>
      <c r="Y1287" s="74"/>
      <c r="Z1287" s="74"/>
      <c r="AA1287" s="66"/>
      <c r="AB1287" s="72"/>
      <c r="AC1287" s="66"/>
      <c r="AD1287" s="72"/>
      <c r="AE1287" s="72"/>
      <c r="AF1287" s="72"/>
      <c r="AG1287" s="62"/>
      <c r="AH1287" s="104"/>
      <c r="AI1287" s="105"/>
      <c r="AJ1287" s="30"/>
      <c r="AK1287" s="30"/>
      <c r="AL1287" s="30"/>
      <c r="AM1287" s="30"/>
      <c r="AN1287" s="68"/>
      <c r="AO1287" s="68"/>
      <c r="AP1287" s="68"/>
      <c r="AQ1287" s="68"/>
      <c r="AR1287" s="68"/>
      <c r="AS1287" s="31"/>
      <c r="AT1287" s="73"/>
      <c r="AU1287" s="73"/>
      <c r="AV1287" s="68"/>
      <c r="AW1287" s="67"/>
      <c r="AX1287" s="67"/>
      <c r="AY1287" s="67"/>
      <c r="AZ1287" s="67"/>
      <c r="BA1287" s="123"/>
      <c r="BB1287" s="123"/>
      <c r="BC1287" s="123"/>
      <c r="BD1287" s="123"/>
      <c r="BE1287" s="123"/>
      <c r="BF1287" s="67"/>
    </row>
    <row r="1288" spans="1:58" ht="25.5" customHeight="1" x14ac:dyDescent="0.25">
      <c r="A1288" s="31"/>
      <c r="B1288" s="31"/>
      <c r="C1288" s="31"/>
      <c r="D1288" s="31"/>
      <c r="E1288" s="33"/>
      <c r="F1288" s="90"/>
      <c r="G1288" s="31"/>
      <c r="H1288" s="83"/>
      <c r="I1288" s="83"/>
      <c r="J1288" s="62"/>
      <c r="K1288" s="31"/>
      <c r="L1288" s="31"/>
      <c r="M1288" s="83"/>
      <c r="N1288" s="69"/>
      <c r="O1288" s="69"/>
      <c r="P1288" s="74"/>
      <c r="Q1288" s="74"/>
      <c r="R1288" s="75"/>
      <c r="S1288" s="34"/>
      <c r="T1288" s="83"/>
      <c r="U1288" s="83"/>
      <c r="V1288" s="83"/>
      <c r="W1288" s="83"/>
      <c r="X1288" s="74"/>
      <c r="Y1288" s="74"/>
      <c r="Z1288" s="74"/>
      <c r="AA1288" s="66"/>
      <c r="AB1288" s="72"/>
      <c r="AC1288" s="66"/>
      <c r="AD1288" s="72"/>
      <c r="AE1288" s="72"/>
      <c r="AF1288" s="72"/>
      <c r="AG1288" s="62"/>
      <c r="AH1288" s="104"/>
      <c r="AI1288" s="105"/>
      <c r="AJ1288" s="30"/>
      <c r="AK1288" s="30"/>
      <c r="AL1288" s="30"/>
      <c r="AM1288" s="30"/>
      <c r="AN1288" s="68"/>
      <c r="AO1288" s="68"/>
      <c r="AP1288" s="68"/>
      <c r="AQ1288" s="68"/>
      <c r="AR1288" s="68"/>
      <c r="AS1288" s="31"/>
      <c r="AT1288" s="73"/>
      <c r="AU1288" s="73"/>
      <c r="AV1288" s="68"/>
      <c r="AW1288" s="67"/>
      <c r="AX1288" s="67"/>
      <c r="AY1288" s="67"/>
      <c r="AZ1288" s="67"/>
      <c r="BA1288" s="123"/>
      <c r="BB1288" s="123"/>
      <c r="BC1288" s="123"/>
      <c r="BD1288" s="123"/>
      <c r="BE1288" s="123"/>
      <c r="BF1288" s="67"/>
    </row>
    <row r="1289" spans="1:58" ht="25.5" customHeight="1" x14ac:dyDescent="0.25">
      <c r="A1289" s="31"/>
      <c r="B1289" s="31"/>
      <c r="C1289" s="31"/>
      <c r="D1289" s="31"/>
      <c r="E1289" s="33"/>
      <c r="F1289" s="90"/>
      <c r="G1289" s="31"/>
      <c r="H1289" s="83"/>
      <c r="I1289" s="83"/>
      <c r="J1289" s="62"/>
      <c r="K1289" s="31"/>
      <c r="L1289" s="31"/>
      <c r="M1289" s="83"/>
      <c r="N1289" s="69"/>
      <c r="O1289" s="69"/>
      <c r="P1289" s="74"/>
      <c r="Q1289" s="74"/>
      <c r="R1289" s="75"/>
      <c r="S1289" s="34"/>
      <c r="T1289" s="83"/>
      <c r="U1289" s="83"/>
      <c r="V1289" s="83"/>
      <c r="W1289" s="83"/>
      <c r="X1289" s="74"/>
      <c r="Y1289" s="74"/>
      <c r="Z1289" s="74"/>
      <c r="AA1289" s="66"/>
      <c r="AB1289" s="72"/>
      <c r="AC1289" s="66"/>
      <c r="AD1289" s="72"/>
      <c r="AE1289" s="72"/>
      <c r="AF1289" s="72"/>
      <c r="AG1289" s="62"/>
      <c r="AH1289" s="104"/>
      <c r="AI1289" s="105"/>
      <c r="AJ1289" s="30"/>
      <c r="AK1289" s="30"/>
      <c r="AL1289" s="30"/>
      <c r="AM1289" s="30"/>
      <c r="AN1289" s="68"/>
      <c r="AO1289" s="68"/>
      <c r="AP1289" s="68"/>
      <c r="AQ1289" s="68"/>
      <c r="AR1289" s="68"/>
      <c r="AS1289" s="31"/>
      <c r="AT1289" s="73"/>
      <c r="AU1289" s="73"/>
      <c r="AV1289" s="68"/>
      <c r="AW1289" s="67"/>
      <c r="AX1289" s="67"/>
      <c r="AY1289" s="67"/>
      <c r="AZ1289" s="67"/>
      <c r="BA1289" s="123"/>
      <c r="BB1289" s="123"/>
      <c r="BC1289" s="123"/>
      <c r="BD1289" s="123"/>
      <c r="BE1289" s="123"/>
      <c r="BF1289" s="67"/>
    </row>
    <row r="1290" spans="1:58" ht="25.5" customHeight="1" x14ac:dyDescent="0.25">
      <c r="A1290" s="31"/>
      <c r="B1290" s="31"/>
      <c r="C1290" s="31"/>
      <c r="D1290" s="31"/>
      <c r="E1290" s="33"/>
      <c r="F1290" s="90"/>
      <c r="G1290" s="31"/>
      <c r="H1290" s="83"/>
      <c r="I1290" s="83"/>
      <c r="J1290" s="62"/>
      <c r="K1290" s="31"/>
      <c r="L1290" s="31"/>
      <c r="M1290" s="83"/>
      <c r="N1290" s="69"/>
      <c r="O1290" s="69"/>
      <c r="P1290" s="74"/>
      <c r="Q1290" s="74"/>
      <c r="R1290" s="75"/>
      <c r="S1290" s="34"/>
      <c r="T1290" s="83"/>
      <c r="U1290" s="83"/>
      <c r="V1290" s="83"/>
      <c r="W1290" s="83"/>
      <c r="X1290" s="74"/>
      <c r="Y1290" s="74"/>
      <c r="Z1290" s="74"/>
      <c r="AA1290" s="66"/>
      <c r="AB1290" s="72"/>
      <c r="AC1290" s="66"/>
      <c r="AD1290" s="72"/>
      <c r="AE1290" s="72"/>
      <c r="AF1290" s="72"/>
      <c r="AG1290" s="62"/>
      <c r="AH1290" s="104"/>
      <c r="AI1290" s="105"/>
      <c r="AJ1290" s="30"/>
      <c r="AK1290" s="30"/>
      <c r="AL1290" s="30"/>
      <c r="AM1290" s="30"/>
      <c r="AN1290" s="68"/>
      <c r="AO1290" s="68"/>
      <c r="AP1290" s="68"/>
      <c r="AQ1290" s="68"/>
      <c r="AR1290" s="68"/>
      <c r="AS1290" s="31"/>
      <c r="AT1290" s="73"/>
      <c r="AU1290" s="73"/>
      <c r="AV1290" s="68"/>
      <c r="AW1290" s="67"/>
      <c r="AX1290" s="67"/>
      <c r="AY1290" s="67"/>
      <c r="AZ1290" s="67"/>
      <c r="BA1290" s="123"/>
      <c r="BB1290" s="123"/>
      <c r="BC1290" s="123"/>
      <c r="BD1290" s="123"/>
      <c r="BE1290" s="123"/>
      <c r="BF1290" s="67"/>
    </row>
    <row r="1291" spans="1:58" ht="25.5" customHeight="1" x14ac:dyDescent="0.25">
      <c r="A1291" s="31"/>
      <c r="B1291" s="31"/>
      <c r="C1291" s="31"/>
      <c r="D1291" s="31"/>
      <c r="E1291" s="33"/>
      <c r="F1291" s="90"/>
      <c r="G1291" s="31"/>
      <c r="H1291" s="83"/>
      <c r="I1291" s="83"/>
      <c r="J1291" s="62"/>
      <c r="K1291" s="31"/>
      <c r="L1291" s="31"/>
      <c r="M1291" s="83"/>
      <c r="N1291" s="69"/>
      <c r="O1291" s="69"/>
      <c r="P1291" s="74"/>
      <c r="Q1291" s="74"/>
      <c r="R1291" s="75"/>
      <c r="S1291" s="34"/>
      <c r="T1291" s="83"/>
      <c r="U1291" s="83"/>
      <c r="V1291" s="83"/>
      <c r="W1291" s="83"/>
      <c r="X1291" s="74"/>
      <c r="Y1291" s="74"/>
      <c r="Z1291" s="74"/>
      <c r="AA1291" s="66"/>
      <c r="AB1291" s="72"/>
      <c r="AC1291" s="66"/>
      <c r="AD1291" s="72"/>
      <c r="AE1291" s="72"/>
      <c r="AF1291" s="72"/>
      <c r="AG1291" s="62"/>
      <c r="AH1291" s="104"/>
      <c r="AI1291" s="105"/>
      <c r="AJ1291" s="30"/>
      <c r="AK1291" s="30"/>
      <c r="AL1291" s="30"/>
      <c r="AM1291" s="30"/>
      <c r="AN1291" s="68"/>
      <c r="AO1291" s="68"/>
      <c r="AP1291" s="68"/>
      <c r="AQ1291" s="68"/>
      <c r="AR1291" s="68"/>
      <c r="AS1291" s="31"/>
      <c r="AT1291" s="73"/>
      <c r="AU1291" s="73"/>
      <c r="AV1291" s="68"/>
      <c r="AW1291" s="67"/>
      <c r="AX1291" s="67"/>
      <c r="AY1291" s="67"/>
      <c r="AZ1291" s="67"/>
      <c r="BA1291" s="123"/>
      <c r="BB1291" s="123"/>
      <c r="BC1291" s="123"/>
      <c r="BD1291" s="123"/>
      <c r="BE1291" s="123"/>
      <c r="BF1291" s="67"/>
    </row>
    <row r="1292" spans="1:58" ht="25.5" customHeight="1" x14ac:dyDescent="0.25">
      <c r="A1292" s="31"/>
      <c r="B1292" s="31"/>
      <c r="C1292" s="31"/>
      <c r="D1292" s="31"/>
      <c r="E1292" s="33"/>
      <c r="F1292" s="90"/>
      <c r="G1292" s="31"/>
      <c r="H1292" s="83"/>
      <c r="I1292" s="83"/>
      <c r="J1292" s="62"/>
      <c r="K1292" s="31"/>
      <c r="L1292" s="31"/>
      <c r="M1292" s="83"/>
      <c r="N1292" s="69"/>
      <c r="O1292" s="69"/>
      <c r="P1292" s="74"/>
      <c r="Q1292" s="74"/>
      <c r="R1292" s="75"/>
      <c r="S1292" s="34"/>
      <c r="T1292" s="83"/>
      <c r="U1292" s="83"/>
      <c r="V1292" s="83"/>
      <c r="W1292" s="83"/>
      <c r="X1292" s="74"/>
      <c r="Y1292" s="74"/>
      <c r="Z1292" s="74"/>
      <c r="AA1292" s="66"/>
      <c r="AB1292" s="72"/>
      <c r="AC1292" s="66"/>
      <c r="AD1292" s="72"/>
      <c r="AE1292" s="72"/>
      <c r="AF1292" s="72"/>
      <c r="AG1292" s="62"/>
      <c r="AH1292" s="104"/>
      <c r="AI1292" s="105"/>
      <c r="AJ1292" s="30"/>
      <c r="AK1292" s="30"/>
      <c r="AL1292" s="30"/>
      <c r="AM1292" s="30"/>
      <c r="AN1292" s="68"/>
      <c r="AO1292" s="68"/>
      <c r="AP1292" s="68"/>
      <c r="AQ1292" s="68"/>
      <c r="AR1292" s="68"/>
      <c r="AS1292" s="31"/>
      <c r="AT1292" s="73"/>
      <c r="AU1292" s="73"/>
      <c r="AV1292" s="68"/>
      <c r="AW1292" s="67"/>
      <c r="AX1292" s="67"/>
      <c r="AY1292" s="67"/>
      <c r="AZ1292" s="67"/>
      <c r="BA1292" s="123"/>
      <c r="BB1292" s="123"/>
      <c r="BC1292" s="123"/>
      <c r="BD1292" s="123"/>
      <c r="BE1292" s="123"/>
      <c r="BF1292" s="67"/>
    </row>
    <row r="1293" spans="1:58" ht="25.5" customHeight="1" x14ac:dyDescent="0.25">
      <c r="A1293" s="31"/>
      <c r="B1293" s="31"/>
      <c r="C1293" s="31"/>
      <c r="D1293" s="31"/>
      <c r="E1293" s="33"/>
      <c r="F1293" s="90"/>
      <c r="G1293" s="31"/>
      <c r="H1293" s="83"/>
      <c r="I1293" s="83"/>
      <c r="J1293" s="62"/>
      <c r="K1293" s="31"/>
      <c r="L1293" s="31"/>
      <c r="M1293" s="83"/>
      <c r="N1293" s="69"/>
      <c r="O1293" s="69"/>
      <c r="P1293" s="74"/>
      <c r="Q1293" s="74"/>
      <c r="R1293" s="75"/>
      <c r="S1293" s="34"/>
      <c r="T1293" s="83"/>
      <c r="U1293" s="83"/>
      <c r="V1293" s="83"/>
      <c r="W1293" s="83"/>
      <c r="X1293" s="74"/>
      <c r="Y1293" s="74"/>
      <c r="Z1293" s="74"/>
      <c r="AA1293" s="66"/>
      <c r="AB1293" s="72"/>
      <c r="AC1293" s="66"/>
      <c r="AD1293" s="72"/>
      <c r="AE1293" s="72"/>
      <c r="AF1293" s="72"/>
      <c r="AG1293" s="62"/>
      <c r="AH1293" s="104"/>
      <c r="AI1293" s="105"/>
      <c r="AJ1293" s="30"/>
      <c r="AK1293" s="30"/>
      <c r="AL1293" s="30"/>
      <c r="AM1293" s="30"/>
      <c r="AN1293" s="68"/>
      <c r="AO1293" s="68"/>
      <c r="AP1293" s="68"/>
      <c r="AQ1293" s="68"/>
      <c r="AR1293" s="68"/>
      <c r="AS1293" s="31"/>
      <c r="AT1293" s="73"/>
      <c r="AU1293" s="73"/>
      <c r="AV1293" s="68"/>
      <c r="AW1293" s="67"/>
      <c r="AX1293" s="67"/>
      <c r="AY1293" s="67"/>
      <c r="AZ1293" s="67"/>
      <c r="BA1293" s="123"/>
      <c r="BB1293" s="123"/>
      <c r="BC1293" s="123"/>
      <c r="BD1293" s="123"/>
      <c r="BE1293" s="123"/>
      <c r="BF1293" s="67"/>
    </row>
    <row r="1294" spans="1:58" ht="25.5" customHeight="1" x14ac:dyDescent="0.25">
      <c r="A1294" s="31"/>
      <c r="B1294" s="31"/>
      <c r="C1294" s="31"/>
      <c r="D1294" s="31"/>
      <c r="E1294" s="33"/>
      <c r="F1294" s="90"/>
      <c r="G1294" s="31"/>
      <c r="H1294" s="83"/>
      <c r="I1294" s="83"/>
      <c r="J1294" s="62"/>
      <c r="K1294" s="31"/>
      <c r="L1294" s="31"/>
      <c r="M1294" s="83"/>
      <c r="N1294" s="69"/>
      <c r="O1294" s="69"/>
      <c r="P1294" s="74"/>
      <c r="Q1294" s="74"/>
      <c r="R1294" s="75"/>
      <c r="S1294" s="34"/>
      <c r="T1294" s="83"/>
      <c r="U1294" s="83"/>
      <c r="V1294" s="83"/>
      <c r="W1294" s="83"/>
      <c r="X1294" s="74"/>
      <c r="Y1294" s="74"/>
      <c r="Z1294" s="74"/>
      <c r="AA1294" s="66"/>
      <c r="AB1294" s="72"/>
      <c r="AC1294" s="66"/>
      <c r="AD1294" s="72"/>
      <c r="AE1294" s="72"/>
      <c r="AF1294" s="72"/>
      <c r="AG1294" s="62"/>
      <c r="AH1294" s="104"/>
      <c r="AI1294" s="105"/>
      <c r="AJ1294" s="30"/>
      <c r="AK1294" s="30"/>
      <c r="AL1294" s="30"/>
      <c r="AM1294" s="30"/>
      <c r="AN1294" s="68"/>
      <c r="AO1294" s="68"/>
      <c r="AP1294" s="68"/>
      <c r="AQ1294" s="68"/>
      <c r="AR1294" s="68"/>
      <c r="AS1294" s="31"/>
      <c r="AT1294" s="73"/>
      <c r="AU1294" s="73"/>
      <c r="AV1294" s="68"/>
      <c r="AW1294" s="67"/>
      <c r="AX1294" s="67"/>
      <c r="AY1294" s="67"/>
      <c r="AZ1294" s="67"/>
      <c r="BA1294" s="123"/>
      <c r="BB1294" s="123"/>
      <c r="BC1294" s="123"/>
      <c r="BD1294" s="123"/>
      <c r="BE1294" s="123"/>
      <c r="BF1294" s="67"/>
    </row>
    <row r="1295" spans="1:58" ht="25.5" customHeight="1" x14ac:dyDescent="0.25">
      <c r="A1295" s="31"/>
      <c r="B1295" s="31"/>
      <c r="C1295" s="31"/>
      <c r="D1295" s="31"/>
      <c r="E1295" s="33"/>
      <c r="F1295" s="90"/>
      <c r="G1295" s="31"/>
      <c r="H1295" s="83"/>
      <c r="I1295" s="83"/>
      <c r="J1295" s="62"/>
      <c r="K1295" s="31"/>
      <c r="L1295" s="31"/>
      <c r="M1295" s="83"/>
      <c r="N1295" s="69"/>
      <c r="O1295" s="69"/>
      <c r="P1295" s="74"/>
      <c r="Q1295" s="74"/>
      <c r="R1295" s="75"/>
      <c r="S1295" s="34"/>
      <c r="T1295" s="83"/>
      <c r="U1295" s="83"/>
      <c r="V1295" s="83"/>
      <c r="W1295" s="83"/>
      <c r="X1295" s="74"/>
      <c r="Y1295" s="74"/>
      <c r="Z1295" s="74"/>
      <c r="AA1295" s="66"/>
      <c r="AB1295" s="72"/>
      <c r="AC1295" s="66"/>
      <c r="AD1295" s="72"/>
      <c r="AE1295" s="72"/>
      <c r="AF1295" s="72"/>
      <c r="AG1295" s="62"/>
      <c r="AH1295" s="104"/>
      <c r="AI1295" s="105"/>
      <c r="AJ1295" s="30"/>
      <c r="AK1295" s="30"/>
      <c r="AL1295" s="30"/>
      <c r="AM1295" s="30"/>
      <c r="AN1295" s="68"/>
      <c r="AO1295" s="68"/>
      <c r="AP1295" s="68"/>
      <c r="AQ1295" s="68"/>
      <c r="AR1295" s="68"/>
      <c r="AS1295" s="31"/>
      <c r="AT1295" s="73"/>
      <c r="AU1295" s="73"/>
      <c r="AV1295" s="68"/>
      <c r="AW1295" s="67"/>
      <c r="AX1295" s="67"/>
      <c r="AY1295" s="67"/>
      <c r="AZ1295" s="67"/>
      <c r="BA1295" s="123"/>
      <c r="BB1295" s="123"/>
      <c r="BC1295" s="123"/>
      <c r="BD1295" s="123"/>
      <c r="BE1295" s="123"/>
      <c r="BF1295" s="67"/>
    </row>
    <row r="1296" spans="1:58" ht="25.5" customHeight="1" x14ac:dyDescent="0.25">
      <c r="A1296" s="31"/>
      <c r="B1296" s="31"/>
      <c r="C1296" s="31"/>
      <c r="D1296" s="31"/>
      <c r="E1296" s="33"/>
      <c r="F1296" s="90"/>
      <c r="G1296" s="31"/>
      <c r="H1296" s="83"/>
      <c r="I1296" s="83"/>
      <c r="J1296" s="62"/>
      <c r="K1296" s="31"/>
      <c r="L1296" s="31"/>
      <c r="M1296" s="83"/>
      <c r="N1296" s="69"/>
      <c r="O1296" s="69"/>
      <c r="P1296" s="74"/>
      <c r="Q1296" s="74"/>
      <c r="R1296" s="75"/>
      <c r="S1296" s="34"/>
      <c r="T1296" s="83"/>
      <c r="U1296" s="83"/>
      <c r="V1296" s="83"/>
      <c r="W1296" s="83"/>
      <c r="X1296" s="74"/>
      <c r="Y1296" s="74"/>
      <c r="Z1296" s="74"/>
      <c r="AA1296" s="66"/>
      <c r="AB1296" s="72"/>
      <c r="AC1296" s="66"/>
      <c r="AD1296" s="72"/>
      <c r="AE1296" s="72"/>
      <c r="AF1296" s="72"/>
      <c r="AG1296" s="62"/>
      <c r="AH1296" s="104"/>
      <c r="AI1296" s="105"/>
      <c r="AJ1296" s="30"/>
      <c r="AK1296" s="30"/>
      <c r="AL1296" s="30"/>
      <c r="AM1296" s="30"/>
      <c r="AN1296" s="68"/>
      <c r="AO1296" s="68"/>
      <c r="AP1296" s="68"/>
      <c r="AQ1296" s="68"/>
      <c r="AR1296" s="68"/>
      <c r="AS1296" s="31"/>
      <c r="AT1296" s="73"/>
      <c r="AU1296" s="73"/>
      <c r="AV1296" s="68"/>
      <c r="AW1296" s="67"/>
      <c r="AX1296" s="67"/>
      <c r="AY1296" s="67"/>
      <c r="AZ1296" s="67"/>
      <c r="BA1296" s="123"/>
      <c r="BB1296" s="123"/>
      <c r="BC1296" s="123"/>
      <c r="BD1296" s="123"/>
      <c r="BE1296" s="123"/>
      <c r="BF1296" s="67"/>
    </row>
    <row r="1297" spans="1:58" ht="25.5" customHeight="1" x14ac:dyDescent="0.25">
      <c r="A1297" s="31"/>
      <c r="B1297" s="31"/>
      <c r="C1297" s="31"/>
      <c r="D1297" s="31"/>
      <c r="E1297" s="33"/>
      <c r="F1297" s="90"/>
      <c r="G1297" s="31"/>
      <c r="H1297" s="83"/>
      <c r="I1297" s="83"/>
      <c r="J1297" s="62"/>
      <c r="K1297" s="31"/>
      <c r="L1297" s="31"/>
      <c r="M1297" s="83"/>
      <c r="N1297" s="69"/>
      <c r="O1297" s="69"/>
      <c r="P1297" s="74"/>
      <c r="Q1297" s="74"/>
      <c r="R1297" s="75"/>
      <c r="S1297" s="34"/>
      <c r="T1297" s="83"/>
      <c r="U1297" s="83"/>
      <c r="V1297" s="83"/>
      <c r="W1297" s="83"/>
      <c r="X1297" s="74"/>
      <c r="Y1297" s="74"/>
      <c r="Z1297" s="74"/>
      <c r="AA1297" s="66"/>
      <c r="AB1297" s="72"/>
      <c r="AC1297" s="66"/>
      <c r="AD1297" s="72"/>
      <c r="AE1297" s="72"/>
      <c r="AF1297" s="72"/>
      <c r="AG1297" s="62"/>
      <c r="AH1297" s="104"/>
      <c r="AI1297" s="105"/>
      <c r="AJ1297" s="30"/>
      <c r="AK1297" s="30"/>
      <c r="AL1297" s="30"/>
      <c r="AM1297" s="30"/>
      <c r="AN1297" s="68"/>
      <c r="AO1297" s="68"/>
      <c r="AP1297" s="68"/>
      <c r="AQ1297" s="68"/>
      <c r="AR1297" s="68"/>
      <c r="AS1297" s="31"/>
      <c r="AT1297" s="73"/>
      <c r="AU1297" s="73"/>
      <c r="AV1297" s="68"/>
      <c r="AW1297" s="67"/>
      <c r="AX1297" s="67"/>
      <c r="AY1297" s="67"/>
      <c r="AZ1297" s="67"/>
      <c r="BA1297" s="123"/>
      <c r="BB1297" s="123"/>
      <c r="BC1297" s="123"/>
      <c r="BD1297" s="123"/>
      <c r="BE1297" s="123"/>
      <c r="BF1297" s="67"/>
    </row>
    <row r="1298" spans="1:58" ht="25.5" customHeight="1" x14ac:dyDescent="0.25">
      <c r="A1298" s="31"/>
      <c r="B1298" s="31"/>
      <c r="C1298" s="31"/>
      <c r="D1298" s="31"/>
      <c r="E1298" s="33"/>
      <c r="F1298" s="90"/>
      <c r="G1298" s="31"/>
      <c r="H1298" s="83"/>
      <c r="I1298" s="83"/>
      <c r="J1298" s="62"/>
      <c r="K1298" s="31"/>
      <c r="L1298" s="31"/>
      <c r="M1298" s="83"/>
      <c r="N1298" s="69"/>
      <c r="O1298" s="69"/>
      <c r="P1298" s="74"/>
      <c r="Q1298" s="74"/>
      <c r="R1298" s="75"/>
      <c r="S1298" s="34"/>
      <c r="T1298" s="83"/>
      <c r="U1298" s="83"/>
      <c r="V1298" s="83"/>
      <c r="W1298" s="83"/>
      <c r="X1298" s="74"/>
      <c r="Y1298" s="74"/>
      <c r="Z1298" s="74"/>
      <c r="AA1298" s="66"/>
      <c r="AB1298" s="72"/>
      <c r="AC1298" s="66"/>
      <c r="AD1298" s="72"/>
      <c r="AE1298" s="72"/>
      <c r="AF1298" s="72"/>
      <c r="AG1298" s="62"/>
      <c r="AH1298" s="104"/>
      <c r="AI1298" s="105"/>
      <c r="AJ1298" s="30"/>
      <c r="AK1298" s="30"/>
      <c r="AL1298" s="30"/>
      <c r="AM1298" s="30"/>
      <c r="AN1298" s="68"/>
      <c r="AO1298" s="68"/>
      <c r="AP1298" s="68"/>
      <c r="AQ1298" s="68"/>
      <c r="AR1298" s="68"/>
      <c r="AS1298" s="31"/>
      <c r="AT1298" s="73"/>
      <c r="AU1298" s="73"/>
      <c r="AV1298" s="68"/>
      <c r="AW1298" s="67"/>
      <c r="AX1298" s="67"/>
      <c r="AY1298" s="67"/>
      <c r="AZ1298" s="67"/>
      <c r="BA1298" s="123"/>
      <c r="BB1298" s="123"/>
      <c r="BC1298" s="123"/>
      <c r="BD1298" s="123"/>
      <c r="BE1298" s="123"/>
      <c r="BF1298" s="67"/>
    </row>
    <row r="1299" spans="1:58" ht="25.5" customHeight="1" x14ac:dyDescent="0.25">
      <c r="A1299" s="31"/>
      <c r="B1299" s="31"/>
      <c r="C1299" s="31"/>
      <c r="D1299" s="31"/>
      <c r="E1299" s="33"/>
      <c r="F1299" s="90"/>
      <c r="G1299" s="31"/>
      <c r="H1299" s="83"/>
      <c r="I1299" s="83"/>
      <c r="J1299" s="62"/>
      <c r="K1299" s="31"/>
      <c r="L1299" s="31"/>
      <c r="M1299" s="83"/>
      <c r="N1299" s="69"/>
      <c r="O1299" s="69"/>
      <c r="P1299" s="74"/>
      <c r="Q1299" s="74"/>
      <c r="R1299" s="75"/>
      <c r="S1299" s="34"/>
      <c r="T1299" s="83"/>
      <c r="U1299" s="83"/>
      <c r="V1299" s="83"/>
      <c r="W1299" s="83"/>
      <c r="X1299" s="74"/>
      <c r="Y1299" s="74"/>
      <c r="Z1299" s="74"/>
      <c r="AA1299" s="66"/>
      <c r="AB1299" s="72"/>
      <c r="AC1299" s="66"/>
      <c r="AD1299" s="72"/>
      <c r="AE1299" s="72"/>
      <c r="AF1299" s="72"/>
      <c r="AG1299" s="62"/>
      <c r="AH1299" s="104"/>
      <c r="AI1299" s="105"/>
      <c r="AJ1299" s="30"/>
      <c r="AK1299" s="30"/>
      <c r="AL1299" s="30"/>
      <c r="AM1299" s="30"/>
      <c r="AN1299" s="68"/>
      <c r="AO1299" s="68"/>
      <c r="AP1299" s="68"/>
      <c r="AQ1299" s="68"/>
      <c r="AR1299" s="68"/>
      <c r="AS1299" s="31"/>
      <c r="AT1299" s="73"/>
      <c r="AU1299" s="73"/>
      <c r="AV1299" s="68"/>
      <c r="AW1299" s="67"/>
      <c r="AX1299" s="67"/>
      <c r="AY1299" s="67"/>
      <c r="AZ1299" s="67"/>
      <c r="BA1299" s="123"/>
      <c r="BB1299" s="123"/>
      <c r="BC1299" s="123"/>
      <c r="BD1299" s="123"/>
      <c r="BE1299" s="123"/>
      <c r="BF1299" s="67"/>
    </row>
    <row r="1300" spans="1:58" ht="25.5" customHeight="1" x14ac:dyDescent="0.25">
      <c r="A1300" s="31"/>
      <c r="B1300" s="31"/>
      <c r="C1300" s="31"/>
      <c r="D1300" s="31"/>
      <c r="E1300" s="33"/>
      <c r="F1300" s="90"/>
      <c r="G1300" s="31"/>
      <c r="H1300" s="83"/>
      <c r="I1300" s="83"/>
      <c r="J1300" s="62"/>
      <c r="K1300" s="31"/>
      <c r="L1300" s="31"/>
      <c r="M1300" s="83"/>
      <c r="N1300" s="69"/>
      <c r="O1300" s="69"/>
      <c r="P1300" s="74"/>
      <c r="Q1300" s="74"/>
      <c r="R1300" s="75"/>
      <c r="S1300" s="34"/>
      <c r="T1300" s="83"/>
      <c r="U1300" s="83"/>
      <c r="V1300" s="83"/>
      <c r="W1300" s="83"/>
      <c r="X1300" s="74"/>
      <c r="Y1300" s="74"/>
      <c r="Z1300" s="74"/>
      <c r="AA1300" s="66"/>
      <c r="AB1300" s="72"/>
      <c r="AC1300" s="66"/>
      <c r="AD1300" s="72"/>
      <c r="AE1300" s="72"/>
      <c r="AF1300" s="72"/>
      <c r="AG1300" s="62"/>
      <c r="AH1300" s="104"/>
      <c r="AI1300" s="105"/>
      <c r="AJ1300" s="30"/>
      <c r="AK1300" s="30"/>
      <c r="AL1300" s="30"/>
      <c r="AM1300" s="30"/>
      <c r="AN1300" s="68"/>
      <c r="AO1300" s="68"/>
      <c r="AP1300" s="68"/>
      <c r="AQ1300" s="68"/>
      <c r="AR1300" s="68"/>
      <c r="AS1300" s="31"/>
      <c r="AT1300" s="73"/>
      <c r="AU1300" s="73"/>
      <c r="AV1300" s="68"/>
      <c r="AW1300" s="67"/>
      <c r="AX1300" s="67"/>
      <c r="AY1300" s="67"/>
      <c r="AZ1300" s="67"/>
      <c r="BA1300" s="123"/>
      <c r="BB1300" s="123"/>
      <c r="BC1300" s="123"/>
      <c r="BD1300" s="123"/>
      <c r="BE1300" s="123"/>
      <c r="BF1300" s="67"/>
    </row>
    <row r="1301" spans="1:58" ht="25.5" customHeight="1" x14ac:dyDescent="0.25">
      <c r="A1301" s="31"/>
      <c r="B1301" s="31"/>
      <c r="C1301" s="31"/>
      <c r="D1301" s="31"/>
      <c r="E1301" s="33"/>
      <c r="F1301" s="90"/>
      <c r="G1301" s="31"/>
      <c r="H1301" s="83"/>
      <c r="I1301" s="83"/>
      <c r="J1301" s="62"/>
      <c r="K1301" s="31"/>
      <c r="L1301" s="31"/>
      <c r="M1301" s="83"/>
      <c r="N1301" s="69"/>
      <c r="O1301" s="69"/>
      <c r="P1301" s="74"/>
      <c r="Q1301" s="74"/>
      <c r="R1301" s="75"/>
      <c r="S1301" s="34"/>
      <c r="T1301" s="83"/>
      <c r="U1301" s="83"/>
      <c r="V1301" s="83"/>
      <c r="W1301" s="83"/>
      <c r="X1301" s="74"/>
      <c r="Y1301" s="74"/>
      <c r="Z1301" s="74"/>
      <c r="AA1301" s="66"/>
      <c r="AB1301" s="72"/>
      <c r="AC1301" s="66"/>
      <c r="AD1301" s="72"/>
      <c r="AE1301" s="72"/>
      <c r="AF1301" s="72"/>
      <c r="AG1301" s="62"/>
      <c r="AH1301" s="104"/>
      <c r="AI1301" s="105"/>
      <c r="AJ1301" s="30"/>
      <c r="AK1301" s="30"/>
      <c r="AL1301" s="30"/>
      <c r="AM1301" s="30"/>
      <c r="AN1301" s="68"/>
      <c r="AO1301" s="68"/>
      <c r="AP1301" s="68"/>
      <c r="AQ1301" s="68"/>
      <c r="AR1301" s="68"/>
      <c r="AS1301" s="31"/>
      <c r="AT1301" s="73"/>
      <c r="AU1301" s="73"/>
      <c r="AV1301" s="68"/>
      <c r="AW1301" s="67"/>
      <c r="AX1301" s="67"/>
      <c r="AY1301" s="67"/>
      <c r="AZ1301" s="67"/>
      <c r="BA1301" s="123"/>
      <c r="BB1301" s="123"/>
      <c r="BC1301" s="123"/>
      <c r="BD1301" s="123"/>
      <c r="BE1301" s="123"/>
      <c r="BF1301" s="67"/>
    </row>
    <row r="1302" spans="1:58" ht="25.5" customHeight="1" x14ac:dyDescent="0.25">
      <c r="A1302" s="31"/>
      <c r="B1302" s="31"/>
      <c r="C1302" s="31"/>
      <c r="D1302" s="31"/>
      <c r="E1302" s="33"/>
      <c r="F1302" s="90"/>
      <c r="G1302" s="31"/>
      <c r="H1302" s="83"/>
      <c r="I1302" s="83"/>
      <c r="J1302" s="62"/>
      <c r="K1302" s="31"/>
      <c r="L1302" s="31"/>
      <c r="M1302" s="83"/>
      <c r="N1302" s="69"/>
      <c r="O1302" s="69"/>
      <c r="P1302" s="74"/>
      <c r="Q1302" s="74"/>
      <c r="R1302" s="75"/>
      <c r="S1302" s="34"/>
      <c r="T1302" s="83"/>
      <c r="U1302" s="83"/>
      <c r="V1302" s="83"/>
      <c r="W1302" s="83"/>
      <c r="X1302" s="74"/>
      <c r="Y1302" s="74"/>
      <c r="Z1302" s="74"/>
      <c r="AA1302" s="66"/>
      <c r="AB1302" s="72"/>
      <c r="AC1302" s="66"/>
      <c r="AD1302" s="72"/>
      <c r="AE1302" s="72"/>
      <c r="AF1302" s="72"/>
      <c r="AG1302" s="62"/>
      <c r="AH1302" s="104"/>
      <c r="AI1302" s="105"/>
      <c r="AJ1302" s="30"/>
      <c r="AK1302" s="30"/>
      <c r="AL1302" s="30"/>
      <c r="AM1302" s="30"/>
      <c r="AN1302" s="68"/>
      <c r="AO1302" s="68"/>
      <c r="AP1302" s="68"/>
      <c r="AQ1302" s="68"/>
      <c r="AR1302" s="68"/>
      <c r="AS1302" s="31"/>
      <c r="AT1302" s="73"/>
      <c r="AU1302" s="73"/>
      <c r="AV1302" s="68"/>
      <c r="AW1302" s="67"/>
      <c r="AX1302" s="67"/>
      <c r="AY1302" s="67"/>
      <c r="AZ1302" s="67"/>
      <c r="BA1302" s="123"/>
      <c r="BB1302" s="123"/>
      <c r="BC1302" s="123"/>
      <c r="BD1302" s="123"/>
      <c r="BE1302" s="123"/>
      <c r="BF1302" s="67"/>
    </row>
    <row r="1303" spans="1:58" ht="25.5" customHeight="1" x14ac:dyDescent="0.25">
      <c r="A1303" s="31"/>
      <c r="B1303" s="31"/>
      <c r="C1303" s="31"/>
      <c r="D1303" s="31"/>
      <c r="E1303" s="33"/>
      <c r="F1303" s="90"/>
      <c r="G1303" s="31"/>
      <c r="H1303" s="83"/>
      <c r="I1303" s="83"/>
      <c r="J1303" s="62"/>
      <c r="K1303" s="31"/>
      <c r="L1303" s="31"/>
      <c r="M1303" s="83"/>
      <c r="N1303" s="69"/>
      <c r="O1303" s="69"/>
      <c r="P1303" s="74"/>
      <c r="Q1303" s="74"/>
      <c r="R1303" s="75"/>
      <c r="S1303" s="34"/>
      <c r="T1303" s="83"/>
      <c r="U1303" s="83"/>
      <c r="V1303" s="83"/>
      <c r="W1303" s="83"/>
      <c r="X1303" s="74"/>
      <c r="Y1303" s="74"/>
      <c r="Z1303" s="74"/>
      <c r="AA1303" s="66"/>
      <c r="AB1303" s="72"/>
      <c r="AC1303" s="66"/>
      <c r="AD1303" s="72"/>
      <c r="AE1303" s="72"/>
      <c r="AF1303" s="72"/>
      <c r="AG1303" s="62"/>
      <c r="AH1303" s="104"/>
      <c r="AI1303" s="105"/>
      <c r="AJ1303" s="30"/>
      <c r="AK1303" s="30"/>
      <c r="AL1303" s="30"/>
      <c r="AM1303" s="30"/>
      <c r="AN1303" s="68"/>
      <c r="AO1303" s="68"/>
      <c r="AP1303" s="68"/>
      <c r="AQ1303" s="68"/>
      <c r="AR1303" s="68"/>
      <c r="AS1303" s="31"/>
      <c r="AT1303" s="73"/>
      <c r="AU1303" s="73"/>
      <c r="AV1303" s="68"/>
      <c r="AW1303" s="67"/>
      <c r="AX1303" s="67"/>
      <c r="AY1303" s="67"/>
      <c r="AZ1303" s="67"/>
      <c r="BA1303" s="123"/>
      <c r="BB1303" s="123"/>
      <c r="BC1303" s="123"/>
      <c r="BD1303" s="123"/>
      <c r="BE1303" s="123"/>
      <c r="BF1303" s="67"/>
    </row>
    <row r="1304" spans="1:58" ht="25.5" customHeight="1" x14ac:dyDescent="0.25">
      <c r="A1304" s="31"/>
      <c r="B1304" s="31"/>
      <c r="C1304" s="31"/>
      <c r="D1304" s="31"/>
      <c r="E1304" s="33"/>
      <c r="F1304" s="90"/>
      <c r="G1304" s="31"/>
      <c r="H1304" s="83"/>
      <c r="I1304" s="83"/>
      <c r="J1304" s="62"/>
      <c r="K1304" s="31"/>
      <c r="L1304" s="31"/>
      <c r="M1304" s="83"/>
      <c r="N1304" s="69"/>
      <c r="O1304" s="69"/>
      <c r="P1304" s="74"/>
      <c r="Q1304" s="74"/>
      <c r="R1304" s="75"/>
      <c r="S1304" s="34"/>
      <c r="T1304" s="83"/>
      <c r="U1304" s="83"/>
      <c r="V1304" s="83"/>
      <c r="W1304" s="83"/>
      <c r="X1304" s="74"/>
      <c r="Y1304" s="74"/>
      <c r="Z1304" s="74"/>
      <c r="AA1304" s="66"/>
      <c r="AB1304" s="72"/>
      <c r="AC1304" s="66"/>
      <c r="AD1304" s="72"/>
      <c r="AE1304" s="72"/>
      <c r="AF1304" s="72"/>
      <c r="AG1304" s="62"/>
      <c r="AH1304" s="104"/>
      <c r="AI1304" s="105"/>
      <c r="AJ1304" s="30"/>
      <c r="AK1304" s="30"/>
      <c r="AL1304" s="30"/>
      <c r="AM1304" s="30"/>
      <c r="AN1304" s="68"/>
      <c r="AO1304" s="68"/>
      <c r="AP1304" s="68"/>
      <c r="AQ1304" s="68"/>
      <c r="AR1304" s="68"/>
      <c r="AS1304" s="31"/>
      <c r="AT1304" s="73"/>
      <c r="AU1304" s="73"/>
      <c r="AV1304" s="68"/>
      <c r="AW1304" s="67"/>
      <c r="AX1304" s="67"/>
      <c r="AY1304" s="67"/>
      <c r="AZ1304" s="67"/>
      <c r="BA1304" s="123"/>
      <c r="BB1304" s="123"/>
      <c r="BC1304" s="123"/>
      <c r="BD1304" s="123"/>
      <c r="BE1304" s="123"/>
      <c r="BF1304" s="67"/>
    </row>
    <row r="1305" spans="1:58" ht="25.5" customHeight="1" x14ac:dyDescent="0.25">
      <c r="A1305" s="31"/>
      <c r="B1305" s="31"/>
      <c r="C1305" s="31"/>
      <c r="D1305" s="31"/>
      <c r="E1305" s="33"/>
      <c r="F1305" s="90"/>
      <c r="G1305" s="31"/>
      <c r="H1305" s="83"/>
      <c r="I1305" s="83"/>
      <c r="J1305" s="62"/>
      <c r="K1305" s="31"/>
      <c r="L1305" s="31"/>
      <c r="M1305" s="83"/>
      <c r="N1305" s="69"/>
      <c r="O1305" s="69"/>
      <c r="P1305" s="74"/>
      <c r="Q1305" s="74"/>
      <c r="R1305" s="75"/>
      <c r="S1305" s="34"/>
      <c r="T1305" s="83"/>
      <c r="U1305" s="83"/>
      <c r="V1305" s="83"/>
      <c r="W1305" s="83"/>
      <c r="X1305" s="74"/>
      <c r="Y1305" s="74"/>
      <c r="Z1305" s="74"/>
      <c r="AA1305" s="66"/>
      <c r="AB1305" s="72"/>
      <c r="AC1305" s="66"/>
      <c r="AD1305" s="72"/>
      <c r="AE1305" s="72"/>
      <c r="AF1305" s="72"/>
      <c r="AG1305" s="62"/>
      <c r="AH1305" s="104"/>
      <c r="AI1305" s="105"/>
      <c r="AJ1305" s="30"/>
      <c r="AK1305" s="30"/>
      <c r="AL1305" s="30"/>
      <c r="AM1305" s="30"/>
      <c r="AN1305" s="68"/>
      <c r="AO1305" s="68"/>
      <c r="AP1305" s="68"/>
      <c r="AQ1305" s="68"/>
      <c r="AR1305" s="68"/>
      <c r="AS1305" s="31"/>
      <c r="AT1305" s="73"/>
      <c r="AU1305" s="73"/>
      <c r="AV1305" s="68"/>
      <c r="AW1305" s="67"/>
      <c r="AX1305" s="67"/>
      <c r="AY1305" s="67"/>
      <c r="AZ1305" s="67"/>
      <c r="BA1305" s="123"/>
      <c r="BB1305" s="123"/>
      <c r="BC1305" s="123"/>
      <c r="BD1305" s="123"/>
      <c r="BE1305" s="123"/>
      <c r="BF1305" s="67"/>
    </row>
    <row r="1306" spans="1:58" ht="25.5" customHeight="1" x14ac:dyDescent="0.25">
      <c r="A1306" s="31"/>
      <c r="B1306" s="31"/>
      <c r="C1306" s="31"/>
      <c r="D1306" s="31"/>
      <c r="E1306" s="33"/>
      <c r="F1306" s="90"/>
      <c r="G1306" s="31"/>
      <c r="H1306" s="83"/>
      <c r="I1306" s="83"/>
      <c r="J1306" s="62"/>
      <c r="K1306" s="31"/>
      <c r="L1306" s="31"/>
      <c r="M1306" s="83"/>
      <c r="N1306" s="69"/>
      <c r="O1306" s="69"/>
      <c r="P1306" s="74"/>
      <c r="Q1306" s="74"/>
      <c r="R1306" s="75"/>
      <c r="S1306" s="34"/>
      <c r="T1306" s="83"/>
      <c r="U1306" s="83"/>
      <c r="V1306" s="83"/>
      <c r="W1306" s="83"/>
      <c r="X1306" s="74"/>
      <c r="Y1306" s="74"/>
      <c r="Z1306" s="74"/>
      <c r="AA1306" s="66"/>
      <c r="AB1306" s="72"/>
      <c r="AC1306" s="66"/>
      <c r="AD1306" s="72"/>
      <c r="AE1306" s="72"/>
      <c r="AF1306" s="72"/>
      <c r="AG1306" s="62"/>
      <c r="AH1306" s="104"/>
      <c r="AI1306" s="105"/>
      <c r="AJ1306" s="30"/>
      <c r="AK1306" s="30"/>
      <c r="AL1306" s="30"/>
      <c r="AM1306" s="30"/>
      <c r="AN1306" s="68"/>
      <c r="AO1306" s="68"/>
      <c r="AP1306" s="68"/>
      <c r="AQ1306" s="68"/>
      <c r="AR1306" s="68"/>
      <c r="AS1306" s="31"/>
      <c r="AT1306" s="73"/>
      <c r="AU1306" s="73"/>
      <c r="AV1306" s="68"/>
      <c r="AW1306" s="67"/>
      <c r="AX1306" s="67"/>
      <c r="AY1306" s="67"/>
      <c r="AZ1306" s="67"/>
      <c r="BA1306" s="123"/>
      <c r="BB1306" s="123"/>
      <c r="BC1306" s="123"/>
      <c r="BD1306" s="123"/>
      <c r="BE1306" s="123"/>
      <c r="BF1306" s="67"/>
    </row>
    <row r="1307" spans="1:58" ht="25.5" customHeight="1" x14ac:dyDescent="0.25">
      <c r="A1307" s="31"/>
      <c r="B1307" s="31"/>
      <c r="C1307" s="31"/>
      <c r="D1307" s="31"/>
      <c r="E1307" s="33"/>
      <c r="F1307" s="90"/>
      <c r="G1307" s="31"/>
      <c r="H1307" s="83"/>
      <c r="I1307" s="83"/>
      <c r="J1307" s="62"/>
      <c r="K1307" s="31"/>
      <c r="L1307" s="31"/>
      <c r="M1307" s="83"/>
      <c r="N1307" s="69"/>
      <c r="O1307" s="69"/>
      <c r="P1307" s="74"/>
      <c r="Q1307" s="74"/>
      <c r="R1307" s="75"/>
      <c r="S1307" s="34"/>
      <c r="T1307" s="83"/>
      <c r="U1307" s="83"/>
      <c r="V1307" s="83"/>
      <c r="W1307" s="83"/>
      <c r="X1307" s="74"/>
      <c r="Y1307" s="74"/>
      <c r="Z1307" s="74"/>
      <c r="AA1307" s="66"/>
      <c r="AB1307" s="72"/>
      <c r="AC1307" s="66"/>
      <c r="AD1307" s="72"/>
      <c r="AE1307" s="72"/>
      <c r="AF1307" s="72"/>
      <c r="AG1307" s="62"/>
      <c r="AH1307" s="104"/>
      <c r="AI1307" s="105"/>
      <c r="AJ1307" s="30"/>
      <c r="AK1307" s="30"/>
      <c r="AL1307" s="30"/>
      <c r="AM1307" s="30"/>
      <c r="AN1307" s="68"/>
      <c r="AO1307" s="68"/>
      <c r="AP1307" s="68"/>
      <c r="AQ1307" s="68"/>
      <c r="AR1307" s="68"/>
      <c r="AS1307" s="31"/>
      <c r="AT1307" s="73"/>
      <c r="AU1307" s="73"/>
      <c r="AV1307" s="68"/>
      <c r="AW1307" s="67"/>
      <c r="AX1307" s="67"/>
      <c r="AY1307" s="67"/>
      <c r="AZ1307" s="67"/>
      <c r="BA1307" s="123"/>
      <c r="BB1307" s="123"/>
      <c r="BC1307" s="123"/>
      <c r="BD1307" s="123"/>
      <c r="BE1307" s="123"/>
      <c r="BF1307" s="67"/>
    </row>
    <row r="1308" spans="1:58" ht="25.5" customHeight="1" x14ac:dyDescent="0.25">
      <c r="A1308" s="31"/>
      <c r="B1308" s="31"/>
      <c r="C1308" s="31"/>
      <c r="D1308" s="31"/>
      <c r="E1308" s="33"/>
      <c r="F1308" s="90"/>
      <c r="G1308" s="31"/>
      <c r="H1308" s="83"/>
      <c r="I1308" s="83"/>
      <c r="J1308" s="62"/>
      <c r="K1308" s="31"/>
      <c r="L1308" s="31"/>
      <c r="M1308" s="83"/>
      <c r="N1308" s="69"/>
      <c r="O1308" s="69"/>
      <c r="P1308" s="74"/>
      <c r="Q1308" s="74"/>
      <c r="R1308" s="75"/>
      <c r="S1308" s="34"/>
      <c r="T1308" s="83"/>
      <c r="U1308" s="83"/>
      <c r="V1308" s="83"/>
      <c r="W1308" s="83"/>
      <c r="X1308" s="74"/>
      <c r="Y1308" s="74"/>
      <c r="Z1308" s="74"/>
      <c r="AA1308" s="66"/>
      <c r="AB1308" s="72"/>
      <c r="AC1308" s="66"/>
      <c r="AD1308" s="72"/>
      <c r="AE1308" s="72"/>
      <c r="AF1308" s="72"/>
      <c r="AG1308" s="62"/>
      <c r="AH1308" s="104"/>
      <c r="AI1308" s="105"/>
      <c r="AJ1308" s="30"/>
      <c r="AK1308" s="30"/>
      <c r="AL1308" s="30"/>
      <c r="AM1308" s="30"/>
      <c r="AN1308" s="68"/>
      <c r="AO1308" s="68"/>
      <c r="AP1308" s="68"/>
      <c r="AQ1308" s="68"/>
      <c r="AR1308" s="68"/>
      <c r="AS1308" s="31"/>
      <c r="AT1308" s="73"/>
      <c r="AU1308" s="73"/>
      <c r="AV1308" s="68"/>
      <c r="AW1308" s="67"/>
      <c r="AX1308" s="67"/>
      <c r="AY1308" s="67"/>
      <c r="AZ1308" s="67"/>
      <c r="BA1308" s="123"/>
      <c r="BB1308" s="123"/>
      <c r="BC1308" s="123"/>
      <c r="BD1308" s="123"/>
      <c r="BE1308" s="123"/>
      <c r="BF1308" s="67"/>
    </row>
    <row r="1309" spans="1:58" ht="25.5" customHeight="1" x14ac:dyDescent="0.25">
      <c r="A1309" s="31"/>
      <c r="B1309" s="31"/>
      <c r="C1309" s="31"/>
      <c r="D1309" s="31"/>
      <c r="E1309" s="33"/>
      <c r="F1309" s="90"/>
      <c r="G1309" s="31"/>
      <c r="H1309" s="83"/>
      <c r="I1309" s="83"/>
      <c r="J1309" s="62"/>
      <c r="K1309" s="31"/>
      <c r="L1309" s="31"/>
      <c r="M1309" s="83"/>
      <c r="N1309" s="69"/>
      <c r="O1309" s="69"/>
      <c r="P1309" s="74"/>
      <c r="Q1309" s="74"/>
      <c r="R1309" s="75"/>
      <c r="S1309" s="34"/>
      <c r="T1309" s="83"/>
      <c r="U1309" s="83"/>
      <c r="V1309" s="83"/>
      <c r="W1309" s="83"/>
      <c r="X1309" s="74"/>
      <c r="Y1309" s="74"/>
      <c r="Z1309" s="74"/>
      <c r="AA1309" s="66"/>
      <c r="AB1309" s="72"/>
      <c r="AC1309" s="66"/>
      <c r="AD1309" s="72"/>
      <c r="AE1309" s="72"/>
      <c r="AF1309" s="72"/>
      <c r="AG1309" s="62"/>
      <c r="AH1309" s="104"/>
      <c r="AI1309" s="105"/>
      <c r="AJ1309" s="30"/>
      <c r="AK1309" s="30"/>
      <c r="AL1309" s="30"/>
      <c r="AM1309" s="30"/>
      <c r="AN1309" s="68"/>
      <c r="AO1309" s="68"/>
      <c r="AP1309" s="68"/>
      <c r="AQ1309" s="68"/>
      <c r="AR1309" s="68"/>
      <c r="AS1309" s="31"/>
      <c r="AT1309" s="73"/>
      <c r="AU1309" s="73"/>
      <c r="AV1309" s="68"/>
      <c r="AW1309" s="67"/>
      <c r="AX1309" s="67"/>
      <c r="AY1309" s="67"/>
      <c r="AZ1309" s="67"/>
      <c r="BA1309" s="123"/>
      <c r="BB1309" s="123"/>
      <c r="BC1309" s="123"/>
      <c r="BD1309" s="123"/>
      <c r="BE1309" s="123"/>
      <c r="BF1309" s="67"/>
    </row>
    <row r="1310" spans="1:58" ht="25.5" customHeight="1" x14ac:dyDescent="0.25">
      <c r="A1310" s="31"/>
      <c r="B1310" s="31"/>
      <c r="C1310" s="31"/>
      <c r="D1310" s="31"/>
      <c r="E1310" s="33"/>
      <c r="F1310" s="90"/>
      <c r="G1310" s="31"/>
      <c r="H1310" s="83"/>
      <c r="I1310" s="83"/>
      <c r="J1310" s="62"/>
      <c r="K1310" s="31"/>
      <c r="L1310" s="31"/>
      <c r="M1310" s="83"/>
      <c r="N1310" s="69"/>
      <c r="O1310" s="69"/>
      <c r="P1310" s="74"/>
      <c r="Q1310" s="74"/>
      <c r="R1310" s="75"/>
      <c r="S1310" s="34"/>
      <c r="T1310" s="83"/>
      <c r="U1310" s="83"/>
      <c r="V1310" s="83"/>
      <c r="W1310" s="83"/>
      <c r="X1310" s="74"/>
      <c r="Y1310" s="74"/>
      <c r="Z1310" s="74"/>
      <c r="AA1310" s="66"/>
      <c r="AB1310" s="72"/>
      <c r="AC1310" s="66"/>
      <c r="AD1310" s="72"/>
      <c r="AE1310" s="72"/>
      <c r="AF1310" s="72"/>
      <c r="AG1310" s="62"/>
      <c r="AH1310" s="104"/>
      <c r="AI1310" s="105"/>
      <c r="AJ1310" s="30"/>
      <c r="AK1310" s="30"/>
      <c r="AL1310" s="30"/>
      <c r="AM1310" s="30"/>
      <c r="AN1310" s="68"/>
      <c r="AO1310" s="68"/>
      <c r="AP1310" s="68"/>
      <c r="AQ1310" s="68"/>
      <c r="AR1310" s="68"/>
      <c r="AS1310" s="31"/>
      <c r="AT1310" s="73"/>
      <c r="AU1310" s="73"/>
      <c r="AV1310" s="68"/>
      <c r="AW1310" s="67"/>
      <c r="AX1310" s="67"/>
      <c r="AY1310" s="67"/>
      <c r="AZ1310" s="67"/>
      <c r="BA1310" s="123"/>
      <c r="BB1310" s="123"/>
      <c r="BC1310" s="123"/>
      <c r="BD1310" s="123"/>
      <c r="BE1310" s="123"/>
      <c r="BF1310" s="67"/>
    </row>
    <row r="1311" spans="1:58" ht="25.5" customHeight="1" x14ac:dyDescent="0.25">
      <c r="A1311" s="31"/>
      <c r="B1311" s="31"/>
      <c r="C1311" s="31"/>
      <c r="D1311" s="31"/>
      <c r="E1311" s="33"/>
      <c r="F1311" s="90"/>
      <c r="G1311" s="31"/>
      <c r="H1311" s="83"/>
      <c r="I1311" s="83"/>
      <c r="J1311" s="62"/>
      <c r="K1311" s="31"/>
      <c r="L1311" s="31"/>
      <c r="M1311" s="83"/>
      <c r="N1311" s="69"/>
      <c r="O1311" s="69"/>
      <c r="P1311" s="74"/>
      <c r="Q1311" s="74"/>
      <c r="R1311" s="75"/>
      <c r="S1311" s="34"/>
      <c r="T1311" s="83"/>
      <c r="U1311" s="83"/>
      <c r="V1311" s="83"/>
      <c r="W1311" s="83"/>
      <c r="X1311" s="74"/>
      <c r="Y1311" s="74"/>
      <c r="Z1311" s="74"/>
      <c r="AA1311" s="66"/>
      <c r="AB1311" s="72"/>
      <c r="AC1311" s="66"/>
      <c r="AD1311" s="72"/>
      <c r="AE1311" s="72"/>
      <c r="AF1311" s="72"/>
      <c r="AG1311" s="62"/>
      <c r="AH1311" s="104"/>
      <c r="AI1311" s="105"/>
      <c r="AJ1311" s="30"/>
      <c r="AK1311" s="30"/>
      <c r="AL1311" s="30"/>
      <c r="AM1311" s="30"/>
      <c r="AN1311" s="68"/>
      <c r="AO1311" s="68"/>
      <c r="AP1311" s="68"/>
      <c r="AQ1311" s="68"/>
      <c r="AR1311" s="68"/>
      <c r="AS1311" s="31"/>
      <c r="AT1311" s="73"/>
      <c r="AU1311" s="73"/>
      <c r="AV1311" s="68"/>
      <c r="AW1311" s="67"/>
      <c r="AX1311" s="67"/>
      <c r="AY1311" s="67"/>
      <c r="AZ1311" s="67"/>
      <c r="BA1311" s="123"/>
      <c r="BB1311" s="123"/>
      <c r="BC1311" s="123"/>
      <c r="BD1311" s="123"/>
      <c r="BE1311" s="123"/>
      <c r="BF1311" s="67"/>
    </row>
    <row r="1312" spans="1:58" ht="25.5" customHeight="1" x14ac:dyDescent="0.25">
      <c r="A1312" s="31"/>
      <c r="B1312" s="31"/>
      <c r="C1312" s="31"/>
      <c r="D1312" s="31"/>
      <c r="E1312" s="33"/>
      <c r="F1312" s="90"/>
      <c r="G1312" s="31"/>
      <c r="H1312" s="83"/>
      <c r="I1312" s="83"/>
      <c r="J1312" s="62"/>
      <c r="K1312" s="31"/>
      <c r="L1312" s="31"/>
      <c r="M1312" s="83"/>
      <c r="N1312" s="69"/>
      <c r="O1312" s="69"/>
      <c r="P1312" s="74"/>
      <c r="Q1312" s="74"/>
      <c r="R1312" s="75"/>
      <c r="S1312" s="34"/>
      <c r="T1312" s="83"/>
      <c r="U1312" s="83"/>
      <c r="V1312" s="83"/>
      <c r="W1312" s="83"/>
      <c r="X1312" s="74"/>
      <c r="Y1312" s="74"/>
      <c r="Z1312" s="74"/>
      <c r="AA1312" s="66"/>
      <c r="AB1312" s="72"/>
      <c r="AC1312" s="66"/>
      <c r="AD1312" s="72"/>
      <c r="AE1312" s="72"/>
      <c r="AF1312" s="72"/>
      <c r="AG1312" s="62"/>
      <c r="AH1312" s="104"/>
      <c r="AI1312" s="105"/>
      <c r="AJ1312" s="30"/>
      <c r="AK1312" s="30"/>
      <c r="AL1312" s="30"/>
      <c r="AM1312" s="30"/>
      <c r="AN1312" s="68"/>
      <c r="AO1312" s="68"/>
      <c r="AP1312" s="68"/>
      <c r="AQ1312" s="68"/>
      <c r="AR1312" s="68"/>
      <c r="AS1312" s="31"/>
      <c r="AT1312" s="73"/>
      <c r="AU1312" s="73"/>
      <c r="AV1312" s="68"/>
      <c r="AW1312" s="67"/>
      <c r="AX1312" s="67"/>
      <c r="AY1312" s="67"/>
      <c r="AZ1312" s="67"/>
      <c r="BA1312" s="123"/>
      <c r="BB1312" s="123"/>
      <c r="BC1312" s="123"/>
      <c r="BD1312" s="123"/>
      <c r="BE1312" s="123"/>
      <c r="BF1312" s="67"/>
    </row>
    <row r="1313" spans="1:58" ht="25.5" customHeight="1" x14ac:dyDescent="0.25">
      <c r="A1313" s="31"/>
      <c r="B1313" s="31"/>
      <c r="C1313" s="31"/>
      <c r="D1313" s="31"/>
      <c r="E1313" s="33"/>
      <c r="F1313" s="90"/>
      <c r="G1313" s="31"/>
      <c r="H1313" s="83"/>
      <c r="I1313" s="83"/>
      <c r="J1313" s="62"/>
      <c r="K1313" s="31"/>
      <c r="L1313" s="31"/>
      <c r="M1313" s="83"/>
      <c r="N1313" s="69"/>
      <c r="O1313" s="69"/>
      <c r="P1313" s="74"/>
      <c r="Q1313" s="74"/>
      <c r="R1313" s="75"/>
      <c r="S1313" s="34"/>
      <c r="T1313" s="83"/>
      <c r="U1313" s="83"/>
      <c r="V1313" s="83"/>
      <c r="W1313" s="83"/>
      <c r="X1313" s="74"/>
      <c r="Y1313" s="74"/>
      <c r="Z1313" s="74"/>
      <c r="AA1313" s="66"/>
      <c r="AB1313" s="72"/>
      <c r="AC1313" s="66"/>
      <c r="AD1313" s="72"/>
      <c r="AE1313" s="72"/>
      <c r="AF1313" s="72"/>
      <c r="AG1313" s="62"/>
      <c r="AH1313" s="104"/>
      <c r="AI1313" s="105"/>
      <c r="AJ1313" s="30"/>
      <c r="AK1313" s="30"/>
      <c r="AL1313" s="30"/>
      <c r="AM1313" s="30"/>
      <c r="AN1313" s="68"/>
      <c r="AO1313" s="68"/>
      <c r="AP1313" s="68"/>
      <c r="AQ1313" s="68"/>
      <c r="AR1313" s="68"/>
      <c r="AS1313" s="31"/>
      <c r="AT1313" s="73"/>
      <c r="AU1313" s="73"/>
      <c r="AV1313" s="68"/>
      <c r="AW1313" s="67"/>
      <c r="AX1313" s="67"/>
      <c r="AY1313" s="67"/>
      <c r="AZ1313" s="67"/>
      <c r="BA1313" s="123"/>
      <c r="BB1313" s="123"/>
      <c r="BC1313" s="123"/>
      <c r="BD1313" s="123"/>
      <c r="BE1313" s="123"/>
      <c r="BF1313" s="67"/>
    </row>
    <row r="1314" spans="1:58" ht="25.5" customHeight="1" x14ac:dyDescent="0.25">
      <c r="A1314" s="31"/>
      <c r="B1314" s="31"/>
      <c r="C1314" s="31"/>
      <c r="D1314" s="31"/>
      <c r="E1314" s="33"/>
      <c r="F1314" s="90"/>
      <c r="G1314" s="31"/>
      <c r="H1314" s="83"/>
      <c r="I1314" s="83"/>
      <c r="J1314" s="62"/>
      <c r="K1314" s="31"/>
      <c r="L1314" s="31"/>
      <c r="M1314" s="83"/>
      <c r="N1314" s="69"/>
      <c r="O1314" s="69"/>
      <c r="P1314" s="74"/>
      <c r="Q1314" s="74"/>
      <c r="R1314" s="75"/>
      <c r="S1314" s="34"/>
      <c r="T1314" s="83"/>
      <c r="U1314" s="83"/>
      <c r="V1314" s="83"/>
      <c r="W1314" s="83"/>
      <c r="X1314" s="74"/>
      <c r="Y1314" s="74"/>
      <c r="Z1314" s="74"/>
      <c r="AA1314" s="66"/>
      <c r="AB1314" s="72"/>
      <c r="AC1314" s="66"/>
      <c r="AD1314" s="72"/>
      <c r="AE1314" s="72"/>
      <c r="AF1314" s="72"/>
      <c r="AG1314" s="62"/>
      <c r="AH1314" s="104"/>
      <c r="AI1314" s="105"/>
      <c r="AJ1314" s="30"/>
      <c r="AK1314" s="30"/>
      <c r="AL1314" s="30"/>
      <c r="AM1314" s="30"/>
      <c r="AN1314" s="68"/>
      <c r="AO1314" s="68"/>
      <c r="AP1314" s="68"/>
      <c r="AQ1314" s="68"/>
      <c r="AR1314" s="68"/>
      <c r="AS1314" s="31"/>
      <c r="AT1314" s="73"/>
      <c r="AU1314" s="73"/>
      <c r="AV1314" s="68"/>
      <c r="AW1314" s="67"/>
      <c r="AX1314" s="67"/>
      <c r="AY1314" s="67"/>
      <c r="AZ1314" s="67"/>
      <c r="BA1314" s="123"/>
      <c r="BB1314" s="123"/>
      <c r="BC1314" s="123"/>
      <c r="BD1314" s="123"/>
      <c r="BE1314" s="123"/>
      <c r="BF1314" s="67"/>
    </row>
    <row r="1315" spans="1:58" ht="25.5" customHeight="1" x14ac:dyDescent="0.25">
      <c r="A1315" s="31"/>
      <c r="B1315" s="31"/>
      <c r="C1315" s="31"/>
      <c r="D1315" s="31"/>
      <c r="E1315" s="33"/>
      <c r="F1315" s="90"/>
      <c r="G1315" s="31"/>
      <c r="H1315" s="83"/>
      <c r="I1315" s="83"/>
      <c r="J1315" s="62"/>
      <c r="K1315" s="31"/>
      <c r="L1315" s="31"/>
      <c r="M1315" s="83"/>
      <c r="N1315" s="69"/>
      <c r="O1315" s="69"/>
      <c r="P1315" s="74"/>
      <c r="Q1315" s="74"/>
      <c r="R1315" s="75"/>
      <c r="S1315" s="34"/>
      <c r="T1315" s="83"/>
      <c r="U1315" s="83"/>
      <c r="V1315" s="83"/>
      <c r="W1315" s="83"/>
      <c r="X1315" s="74"/>
      <c r="Y1315" s="74"/>
      <c r="Z1315" s="74"/>
      <c r="AA1315" s="66"/>
      <c r="AB1315" s="72"/>
      <c r="AC1315" s="66"/>
      <c r="AD1315" s="72"/>
      <c r="AE1315" s="72"/>
      <c r="AF1315" s="72"/>
      <c r="AG1315" s="62"/>
      <c r="AH1315" s="104"/>
      <c r="AI1315" s="105"/>
      <c r="AJ1315" s="30"/>
      <c r="AK1315" s="30"/>
      <c r="AL1315" s="30"/>
      <c r="AM1315" s="30"/>
      <c r="AN1315" s="68"/>
      <c r="AO1315" s="68"/>
      <c r="AP1315" s="68"/>
      <c r="AQ1315" s="68"/>
      <c r="AR1315" s="68"/>
      <c r="AS1315" s="31"/>
      <c r="AT1315" s="73"/>
      <c r="AU1315" s="73"/>
      <c r="AV1315" s="68"/>
      <c r="AW1315" s="67"/>
      <c r="AX1315" s="67"/>
      <c r="AY1315" s="67"/>
      <c r="AZ1315" s="67"/>
      <c r="BA1315" s="123"/>
      <c r="BB1315" s="123"/>
      <c r="BC1315" s="123"/>
      <c r="BD1315" s="123"/>
      <c r="BE1315" s="123"/>
      <c r="BF1315" s="67"/>
    </row>
    <row r="1316" spans="1:58" ht="25.5" customHeight="1" x14ac:dyDescent="0.25">
      <c r="A1316" s="31"/>
      <c r="B1316" s="31"/>
      <c r="C1316" s="31"/>
      <c r="D1316" s="31"/>
      <c r="E1316" s="33"/>
      <c r="F1316" s="90"/>
      <c r="G1316" s="31"/>
      <c r="H1316" s="83"/>
      <c r="I1316" s="83"/>
      <c r="J1316" s="62"/>
      <c r="K1316" s="31"/>
      <c r="L1316" s="31"/>
      <c r="M1316" s="83"/>
      <c r="N1316" s="69"/>
      <c r="O1316" s="69"/>
      <c r="P1316" s="74"/>
      <c r="Q1316" s="74"/>
      <c r="R1316" s="75"/>
      <c r="S1316" s="34"/>
      <c r="T1316" s="83"/>
      <c r="U1316" s="83"/>
      <c r="V1316" s="83"/>
      <c r="W1316" s="83"/>
      <c r="X1316" s="74"/>
      <c r="Y1316" s="74"/>
      <c r="Z1316" s="74"/>
      <c r="AA1316" s="66"/>
      <c r="AB1316" s="72"/>
      <c r="AC1316" s="66"/>
      <c r="AD1316" s="72"/>
      <c r="AE1316" s="72"/>
      <c r="AF1316" s="72"/>
      <c r="AG1316" s="62"/>
      <c r="AH1316" s="104"/>
      <c r="AI1316" s="105"/>
      <c r="AJ1316" s="30"/>
      <c r="AK1316" s="30"/>
      <c r="AL1316" s="30"/>
      <c r="AM1316" s="30"/>
      <c r="AN1316" s="68"/>
      <c r="AO1316" s="68"/>
      <c r="AP1316" s="68"/>
      <c r="AQ1316" s="68"/>
      <c r="AR1316" s="68"/>
      <c r="AS1316" s="31"/>
      <c r="AT1316" s="73"/>
      <c r="AU1316" s="73"/>
      <c r="AV1316" s="68"/>
      <c r="AW1316" s="67"/>
      <c r="AX1316" s="67"/>
      <c r="AY1316" s="67"/>
      <c r="AZ1316" s="67"/>
      <c r="BA1316" s="123"/>
      <c r="BB1316" s="123"/>
      <c r="BC1316" s="123"/>
      <c r="BD1316" s="123"/>
      <c r="BE1316" s="123"/>
      <c r="BF1316" s="67"/>
    </row>
    <row r="1317" spans="1:58" ht="25.5" customHeight="1" x14ac:dyDescent="0.25">
      <c r="A1317" s="31"/>
      <c r="B1317" s="31"/>
      <c r="C1317" s="31"/>
      <c r="D1317" s="31"/>
      <c r="E1317" s="33"/>
      <c r="F1317" s="90"/>
      <c r="G1317" s="31"/>
      <c r="H1317" s="83"/>
      <c r="I1317" s="83"/>
      <c r="J1317" s="62"/>
      <c r="K1317" s="31"/>
      <c r="L1317" s="31"/>
      <c r="M1317" s="83"/>
      <c r="N1317" s="69"/>
      <c r="O1317" s="69"/>
      <c r="P1317" s="74"/>
      <c r="Q1317" s="74"/>
      <c r="R1317" s="75"/>
      <c r="S1317" s="34"/>
      <c r="T1317" s="83"/>
      <c r="U1317" s="83"/>
      <c r="V1317" s="83"/>
      <c r="W1317" s="83"/>
      <c r="X1317" s="74"/>
      <c r="Y1317" s="74"/>
      <c r="Z1317" s="74"/>
      <c r="AA1317" s="66"/>
      <c r="AB1317" s="72"/>
      <c r="AC1317" s="66"/>
      <c r="AD1317" s="72"/>
      <c r="AE1317" s="72"/>
      <c r="AF1317" s="72"/>
      <c r="AG1317" s="62"/>
      <c r="AH1317" s="104"/>
      <c r="AI1317" s="105"/>
      <c r="AJ1317" s="30"/>
      <c r="AK1317" s="30"/>
      <c r="AL1317" s="30"/>
      <c r="AM1317" s="30"/>
      <c r="AN1317" s="68"/>
      <c r="AO1317" s="68"/>
      <c r="AP1317" s="68"/>
      <c r="AQ1317" s="68"/>
      <c r="AR1317" s="68"/>
      <c r="AS1317" s="31"/>
      <c r="AT1317" s="73"/>
      <c r="AU1317" s="73"/>
      <c r="AV1317" s="68"/>
      <c r="AW1317" s="67"/>
      <c r="AX1317" s="67"/>
      <c r="AY1317" s="67"/>
      <c r="AZ1317" s="67"/>
      <c r="BA1317" s="123"/>
      <c r="BB1317" s="123"/>
      <c r="BC1317" s="123"/>
      <c r="BD1317" s="123"/>
      <c r="BE1317" s="123"/>
      <c r="BF1317" s="67"/>
    </row>
    <row r="1318" spans="1:58" ht="25.5" customHeight="1" x14ac:dyDescent="0.25">
      <c r="A1318" s="31"/>
      <c r="B1318" s="31"/>
      <c r="C1318" s="31"/>
      <c r="D1318" s="31"/>
      <c r="E1318" s="33"/>
      <c r="F1318" s="90"/>
      <c r="G1318" s="31"/>
      <c r="H1318" s="83"/>
      <c r="I1318" s="83"/>
      <c r="J1318" s="62"/>
      <c r="K1318" s="31"/>
      <c r="L1318" s="31"/>
      <c r="M1318" s="83"/>
      <c r="N1318" s="69"/>
      <c r="O1318" s="69"/>
      <c r="P1318" s="74"/>
      <c r="Q1318" s="74"/>
      <c r="R1318" s="75"/>
      <c r="S1318" s="34"/>
      <c r="T1318" s="83"/>
      <c r="U1318" s="83"/>
      <c r="V1318" s="83"/>
      <c r="W1318" s="83"/>
      <c r="X1318" s="74"/>
      <c r="Y1318" s="74"/>
      <c r="Z1318" s="74"/>
      <c r="AA1318" s="66"/>
      <c r="AB1318" s="72"/>
      <c r="AC1318" s="66"/>
      <c r="AD1318" s="72"/>
      <c r="AE1318" s="72"/>
      <c r="AF1318" s="72"/>
      <c r="AG1318" s="62"/>
      <c r="AH1318" s="104"/>
      <c r="AI1318" s="105"/>
      <c r="AJ1318" s="30"/>
      <c r="AK1318" s="30"/>
      <c r="AL1318" s="30"/>
      <c r="AM1318" s="30"/>
      <c r="AN1318" s="68"/>
      <c r="AO1318" s="68"/>
      <c r="AP1318" s="68"/>
      <c r="AQ1318" s="68"/>
      <c r="AR1318" s="68"/>
      <c r="AS1318" s="31"/>
      <c r="AT1318" s="73"/>
      <c r="AU1318" s="73"/>
      <c r="AV1318" s="68"/>
      <c r="AW1318" s="67"/>
      <c r="AX1318" s="67"/>
      <c r="AY1318" s="67"/>
      <c r="AZ1318" s="67"/>
      <c r="BA1318" s="123"/>
      <c r="BB1318" s="123"/>
      <c r="BC1318" s="123"/>
      <c r="BD1318" s="123"/>
      <c r="BE1318" s="123"/>
      <c r="BF1318" s="67"/>
    </row>
    <row r="1319" spans="1:58" ht="25.5" customHeight="1" x14ac:dyDescent="0.25">
      <c r="A1319" s="31"/>
      <c r="B1319" s="31"/>
      <c r="C1319" s="31"/>
      <c r="D1319" s="31"/>
      <c r="E1319" s="33"/>
      <c r="F1319" s="90"/>
      <c r="G1319" s="31"/>
      <c r="H1319" s="83"/>
      <c r="I1319" s="83"/>
      <c r="J1319" s="62"/>
      <c r="K1319" s="31"/>
      <c r="L1319" s="31"/>
      <c r="M1319" s="83"/>
      <c r="N1319" s="69"/>
      <c r="O1319" s="69"/>
      <c r="P1319" s="74"/>
      <c r="Q1319" s="74"/>
      <c r="R1319" s="75"/>
      <c r="S1319" s="34"/>
      <c r="T1319" s="83"/>
      <c r="U1319" s="83"/>
      <c r="V1319" s="83"/>
      <c r="W1319" s="83"/>
      <c r="X1319" s="74"/>
      <c r="Y1319" s="74"/>
      <c r="Z1319" s="74"/>
      <c r="AA1319" s="66"/>
      <c r="AB1319" s="72"/>
      <c r="AC1319" s="66"/>
      <c r="AD1319" s="72"/>
      <c r="AE1319" s="72"/>
      <c r="AF1319" s="72"/>
      <c r="AG1319" s="62"/>
      <c r="AH1319" s="104"/>
      <c r="AI1319" s="105"/>
      <c r="AJ1319" s="30"/>
      <c r="AK1319" s="30"/>
      <c r="AL1319" s="30"/>
      <c r="AM1319" s="30"/>
      <c r="AN1319" s="68"/>
      <c r="AO1319" s="68"/>
      <c r="AP1319" s="68"/>
      <c r="AQ1319" s="68"/>
      <c r="AR1319" s="68"/>
      <c r="AS1319" s="31"/>
      <c r="AT1319" s="73"/>
      <c r="AU1319" s="73"/>
      <c r="AV1319" s="68"/>
      <c r="AW1319" s="67"/>
      <c r="AX1319" s="67"/>
      <c r="AY1319" s="67"/>
      <c r="AZ1319" s="67"/>
      <c r="BA1319" s="123"/>
      <c r="BB1319" s="123"/>
      <c r="BC1319" s="123"/>
      <c r="BD1319" s="123"/>
      <c r="BE1319" s="123"/>
      <c r="BF1319" s="67"/>
    </row>
    <row r="1320" spans="1:58" ht="25.5" customHeight="1" x14ac:dyDescent="0.25">
      <c r="A1320" s="31"/>
      <c r="B1320" s="31"/>
      <c r="C1320" s="31"/>
      <c r="D1320" s="31"/>
      <c r="E1320" s="33"/>
      <c r="F1320" s="90"/>
      <c r="G1320" s="31"/>
      <c r="H1320" s="83"/>
      <c r="I1320" s="83"/>
      <c r="J1320" s="62"/>
      <c r="K1320" s="31"/>
      <c r="L1320" s="31"/>
      <c r="M1320" s="83"/>
      <c r="N1320" s="69"/>
      <c r="O1320" s="69"/>
      <c r="P1320" s="74"/>
      <c r="Q1320" s="74"/>
      <c r="R1320" s="75"/>
      <c r="S1320" s="34"/>
      <c r="T1320" s="83"/>
      <c r="U1320" s="83"/>
      <c r="V1320" s="83"/>
      <c r="W1320" s="83"/>
      <c r="X1320" s="74"/>
      <c r="Y1320" s="74"/>
      <c r="Z1320" s="74"/>
      <c r="AA1320" s="66"/>
      <c r="AB1320" s="72"/>
      <c r="AC1320" s="66"/>
      <c r="AD1320" s="72"/>
      <c r="AE1320" s="72"/>
      <c r="AF1320" s="72"/>
      <c r="AG1320" s="62"/>
      <c r="AH1320" s="104"/>
      <c r="AI1320" s="105"/>
      <c r="AJ1320" s="30"/>
      <c r="AK1320" s="30"/>
      <c r="AL1320" s="30"/>
      <c r="AM1320" s="30"/>
      <c r="AN1320" s="68"/>
      <c r="AO1320" s="68"/>
      <c r="AP1320" s="68"/>
      <c r="AQ1320" s="68"/>
      <c r="AR1320" s="68"/>
      <c r="AS1320" s="31"/>
      <c r="AT1320" s="73"/>
      <c r="AU1320" s="73"/>
      <c r="AV1320" s="68"/>
      <c r="AW1320" s="67"/>
      <c r="AX1320" s="67"/>
      <c r="AY1320" s="67"/>
      <c r="AZ1320" s="67"/>
      <c r="BA1320" s="123"/>
      <c r="BB1320" s="123"/>
      <c r="BC1320" s="123"/>
      <c r="BD1320" s="123"/>
      <c r="BE1320" s="123"/>
      <c r="BF1320" s="67"/>
    </row>
    <row r="1321" spans="1:58" ht="25.5" customHeight="1" x14ac:dyDescent="0.25">
      <c r="A1321" s="31"/>
      <c r="B1321" s="31"/>
      <c r="C1321" s="31"/>
      <c r="D1321" s="31"/>
      <c r="E1321" s="33"/>
      <c r="F1321" s="90"/>
      <c r="G1321" s="31"/>
      <c r="H1321" s="83"/>
      <c r="I1321" s="83"/>
      <c r="J1321" s="62"/>
      <c r="K1321" s="31"/>
      <c r="L1321" s="31"/>
      <c r="M1321" s="83"/>
      <c r="N1321" s="69"/>
      <c r="O1321" s="69"/>
      <c r="P1321" s="74"/>
      <c r="Q1321" s="74"/>
      <c r="R1321" s="75"/>
      <c r="S1321" s="34"/>
      <c r="T1321" s="83"/>
      <c r="U1321" s="83"/>
      <c r="V1321" s="83"/>
      <c r="W1321" s="83"/>
      <c r="X1321" s="74"/>
      <c r="Y1321" s="74"/>
      <c r="Z1321" s="74"/>
      <c r="AA1321" s="66"/>
      <c r="AB1321" s="72"/>
      <c r="AC1321" s="66"/>
      <c r="AD1321" s="72"/>
      <c r="AE1321" s="72"/>
      <c r="AF1321" s="72"/>
      <c r="AG1321" s="62"/>
      <c r="AH1321" s="104"/>
      <c r="AI1321" s="105"/>
      <c r="AJ1321" s="30"/>
      <c r="AK1321" s="30"/>
      <c r="AL1321" s="30"/>
      <c r="AM1321" s="30"/>
      <c r="AN1321" s="68"/>
      <c r="AO1321" s="68"/>
      <c r="AP1321" s="68"/>
      <c r="AQ1321" s="68"/>
      <c r="AR1321" s="68"/>
      <c r="AS1321" s="31"/>
      <c r="AT1321" s="73"/>
      <c r="AU1321" s="73"/>
      <c r="AV1321" s="68"/>
      <c r="AW1321" s="67"/>
      <c r="AX1321" s="67"/>
      <c r="AY1321" s="67"/>
      <c r="AZ1321" s="67"/>
      <c r="BA1321" s="123"/>
      <c r="BB1321" s="123"/>
      <c r="BC1321" s="123"/>
      <c r="BD1321" s="123"/>
      <c r="BE1321" s="123"/>
      <c r="BF1321" s="67"/>
    </row>
    <row r="1322" spans="1:58" ht="25.5" customHeight="1" x14ac:dyDescent="0.25">
      <c r="A1322" s="31"/>
      <c r="B1322" s="31"/>
      <c r="C1322" s="31"/>
      <c r="D1322" s="31"/>
      <c r="E1322" s="33"/>
      <c r="F1322" s="90"/>
      <c r="G1322" s="31"/>
      <c r="H1322" s="83"/>
      <c r="I1322" s="83"/>
      <c r="J1322" s="62"/>
      <c r="K1322" s="31"/>
      <c r="L1322" s="31"/>
      <c r="M1322" s="83"/>
      <c r="N1322" s="69"/>
      <c r="O1322" s="69"/>
      <c r="P1322" s="74"/>
      <c r="Q1322" s="74"/>
      <c r="R1322" s="75"/>
      <c r="S1322" s="34"/>
      <c r="T1322" s="83"/>
      <c r="U1322" s="83"/>
      <c r="V1322" s="83"/>
      <c r="W1322" s="83"/>
      <c r="X1322" s="74"/>
      <c r="Y1322" s="74"/>
      <c r="Z1322" s="74"/>
      <c r="AA1322" s="66"/>
      <c r="AB1322" s="72"/>
      <c r="AC1322" s="66"/>
      <c r="AD1322" s="72"/>
      <c r="AE1322" s="72"/>
      <c r="AF1322" s="72"/>
      <c r="AG1322" s="62"/>
      <c r="AH1322" s="104"/>
      <c r="AI1322" s="105"/>
      <c r="AJ1322" s="30"/>
      <c r="AK1322" s="30"/>
      <c r="AL1322" s="30"/>
      <c r="AM1322" s="30"/>
      <c r="AN1322" s="68"/>
      <c r="AO1322" s="68"/>
      <c r="AP1322" s="68"/>
      <c r="AQ1322" s="68"/>
      <c r="AR1322" s="68"/>
      <c r="AS1322" s="31"/>
      <c r="AT1322" s="73"/>
      <c r="AU1322" s="73"/>
      <c r="AV1322" s="68"/>
      <c r="AW1322" s="67"/>
      <c r="AX1322" s="67"/>
      <c r="AY1322" s="67"/>
      <c r="AZ1322" s="67"/>
      <c r="BA1322" s="123"/>
      <c r="BB1322" s="123"/>
      <c r="BC1322" s="123"/>
      <c r="BD1322" s="123"/>
      <c r="BE1322" s="123"/>
      <c r="BF1322" s="67"/>
    </row>
    <row r="1323" spans="1:58" ht="25.5" customHeight="1" x14ac:dyDescent="0.25">
      <c r="A1323" s="31"/>
      <c r="B1323" s="31"/>
      <c r="C1323" s="31"/>
      <c r="D1323" s="31"/>
      <c r="E1323" s="33"/>
      <c r="F1323" s="90"/>
      <c r="G1323" s="31"/>
      <c r="H1323" s="83"/>
      <c r="I1323" s="83"/>
      <c r="J1323" s="62"/>
      <c r="K1323" s="31"/>
      <c r="L1323" s="31"/>
      <c r="M1323" s="83"/>
      <c r="N1323" s="69"/>
      <c r="O1323" s="69"/>
      <c r="P1323" s="74"/>
      <c r="Q1323" s="74"/>
      <c r="R1323" s="75"/>
      <c r="S1323" s="34"/>
      <c r="T1323" s="83"/>
      <c r="U1323" s="83"/>
      <c r="V1323" s="83"/>
      <c r="W1323" s="83"/>
      <c r="X1323" s="74"/>
      <c r="Y1323" s="74"/>
      <c r="Z1323" s="74"/>
      <c r="AA1323" s="66"/>
      <c r="AB1323" s="72"/>
      <c r="AC1323" s="66"/>
      <c r="AD1323" s="72"/>
      <c r="AE1323" s="72"/>
      <c r="AF1323" s="72"/>
      <c r="AG1323" s="62"/>
      <c r="AH1323" s="104"/>
      <c r="AI1323" s="105"/>
      <c r="AJ1323" s="30"/>
      <c r="AK1323" s="30"/>
      <c r="AL1323" s="30"/>
      <c r="AM1323" s="30"/>
      <c r="AN1323" s="68"/>
      <c r="AO1323" s="68"/>
      <c r="AP1323" s="68"/>
      <c r="AQ1323" s="68"/>
      <c r="AR1323" s="68"/>
      <c r="AS1323" s="31"/>
      <c r="AT1323" s="73"/>
      <c r="AU1323" s="73"/>
      <c r="AV1323" s="68"/>
      <c r="AW1323" s="67"/>
      <c r="AX1323" s="67"/>
      <c r="AY1323" s="67"/>
      <c r="AZ1323" s="67"/>
      <c r="BA1323" s="123"/>
      <c r="BB1323" s="123"/>
      <c r="BC1323" s="123"/>
      <c r="BD1323" s="123"/>
      <c r="BE1323" s="123"/>
      <c r="BF1323" s="67"/>
    </row>
    <row r="1324" spans="1:58" ht="25.5" customHeight="1" x14ac:dyDescent="0.25">
      <c r="A1324" s="31"/>
      <c r="B1324" s="31"/>
      <c r="C1324" s="31"/>
      <c r="D1324" s="31"/>
      <c r="E1324" s="33"/>
      <c r="F1324" s="90"/>
      <c r="G1324" s="31"/>
      <c r="H1324" s="83"/>
      <c r="I1324" s="83"/>
      <c r="J1324" s="62"/>
      <c r="K1324" s="31"/>
      <c r="L1324" s="31"/>
      <c r="M1324" s="83"/>
      <c r="N1324" s="69"/>
      <c r="O1324" s="69"/>
      <c r="P1324" s="74"/>
      <c r="Q1324" s="74"/>
      <c r="R1324" s="75"/>
      <c r="S1324" s="34"/>
      <c r="T1324" s="83"/>
      <c r="U1324" s="83"/>
      <c r="V1324" s="83"/>
      <c r="W1324" s="83"/>
      <c r="X1324" s="74"/>
      <c r="Y1324" s="74"/>
      <c r="Z1324" s="74"/>
      <c r="AA1324" s="66"/>
      <c r="AB1324" s="72"/>
      <c r="AC1324" s="66"/>
      <c r="AD1324" s="72"/>
      <c r="AE1324" s="72"/>
      <c r="AF1324" s="72"/>
      <c r="AG1324" s="62"/>
      <c r="AH1324" s="104"/>
      <c r="AI1324" s="105"/>
      <c r="AJ1324" s="30"/>
      <c r="AK1324" s="30"/>
      <c r="AL1324" s="30"/>
      <c r="AM1324" s="30"/>
      <c r="AN1324" s="68"/>
      <c r="AO1324" s="68"/>
      <c r="AP1324" s="68"/>
      <c r="AQ1324" s="68"/>
      <c r="AR1324" s="68"/>
      <c r="AS1324" s="31"/>
      <c r="AT1324" s="73"/>
      <c r="AU1324" s="73"/>
      <c r="AV1324" s="68"/>
      <c r="AW1324" s="67"/>
      <c r="AX1324" s="67"/>
      <c r="AY1324" s="67"/>
      <c r="AZ1324" s="67"/>
      <c r="BA1324" s="123"/>
      <c r="BB1324" s="123"/>
      <c r="BC1324" s="123"/>
      <c r="BD1324" s="123"/>
      <c r="BE1324" s="123"/>
      <c r="BF1324" s="67"/>
    </row>
    <row r="1325" spans="1:58" ht="25.5" customHeight="1" x14ac:dyDescent="0.25">
      <c r="A1325" s="31"/>
      <c r="B1325" s="31"/>
      <c r="C1325" s="31"/>
      <c r="D1325" s="31"/>
      <c r="E1325" s="33"/>
      <c r="F1325" s="90"/>
      <c r="G1325" s="31"/>
      <c r="H1325" s="83"/>
      <c r="I1325" s="83"/>
      <c r="J1325" s="62"/>
      <c r="K1325" s="31"/>
      <c r="L1325" s="31"/>
      <c r="M1325" s="83"/>
      <c r="N1325" s="69"/>
      <c r="O1325" s="69"/>
      <c r="P1325" s="74"/>
      <c r="Q1325" s="74"/>
      <c r="R1325" s="75"/>
      <c r="S1325" s="34"/>
      <c r="T1325" s="83"/>
      <c r="U1325" s="83"/>
      <c r="V1325" s="83"/>
      <c r="W1325" s="83"/>
      <c r="X1325" s="74"/>
      <c r="Y1325" s="74"/>
      <c r="Z1325" s="74"/>
      <c r="AA1325" s="66"/>
      <c r="AB1325" s="72"/>
      <c r="AC1325" s="66"/>
      <c r="AD1325" s="72"/>
      <c r="AE1325" s="72"/>
      <c r="AF1325" s="72"/>
      <c r="AG1325" s="62"/>
      <c r="AH1325" s="104"/>
      <c r="AI1325" s="105"/>
      <c r="AJ1325" s="30"/>
      <c r="AK1325" s="30"/>
      <c r="AL1325" s="30"/>
      <c r="AM1325" s="30"/>
      <c r="AN1325" s="68"/>
      <c r="AO1325" s="68"/>
      <c r="AP1325" s="68"/>
      <c r="AQ1325" s="68"/>
      <c r="AR1325" s="68"/>
      <c r="AS1325" s="31"/>
      <c r="AT1325" s="73"/>
      <c r="AU1325" s="73"/>
      <c r="AV1325" s="68"/>
      <c r="AW1325" s="67"/>
      <c r="AX1325" s="67"/>
      <c r="AY1325" s="67"/>
      <c r="AZ1325" s="67"/>
      <c r="BA1325" s="123"/>
      <c r="BB1325" s="123"/>
      <c r="BC1325" s="123"/>
      <c r="BD1325" s="123"/>
      <c r="BE1325" s="123"/>
      <c r="BF1325" s="67"/>
    </row>
    <row r="1326" spans="1:58" ht="25.5" customHeight="1" x14ac:dyDescent="0.25">
      <c r="A1326" s="31"/>
      <c r="B1326" s="31"/>
      <c r="C1326" s="31"/>
      <c r="D1326" s="31"/>
      <c r="E1326" s="33"/>
      <c r="F1326" s="90"/>
      <c r="G1326" s="31"/>
      <c r="H1326" s="83"/>
      <c r="I1326" s="83"/>
      <c r="J1326" s="62"/>
      <c r="K1326" s="31"/>
      <c r="L1326" s="31"/>
      <c r="M1326" s="83"/>
      <c r="N1326" s="69"/>
      <c r="O1326" s="69"/>
      <c r="P1326" s="74"/>
      <c r="Q1326" s="74"/>
      <c r="R1326" s="75"/>
      <c r="S1326" s="34"/>
      <c r="T1326" s="83"/>
      <c r="U1326" s="83"/>
      <c r="V1326" s="83"/>
      <c r="W1326" s="83"/>
      <c r="X1326" s="74"/>
      <c r="Y1326" s="74"/>
      <c r="Z1326" s="74"/>
      <c r="AA1326" s="66"/>
      <c r="AB1326" s="72"/>
      <c r="AC1326" s="66"/>
      <c r="AD1326" s="72"/>
      <c r="AE1326" s="72"/>
      <c r="AF1326" s="72"/>
      <c r="AG1326" s="62"/>
      <c r="AH1326" s="104"/>
      <c r="AI1326" s="105"/>
      <c r="AJ1326" s="30"/>
      <c r="AK1326" s="30"/>
      <c r="AL1326" s="30"/>
      <c r="AM1326" s="30"/>
      <c r="AN1326" s="68"/>
      <c r="AO1326" s="68"/>
      <c r="AP1326" s="68"/>
      <c r="AQ1326" s="68"/>
      <c r="AR1326" s="68"/>
      <c r="AS1326" s="31"/>
      <c r="AT1326" s="73"/>
      <c r="AU1326" s="73"/>
      <c r="AV1326" s="68"/>
      <c r="AW1326" s="67"/>
      <c r="AX1326" s="67"/>
      <c r="AY1326" s="67"/>
      <c r="AZ1326" s="67"/>
      <c r="BA1326" s="123"/>
      <c r="BB1326" s="123"/>
      <c r="BC1326" s="123"/>
      <c r="BD1326" s="123"/>
      <c r="BE1326" s="123"/>
      <c r="BF1326" s="67"/>
    </row>
    <row r="1327" spans="1:58" ht="25.5" customHeight="1" x14ac:dyDescent="0.25">
      <c r="A1327" s="31"/>
      <c r="B1327" s="31"/>
      <c r="C1327" s="31"/>
      <c r="D1327" s="31"/>
      <c r="E1327" s="33"/>
      <c r="F1327" s="90"/>
      <c r="G1327" s="31"/>
      <c r="H1327" s="83"/>
      <c r="I1327" s="83"/>
      <c r="J1327" s="62"/>
      <c r="K1327" s="31"/>
      <c r="L1327" s="31"/>
      <c r="M1327" s="83"/>
      <c r="N1327" s="69"/>
      <c r="O1327" s="69"/>
      <c r="P1327" s="74"/>
      <c r="Q1327" s="74"/>
      <c r="R1327" s="75"/>
      <c r="S1327" s="34"/>
      <c r="T1327" s="83"/>
      <c r="U1327" s="83"/>
      <c r="V1327" s="83"/>
      <c r="W1327" s="83"/>
      <c r="X1327" s="74"/>
      <c r="Y1327" s="74"/>
      <c r="Z1327" s="74"/>
      <c r="AA1327" s="66"/>
      <c r="AB1327" s="72"/>
      <c r="AC1327" s="66"/>
      <c r="AD1327" s="72"/>
      <c r="AE1327" s="72"/>
      <c r="AF1327" s="72"/>
      <c r="AG1327" s="62"/>
      <c r="AH1327" s="104"/>
      <c r="AI1327" s="105"/>
      <c r="AJ1327" s="30"/>
      <c r="AK1327" s="30"/>
      <c r="AL1327" s="30"/>
      <c r="AM1327" s="30"/>
      <c r="AN1327" s="68"/>
      <c r="AO1327" s="68"/>
      <c r="AP1327" s="68"/>
      <c r="AQ1327" s="68"/>
      <c r="AR1327" s="68"/>
      <c r="AS1327" s="31"/>
      <c r="AT1327" s="73"/>
      <c r="AU1327" s="73"/>
      <c r="AV1327" s="68"/>
      <c r="AW1327" s="67"/>
      <c r="AX1327" s="67"/>
      <c r="AY1327" s="67"/>
      <c r="AZ1327" s="67"/>
      <c r="BA1327" s="123"/>
      <c r="BB1327" s="123"/>
      <c r="BC1327" s="123"/>
      <c r="BD1327" s="123"/>
      <c r="BE1327" s="123"/>
      <c r="BF1327" s="67"/>
    </row>
    <row r="1328" spans="1:58" ht="25.5" customHeight="1" x14ac:dyDescent="0.25">
      <c r="A1328" s="31"/>
      <c r="B1328" s="31"/>
      <c r="C1328" s="31"/>
      <c r="D1328" s="31"/>
      <c r="E1328" s="33"/>
      <c r="F1328" s="90"/>
      <c r="G1328" s="31"/>
      <c r="H1328" s="83"/>
      <c r="I1328" s="83"/>
      <c r="J1328" s="62"/>
      <c r="K1328" s="31"/>
      <c r="L1328" s="31"/>
      <c r="M1328" s="83"/>
      <c r="N1328" s="69"/>
      <c r="O1328" s="69"/>
      <c r="P1328" s="74"/>
      <c r="Q1328" s="74"/>
      <c r="R1328" s="75"/>
      <c r="S1328" s="34"/>
      <c r="T1328" s="83"/>
      <c r="U1328" s="83"/>
      <c r="V1328" s="83"/>
      <c r="W1328" s="83"/>
      <c r="X1328" s="74"/>
      <c r="Y1328" s="74"/>
      <c r="Z1328" s="74"/>
      <c r="AA1328" s="66"/>
      <c r="AB1328" s="72"/>
      <c r="AC1328" s="66"/>
      <c r="AD1328" s="72"/>
      <c r="AE1328" s="72"/>
      <c r="AF1328" s="72"/>
      <c r="AG1328" s="62"/>
      <c r="AH1328" s="104"/>
      <c r="AI1328" s="105"/>
      <c r="AJ1328" s="30"/>
      <c r="AK1328" s="30"/>
      <c r="AL1328" s="30"/>
      <c r="AM1328" s="30"/>
      <c r="AN1328" s="68"/>
      <c r="AO1328" s="68"/>
      <c r="AP1328" s="68"/>
      <c r="AQ1328" s="68"/>
      <c r="AR1328" s="68"/>
      <c r="AS1328" s="31"/>
      <c r="AT1328" s="73"/>
      <c r="AU1328" s="73"/>
      <c r="AV1328" s="68"/>
      <c r="AW1328" s="67"/>
      <c r="AX1328" s="67"/>
      <c r="AY1328" s="67"/>
      <c r="AZ1328" s="67"/>
      <c r="BA1328" s="123"/>
      <c r="BB1328" s="123"/>
      <c r="BC1328" s="123"/>
      <c r="BD1328" s="123"/>
      <c r="BE1328" s="123"/>
      <c r="BF1328" s="67"/>
    </row>
    <row r="1329" spans="1:58" ht="25.5" customHeight="1" x14ac:dyDescent="0.25">
      <c r="A1329" s="31"/>
      <c r="B1329" s="31"/>
      <c r="C1329" s="31"/>
      <c r="D1329" s="31"/>
      <c r="E1329" s="33"/>
      <c r="F1329" s="90"/>
      <c r="G1329" s="31"/>
      <c r="H1329" s="83"/>
      <c r="I1329" s="83"/>
      <c r="J1329" s="62"/>
      <c r="K1329" s="31"/>
      <c r="L1329" s="31"/>
      <c r="M1329" s="83"/>
      <c r="N1329" s="69"/>
      <c r="O1329" s="69"/>
      <c r="P1329" s="74"/>
      <c r="Q1329" s="74"/>
      <c r="R1329" s="75"/>
      <c r="S1329" s="34"/>
      <c r="T1329" s="83"/>
      <c r="U1329" s="83"/>
      <c r="V1329" s="83"/>
      <c r="W1329" s="83"/>
      <c r="X1329" s="74"/>
      <c r="Y1329" s="74"/>
      <c r="Z1329" s="74"/>
      <c r="AA1329" s="66"/>
      <c r="AB1329" s="72"/>
      <c r="AC1329" s="66"/>
      <c r="AD1329" s="72"/>
      <c r="AE1329" s="72"/>
      <c r="AF1329" s="72"/>
      <c r="AG1329" s="62"/>
      <c r="AH1329" s="104"/>
      <c r="AI1329" s="105"/>
      <c r="AJ1329" s="30"/>
      <c r="AK1329" s="30"/>
      <c r="AL1329" s="30"/>
      <c r="AM1329" s="30"/>
      <c r="AN1329" s="68"/>
      <c r="AO1329" s="68"/>
      <c r="AP1329" s="68"/>
      <c r="AQ1329" s="68"/>
      <c r="AR1329" s="68"/>
      <c r="AS1329" s="31"/>
      <c r="AT1329" s="73"/>
      <c r="AU1329" s="73"/>
      <c r="AV1329" s="68"/>
      <c r="AW1329" s="67"/>
      <c r="AX1329" s="67"/>
      <c r="AY1329" s="67"/>
      <c r="AZ1329" s="67"/>
      <c r="BA1329" s="123"/>
      <c r="BB1329" s="123"/>
      <c r="BC1329" s="123"/>
      <c r="BD1329" s="123"/>
      <c r="BE1329" s="123"/>
      <c r="BF1329" s="67"/>
    </row>
    <row r="1330" spans="1:58" ht="25.5" customHeight="1" x14ac:dyDescent="0.25">
      <c r="A1330" s="31"/>
      <c r="B1330" s="31"/>
      <c r="C1330" s="31"/>
      <c r="D1330" s="31"/>
      <c r="E1330" s="33"/>
      <c r="F1330" s="90"/>
      <c r="G1330" s="31"/>
      <c r="H1330" s="83"/>
      <c r="I1330" s="83"/>
      <c r="J1330" s="62"/>
      <c r="K1330" s="31"/>
      <c r="L1330" s="31"/>
      <c r="M1330" s="83"/>
      <c r="N1330" s="69"/>
      <c r="O1330" s="69"/>
      <c r="P1330" s="74"/>
      <c r="Q1330" s="74"/>
      <c r="R1330" s="75"/>
      <c r="S1330" s="34"/>
      <c r="T1330" s="83"/>
      <c r="U1330" s="83"/>
      <c r="V1330" s="83"/>
      <c r="W1330" s="83"/>
      <c r="X1330" s="74"/>
      <c r="Y1330" s="74"/>
      <c r="Z1330" s="74"/>
      <c r="AA1330" s="66"/>
      <c r="AB1330" s="72"/>
      <c r="AC1330" s="66"/>
      <c r="AD1330" s="72"/>
      <c r="AE1330" s="72"/>
      <c r="AF1330" s="72"/>
      <c r="AG1330" s="62"/>
      <c r="AH1330" s="104"/>
      <c r="AI1330" s="105"/>
      <c r="AJ1330" s="30"/>
      <c r="AK1330" s="30"/>
      <c r="AL1330" s="30"/>
      <c r="AM1330" s="30"/>
      <c r="AN1330" s="68"/>
      <c r="AO1330" s="68"/>
      <c r="AP1330" s="68"/>
      <c r="AQ1330" s="68"/>
      <c r="AR1330" s="68"/>
      <c r="AS1330" s="31"/>
      <c r="AT1330" s="73"/>
      <c r="AU1330" s="73"/>
      <c r="AV1330" s="68"/>
      <c r="AW1330" s="67"/>
      <c r="AX1330" s="67"/>
      <c r="AY1330" s="67"/>
      <c r="AZ1330" s="67"/>
      <c r="BA1330" s="123"/>
      <c r="BB1330" s="123"/>
      <c r="BC1330" s="123"/>
      <c r="BD1330" s="123"/>
      <c r="BE1330" s="123"/>
      <c r="BF1330" s="67"/>
    </row>
    <row r="1331" spans="1:58" ht="25.5" customHeight="1" x14ac:dyDescent="0.25">
      <c r="A1331" s="31"/>
      <c r="B1331" s="31"/>
      <c r="C1331" s="31"/>
      <c r="D1331" s="31"/>
      <c r="E1331" s="33"/>
      <c r="F1331" s="90"/>
      <c r="G1331" s="31"/>
      <c r="H1331" s="83"/>
      <c r="I1331" s="83"/>
      <c r="J1331" s="62"/>
      <c r="K1331" s="31"/>
      <c r="L1331" s="31"/>
      <c r="M1331" s="83"/>
      <c r="N1331" s="69"/>
      <c r="O1331" s="69"/>
      <c r="P1331" s="74"/>
      <c r="Q1331" s="74"/>
      <c r="R1331" s="75"/>
      <c r="S1331" s="34"/>
      <c r="T1331" s="83"/>
      <c r="U1331" s="83"/>
      <c r="V1331" s="83"/>
      <c r="W1331" s="83"/>
      <c r="X1331" s="74"/>
      <c r="Y1331" s="74"/>
      <c r="Z1331" s="74"/>
      <c r="AA1331" s="66"/>
      <c r="AB1331" s="72"/>
      <c r="AC1331" s="66"/>
      <c r="AD1331" s="72"/>
      <c r="AE1331" s="72"/>
      <c r="AF1331" s="72"/>
      <c r="AG1331" s="62"/>
      <c r="AH1331" s="104"/>
      <c r="AI1331" s="105"/>
      <c r="AJ1331" s="30"/>
      <c r="AK1331" s="30"/>
      <c r="AL1331" s="30"/>
      <c r="AM1331" s="30"/>
      <c r="AN1331" s="68"/>
      <c r="AO1331" s="68"/>
      <c r="AP1331" s="68"/>
      <c r="AQ1331" s="68"/>
      <c r="AR1331" s="68"/>
      <c r="AS1331" s="31"/>
      <c r="AT1331" s="73"/>
      <c r="AU1331" s="73"/>
      <c r="AV1331" s="68"/>
      <c r="AW1331" s="67"/>
      <c r="AX1331" s="67"/>
      <c r="AY1331" s="67"/>
      <c r="AZ1331" s="67"/>
      <c r="BA1331" s="123"/>
      <c r="BB1331" s="123"/>
      <c r="BC1331" s="123"/>
      <c r="BD1331" s="123"/>
      <c r="BE1331" s="123"/>
      <c r="BF1331" s="67"/>
    </row>
    <row r="1332" spans="1:58" ht="25.5" customHeight="1" x14ac:dyDescent="0.25">
      <c r="A1332" s="31"/>
      <c r="B1332" s="31"/>
      <c r="C1332" s="31"/>
      <c r="D1332" s="31"/>
      <c r="E1332" s="33"/>
      <c r="F1332" s="90"/>
      <c r="G1332" s="31"/>
      <c r="H1332" s="83"/>
      <c r="I1332" s="83"/>
      <c r="J1332" s="62"/>
      <c r="K1332" s="31"/>
      <c r="L1332" s="31"/>
      <c r="M1332" s="83"/>
      <c r="N1332" s="69"/>
      <c r="O1332" s="69"/>
      <c r="P1332" s="74"/>
      <c r="Q1332" s="74"/>
      <c r="R1332" s="75"/>
      <c r="S1332" s="34"/>
      <c r="T1332" s="83"/>
      <c r="U1332" s="83"/>
      <c r="V1332" s="83"/>
      <c r="W1332" s="83"/>
      <c r="X1332" s="74"/>
      <c r="Y1332" s="74"/>
      <c r="Z1332" s="74"/>
      <c r="AA1332" s="66"/>
      <c r="AB1332" s="72"/>
      <c r="AC1332" s="66"/>
      <c r="AD1332" s="72"/>
      <c r="AE1332" s="72"/>
      <c r="AF1332" s="72"/>
      <c r="AG1332" s="62"/>
      <c r="AH1332" s="104"/>
      <c r="AI1332" s="105"/>
      <c r="AJ1332" s="30"/>
      <c r="AK1332" s="30"/>
      <c r="AL1332" s="30"/>
      <c r="AM1332" s="30"/>
      <c r="AN1332" s="68"/>
      <c r="AO1332" s="68"/>
      <c r="AP1332" s="68"/>
      <c r="AQ1332" s="68"/>
      <c r="AR1332" s="68"/>
      <c r="AS1332" s="31"/>
      <c r="AT1332" s="73"/>
      <c r="AU1332" s="73"/>
      <c r="AV1332" s="68"/>
      <c r="AW1332" s="67"/>
      <c r="AX1332" s="67"/>
      <c r="AY1332" s="67"/>
      <c r="AZ1332" s="67"/>
      <c r="BA1332" s="123"/>
      <c r="BB1332" s="123"/>
      <c r="BC1332" s="123"/>
      <c r="BD1332" s="123"/>
      <c r="BE1332" s="123"/>
      <c r="BF1332" s="67"/>
    </row>
    <row r="1333" spans="1:58" ht="25.5" customHeight="1" x14ac:dyDescent="0.25">
      <c r="A1333" s="31"/>
      <c r="B1333" s="31"/>
      <c r="C1333" s="31"/>
      <c r="D1333" s="31"/>
      <c r="E1333" s="33"/>
      <c r="F1333" s="90"/>
      <c r="G1333" s="31"/>
      <c r="H1333" s="83"/>
      <c r="I1333" s="83"/>
      <c r="J1333" s="62"/>
      <c r="K1333" s="31"/>
      <c r="L1333" s="31"/>
      <c r="M1333" s="83"/>
      <c r="N1333" s="69"/>
      <c r="O1333" s="69"/>
      <c r="P1333" s="74"/>
      <c r="Q1333" s="74"/>
      <c r="R1333" s="75"/>
      <c r="S1333" s="34"/>
      <c r="T1333" s="83"/>
      <c r="U1333" s="83"/>
      <c r="V1333" s="83"/>
      <c r="W1333" s="83"/>
      <c r="X1333" s="74"/>
      <c r="Y1333" s="74"/>
      <c r="Z1333" s="74"/>
      <c r="AA1333" s="66"/>
      <c r="AB1333" s="72"/>
      <c r="AC1333" s="66"/>
      <c r="AD1333" s="72"/>
      <c r="AE1333" s="72"/>
      <c r="AF1333" s="72"/>
      <c r="AG1333" s="62"/>
      <c r="AH1333" s="104"/>
      <c r="AI1333" s="105"/>
      <c r="AJ1333" s="30"/>
      <c r="AK1333" s="30"/>
      <c r="AL1333" s="30"/>
      <c r="AM1333" s="30"/>
      <c r="AN1333" s="68"/>
      <c r="AO1333" s="68"/>
      <c r="AP1333" s="68"/>
      <c r="AQ1333" s="68"/>
      <c r="AR1333" s="68"/>
      <c r="AS1333" s="31"/>
      <c r="AT1333" s="73"/>
      <c r="AU1333" s="73"/>
      <c r="AV1333" s="68"/>
      <c r="AW1333" s="67"/>
      <c r="AX1333" s="67"/>
      <c r="AY1333" s="67"/>
      <c r="AZ1333" s="67"/>
      <c r="BA1333" s="123"/>
      <c r="BB1333" s="123"/>
      <c r="BC1333" s="123"/>
      <c r="BD1333" s="123"/>
      <c r="BE1333" s="123"/>
      <c r="BF1333" s="67"/>
    </row>
    <row r="1334" spans="1:58" ht="25.5" customHeight="1" x14ac:dyDescent="0.25">
      <c r="A1334" s="31"/>
      <c r="B1334" s="31"/>
      <c r="C1334" s="31"/>
      <c r="D1334" s="31"/>
      <c r="E1334" s="33"/>
      <c r="F1334" s="90"/>
      <c r="G1334" s="31"/>
      <c r="H1334" s="83"/>
      <c r="I1334" s="83"/>
      <c r="J1334" s="62"/>
      <c r="K1334" s="31"/>
      <c r="L1334" s="31"/>
      <c r="M1334" s="83"/>
      <c r="N1334" s="69"/>
      <c r="O1334" s="69"/>
      <c r="P1334" s="74"/>
      <c r="Q1334" s="74"/>
      <c r="R1334" s="75"/>
      <c r="S1334" s="34"/>
      <c r="T1334" s="83"/>
      <c r="U1334" s="83"/>
      <c r="V1334" s="83"/>
      <c r="W1334" s="83"/>
      <c r="X1334" s="74"/>
      <c r="Y1334" s="74"/>
      <c r="Z1334" s="74"/>
      <c r="AA1334" s="66"/>
      <c r="AB1334" s="72"/>
      <c r="AC1334" s="66"/>
      <c r="AD1334" s="72"/>
      <c r="AE1334" s="72"/>
      <c r="AF1334" s="72"/>
      <c r="AG1334" s="62"/>
      <c r="AH1334" s="104"/>
      <c r="AI1334" s="105"/>
      <c r="AJ1334" s="30"/>
      <c r="AK1334" s="30"/>
      <c r="AL1334" s="30"/>
      <c r="AM1334" s="30"/>
      <c r="AN1334" s="68"/>
      <c r="AO1334" s="68"/>
      <c r="AP1334" s="68"/>
      <c r="AQ1334" s="68"/>
      <c r="AR1334" s="68"/>
      <c r="AS1334" s="31"/>
      <c r="AT1334" s="73"/>
      <c r="AU1334" s="73"/>
      <c r="AV1334" s="68"/>
      <c r="AW1334" s="67"/>
      <c r="AX1334" s="67"/>
      <c r="AY1334" s="67"/>
      <c r="AZ1334" s="67"/>
      <c r="BA1334" s="123"/>
      <c r="BB1334" s="123"/>
      <c r="BC1334" s="123"/>
      <c r="BD1334" s="123"/>
      <c r="BE1334" s="123"/>
      <c r="BF1334" s="67"/>
    </row>
    <row r="1335" spans="1:58" ht="25.5" customHeight="1" x14ac:dyDescent="0.25">
      <c r="A1335" s="31"/>
      <c r="B1335" s="31"/>
      <c r="C1335" s="31"/>
      <c r="D1335" s="31"/>
      <c r="E1335" s="33"/>
      <c r="F1335" s="90"/>
      <c r="G1335" s="31"/>
      <c r="H1335" s="83"/>
      <c r="I1335" s="83"/>
      <c r="J1335" s="62"/>
      <c r="K1335" s="31"/>
      <c r="L1335" s="31"/>
      <c r="M1335" s="83"/>
      <c r="N1335" s="69"/>
      <c r="O1335" s="69"/>
      <c r="P1335" s="74"/>
      <c r="Q1335" s="74"/>
      <c r="R1335" s="75"/>
      <c r="S1335" s="34"/>
      <c r="T1335" s="83"/>
      <c r="U1335" s="83"/>
      <c r="V1335" s="83"/>
      <c r="W1335" s="83"/>
      <c r="X1335" s="74"/>
      <c r="Y1335" s="74"/>
      <c r="Z1335" s="74"/>
      <c r="AA1335" s="66"/>
      <c r="AB1335" s="72"/>
      <c r="AC1335" s="66"/>
      <c r="AD1335" s="72"/>
      <c r="AE1335" s="72"/>
      <c r="AF1335" s="72"/>
      <c r="AG1335" s="62"/>
      <c r="AH1335" s="104"/>
      <c r="AI1335" s="105"/>
      <c r="AJ1335" s="30"/>
      <c r="AK1335" s="30"/>
      <c r="AL1335" s="30"/>
      <c r="AM1335" s="30"/>
      <c r="AN1335" s="68"/>
      <c r="AO1335" s="68"/>
      <c r="AP1335" s="68"/>
      <c r="AQ1335" s="68"/>
      <c r="AR1335" s="68"/>
      <c r="AS1335" s="31"/>
      <c r="AT1335" s="73"/>
      <c r="AU1335" s="73"/>
      <c r="AV1335" s="68"/>
      <c r="AW1335" s="67"/>
      <c r="AX1335" s="67"/>
      <c r="AY1335" s="67"/>
      <c r="AZ1335" s="67"/>
      <c r="BA1335" s="123"/>
      <c r="BB1335" s="123"/>
      <c r="BC1335" s="123"/>
      <c r="BD1335" s="123"/>
      <c r="BE1335" s="123"/>
      <c r="BF1335" s="67"/>
    </row>
    <row r="1336" spans="1:58" ht="25.5" customHeight="1" x14ac:dyDescent="0.25">
      <c r="A1336" s="31"/>
      <c r="B1336" s="31"/>
      <c r="C1336" s="31"/>
      <c r="D1336" s="31"/>
      <c r="E1336" s="33"/>
      <c r="F1336" s="90"/>
      <c r="G1336" s="31"/>
      <c r="H1336" s="83"/>
      <c r="I1336" s="83"/>
      <c r="J1336" s="62"/>
      <c r="K1336" s="31"/>
      <c r="L1336" s="31"/>
      <c r="M1336" s="83"/>
      <c r="N1336" s="69"/>
      <c r="O1336" s="69"/>
      <c r="P1336" s="74"/>
      <c r="Q1336" s="74"/>
      <c r="R1336" s="75"/>
      <c r="S1336" s="34"/>
      <c r="T1336" s="83"/>
      <c r="U1336" s="83"/>
      <c r="V1336" s="83"/>
      <c r="W1336" s="83"/>
      <c r="X1336" s="74"/>
      <c r="Y1336" s="74"/>
      <c r="Z1336" s="74"/>
      <c r="AA1336" s="66"/>
      <c r="AB1336" s="72"/>
      <c r="AC1336" s="66"/>
      <c r="AD1336" s="72"/>
      <c r="AE1336" s="72"/>
      <c r="AF1336" s="72"/>
      <c r="AG1336" s="62"/>
      <c r="AH1336" s="104"/>
      <c r="AI1336" s="105"/>
      <c r="AJ1336" s="30"/>
      <c r="AK1336" s="30"/>
      <c r="AL1336" s="30"/>
      <c r="AM1336" s="30"/>
      <c r="AN1336" s="68"/>
      <c r="AO1336" s="68"/>
      <c r="AP1336" s="68"/>
      <c r="AQ1336" s="68"/>
      <c r="AR1336" s="68"/>
      <c r="AS1336" s="31"/>
      <c r="AT1336" s="73"/>
      <c r="AU1336" s="73"/>
      <c r="AV1336" s="68"/>
      <c r="AW1336" s="67"/>
      <c r="AX1336" s="67"/>
      <c r="AY1336" s="67"/>
      <c r="AZ1336" s="67"/>
      <c r="BA1336" s="123"/>
      <c r="BB1336" s="123"/>
      <c r="BC1336" s="123"/>
      <c r="BD1336" s="123"/>
      <c r="BE1336" s="123"/>
      <c r="BF1336" s="67"/>
    </row>
    <row r="1337" spans="1:58" ht="25.5" customHeight="1" x14ac:dyDescent="0.25">
      <c r="A1337" s="31"/>
      <c r="B1337" s="31"/>
      <c r="C1337" s="31"/>
      <c r="D1337" s="31"/>
      <c r="E1337" s="33"/>
      <c r="F1337" s="90"/>
      <c r="G1337" s="31"/>
      <c r="H1337" s="83"/>
      <c r="I1337" s="83"/>
      <c r="J1337" s="62"/>
      <c r="K1337" s="31"/>
      <c r="L1337" s="31"/>
      <c r="M1337" s="83"/>
      <c r="N1337" s="69"/>
      <c r="O1337" s="69"/>
      <c r="P1337" s="74"/>
      <c r="Q1337" s="74"/>
      <c r="R1337" s="75"/>
      <c r="S1337" s="34"/>
      <c r="T1337" s="83"/>
      <c r="U1337" s="83"/>
      <c r="V1337" s="83"/>
      <c r="W1337" s="83"/>
      <c r="X1337" s="74"/>
      <c r="Y1337" s="74"/>
      <c r="Z1337" s="74"/>
      <c r="AA1337" s="66"/>
      <c r="AB1337" s="72"/>
      <c r="AC1337" s="66"/>
      <c r="AD1337" s="72"/>
      <c r="AE1337" s="72"/>
      <c r="AF1337" s="72"/>
      <c r="AG1337" s="62"/>
      <c r="AH1337" s="104"/>
      <c r="AI1337" s="105"/>
      <c r="AJ1337" s="30"/>
      <c r="AK1337" s="30"/>
      <c r="AL1337" s="30"/>
      <c r="AM1337" s="30"/>
      <c r="AN1337" s="68"/>
      <c r="AO1337" s="68"/>
      <c r="AP1337" s="68"/>
      <c r="AQ1337" s="68"/>
      <c r="AR1337" s="68"/>
      <c r="AS1337" s="31"/>
      <c r="AT1337" s="73"/>
      <c r="AU1337" s="73"/>
      <c r="AV1337" s="68"/>
      <c r="AW1337" s="67"/>
      <c r="AX1337" s="67"/>
      <c r="AY1337" s="67"/>
      <c r="AZ1337" s="67"/>
      <c r="BA1337" s="123"/>
      <c r="BB1337" s="123"/>
      <c r="BC1337" s="123"/>
      <c r="BD1337" s="123"/>
      <c r="BE1337" s="123"/>
      <c r="BF1337" s="67"/>
    </row>
    <row r="1338" spans="1:58" ht="25.5" customHeight="1" x14ac:dyDescent="0.25">
      <c r="A1338" s="31"/>
      <c r="B1338" s="31"/>
      <c r="C1338" s="31"/>
      <c r="D1338" s="31"/>
      <c r="E1338" s="33"/>
      <c r="F1338" s="90"/>
      <c r="G1338" s="31"/>
      <c r="H1338" s="83"/>
      <c r="I1338" s="83"/>
      <c r="J1338" s="62"/>
      <c r="K1338" s="31"/>
      <c r="L1338" s="31"/>
      <c r="M1338" s="83"/>
      <c r="N1338" s="69"/>
      <c r="O1338" s="69"/>
      <c r="P1338" s="74"/>
      <c r="Q1338" s="74"/>
      <c r="R1338" s="75"/>
      <c r="S1338" s="34"/>
      <c r="T1338" s="83"/>
      <c r="U1338" s="83"/>
      <c r="V1338" s="83"/>
      <c r="W1338" s="83"/>
      <c r="X1338" s="74"/>
      <c r="Y1338" s="74"/>
      <c r="Z1338" s="74"/>
      <c r="AA1338" s="66"/>
      <c r="AB1338" s="72"/>
      <c r="AC1338" s="66"/>
      <c r="AD1338" s="72"/>
      <c r="AE1338" s="72"/>
      <c r="AF1338" s="72"/>
      <c r="AG1338" s="62"/>
      <c r="AH1338" s="104"/>
      <c r="AI1338" s="105"/>
      <c r="AJ1338" s="30"/>
      <c r="AK1338" s="30"/>
      <c r="AL1338" s="30"/>
      <c r="AM1338" s="30"/>
      <c r="AN1338" s="68"/>
      <c r="AO1338" s="68"/>
      <c r="AP1338" s="68"/>
      <c r="AQ1338" s="68"/>
      <c r="AR1338" s="68"/>
      <c r="AS1338" s="31"/>
      <c r="AT1338" s="73"/>
      <c r="AU1338" s="73"/>
      <c r="AV1338" s="68"/>
      <c r="AW1338" s="67"/>
      <c r="AX1338" s="67"/>
      <c r="AY1338" s="67"/>
      <c r="AZ1338" s="67"/>
      <c r="BA1338" s="123"/>
      <c r="BB1338" s="123"/>
      <c r="BC1338" s="123"/>
      <c r="BD1338" s="123"/>
      <c r="BE1338" s="123"/>
      <c r="BF1338" s="67"/>
    </row>
    <row r="1339" spans="1:58" ht="25.5" customHeight="1" x14ac:dyDescent="0.25">
      <c r="A1339" s="31"/>
      <c r="B1339" s="31"/>
      <c r="C1339" s="31"/>
      <c r="D1339" s="31"/>
      <c r="E1339" s="33"/>
      <c r="F1339" s="90"/>
      <c r="G1339" s="31"/>
      <c r="H1339" s="83"/>
      <c r="I1339" s="83"/>
      <c r="J1339" s="62"/>
      <c r="K1339" s="31"/>
      <c r="L1339" s="31"/>
      <c r="M1339" s="83"/>
      <c r="N1339" s="69"/>
      <c r="O1339" s="69"/>
      <c r="P1339" s="74"/>
      <c r="Q1339" s="74"/>
      <c r="R1339" s="75"/>
      <c r="S1339" s="34"/>
      <c r="T1339" s="83"/>
      <c r="U1339" s="83"/>
      <c r="V1339" s="83"/>
      <c r="W1339" s="83"/>
      <c r="X1339" s="74"/>
      <c r="Y1339" s="74"/>
      <c r="Z1339" s="74"/>
      <c r="AA1339" s="66"/>
      <c r="AB1339" s="72"/>
      <c r="AC1339" s="66"/>
      <c r="AD1339" s="72"/>
      <c r="AE1339" s="72"/>
      <c r="AF1339" s="72"/>
      <c r="AG1339" s="62"/>
      <c r="AH1339" s="104"/>
      <c r="AI1339" s="105"/>
      <c r="AJ1339" s="30"/>
      <c r="AK1339" s="30"/>
      <c r="AL1339" s="30"/>
      <c r="AM1339" s="30"/>
      <c r="AN1339" s="68"/>
      <c r="AO1339" s="68"/>
      <c r="AP1339" s="68"/>
      <c r="AQ1339" s="68"/>
      <c r="AR1339" s="68"/>
      <c r="AS1339" s="31"/>
      <c r="AT1339" s="73"/>
      <c r="AU1339" s="73"/>
      <c r="AV1339" s="68"/>
      <c r="AW1339" s="67"/>
      <c r="AX1339" s="67"/>
      <c r="AY1339" s="67"/>
      <c r="AZ1339" s="67"/>
      <c r="BA1339" s="123"/>
      <c r="BB1339" s="123"/>
      <c r="BC1339" s="123"/>
      <c r="BD1339" s="123"/>
      <c r="BE1339" s="123"/>
      <c r="BF1339" s="67"/>
    </row>
    <row r="1340" spans="1:58" ht="25.5" customHeight="1" x14ac:dyDescent="0.25">
      <c r="A1340" s="31"/>
      <c r="B1340" s="31"/>
      <c r="C1340" s="31"/>
      <c r="D1340" s="31"/>
      <c r="E1340" s="33"/>
      <c r="F1340" s="90"/>
      <c r="G1340" s="31"/>
      <c r="H1340" s="83"/>
      <c r="I1340" s="83"/>
      <c r="J1340" s="62"/>
      <c r="K1340" s="31"/>
      <c r="L1340" s="31"/>
      <c r="M1340" s="83"/>
      <c r="N1340" s="69"/>
      <c r="O1340" s="69"/>
      <c r="P1340" s="74"/>
      <c r="Q1340" s="74"/>
      <c r="R1340" s="75"/>
      <c r="S1340" s="34"/>
      <c r="T1340" s="83"/>
      <c r="U1340" s="83"/>
      <c r="V1340" s="83"/>
      <c r="W1340" s="83"/>
      <c r="X1340" s="74"/>
      <c r="Y1340" s="74"/>
      <c r="Z1340" s="74"/>
      <c r="AA1340" s="66"/>
      <c r="AB1340" s="72"/>
      <c r="AC1340" s="66"/>
      <c r="AD1340" s="72"/>
      <c r="AE1340" s="72"/>
      <c r="AF1340" s="72"/>
      <c r="AG1340" s="62"/>
      <c r="AH1340" s="104"/>
      <c r="AI1340" s="105"/>
      <c r="AJ1340" s="30"/>
      <c r="AK1340" s="30"/>
      <c r="AL1340" s="30"/>
      <c r="AM1340" s="30"/>
      <c r="AN1340" s="68"/>
      <c r="AO1340" s="68"/>
      <c r="AP1340" s="68"/>
      <c r="AQ1340" s="68"/>
      <c r="AR1340" s="68"/>
      <c r="AS1340" s="31"/>
      <c r="AT1340" s="73"/>
      <c r="AU1340" s="73"/>
      <c r="AV1340" s="68"/>
      <c r="AW1340" s="67"/>
      <c r="AX1340" s="67"/>
      <c r="AY1340" s="67"/>
      <c r="AZ1340" s="67"/>
      <c r="BA1340" s="123"/>
      <c r="BB1340" s="123"/>
      <c r="BC1340" s="123"/>
      <c r="BD1340" s="123"/>
      <c r="BE1340" s="123"/>
      <c r="BF1340" s="67"/>
    </row>
    <row r="1341" spans="1:58" ht="25.5" customHeight="1" x14ac:dyDescent="0.25">
      <c r="A1341" s="31"/>
      <c r="B1341" s="31"/>
      <c r="C1341" s="31"/>
      <c r="D1341" s="31"/>
      <c r="E1341" s="33"/>
      <c r="F1341" s="90"/>
      <c r="G1341" s="31"/>
      <c r="H1341" s="83"/>
      <c r="I1341" s="83"/>
      <c r="J1341" s="62"/>
      <c r="K1341" s="31"/>
      <c r="L1341" s="31"/>
      <c r="M1341" s="83"/>
      <c r="N1341" s="69"/>
      <c r="O1341" s="69"/>
      <c r="P1341" s="74"/>
      <c r="Q1341" s="74"/>
      <c r="R1341" s="75"/>
      <c r="S1341" s="34"/>
      <c r="T1341" s="83"/>
      <c r="U1341" s="83"/>
      <c r="V1341" s="83"/>
      <c r="W1341" s="83"/>
      <c r="X1341" s="74"/>
      <c r="Y1341" s="74"/>
      <c r="Z1341" s="74"/>
      <c r="AA1341" s="66"/>
      <c r="AB1341" s="72"/>
      <c r="AC1341" s="66"/>
      <c r="AD1341" s="72"/>
      <c r="AE1341" s="72"/>
      <c r="AF1341" s="72"/>
      <c r="AG1341" s="62"/>
      <c r="AH1341" s="104"/>
      <c r="AI1341" s="105"/>
      <c r="AJ1341" s="30"/>
      <c r="AK1341" s="30"/>
      <c r="AL1341" s="30"/>
      <c r="AM1341" s="30"/>
      <c r="AN1341" s="68"/>
      <c r="AO1341" s="68"/>
      <c r="AP1341" s="68"/>
      <c r="AQ1341" s="68"/>
      <c r="AR1341" s="68"/>
      <c r="AS1341" s="31"/>
      <c r="AT1341" s="73"/>
      <c r="AU1341" s="73"/>
      <c r="AV1341" s="68"/>
      <c r="AW1341" s="67"/>
      <c r="AX1341" s="67"/>
      <c r="AY1341" s="67"/>
      <c r="AZ1341" s="67"/>
      <c r="BA1341" s="123"/>
      <c r="BB1341" s="123"/>
      <c r="BC1341" s="123"/>
      <c r="BD1341" s="123"/>
      <c r="BE1341" s="123"/>
      <c r="BF1341" s="67"/>
    </row>
    <row r="1342" spans="1:58" ht="25.5" customHeight="1" x14ac:dyDescent="0.25">
      <c r="A1342" s="31"/>
      <c r="B1342" s="31"/>
      <c r="C1342" s="31"/>
      <c r="D1342" s="31"/>
      <c r="E1342" s="33"/>
      <c r="F1342" s="90"/>
      <c r="G1342" s="31"/>
      <c r="H1342" s="83"/>
      <c r="I1342" s="83"/>
      <c r="J1342" s="62"/>
      <c r="K1342" s="31"/>
      <c r="L1342" s="31"/>
      <c r="M1342" s="83"/>
      <c r="N1342" s="69"/>
      <c r="O1342" s="69"/>
      <c r="P1342" s="74"/>
      <c r="Q1342" s="74"/>
      <c r="R1342" s="75"/>
      <c r="S1342" s="34"/>
      <c r="T1342" s="83"/>
      <c r="U1342" s="83"/>
      <c r="V1342" s="83"/>
      <c r="W1342" s="83"/>
      <c r="X1342" s="74"/>
      <c r="Y1342" s="74"/>
      <c r="Z1342" s="74"/>
      <c r="AA1342" s="66"/>
      <c r="AB1342" s="72"/>
      <c r="AC1342" s="66"/>
      <c r="AD1342" s="72"/>
      <c r="AE1342" s="72"/>
      <c r="AF1342" s="72"/>
      <c r="AG1342" s="62"/>
      <c r="AH1342" s="104"/>
      <c r="AI1342" s="105"/>
      <c r="AJ1342" s="30"/>
      <c r="AK1342" s="30"/>
      <c r="AL1342" s="30"/>
      <c r="AM1342" s="30"/>
      <c r="AN1342" s="68"/>
      <c r="AO1342" s="68"/>
      <c r="AP1342" s="68"/>
      <c r="AQ1342" s="68"/>
      <c r="AR1342" s="68"/>
      <c r="AS1342" s="31"/>
      <c r="AT1342" s="73"/>
      <c r="AU1342" s="73"/>
      <c r="AV1342" s="68"/>
      <c r="AW1342" s="67"/>
      <c r="AX1342" s="67"/>
      <c r="AY1342" s="67"/>
      <c r="AZ1342" s="67"/>
      <c r="BA1342" s="123"/>
      <c r="BB1342" s="123"/>
      <c r="BC1342" s="123"/>
      <c r="BD1342" s="123"/>
      <c r="BE1342" s="123"/>
      <c r="BF1342" s="67"/>
    </row>
    <row r="1343" spans="1:58" ht="25.5" customHeight="1" x14ac:dyDescent="0.25">
      <c r="A1343" s="31"/>
      <c r="B1343" s="31"/>
      <c r="C1343" s="31"/>
      <c r="D1343" s="31"/>
      <c r="E1343" s="33"/>
      <c r="F1343" s="90"/>
      <c r="G1343" s="31"/>
      <c r="H1343" s="83"/>
      <c r="I1343" s="83"/>
      <c r="J1343" s="62"/>
      <c r="K1343" s="31"/>
      <c r="L1343" s="31"/>
      <c r="M1343" s="83"/>
      <c r="N1343" s="69"/>
      <c r="O1343" s="69"/>
      <c r="P1343" s="74"/>
      <c r="Q1343" s="74"/>
      <c r="R1343" s="75"/>
      <c r="S1343" s="34"/>
      <c r="T1343" s="83"/>
      <c r="U1343" s="83"/>
      <c r="V1343" s="83"/>
      <c r="W1343" s="83"/>
      <c r="X1343" s="74"/>
      <c r="Y1343" s="74"/>
      <c r="Z1343" s="74"/>
      <c r="AA1343" s="66"/>
      <c r="AB1343" s="72"/>
      <c r="AC1343" s="66"/>
      <c r="AD1343" s="72"/>
      <c r="AE1343" s="72"/>
      <c r="AF1343" s="72"/>
      <c r="AG1343" s="62"/>
      <c r="AH1343" s="104"/>
      <c r="AI1343" s="105"/>
      <c r="AJ1343" s="30"/>
      <c r="AK1343" s="30"/>
      <c r="AL1343" s="30"/>
      <c r="AM1343" s="30"/>
      <c r="AN1343" s="68"/>
      <c r="AO1343" s="68"/>
      <c r="AP1343" s="68"/>
      <c r="AQ1343" s="68"/>
      <c r="AR1343" s="68"/>
      <c r="AS1343" s="31"/>
      <c r="AT1343" s="73"/>
      <c r="AU1343" s="73"/>
      <c r="AV1343" s="68"/>
      <c r="AW1343" s="67"/>
      <c r="AX1343" s="67"/>
      <c r="AY1343" s="67"/>
      <c r="AZ1343" s="67"/>
      <c r="BA1343" s="123"/>
      <c r="BB1343" s="123"/>
      <c r="BC1343" s="123"/>
      <c r="BD1343" s="123"/>
      <c r="BE1343" s="123"/>
      <c r="BF1343" s="67"/>
    </row>
    <row r="1344" spans="1:58" ht="25.5" customHeight="1" x14ac:dyDescent="0.25">
      <c r="A1344" s="31"/>
      <c r="B1344" s="31"/>
      <c r="C1344" s="31"/>
      <c r="D1344" s="31"/>
      <c r="E1344" s="33"/>
      <c r="F1344" s="90"/>
      <c r="G1344" s="31"/>
      <c r="H1344" s="83"/>
      <c r="I1344" s="83"/>
      <c r="J1344" s="62"/>
      <c r="K1344" s="31"/>
      <c r="L1344" s="31"/>
      <c r="M1344" s="83"/>
      <c r="N1344" s="69"/>
      <c r="O1344" s="69"/>
      <c r="P1344" s="74"/>
      <c r="Q1344" s="74"/>
      <c r="R1344" s="75"/>
      <c r="S1344" s="34"/>
      <c r="T1344" s="83"/>
      <c r="U1344" s="83"/>
      <c r="V1344" s="83"/>
      <c r="W1344" s="83"/>
      <c r="X1344" s="74"/>
      <c r="Y1344" s="74"/>
      <c r="Z1344" s="74"/>
      <c r="AA1344" s="66"/>
      <c r="AB1344" s="72"/>
      <c r="AC1344" s="66"/>
      <c r="AD1344" s="72"/>
      <c r="AE1344" s="72"/>
      <c r="AF1344" s="72"/>
      <c r="AG1344" s="62"/>
      <c r="AH1344" s="104"/>
      <c r="AI1344" s="105"/>
      <c r="AJ1344" s="30"/>
      <c r="AK1344" s="30"/>
      <c r="AL1344" s="30"/>
      <c r="AM1344" s="30"/>
      <c r="AN1344" s="68"/>
      <c r="AO1344" s="68"/>
      <c r="AP1344" s="68"/>
      <c r="AQ1344" s="68"/>
      <c r="AR1344" s="68"/>
      <c r="AS1344" s="31"/>
      <c r="AT1344" s="73"/>
      <c r="AU1344" s="73"/>
      <c r="AV1344" s="68"/>
      <c r="AW1344" s="67"/>
      <c r="AX1344" s="67"/>
      <c r="AY1344" s="67"/>
      <c r="AZ1344" s="67"/>
      <c r="BA1344" s="123"/>
      <c r="BB1344" s="123"/>
      <c r="BC1344" s="123"/>
      <c r="BD1344" s="123"/>
      <c r="BE1344" s="123"/>
      <c r="BF1344" s="67"/>
    </row>
    <row r="1345" spans="1:58" ht="25.5" customHeight="1" x14ac:dyDescent="0.25">
      <c r="A1345" s="31"/>
      <c r="B1345" s="31"/>
      <c r="C1345" s="31"/>
      <c r="D1345" s="31"/>
      <c r="E1345" s="33"/>
      <c r="F1345" s="90"/>
      <c r="G1345" s="31"/>
      <c r="H1345" s="83"/>
      <c r="I1345" s="83"/>
      <c r="J1345" s="62"/>
      <c r="K1345" s="31"/>
      <c r="L1345" s="31"/>
      <c r="M1345" s="83"/>
      <c r="N1345" s="69"/>
      <c r="O1345" s="69"/>
      <c r="P1345" s="74"/>
      <c r="Q1345" s="74"/>
      <c r="R1345" s="75"/>
      <c r="S1345" s="34"/>
      <c r="T1345" s="83"/>
      <c r="U1345" s="83"/>
      <c r="V1345" s="83"/>
      <c r="W1345" s="83"/>
      <c r="X1345" s="74"/>
      <c r="Y1345" s="74"/>
      <c r="Z1345" s="74"/>
      <c r="AA1345" s="66"/>
      <c r="AB1345" s="72"/>
      <c r="AC1345" s="66"/>
      <c r="AD1345" s="72"/>
      <c r="AE1345" s="72"/>
      <c r="AF1345" s="72"/>
      <c r="AG1345" s="62"/>
      <c r="AH1345" s="104"/>
      <c r="AI1345" s="105"/>
      <c r="AJ1345" s="30"/>
      <c r="AK1345" s="30"/>
      <c r="AL1345" s="30"/>
      <c r="AM1345" s="30"/>
      <c r="AN1345" s="68"/>
      <c r="AO1345" s="68"/>
      <c r="AP1345" s="68"/>
      <c r="AQ1345" s="68"/>
      <c r="AR1345" s="68"/>
      <c r="AS1345" s="31"/>
      <c r="AT1345" s="73"/>
      <c r="AU1345" s="73"/>
      <c r="AV1345" s="68"/>
      <c r="AW1345" s="67"/>
      <c r="AX1345" s="67"/>
      <c r="AY1345" s="67"/>
      <c r="AZ1345" s="67"/>
      <c r="BA1345" s="123"/>
      <c r="BB1345" s="123"/>
      <c r="BC1345" s="123"/>
      <c r="BD1345" s="123"/>
      <c r="BE1345" s="123"/>
      <c r="BF1345" s="67"/>
    </row>
    <row r="1346" spans="1:58" ht="25.5" customHeight="1" x14ac:dyDescent="0.25">
      <c r="A1346" s="31"/>
      <c r="B1346" s="31"/>
      <c r="C1346" s="31"/>
      <c r="D1346" s="31"/>
      <c r="E1346" s="33"/>
      <c r="F1346" s="90"/>
      <c r="G1346" s="31"/>
      <c r="H1346" s="83"/>
      <c r="I1346" s="83"/>
      <c r="J1346" s="62"/>
      <c r="K1346" s="31"/>
      <c r="L1346" s="31"/>
      <c r="M1346" s="83"/>
      <c r="N1346" s="69"/>
      <c r="O1346" s="69"/>
      <c r="P1346" s="74"/>
      <c r="Q1346" s="74"/>
      <c r="R1346" s="75"/>
      <c r="S1346" s="34"/>
      <c r="T1346" s="83"/>
      <c r="U1346" s="83"/>
      <c r="V1346" s="83"/>
      <c r="W1346" s="83"/>
      <c r="X1346" s="74"/>
      <c r="Y1346" s="74"/>
      <c r="Z1346" s="74"/>
      <c r="AA1346" s="66"/>
      <c r="AB1346" s="72"/>
      <c r="AC1346" s="66"/>
      <c r="AD1346" s="72"/>
      <c r="AE1346" s="72"/>
      <c r="AF1346" s="72"/>
      <c r="AG1346" s="62"/>
      <c r="AH1346" s="104"/>
      <c r="AI1346" s="105"/>
      <c r="AJ1346" s="30"/>
      <c r="AK1346" s="30"/>
      <c r="AL1346" s="30"/>
      <c r="AM1346" s="30"/>
      <c r="AN1346" s="68"/>
      <c r="AO1346" s="68"/>
      <c r="AP1346" s="68"/>
      <c r="AQ1346" s="68"/>
      <c r="AR1346" s="68"/>
      <c r="AS1346" s="31"/>
      <c r="AT1346" s="73"/>
      <c r="AU1346" s="73"/>
      <c r="AV1346" s="68"/>
      <c r="AW1346" s="67"/>
      <c r="AX1346" s="67"/>
      <c r="AY1346" s="67"/>
      <c r="AZ1346" s="67"/>
      <c r="BA1346" s="123"/>
      <c r="BB1346" s="123"/>
      <c r="BC1346" s="123"/>
      <c r="BD1346" s="123"/>
      <c r="BE1346" s="123"/>
      <c r="BF1346" s="67"/>
    </row>
    <row r="1347" spans="1:58" ht="25.5" customHeight="1" x14ac:dyDescent="0.25">
      <c r="A1347" s="31"/>
      <c r="B1347" s="31"/>
      <c r="C1347" s="31"/>
      <c r="D1347" s="31"/>
      <c r="E1347" s="33"/>
      <c r="F1347" s="90"/>
      <c r="G1347" s="31"/>
      <c r="H1347" s="83"/>
      <c r="I1347" s="83"/>
      <c r="J1347" s="62"/>
      <c r="K1347" s="31"/>
      <c r="L1347" s="31"/>
      <c r="M1347" s="83"/>
      <c r="N1347" s="69"/>
      <c r="O1347" s="69"/>
      <c r="P1347" s="74"/>
      <c r="Q1347" s="74"/>
      <c r="R1347" s="75"/>
      <c r="S1347" s="34"/>
      <c r="T1347" s="83"/>
      <c r="U1347" s="83"/>
      <c r="V1347" s="83"/>
      <c r="W1347" s="83"/>
      <c r="X1347" s="74"/>
      <c r="Y1347" s="74"/>
      <c r="Z1347" s="74"/>
      <c r="AA1347" s="66"/>
      <c r="AB1347" s="72"/>
      <c r="AC1347" s="66"/>
      <c r="AD1347" s="72"/>
      <c r="AE1347" s="72"/>
      <c r="AF1347" s="72"/>
      <c r="AG1347" s="62"/>
      <c r="AH1347" s="104"/>
      <c r="AI1347" s="105"/>
      <c r="AJ1347" s="30"/>
      <c r="AK1347" s="30"/>
      <c r="AL1347" s="30"/>
      <c r="AM1347" s="30"/>
      <c r="AN1347" s="68"/>
      <c r="AO1347" s="68"/>
      <c r="AP1347" s="68"/>
      <c r="AQ1347" s="68"/>
      <c r="AR1347" s="68"/>
      <c r="AS1347" s="31"/>
      <c r="AT1347" s="73"/>
      <c r="AU1347" s="73"/>
      <c r="AV1347" s="68"/>
      <c r="AW1347" s="67"/>
      <c r="AX1347" s="67"/>
      <c r="AY1347" s="67"/>
      <c r="AZ1347" s="67"/>
      <c r="BA1347" s="123"/>
      <c r="BB1347" s="123"/>
      <c r="BC1347" s="123"/>
      <c r="BD1347" s="123"/>
      <c r="BE1347" s="123"/>
      <c r="BF1347" s="67"/>
    </row>
    <row r="1348" spans="1:58" ht="25.5" customHeight="1" x14ac:dyDescent="0.25">
      <c r="A1348" s="31"/>
      <c r="B1348" s="31"/>
      <c r="C1348" s="31"/>
      <c r="D1348" s="31"/>
      <c r="E1348" s="33"/>
      <c r="F1348" s="90"/>
      <c r="G1348" s="31"/>
      <c r="H1348" s="83"/>
      <c r="I1348" s="83"/>
      <c r="J1348" s="62"/>
      <c r="K1348" s="31"/>
      <c r="L1348" s="31"/>
      <c r="M1348" s="83"/>
      <c r="N1348" s="69"/>
      <c r="O1348" s="69"/>
      <c r="P1348" s="74"/>
      <c r="Q1348" s="74"/>
      <c r="R1348" s="75"/>
      <c r="S1348" s="34"/>
      <c r="T1348" s="83"/>
      <c r="U1348" s="83"/>
      <c r="V1348" s="83"/>
      <c r="W1348" s="83"/>
      <c r="X1348" s="74"/>
      <c r="Y1348" s="74"/>
      <c r="Z1348" s="74"/>
      <c r="AA1348" s="66"/>
      <c r="AB1348" s="72"/>
      <c r="AC1348" s="66"/>
      <c r="AD1348" s="72"/>
      <c r="AE1348" s="72"/>
      <c r="AF1348" s="72"/>
      <c r="AG1348" s="62"/>
      <c r="AH1348" s="104"/>
      <c r="AI1348" s="105"/>
      <c r="AJ1348" s="30"/>
      <c r="AK1348" s="30"/>
      <c r="AL1348" s="30"/>
      <c r="AM1348" s="30"/>
      <c r="AN1348" s="68"/>
      <c r="AO1348" s="68"/>
      <c r="AP1348" s="68"/>
      <c r="AQ1348" s="68"/>
      <c r="AR1348" s="68"/>
      <c r="AS1348" s="31"/>
      <c r="AT1348" s="73"/>
      <c r="AU1348" s="73"/>
      <c r="AV1348" s="68"/>
      <c r="AW1348" s="67"/>
      <c r="AX1348" s="67"/>
      <c r="AY1348" s="67"/>
      <c r="AZ1348" s="67"/>
      <c r="BA1348" s="123"/>
      <c r="BB1348" s="123"/>
      <c r="BC1348" s="123"/>
      <c r="BD1348" s="123"/>
      <c r="BE1348" s="123"/>
      <c r="BF1348" s="67"/>
    </row>
    <row r="1349" spans="1:58" ht="25.5" customHeight="1" x14ac:dyDescent="0.25">
      <c r="A1349" s="31"/>
      <c r="B1349" s="31"/>
      <c r="C1349" s="31"/>
      <c r="D1349" s="31"/>
      <c r="E1349" s="33"/>
      <c r="F1349" s="90"/>
      <c r="G1349" s="31"/>
      <c r="H1349" s="83"/>
      <c r="I1349" s="83"/>
      <c r="J1349" s="62"/>
      <c r="K1349" s="31"/>
      <c r="L1349" s="31"/>
      <c r="M1349" s="83"/>
      <c r="N1349" s="69"/>
      <c r="O1349" s="69"/>
      <c r="P1349" s="74"/>
      <c r="Q1349" s="74"/>
      <c r="R1349" s="75"/>
      <c r="S1349" s="34"/>
      <c r="T1349" s="83"/>
      <c r="U1349" s="83"/>
      <c r="V1349" s="83"/>
      <c r="W1349" s="83"/>
      <c r="X1349" s="74"/>
      <c r="Y1349" s="74"/>
      <c r="Z1349" s="74"/>
      <c r="AA1349" s="66"/>
      <c r="AB1349" s="72"/>
      <c r="AC1349" s="66"/>
      <c r="AD1349" s="72"/>
      <c r="AE1349" s="72"/>
      <c r="AF1349" s="72"/>
      <c r="AG1349" s="62"/>
      <c r="AH1349" s="104"/>
      <c r="AI1349" s="105"/>
      <c r="AJ1349" s="30"/>
      <c r="AK1349" s="30"/>
      <c r="AL1349" s="30"/>
      <c r="AM1349" s="30"/>
      <c r="AN1349" s="68"/>
      <c r="AO1349" s="68"/>
      <c r="AP1349" s="68"/>
      <c r="AQ1349" s="68"/>
      <c r="AR1349" s="68"/>
      <c r="AS1349" s="31"/>
      <c r="AT1349" s="73"/>
      <c r="AU1349" s="73"/>
      <c r="AV1349" s="68"/>
      <c r="AW1349" s="67"/>
      <c r="AX1349" s="67"/>
      <c r="AY1349" s="67"/>
      <c r="AZ1349" s="67"/>
      <c r="BA1349" s="123"/>
      <c r="BB1349" s="123"/>
      <c r="BC1349" s="123"/>
      <c r="BD1349" s="123"/>
      <c r="BE1349" s="123"/>
      <c r="BF1349" s="67"/>
    </row>
    <row r="1350" spans="1:58" ht="25.5" customHeight="1" x14ac:dyDescent="0.25">
      <c r="A1350" s="31"/>
      <c r="B1350" s="31"/>
      <c r="C1350" s="31"/>
      <c r="D1350" s="31"/>
      <c r="E1350" s="33"/>
      <c r="F1350" s="90"/>
      <c r="G1350" s="31"/>
      <c r="H1350" s="83"/>
      <c r="I1350" s="83"/>
      <c r="J1350" s="62"/>
      <c r="K1350" s="31"/>
      <c r="L1350" s="31"/>
      <c r="M1350" s="83"/>
      <c r="N1350" s="69"/>
      <c r="O1350" s="69"/>
      <c r="P1350" s="74"/>
      <c r="Q1350" s="74"/>
      <c r="R1350" s="75"/>
      <c r="S1350" s="34"/>
      <c r="T1350" s="83"/>
      <c r="U1350" s="83"/>
      <c r="V1350" s="83"/>
      <c r="W1350" s="83"/>
      <c r="X1350" s="74"/>
      <c r="Y1350" s="74"/>
      <c r="Z1350" s="74"/>
      <c r="AA1350" s="66"/>
      <c r="AB1350" s="72"/>
      <c r="AC1350" s="66"/>
      <c r="AD1350" s="72"/>
      <c r="AE1350" s="72"/>
      <c r="AF1350" s="72"/>
      <c r="AG1350" s="62"/>
      <c r="AH1350" s="104"/>
      <c r="AI1350" s="105"/>
      <c r="AJ1350" s="30"/>
      <c r="AK1350" s="30"/>
      <c r="AL1350" s="30"/>
      <c r="AM1350" s="30"/>
      <c r="AN1350" s="68"/>
      <c r="AO1350" s="68"/>
      <c r="AP1350" s="68"/>
      <c r="AQ1350" s="68"/>
      <c r="AR1350" s="68"/>
      <c r="AS1350" s="31"/>
      <c r="AT1350" s="73"/>
      <c r="AU1350" s="73"/>
      <c r="AV1350" s="68"/>
      <c r="AW1350" s="67"/>
      <c r="AX1350" s="67"/>
      <c r="AY1350" s="67"/>
      <c r="AZ1350" s="67"/>
      <c r="BA1350" s="123"/>
      <c r="BB1350" s="123"/>
      <c r="BC1350" s="123"/>
      <c r="BD1350" s="123"/>
      <c r="BE1350" s="123"/>
      <c r="BF1350" s="67"/>
    </row>
    <row r="1351" spans="1:58" ht="25.5" customHeight="1" x14ac:dyDescent="0.25">
      <c r="A1351" s="31"/>
      <c r="B1351" s="31"/>
      <c r="C1351" s="31"/>
      <c r="D1351" s="31"/>
      <c r="E1351" s="33"/>
      <c r="F1351" s="90"/>
      <c r="G1351" s="31"/>
      <c r="H1351" s="83"/>
      <c r="I1351" s="83"/>
      <c r="J1351" s="62"/>
      <c r="K1351" s="31"/>
      <c r="L1351" s="31"/>
      <c r="M1351" s="83"/>
      <c r="N1351" s="69"/>
      <c r="O1351" s="69"/>
      <c r="P1351" s="74"/>
      <c r="Q1351" s="74"/>
      <c r="R1351" s="75"/>
      <c r="S1351" s="34"/>
      <c r="T1351" s="83"/>
      <c r="U1351" s="83"/>
      <c r="V1351" s="83"/>
      <c r="W1351" s="83"/>
      <c r="X1351" s="74"/>
      <c r="Y1351" s="74"/>
      <c r="Z1351" s="74"/>
      <c r="AA1351" s="66"/>
      <c r="AB1351" s="72"/>
      <c r="AC1351" s="66"/>
      <c r="AD1351" s="72"/>
      <c r="AE1351" s="72"/>
      <c r="AF1351" s="72"/>
      <c r="AG1351" s="62"/>
      <c r="AH1351" s="104"/>
      <c r="AI1351" s="105"/>
      <c r="AJ1351" s="30"/>
      <c r="AK1351" s="30"/>
      <c r="AL1351" s="30"/>
      <c r="AM1351" s="30"/>
      <c r="AN1351" s="68"/>
      <c r="AO1351" s="68"/>
      <c r="AP1351" s="68"/>
      <c r="AQ1351" s="68"/>
      <c r="AR1351" s="68"/>
      <c r="AS1351" s="31"/>
      <c r="AT1351" s="73"/>
      <c r="AU1351" s="73"/>
      <c r="AV1351" s="68"/>
      <c r="AW1351" s="67"/>
      <c r="AX1351" s="67"/>
      <c r="AY1351" s="67"/>
      <c r="AZ1351" s="67"/>
      <c r="BA1351" s="123"/>
      <c r="BB1351" s="123"/>
      <c r="BC1351" s="123"/>
      <c r="BD1351" s="123"/>
      <c r="BE1351" s="123"/>
      <c r="BF1351" s="67"/>
    </row>
    <row r="1352" spans="1:58" ht="25.5" customHeight="1" x14ac:dyDescent="0.25">
      <c r="A1352" s="31"/>
      <c r="B1352" s="31"/>
      <c r="C1352" s="31"/>
      <c r="D1352" s="31"/>
      <c r="E1352" s="33"/>
      <c r="F1352" s="90"/>
      <c r="G1352" s="31"/>
      <c r="H1352" s="83"/>
      <c r="I1352" s="83"/>
      <c r="J1352" s="62"/>
      <c r="K1352" s="31"/>
      <c r="L1352" s="31"/>
      <c r="M1352" s="83"/>
      <c r="N1352" s="69"/>
      <c r="O1352" s="69"/>
      <c r="P1352" s="74"/>
      <c r="Q1352" s="74"/>
      <c r="R1352" s="75"/>
      <c r="S1352" s="34"/>
      <c r="T1352" s="83"/>
      <c r="U1352" s="83"/>
      <c r="V1352" s="83"/>
      <c r="W1352" s="83"/>
      <c r="X1352" s="74"/>
      <c r="Y1352" s="74"/>
      <c r="Z1352" s="74"/>
      <c r="AA1352" s="66"/>
      <c r="AB1352" s="72"/>
      <c r="AC1352" s="66"/>
      <c r="AD1352" s="72"/>
      <c r="AE1352" s="72"/>
      <c r="AF1352" s="72"/>
      <c r="AG1352" s="62"/>
      <c r="AH1352" s="104"/>
      <c r="AI1352" s="105"/>
      <c r="AJ1352" s="30"/>
      <c r="AK1352" s="30"/>
      <c r="AL1352" s="30"/>
      <c r="AM1352" s="30"/>
      <c r="AN1352" s="68"/>
      <c r="AO1352" s="68"/>
      <c r="AP1352" s="68"/>
      <c r="AQ1352" s="68"/>
      <c r="AR1352" s="68"/>
      <c r="AS1352" s="31"/>
      <c r="AT1352" s="73"/>
      <c r="AU1352" s="73"/>
      <c r="AV1352" s="68"/>
      <c r="AW1352" s="67"/>
      <c r="AX1352" s="67"/>
      <c r="AY1352" s="67"/>
      <c r="AZ1352" s="67"/>
      <c r="BA1352" s="123"/>
      <c r="BB1352" s="123"/>
      <c r="BC1352" s="123"/>
      <c r="BD1352" s="123"/>
      <c r="BE1352" s="123"/>
      <c r="BF1352" s="67"/>
    </row>
    <row r="1353" spans="1:58" ht="25.5" customHeight="1" x14ac:dyDescent="0.25">
      <c r="A1353" s="31"/>
      <c r="B1353" s="31"/>
      <c r="C1353" s="31"/>
      <c r="D1353" s="31"/>
      <c r="E1353" s="33"/>
      <c r="F1353" s="90"/>
      <c r="G1353" s="31"/>
      <c r="H1353" s="83"/>
      <c r="I1353" s="83"/>
      <c r="J1353" s="62"/>
      <c r="K1353" s="31"/>
      <c r="L1353" s="31"/>
      <c r="M1353" s="83"/>
      <c r="N1353" s="69"/>
      <c r="O1353" s="69"/>
      <c r="P1353" s="74"/>
      <c r="Q1353" s="74"/>
      <c r="R1353" s="75"/>
      <c r="S1353" s="34"/>
      <c r="T1353" s="83"/>
      <c r="U1353" s="83"/>
      <c r="V1353" s="83"/>
      <c r="W1353" s="83"/>
      <c r="X1353" s="74"/>
      <c r="Y1353" s="74"/>
      <c r="Z1353" s="74"/>
      <c r="AA1353" s="66"/>
      <c r="AB1353" s="72"/>
      <c r="AC1353" s="66"/>
      <c r="AD1353" s="72"/>
      <c r="AE1353" s="72"/>
      <c r="AF1353" s="72"/>
      <c r="AG1353" s="62"/>
      <c r="AH1353" s="104"/>
      <c r="AI1353" s="105"/>
      <c r="AJ1353" s="30"/>
      <c r="AK1353" s="30"/>
      <c r="AL1353" s="30"/>
      <c r="AM1353" s="30"/>
      <c r="AN1353" s="68"/>
      <c r="AO1353" s="68"/>
      <c r="AP1353" s="68"/>
      <c r="AQ1353" s="68"/>
      <c r="AR1353" s="68"/>
      <c r="AS1353" s="31"/>
      <c r="AT1353" s="73"/>
      <c r="AU1353" s="73"/>
      <c r="AV1353" s="68"/>
      <c r="AW1353" s="67"/>
      <c r="AX1353" s="67"/>
      <c r="AY1353" s="67"/>
      <c r="AZ1353" s="67"/>
      <c r="BA1353" s="123"/>
      <c r="BB1353" s="123"/>
      <c r="BC1353" s="123"/>
      <c r="BD1353" s="123"/>
      <c r="BE1353" s="123"/>
      <c r="BF1353" s="67"/>
    </row>
    <row r="1354" spans="1:58" ht="25.5" customHeight="1" x14ac:dyDescent="0.25">
      <c r="A1354" s="31"/>
      <c r="B1354" s="31"/>
      <c r="C1354" s="31"/>
      <c r="D1354" s="31"/>
      <c r="E1354" s="33"/>
      <c r="F1354" s="90"/>
      <c r="G1354" s="31"/>
      <c r="H1354" s="83"/>
      <c r="I1354" s="83"/>
      <c r="J1354" s="62"/>
      <c r="K1354" s="31"/>
      <c r="L1354" s="31"/>
      <c r="M1354" s="83"/>
      <c r="N1354" s="69"/>
      <c r="O1354" s="69"/>
      <c r="P1354" s="74"/>
      <c r="Q1354" s="74"/>
      <c r="R1354" s="75"/>
      <c r="S1354" s="34"/>
      <c r="T1354" s="83"/>
      <c r="U1354" s="83"/>
      <c r="V1354" s="83"/>
      <c r="W1354" s="83"/>
      <c r="X1354" s="74"/>
      <c r="Y1354" s="74"/>
      <c r="Z1354" s="74"/>
      <c r="AA1354" s="66"/>
      <c r="AB1354" s="72"/>
      <c r="AC1354" s="66"/>
      <c r="AD1354" s="72"/>
      <c r="AE1354" s="72"/>
      <c r="AF1354" s="72"/>
      <c r="AG1354" s="62"/>
      <c r="AH1354" s="104"/>
      <c r="AI1354" s="105"/>
      <c r="AJ1354" s="30"/>
      <c r="AK1354" s="30"/>
      <c r="AL1354" s="30"/>
      <c r="AM1354" s="30"/>
      <c r="AN1354" s="68"/>
      <c r="AO1354" s="68"/>
      <c r="AP1354" s="68"/>
      <c r="AQ1354" s="68"/>
      <c r="AR1354" s="68"/>
      <c r="AS1354" s="31"/>
      <c r="AT1354" s="73"/>
      <c r="AU1354" s="73"/>
      <c r="AV1354" s="68"/>
      <c r="AW1354" s="67"/>
      <c r="AX1354" s="67"/>
      <c r="AY1354" s="67"/>
      <c r="AZ1354" s="67"/>
      <c r="BA1354" s="123"/>
      <c r="BB1354" s="123"/>
      <c r="BC1354" s="123"/>
      <c r="BD1354" s="123"/>
      <c r="BE1354" s="123"/>
      <c r="BF1354" s="67"/>
    </row>
    <row r="1355" spans="1:58" ht="25.5" customHeight="1" x14ac:dyDescent="0.25">
      <c r="A1355" s="31"/>
      <c r="B1355" s="31"/>
      <c r="C1355" s="31"/>
      <c r="D1355" s="31"/>
      <c r="E1355" s="33"/>
      <c r="F1355" s="90"/>
      <c r="G1355" s="31"/>
      <c r="H1355" s="83"/>
      <c r="I1355" s="83"/>
      <c r="J1355" s="62"/>
      <c r="K1355" s="31"/>
      <c r="L1355" s="31"/>
      <c r="M1355" s="83"/>
      <c r="N1355" s="69"/>
      <c r="O1355" s="69"/>
      <c r="P1355" s="74"/>
      <c r="Q1355" s="74"/>
      <c r="R1355" s="75"/>
      <c r="S1355" s="34"/>
      <c r="T1355" s="83"/>
      <c r="U1355" s="83"/>
      <c r="V1355" s="83"/>
      <c r="W1355" s="83"/>
      <c r="X1355" s="74"/>
      <c r="Y1355" s="74"/>
      <c r="Z1355" s="74"/>
      <c r="AA1355" s="66"/>
      <c r="AB1355" s="72"/>
      <c r="AC1355" s="66"/>
      <c r="AD1355" s="72"/>
      <c r="AE1355" s="72"/>
      <c r="AF1355" s="72"/>
      <c r="AG1355" s="62"/>
      <c r="AH1355" s="104"/>
      <c r="AI1355" s="105"/>
      <c r="AJ1355" s="30"/>
      <c r="AK1355" s="30"/>
      <c r="AL1355" s="30"/>
      <c r="AM1355" s="30"/>
      <c r="AN1355" s="68"/>
      <c r="AO1355" s="68"/>
      <c r="AP1355" s="68"/>
      <c r="AQ1355" s="68"/>
      <c r="AR1355" s="68"/>
      <c r="AS1355" s="31"/>
      <c r="AT1355" s="73"/>
      <c r="AU1355" s="73"/>
      <c r="AV1355" s="68"/>
      <c r="AW1355" s="67"/>
      <c r="AX1355" s="67"/>
      <c r="AY1355" s="67"/>
      <c r="AZ1355" s="67"/>
      <c r="BA1355" s="123"/>
      <c r="BB1355" s="123"/>
      <c r="BC1355" s="123"/>
      <c r="BD1355" s="123"/>
      <c r="BE1355" s="123"/>
      <c r="BF1355" s="67"/>
    </row>
    <row r="1356" spans="1:58" ht="25.5" customHeight="1" x14ac:dyDescent="0.25">
      <c r="A1356" s="31"/>
      <c r="B1356" s="31"/>
      <c r="C1356" s="31"/>
      <c r="D1356" s="31"/>
      <c r="E1356" s="33"/>
      <c r="F1356" s="90"/>
      <c r="G1356" s="31"/>
      <c r="H1356" s="83"/>
      <c r="I1356" s="83"/>
      <c r="J1356" s="62"/>
      <c r="K1356" s="31"/>
      <c r="L1356" s="31"/>
      <c r="M1356" s="83"/>
      <c r="N1356" s="69"/>
      <c r="O1356" s="69"/>
      <c r="P1356" s="74"/>
      <c r="Q1356" s="74"/>
      <c r="R1356" s="75"/>
      <c r="S1356" s="34"/>
      <c r="T1356" s="83"/>
      <c r="U1356" s="83"/>
      <c r="V1356" s="83"/>
      <c r="W1356" s="83"/>
      <c r="X1356" s="74"/>
      <c r="Y1356" s="74"/>
      <c r="Z1356" s="74"/>
      <c r="AA1356" s="66"/>
      <c r="AB1356" s="72"/>
      <c r="AC1356" s="66"/>
      <c r="AD1356" s="72"/>
      <c r="AE1356" s="72"/>
      <c r="AF1356" s="72"/>
      <c r="AG1356" s="62"/>
      <c r="AH1356" s="104"/>
      <c r="AI1356" s="105"/>
      <c r="AJ1356" s="30"/>
      <c r="AK1356" s="30"/>
      <c r="AL1356" s="30"/>
      <c r="AM1356" s="30"/>
      <c r="AN1356" s="68"/>
      <c r="AO1356" s="68"/>
      <c r="AP1356" s="68"/>
      <c r="AQ1356" s="68"/>
      <c r="AR1356" s="68"/>
      <c r="AS1356" s="31"/>
      <c r="AT1356" s="73"/>
      <c r="AU1356" s="73"/>
      <c r="AV1356" s="68"/>
      <c r="AW1356" s="67"/>
      <c r="AX1356" s="67"/>
      <c r="AY1356" s="67"/>
      <c r="AZ1356" s="67"/>
      <c r="BA1356" s="123"/>
      <c r="BB1356" s="123"/>
      <c r="BC1356" s="123"/>
      <c r="BD1356" s="123"/>
      <c r="BE1356" s="123"/>
      <c r="BF1356" s="67"/>
    </row>
    <row r="1357" spans="1:58" ht="25.5" customHeight="1" x14ac:dyDescent="0.25">
      <c r="A1357" s="31"/>
      <c r="B1357" s="31"/>
      <c r="C1357" s="31"/>
      <c r="D1357" s="31"/>
      <c r="E1357" s="33"/>
      <c r="F1357" s="90"/>
      <c r="G1357" s="31"/>
      <c r="H1357" s="83"/>
      <c r="I1357" s="83"/>
      <c r="J1357" s="62"/>
      <c r="K1357" s="31"/>
      <c r="L1357" s="31"/>
      <c r="M1357" s="83"/>
      <c r="N1357" s="69"/>
      <c r="O1357" s="69"/>
      <c r="P1357" s="74"/>
      <c r="Q1357" s="74"/>
      <c r="R1357" s="75"/>
      <c r="S1357" s="34"/>
      <c r="T1357" s="83"/>
      <c r="U1357" s="83"/>
      <c r="V1357" s="83"/>
      <c r="W1357" s="83"/>
      <c r="X1357" s="74"/>
      <c r="Y1357" s="74"/>
      <c r="Z1357" s="74"/>
      <c r="AA1357" s="66"/>
      <c r="AB1357" s="72"/>
      <c r="AC1357" s="66"/>
      <c r="AD1357" s="72"/>
      <c r="AE1357" s="72"/>
      <c r="AF1357" s="72"/>
      <c r="AG1357" s="62"/>
      <c r="AH1357" s="104"/>
      <c r="AI1357" s="105"/>
      <c r="AJ1357" s="30"/>
      <c r="AK1357" s="30"/>
      <c r="AL1357" s="30"/>
      <c r="AM1357" s="30"/>
      <c r="AN1357" s="68"/>
      <c r="AO1357" s="68"/>
      <c r="AP1357" s="68"/>
      <c r="AQ1357" s="68"/>
      <c r="AR1357" s="68"/>
      <c r="AS1357" s="31"/>
      <c r="AT1357" s="73"/>
      <c r="AU1357" s="73"/>
      <c r="AV1357" s="68"/>
      <c r="AW1357" s="67"/>
      <c r="AX1357" s="67"/>
      <c r="AY1357" s="67"/>
      <c r="AZ1357" s="67"/>
      <c r="BA1357" s="123"/>
      <c r="BB1357" s="123"/>
      <c r="BC1357" s="123"/>
      <c r="BD1357" s="123"/>
      <c r="BE1357" s="123"/>
      <c r="BF1357" s="67"/>
    </row>
    <row r="1358" spans="1:58" ht="25.5" customHeight="1" x14ac:dyDescent="0.25">
      <c r="A1358" s="31"/>
      <c r="B1358" s="31"/>
      <c r="C1358" s="31"/>
      <c r="D1358" s="31"/>
      <c r="E1358" s="33"/>
      <c r="F1358" s="90"/>
      <c r="G1358" s="31"/>
      <c r="H1358" s="83"/>
      <c r="I1358" s="83"/>
      <c r="J1358" s="62"/>
      <c r="K1358" s="31"/>
      <c r="L1358" s="31"/>
      <c r="M1358" s="83"/>
      <c r="N1358" s="69"/>
      <c r="O1358" s="69"/>
      <c r="P1358" s="74"/>
      <c r="Q1358" s="74"/>
      <c r="R1358" s="75"/>
      <c r="S1358" s="34"/>
      <c r="T1358" s="83"/>
      <c r="U1358" s="83"/>
      <c r="V1358" s="83"/>
      <c r="W1358" s="83"/>
      <c r="X1358" s="74"/>
      <c r="Y1358" s="74"/>
      <c r="Z1358" s="74"/>
      <c r="AA1358" s="66"/>
      <c r="AB1358" s="72"/>
      <c r="AC1358" s="66"/>
      <c r="AD1358" s="72"/>
      <c r="AE1358" s="72"/>
      <c r="AF1358" s="72"/>
      <c r="AG1358" s="62"/>
      <c r="AH1358" s="104"/>
      <c r="AI1358" s="105"/>
      <c r="AJ1358" s="30"/>
      <c r="AK1358" s="30"/>
      <c r="AL1358" s="30"/>
      <c r="AM1358" s="30"/>
      <c r="AN1358" s="68"/>
      <c r="AO1358" s="68"/>
      <c r="AP1358" s="68"/>
      <c r="AQ1358" s="68"/>
      <c r="AR1358" s="68"/>
      <c r="AS1358" s="31"/>
      <c r="AT1358" s="73"/>
      <c r="AU1358" s="73"/>
      <c r="AV1358" s="68"/>
      <c r="AW1358" s="67"/>
      <c r="AX1358" s="67"/>
      <c r="AY1358" s="67"/>
      <c r="AZ1358" s="67"/>
      <c r="BA1358" s="123"/>
      <c r="BB1358" s="123"/>
      <c r="BC1358" s="123"/>
      <c r="BD1358" s="123"/>
      <c r="BE1358" s="123"/>
      <c r="BF1358" s="67"/>
    </row>
    <row r="1359" spans="1:58" ht="25.5" customHeight="1" x14ac:dyDescent="0.25">
      <c r="A1359" s="31"/>
      <c r="B1359" s="31"/>
      <c r="C1359" s="31"/>
      <c r="D1359" s="31"/>
      <c r="E1359" s="33"/>
      <c r="F1359" s="90"/>
      <c r="G1359" s="31"/>
      <c r="H1359" s="83"/>
      <c r="I1359" s="83"/>
      <c r="J1359" s="62"/>
      <c r="K1359" s="31"/>
      <c r="L1359" s="31"/>
      <c r="M1359" s="83"/>
      <c r="N1359" s="69"/>
      <c r="O1359" s="69"/>
      <c r="P1359" s="74"/>
      <c r="Q1359" s="74"/>
      <c r="R1359" s="75"/>
      <c r="S1359" s="34"/>
      <c r="T1359" s="83"/>
      <c r="U1359" s="83"/>
      <c r="V1359" s="83"/>
      <c r="W1359" s="83"/>
      <c r="X1359" s="74"/>
      <c r="Y1359" s="74"/>
      <c r="Z1359" s="74"/>
      <c r="AA1359" s="66"/>
      <c r="AB1359" s="72"/>
      <c r="AC1359" s="66"/>
      <c r="AD1359" s="72"/>
      <c r="AE1359" s="72"/>
      <c r="AF1359" s="72"/>
      <c r="AG1359" s="62"/>
      <c r="AH1359" s="104"/>
      <c r="AI1359" s="105"/>
      <c r="AJ1359" s="30"/>
      <c r="AK1359" s="30"/>
      <c r="AL1359" s="30"/>
      <c r="AM1359" s="30"/>
      <c r="AN1359" s="68"/>
      <c r="AO1359" s="68"/>
      <c r="AP1359" s="68"/>
      <c r="AQ1359" s="68"/>
      <c r="AR1359" s="68"/>
      <c r="AS1359" s="31"/>
      <c r="AT1359" s="73"/>
      <c r="AU1359" s="73"/>
      <c r="AV1359" s="68"/>
      <c r="AW1359" s="67"/>
      <c r="AX1359" s="67"/>
      <c r="AY1359" s="67"/>
      <c r="AZ1359" s="67"/>
      <c r="BA1359" s="123"/>
      <c r="BB1359" s="123"/>
      <c r="BC1359" s="123"/>
      <c r="BD1359" s="123"/>
      <c r="BE1359" s="123"/>
      <c r="BF1359" s="67"/>
    </row>
    <row r="1360" spans="1:58" ht="25.5" customHeight="1" x14ac:dyDescent="0.25">
      <c r="A1360" s="31"/>
      <c r="B1360" s="31"/>
      <c r="C1360" s="31"/>
      <c r="D1360" s="31"/>
      <c r="E1360" s="33"/>
      <c r="F1360" s="90"/>
      <c r="G1360" s="31"/>
      <c r="H1360" s="83"/>
      <c r="I1360" s="83"/>
      <c r="J1360" s="62"/>
      <c r="K1360" s="31"/>
      <c r="L1360" s="31"/>
      <c r="M1360" s="83"/>
      <c r="N1360" s="69"/>
      <c r="O1360" s="69"/>
      <c r="P1360" s="74"/>
      <c r="Q1360" s="74"/>
      <c r="R1360" s="75"/>
      <c r="S1360" s="34"/>
      <c r="T1360" s="83"/>
      <c r="U1360" s="83"/>
      <c r="V1360" s="83"/>
      <c r="W1360" s="83"/>
      <c r="X1360" s="74"/>
      <c r="Y1360" s="74"/>
      <c r="Z1360" s="74"/>
      <c r="AA1360" s="66"/>
      <c r="AB1360" s="72"/>
      <c r="AC1360" s="66"/>
      <c r="AD1360" s="72"/>
      <c r="AE1360" s="72"/>
      <c r="AF1360" s="72"/>
      <c r="AG1360" s="62"/>
      <c r="AH1360" s="104"/>
      <c r="AI1360" s="105"/>
      <c r="AJ1360" s="30"/>
      <c r="AK1360" s="30"/>
      <c r="AL1360" s="30"/>
      <c r="AM1360" s="30"/>
      <c r="AN1360" s="68"/>
      <c r="AO1360" s="68"/>
      <c r="AP1360" s="68"/>
      <c r="AQ1360" s="68"/>
      <c r="AR1360" s="68"/>
      <c r="AS1360" s="31"/>
      <c r="AT1360" s="73"/>
      <c r="AU1360" s="73"/>
      <c r="AV1360" s="68"/>
      <c r="AW1360" s="67"/>
      <c r="AX1360" s="67"/>
      <c r="AY1360" s="67"/>
      <c r="AZ1360" s="67"/>
      <c r="BA1360" s="123"/>
      <c r="BB1360" s="123"/>
      <c r="BC1360" s="123"/>
      <c r="BD1360" s="123"/>
      <c r="BE1360" s="123"/>
      <c r="BF1360" s="67"/>
    </row>
    <row r="1361" spans="1:58" ht="25.5" customHeight="1" x14ac:dyDescent="0.25">
      <c r="A1361" s="31"/>
      <c r="B1361" s="31"/>
      <c r="C1361" s="31"/>
      <c r="D1361" s="31"/>
      <c r="E1361" s="33"/>
      <c r="F1361" s="90"/>
      <c r="G1361" s="31"/>
      <c r="H1361" s="83"/>
      <c r="I1361" s="83"/>
      <c r="J1361" s="62"/>
      <c r="K1361" s="31"/>
      <c r="L1361" s="31"/>
      <c r="M1361" s="83"/>
      <c r="N1361" s="69"/>
      <c r="O1361" s="69"/>
      <c r="P1361" s="74"/>
      <c r="Q1361" s="74"/>
      <c r="R1361" s="75"/>
      <c r="S1361" s="34"/>
      <c r="T1361" s="83"/>
      <c r="U1361" s="83"/>
      <c r="V1361" s="83"/>
      <c r="W1361" s="83"/>
      <c r="X1361" s="74"/>
      <c r="Y1361" s="74"/>
      <c r="Z1361" s="74"/>
      <c r="AA1361" s="66"/>
      <c r="AB1361" s="72"/>
      <c r="AC1361" s="66"/>
      <c r="AD1361" s="72"/>
      <c r="AE1361" s="72"/>
      <c r="AF1361" s="72"/>
      <c r="AG1361" s="62"/>
      <c r="AH1361" s="104"/>
      <c r="AI1361" s="105"/>
      <c r="AJ1361" s="30"/>
      <c r="AK1361" s="30"/>
      <c r="AL1361" s="30"/>
      <c r="AM1361" s="30"/>
      <c r="AN1361" s="68"/>
      <c r="AO1361" s="68"/>
      <c r="AP1361" s="68"/>
      <c r="AQ1361" s="68"/>
      <c r="AR1361" s="68"/>
      <c r="AS1361" s="31"/>
      <c r="AT1361" s="73"/>
      <c r="AU1361" s="73"/>
      <c r="AV1361" s="68"/>
      <c r="AW1361" s="67"/>
      <c r="AX1361" s="67"/>
      <c r="AY1361" s="67"/>
      <c r="AZ1361" s="67"/>
      <c r="BA1361" s="123"/>
      <c r="BB1361" s="123"/>
      <c r="BC1361" s="123"/>
      <c r="BD1361" s="123"/>
      <c r="BE1361" s="123"/>
      <c r="BF1361" s="67"/>
    </row>
    <row r="1362" spans="1:58" ht="25.5" customHeight="1" x14ac:dyDescent="0.25">
      <c r="A1362" s="31"/>
      <c r="B1362" s="31"/>
      <c r="C1362" s="31"/>
      <c r="D1362" s="31"/>
      <c r="E1362" s="33"/>
      <c r="F1362" s="90"/>
      <c r="G1362" s="31"/>
      <c r="H1362" s="83"/>
      <c r="I1362" s="83"/>
      <c r="J1362" s="62"/>
      <c r="K1362" s="31"/>
      <c r="L1362" s="31"/>
      <c r="M1362" s="83"/>
      <c r="N1362" s="69"/>
      <c r="O1362" s="69"/>
      <c r="P1362" s="74"/>
      <c r="Q1362" s="74"/>
      <c r="R1362" s="75"/>
      <c r="S1362" s="34"/>
      <c r="T1362" s="83"/>
      <c r="U1362" s="83"/>
      <c r="V1362" s="83"/>
      <c r="W1362" s="83"/>
      <c r="X1362" s="74"/>
      <c r="Y1362" s="74"/>
      <c r="Z1362" s="74"/>
      <c r="AA1362" s="66"/>
      <c r="AB1362" s="72"/>
      <c r="AC1362" s="66"/>
      <c r="AD1362" s="72"/>
      <c r="AE1362" s="72"/>
      <c r="AF1362" s="72"/>
      <c r="AG1362" s="62"/>
      <c r="AH1362" s="104"/>
      <c r="AI1362" s="105"/>
      <c r="AJ1362" s="30"/>
      <c r="AK1362" s="30"/>
      <c r="AL1362" s="30"/>
      <c r="AM1362" s="30"/>
      <c r="AN1362" s="68"/>
      <c r="AO1362" s="68"/>
      <c r="AP1362" s="68"/>
      <c r="AQ1362" s="68"/>
      <c r="AR1362" s="68"/>
      <c r="AS1362" s="31"/>
      <c r="AT1362" s="73"/>
      <c r="AU1362" s="73"/>
      <c r="AV1362" s="68"/>
      <c r="AW1362" s="67"/>
      <c r="AX1362" s="67"/>
      <c r="AY1362" s="67"/>
      <c r="AZ1362" s="67"/>
      <c r="BA1362" s="123"/>
      <c r="BB1362" s="123"/>
      <c r="BC1362" s="123"/>
      <c r="BD1362" s="123"/>
      <c r="BE1362" s="123"/>
      <c r="BF1362" s="67"/>
    </row>
    <row r="1363" spans="1:58" ht="25.5" customHeight="1" x14ac:dyDescent="0.25">
      <c r="A1363" s="31"/>
      <c r="B1363" s="31"/>
      <c r="C1363" s="31"/>
      <c r="D1363" s="31"/>
      <c r="E1363" s="33"/>
      <c r="F1363" s="90"/>
      <c r="G1363" s="31"/>
      <c r="H1363" s="83"/>
      <c r="I1363" s="83"/>
      <c r="J1363" s="62"/>
      <c r="K1363" s="31"/>
      <c r="L1363" s="31"/>
      <c r="M1363" s="83"/>
      <c r="N1363" s="69"/>
      <c r="O1363" s="69"/>
      <c r="P1363" s="74"/>
      <c r="Q1363" s="74"/>
      <c r="R1363" s="75"/>
      <c r="S1363" s="34"/>
      <c r="T1363" s="83"/>
      <c r="U1363" s="83"/>
      <c r="V1363" s="83"/>
      <c r="W1363" s="83"/>
      <c r="X1363" s="74"/>
      <c r="Y1363" s="74"/>
      <c r="Z1363" s="74"/>
      <c r="AA1363" s="66"/>
      <c r="AB1363" s="72"/>
      <c r="AC1363" s="66"/>
      <c r="AD1363" s="72"/>
      <c r="AE1363" s="72"/>
      <c r="AF1363" s="72"/>
      <c r="AG1363" s="62"/>
      <c r="AH1363" s="104"/>
      <c r="AI1363" s="105"/>
      <c r="AJ1363" s="30"/>
      <c r="AK1363" s="30"/>
      <c r="AL1363" s="30"/>
      <c r="AM1363" s="30"/>
      <c r="AN1363" s="68"/>
      <c r="AO1363" s="68"/>
      <c r="AP1363" s="68"/>
      <c r="AQ1363" s="68"/>
      <c r="AR1363" s="68"/>
      <c r="AS1363" s="31"/>
      <c r="AT1363" s="73"/>
      <c r="AU1363" s="73"/>
      <c r="AV1363" s="68"/>
      <c r="AW1363" s="67"/>
      <c r="AX1363" s="67"/>
      <c r="AY1363" s="67"/>
      <c r="AZ1363" s="67"/>
      <c r="BA1363" s="123"/>
      <c r="BB1363" s="123"/>
      <c r="BC1363" s="123"/>
      <c r="BD1363" s="123"/>
      <c r="BE1363" s="123"/>
      <c r="BF1363" s="67"/>
    </row>
    <row r="1364" spans="1:58" ht="25.5" customHeight="1" x14ac:dyDescent="0.25">
      <c r="A1364" s="31"/>
      <c r="B1364" s="31"/>
      <c r="C1364" s="31"/>
      <c r="D1364" s="31"/>
      <c r="E1364" s="33"/>
      <c r="F1364" s="90"/>
      <c r="G1364" s="31"/>
      <c r="H1364" s="83"/>
      <c r="I1364" s="83"/>
      <c r="J1364" s="62"/>
      <c r="K1364" s="31"/>
      <c r="L1364" s="31"/>
      <c r="M1364" s="83"/>
      <c r="N1364" s="69"/>
      <c r="O1364" s="69"/>
      <c r="P1364" s="74"/>
      <c r="Q1364" s="74"/>
      <c r="R1364" s="75"/>
      <c r="S1364" s="34"/>
      <c r="T1364" s="83"/>
      <c r="U1364" s="83"/>
      <c r="V1364" s="83"/>
      <c r="W1364" s="83"/>
      <c r="X1364" s="74"/>
      <c r="Y1364" s="74"/>
      <c r="Z1364" s="74"/>
      <c r="AA1364" s="66"/>
      <c r="AB1364" s="72"/>
      <c r="AC1364" s="66"/>
      <c r="AD1364" s="72"/>
      <c r="AE1364" s="72"/>
      <c r="AF1364" s="72"/>
      <c r="AG1364" s="62"/>
      <c r="AH1364" s="104"/>
      <c r="AI1364" s="105"/>
      <c r="AJ1364" s="30"/>
      <c r="AK1364" s="30"/>
      <c r="AL1364" s="30"/>
      <c r="AM1364" s="30"/>
      <c r="AN1364" s="68"/>
      <c r="AO1364" s="68"/>
      <c r="AP1364" s="68"/>
      <c r="AQ1364" s="68"/>
      <c r="AR1364" s="68"/>
      <c r="AS1364" s="31"/>
      <c r="AT1364" s="73"/>
      <c r="AU1364" s="73"/>
      <c r="AV1364" s="68"/>
      <c r="AW1364" s="67"/>
      <c r="AX1364" s="67"/>
      <c r="AY1364" s="67"/>
      <c r="AZ1364" s="67"/>
      <c r="BA1364" s="123"/>
      <c r="BB1364" s="123"/>
      <c r="BC1364" s="123"/>
      <c r="BD1364" s="123"/>
      <c r="BE1364" s="123"/>
      <c r="BF1364" s="67"/>
    </row>
    <row r="1365" spans="1:58" ht="25.5" customHeight="1" x14ac:dyDescent="0.25">
      <c r="A1365" s="31"/>
      <c r="B1365" s="31"/>
      <c r="C1365" s="31"/>
      <c r="D1365" s="31"/>
      <c r="E1365" s="33"/>
      <c r="F1365" s="90"/>
      <c r="G1365" s="31"/>
      <c r="H1365" s="83"/>
      <c r="I1365" s="83"/>
      <c r="J1365" s="62"/>
      <c r="K1365" s="31"/>
      <c r="L1365" s="31"/>
      <c r="M1365" s="83"/>
      <c r="N1365" s="69"/>
      <c r="O1365" s="69"/>
      <c r="P1365" s="74"/>
      <c r="Q1365" s="74"/>
      <c r="R1365" s="75"/>
      <c r="S1365" s="34"/>
      <c r="T1365" s="83"/>
      <c r="U1365" s="83"/>
      <c r="V1365" s="83"/>
      <c r="W1365" s="83"/>
      <c r="X1365" s="74"/>
      <c r="Y1365" s="74"/>
      <c r="Z1365" s="74"/>
      <c r="AA1365" s="66"/>
      <c r="AB1365" s="72"/>
      <c r="AC1365" s="66"/>
      <c r="AD1365" s="72"/>
      <c r="AE1365" s="72"/>
      <c r="AF1365" s="72"/>
      <c r="AG1365" s="62"/>
      <c r="AH1365" s="104"/>
      <c r="AI1365" s="105"/>
      <c r="AJ1365" s="30"/>
      <c r="AK1365" s="30"/>
      <c r="AL1365" s="30"/>
      <c r="AM1365" s="30"/>
      <c r="AN1365" s="68"/>
      <c r="AO1365" s="68"/>
      <c r="AP1365" s="68"/>
      <c r="AQ1365" s="68"/>
      <c r="AR1365" s="68"/>
      <c r="AS1365" s="31"/>
      <c r="AT1365" s="73"/>
      <c r="AU1365" s="73"/>
      <c r="AV1365" s="68"/>
      <c r="AW1365" s="67"/>
      <c r="AX1365" s="67"/>
      <c r="AY1365" s="67"/>
      <c r="AZ1365" s="67"/>
      <c r="BA1365" s="123"/>
      <c r="BB1365" s="123"/>
      <c r="BC1365" s="123"/>
      <c r="BD1365" s="123"/>
      <c r="BE1365" s="123"/>
      <c r="BF1365" s="67"/>
    </row>
    <row r="1366" spans="1:58" ht="25.5" customHeight="1" x14ac:dyDescent="0.25">
      <c r="A1366" s="31"/>
      <c r="B1366" s="31"/>
      <c r="C1366" s="31"/>
      <c r="D1366" s="31"/>
      <c r="E1366" s="33"/>
      <c r="F1366" s="90"/>
      <c r="G1366" s="31"/>
      <c r="H1366" s="83"/>
      <c r="I1366" s="83"/>
      <c r="J1366" s="62"/>
      <c r="K1366" s="31"/>
      <c r="L1366" s="31"/>
      <c r="M1366" s="83"/>
      <c r="N1366" s="69"/>
      <c r="O1366" s="69"/>
      <c r="P1366" s="74"/>
      <c r="Q1366" s="74"/>
      <c r="R1366" s="75"/>
      <c r="S1366" s="34"/>
      <c r="T1366" s="83"/>
      <c r="U1366" s="83"/>
      <c r="V1366" s="83"/>
      <c r="W1366" s="83"/>
      <c r="X1366" s="74"/>
      <c r="Y1366" s="74"/>
      <c r="Z1366" s="74"/>
      <c r="AA1366" s="66"/>
      <c r="AB1366" s="72"/>
      <c r="AC1366" s="66"/>
      <c r="AD1366" s="72"/>
      <c r="AE1366" s="72"/>
      <c r="AF1366" s="72"/>
      <c r="AG1366" s="62"/>
      <c r="AH1366" s="104"/>
      <c r="AI1366" s="105"/>
      <c r="AJ1366" s="30"/>
      <c r="AK1366" s="30"/>
      <c r="AL1366" s="30"/>
      <c r="AM1366" s="30"/>
      <c r="AN1366" s="68"/>
      <c r="AO1366" s="68"/>
      <c r="AP1366" s="68"/>
      <c r="AQ1366" s="68"/>
      <c r="AR1366" s="68"/>
      <c r="AS1366" s="31"/>
      <c r="AT1366" s="73"/>
      <c r="AU1366" s="73"/>
      <c r="AV1366" s="68"/>
      <c r="AW1366" s="67"/>
      <c r="AX1366" s="67"/>
      <c r="AY1366" s="67"/>
      <c r="AZ1366" s="67"/>
      <c r="BA1366" s="123"/>
      <c r="BB1366" s="123"/>
      <c r="BC1366" s="123"/>
      <c r="BD1366" s="123"/>
      <c r="BE1366" s="123"/>
      <c r="BF1366" s="67"/>
    </row>
    <row r="1367" spans="1:58" ht="25.5" customHeight="1" x14ac:dyDescent="0.25">
      <c r="A1367" s="31"/>
      <c r="B1367" s="31"/>
      <c r="C1367" s="31"/>
      <c r="D1367" s="31"/>
      <c r="E1367" s="33"/>
      <c r="F1367" s="90"/>
      <c r="G1367" s="31"/>
      <c r="H1367" s="83"/>
      <c r="I1367" s="83"/>
      <c r="J1367" s="62"/>
      <c r="K1367" s="31"/>
      <c r="L1367" s="31"/>
      <c r="M1367" s="83"/>
      <c r="N1367" s="69"/>
      <c r="O1367" s="69"/>
      <c r="P1367" s="74"/>
      <c r="Q1367" s="74"/>
      <c r="R1367" s="75"/>
      <c r="S1367" s="34"/>
      <c r="T1367" s="83"/>
      <c r="U1367" s="83"/>
      <c r="V1367" s="83"/>
      <c r="W1367" s="83"/>
      <c r="X1367" s="74"/>
      <c r="Y1367" s="74"/>
      <c r="Z1367" s="74"/>
      <c r="AA1367" s="66"/>
      <c r="AB1367" s="72"/>
      <c r="AC1367" s="66"/>
      <c r="AD1367" s="72"/>
      <c r="AE1367" s="72"/>
      <c r="AF1367" s="72"/>
      <c r="AG1367" s="62"/>
      <c r="AH1367" s="104"/>
      <c r="AI1367" s="105"/>
      <c r="AJ1367" s="30"/>
      <c r="AK1367" s="30"/>
      <c r="AL1367" s="30"/>
      <c r="AM1367" s="30"/>
      <c r="AN1367" s="68"/>
      <c r="AO1367" s="68"/>
      <c r="AP1367" s="68"/>
      <c r="AQ1367" s="68"/>
      <c r="AR1367" s="68"/>
      <c r="AS1367" s="31"/>
      <c r="AT1367" s="73"/>
      <c r="AU1367" s="73"/>
      <c r="AV1367" s="68"/>
      <c r="AW1367" s="67"/>
      <c r="AX1367" s="67"/>
      <c r="AY1367" s="67"/>
      <c r="AZ1367" s="67"/>
      <c r="BA1367" s="123"/>
      <c r="BB1367" s="123"/>
      <c r="BC1367" s="123"/>
      <c r="BD1367" s="123"/>
      <c r="BE1367" s="123"/>
      <c r="BF1367" s="67"/>
    </row>
    <row r="1368" spans="1:58" ht="25.5" customHeight="1" x14ac:dyDescent="0.25">
      <c r="A1368" s="31"/>
      <c r="B1368" s="31"/>
      <c r="C1368" s="31"/>
      <c r="D1368" s="31"/>
      <c r="E1368" s="33"/>
      <c r="F1368" s="90"/>
      <c r="G1368" s="31"/>
      <c r="H1368" s="83"/>
      <c r="I1368" s="83"/>
      <c r="J1368" s="62"/>
      <c r="K1368" s="31"/>
      <c r="L1368" s="31"/>
      <c r="M1368" s="83"/>
      <c r="N1368" s="69"/>
      <c r="O1368" s="69"/>
      <c r="P1368" s="74"/>
      <c r="Q1368" s="74"/>
      <c r="R1368" s="75"/>
      <c r="S1368" s="34"/>
      <c r="T1368" s="83"/>
      <c r="U1368" s="83"/>
      <c r="V1368" s="83"/>
      <c r="W1368" s="83"/>
      <c r="X1368" s="74"/>
      <c r="Y1368" s="74"/>
      <c r="Z1368" s="74"/>
      <c r="AA1368" s="66"/>
      <c r="AB1368" s="72"/>
      <c r="AC1368" s="66"/>
      <c r="AD1368" s="72"/>
      <c r="AE1368" s="72"/>
      <c r="AF1368" s="72"/>
      <c r="AG1368" s="62"/>
      <c r="AH1368" s="104"/>
      <c r="AI1368" s="105"/>
      <c r="AJ1368" s="30"/>
      <c r="AK1368" s="30"/>
      <c r="AL1368" s="30"/>
      <c r="AM1368" s="30"/>
      <c r="AN1368" s="68"/>
      <c r="AO1368" s="68"/>
      <c r="AP1368" s="68"/>
      <c r="AQ1368" s="68"/>
      <c r="AR1368" s="68"/>
      <c r="AS1368" s="31"/>
      <c r="AT1368" s="73"/>
      <c r="AU1368" s="73"/>
      <c r="AV1368" s="68"/>
      <c r="AW1368" s="67"/>
      <c r="AX1368" s="67"/>
      <c r="AY1368" s="67"/>
      <c r="AZ1368" s="67"/>
      <c r="BA1368" s="123"/>
      <c r="BB1368" s="123"/>
      <c r="BC1368" s="123"/>
      <c r="BD1368" s="123"/>
      <c r="BE1368" s="123"/>
      <c r="BF1368" s="67"/>
    </row>
    <row r="1369" spans="1:58" ht="25.5" customHeight="1" x14ac:dyDescent="0.25">
      <c r="A1369" s="31"/>
      <c r="B1369" s="31"/>
      <c r="C1369" s="31"/>
      <c r="D1369" s="31"/>
      <c r="E1369" s="33"/>
      <c r="F1369" s="90"/>
      <c r="G1369" s="31"/>
      <c r="H1369" s="83"/>
      <c r="I1369" s="83"/>
      <c r="J1369" s="62"/>
      <c r="K1369" s="31"/>
      <c r="L1369" s="31"/>
      <c r="M1369" s="83"/>
      <c r="N1369" s="69"/>
      <c r="O1369" s="69"/>
      <c r="P1369" s="74"/>
      <c r="Q1369" s="74"/>
      <c r="R1369" s="75"/>
      <c r="S1369" s="34"/>
      <c r="T1369" s="83"/>
      <c r="U1369" s="83"/>
      <c r="V1369" s="83"/>
      <c r="W1369" s="83"/>
      <c r="X1369" s="74"/>
      <c r="Y1369" s="74"/>
      <c r="Z1369" s="74"/>
      <c r="AA1369" s="66"/>
      <c r="AB1369" s="72"/>
      <c r="AC1369" s="66"/>
      <c r="AD1369" s="72"/>
      <c r="AE1369" s="72"/>
      <c r="AF1369" s="72"/>
      <c r="AG1369" s="62"/>
      <c r="AH1369" s="104"/>
      <c r="AI1369" s="105"/>
      <c r="AJ1369" s="30"/>
      <c r="AK1369" s="30"/>
      <c r="AL1369" s="30"/>
      <c r="AM1369" s="30"/>
      <c r="AN1369" s="68"/>
      <c r="AO1369" s="68"/>
      <c r="AP1369" s="68"/>
      <c r="AQ1369" s="68"/>
      <c r="AR1369" s="68"/>
      <c r="AS1369" s="31"/>
      <c r="AT1369" s="73"/>
      <c r="AU1369" s="73"/>
      <c r="AV1369" s="68"/>
      <c r="AW1369" s="67"/>
      <c r="AX1369" s="67"/>
      <c r="AY1369" s="67"/>
      <c r="AZ1369" s="67"/>
      <c r="BA1369" s="123"/>
      <c r="BB1369" s="123"/>
      <c r="BC1369" s="123"/>
      <c r="BD1369" s="123"/>
      <c r="BE1369" s="123"/>
      <c r="BF1369" s="67"/>
    </row>
    <row r="1370" spans="1:58" ht="25.5" customHeight="1" x14ac:dyDescent="0.25">
      <c r="A1370" s="31"/>
      <c r="B1370" s="31"/>
      <c r="C1370" s="31"/>
      <c r="D1370" s="31"/>
      <c r="E1370" s="33"/>
      <c r="F1370" s="90"/>
      <c r="G1370" s="31"/>
      <c r="H1370" s="83"/>
      <c r="I1370" s="83"/>
      <c r="J1370" s="62"/>
      <c r="K1370" s="31"/>
      <c r="L1370" s="31"/>
      <c r="M1370" s="83"/>
      <c r="N1370" s="69"/>
      <c r="O1370" s="69"/>
      <c r="P1370" s="74"/>
      <c r="Q1370" s="74"/>
      <c r="R1370" s="75"/>
      <c r="S1370" s="34"/>
      <c r="T1370" s="83"/>
      <c r="U1370" s="83"/>
      <c r="V1370" s="83"/>
      <c r="W1370" s="83"/>
      <c r="X1370" s="74"/>
      <c r="Y1370" s="74"/>
      <c r="Z1370" s="74"/>
      <c r="AA1370" s="66"/>
      <c r="AB1370" s="72"/>
      <c r="AC1370" s="66"/>
      <c r="AD1370" s="72"/>
      <c r="AE1370" s="72"/>
      <c r="AF1370" s="72"/>
      <c r="AG1370" s="62"/>
      <c r="AH1370" s="104"/>
      <c r="AI1370" s="105"/>
      <c r="AJ1370" s="30"/>
      <c r="AK1370" s="30"/>
      <c r="AL1370" s="30"/>
      <c r="AM1370" s="30"/>
      <c r="AN1370" s="68"/>
      <c r="AO1370" s="68"/>
      <c r="AP1370" s="68"/>
      <c r="AQ1370" s="68"/>
      <c r="AR1370" s="68"/>
      <c r="AS1370" s="31"/>
      <c r="AT1370" s="73"/>
      <c r="AU1370" s="73"/>
      <c r="AV1370" s="68"/>
      <c r="AW1370" s="67"/>
      <c r="AX1370" s="67"/>
      <c r="AY1370" s="67"/>
      <c r="AZ1370" s="67"/>
      <c r="BA1370" s="123"/>
      <c r="BB1370" s="123"/>
      <c r="BC1370" s="123"/>
      <c r="BD1370" s="123"/>
      <c r="BE1370" s="123"/>
      <c r="BF1370" s="67"/>
    </row>
    <row r="1371" spans="1:58" ht="25.5" customHeight="1" x14ac:dyDescent="0.25">
      <c r="A1371" s="31"/>
      <c r="B1371" s="31"/>
      <c r="C1371" s="31"/>
      <c r="D1371" s="31"/>
      <c r="E1371" s="33"/>
      <c r="F1371" s="90"/>
      <c r="G1371" s="31"/>
      <c r="H1371" s="83"/>
      <c r="I1371" s="83"/>
      <c r="J1371" s="62"/>
      <c r="K1371" s="31"/>
      <c r="L1371" s="31"/>
      <c r="M1371" s="83"/>
      <c r="N1371" s="69"/>
      <c r="O1371" s="69"/>
      <c r="P1371" s="74"/>
      <c r="Q1371" s="74"/>
      <c r="R1371" s="75"/>
      <c r="S1371" s="34"/>
      <c r="T1371" s="83"/>
      <c r="U1371" s="83"/>
      <c r="V1371" s="83"/>
      <c r="W1371" s="83"/>
      <c r="X1371" s="74"/>
      <c r="Y1371" s="74"/>
      <c r="Z1371" s="74"/>
      <c r="AA1371" s="66"/>
      <c r="AB1371" s="72"/>
      <c r="AC1371" s="66"/>
      <c r="AD1371" s="72"/>
      <c r="AE1371" s="72"/>
      <c r="AF1371" s="72"/>
      <c r="AG1371" s="62"/>
      <c r="AH1371" s="104"/>
      <c r="AI1371" s="105"/>
      <c r="AJ1371" s="30"/>
      <c r="AK1371" s="30"/>
      <c r="AL1371" s="30"/>
      <c r="AM1371" s="30"/>
      <c r="AN1371" s="68"/>
      <c r="AO1371" s="68"/>
      <c r="AP1371" s="68"/>
      <c r="AQ1371" s="68"/>
      <c r="AR1371" s="68"/>
      <c r="AS1371" s="31"/>
      <c r="AT1371" s="73"/>
      <c r="AU1371" s="73"/>
      <c r="AV1371" s="68"/>
      <c r="AW1371" s="67"/>
      <c r="AX1371" s="67"/>
      <c r="AY1371" s="67"/>
      <c r="AZ1371" s="67"/>
      <c r="BA1371" s="123"/>
      <c r="BB1371" s="123"/>
      <c r="BC1371" s="123"/>
      <c r="BD1371" s="123"/>
      <c r="BE1371" s="123"/>
      <c r="BF1371" s="67"/>
    </row>
    <row r="1372" spans="1:58" ht="25.5" customHeight="1" x14ac:dyDescent="0.25">
      <c r="A1372" s="31"/>
      <c r="B1372" s="31"/>
      <c r="C1372" s="31"/>
      <c r="D1372" s="31"/>
      <c r="E1372" s="33"/>
      <c r="F1372" s="90"/>
      <c r="G1372" s="31"/>
      <c r="H1372" s="83"/>
      <c r="I1372" s="83"/>
      <c r="J1372" s="62"/>
      <c r="K1372" s="31"/>
      <c r="L1372" s="31"/>
      <c r="M1372" s="83"/>
      <c r="N1372" s="69"/>
      <c r="O1372" s="69"/>
      <c r="P1372" s="74"/>
      <c r="Q1372" s="74"/>
      <c r="R1372" s="75"/>
      <c r="S1372" s="34"/>
      <c r="T1372" s="83"/>
      <c r="U1372" s="83"/>
      <c r="V1372" s="83"/>
      <c r="W1372" s="83"/>
      <c r="X1372" s="74"/>
      <c r="Y1372" s="74"/>
      <c r="Z1372" s="74"/>
      <c r="AA1372" s="66"/>
      <c r="AB1372" s="72"/>
      <c r="AC1372" s="66"/>
      <c r="AD1372" s="72"/>
      <c r="AE1372" s="72"/>
      <c r="AF1372" s="72"/>
      <c r="AG1372" s="62"/>
      <c r="AH1372" s="104"/>
      <c r="AI1372" s="105"/>
      <c r="AJ1372" s="30"/>
      <c r="AK1372" s="30"/>
      <c r="AL1372" s="30"/>
      <c r="AM1372" s="30"/>
      <c r="AN1372" s="68"/>
      <c r="AO1372" s="68"/>
      <c r="AP1372" s="68"/>
      <c r="AQ1372" s="68"/>
      <c r="AR1372" s="68"/>
      <c r="AS1372" s="31"/>
      <c r="AT1372" s="73"/>
      <c r="AU1372" s="73"/>
      <c r="AV1372" s="68"/>
      <c r="AW1372" s="67"/>
      <c r="AX1372" s="67"/>
      <c r="AY1372" s="67"/>
      <c r="AZ1372" s="67"/>
      <c r="BA1372" s="123"/>
      <c r="BB1372" s="123"/>
      <c r="BC1372" s="123"/>
      <c r="BD1372" s="123"/>
      <c r="BE1372" s="123"/>
      <c r="BF1372" s="67"/>
    </row>
    <row r="1373" spans="1:58" ht="25.5" customHeight="1" x14ac:dyDescent="0.25">
      <c r="A1373" s="31"/>
      <c r="B1373" s="31"/>
      <c r="C1373" s="31"/>
      <c r="D1373" s="31"/>
      <c r="E1373" s="33"/>
      <c r="F1373" s="90"/>
      <c r="G1373" s="31"/>
      <c r="H1373" s="83"/>
      <c r="I1373" s="83"/>
      <c r="J1373" s="62"/>
      <c r="K1373" s="31"/>
      <c r="L1373" s="31"/>
      <c r="M1373" s="83"/>
      <c r="N1373" s="69"/>
      <c r="O1373" s="69"/>
      <c r="P1373" s="74"/>
      <c r="Q1373" s="74"/>
      <c r="R1373" s="75"/>
      <c r="S1373" s="34"/>
      <c r="T1373" s="83"/>
      <c r="U1373" s="83"/>
      <c r="V1373" s="83"/>
      <c r="W1373" s="83"/>
      <c r="X1373" s="74"/>
      <c r="Y1373" s="74"/>
      <c r="Z1373" s="74"/>
      <c r="AA1373" s="66"/>
      <c r="AB1373" s="72"/>
      <c r="AC1373" s="66"/>
      <c r="AD1373" s="72"/>
      <c r="AE1373" s="72"/>
      <c r="AF1373" s="72"/>
      <c r="AG1373" s="62"/>
      <c r="AH1373" s="104"/>
      <c r="AI1373" s="105"/>
      <c r="AJ1373" s="30"/>
      <c r="AK1373" s="30"/>
      <c r="AL1373" s="30"/>
      <c r="AM1373" s="30"/>
      <c r="AN1373" s="68"/>
      <c r="AO1373" s="68"/>
      <c r="AP1373" s="68"/>
      <c r="AQ1373" s="68"/>
      <c r="AR1373" s="68"/>
      <c r="AS1373" s="31"/>
      <c r="AT1373" s="73"/>
      <c r="AU1373" s="73"/>
      <c r="AV1373" s="68"/>
      <c r="AW1373" s="67"/>
      <c r="AX1373" s="67"/>
      <c r="AY1373" s="67"/>
      <c r="AZ1373" s="67"/>
      <c r="BA1373" s="123"/>
      <c r="BB1373" s="123"/>
      <c r="BC1373" s="123"/>
      <c r="BD1373" s="123"/>
      <c r="BE1373" s="123"/>
      <c r="BF1373" s="67"/>
    </row>
    <row r="1374" spans="1:58" ht="25.5" customHeight="1" x14ac:dyDescent="0.25">
      <c r="A1374" s="31"/>
      <c r="B1374" s="31"/>
      <c r="C1374" s="31"/>
      <c r="D1374" s="31"/>
      <c r="E1374" s="33"/>
      <c r="F1374" s="90"/>
      <c r="G1374" s="31"/>
      <c r="H1374" s="83"/>
      <c r="I1374" s="83"/>
      <c r="J1374" s="62"/>
      <c r="K1374" s="31"/>
      <c r="L1374" s="31"/>
      <c r="M1374" s="83"/>
      <c r="N1374" s="69"/>
      <c r="O1374" s="69"/>
      <c r="P1374" s="74"/>
      <c r="Q1374" s="74"/>
      <c r="R1374" s="75"/>
      <c r="S1374" s="34"/>
      <c r="T1374" s="83"/>
      <c r="U1374" s="83"/>
      <c r="V1374" s="83"/>
      <c r="W1374" s="83"/>
      <c r="X1374" s="74"/>
      <c r="Y1374" s="74"/>
      <c r="Z1374" s="74"/>
      <c r="AA1374" s="66"/>
      <c r="AB1374" s="72"/>
      <c r="AC1374" s="66"/>
      <c r="AD1374" s="72"/>
      <c r="AE1374" s="72"/>
      <c r="AF1374" s="72"/>
      <c r="AG1374" s="62"/>
      <c r="AH1374" s="104"/>
      <c r="AI1374" s="105"/>
      <c r="AJ1374" s="30"/>
      <c r="AK1374" s="30"/>
      <c r="AL1374" s="30"/>
      <c r="AM1374" s="30"/>
      <c r="AN1374" s="68"/>
      <c r="AO1374" s="68"/>
      <c r="AP1374" s="68"/>
      <c r="AQ1374" s="68"/>
      <c r="AR1374" s="68"/>
      <c r="AS1374" s="31"/>
      <c r="AT1374" s="73"/>
      <c r="AU1374" s="73"/>
      <c r="AV1374" s="68"/>
      <c r="AW1374" s="67"/>
      <c r="AX1374" s="67"/>
      <c r="AY1374" s="67"/>
      <c r="AZ1374" s="67"/>
      <c r="BA1374" s="123"/>
      <c r="BB1374" s="123"/>
      <c r="BC1374" s="123"/>
      <c r="BD1374" s="123"/>
      <c r="BE1374" s="123"/>
      <c r="BF1374" s="67"/>
    </row>
    <row r="1375" spans="1:58" ht="25.5" customHeight="1" x14ac:dyDescent="0.25">
      <c r="A1375" s="31"/>
      <c r="B1375" s="31"/>
      <c r="C1375" s="31"/>
      <c r="D1375" s="31"/>
      <c r="E1375" s="33"/>
      <c r="F1375" s="90"/>
      <c r="G1375" s="31"/>
      <c r="H1375" s="83"/>
      <c r="I1375" s="83"/>
      <c r="J1375" s="62"/>
      <c r="K1375" s="31"/>
      <c r="L1375" s="31"/>
      <c r="M1375" s="83"/>
      <c r="N1375" s="69"/>
      <c r="O1375" s="69"/>
      <c r="P1375" s="74"/>
      <c r="Q1375" s="74"/>
      <c r="R1375" s="75"/>
      <c r="S1375" s="34"/>
      <c r="T1375" s="83"/>
      <c r="U1375" s="83"/>
      <c r="V1375" s="83"/>
      <c r="W1375" s="83"/>
      <c r="X1375" s="74"/>
      <c r="Y1375" s="74"/>
      <c r="Z1375" s="74"/>
      <c r="AA1375" s="66"/>
      <c r="AB1375" s="72"/>
      <c r="AC1375" s="66"/>
      <c r="AD1375" s="72"/>
      <c r="AE1375" s="72"/>
      <c r="AF1375" s="72"/>
      <c r="AG1375" s="62"/>
      <c r="AH1375" s="104"/>
      <c r="AI1375" s="105"/>
      <c r="AJ1375" s="30"/>
      <c r="AK1375" s="30"/>
      <c r="AL1375" s="30"/>
      <c r="AM1375" s="30"/>
      <c r="AN1375" s="68"/>
      <c r="AO1375" s="68"/>
      <c r="AP1375" s="68"/>
      <c r="AQ1375" s="68"/>
      <c r="AR1375" s="68"/>
      <c r="AS1375" s="31"/>
      <c r="AT1375" s="73"/>
      <c r="AU1375" s="73"/>
      <c r="AV1375" s="68"/>
      <c r="AW1375" s="67"/>
      <c r="AX1375" s="67"/>
      <c r="AY1375" s="67"/>
      <c r="AZ1375" s="67"/>
      <c r="BA1375" s="123"/>
      <c r="BB1375" s="123"/>
      <c r="BC1375" s="123"/>
      <c r="BD1375" s="123"/>
      <c r="BE1375" s="123"/>
      <c r="BF1375" s="67"/>
    </row>
    <row r="1376" spans="1:58" ht="25.5" customHeight="1" x14ac:dyDescent="0.25">
      <c r="A1376" s="31"/>
      <c r="B1376" s="31"/>
      <c r="C1376" s="31"/>
      <c r="D1376" s="31"/>
      <c r="E1376" s="33"/>
      <c r="F1376" s="90"/>
      <c r="G1376" s="31"/>
      <c r="H1376" s="83"/>
      <c r="I1376" s="83"/>
      <c r="J1376" s="62"/>
      <c r="K1376" s="31"/>
      <c r="L1376" s="31"/>
      <c r="M1376" s="83"/>
      <c r="N1376" s="69"/>
      <c r="O1376" s="69"/>
      <c r="P1376" s="74"/>
      <c r="Q1376" s="74"/>
      <c r="R1376" s="75"/>
      <c r="S1376" s="34"/>
      <c r="T1376" s="83"/>
      <c r="U1376" s="83"/>
      <c r="V1376" s="83"/>
      <c r="W1376" s="83"/>
      <c r="X1376" s="74"/>
      <c r="Y1376" s="74"/>
      <c r="Z1376" s="74"/>
      <c r="AA1376" s="66"/>
      <c r="AB1376" s="72"/>
      <c r="AC1376" s="66"/>
      <c r="AD1376" s="72"/>
      <c r="AE1376" s="72"/>
      <c r="AF1376" s="72"/>
      <c r="AG1376" s="62"/>
      <c r="AH1376" s="104"/>
      <c r="AI1376" s="105"/>
      <c r="AJ1376" s="30"/>
      <c r="AK1376" s="30"/>
      <c r="AL1376" s="30"/>
      <c r="AM1376" s="30"/>
      <c r="AN1376" s="68"/>
      <c r="AO1376" s="68"/>
      <c r="AP1376" s="68"/>
      <c r="AQ1376" s="68"/>
      <c r="AR1376" s="68"/>
      <c r="AS1376" s="31"/>
      <c r="AT1376" s="73"/>
      <c r="AU1376" s="73"/>
      <c r="AV1376" s="68"/>
      <c r="AW1376" s="67"/>
      <c r="AX1376" s="67"/>
      <c r="AY1376" s="67"/>
      <c r="AZ1376" s="67"/>
      <c r="BA1376" s="123"/>
      <c r="BB1376" s="123"/>
      <c r="BC1376" s="123"/>
      <c r="BD1376" s="123"/>
      <c r="BE1376" s="123"/>
      <c r="BF1376" s="67"/>
    </row>
    <row r="1377" spans="1:58" ht="25.5" customHeight="1" x14ac:dyDescent="0.25">
      <c r="A1377" s="31"/>
      <c r="B1377" s="31"/>
      <c r="C1377" s="31"/>
      <c r="D1377" s="31"/>
      <c r="E1377" s="33"/>
      <c r="F1377" s="90"/>
      <c r="G1377" s="31"/>
      <c r="H1377" s="83"/>
      <c r="I1377" s="83"/>
      <c r="J1377" s="62"/>
      <c r="K1377" s="31"/>
      <c r="L1377" s="31"/>
      <c r="M1377" s="83"/>
      <c r="N1377" s="69"/>
      <c r="O1377" s="69"/>
      <c r="P1377" s="74"/>
      <c r="Q1377" s="74"/>
      <c r="R1377" s="75"/>
      <c r="S1377" s="34"/>
      <c r="T1377" s="83"/>
      <c r="U1377" s="83"/>
      <c r="V1377" s="83"/>
      <c r="W1377" s="83"/>
      <c r="X1377" s="74"/>
      <c r="Y1377" s="74"/>
      <c r="Z1377" s="74"/>
      <c r="AA1377" s="66"/>
      <c r="AB1377" s="72"/>
      <c r="AC1377" s="66"/>
      <c r="AD1377" s="72"/>
      <c r="AE1377" s="72"/>
      <c r="AF1377" s="72"/>
      <c r="AG1377" s="62"/>
      <c r="AH1377" s="104"/>
      <c r="AI1377" s="105"/>
      <c r="AJ1377" s="30"/>
      <c r="AK1377" s="30"/>
      <c r="AL1377" s="30"/>
      <c r="AM1377" s="30"/>
      <c r="AN1377" s="68"/>
      <c r="AO1377" s="68"/>
      <c r="AP1377" s="68"/>
      <c r="AQ1377" s="68"/>
      <c r="AR1377" s="68"/>
      <c r="AS1377" s="31"/>
      <c r="AT1377" s="73"/>
      <c r="AU1377" s="73"/>
      <c r="AV1377" s="68"/>
      <c r="AW1377" s="67"/>
      <c r="AX1377" s="67"/>
      <c r="AY1377" s="67"/>
      <c r="AZ1377" s="67"/>
      <c r="BA1377" s="123"/>
      <c r="BB1377" s="123"/>
      <c r="BC1377" s="123"/>
      <c r="BD1377" s="123"/>
      <c r="BE1377" s="123"/>
      <c r="BF1377" s="67"/>
    </row>
    <row r="1378" spans="1:58" ht="25.5" customHeight="1" x14ac:dyDescent="0.25">
      <c r="A1378" s="31"/>
      <c r="B1378" s="31"/>
      <c r="C1378" s="31"/>
      <c r="D1378" s="31"/>
      <c r="E1378" s="33"/>
      <c r="F1378" s="90"/>
      <c r="G1378" s="31"/>
      <c r="H1378" s="83"/>
      <c r="I1378" s="83"/>
      <c r="J1378" s="62"/>
      <c r="K1378" s="31"/>
      <c r="L1378" s="31"/>
      <c r="M1378" s="83"/>
      <c r="N1378" s="69"/>
      <c r="O1378" s="69"/>
      <c r="P1378" s="74"/>
      <c r="Q1378" s="74"/>
      <c r="R1378" s="75"/>
      <c r="S1378" s="34"/>
      <c r="T1378" s="83"/>
      <c r="U1378" s="83"/>
      <c r="V1378" s="83"/>
      <c r="W1378" s="83"/>
      <c r="X1378" s="74"/>
      <c r="Y1378" s="74"/>
      <c r="Z1378" s="74"/>
      <c r="AA1378" s="66"/>
      <c r="AB1378" s="72"/>
      <c r="AC1378" s="66"/>
      <c r="AD1378" s="72"/>
      <c r="AE1378" s="72"/>
      <c r="AF1378" s="72"/>
      <c r="AG1378" s="62"/>
      <c r="AH1378" s="104"/>
      <c r="AI1378" s="105"/>
      <c r="AJ1378" s="30"/>
      <c r="AK1378" s="30"/>
      <c r="AL1378" s="30"/>
      <c r="AM1378" s="30"/>
      <c r="AN1378" s="68"/>
      <c r="AO1378" s="68"/>
      <c r="AP1378" s="68"/>
      <c r="AQ1378" s="68"/>
      <c r="AR1378" s="68"/>
      <c r="AS1378" s="31"/>
      <c r="AT1378" s="73"/>
      <c r="AU1378" s="73"/>
      <c r="AV1378" s="68"/>
      <c r="AW1378" s="67"/>
      <c r="AX1378" s="67"/>
      <c r="AY1378" s="67"/>
      <c r="AZ1378" s="67"/>
      <c r="BA1378" s="123"/>
      <c r="BB1378" s="123"/>
      <c r="BC1378" s="123"/>
      <c r="BD1378" s="123"/>
      <c r="BE1378" s="123"/>
      <c r="BF1378" s="67"/>
    </row>
    <row r="1379" spans="1:58" ht="25.5" customHeight="1" x14ac:dyDescent="0.25">
      <c r="A1379" s="31"/>
      <c r="B1379" s="31"/>
      <c r="C1379" s="31"/>
      <c r="D1379" s="31"/>
      <c r="E1379" s="33"/>
      <c r="F1379" s="90"/>
      <c r="G1379" s="31"/>
      <c r="H1379" s="83"/>
      <c r="I1379" s="83"/>
      <c r="J1379" s="62"/>
      <c r="K1379" s="31"/>
      <c r="L1379" s="31"/>
      <c r="M1379" s="83"/>
      <c r="N1379" s="69"/>
      <c r="O1379" s="69"/>
      <c r="P1379" s="74"/>
      <c r="Q1379" s="74"/>
      <c r="R1379" s="75"/>
      <c r="S1379" s="34"/>
      <c r="T1379" s="83"/>
      <c r="U1379" s="83"/>
      <c r="V1379" s="83"/>
      <c r="W1379" s="83"/>
      <c r="X1379" s="74"/>
      <c r="Y1379" s="74"/>
      <c r="Z1379" s="74"/>
      <c r="AA1379" s="66"/>
      <c r="AB1379" s="72"/>
      <c r="AC1379" s="66"/>
      <c r="AD1379" s="72"/>
      <c r="AE1379" s="72"/>
      <c r="AF1379" s="72"/>
      <c r="AG1379" s="62"/>
      <c r="AH1379" s="104"/>
      <c r="AI1379" s="105"/>
      <c r="AJ1379" s="30"/>
      <c r="AK1379" s="30"/>
      <c r="AL1379" s="30"/>
      <c r="AM1379" s="30"/>
      <c r="AN1379" s="68"/>
      <c r="AO1379" s="68"/>
      <c r="AP1379" s="68"/>
      <c r="AQ1379" s="68"/>
      <c r="AR1379" s="68"/>
      <c r="AS1379" s="31"/>
      <c r="AT1379" s="73"/>
      <c r="AU1379" s="73"/>
      <c r="AV1379" s="68"/>
      <c r="AW1379" s="67"/>
      <c r="AX1379" s="67"/>
      <c r="AY1379" s="67"/>
      <c r="AZ1379" s="67"/>
      <c r="BA1379" s="123"/>
      <c r="BB1379" s="123"/>
      <c r="BC1379" s="123"/>
      <c r="BD1379" s="123"/>
      <c r="BE1379" s="123"/>
      <c r="BF1379" s="67"/>
    </row>
    <row r="1380" spans="1:58" ht="25.5" customHeight="1" x14ac:dyDescent="0.25">
      <c r="A1380" s="31"/>
      <c r="B1380" s="31"/>
      <c r="C1380" s="31"/>
      <c r="D1380" s="31"/>
      <c r="E1380" s="33"/>
      <c r="F1380" s="90"/>
      <c r="G1380" s="31"/>
      <c r="H1380" s="83"/>
      <c r="I1380" s="83"/>
      <c r="J1380" s="62"/>
      <c r="K1380" s="31"/>
      <c r="L1380" s="31"/>
      <c r="M1380" s="83"/>
      <c r="N1380" s="69"/>
      <c r="O1380" s="69"/>
      <c r="P1380" s="74"/>
      <c r="Q1380" s="74"/>
      <c r="R1380" s="75"/>
      <c r="S1380" s="34"/>
      <c r="T1380" s="83"/>
      <c r="U1380" s="83"/>
      <c r="V1380" s="83"/>
      <c r="W1380" s="83"/>
      <c r="X1380" s="74"/>
      <c r="Y1380" s="74"/>
      <c r="Z1380" s="74"/>
      <c r="AA1380" s="66"/>
      <c r="AB1380" s="72"/>
      <c r="AC1380" s="66"/>
      <c r="AD1380" s="72"/>
      <c r="AE1380" s="72"/>
      <c r="AF1380" s="72"/>
      <c r="AG1380" s="62"/>
      <c r="AH1380" s="104"/>
      <c r="AI1380" s="105"/>
      <c r="AJ1380" s="30"/>
      <c r="AK1380" s="30"/>
      <c r="AL1380" s="30"/>
      <c r="AM1380" s="30"/>
      <c r="AN1380" s="68"/>
      <c r="AO1380" s="68"/>
      <c r="AP1380" s="68"/>
      <c r="AQ1380" s="68"/>
      <c r="AR1380" s="68"/>
      <c r="AS1380" s="31"/>
      <c r="AT1380" s="73"/>
      <c r="AU1380" s="73"/>
      <c r="AV1380" s="68"/>
      <c r="AW1380" s="67"/>
      <c r="AX1380" s="67"/>
      <c r="AY1380" s="67"/>
      <c r="AZ1380" s="67"/>
      <c r="BA1380" s="123"/>
      <c r="BB1380" s="123"/>
      <c r="BC1380" s="123"/>
      <c r="BD1380" s="123"/>
      <c r="BE1380" s="123"/>
      <c r="BF1380" s="67"/>
    </row>
    <row r="1381" spans="1:58" ht="25.5" customHeight="1" x14ac:dyDescent="0.25">
      <c r="A1381" s="31"/>
      <c r="B1381" s="31"/>
      <c r="C1381" s="31"/>
      <c r="D1381" s="31"/>
      <c r="E1381" s="33"/>
      <c r="F1381" s="90"/>
      <c r="G1381" s="31"/>
      <c r="H1381" s="83"/>
      <c r="I1381" s="83"/>
      <c r="J1381" s="62"/>
      <c r="K1381" s="31"/>
      <c r="L1381" s="31"/>
      <c r="M1381" s="83"/>
      <c r="N1381" s="69"/>
      <c r="O1381" s="69"/>
      <c r="P1381" s="74"/>
      <c r="Q1381" s="74"/>
      <c r="R1381" s="75"/>
      <c r="S1381" s="34"/>
      <c r="T1381" s="83"/>
      <c r="U1381" s="83"/>
      <c r="V1381" s="83"/>
      <c r="W1381" s="83"/>
      <c r="X1381" s="74"/>
      <c r="Y1381" s="74"/>
      <c r="Z1381" s="74"/>
      <c r="AA1381" s="66"/>
      <c r="AB1381" s="72"/>
      <c r="AC1381" s="66"/>
      <c r="AD1381" s="72"/>
      <c r="AE1381" s="72"/>
      <c r="AF1381" s="72"/>
      <c r="AG1381" s="62"/>
      <c r="AH1381" s="104"/>
      <c r="AI1381" s="105"/>
      <c r="AJ1381" s="30"/>
      <c r="AK1381" s="30"/>
      <c r="AL1381" s="30"/>
      <c r="AM1381" s="30"/>
      <c r="AN1381" s="68"/>
      <c r="AO1381" s="68"/>
      <c r="AP1381" s="68"/>
      <c r="AQ1381" s="68"/>
      <c r="AR1381" s="68"/>
      <c r="AS1381" s="31"/>
      <c r="AT1381" s="73"/>
      <c r="AU1381" s="73"/>
      <c r="AV1381" s="68"/>
      <c r="AW1381" s="67"/>
      <c r="AX1381" s="67"/>
      <c r="AY1381" s="67"/>
      <c r="AZ1381" s="67"/>
      <c r="BA1381" s="123"/>
      <c r="BB1381" s="123"/>
      <c r="BC1381" s="123"/>
      <c r="BD1381" s="123"/>
      <c r="BE1381" s="123"/>
      <c r="BF1381" s="67"/>
    </row>
    <row r="1382" spans="1:58" ht="25.5" customHeight="1" x14ac:dyDescent="0.25">
      <c r="A1382" s="31"/>
      <c r="B1382" s="31"/>
      <c r="C1382" s="31"/>
      <c r="D1382" s="31"/>
      <c r="E1382" s="33"/>
      <c r="F1382" s="90"/>
      <c r="G1382" s="31"/>
      <c r="H1382" s="83"/>
      <c r="I1382" s="83"/>
      <c r="J1382" s="62"/>
      <c r="K1382" s="31"/>
      <c r="L1382" s="31"/>
      <c r="M1382" s="83"/>
      <c r="N1382" s="69"/>
      <c r="O1382" s="69"/>
      <c r="P1382" s="74"/>
      <c r="Q1382" s="74"/>
      <c r="R1382" s="75"/>
      <c r="S1382" s="34"/>
      <c r="T1382" s="83"/>
      <c r="U1382" s="83"/>
      <c r="V1382" s="83"/>
      <c r="W1382" s="83"/>
      <c r="X1382" s="74"/>
      <c r="Y1382" s="74"/>
      <c r="Z1382" s="74"/>
      <c r="AA1382" s="66"/>
      <c r="AB1382" s="72"/>
      <c r="AC1382" s="66"/>
      <c r="AD1382" s="72"/>
      <c r="AE1382" s="72"/>
      <c r="AF1382" s="72"/>
      <c r="AG1382" s="62"/>
      <c r="AH1382" s="104"/>
      <c r="AI1382" s="105"/>
      <c r="AJ1382" s="30"/>
      <c r="AK1382" s="30"/>
      <c r="AL1382" s="30"/>
      <c r="AM1382" s="30"/>
      <c r="AN1382" s="68"/>
      <c r="AO1382" s="68"/>
      <c r="AP1382" s="68"/>
      <c r="AQ1382" s="68"/>
      <c r="AR1382" s="68"/>
      <c r="AS1382" s="31"/>
      <c r="AT1382" s="73"/>
      <c r="AU1382" s="73"/>
      <c r="AV1382" s="68"/>
      <c r="AW1382" s="67"/>
      <c r="AX1382" s="67"/>
      <c r="AY1382" s="67"/>
      <c r="AZ1382" s="67"/>
      <c r="BA1382" s="123"/>
      <c r="BB1382" s="123"/>
      <c r="BC1382" s="123"/>
      <c r="BD1382" s="123"/>
      <c r="BE1382" s="123"/>
      <c r="BF1382" s="67"/>
    </row>
    <row r="1383" spans="1:58" ht="25.5" customHeight="1" x14ac:dyDescent="0.25">
      <c r="A1383" s="31"/>
      <c r="B1383" s="31"/>
      <c r="C1383" s="31"/>
      <c r="D1383" s="31"/>
      <c r="E1383" s="33"/>
      <c r="F1383" s="90"/>
      <c r="G1383" s="31"/>
      <c r="H1383" s="83"/>
      <c r="I1383" s="83"/>
      <c r="J1383" s="62"/>
      <c r="K1383" s="31"/>
      <c r="L1383" s="31"/>
      <c r="M1383" s="83"/>
      <c r="N1383" s="69"/>
      <c r="O1383" s="69"/>
      <c r="P1383" s="74"/>
      <c r="Q1383" s="74"/>
      <c r="R1383" s="75"/>
      <c r="S1383" s="34"/>
      <c r="T1383" s="83"/>
      <c r="U1383" s="83"/>
      <c r="V1383" s="83"/>
      <c r="W1383" s="83"/>
      <c r="X1383" s="74"/>
      <c r="Y1383" s="74"/>
      <c r="Z1383" s="74"/>
      <c r="AA1383" s="66"/>
      <c r="AB1383" s="72"/>
      <c r="AC1383" s="66"/>
      <c r="AD1383" s="72"/>
      <c r="AE1383" s="72"/>
      <c r="AF1383" s="72"/>
      <c r="AG1383" s="62"/>
      <c r="AH1383" s="104"/>
      <c r="AI1383" s="105"/>
      <c r="AJ1383" s="30"/>
      <c r="AK1383" s="30"/>
      <c r="AL1383" s="30"/>
      <c r="AM1383" s="30"/>
      <c r="AN1383" s="68"/>
      <c r="AO1383" s="68"/>
      <c r="AP1383" s="68"/>
      <c r="AQ1383" s="68"/>
      <c r="AR1383" s="68"/>
      <c r="AS1383" s="31"/>
      <c r="AT1383" s="73"/>
      <c r="AU1383" s="73"/>
      <c r="AV1383" s="68"/>
      <c r="AW1383" s="67"/>
      <c r="AX1383" s="67"/>
      <c r="AY1383" s="67"/>
      <c r="AZ1383" s="67"/>
      <c r="BA1383" s="123"/>
      <c r="BB1383" s="123"/>
      <c r="BC1383" s="123"/>
      <c r="BD1383" s="123"/>
      <c r="BE1383" s="123"/>
      <c r="BF1383" s="67"/>
    </row>
    <row r="1384" spans="1:58" ht="25.5" customHeight="1" x14ac:dyDescent="0.25">
      <c r="A1384" s="31"/>
      <c r="B1384" s="31"/>
      <c r="C1384" s="31"/>
      <c r="D1384" s="31"/>
      <c r="E1384" s="33"/>
      <c r="F1384" s="90"/>
      <c r="G1384" s="31"/>
      <c r="H1384" s="83"/>
      <c r="I1384" s="83"/>
      <c r="J1384" s="62"/>
      <c r="K1384" s="31"/>
      <c r="L1384" s="31"/>
      <c r="M1384" s="83"/>
      <c r="N1384" s="69"/>
      <c r="O1384" s="69"/>
      <c r="P1384" s="74"/>
      <c r="Q1384" s="74"/>
      <c r="R1384" s="75"/>
      <c r="S1384" s="34"/>
      <c r="T1384" s="83"/>
      <c r="U1384" s="83"/>
      <c r="V1384" s="83"/>
      <c r="W1384" s="83"/>
      <c r="X1384" s="74"/>
      <c r="Y1384" s="74"/>
      <c r="Z1384" s="74"/>
      <c r="AA1384" s="66"/>
      <c r="AB1384" s="72"/>
      <c r="AC1384" s="66"/>
      <c r="AD1384" s="72"/>
      <c r="AE1384" s="72"/>
      <c r="AF1384" s="72"/>
      <c r="AG1384" s="62"/>
      <c r="AH1384" s="104"/>
      <c r="AI1384" s="105"/>
      <c r="AJ1384" s="30"/>
      <c r="AK1384" s="30"/>
      <c r="AL1384" s="30"/>
      <c r="AM1384" s="30"/>
      <c r="AN1384" s="68"/>
      <c r="AO1384" s="68"/>
      <c r="AP1384" s="68"/>
      <c r="AQ1384" s="68"/>
      <c r="AR1384" s="68"/>
      <c r="AS1384" s="31"/>
      <c r="AT1384" s="73"/>
      <c r="AU1384" s="73"/>
      <c r="AV1384" s="68"/>
      <c r="AW1384" s="67"/>
      <c r="AX1384" s="67"/>
      <c r="AY1384" s="67"/>
      <c r="AZ1384" s="67"/>
      <c r="BA1384" s="123"/>
      <c r="BB1384" s="123"/>
      <c r="BC1384" s="123"/>
      <c r="BD1384" s="123"/>
      <c r="BE1384" s="123"/>
      <c r="BF1384" s="67"/>
    </row>
    <row r="1385" spans="1:58" ht="25.5" customHeight="1" x14ac:dyDescent="0.25">
      <c r="A1385" s="31"/>
      <c r="B1385" s="31"/>
      <c r="C1385" s="31"/>
      <c r="D1385" s="31"/>
      <c r="E1385" s="33"/>
      <c r="F1385" s="90"/>
      <c r="G1385" s="31"/>
      <c r="H1385" s="83"/>
      <c r="I1385" s="83"/>
      <c r="J1385" s="62"/>
      <c r="K1385" s="31"/>
      <c r="L1385" s="31"/>
      <c r="M1385" s="83"/>
      <c r="N1385" s="69"/>
      <c r="O1385" s="69"/>
      <c r="P1385" s="74"/>
      <c r="Q1385" s="74"/>
      <c r="R1385" s="75"/>
      <c r="S1385" s="34"/>
      <c r="T1385" s="83"/>
      <c r="U1385" s="83"/>
      <c r="V1385" s="83"/>
      <c r="W1385" s="83"/>
      <c r="X1385" s="74"/>
      <c r="Y1385" s="74"/>
      <c r="Z1385" s="74"/>
      <c r="AA1385" s="66"/>
      <c r="AB1385" s="72"/>
      <c r="AC1385" s="66"/>
      <c r="AD1385" s="72"/>
      <c r="AE1385" s="72"/>
      <c r="AF1385" s="72"/>
      <c r="AG1385" s="62"/>
      <c r="AH1385" s="104"/>
      <c r="AI1385" s="105"/>
      <c r="AJ1385" s="30"/>
      <c r="AK1385" s="30"/>
      <c r="AL1385" s="30"/>
      <c r="AM1385" s="30"/>
      <c r="AN1385" s="68"/>
      <c r="AO1385" s="68"/>
      <c r="AP1385" s="68"/>
      <c r="AQ1385" s="68"/>
      <c r="AR1385" s="68"/>
      <c r="AS1385" s="31"/>
      <c r="AT1385" s="73"/>
      <c r="AU1385" s="73"/>
      <c r="AV1385" s="68"/>
      <c r="AW1385" s="67"/>
      <c r="AX1385" s="67"/>
      <c r="AY1385" s="67"/>
      <c r="AZ1385" s="67"/>
      <c r="BA1385" s="123"/>
      <c r="BB1385" s="123"/>
      <c r="BC1385" s="123"/>
      <c r="BD1385" s="123"/>
      <c r="BE1385" s="123"/>
      <c r="BF1385" s="67"/>
    </row>
    <row r="1386" spans="1:58" ht="25.5" customHeight="1" x14ac:dyDescent="0.25">
      <c r="A1386" s="31"/>
      <c r="B1386" s="31"/>
      <c r="C1386" s="31"/>
      <c r="D1386" s="31"/>
      <c r="E1386" s="33"/>
      <c r="F1386" s="90"/>
      <c r="G1386" s="31"/>
      <c r="H1386" s="83"/>
      <c r="I1386" s="83"/>
      <c r="J1386" s="62"/>
      <c r="K1386" s="31"/>
      <c r="L1386" s="31"/>
      <c r="M1386" s="83"/>
      <c r="N1386" s="69"/>
      <c r="O1386" s="69"/>
      <c r="P1386" s="74"/>
      <c r="Q1386" s="74"/>
      <c r="R1386" s="75"/>
      <c r="S1386" s="34"/>
      <c r="T1386" s="83"/>
      <c r="U1386" s="83"/>
      <c r="V1386" s="83"/>
      <c r="W1386" s="83"/>
      <c r="X1386" s="74"/>
      <c r="Y1386" s="74"/>
      <c r="Z1386" s="74"/>
      <c r="AA1386" s="66"/>
      <c r="AB1386" s="72"/>
      <c r="AC1386" s="66"/>
      <c r="AD1386" s="72"/>
      <c r="AE1386" s="72"/>
      <c r="AF1386" s="72"/>
      <c r="AG1386" s="62"/>
      <c r="AH1386" s="104"/>
      <c r="AI1386" s="105"/>
      <c r="AJ1386" s="30"/>
      <c r="AK1386" s="30"/>
      <c r="AL1386" s="30"/>
      <c r="AM1386" s="30"/>
      <c r="AN1386" s="68"/>
      <c r="AO1386" s="68"/>
      <c r="AP1386" s="68"/>
      <c r="AQ1386" s="68"/>
      <c r="AR1386" s="68"/>
      <c r="AS1386" s="31"/>
      <c r="AT1386" s="73"/>
      <c r="AU1386" s="73"/>
      <c r="AV1386" s="68"/>
      <c r="AW1386" s="67"/>
      <c r="AX1386" s="67"/>
      <c r="AY1386" s="67"/>
      <c r="AZ1386" s="67"/>
      <c r="BA1386" s="123"/>
      <c r="BB1386" s="123"/>
      <c r="BC1386" s="123"/>
      <c r="BD1386" s="123"/>
      <c r="BE1386" s="123"/>
      <c r="BF1386" s="67"/>
    </row>
    <row r="1387" spans="1:58" ht="25.5" customHeight="1" x14ac:dyDescent="0.25">
      <c r="A1387" s="31"/>
      <c r="B1387" s="31"/>
      <c r="C1387" s="31"/>
      <c r="D1387" s="31"/>
      <c r="E1387" s="33"/>
      <c r="F1387" s="90"/>
      <c r="G1387" s="31"/>
      <c r="H1387" s="83"/>
      <c r="I1387" s="83"/>
      <c r="J1387" s="62"/>
      <c r="K1387" s="31"/>
      <c r="L1387" s="31"/>
      <c r="M1387" s="83"/>
      <c r="N1387" s="69"/>
      <c r="O1387" s="69"/>
      <c r="P1387" s="74"/>
      <c r="Q1387" s="74"/>
      <c r="R1387" s="75"/>
      <c r="S1387" s="34"/>
      <c r="T1387" s="83"/>
      <c r="U1387" s="83"/>
      <c r="V1387" s="83"/>
      <c r="W1387" s="83"/>
      <c r="X1387" s="74"/>
      <c r="Y1387" s="74"/>
      <c r="Z1387" s="74"/>
      <c r="AA1387" s="66"/>
      <c r="AB1387" s="72"/>
      <c r="AC1387" s="66"/>
      <c r="AD1387" s="72"/>
      <c r="AE1387" s="72"/>
      <c r="AF1387" s="72"/>
      <c r="AG1387" s="62"/>
      <c r="AH1387" s="104"/>
      <c r="AI1387" s="105"/>
      <c r="AJ1387" s="30"/>
      <c r="AK1387" s="30"/>
      <c r="AL1387" s="30"/>
      <c r="AM1387" s="30"/>
      <c r="AN1387" s="68"/>
      <c r="AO1387" s="68"/>
      <c r="AP1387" s="68"/>
      <c r="AQ1387" s="68"/>
      <c r="AR1387" s="68"/>
      <c r="AS1387" s="31"/>
      <c r="AT1387" s="73"/>
      <c r="AU1387" s="73"/>
      <c r="AV1387" s="68"/>
      <c r="AW1387" s="67"/>
      <c r="AX1387" s="67"/>
      <c r="AY1387" s="67"/>
      <c r="AZ1387" s="67"/>
      <c r="BA1387" s="123"/>
      <c r="BB1387" s="123"/>
      <c r="BC1387" s="123"/>
      <c r="BD1387" s="123"/>
      <c r="BE1387" s="123"/>
      <c r="BF1387" s="67"/>
    </row>
    <row r="1388" spans="1:58" ht="25.5" customHeight="1" x14ac:dyDescent="0.25">
      <c r="A1388" s="31"/>
      <c r="B1388" s="31"/>
      <c r="C1388" s="31"/>
      <c r="D1388" s="31"/>
      <c r="E1388" s="33"/>
      <c r="F1388" s="90"/>
      <c r="G1388" s="31"/>
      <c r="H1388" s="83"/>
      <c r="I1388" s="83"/>
      <c r="J1388" s="62"/>
      <c r="K1388" s="31"/>
      <c r="L1388" s="31"/>
      <c r="M1388" s="83"/>
      <c r="N1388" s="69"/>
      <c r="O1388" s="69"/>
      <c r="P1388" s="74"/>
      <c r="Q1388" s="74"/>
      <c r="R1388" s="75"/>
      <c r="S1388" s="34"/>
      <c r="T1388" s="83"/>
      <c r="U1388" s="83"/>
      <c r="V1388" s="83"/>
      <c r="W1388" s="83"/>
      <c r="X1388" s="74"/>
      <c r="Y1388" s="74"/>
      <c r="Z1388" s="74"/>
      <c r="AA1388" s="66"/>
      <c r="AB1388" s="72"/>
      <c r="AC1388" s="66"/>
      <c r="AD1388" s="72"/>
      <c r="AE1388" s="72"/>
      <c r="AF1388" s="72"/>
      <c r="AG1388" s="62"/>
      <c r="AH1388" s="104"/>
      <c r="AI1388" s="105"/>
      <c r="AJ1388" s="30"/>
      <c r="AK1388" s="30"/>
      <c r="AL1388" s="30"/>
      <c r="AM1388" s="30"/>
      <c r="AN1388" s="68"/>
      <c r="AO1388" s="68"/>
      <c r="AP1388" s="68"/>
      <c r="AQ1388" s="68"/>
      <c r="AR1388" s="68"/>
      <c r="AS1388" s="31"/>
      <c r="AT1388" s="73"/>
      <c r="AU1388" s="73"/>
      <c r="AV1388" s="68"/>
      <c r="AW1388" s="67"/>
      <c r="AX1388" s="67"/>
      <c r="AY1388" s="67"/>
      <c r="AZ1388" s="67"/>
      <c r="BA1388" s="123"/>
      <c r="BB1388" s="123"/>
      <c r="BC1388" s="123"/>
      <c r="BD1388" s="123"/>
      <c r="BE1388" s="123"/>
      <c r="BF1388" s="67"/>
    </row>
    <row r="1389" spans="1:58" ht="25.5" customHeight="1" x14ac:dyDescent="0.25">
      <c r="A1389" s="31"/>
      <c r="B1389" s="31"/>
      <c r="C1389" s="31"/>
      <c r="D1389" s="31"/>
      <c r="E1389" s="33"/>
      <c r="F1389" s="90"/>
      <c r="G1389" s="31"/>
      <c r="H1389" s="83"/>
      <c r="I1389" s="83"/>
      <c r="J1389" s="62"/>
      <c r="K1389" s="31"/>
      <c r="L1389" s="31"/>
      <c r="M1389" s="83"/>
      <c r="N1389" s="69"/>
      <c r="O1389" s="69"/>
      <c r="P1389" s="74"/>
      <c r="Q1389" s="74"/>
      <c r="R1389" s="75"/>
      <c r="S1389" s="34"/>
      <c r="T1389" s="83"/>
      <c r="U1389" s="83"/>
      <c r="V1389" s="83"/>
      <c r="W1389" s="83"/>
      <c r="X1389" s="74"/>
      <c r="Y1389" s="74"/>
      <c r="Z1389" s="74"/>
      <c r="AA1389" s="66"/>
      <c r="AB1389" s="72"/>
      <c r="AC1389" s="66"/>
      <c r="AD1389" s="72"/>
      <c r="AE1389" s="72"/>
      <c r="AF1389" s="72"/>
      <c r="AG1389" s="62"/>
      <c r="AH1389" s="104"/>
      <c r="AI1389" s="105"/>
      <c r="AJ1389" s="30"/>
      <c r="AK1389" s="30"/>
      <c r="AL1389" s="30"/>
      <c r="AM1389" s="30"/>
      <c r="AN1389" s="68"/>
      <c r="AO1389" s="68"/>
      <c r="AP1389" s="68"/>
      <c r="AQ1389" s="68"/>
      <c r="AR1389" s="68"/>
      <c r="AS1389" s="31"/>
      <c r="AT1389" s="73"/>
      <c r="AU1389" s="73"/>
      <c r="AV1389" s="68"/>
      <c r="AW1389" s="67"/>
      <c r="AX1389" s="67"/>
      <c r="AY1389" s="67"/>
      <c r="AZ1389" s="67"/>
      <c r="BA1389" s="123"/>
      <c r="BB1389" s="123"/>
      <c r="BC1389" s="123"/>
      <c r="BD1389" s="123"/>
      <c r="BE1389" s="123"/>
      <c r="BF1389" s="67"/>
    </row>
    <row r="1390" spans="1:58" ht="25.5" customHeight="1" x14ac:dyDescent="0.25">
      <c r="A1390" s="31"/>
      <c r="B1390" s="31"/>
      <c r="C1390" s="31"/>
      <c r="D1390" s="31"/>
      <c r="E1390" s="33"/>
      <c r="F1390" s="90"/>
      <c r="G1390" s="31"/>
      <c r="H1390" s="83"/>
      <c r="I1390" s="83"/>
      <c r="J1390" s="62"/>
      <c r="K1390" s="31"/>
      <c r="L1390" s="31"/>
      <c r="M1390" s="83"/>
      <c r="N1390" s="69"/>
      <c r="O1390" s="69"/>
      <c r="P1390" s="74"/>
      <c r="Q1390" s="74"/>
      <c r="R1390" s="75"/>
      <c r="S1390" s="34"/>
      <c r="T1390" s="83"/>
      <c r="U1390" s="83"/>
      <c r="V1390" s="83"/>
      <c r="W1390" s="83"/>
      <c r="X1390" s="74"/>
      <c r="Y1390" s="74"/>
      <c r="Z1390" s="74"/>
      <c r="AA1390" s="66"/>
      <c r="AB1390" s="72"/>
      <c r="AC1390" s="66"/>
      <c r="AD1390" s="72"/>
      <c r="AE1390" s="72"/>
      <c r="AF1390" s="72"/>
      <c r="AG1390" s="62"/>
      <c r="AH1390" s="104"/>
      <c r="AI1390" s="105"/>
      <c r="AJ1390" s="30"/>
      <c r="AK1390" s="30"/>
      <c r="AL1390" s="30"/>
      <c r="AM1390" s="30"/>
      <c r="AN1390" s="68"/>
      <c r="AO1390" s="68"/>
      <c r="AP1390" s="68"/>
      <c r="AQ1390" s="68"/>
      <c r="AR1390" s="68"/>
      <c r="AS1390" s="31"/>
      <c r="AT1390" s="73"/>
      <c r="AU1390" s="73"/>
      <c r="AV1390" s="68"/>
      <c r="AW1390" s="67"/>
      <c r="AX1390" s="67"/>
      <c r="AY1390" s="67"/>
      <c r="AZ1390" s="67"/>
      <c r="BA1390" s="123"/>
      <c r="BB1390" s="123"/>
      <c r="BC1390" s="123"/>
      <c r="BD1390" s="123"/>
      <c r="BE1390" s="123"/>
      <c r="BF1390" s="67"/>
    </row>
    <row r="1391" spans="1:58" ht="25.5" customHeight="1" x14ac:dyDescent="0.25">
      <c r="A1391" s="31"/>
      <c r="B1391" s="31"/>
      <c r="C1391" s="31"/>
      <c r="D1391" s="31"/>
      <c r="E1391" s="33"/>
      <c r="F1391" s="90"/>
      <c r="G1391" s="31"/>
      <c r="H1391" s="83"/>
      <c r="I1391" s="83"/>
      <c r="J1391" s="62"/>
      <c r="K1391" s="31"/>
      <c r="L1391" s="31"/>
      <c r="M1391" s="83"/>
      <c r="N1391" s="69"/>
      <c r="O1391" s="69"/>
      <c r="P1391" s="74"/>
      <c r="Q1391" s="74"/>
      <c r="R1391" s="75"/>
      <c r="S1391" s="34"/>
      <c r="T1391" s="83"/>
      <c r="U1391" s="83"/>
      <c r="V1391" s="83"/>
      <c r="W1391" s="83"/>
      <c r="X1391" s="74"/>
      <c r="Y1391" s="74"/>
      <c r="Z1391" s="74"/>
      <c r="AA1391" s="66"/>
      <c r="AB1391" s="72"/>
      <c r="AC1391" s="66"/>
      <c r="AD1391" s="72"/>
      <c r="AE1391" s="72"/>
      <c r="AF1391" s="72"/>
      <c r="AG1391" s="62"/>
      <c r="AH1391" s="104"/>
      <c r="AI1391" s="105"/>
      <c r="AJ1391" s="30"/>
      <c r="AK1391" s="30"/>
      <c r="AL1391" s="30"/>
      <c r="AM1391" s="30"/>
      <c r="AN1391" s="68"/>
      <c r="AO1391" s="68"/>
      <c r="AP1391" s="68"/>
      <c r="AQ1391" s="68"/>
      <c r="AR1391" s="68"/>
      <c r="AS1391" s="31"/>
      <c r="AT1391" s="73"/>
      <c r="AU1391" s="73"/>
      <c r="AV1391" s="68"/>
      <c r="AW1391" s="67"/>
      <c r="AX1391" s="67"/>
      <c r="AY1391" s="67"/>
      <c r="AZ1391" s="67"/>
      <c r="BA1391" s="123"/>
      <c r="BB1391" s="123"/>
      <c r="BC1391" s="123"/>
      <c r="BD1391" s="123"/>
      <c r="BE1391" s="123"/>
      <c r="BF1391" s="67"/>
    </row>
    <row r="1392" spans="1:58" ht="25.5" customHeight="1" x14ac:dyDescent="0.25">
      <c r="A1392" s="31"/>
      <c r="B1392" s="31"/>
      <c r="C1392" s="31"/>
      <c r="D1392" s="31"/>
      <c r="E1392" s="33"/>
      <c r="F1392" s="90"/>
      <c r="G1392" s="31"/>
      <c r="H1392" s="83"/>
      <c r="I1392" s="83"/>
      <c r="J1392" s="62"/>
      <c r="K1392" s="31"/>
      <c r="L1392" s="31"/>
      <c r="M1392" s="83"/>
      <c r="N1392" s="69"/>
      <c r="O1392" s="69"/>
      <c r="P1392" s="74"/>
      <c r="Q1392" s="74"/>
      <c r="R1392" s="75"/>
      <c r="S1392" s="34"/>
      <c r="T1392" s="83"/>
      <c r="U1392" s="83"/>
      <c r="V1392" s="83"/>
      <c r="W1392" s="83"/>
      <c r="X1392" s="74"/>
      <c r="Y1392" s="74"/>
      <c r="Z1392" s="74"/>
      <c r="AA1392" s="66"/>
      <c r="AB1392" s="72"/>
      <c r="AC1392" s="66"/>
      <c r="AD1392" s="72"/>
      <c r="AE1392" s="72"/>
      <c r="AF1392" s="72"/>
      <c r="AG1392" s="62"/>
      <c r="AH1392" s="104"/>
      <c r="AI1392" s="105"/>
      <c r="AJ1392" s="30"/>
      <c r="AK1392" s="30"/>
      <c r="AL1392" s="30"/>
      <c r="AM1392" s="30"/>
      <c r="AN1392" s="68"/>
      <c r="AO1392" s="68"/>
      <c r="AP1392" s="68"/>
      <c r="AQ1392" s="68"/>
      <c r="AR1392" s="68"/>
      <c r="AS1392" s="31"/>
      <c r="AT1392" s="73"/>
      <c r="AU1392" s="73"/>
      <c r="AV1392" s="68"/>
      <c r="AW1392" s="67"/>
      <c r="AX1392" s="67"/>
      <c r="AY1392" s="67"/>
      <c r="AZ1392" s="67"/>
      <c r="BA1392" s="123"/>
      <c r="BB1392" s="123"/>
      <c r="BC1392" s="123"/>
      <c r="BD1392" s="123"/>
      <c r="BE1392" s="123"/>
      <c r="BF1392" s="67"/>
    </row>
    <row r="1393" spans="1:58" ht="25.5" customHeight="1" x14ac:dyDescent="0.25">
      <c r="A1393" s="31"/>
      <c r="B1393" s="31"/>
      <c r="C1393" s="31"/>
      <c r="D1393" s="31"/>
      <c r="E1393" s="33"/>
      <c r="F1393" s="90"/>
      <c r="G1393" s="31"/>
      <c r="H1393" s="83"/>
      <c r="I1393" s="83"/>
      <c r="J1393" s="62"/>
      <c r="K1393" s="31"/>
      <c r="L1393" s="31"/>
      <c r="M1393" s="83"/>
      <c r="N1393" s="69"/>
      <c r="O1393" s="69"/>
      <c r="P1393" s="74"/>
      <c r="Q1393" s="74"/>
      <c r="R1393" s="75"/>
      <c r="S1393" s="34"/>
      <c r="T1393" s="83"/>
      <c r="U1393" s="83"/>
      <c r="V1393" s="83"/>
      <c r="W1393" s="83"/>
      <c r="X1393" s="74"/>
      <c r="Y1393" s="74"/>
      <c r="Z1393" s="74"/>
      <c r="AA1393" s="66"/>
      <c r="AB1393" s="72"/>
      <c r="AC1393" s="66"/>
      <c r="AD1393" s="72"/>
      <c r="AE1393" s="72"/>
      <c r="AF1393" s="72"/>
      <c r="AG1393" s="62"/>
      <c r="AH1393" s="104"/>
      <c r="AI1393" s="105"/>
      <c r="AJ1393" s="30"/>
      <c r="AK1393" s="30"/>
      <c r="AL1393" s="30"/>
      <c r="AM1393" s="30"/>
      <c r="AN1393" s="68"/>
      <c r="AO1393" s="68"/>
      <c r="AP1393" s="68"/>
      <c r="AQ1393" s="68"/>
      <c r="AR1393" s="68"/>
      <c r="AS1393" s="31"/>
      <c r="AT1393" s="73"/>
      <c r="AU1393" s="73"/>
      <c r="AV1393" s="68"/>
      <c r="AW1393" s="67"/>
      <c r="AX1393" s="67"/>
      <c r="AY1393" s="67"/>
      <c r="AZ1393" s="67"/>
      <c r="BA1393" s="123"/>
      <c r="BB1393" s="123"/>
      <c r="BC1393" s="123"/>
      <c r="BD1393" s="123"/>
      <c r="BE1393" s="123"/>
      <c r="BF1393" s="67"/>
    </row>
    <row r="1394" spans="1:58" ht="25.5" customHeight="1" x14ac:dyDescent="0.25">
      <c r="A1394" s="31"/>
      <c r="B1394" s="31"/>
      <c r="C1394" s="31"/>
      <c r="D1394" s="31"/>
      <c r="E1394" s="33"/>
      <c r="F1394" s="90"/>
      <c r="G1394" s="31"/>
      <c r="H1394" s="83"/>
      <c r="I1394" s="83"/>
      <c r="J1394" s="62"/>
      <c r="K1394" s="31"/>
      <c r="L1394" s="31"/>
      <c r="M1394" s="83"/>
      <c r="N1394" s="69"/>
      <c r="O1394" s="69"/>
      <c r="P1394" s="74"/>
      <c r="Q1394" s="74"/>
      <c r="R1394" s="75"/>
      <c r="S1394" s="34"/>
      <c r="T1394" s="83"/>
      <c r="U1394" s="83"/>
      <c r="V1394" s="83"/>
      <c r="W1394" s="83"/>
      <c r="X1394" s="74"/>
      <c r="Y1394" s="74"/>
      <c r="Z1394" s="74"/>
      <c r="AA1394" s="66"/>
      <c r="AB1394" s="72"/>
      <c r="AC1394" s="66"/>
      <c r="AD1394" s="72"/>
      <c r="AE1394" s="72"/>
      <c r="AF1394" s="72"/>
      <c r="AG1394" s="62"/>
      <c r="AH1394" s="104"/>
      <c r="AI1394" s="105"/>
      <c r="AJ1394" s="30"/>
      <c r="AK1394" s="30"/>
      <c r="AL1394" s="30"/>
      <c r="AM1394" s="30"/>
      <c r="AN1394" s="68"/>
      <c r="AO1394" s="68"/>
      <c r="AP1394" s="68"/>
      <c r="AQ1394" s="68"/>
      <c r="AR1394" s="68"/>
      <c r="AS1394" s="31"/>
      <c r="AT1394" s="73"/>
      <c r="AU1394" s="73"/>
      <c r="AV1394" s="68"/>
      <c r="AW1394" s="67"/>
      <c r="AX1394" s="67"/>
      <c r="AY1394" s="67"/>
      <c r="AZ1394" s="67"/>
      <c r="BA1394" s="123"/>
      <c r="BB1394" s="123"/>
      <c r="BC1394" s="123"/>
      <c r="BD1394" s="123"/>
      <c r="BE1394" s="123"/>
      <c r="BF1394" s="67"/>
    </row>
    <row r="1395" spans="1:58" ht="25.5" customHeight="1" x14ac:dyDescent="0.25">
      <c r="A1395" s="31"/>
      <c r="B1395" s="31"/>
      <c r="C1395" s="31"/>
      <c r="D1395" s="31"/>
      <c r="E1395" s="33"/>
      <c r="F1395" s="90"/>
      <c r="G1395" s="31"/>
      <c r="H1395" s="83"/>
      <c r="I1395" s="83"/>
      <c r="J1395" s="62"/>
      <c r="K1395" s="31"/>
      <c r="L1395" s="31"/>
      <c r="M1395" s="83"/>
      <c r="N1395" s="69"/>
      <c r="O1395" s="69"/>
      <c r="P1395" s="74"/>
      <c r="Q1395" s="74"/>
      <c r="R1395" s="75"/>
      <c r="S1395" s="34"/>
      <c r="T1395" s="83"/>
      <c r="U1395" s="83"/>
      <c r="V1395" s="83"/>
      <c r="W1395" s="83"/>
      <c r="X1395" s="74"/>
      <c r="Y1395" s="74"/>
      <c r="Z1395" s="74"/>
      <c r="AA1395" s="66"/>
      <c r="AB1395" s="72"/>
      <c r="AC1395" s="66"/>
      <c r="AD1395" s="72"/>
      <c r="AE1395" s="72"/>
      <c r="AF1395" s="72"/>
      <c r="AG1395" s="62"/>
      <c r="AH1395" s="104"/>
      <c r="AI1395" s="105"/>
      <c r="AJ1395" s="30"/>
      <c r="AK1395" s="30"/>
      <c r="AL1395" s="30"/>
      <c r="AM1395" s="30"/>
      <c r="AN1395" s="68"/>
      <c r="AO1395" s="68"/>
      <c r="AP1395" s="68"/>
      <c r="AQ1395" s="68"/>
      <c r="AR1395" s="68"/>
      <c r="AS1395" s="31"/>
      <c r="AT1395" s="73"/>
      <c r="AU1395" s="73"/>
      <c r="AV1395" s="68"/>
      <c r="AW1395" s="67"/>
      <c r="AX1395" s="67"/>
      <c r="AY1395" s="67"/>
      <c r="AZ1395" s="67"/>
      <c r="BA1395" s="123"/>
      <c r="BB1395" s="123"/>
      <c r="BC1395" s="123"/>
      <c r="BD1395" s="123"/>
      <c r="BE1395" s="123"/>
      <c r="BF1395" s="67"/>
    </row>
    <row r="1396" spans="1:58" ht="25.5" customHeight="1" x14ac:dyDescent="0.25">
      <c r="A1396" s="31"/>
      <c r="B1396" s="31"/>
      <c r="C1396" s="31"/>
      <c r="D1396" s="31"/>
      <c r="E1396" s="33"/>
      <c r="F1396" s="90"/>
      <c r="G1396" s="31"/>
      <c r="H1396" s="83"/>
      <c r="I1396" s="83"/>
      <c r="J1396" s="62"/>
      <c r="K1396" s="31"/>
      <c r="L1396" s="31"/>
      <c r="M1396" s="83"/>
      <c r="N1396" s="69"/>
      <c r="O1396" s="69"/>
      <c r="P1396" s="74"/>
      <c r="Q1396" s="74"/>
      <c r="R1396" s="75"/>
      <c r="S1396" s="34"/>
      <c r="T1396" s="83"/>
      <c r="U1396" s="83"/>
      <c r="V1396" s="83"/>
      <c r="W1396" s="83"/>
      <c r="X1396" s="74"/>
      <c r="Y1396" s="74"/>
      <c r="Z1396" s="74"/>
      <c r="AA1396" s="66"/>
      <c r="AB1396" s="72"/>
      <c r="AC1396" s="66"/>
      <c r="AD1396" s="72"/>
      <c r="AE1396" s="72"/>
      <c r="AF1396" s="72"/>
      <c r="AG1396" s="62"/>
      <c r="AH1396" s="104"/>
      <c r="AI1396" s="105"/>
      <c r="AJ1396" s="30"/>
      <c r="AK1396" s="30"/>
      <c r="AL1396" s="30"/>
      <c r="AM1396" s="30"/>
      <c r="AN1396" s="68"/>
      <c r="AO1396" s="68"/>
      <c r="AP1396" s="68"/>
      <c r="AQ1396" s="68"/>
      <c r="AR1396" s="68"/>
      <c r="AS1396" s="31"/>
      <c r="AT1396" s="73"/>
      <c r="AU1396" s="73"/>
      <c r="AV1396" s="68"/>
      <c r="AW1396" s="67"/>
      <c r="AX1396" s="67"/>
      <c r="AY1396" s="67"/>
      <c r="AZ1396" s="67"/>
      <c r="BA1396" s="123"/>
      <c r="BB1396" s="123"/>
      <c r="BC1396" s="123"/>
      <c r="BD1396" s="123"/>
      <c r="BE1396" s="123"/>
      <c r="BF1396" s="67"/>
    </row>
    <row r="1397" spans="1:58" ht="25.5" customHeight="1" x14ac:dyDescent="0.25">
      <c r="A1397" s="31"/>
      <c r="B1397" s="31"/>
      <c r="C1397" s="31"/>
      <c r="D1397" s="31"/>
      <c r="E1397" s="33"/>
      <c r="F1397" s="90"/>
      <c r="G1397" s="31"/>
      <c r="H1397" s="83"/>
      <c r="I1397" s="83"/>
      <c r="J1397" s="62"/>
      <c r="K1397" s="31"/>
      <c r="L1397" s="31"/>
      <c r="M1397" s="83"/>
      <c r="N1397" s="69"/>
      <c r="O1397" s="69"/>
      <c r="P1397" s="74"/>
      <c r="Q1397" s="74"/>
      <c r="R1397" s="75"/>
      <c r="S1397" s="34"/>
      <c r="T1397" s="83"/>
      <c r="U1397" s="83"/>
      <c r="V1397" s="83"/>
      <c r="W1397" s="83"/>
      <c r="X1397" s="74"/>
      <c r="Y1397" s="74"/>
      <c r="Z1397" s="74"/>
      <c r="AA1397" s="66"/>
      <c r="AB1397" s="72"/>
      <c r="AC1397" s="66"/>
      <c r="AD1397" s="72"/>
      <c r="AE1397" s="72"/>
      <c r="AF1397" s="72"/>
      <c r="AG1397" s="62"/>
      <c r="AH1397" s="104"/>
      <c r="AI1397" s="105"/>
      <c r="AJ1397" s="30"/>
      <c r="AK1397" s="30"/>
      <c r="AL1397" s="30"/>
      <c r="AM1397" s="30"/>
      <c r="AN1397" s="68"/>
      <c r="AO1397" s="68"/>
      <c r="AP1397" s="68"/>
      <c r="AQ1397" s="68"/>
      <c r="AR1397" s="68"/>
      <c r="AS1397" s="31"/>
      <c r="AT1397" s="73"/>
      <c r="AU1397" s="73"/>
      <c r="AV1397" s="68"/>
      <c r="AW1397" s="67"/>
      <c r="AX1397" s="67"/>
      <c r="AY1397" s="67"/>
      <c r="AZ1397" s="67"/>
      <c r="BA1397" s="123"/>
      <c r="BB1397" s="123"/>
      <c r="BC1397" s="123"/>
      <c r="BD1397" s="123"/>
      <c r="BE1397" s="123"/>
      <c r="BF1397" s="67"/>
    </row>
    <row r="1398" spans="1:58" ht="25.5" customHeight="1" x14ac:dyDescent="0.25">
      <c r="A1398" s="31"/>
      <c r="B1398" s="31"/>
      <c r="C1398" s="31"/>
      <c r="D1398" s="31"/>
      <c r="E1398" s="33"/>
      <c r="F1398" s="90"/>
      <c r="G1398" s="31"/>
      <c r="H1398" s="83"/>
      <c r="I1398" s="83"/>
      <c r="J1398" s="62"/>
      <c r="K1398" s="31"/>
      <c r="L1398" s="31"/>
      <c r="M1398" s="83"/>
      <c r="N1398" s="69"/>
      <c r="O1398" s="69"/>
      <c r="P1398" s="74"/>
      <c r="Q1398" s="74"/>
      <c r="R1398" s="75"/>
      <c r="S1398" s="34"/>
      <c r="T1398" s="83"/>
      <c r="U1398" s="83"/>
      <c r="V1398" s="83"/>
      <c r="W1398" s="83"/>
      <c r="X1398" s="74"/>
      <c r="Y1398" s="74"/>
      <c r="Z1398" s="74"/>
      <c r="AA1398" s="66"/>
      <c r="AB1398" s="72"/>
      <c r="AC1398" s="66"/>
      <c r="AD1398" s="72"/>
      <c r="AE1398" s="72"/>
      <c r="AF1398" s="72"/>
      <c r="AG1398" s="62"/>
      <c r="AH1398" s="104"/>
      <c r="AI1398" s="105"/>
      <c r="AJ1398" s="30"/>
      <c r="AK1398" s="30"/>
      <c r="AL1398" s="30"/>
      <c r="AM1398" s="30"/>
      <c r="AN1398" s="68"/>
      <c r="AO1398" s="68"/>
      <c r="AP1398" s="68"/>
      <c r="AQ1398" s="68"/>
      <c r="AR1398" s="68"/>
      <c r="AS1398" s="31"/>
      <c r="AT1398" s="73"/>
      <c r="AU1398" s="73"/>
      <c r="AV1398" s="68"/>
      <c r="AW1398" s="67"/>
      <c r="AX1398" s="67"/>
      <c r="AY1398" s="67"/>
      <c r="AZ1398" s="67"/>
      <c r="BA1398" s="123"/>
      <c r="BB1398" s="123"/>
      <c r="BC1398" s="123"/>
      <c r="BD1398" s="123"/>
      <c r="BE1398" s="123"/>
      <c r="BF1398" s="67"/>
    </row>
    <row r="1399" spans="1:58" ht="25.5" customHeight="1" x14ac:dyDescent="0.25">
      <c r="A1399" s="31"/>
      <c r="B1399" s="31"/>
      <c r="C1399" s="31"/>
      <c r="D1399" s="31"/>
      <c r="E1399" s="33"/>
      <c r="F1399" s="90"/>
      <c r="G1399" s="31"/>
      <c r="H1399" s="83"/>
      <c r="I1399" s="83"/>
      <c r="J1399" s="62"/>
      <c r="K1399" s="31"/>
      <c r="L1399" s="31"/>
      <c r="M1399" s="83"/>
      <c r="N1399" s="69"/>
      <c r="O1399" s="69"/>
      <c r="P1399" s="74"/>
      <c r="Q1399" s="74"/>
      <c r="R1399" s="75"/>
      <c r="S1399" s="34"/>
      <c r="T1399" s="83"/>
      <c r="U1399" s="83"/>
      <c r="V1399" s="83"/>
      <c r="W1399" s="83"/>
      <c r="X1399" s="74"/>
      <c r="Y1399" s="74"/>
      <c r="Z1399" s="74"/>
      <c r="AA1399" s="66"/>
      <c r="AB1399" s="72"/>
      <c r="AC1399" s="66"/>
      <c r="AD1399" s="72"/>
      <c r="AE1399" s="72"/>
      <c r="AF1399" s="72"/>
      <c r="AG1399" s="62"/>
      <c r="AH1399" s="104"/>
      <c r="AI1399" s="105"/>
      <c r="AJ1399" s="30"/>
      <c r="AK1399" s="30"/>
      <c r="AL1399" s="30"/>
      <c r="AM1399" s="30"/>
      <c r="AN1399" s="68"/>
      <c r="AO1399" s="68"/>
      <c r="AP1399" s="68"/>
      <c r="AQ1399" s="68"/>
      <c r="AR1399" s="68"/>
      <c r="AS1399" s="31"/>
      <c r="AT1399" s="73"/>
      <c r="AU1399" s="73"/>
      <c r="AV1399" s="68"/>
      <c r="AW1399" s="67"/>
      <c r="AX1399" s="67"/>
      <c r="AY1399" s="67"/>
      <c r="AZ1399" s="67"/>
      <c r="BA1399" s="123"/>
      <c r="BB1399" s="123"/>
      <c r="BC1399" s="123"/>
      <c r="BD1399" s="123"/>
      <c r="BE1399" s="123"/>
      <c r="BF1399" s="67"/>
    </row>
    <row r="1400" spans="1:58" ht="25.5" customHeight="1" x14ac:dyDescent="0.25">
      <c r="A1400" s="31"/>
      <c r="B1400" s="31"/>
      <c r="C1400" s="31"/>
      <c r="D1400" s="31"/>
      <c r="E1400" s="33"/>
      <c r="F1400" s="90"/>
      <c r="G1400" s="31"/>
      <c r="H1400" s="83"/>
      <c r="I1400" s="83"/>
      <c r="J1400" s="62"/>
      <c r="K1400" s="31"/>
      <c r="L1400" s="31"/>
      <c r="M1400" s="83"/>
      <c r="N1400" s="69"/>
      <c r="O1400" s="69"/>
      <c r="P1400" s="74"/>
      <c r="Q1400" s="74"/>
      <c r="R1400" s="75"/>
      <c r="S1400" s="34"/>
      <c r="T1400" s="83"/>
      <c r="U1400" s="83"/>
      <c r="V1400" s="83"/>
      <c r="W1400" s="83"/>
      <c r="X1400" s="74"/>
      <c r="Y1400" s="74"/>
      <c r="Z1400" s="74"/>
      <c r="AA1400" s="66"/>
      <c r="AB1400" s="72"/>
      <c r="AC1400" s="66"/>
      <c r="AD1400" s="72"/>
      <c r="AE1400" s="72"/>
      <c r="AF1400" s="72"/>
      <c r="AG1400" s="62"/>
      <c r="AH1400" s="104"/>
      <c r="AI1400" s="105"/>
      <c r="AJ1400" s="30"/>
      <c r="AK1400" s="30"/>
      <c r="AL1400" s="30"/>
      <c r="AM1400" s="30"/>
      <c r="AN1400" s="68"/>
      <c r="AO1400" s="68"/>
      <c r="AP1400" s="68"/>
      <c r="AQ1400" s="68"/>
      <c r="AR1400" s="68"/>
      <c r="AS1400" s="31"/>
      <c r="AT1400" s="73"/>
      <c r="AU1400" s="73"/>
      <c r="AV1400" s="68"/>
      <c r="AW1400" s="67"/>
      <c r="AX1400" s="67"/>
      <c r="AY1400" s="67"/>
      <c r="AZ1400" s="67"/>
      <c r="BA1400" s="123"/>
      <c r="BB1400" s="123"/>
      <c r="BC1400" s="123"/>
      <c r="BD1400" s="123"/>
      <c r="BE1400" s="123"/>
      <c r="BF1400" s="67"/>
    </row>
    <row r="1401" spans="1:58" ht="25.5" customHeight="1" x14ac:dyDescent="0.25">
      <c r="A1401" s="31"/>
      <c r="B1401" s="31"/>
      <c r="C1401" s="31"/>
      <c r="D1401" s="31"/>
      <c r="E1401" s="33"/>
      <c r="F1401" s="90"/>
      <c r="G1401" s="31"/>
      <c r="H1401" s="83"/>
      <c r="I1401" s="83"/>
      <c r="J1401" s="62"/>
      <c r="K1401" s="31"/>
      <c r="L1401" s="31"/>
      <c r="M1401" s="83"/>
      <c r="N1401" s="69"/>
      <c r="O1401" s="69"/>
      <c r="P1401" s="74"/>
      <c r="Q1401" s="74"/>
      <c r="R1401" s="75"/>
      <c r="S1401" s="34"/>
      <c r="T1401" s="83"/>
      <c r="U1401" s="83"/>
      <c r="V1401" s="83"/>
      <c r="W1401" s="83"/>
      <c r="X1401" s="74"/>
      <c r="Y1401" s="74"/>
      <c r="Z1401" s="74"/>
      <c r="AA1401" s="66"/>
      <c r="AB1401" s="72"/>
      <c r="AC1401" s="66"/>
      <c r="AD1401" s="72"/>
      <c r="AE1401" s="72"/>
      <c r="AF1401" s="72"/>
      <c r="AG1401" s="62"/>
      <c r="AH1401" s="104"/>
      <c r="AI1401" s="105"/>
      <c r="AJ1401" s="30"/>
      <c r="AK1401" s="30"/>
      <c r="AL1401" s="30"/>
      <c r="AM1401" s="30"/>
      <c r="AN1401" s="68"/>
      <c r="AO1401" s="68"/>
      <c r="AP1401" s="68"/>
      <c r="AQ1401" s="68"/>
      <c r="AR1401" s="68"/>
      <c r="AS1401" s="31"/>
      <c r="AT1401" s="73"/>
      <c r="AU1401" s="73"/>
      <c r="AV1401" s="68"/>
      <c r="AW1401" s="67"/>
      <c r="AX1401" s="67"/>
      <c r="AY1401" s="67"/>
      <c r="AZ1401" s="67"/>
      <c r="BA1401" s="123"/>
      <c r="BB1401" s="123"/>
      <c r="BC1401" s="123"/>
      <c r="BD1401" s="123"/>
      <c r="BE1401" s="123"/>
      <c r="BF1401" s="67"/>
    </row>
    <row r="1402" spans="1:58" ht="25.5" customHeight="1" x14ac:dyDescent="0.25">
      <c r="A1402" s="31"/>
      <c r="B1402" s="31"/>
      <c r="C1402" s="31"/>
      <c r="D1402" s="31"/>
      <c r="E1402" s="33"/>
      <c r="F1402" s="90"/>
      <c r="G1402" s="31"/>
      <c r="H1402" s="83"/>
      <c r="I1402" s="83"/>
      <c r="J1402" s="62"/>
      <c r="K1402" s="31"/>
      <c r="L1402" s="31"/>
      <c r="M1402" s="83"/>
      <c r="N1402" s="69"/>
      <c r="O1402" s="69"/>
      <c r="P1402" s="74"/>
      <c r="Q1402" s="74"/>
      <c r="R1402" s="75"/>
      <c r="S1402" s="34"/>
      <c r="T1402" s="83"/>
      <c r="U1402" s="83"/>
      <c r="V1402" s="83"/>
      <c r="W1402" s="83"/>
      <c r="X1402" s="74"/>
      <c r="Y1402" s="74"/>
      <c r="Z1402" s="74"/>
      <c r="AA1402" s="66"/>
      <c r="AB1402" s="72"/>
      <c r="AC1402" s="66"/>
      <c r="AD1402" s="72"/>
      <c r="AE1402" s="72"/>
      <c r="AF1402" s="72"/>
      <c r="AG1402" s="62"/>
      <c r="AH1402" s="104"/>
      <c r="AI1402" s="105"/>
      <c r="AJ1402" s="30"/>
      <c r="AK1402" s="30"/>
      <c r="AL1402" s="30"/>
      <c r="AM1402" s="30"/>
      <c r="AN1402" s="68"/>
      <c r="AO1402" s="68"/>
      <c r="AP1402" s="68"/>
      <c r="AQ1402" s="68"/>
      <c r="AR1402" s="68"/>
      <c r="AS1402" s="31"/>
      <c r="AT1402" s="73"/>
      <c r="AU1402" s="73"/>
      <c r="AV1402" s="68"/>
      <c r="AW1402" s="67"/>
      <c r="AX1402" s="67"/>
      <c r="AY1402" s="67"/>
      <c r="AZ1402" s="67"/>
      <c r="BA1402" s="123"/>
      <c r="BB1402" s="123"/>
      <c r="BC1402" s="123"/>
      <c r="BD1402" s="123"/>
      <c r="BE1402" s="123"/>
      <c r="BF1402" s="67"/>
    </row>
    <row r="1403" spans="1:58" ht="25.5" customHeight="1" x14ac:dyDescent="0.25">
      <c r="A1403" s="31"/>
      <c r="B1403" s="31"/>
      <c r="C1403" s="31"/>
      <c r="D1403" s="31"/>
      <c r="E1403" s="33"/>
      <c r="F1403" s="90"/>
      <c r="G1403" s="31"/>
      <c r="H1403" s="83"/>
      <c r="I1403" s="83"/>
      <c r="J1403" s="62"/>
      <c r="K1403" s="31"/>
      <c r="L1403" s="31"/>
      <c r="M1403" s="83"/>
      <c r="N1403" s="69"/>
      <c r="O1403" s="69"/>
      <c r="P1403" s="74"/>
      <c r="Q1403" s="74"/>
      <c r="R1403" s="75"/>
      <c r="S1403" s="34"/>
      <c r="T1403" s="83"/>
      <c r="U1403" s="83"/>
      <c r="V1403" s="83"/>
      <c r="W1403" s="83"/>
      <c r="X1403" s="74"/>
      <c r="Y1403" s="74"/>
      <c r="Z1403" s="74"/>
      <c r="AA1403" s="66"/>
      <c r="AB1403" s="72"/>
      <c r="AC1403" s="66"/>
      <c r="AD1403" s="72"/>
      <c r="AE1403" s="72"/>
      <c r="AF1403" s="72"/>
      <c r="AG1403" s="62"/>
      <c r="AH1403" s="104"/>
      <c r="AI1403" s="105"/>
      <c r="AJ1403" s="30"/>
      <c r="AK1403" s="30"/>
      <c r="AL1403" s="30"/>
      <c r="AM1403" s="30"/>
      <c r="AN1403" s="68"/>
      <c r="AO1403" s="68"/>
      <c r="AP1403" s="68"/>
      <c r="AQ1403" s="68"/>
      <c r="AR1403" s="68"/>
      <c r="AS1403" s="31"/>
      <c r="AT1403" s="73"/>
      <c r="AU1403" s="73"/>
      <c r="AV1403" s="68"/>
      <c r="AW1403" s="67"/>
      <c r="AX1403" s="67"/>
      <c r="AY1403" s="67"/>
      <c r="AZ1403" s="67"/>
      <c r="BA1403" s="123"/>
      <c r="BB1403" s="123"/>
      <c r="BC1403" s="123"/>
      <c r="BD1403" s="123"/>
      <c r="BE1403" s="123"/>
      <c r="BF1403" s="67"/>
    </row>
    <row r="1404" spans="1:58" ht="25.5" customHeight="1" x14ac:dyDescent="0.25">
      <c r="A1404" s="31"/>
      <c r="B1404" s="31"/>
      <c r="C1404" s="31"/>
      <c r="D1404" s="31"/>
      <c r="E1404" s="33"/>
      <c r="F1404" s="90"/>
      <c r="G1404" s="31"/>
      <c r="H1404" s="83"/>
      <c r="I1404" s="83"/>
      <c r="J1404" s="62"/>
      <c r="K1404" s="31"/>
      <c r="L1404" s="31"/>
      <c r="M1404" s="83"/>
      <c r="N1404" s="69"/>
      <c r="O1404" s="69"/>
      <c r="P1404" s="74"/>
      <c r="Q1404" s="74"/>
      <c r="R1404" s="75"/>
      <c r="S1404" s="34"/>
      <c r="T1404" s="83"/>
      <c r="U1404" s="83"/>
      <c r="V1404" s="83"/>
      <c r="W1404" s="83"/>
      <c r="X1404" s="74"/>
      <c r="Y1404" s="74"/>
      <c r="Z1404" s="74"/>
      <c r="AA1404" s="66"/>
      <c r="AB1404" s="72"/>
      <c r="AC1404" s="66"/>
      <c r="AD1404" s="72"/>
      <c r="AE1404" s="72"/>
      <c r="AF1404" s="72"/>
      <c r="AG1404" s="62"/>
      <c r="AH1404" s="104"/>
      <c r="AI1404" s="105"/>
      <c r="AJ1404" s="30"/>
      <c r="AK1404" s="30"/>
      <c r="AL1404" s="30"/>
      <c r="AM1404" s="30"/>
      <c r="AN1404" s="68"/>
      <c r="AO1404" s="68"/>
      <c r="AP1404" s="68"/>
      <c r="AQ1404" s="68"/>
      <c r="AR1404" s="68"/>
      <c r="AS1404" s="31"/>
      <c r="AT1404" s="73"/>
      <c r="AU1404" s="73"/>
      <c r="AV1404" s="68"/>
      <c r="AW1404" s="67"/>
      <c r="AX1404" s="67"/>
      <c r="AY1404" s="67"/>
      <c r="AZ1404" s="67"/>
      <c r="BA1404" s="123"/>
      <c r="BB1404" s="123"/>
      <c r="BC1404" s="123"/>
      <c r="BD1404" s="123"/>
      <c r="BE1404" s="123"/>
      <c r="BF1404" s="67"/>
    </row>
    <row r="1405" spans="1:58" ht="25.5" customHeight="1" x14ac:dyDescent="0.25">
      <c r="A1405" s="31"/>
      <c r="B1405" s="31"/>
      <c r="C1405" s="31"/>
      <c r="D1405" s="31"/>
      <c r="E1405" s="33"/>
      <c r="F1405" s="90"/>
      <c r="G1405" s="31"/>
      <c r="H1405" s="83"/>
      <c r="I1405" s="83"/>
      <c r="J1405" s="62"/>
      <c r="K1405" s="31"/>
      <c r="L1405" s="31"/>
      <c r="M1405" s="83"/>
      <c r="N1405" s="69"/>
      <c r="O1405" s="69"/>
      <c r="P1405" s="74"/>
      <c r="Q1405" s="74"/>
      <c r="R1405" s="75"/>
      <c r="S1405" s="34"/>
      <c r="T1405" s="83"/>
      <c r="U1405" s="83"/>
      <c r="V1405" s="83"/>
      <c r="W1405" s="83"/>
      <c r="X1405" s="74"/>
      <c r="Y1405" s="74"/>
      <c r="Z1405" s="74"/>
      <c r="AA1405" s="66"/>
      <c r="AB1405" s="72"/>
      <c r="AC1405" s="66"/>
      <c r="AD1405" s="72"/>
      <c r="AE1405" s="72"/>
      <c r="AF1405" s="72"/>
      <c r="AG1405" s="62"/>
      <c r="AH1405" s="104"/>
      <c r="AI1405" s="105"/>
      <c r="AJ1405" s="30"/>
      <c r="AK1405" s="30"/>
      <c r="AL1405" s="30"/>
      <c r="AM1405" s="30"/>
      <c r="AN1405" s="68"/>
      <c r="AO1405" s="68"/>
      <c r="AP1405" s="68"/>
      <c r="AQ1405" s="68"/>
      <c r="AR1405" s="68"/>
      <c r="AS1405" s="31"/>
      <c r="AT1405" s="73"/>
      <c r="AU1405" s="73"/>
      <c r="AV1405" s="68"/>
      <c r="AW1405" s="67"/>
      <c r="AX1405" s="67"/>
      <c r="AY1405" s="67"/>
      <c r="AZ1405" s="67"/>
      <c r="BA1405" s="123"/>
      <c r="BB1405" s="123"/>
      <c r="BC1405" s="123"/>
      <c r="BD1405" s="123"/>
      <c r="BE1405" s="123"/>
      <c r="BF1405" s="67"/>
    </row>
    <row r="1406" spans="1:58" ht="25.5" customHeight="1" x14ac:dyDescent="0.25">
      <c r="A1406" s="31"/>
      <c r="B1406" s="31"/>
      <c r="C1406" s="31"/>
      <c r="D1406" s="31"/>
      <c r="E1406" s="33"/>
      <c r="F1406" s="90"/>
      <c r="G1406" s="31"/>
      <c r="H1406" s="83"/>
      <c r="I1406" s="83"/>
      <c r="J1406" s="62"/>
      <c r="K1406" s="31"/>
      <c r="L1406" s="31"/>
      <c r="M1406" s="83"/>
      <c r="N1406" s="69"/>
      <c r="O1406" s="69"/>
      <c r="P1406" s="74"/>
      <c r="Q1406" s="74"/>
      <c r="R1406" s="75"/>
      <c r="S1406" s="34"/>
      <c r="T1406" s="83"/>
      <c r="U1406" s="83"/>
      <c r="V1406" s="83"/>
      <c r="W1406" s="83"/>
      <c r="X1406" s="74"/>
      <c r="Y1406" s="74"/>
      <c r="Z1406" s="74"/>
      <c r="AA1406" s="66"/>
      <c r="AB1406" s="72"/>
      <c r="AC1406" s="66"/>
      <c r="AD1406" s="72"/>
      <c r="AE1406" s="72"/>
      <c r="AF1406" s="72"/>
      <c r="AG1406" s="62"/>
      <c r="AH1406" s="104"/>
      <c r="AI1406" s="105"/>
      <c r="AJ1406" s="30"/>
      <c r="AK1406" s="30"/>
      <c r="AL1406" s="30"/>
      <c r="AM1406" s="30"/>
      <c r="AN1406" s="68"/>
      <c r="AO1406" s="68"/>
      <c r="AP1406" s="68"/>
      <c r="AQ1406" s="68"/>
      <c r="AR1406" s="68"/>
      <c r="AS1406" s="31"/>
      <c r="AT1406" s="73"/>
      <c r="AU1406" s="73"/>
      <c r="AV1406" s="68"/>
      <c r="AW1406" s="67"/>
      <c r="AX1406" s="67"/>
      <c r="AY1406" s="67"/>
      <c r="AZ1406" s="67"/>
      <c r="BA1406" s="123"/>
      <c r="BB1406" s="123"/>
      <c r="BC1406" s="123"/>
      <c r="BD1406" s="123"/>
      <c r="BE1406" s="123"/>
      <c r="BF1406" s="67"/>
    </row>
    <row r="1407" spans="1:58" ht="25.5" customHeight="1" x14ac:dyDescent="0.25">
      <c r="A1407" s="31"/>
      <c r="B1407" s="31"/>
      <c r="C1407" s="31"/>
      <c r="D1407" s="31"/>
      <c r="E1407" s="33"/>
      <c r="F1407" s="90"/>
      <c r="G1407" s="31"/>
      <c r="H1407" s="83"/>
      <c r="I1407" s="83"/>
      <c r="J1407" s="62"/>
      <c r="K1407" s="31"/>
      <c r="L1407" s="31"/>
      <c r="M1407" s="83"/>
      <c r="N1407" s="69"/>
      <c r="O1407" s="69"/>
      <c r="P1407" s="74"/>
      <c r="Q1407" s="74"/>
      <c r="R1407" s="75"/>
      <c r="S1407" s="34"/>
      <c r="T1407" s="83"/>
      <c r="U1407" s="83"/>
      <c r="V1407" s="83"/>
      <c r="W1407" s="83"/>
      <c r="X1407" s="74"/>
      <c r="Y1407" s="74"/>
      <c r="Z1407" s="74"/>
      <c r="AA1407" s="66"/>
      <c r="AB1407" s="72"/>
      <c r="AC1407" s="66"/>
      <c r="AD1407" s="72"/>
      <c r="AE1407" s="72"/>
      <c r="AF1407" s="72"/>
      <c r="AG1407" s="62"/>
      <c r="AH1407" s="104"/>
      <c r="AI1407" s="105"/>
      <c r="AJ1407" s="30"/>
      <c r="AK1407" s="30"/>
      <c r="AL1407" s="30"/>
      <c r="AM1407" s="30"/>
      <c r="AN1407" s="68"/>
      <c r="AO1407" s="68"/>
      <c r="AP1407" s="68"/>
      <c r="AQ1407" s="68"/>
      <c r="AR1407" s="68"/>
      <c r="AS1407" s="31"/>
      <c r="AT1407" s="73"/>
      <c r="AU1407" s="73"/>
      <c r="AV1407" s="68"/>
      <c r="AW1407" s="67"/>
      <c r="AX1407" s="67"/>
      <c r="AY1407" s="67"/>
      <c r="AZ1407" s="67"/>
      <c r="BA1407" s="123"/>
      <c r="BB1407" s="123"/>
      <c r="BC1407" s="123"/>
      <c r="BD1407" s="123"/>
      <c r="BE1407" s="123"/>
      <c r="BF1407" s="67"/>
    </row>
    <row r="1408" spans="1:58" ht="25.5" customHeight="1" x14ac:dyDescent="0.25">
      <c r="A1408" s="31"/>
      <c r="B1408" s="31"/>
      <c r="C1408" s="31"/>
      <c r="D1408" s="31"/>
      <c r="E1408" s="33"/>
      <c r="F1408" s="90"/>
      <c r="G1408" s="31"/>
      <c r="H1408" s="83"/>
      <c r="I1408" s="83"/>
      <c r="J1408" s="62"/>
      <c r="K1408" s="31"/>
      <c r="L1408" s="31"/>
      <c r="M1408" s="83"/>
      <c r="N1408" s="69"/>
      <c r="O1408" s="69"/>
      <c r="P1408" s="74"/>
      <c r="Q1408" s="74"/>
      <c r="R1408" s="75"/>
      <c r="S1408" s="34"/>
      <c r="T1408" s="83"/>
      <c r="U1408" s="83"/>
      <c r="V1408" s="83"/>
      <c r="W1408" s="83"/>
      <c r="X1408" s="74"/>
      <c r="Y1408" s="74"/>
      <c r="Z1408" s="74"/>
      <c r="AA1408" s="66"/>
      <c r="AB1408" s="72"/>
      <c r="AC1408" s="66"/>
      <c r="AD1408" s="72"/>
      <c r="AE1408" s="72"/>
      <c r="AF1408" s="72"/>
      <c r="AG1408" s="62"/>
      <c r="AH1408" s="104"/>
      <c r="AI1408" s="105"/>
      <c r="AJ1408" s="30"/>
      <c r="AK1408" s="30"/>
      <c r="AL1408" s="30"/>
      <c r="AM1408" s="30"/>
      <c r="AN1408" s="68"/>
      <c r="AO1408" s="68"/>
      <c r="AP1408" s="68"/>
      <c r="AQ1408" s="68"/>
      <c r="AR1408" s="68"/>
      <c r="AS1408" s="31"/>
      <c r="AT1408" s="73"/>
      <c r="AU1408" s="73"/>
      <c r="AV1408" s="68"/>
      <c r="AW1408" s="67"/>
      <c r="AX1408" s="67"/>
      <c r="AY1408" s="67"/>
      <c r="AZ1408" s="67"/>
      <c r="BA1408" s="123"/>
      <c r="BB1408" s="123"/>
      <c r="BC1408" s="123"/>
      <c r="BD1408" s="123"/>
      <c r="BE1408" s="123"/>
      <c r="BF1408" s="67"/>
    </row>
    <row r="1409" spans="1:58" ht="25.5" customHeight="1" x14ac:dyDescent="0.25">
      <c r="A1409" s="31"/>
      <c r="B1409" s="31"/>
      <c r="C1409" s="31"/>
      <c r="D1409" s="31"/>
      <c r="E1409" s="33"/>
      <c r="F1409" s="90"/>
      <c r="G1409" s="31"/>
      <c r="H1409" s="83"/>
      <c r="I1409" s="83"/>
      <c r="J1409" s="62"/>
      <c r="K1409" s="31"/>
      <c r="L1409" s="31"/>
      <c r="M1409" s="83"/>
      <c r="N1409" s="69"/>
      <c r="O1409" s="69"/>
      <c r="P1409" s="74"/>
      <c r="Q1409" s="74"/>
      <c r="R1409" s="75"/>
      <c r="S1409" s="34"/>
      <c r="T1409" s="83"/>
      <c r="U1409" s="83"/>
      <c r="V1409" s="83"/>
      <c r="W1409" s="83"/>
      <c r="X1409" s="74"/>
      <c r="Y1409" s="74"/>
      <c r="Z1409" s="74"/>
      <c r="AA1409" s="66"/>
      <c r="AB1409" s="72"/>
      <c r="AC1409" s="66"/>
      <c r="AD1409" s="72"/>
      <c r="AE1409" s="72"/>
      <c r="AF1409" s="72"/>
      <c r="AG1409" s="62"/>
      <c r="AH1409" s="104"/>
      <c r="AI1409" s="105"/>
      <c r="AJ1409" s="30"/>
      <c r="AK1409" s="30"/>
      <c r="AL1409" s="30"/>
      <c r="AM1409" s="30"/>
      <c r="AN1409" s="68"/>
      <c r="AO1409" s="68"/>
      <c r="AP1409" s="68"/>
      <c r="AQ1409" s="68"/>
      <c r="AR1409" s="68"/>
      <c r="AS1409" s="31"/>
      <c r="AT1409" s="73"/>
      <c r="AU1409" s="73"/>
      <c r="AV1409" s="68"/>
      <c r="AW1409" s="67"/>
      <c r="AX1409" s="67"/>
      <c r="AY1409" s="67"/>
      <c r="AZ1409" s="67"/>
      <c r="BA1409" s="123"/>
      <c r="BB1409" s="123"/>
      <c r="BC1409" s="123"/>
      <c r="BD1409" s="123"/>
      <c r="BE1409" s="123"/>
      <c r="BF1409" s="67"/>
    </row>
    <row r="1410" spans="1:58" ht="25.5" customHeight="1" x14ac:dyDescent="0.25">
      <c r="A1410" s="31"/>
      <c r="B1410" s="31"/>
      <c r="C1410" s="31"/>
      <c r="D1410" s="31"/>
      <c r="E1410" s="33"/>
      <c r="F1410" s="90"/>
      <c r="G1410" s="31"/>
      <c r="H1410" s="83"/>
      <c r="I1410" s="83"/>
      <c r="J1410" s="62"/>
      <c r="K1410" s="31"/>
      <c r="L1410" s="31"/>
      <c r="M1410" s="83"/>
      <c r="N1410" s="69"/>
      <c r="O1410" s="69"/>
      <c r="P1410" s="74"/>
      <c r="Q1410" s="74"/>
      <c r="R1410" s="75"/>
      <c r="S1410" s="34"/>
      <c r="T1410" s="83"/>
      <c r="U1410" s="83"/>
      <c r="V1410" s="83"/>
      <c r="W1410" s="83"/>
      <c r="X1410" s="74"/>
      <c r="Y1410" s="74"/>
      <c r="Z1410" s="74"/>
      <c r="AA1410" s="66"/>
      <c r="AB1410" s="72"/>
      <c r="AC1410" s="66"/>
      <c r="AD1410" s="72"/>
      <c r="AE1410" s="72"/>
      <c r="AF1410" s="72"/>
      <c r="AG1410" s="62"/>
      <c r="AH1410" s="104"/>
      <c r="AI1410" s="105"/>
      <c r="AJ1410" s="30"/>
      <c r="AK1410" s="30"/>
      <c r="AL1410" s="30"/>
      <c r="AM1410" s="30"/>
      <c r="AN1410" s="68"/>
      <c r="AO1410" s="68"/>
      <c r="AP1410" s="68"/>
      <c r="AQ1410" s="68"/>
      <c r="AR1410" s="68"/>
      <c r="AS1410" s="31"/>
      <c r="AT1410" s="73"/>
      <c r="AU1410" s="73"/>
      <c r="AV1410" s="68"/>
      <c r="AW1410" s="67"/>
      <c r="AX1410" s="67"/>
      <c r="AY1410" s="67"/>
      <c r="AZ1410" s="67"/>
      <c r="BA1410" s="123"/>
      <c r="BB1410" s="123"/>
      <c r="BC1410" s="123"/>
      <c r="BD1410" s="123"/>
      <c r="BE1410" s="123"/>
      <c r="BF1410" s="67"/>
    </row>
    <row r="1411" spans="1:58" ht="25.5" customHeight="1" x14ac:dyDescent="0.25">
      <c r="A1411" s="31"/>
      <c r="B1411" s="31"/>
      <c r="C1411" s="31"/>
      <c r="D1411" s="31"/>
      <c r="E1411" s="33"/>
      <c r="F1411" s="90"/>
      <c r="G1411" s="31"/>
      <c r="H1411" s="83"/>
      <c r="I1411" s="83"/>
      <c r="J1411" s="62"/>
      <c r="K1411" s="31"/>
      <c r="L1411" s="31"/>
      <c r="M1411" s="83"/>
      <c r="N1411" s="69"/>
      <c r="O1411" s="69"/>
      <c r="P1411" s="74"/>
      <c r="Q1411" s="74"/>
      <c r="R1411" s="75"/>
      <c r="S1411" s="34"/>
      <c r="T1411" s="83"/>
      <c r="U1411" s="83"/>
      <c r="V1411" s="83"/>
      <c r="W1411" s="83"/>
      <c r="X1411" s="74"/>
      <c r="Y1411" s="74"/>
      <c r="Z1411" s="74"/>
      <c r="AA1411" s="66"/>
      <c r="AB1411" s="72"/>
      <c r="AC1411" s="66"/>
      <c r="AD1411" s="72"/>
      <c r="AE1411" s="72"/>
      <c r="AF1411" s="72"/>
      <c r="AG1411" s="62"/>
      <c r="AH1411" s="104"/>
      <c r="AI1411" s="105"/>
      <c r="AJ1411" s="30"/>
      <c r="AK1411" s="30"/>
      <c r="AL1411" s="30"/>
      <c r="AM1411" s="30"/>
      <c r="AN1411" s="68"/>
      <c r="AO1411" s="68"/>
      <c r="AP1411" s="68"/>
      <c r="AQ1411" s="68"/>
      <c r="AR1411" s="68"/>
      <c r="AS1411" s="31"/>
      <c r="AT1411" s="73"/>
      <c r="AU1411" s="73"/>
      <c r="AV1411" s="68"/>
      <c r="AW1411" s="67"/>
      <c r="AX1411" s="67"/>
      <c r="AY1411" s="67"/>
      <c r="AZ1411" s="67"/>
      <c r="BA1411" s="123"/>
      <c r="BB1411" s="123"/>
      <c r="BC1411" s="123"/>
      <c r="BD1411" s="123"/>
      <c r="BE1411" s="123"/>
      <c r="BF1411" s="67"/>
    </row>
    <row r="1412" spans="1:58" ht="25.5" customHeight="1" x14ac:dyDescent="0.25">
      <c r="A1412" s="31"/>
      <c r="B1412" s="31"/>
      <c r="C1412" s="31"/>
      <c r="D1412" s="31"/>
      <c r="E1412" s="33"/>
      <c r="F1412" s="90"/>
      <c r="G1412" s="31"/>
      <c r="H1412" s="83"/>
      <c r="I1412" s="83"/>
      <c r="J1412" s="62"/>
      <c r="K1412" s="31"/>
      <c r="L1412" s="31"/>
      <c r="M1412" s="83"/>
      <c r="N1412" s="69"/>
      <c r="O1412" s="69"/>
      <c r="P1412" s="74"/>
      <c r="Q1412" s="74"/>
      <c r="R1412" s="75"/>
      <c r="S1412" s="34"/>
      <c r="T1412" s="83"/>
      <c r="U1412" s="83"/>
      <c r="V1412" s="83"/>
      <c r="W1412" s="83"/>
      <c r="X1412" s="74"/>
      <c r="Y1412" s="74"/>
      <c r="Z1412" s="74"/>
      <c r="AA1412" s="66"/>
      <c r="AB1412" s="72"/>
      <c r="AC1412" s="66"/>
      <c r="AD1412" s="72"/>
      <c r="AE1412" s="72"/>
      <c r="AF1412" s="72"/>
      <c r="AG1412" s="62"/>
      <c r="AH1412" s="104"/>
      <c r="AI1412" s="105"/>
      <c r="AJ1412" s="30"/>
      <c r="AK1412" s="30"/>
      <c r="AL1412" s="30"/>
      <c r="AM1412" s="30"/>
      <c r="AN1412" s="68"/>
      <c r="AO1412" s="68"/>
      <c r="AP1412" s="68"/>
      <c r="AQ1412" s="68"/>
      <c r="AR1412" s="68"/>
      <c r="AS1412" s="31"/>
      <c r="AT1412" s="73"/>
      <c r="AU1412" s="73"/>
      <c r="AV1412" s="68"/>
      <c r="AW1412" s="67"/>
      <c r="AX1412" s="67"/>
      <c r="AY1412" s="67"/>
      <c r="AZ1412" s="67"/>
      <c r="BA1412" s="123"/>
      <c r="BB1412" s="123"/>
      <c r="BC1412" s="123"/>
      <c r="BD1412" s="123"/>
      <c r="BE1412" s="123"/>
      <c r="BF1412" s="67"/>
    </row>
    <row r="1413" spans="1:58" ht="25.5" customHeight="1" x14ac:dyDescent="0.25">
      <c r="A1413" s="31"/>
      <c r="B1413" s="31"/>
      <c r="C1413" s="31"/>
      <c r="D1413" s="31"/>
      <c r="E1413" s="33"/>
      <c r="F1413" s="90"/>
      <c r="G1413" s="31"/>
      <c r="H1413" s="83"/>
      <c r="I1413" s="83"/>
      <c r="J1413" s="62"/>
      <c r="K1413" s="31"/>
      <c r="L1413" s="31"/>
      <c r="M1413" s="83"/>
      <c r="N1413" s="69"/>
      <c r="O1413" s="69"/>
      <c r="P1413" s="74"/>
      <c r="Q1413" s="74"/>
      <c r="R1413" s="75"/>
      <c r="S1413" s="34"/>
      <c r="T1413" s="83"/>
      <c r="U1413" s="83"/>
      <c r="V1413" s="83"/>
      <c r="W1413" s="83"/>
      <c r="X1413" s="74"/>
      <c r="Y1413" s="74"/>
      <c r="Z1413" s="74"/>
      <c r="AA1413" s="66"/>
      <c r="AB1413" s="72"/>
      <c r="AC1413" s="66"/>
      <c r="AD1413" s="72"/>
      <c r="AE1413" s="72"/>
      <c r="AF1413" s="72"/>
      <c r="AG1413" s="62"/>
      <c r="AH1413" s="104"/>
      <c r="AI1413" s="105"/>
      <c r="AJ1413" s="30"/>
      <c r="AK1413" s="30"/>
      <c r="AL1413" s="30"/>
      <c r="AM1413" s="30"/>
      <c r="AN1413" s="68"/>
      <c r="AO1413" s="68"/>
      <c r="AP1413" s="68"/>
      <c r="AQ1413" s="68"/>
      <c r="AR1413" s="68"/>
      <c r="AS1413" s="31"/>
      <c r="AT1413" s="73"/>
      <c r="AU1413" s="73"/>
      <c r="AV1413" s="68"/>
      <c r="AW1413" s="67"/>
      <c r="AX1413" s="67"/>
      <c r="AY1413" s="67"/>
      <c r="AZ1413" s="67"/>
      <c r="BA1413" s="123"/>
      <c r="BB1413" s="123"/>
      <c r="BC1413" s="123"/>
      <c r="BD1413" s="123"/>
      <c r="BE1413" s="123"/>
      <c r="BF1413" s="67"/>
    </row>
    <row r="1414" spans="1:58" ht="25.5" customHeight="1" x14ac:dyDescent="0.25">
      <c r="A1414" s="31"/>
      <c r="B1414" s="31"/>
      <c r="C1414" s="31"/>
      <c r="D1414" s="31"/>
      <c r="E1414" s="33"/>
      <c r="F1414" s="90"/>
      <c r="G1414" s="31"/>
      <c r="H1414" s="83"/>
      <c r="I1414" s="83"/>
      <c r="J1414" s="62"/>
      <c r="K1414" s="31"/>
      <c r="L1414" s="31"/>
      <c r="M1414" s="83"/>
      <c r="N1414" s="69"/>
      <c r="O1414" s="69"/>
      <c r="P1414" s="74"/>
      <c r="Q1414" s="74"/>
      <c r="R1414" s="75"/>
      <c r="S1414" s="34"/>
      <c r="T1414" s="83"/>
      <c r="U1414" s="83"/>
      <c r="V1414" s="83"/>
      <c r="W1414" s="83"/>
      <c r="X1414" s="74"/>
      <c r="Y1414" s="74"/>
      <c r="Z1414" s="74"/>
      <c r="AA1414" s="66"/>
      <c r="AB1414" s="72"/>
      <c r="AC1414" s="66"/>
      <c r="AD1414" s="72"/>
      <c r="AE1414" s="72"/>
      <c r="AF1414" s="72"/>
      <c r="AG1414" s="62"/>
      <c r="AH1414" s="104"/>
      <c r="AI1414" s="105"/>
      <c r="AJ1414" s="30"/>
      <c r="AK1414" s="30"/>
      <c r="AL1414" s="30"/>
      <c r="AM1414" s="30"/>
      <c r="AN1414" s="68"/>
      <c r="AO1414" s="68"/>
      <c r="AP1414" s="68"/>
      <c r="AQ1414" s="68"/>
      <c r="AR1414" s="68"/>
      <c r="AS1414" s="31"/>
      <c r="AT1414" s="73"/>
      <c r="AU1414" s="73"/>
      <c r="AV1414" s="68"/>
      <c r="AW1414" s="67"/>
      <c r="AX1414" s="67"/>
      <c r="AY1414" s="67"/>
      <c r="AZ1414" s="67"/>
      <c r="BA1414" s="123"/>
      <c r="BB1414" s="123"/>
      <c r="BC1414" s="123"/>
      <c r="BD1414" s="123"/>
      <c r="BE1414" s="123"/>
      <c r="BF1414" s="67"/>
    </row>
    <row r="1415" spans="1:58" ht="25.5" customHeight="1" x14ac:dyDescent="0.25">
      <c r="A1415" s="31"/>
      <c r="B1415" s="31"/>
      <c r="C1415" s="31"/>
      <c r="D1415" s="31"/>
      <c r="E1415" s="33"/>
      <c r="F1415" s="90"/>
      <c r="G1415" s="31"/>
      <c r="H1415" s="83"/>
      <c r="I1415" s="83"/>
      <c r="J1415" s="62"/>
      <c r="K1415" s="31"/>
      <c r="L1415" s="31"/>
      <c r="M1415" s="83"/>
      <c r="N1415" s="69"/>
      <c r="O1415" s="69"/>
      <c r="P1415" s="74"/>
      <c r="Q1415" s="74"/>
      <c r="R1415" s="75"/>
      <c r="S1415" s="34"/>
      <c r="T1415" s="83"/>
      <c r="U1415" s="83"/>
      <c r="V1415" s="83"/>
      <c r="W1415" s="83"/>
      <c r="X1415" s="74"/>
      <c r="Y1415" s="74"/>
      <c r="Z1415" s="74"/>
      <c r="AA1415" s="66"/>
      <c r="AB1415" s="72"/>
      <c r="AC1415" s="66"/>
      <c r="AD1415" s="72"/>
      <c r="AE1415" s="72"/>
      <c r="AF1415" s="72"/>
      <c r="AG1415" s="62"/>
      <c r="AH1415" s="104"/>
      <c r="AI1415" s="105"/>
      <c r="AJ1415" s="30"/>
      <c r="AK1415" s="30"/>
      <c r="AL1415" s="30"/>
      <c r="AM1415" s="30"/>
      <c r="AN1415" s="68"/>
      <c r="AO1415" s="68"/>
      <c r="AP1415" s="68"/>
      <c r="AQ1415" s="68"/>
      <c r="AR1415" s="68"/>
      <c r="AS1415" s="31"/>
      <c r="AT1415" s="73"/>
      <c r="AU1415" s="73"/>
      <c r="AV1415" s="68"/>
      <c r="AW1415" s="67"/>
      <c r="AX1415" s="67"/>
      <c r="AY1415" s="67"/>
      <c r="AZ1415" s="67"/>
      <c r="BA1415" s="123"/>
      <c r="BB1415" s="123"/>
      <c r="BC1415" s="123"/>
      <c r="BD1415" s="123"/>
      <c r="BE1415" s="123"/>
      <c r="BF1415" s="67"/>
    </row>
    <row r="1416" spans="1:58" ht="25.5" customHeight="1" x14ac:dyDescent="0.25">
      <c r="A1416" s="31"/>
      <c r="B1416" s="31"/>
      <c r="C1416" s="31"/>
      <c r="D1416" s="31"/>
      <c r="E1416" s="33"/>
      <c r="F1416" s="90"/>
      <c r="G1416" s="31"/>
      <c r="H1416" s="83"/>
      <c r="I1416" s="83"/>
      <c r="J1416" s="62"/>
      <c r="K1416" s="31"/>
      <c r="L1416" s="31"/>
      <c r="M1416" s="83"/>
      <c r="N1416" s="69"/>
      <c r="O1416" s="69"/>
      <c r="P1416" s="74"/>
      <c r="Q1416" s="74"/>
      <c r="R1416" s="75"/>
      <c r="S1416" s="34"/>
      <c r="T1416" s="83"/>
      <c r="U1416" s="83"/>
      <c r="V1416" s="83"/>
      <c r="W1416" s="83"/>
      <c r="X1416" s="74"/>
      <c r="Y1416" s="74"/>
      <c r="Z1416" s="74"/>
      <c r="AA1416" s="66"/>
      <c r="AB1416" s="72"/>
      <c r="AC1416" s="66"/>
      <c r="AD1416" s="72"/>
      <c r="AE1416" s="72"/>
      <c r="AF1416" s="72"/>
      <c r="AG1416" s="62"/>
      <c r="AH1416" s="104"/>
      <c r="AI1416" s="105"/>
      <c r="AJ1416" s="30"/>
      <c r="AK1416" s="30"/>
      <c r="AL1416" s="30"/>
      <c r="AM1416" s="30"/>
      <c r="AN1416" s="68"/>
      <c r="AO1416" s="68"/>
      <c r="AP1416" s="68"/>
      <c r="AQ1416" s="68"/>
      <c r="AR1416" s="68"/>
      <c r="AS1416" s="31"/>
      <c r="AT1416" s="73"/>
      <c r="AU1416" s="73"/>
      <c r="AV1416" s="68"/>
      <c r="AW1416" s="67"/>
      <c r="AX1416" s="67"/>
      <c r="AY1416" s="67"/>
      <c r="AZ1416" s="67"/>
      <c r="BA1416" s="123"/>
      <c r="BB1416" s="123"/>
      <c r="BC1416" s="123"/>
      <c r="BD1416" s="123"/>
      <c r="BE1416" s="123"/>
      <c r="BF1416" s="67"/>
    </row>
    <row r="1417" spans="1:58" ht="25.5" customHeight="1" x14ac:dyDescent="0.25">
      <c r="A1417" s="31"/>
      <c r="B1417" s="31"/>
      <c r="C1417" s="31"/>
      <c r="D1417" s="31"/>
      <c r="E1417" s="33"/>
      <c r="F1417" s="90"/>
      <c r="G1417" s="31"/>
      <c r="H1417" s="83"/>
      <c r="I1417" s="83"/>
      <c r="J1417" s="62"/>
      <c r="K1417" s="31"/>
      <c r="L1417" s="31"/>
      <c r="M1417" s="83"/>
      <c r="N1417" s="69"/>
      <c r="O1417" s="69"/>
      <c r="P1417" s="74"/>
      <c r="Q1417" s="74"/>
      <c r="R1417" s="75"/>
      <c r="S1417" s="34"/>
      <c r="T1417" s="83"/>
      <c r="U1417" s="83"/>
      <c r="V1417" s="83"/>
      <c r="W1417" s="83"/>
      <c r="X1417" s="74"/>
      <c r="Y1417" s="74"/>
      <c r="Z1417" s="74"/>
      <c r="AA1417" s="66"/>
      <c r="AB1417" s="72"/>
      <c r="AC1417" s="66"/>
      <c r="AD1417" s="72"/>
      <c r="AE1417" s="72"/>
      <c r="AF1417" s="72"/>
      <c r="AG1417" s="62"/>
      <c r="AH1417" s="104"/>
      <c r="AI1417" s="105"/>
      <c r="AJ1417" s="30"/>
      <c r="AK1417" s="30"/>
      <c r="AL1417" s="30"/>
      <c r="AM1417" s="30"/>
      <c r="AN1417" s="68"/>
      <c r="AO1417" s="68"/>
      <c r="AP1417" s="68"/>
      <c r="AQ1417" s="68"/>
      <c r="AR1417" s="68"/>
      <c r="AS1417" s="31"/>
      <c r="AT1417" s="73"/>
      <c r="AU1417" s="73"/>
      <c r="AV1417" s="68"/>
      <c r="AW1417" s="67"/>
      <c r="AX1417" s="67"/>
      <c r="AY1417" s="67"/>
      <c r="AZ1417" s="67"/>
      <c r="BA1417" s="123"/>
      <c r="BB1417" s="123"/>
      <c r="BC1417" s="123"/>
      <c r="BD1417" s="123"/>
      <c r="BE1417" s="123"/>
      <c r="BF1417" s="67"/>
    </row>
    <row r="1418" spans="1:58" ht="25.5" customHeight="1" x14ac:dyDescent="0.25">
      <c r="A1418" s="31"/>
      <c r="B1418" s="31"/>
      <c r="C1418" s="31"/>
      <c r="D1418" s="31"/>
      <c r="E1418" s="33"/>
      <c r="F1418" s="90"/>
      <c r="G1418" s="31"/>
      <c r="H1418" s="83"/>
      <c r="I1418" s="83"/>
      <c r="J1418" s="62"/>
      <c r="K1418" s="31"/>
      <c r="L1418" s="31"/>
      <c r="M1418" s="83"/>
      <c r="N1418" s="69"/>
      <c r="O1418" s="69"/>
      <c r="P1418" s="74"/>
      <c r="Q1418" s="74"/>
      <c r="R1418" s="75"/>
      <c r="S1418" s="34"/>
      <c r="T1418" s="83"/>
      <c r="U1418" s="83"/>
      <c r="V1418" s="83"/>
      <c r="W1418" s="83"/>
      <c r="X1418" s="74"/>
      <c r="Y1418" s="74"/>
      <c r="Z1418" s="74"/>
      <c r="AA1418" s="66"/>
      <c r="AB1418" s="72"/>
      <c r="AC1418" s="66"/>
      <c r="AD1418" s="72"/>
      <c r="AE1418" s="72"/>
      <c r="AF1418" s="72"/>
      <c r="AG1418" s="62"/>
      <c r="AH1418" s="104"/>
      <c r="AI1418" s="105"/>
      <c r="AJ1418" s="30"/>
      <c r="AK1418" s="30"/>
      <c r="AL1418" s="30"/>
      <c r="AM1418" s="30"/>
      <c r="AN1418" s="68"/>
      <c r="AO1418" s="68"/>
      <c r="AP1418" s="68"/>
      <c r="AQ1418" s="68"/>
      <c r="AR1418" s="68"/>
      <c r="AS1418" s="31"/>
      <c r="AT1418" s="73"/>
      <c r="AU1418" s="73"/>
      <c r="AV1418" s="68"/>
      <c r="AW1418" s="67"/>
      <c r="AX1418" s="67"/>
      <c r="AY1418" s="67"/>
      <c r="AZ1418" s="67"/>
      <c r="BA1418" s="123"/>
      <c r="BB1418" s="123"/>
      <c r="BC1418" s="123"/>
      <c r="BD1418" s="123"/>
      <c r="BE1418" s="123"/>
      <c r="BF1418" s="67"/>
    </row>
    <row r="1419" spans="1:58" ht="25.5" customHeight="1" x14ac:dyDescent="0.25">
      <c r="A1419" s="31"/>
      <c r="B1419" s="31"/>
      <c r="C1419" s="31"/>
      <c r="D1419" s="31"/>
      <c r="E1419" s="33"/>
      <c r="F1419" s="90"/>
      <c r="G1419" s="31"/>
      <c r="H1419" s="83"/>
      <c r="I1419" s="83"/>
      <c r="J1419" s="62"/>
      <c r="K1419" s="31"/>
      <c r="L1419" s="31"/>
      <c r="M1419" s="83"/>
      <c r="N1419" s="69"/>
      <c r="O1419" s="69"/>
      <c r="P1419" s="74"/>
      <c r="Q1419" s="74"/>
      <c r="R1419" s="75"/>
      <c r="S1419" s="34"/>
      <c r="T1419" s="83"/>
      <c r="U1419" s="83"/>
      <c r="V1419" s="83"/>
      <c r="W1419" s="83"/>
      <c r="X1419" s="74"/>
      <c r="Y1419" s="74"/>
      <c r="Z1419" s="74"/>
      <c r="AA1419" s="66"/>
      <c r="AB1419" s="72"/>
      <c r="AC1419" s="66"/>
      <c r="AD1419" s="72"/>
      <c r="AE1419" s="72"/>
      <c r="AF1419" s="72"/>
      <c r="AG1419" s="62"/>
      <c r="AH1419" s="104"/>
      <c r="AI1419" s="105"/>
      <c r="AJ1419" s="30"/>
      <c r="AK1419" s="30"/>
      <c r="AL1419" s="30"/>
      <c r="AM1419" s="30"/>
      <c r="AN1419" s="68"/>
      <c r="AO1419" s="68"/>
      <c r="AP1419" s="68"/>
      <c r="AQ1419" s="68"/>
      <c r="AR1419" s="68"/>
      <c r="AS1419" s="31"/>
      <c r="AT1419" s="73"/>
      <c r="AU1419" s="73"/>
      <c r="AV1419" s="68"/>
      <c r="AW1419" s="67"/>
      <c r="AX1419" s="67"/>
      <c r="AY1419" s="67"/>
      <c r="AZ1419" s="67"/>
      <c r="BA1419" s="123"/>
      <c r="BB1419" s="123"/>
      <c r="BC1419" s="123"/>
      <c r="BD1419" s="123"/>
      <c r="BE1419" s="123"/>
      <c r="BF1419" s="67"/>
    </row>
    <row r="1420" spans="1:58" ht="25.5" customHeight="1" x14ac:dyDescent="0.25">
      <c r="A1420" s="31"/>
      <c r="B1420" s="31"/>
      <c r="C1420" s="31"/>
      <c r="D1420" s="31"/>
      <c r="E1420" s="33"/>
      <c r="F1420" s="90"/>
      <c r="G1420" s="31"/>
      <c r="H1420" s="83"/>
      <c r="I1420" s="83"/>
      <c r="J1420" s="62"/>
      <c r="K1420" s="31"/>
      <c r="L1420" s="31"/>
      <c r="M1420" s="83"/>
      <c r="N1420" s="69"/>
      <c r="O1420" s="69"/>
      <c r="P1420" s="74"/>
      <c r="Q1420" s="74"/>
      <c r="R1420" s="75"/>
      <c r="S1420" s="34"/>
      <c r="T1420" s="83"/>
      <c r="U1420" s="83"/>
      <c r="V1420" s="83"/>
      <c r="W1420" s="83"/>
      <c r="X1420" s="74"/>
      <c r="Y1420" s="74"/>
      <c r="Z1420" s="74"/>
      <c r="AA1420" s="66"/>
      <c r="AB1420" s="72"/>
      <c r="AC1420" s="66"/>
      <c r="AD1420" s="72"/>
      <c r="AE1420" s="72"/>
      <c r="AF1420" s="72"/>
      <c r="AG1420" s="62"/>
      <c r="AH1420" s="104"/>
      <c r="AI1420" s="105"/>
      <c r="AJ1420" s="30"/>
      <c r="AK1420" s="30"/>
      <c r="AL1420" s="30"/>
      <c r="AM1420" s="30"/>
      <c r="AN1420" s="68"/>
      <c r="AO1420" s="68"/>
      <c r="AP1420" s="68"/>
      <c r="AQ1420" s="68"/>
      <c r="AR1420" s="68"/>
      <c r="AS1420" s="31"/>
      <c r="AT1420" s="73"/>
      <c r="AU1420" s="73"/>
      <c r="AV1420" s="68"/>
      <c r="AW1420" s="67"/>
      <c r="AX1420" s="67"/>
      <c r="AY1420" s="67"/>
      <c r="AZ1420" s="67"/>
      <c r="BA1420" s="123"/>
      <c r="BB1420" s="123"/>
      <c r="BC1420" s="123"/>
      <c r="BD1420" s="123"/>
      <c r="BE1420" s="123"/>
      <c r="BF1420" s="67"/>
    </row>
    <row r="1421" spans="1:58" ht="25.5" customHeight="1" x14ac:dyDescent="0.25">
      <c r="A1421" s="31"/>
      <c r="B1421" s="31"/>
      <c r="C1421" s="31"/>
      <c r="D1421" s="31"/>
      <c r="E1421" s="33"/>
      <c r="F1421" s="90"/>
      <c r="G1421" s="31"/>
      <c r="H1421" s="83"/>
      <c r="I1421" s="83"/>
      <c r="J1421" s="62"/>
      <c r="K1421" s="31"/>
      <c r="L1421" s="31"/>
      <c r="M1421" s="83"/>
      <c r="N1421" s="69"/>
      <c r="O1421" s="69"/>
      <c r="P1421" s="74"/>
      <c r="Q1421" s="74"/>
      <c r="R1421" s="75"/>
      <c r="S1421" s="34"/>
      <c r="T1421" s="83"/>
      <c r="U1421" s="83"/>
      <c r="V1421" s="83"/>
      <c r="W1421" s="83"/>
      <c r="X1421" s="74"/>
      <c r="Y1421" s="74"/>
      <c r="Z1421" s="74"/>
      <c r="AA1421" s="66"/>
      <c r="AB1421" s="72"/>
      <c r="AC1421" s="66"/>
      <c r="AD1421" s="72"/>
      <c r="AE1421" s="72"/>
      <c r="AF1421" s="72"/>
      <c r="AG1421" s="62"/>
      <c r="AH1421" s="104"/>
      <c r="AI1421" s="105"/>
      <c r="AJ1421" s="30"/>
      <c r="AK1421" s="30"/>
      <c r="AL1421" s="30"/>
      <c r="AM1421" s="30"/>
      <c r="AN1421" s="68"/>
      <c r="AO1421" s="68"/>
      <c r="AP1421" s="68"/>
      <c r="AQ1421" s="68"/>
      <c r="AR1421" s="68"/>
      <c r="AS1421" s="31"/>
      <c r="AT1421" s="73"/>
      <c r="AU1421" s="73"/>
      <c r="AV1421" s="68"/>
      <c r="AW1421" s="67"/>
      <c r="AX1421" s="67"/>
      <c r="AY1421" s="67"/>
      <c r="AZ1421" s="67"/>
      <c r="BA1421" s="123"/>
      <c r="BB1421" s="123"/>
      <c r="BC1421" s="123"/>
      <c r="BD1421" s="123"/>
      <c r="BE1421" s="123"/>
      <c r="BF1421" s="67"/>
    </row>
    <row r="1422" spans="1:58" ht="25.5" customHeight="1" x14ac:dyDescent="0.25">
      <c r="A1422" s="31"/>
      <c r="B1422" s="31"/>
      <c r="C1422" s="31"/>
      <c r="D1422" s="31"/>
      <c r="E1422" s="33"/>
      <c r="F1422" s="90"/>
      <c r="G1422" s="31"/>
      <c r="H1422" s="83"/>
      <c r="I1422" s="83"/>
      <c r="J1422" s="62"/>
      <c r="K1422" s="31"/>
      <c r="L1422" s="31"/>
      <c r="M1422" s="83"/>
      <c r="N1422" s="69"/>
      <c r="O1422" s="69"/>
      <c r="P1422" s="74"/>
      <c r="Q1422" s="74"/>
      <c r="R1422" s="75"/>
      <c r="S1422" s="34"/>
      <c r="T1422" s="83"/>
      <c r="U1422" s="83"/>
      <c r="V1422" s="83"/>
      <c r="W1422" s="83"/>
      <c r="X1422" s="74"/>
      <c r="Y1422" s="74"/>
      <c r="Z1422" s="74"/>
      <c r="AA1422" s="66"/>
      <c r="AB1422" s="72"/>
      <c r="AC1422" s="66"/>
      <c r="AD1422" s="72"/>
      <c r="AE1422" s="72"/>
      <c r="AF1422" s="72"/>
      <c r="AG1422" s="62"/>
      <c r="AH1422" s="104"/>
      <c r="AI1422" s="105"/>
      <c r="AJ1422" s="30"/>
      <c r="AK1422" s="30"/>
      <c r="AL1422" s="30"/>
      <c r="AM1422" s="30"/>
      <c r="AN1422" s="68"/>
      <c r="AO1422" s="68"/>
      <c r="AP1422" s="68"/>
      <c r="AQ1422" s="68"/>
      <c r="AR1422" s="68"/>
      <c r="AS1422" s="31"/>
      <c r="AT1422" s="73"/>
      <c r="AU1422" s="73"/>
      <c r="AV1422" s="68"/>
      <c r="AW1422" s="67"/>
      <c r="AX1422" s="67"/>
      <c r="AY1422" s="67"/>
      <c r="AZ1422" s="67"/>
      <c r="BA1422" s="123"/>
      <c r="BB1422" s="123"/>
      <c r="BC1422" s="123"/>
      <c r="BD1422" s="123"/>
      <c r="BE1422" s="123"/>
      <c r="BF1422" s="67"/>
    </row>
    <row r="1423" spans="1:58" ht="25.5" customHeight="1" x14ac:dyDescent="0.25">
      <c r="A1423" s="31"/>
      <c r="B1423" s="31"/>
      <c r="C1423" s="31"/>
      <c r="D1423" s="31"/>
      <c r="E1423" s="33"/>
      <c r="F1423" s="90"/>
      <c r="G1423" s="31"/>
      <c r="H1423" s="83"/>
      <c r="I1423" s="83"/>
      <c r="J1423" s="62"/>
      <c r="K1423" s="31"/>
      <c r="L1423" s="31"/>
      <c r="M1423" s="83"/>
      <c r="N1423" s="69"/>
      <c r="O1423" s="69"/>
      <c r="P1423" s="74"/>
      <c r="Q1423" s="74"/>
      <c r="R1423" s="75"/>
      <c r="S1423" s="34"/>
      <c r="T1423" s="83"/>
      <c r="U1423" s="83"/>
      <c r="V1423" s="83"/>
      <c r="W1423" s="83"/>
      <c r="X1423" s="74"/>
      <c r="Y1423" s="74"/>
      <c r="Z1423" s="74"/>
      <c r="AA1423" s="66"/>
      <c r="AB1423" s="72"/>
      <c r="AC1423" s="66"/>
      <c r="AD1423" s="72"/>
      <c r="AE1423" s="72"/>
      <c r="AF1423" s="72"/>
      <c r="AG1423" s="62"/>
      <c r="AH1423" s="104"/>
      <c r="AI1423" s="105"/>
      <c r="AJ1423" s="30"/>
      <c r="AK1423" s="30"/>
      <c r="AL1423" s="30"/>
      <c r="AM1423" s="30"/>
      <c r="AN1423" s="68"/>
      <c r="AO1423" s="68"/>
      <c r="AP1423" s="68"/>
      <c r="AQ1423" s="68"/>
      <c r="AR1423" s="68"/>
      <c r="AS1423" s="31"/>
      <c r="AT1423" s="73"/>
      <c r="AU1423" s="73"/>
      <c r="AV1423" s="68"/>
      <c r="AW1423" s="67"/>
      <c r="AX1423" s="67"/>
      <c r="AY1423" s="67"/>
      <c r="AZ1423" s="67"/>
      <c r="BA1423" s="123"/>
      <c r="BB1423" s="123"/>
      <c r="BC1423" s="123"/>
      <c r="BD1423" s="123"/>
      <c r="BE1423" s="123"/>
      <c r="BF1423" s="67"/>
    </row>
    <row r="1424" spans="1:58" ht="25.5" customHeight="1" x14ac:dyDescent="0.25">
      <c r="A1424" s="31"/>
      <c r="B1424" s="31"/>
      <c r="C1424" s="31"/>
      <c r="D1424" s="31"/>
      <c r="E1424" s="33"/>
      <c r="F1424" s="90"/>
      <c r="G1424" s="31"/>
      <c r="H1424" s="83"/>
      <c r="I1424" s="83"/>
      <c r="J1424" s="62"/>
      <c r="K1424" s="31"/>
      <c r="L1424" s="31"/>
      <c r="M1424" s="83"/>
      <c r="N1424" s="69"/>
      <c r="O1424" s="69"/>
      <c r="P1424" s="74"/>
      <c r="Q1424" s="74"/>
      <c r="R1424" s="75"/>
      <c r="S1424" s="34"/>
      <c r="T1424" s="83"/>
      <c r="U1424" s="83"/>
      <c r="V1424" s="83"/>
      <c r="W1424" s="83"/>
      <c r="X1424" s="74"/>
      <c r="Y1424" s="74"/>
      <c r="Z1424" s="74"/>
      <c r="AA1424" s="66"/>
      <c r="AB1424" s="72"/>
      <c r="AC1424" s="66"/>
      <c r="AD1424" s="72"/>
      <c r="AE1424" s="72"/>
      <c r="AF1424" s="72"/>
      <c r="AG1424" s="62"/>
      <c r="AH1424" s="104"/>
      <c r="AI1424" s="105"/>
      <c r="AJ1424" s="30"/>
      <c r="AK1424" s="30"/>
      <c r="AL1424" s="30"/>
      <c r="AM1424" s="30"/>
      <c r="AN1424" s="68"/>
      <c r="AO1424" s="68"/>
      <c r="AP1424" s="68"/>
      <c r="AQ1424" s="68"/>
      <c r="AR1424" s="68"/>
      <c r="AS1424" s="31"/>
      <c r="AT1424" s="73"/>
      <c r="AU1424" s="73"/>
      <c r="AV1424" s="68"/>
      <c r="AW1424" s="67"/>
      <c r="AX1424" s="67"/>
      <c r="AY1424" s="67"/>
      <c r="AZ1424" s="67"/>
      <c r="BA1424" s="123"/>
      <c r="BB1424" s="123"/>
      <c r="BC1424" s="123"/>
      <c r="BD1424" s="123"/>
      <c r="BE1424" s="123"/>
      <c r="BF1424" s="67"/>
    </row>
    <row r="1425" spans="1:58" ht="25.5" customHeight="1" x14ac:dyDescent="0.25">
      <c r="A1425" s="31"/>
      <c r="B1425" s="31"/>
      <c r="C1425" s="31"/>
      <c r="D1425" s="31"/>
      <c r="E1425" s="33"/>
      <c r="F1425" s="90"/>
      <c r="G1425" s="31"/>
      <c r="H1425" s="83"/>
      <c r="I1425" s="83"/>
      <c r="J1425" s="62"/>
      <c r="K1425" s="31"/>
      <c r="L1425" s="31"/>
      <c r="M1425" s="83"/>
      <c r="N1425" s="69"/>
      <c r="O1425" s="69"/>
      <c r="P1425" s="74"/>
      <c r="Q1425" s="74"/>
      <c r="R1425" s="75"/>
      <c r="S1425" s="34"/>
      <c r="T1425" s="83"/>
      <c r="U1425" s="83"/>
      <c r="V1425" s="83"/>
      <c r="W1425" s="83"/>
      <c r="X1425" s="74"/>
      <c r="Y1425" s="74"/>
      <c r="Z1425" s="74"/>
      <c r="AA1425" s="66"/>
      <c r="AB1425" s="72"/>
      <c r="AC1425" s="66"/>
      <c r="AD1425" s="72"/>
      <c r="AE1425" s="72"/>
      <c r="AF1425" s="72"/>
      <c r="AG1425" s="62"/>
      <c r="AH1425" s="104"/>
      <c r="AI1425" s="105"/>
      <c r="AJ1425" s="30"/>
      <c r="AK1425" s="30"/>
      <c r="AL1425" s="30"/>
      <c r="AM1425" s="30"/>
      <c r="AN1425" s="68"/>
      <c r="AO1425" s="68"/>
      <c r="AP1425" s="68"/>
      <c r="AQ1425" s="68"/>
      <c r="AR1425" s="68"/>
      <c r="AS1425" s="31"/>
      <c r="AT1425" s="73"/>
      <c r="AU1425" s="73"/>
      <c r="AV1425" s="68"/>
      <c r="AW1425" s="67"/>
      <c r="AX1425" s="67"/>
      <c r="AY1425" s="67"/>
      <c r="AZ1425" s="67"/>
      <c r="BA1425" s="123"/>
      <c r="BB1425" s="123"/>
      <c r="BC1425" s="123"/>
      <c r="BD1425" s="123"/>
      <c r="BE1425" s="123"/>
      <c r="BF1425" s="67"/>
    </row>
    <row r="1426" spans="1:58" ht="25.5" customHeight="1" x14ac:dyDescent="0.25">
      <c r="A1426" s="31"/>
      <c r="B1426" s="31"/>
      <c r="C1426" s="31"/>
      <c r="D1426" s="31"/>
      <c r="E1426" s="33"/>
      <c r="F1426" s="90"/>
      <c r="G1426" s="31"/>
      <c r="H1426" s="83"/>
      <c r="I1426" s="83"/>
      <c r="J1426" s="62"/>
      <c r="K1426" s="31"/>
      <c r="L1426" s="31"/>
      <c r="M1426" s="83"/>
      <c r="N1426" s="69"/>
      <c r="O1426" s="69"/>
      <c r="P1426" s="74"/>
      <c r="Q1426" s="74"/>
      <c r="R1426" s="75"/>
      <c r="S1426" s="34"/>
      <c r="T1426" s="83"/>
      <c r="U1426" s="83"/>
      <c r="V1426" s="83"/>
      <c r="W1426" s="83"/>
      <c r="X1426" s="74"/>
      <c r="Y1426" s="74"/>
      <c r="Z1426" s="74"/>
      <c r="AA1426" s="66"/>
      <c r="AB1426" s="72"/>
      <c r="AC1426" s="66"/>
      <c r="AD1426" s="72"/>
      <c r="AE1426" s="72"/>
      <c r="AF1426" s="72"/>
      <c r="AG1426" s="62"/>
      <c r="AH1426" s="104"/>
      <c r="AI1426" s="105"/>
      <c r="AJ1426" s="30"/>
      <c r="AK1426" s="30"/>
      <c r="AL1426" s="30"/>
      <c r="AM1426" s="30"/>
      <c r="AN1426" s="68"/>
      <c r="AO1426" s="68"/>
      <c r="AP1426" s="68"/>
      <c r="AQ1426" s="68"/>
      <c r="AR1426" s="68"/>
      <c r="AS1426" s="31"/>
      <c r="AT1426" s="73"/>
      <c r="AU1426" s="73"/>
      <c r="AV1426" s="68"/>
      <c r="AW1426" s="67"/>
      <c r="AX1426" s="67"/>
      <c r="AY1426" s="67"/>
      <c r="AZ1426" s="67"/>
      <c r="BA1426" s="123"/>
      <c r="BB1426" s="123"/>
      <c r="BC1426" s="123"/>
      <c r="BD1426" s="123"/>
      <c r="BE1426" s="123"/>
      <c r="BF1426" s="67"/>
    </row>
    <row r="1427" spans="1:58" ht="25.5" customHeight="1" x14ac:dyDescent="0.25">
      <c r="A1427" s="31"/>
      <c r="B1427" s="31"/>
      <c r="C1427" s="31"/>
      <c r="D1427" s="31"/>
      <c r="E1427" s="33"/>
      <c r="F1427" s="90"/>
      <c r="G1427" s="31"/>
      <c r="H1427" s="83"/>
      <c r="I1427" s="83"/>
      <c r="J1427" s="62"/>
      <c r="K1427" s="31"/>
      <c r="L1427" s="31"/>
      <c r="M1427" s="83"/>
      <c r="N1427" s="69"/>
      <c r="O1427" s="69"/>
      <c r="P1427" s="74"/>
      <c r="Q1427" s="74"/>
      <c r="R1427" s="75"/>
      <c r="S1427" s="34"/>
      <c r="T1427" s="83"/>
      <c r="U1427" s="83"/>
      <c r="V1427" s="83"/>
      <c r="W1427" s="83"/>
      <c r="X1427" s="74"/>
      <c r="Y1427" s="74"/>
      <c r="Z1427" s="74"/>
      <c r="AA1427" s="66"/>
      <c r="AB1427" s="72"/>
      <c r="AC1427" s="66"/>
      <c r="AD1427" s="72"/>
      <c r="AE1427" s="72"/>
      <c r="AF1427" s="72"/>
      <c r="AG1427" s="62"/>
      <c r="AH1427" s="104"/>
      <c r="AI1427" s="105"/>
      <c r="AJ1427" s="30"/>
      <c r="AK1427" s="30"/>
      <c r="AL1427" s="30"/>
      <c r="AM1427" s="30"/>
      <c r="AN1427" s="68"/>
      <c r="AO1427" s="68"/>
      <c r="AP1427" s="68"/>
      <c r="AQ1427" s="68"/>
      <c r="AR1427" s="68"/>
      <c r="AS1427" s="31"/>
      <c r="AT1427" s="73"/>
      <c r="AU1427" s="73"/>
      <c r="AV1427" s="68"/>
      <c r="AW1427" s="67"/>
      <c r="AX1427" s="67"/>
      <c r="AY1427" s="67"/>
      <c r="AZ1427" s="67"/>
      <c r="BA1427" s="123"/>
      <c r="BB1427" s="123"/>
      <c r="BC1427" s="123"/>
      <c r="BD1427" s="123"/>
      <c r="BE1427" s="123"/>
      <c r="BF1427" s="67"/>
    </row>
    <row r="1428" spans="1:58" ht="25.5" customHeight="1" x14ac:dyDescent="0.25">
      <c r="A1428" s="31"/>
      <c r="B1428" s="31"/>
      <c r="C1428" s="31"/>
      <c r="D1428" s="31"/>
      <c r="E1428" s="33"/>
      <c r="F1428" s="90"/>
      <c r="G1428" s="31"/>
      <c r="H1428" s="83"/>
      <c r="I1428" s="83"/>
      <c r="J1428" s="62"/>
      <c r="K1428" s="31"/>
      <c r="L1428" s="31"/>
      <c r="M1428" s="83"/>
      <c r="N1428" s="69"/>
      <c r="O1428" s="69"/>
      <c r="P1428" s="74"/>
      <c r="Q1428" s="74"/>
      <c r="R1428" s="75"/>
      <c r="S1428" s="34"/>
      <c r="T1428" s="83"/>
      <c r="U1428" s="83"/>
      <c r="V1428" s="83"/>
      <c r="W1428" s="83"/>
      <c r="X1428" s="74"/>
      <c r="Y1428" s="74"/>
      <c r="Z1428" s="74"/>
      <c r="AA1428" s="66"/>
      <c r="AB1428" s="72"/>
      <c r="AC1428" s="66"/>
      <c r="AD1428" s="72"/>
      <c r="AE1428" s="72"/>
      <c r="AF1428" s="72"/>
      <c r="AG1428" s="62"/>
      <c r="AH1428" s="104"/>
      <c r="AI1428" s="105"/>
      <c r="AJ1428" s="30"/>
      <c r="AK1428" s="30"/>
      <c r="AL1428" s="30"/>
      <c r="AM1428" s="30"/>
      <c r="AN1428" s="68"/>
      <c r="AO1428" s="68"/>
      <c r="AP1428" s="68"/>
      <c r="AQ1428" s="68"/>
      <c r="AR1428" s="68"/>
      <c r="AS1428" s="31"/>
      <c r="AT1428" s="73"/>
      <c r="AU1428" s="73"/>
      <c r="AV1428" s="68"/>
      <c r="AW1428" s="67"/>
      <c r="AX1428" s="67"/>
      <c r="AY1428" s="67"/>
      <c r="AZ1428" s="67"/>
      <c r="BA1428" s="123"/>
      <c r="BB1428" s="123"/>
      <c r="BC1428" s="123"/>
      <c r="BD1428" s="123"/>
      <c r="BE1428" s="123"/>
      <c r="BF1428" s="67"/>
    </row>
    <row r="1429" spans="1:58" ht="25.5" customHeight="1" x14ac:dyDescent="0.25">
      <c r="A1429" s="31"/>
      <c r="B1429" s="31"/>
      <c r="C1429" s="31"/>
      <c r="D1429" s="31"/>
      <c r="E1429" s="33"/>
      <c r="F1429" s="90"/>
      <c r="G1429" s="31"/>
      <c r="H1429" s="83"/>
      <c r="I1429" s="83"/>
      <c r="J1429" s="62"/>
      <c r="K1429" s="31"/>
      <c r="L1429" s="31"/>
      <c r="M1429" s="83"/>
      <c r="N1429" s="69"/>
      <c r="O1429" s="69"/>
      <c r="P1429" s="74"/>
      <c r="Q1429" s="74"/>
      <c r="R1429" s="75"/>
      <c r="S1429" s="34"/>
      <c r="T1429" s="83"/>
      <c r="U1429" s="83"/>
      <c r="V1429" s="83"/>
      <c r="W1429" s="83"/>
      <c r="X1429" s="74"/>
      <c r="Y1429" s="74"/>
      <c r="Z1429" s="74"/>
      <c r="AA1429" s="66"/>
      <c r="AB1429" s="72"/>
      <c r="AC1429" s="66"/>
      <c r="AD1429" s="72"/>
      <c r="AE1429" s="72"/>
      <c r="AF1429" s="72"/>
      <c r="AG1429" s="62"/>
      <c r="AH1429" s="104"/>
      <c r="AI1429" s="105"/>
      <c r="AJ1429" s="30"/>
      <c r="AK1429" s="30"/>
      <c r="AL1429" s="30"/>
      <c r="AM1429" s="30"/>
      <c r="AN1429" s="68"/>
      <c r="AO1429" s="68"/>
      <c r="AP1429" s="68"/>
      <c r="AQ1429" s="68"/>
      <c r="AR1429" s="68"/>
      <c r="AS1429" s="31"/>
      <c r="AT1429" s="73"/>
      <c r="AU1429" s="73"/>
      <c r="AV1429" s="68"/>
      <c r="AW1429" s="67"/>
      <c r="AX1429" s="67"/>
      <c r="AY1429" s="67"/>
      <c r="AZ1429" s="67"/>
      <c r="BA1429" s="123"/>
      <c r="BB1429" s="123"/>
      <c r="BC1429" s="123"/>
      <c r="BD1429" s="123"/>
      <c r="BE1429" s="123"/>
      <c r="BF1429" s="67"/>
    </row>
    <row r="1430" spans="1:58" ht="25.5" customHeight="1" x14ac:dyDescent="0.25">
      <c r="A1430" s="31"/>
      <c r="B1430" s="31"/>
      <c r="C1430" s="31"/>
      <c r="D1430" s="31"/>
      <c r="E1430" s="33"/>
      <c r="F1430" s="90"/>
      <c r="G1430" s="31"/>
      <c r="H1430" s="83"/>
      <c r="I1430" s="83"/>
      <c r="J1430" s="62"/>
      <c r="K1430" s="31"/>
      <c r="L1430" s="31"/>
      <c r="M1430" s="83"/>
      <c r="N1430" s="69"/>
      <c r="O1430" s="69"/>
      <c r="P1430" s="74"/>
      <c r="Q1430" s="74"/>
      <c r="R1430" s="75"/>
      <c r="S1430" s="34"/>
      <c r="T1430" s="83"/>
      <c r="U1430" s="83"/>
      <c r="V1430" s="83"/>
      <c r="W1430" s="83"/>
      <c r="X1430" s="74"/>
      <c r="Y1430" s="74"/>
      <c r="Z1430" s="74"/>
      <c r="AA1430" s="66"/>
      <c r="AB1430" s="72"/>
      <c r="AC1430" s="66"/>
      <c r="AD1430" s="72"/>
      <c r="AE1430" s="72"/>
      <c r="AF1430" s="72"/>
      <c r="AG1430" s="62"/>
      <c r="AH1430" s="104"/>
      <c r="AI1430" s="105"/>
      <c r="AJ1430" s="30"/>
      <c r="AK1430" s="30"/>
      <c r="AL1430" s="30"/>
      <c r="AM1430" s="30"/>
      <c r="AN1430" s="68"/>
      <c r="AO1430" s="68"/>
      <c r="AP1430" s="68"/>
      <c r="AQ1430" s="68"/>
      <c r="AR1430" s="68"/>
      <c r="AS1430" s="31"/>
      <c r="AT1430" s="73"/>
      <c r="AU1430" s="73"/>
      <c r="AV1430" s="68"/>
      <c r="AW1430" s="67"/>
      <c r="AX1430" s="67"/>
      <c r="AY1430" s="67"/>
      <c r="AZ1430" s="67"/>
      <c r="BA1430" s="123"/>
      <c r="BB1430" s="123"/>
      <c r="BC1430" s="123"/>
      <c r="BD1430" s="123"/>
      <c r="BE1430" s="123"/>
      <c r="BF1430" s="67"/>
    </row>
    <row r="1431" spans="1:58" ht="25.5" customHeight="1" x14ac:dyDescent="0.25">
      <c r="A1431" s="31"/>
      <c r="B1431" s="31"/>
      <c r="C1431" s="31"/>
      <c r="D1431" s="31"/>
      <c r="E1431" s="33"/>
      <c r="F1431" s="90"/>
      <c r="G1431" s="31"/>
      <c r="H1431" s="83"/>
      <c r="I1431" s="83"/>
      <c r="J1431" s="62"/>
      <c r="K1431" s="31"/>
      <c r="L1431" s="31"/>
      <c r="M1431" s="83"/>
      <c r="N1431" s="69"/>
      <c r="O1431" s="69"/>
      <c r="P1431" s="74"/>
      <c r="Q1431" s="74"/>
      <c r="R1431" s="75"/>
      <c r="S1431" s="34"/>
      <c r="T1431" s="83"/>
      <c r="U1431" s="83"/>
      <c r="V1431" s="83"/>
      <c r="W1431" s="83"/>
      <c r="X1431" s="74"/>
      <c r="Y1431" s="74"/>
      <c r="Z1431" s="74"/>
      <c r="AA1431" s="66"/>
      <c r="AB1431" s="72"/>
      <c r="AC1431" s="66"/>
      <c r="AD1431" s="72"/>
      <c r="AE1431" s="72"/>
      <c r="AF1431" s="72"/>
      <c r="AG1431" s="62"/>
      <c r="AH1431" s="104"/>
      <c r="AI1431" s="105"/>
      <c r="AJ1431" s="30"/>
      <c r="AK1431" s="30"/>
      <c r="AL1431" s="30"/>
      <c r="AM1431" s="30"/>
      <c r="AN1431" s="68"/>
      <c r="AO1431" s="68"/>
      <c r="AP1431" s="68"/>
      <c r="AQ1431" s="68"/>
      <c r="AR1431" s="68"/>
      <c r="AS1431" s="31"/>
      <c r="AT1431" s="73"/>
      <c r="AU1431" s="73"/>
      <c r="AV1431" s="68"/>
      <c r="AW1431" s="67"/>
      <c r="AX1431" s="67"/>
      <c r="AY1431" s="67"/>
      <c r="AZ1431" s="67"/>
      <c r="BA1431" s="123"/>
      <c r="BB1431" s="123"/>
      <c r="BC1431" s="123"/>
      <c r="BD1431" s="123"/>
      <c r="BE1431" s="123"/>
      <c r="BF1431" s="67"/>
    </row>
    <row r="1432" spans="1:58" ht="25.5" customHeight="1" x14ac:dyDescent="0.25">
      <c r="A1432" s="31"/>
      <c r="B1432" s="31"/>
      <c r="C1432" s="31"/>
      <c r="D1432" s="31"/>
      <c r="E1432" s="33"/>
      <c r="F1432" s="90"/>
      <c r="G1432" s="31"/>
      <c r="H1432" s="83"/>
      <c r="I1432" s="83"/>
      <c r="J1432" s="62"/>
      <c r="K1432" s="31"/>
      <c r="L1432" s="31"/>
      <c r="M1432" s="83"/>
      <c r="N1432" s="69"/>
      <c r="O1432" s="69"/>
      <c r="P1432" s="74"/>
      <c r="Q1432" s="74"/>
      <c r="R1432" s="75"/>
      <c r="S1432" s="34"/>
      <c r="T1432" s="83"/>
      <c r="U1432" s="83"/>
      <c r="V1432" s="83"/>
      <c r="W1432" s="83"/>
      <c r="X1432" s="74"/>
      <c r="Y1432" s="74"/>
      <c r="Z1432" s="74"/>
      <c r="AA1432" s="66"/>
      <c r="AB1432" s="72"/>
      <c r="AC1432" s="66"/>
      <c r="AD1432" s="72"/>
      <c r="AE1432" s="72"/>
      <c r="AF1432" s="72"/>
      <c r="AG1432" s="62"/>
      <c r="AH1432" s="104"/>
      <c r="AI1432" s="105"/>
      <c r="AJ1432" s="30"/>
      <c r="AK1432" s="30"/>
      <c r="AL1432" s="30"/>
      <c r="AM1432" s="30"/>
      <c r="AN1432" s="68"/>
      <c r="AO1432" s="68"/>
      <c r="AP1432" s="68"/>
      <c r="AQ1432" s="68"/>
      <c r="AR1432" s="68"/>
      <c r="AS1432" s="31"/>
      <c r="AT1432" s="73"/>
      <c r="AU1432" s="73"/>
      <c r="AV1432" s="68"/>
      <c r="AW1432" s="67"/>
      <c r="AX1432" s="67"/>
      <c r="AY1432" s="67"/>
      <c r="AZ1432" s="67"/>
      <c r="BA1432" s="123"/>
      <c r="BB1432" s="123"/>
      <c r="BC1432" s="123"/>
      <c r="BD1432" s="123"/>
      <c r="BE1432" s="123"/>
      <c r="BF1432" s="67"/>
    </row>
    <row r="1433" spans="1:58" ht="25.5" customHeight="1" x14ac:dyDescent="0.25">
      <c r="A1433" s="31"/>
      <c r="B1433" s="31"/>
      <c r="C1433" s="31"/>
      <c r="D1433" s="31"/>
      <c r="E1433" s="33"/>
      <c r="F1433" s="90"/>
      <c r="G1433" s="31"/>
      <c r="H1433" s="83"/>
      <c r="I1433" s="83"/>
      <c r="J1433" s="62"/>
      <c r="K1433" s="31"/>
      <c r="L1433" s="31"/>
      <c r="M1433" s="83"/>
      <c r="N1433" s="69"/>
      <c r="O1433" s="69"/>
      <c r="P1433" s="74"/>
      <c r="Q1433" s="74"/>
      <c r="R1433" s="75"/>
      <c r="S1433" s="34"/>
      <c r="T1433" s="83"/>
      <c r="U1433" s="83"/>
      <c r="V1433" s="83"/>
      <c r="W1433" s="83"/>
      <c r="X1433" s="74"/>
      <c r="Y1433" s="74"/>
      <c r="Z1433" s="74"/>
      <c r="AA1433" s="66"/>
      <c r="AB1433" s="72"/>
      <c r="AC1433" s="66"/>
      <c r="AD1433" s="72"/>
      <c r="AE1433" s="72"/>
      <c r="AF1433" s="72"/>
      <c r="AG1433" s="62"/>
      <c r="AH1433" s="104"/>
      <c r="AI1433" s="105"/>
      <c r="AJ1433" s="30"/>
      <c r="AK1433" s="30"/>
      <c r="AL1433" s="30"/>
      <c r="AM1433" s="30"/>
      <c r="AN1433" s="68"/>
      <c r="AO1433" s="68"/>
      <c r="AP1433" s="68"/>
      <c r="AQ1433" s="68"/>
      <c r="AR1433" s="68"/>
      <c r="AS1433" s="31"/>
      <c r="AT1433" s="73"/>
      <c r="AU1433" s="73"/>
      <c r="AV1433" s="68"/>
      <c r="AW1433" s="67"/>
      <c r="AX1433" s="67"/>
      <c r="AY1433" s="67"/>
      <c r="AZ1433" s="67"/>
      <c r="BA1433" s="123"/>
      <c r="BB1433" s="123"/>
      <c r="BC1433" s="123"/>
      <c r="BD1433" s="123"/>
      <c r="BE1433" s="123"/>
      <c r="BF1433" s="67"/>
    </row>
    <row r="1434" spans="1:58" ht="25.5" customHeight="1" x14ac:dyDescent="0.25">
      <c r="A1434" s="31"/>
      <c r="B1434" s="31"/>
      <c r="C1434" s="31"/>
      <c r="D1434" s="31"/>
      <c r="E1434" s="33"/>
      <c r="F1434" s="90"/>
      <c r="G1434" s="31"/>
      <c r="H1434" s="83"/>
      <c r="I1434" s="83"/>
      <c r="J1434" s="62"/>
      <c r="K1434" s="31"/>
      <c r="L1434" s="31"/>
      <c r="M1434" s="83"/>
      <c r="N1434" s="69"/>
      <c r="O1434" s="69"/>
      <c r="P1434" s="74"/>
      <c r="Q1434" s="74"/>
      <c r="R1434" s="75"/>
      <c r="S1434" s="34"/>
      <c r="T1434" s="83"/>
      <c r="U1434" s="83"/>
      <c r="V1434" s="83"/>
      <c r="W1434" s="83"/>
      <c r="X1434" s="74"/>
      <c r="Y1434" s="74"/>
      <c r="Z1434" s="74"/>
      <c r="AA1434" s="66"/>
      <c r="AB1434" s="72"/>
      <c r="AC1434" s="66"/>
      <c r="AD1434" s="72"/>
      <c r="AE1434" s="72"/>
      <c r="AF1434" s="72"/>
      <c r="AG1434" s="62"/>
      <c r="AH1434" s="104"/>
      <c r="AI1434" s="105"/>
      <c r="AJ1434" s="30"/>
      <c r="AK1434" s="30"/>
      <c r="AL1434" s="30"/>
      <c r="AM1434" s="30"/>
      <c r="AN1434" s="68"/>
      <c r="AO1434" s="68"/>
      <c r="AP1434" s="68"/>
      <c r="AQ1434" s="68"/>
      <c r="AR1434" s="68"/>
      <c r="AS1434" s="31"/>
      <c r="AT1434" s="73"/>
      <c r="AU1434" s="73"/>
      <c r="AV1434" s="68"/>
      <c r="AW1434" s="67"/>
      <c r="AX1434" s="67"/>
      <c r="AY1434" s="67"/>
      <c r="AZ1434" s="67"/>
      <c r="BA1434" s="123"/>
      <c r="BB1434" s="123"/>
      <c r="BC1434" s="123"/>
      <c r="BD1434" s="123"/>
      <c r="BE1434" s="123"/>
      <c r="BF1434" s="67"/>
    </row>
    <row r="1435" spans="1:58" ht="25.5" customHeight="1" x14ac:dyDescent="0.25">
      <c r="A1435" s="31"/>
      <c r="B1435" s="31"/>
      <c r="C1435" s="31"/>
      <c r="D1435" s="31"/>
      <c r="E1435" s="33"/>
      <c r="F1435" s="90"/>
      <c r="G1435" s="31"/>
      <c r="H1435" s="83"/>
      <c r="I1435" s="83"/>
      <c r="J1435" s="62"/>
      <c r="K1435" s="31"/>
      <c r="L1435" s="31"/>
      <c r="M1435" s="83"/>
      <c r="N1435" s="69"/>
      <c r="O1435" s="69"/>
      <c r="P1435" s="74"/>
      <c r="Q1435" s="74"/>
      <c r="R1435" s="75"/>
      <c r="S1435" s="34"/>
      <c r="T1435" s="83"/>
      <c r="U1435" s="83"/>
      <c r="V1435" s="83"/>
      <c r="W1435" s="83"/>
      <c r="X1435" s="74"/>
      <c r="Y1435" s="74"/>
      <c r="Z1435" s="74"/>
      <c r="AA1435" s="66"/>
      <c r="AB1435" s="72"/>
      <c r="AC1435" s="66"/>
      <c r="AD1435" s="72"/>
      <c r="AE1435" s="72"/>
      <c r="AF1435" s="72"/>
      <c r="AG1435" s="62"/>
      <c r="AH1435" s="104"/>
      <c r="AI1435" s="105"/>
      <c r="AJ1435" s="30"/>
      <c r="AK1435" s="30"/>
      <c r="AL1435" s="30"/>
      <c r="AM1435" s="30"/>
      <c r="AN1435" s="68"/>
      <c r="AO1435" s="68"/>
      <c r="AP1435" s="68"/>
      <c r="AQ1435" s="68"/>
      <c r="AR1435" s="68"/>
      <c r="AS1435" s="31"/>
      <c r="AT1435" s="73"/>
      <c r="AU1435" s="73"/>
      <c r="AV1435" s="68"/>
      <c r="AW1435" s="67"/>
      <c r="AX1435" s="67"/>
      <c r="AY1435" s="67"/>
      <c r="AZ1435" s="67"/>
      <c r="BA1435" s="123"/>
      <c r="BB1435" s="123"/>
      <c r="BC1435" s="123"/>
      <c r="BD1435" s="123"/>
      <c r="BE1435" s="123"/>
      <c r="BF1435" s="67"/>
    </row>
    <row r="1436" spans="1:58" ht="25.5" customHeight="1" x14ac:dyDescent="0.25">
      <c r="A1436" s="31"/>
      <c r="B1436" s="31"/>
      <c r="C1436" s="31"/>
      <c r="D1436" s="31"/>
      <c r="E1436" s="33"/>
      <c r="F1436" s="90"/>
      <c r="G1436" s="31"/>
      <c r="H1436" s="83"/>
      <c r="I1436" s="83"/>
      <c r="J1436" s="62"/>
      <c r="K1436" s="31"/>
      <c r="L1436" s="31"/>
      <c r="M1436" s="83"/>
      <c r="N1436" s="69"/>
      <c r="O1436" s="69"/>
      <c r="P1436" s="74"/>
      <c r="Q1436" s="74"/>
      <c r="R1436" s="75"/>
      <c r="S1436" s="34"/>
      <c r="T1436" s="83"/>
      <c r="U1436" s="83"/>
      <c r="V1436" s="83"/>
      <c r="W1436" s="83"/>
      <c r="X1436" s="74"/>
      <c r="Y1436" s="74"/>
      <c r="Z1436" s="74"/>
      <c r="AA1436" s="66"/>
      <c r="AB1436" s="72"/>
      <c r="AC1436" s="66"/>
      <c r="AD1436" s="72"/>
      <c r="AE1436" s="72"/>
      <c r="AF1436" s="72"/>
      <c r="AG1436" s="62"/>
      <c r="AH1436" s="104"/>
      <c r="AI1436" s="105"/>
      <c r="AJ1436" s="30"/>
      <c r="AK1436" s="30"/>
      <c r="AL1436" s="30"/>
      <c r="AM1436" s="30"/>
      <c r="AN1436" s="68"/>
      <c r="AO1436" s="68"/>
      <c r="AP1436" s="68"/>
      <c r="AQ1436" s="68"/>
      <c r="AR1436" s="68"/>
      <c r="AS1436" s="31"/>
      <c r="AT1436" s="73"/>
      <c r="AU1436" s="73"/>
      <c r="AV1436" s="68"/>
      <c r="AW1436" s="67"/>
      <c r="AX1436" s="67"/>
      <c r="AY1436" s="67"/>
      <c r="AZ1436" s="67"/>
      <c r="BA1436" s="123"/>
      <c r="BB1436" s="123"/>
      <c r="BC1436" s="123"/>
      <c r="BD1436" s="123"/>
      <c r="BE1436" s="123"/>
      <c r="BF1436" s="67"/>
    </row>
    <row r="1437" spans="1:58" ht="25.5" customHeight="1" x14ac:dyDescent="0.25">
      <c r="A1437" s="31"/>
      <c r="B1437" s="31"/>
      <c r="C1437" s="31"/>
      <c r="D1437" s="31"/>
      <c r="E1437" s="33"/>
      <c r="F1437" s="90"/>
      <c r="G1437" s="31"/>
      <c r="H1437" s="83"/>
      <c r="I1437" s="83"/>
      <c r="J1437" s="62"/>
      <c r="K1437" s="31"/>
      <c r="L1437" s="31"/>
      <c r="M1437" s="83"/>
      <c r="N1437" s="69"/>
      <c r="O1437" s="69"/>
      <c r="P1437" s="74"/>
      <c r="Q1437" s="74"/>
      <c r="R1437" s="75"/>
      <c r="S1437" s="34"/>
      <c r="T1437" s="83"/>
      <c r="U1437" s="83"/>
      <c r="V1437" s="83"/>
      <c r="W1437" s="83"/>
      <c r="X1437" s="74"/>
      <c r="Y1437" s="74"/>
      <c r="Z1437" s="74"/>
      <c r="AA1437" s="66"/>
      <c r="AB1437" s="72"/>
      <c r="AC1437" s="66"/>
      <c r="AD1437" s="72"/>
      <c r="AE1437" s="72"/>
      <c r="AF1437" s="72"/>
      <c r="AG1437" s="62"/>
      <c r="AH1437" s="104"/>
      <c r="AI1437" s="105"/>
      <c r="AJ1437" s="30"/>
      <c r="AK1437" s="30"/>
      <c r="AL1437" s="30"/>
      <c r="AM1437" s="30"/>
      <c r="AN1437" s="68"/>
      <c r="AO1437" s="68"/>
      <c r="AP1437" s="68"/>
      <c r="AQ1437" s="68"/>
      <c r="AR1437" s="68"/>
      <c r="AS1437" s="31"/>
      <c r="AT1437" s="73"/>
      <c r="AU1437" s="73"/>
      <c r="AV1437" s="68"/>
      <c r="AW1437" s="67"/>
      <c r="AX1437" s="67"/>
      <c r="AY1437" s="67"/>
      <c r="AZ1437" s="67"/>
      <c r="BA1437" s="123"/>
      <c r="BB1437" s="123"/>
      <c r="BC1437" s="123"/>
      <c r="BD1437" s="123"/>
      <c r="BE1437" s="123"/>
      <c r="BF1437" s="67"/>
    </row>
    <row r="1438" spans="1:58" ht="25.5" customHeight="1" x14ac:dyDescent="0.25">
      <c r="A1438" s="31"/>
      <c r="B1438" s="31"/>
      <c r="C1438" s="31"/>
      <c r="D1438" s="31"/>
      <c r="E1438" s="33"/>
      <c r="F1438" s="90"/>
      <c r="G1438" s="31"/>
      <c r="H1438" s="83"/>
      <c r="I1438" s="83"/>
      <c r="J1438" s="62"/>
      <c r="K1438" s="31"/>
      <c r="L1438" s="31"/>
      <c r="M1438" s="83"/>
      <c r="N1438" s="69"/>
      <c r="O1438" s="69"/>
      <c r="P1438" s="74"/>
      <c r="Q1438" s="74"/>
      <c r="R1438" s="75"/>
      <c r="S1438" s="34"/>
      <c r="T1438" s="83"/>
      <c r="U1438" s="83"/>
      <c r="V1438" s="83"/>
      <c r="W1438" s="83"/>
      <c r="X1438" s="74"/>
      <c r="Y1438" s="74"/>
      <c r="Z1438" s="74"/>
      <c r="AA1438" s="66"/>
      <c r="AB1438" s="72"/>
      <c r="AC1438" s="66"/>
      <c r="AD1438" s="72"/>
      <c r="AE1438" s="72"/>
      <c r="AF1438" s="72"/>
      <c r="AG1438" s="62"/>
      <c r="AH1438" s="104"/>
      <c r="AI1438" s="105"/>
      <c r="AJ1438" s="30"/>
      <c r="AK1438" s="30"/>
      <c r="AL1438" s="30"/>
      <c r="AM1438" s="30"/>
      <c r="AN1438" s="68"/>
      <c r="AO1438" s="68"/>
      <c r="AP1438" s="68"/>
      <c r="AQ1438" s="68"/>
      <c r="AR1438" s="68"/>
      <c r="AS1438" s="31"/>
      <c r="AT1438" s="73"/>
      <c r="AU1438" s="73"/>
      <c r="AV1438" s="68"/>
      <c r="AW1438" s="67"/>
      <c r="AX1438" s="67"/>
      <c r="AY1438" s="67"/>
      <c r="AZ1438" s="67"/>
      <c r="BA1438" s="123"/>
      <c r="BB1438" s="123"/>
      <c r="BC1438" s="123"/>
      <c r="BD1438" s="123"/>
      <c r="BE1438" s="123"/>
      <c r="BF1438" s="67"/>
    </row>
    <row r="1439" spans="1:58" ht="25.5" customHeight="1" x14ac:dyDescent="0.25">
      <c r="A1439" s="31"/>
      <c r="B1439" s="31"/>
      <c r="C1439" s="31"/>
      <c r="D1439" s="31"/>
      <c r="E1439" s="33"/>
      <c r="F1439" s="90"/>
      <c r="G1439" s="31"/>
      <c r="H1439" s="83"/>
      <c r="I1439" s="83"/>
      <c r="J1439" s="62"/>
      <c r="K1439" s="31"/>
      <c r="L1439" s="31"/>
      <c r="M1439" s="83"/>
      <c r="N1439" s="69"/>
      <c r="O1439" s="69"/>
      <c r="P1439" s="74"/>
      <c r="Q1439" s="74"/>
      <c r="R1439" s="75"/>
      <c r="S1439" s="34"/>
      <c r="T1439" s="83"/>
      <c r="U1439" s="83"/>
      <c r="V1439" s="83"/>
      <c r="W1439" s="83"/>
      <c r="X1439" s="74"/>
      <c r="Y1439" s="74"/>
      <c r="Z1439" s="74"/>
      <c r="AA1439" s="66"/>
      <c r="AB1439" s="72"/>
      <c r="AC1439" s="66"/>
      <c r="AD1439" s="72"/>
      <c r="AE1439" s="72"/>
      <c r="AF1439" s="72"/>
      <c r="AG1439" s="62"/>
      <c r="AH1439" s="104"/>
      <c r="AI1439" s="105"/>
      <c r="AJ1439" s="30"/>
      <c r="AK1439" s="30"/>
      <c r="AL1439" s="30"/>
      <c r="AM1439" s="30"/>
      <c r="AN1439" s="68"/>
      <c r="AO1439" s="68"/>
      <c r="AP1439" s="68"/>
      <c r="AQ1439" s="68"/>
      <c r="AR1439" s="68"/>
      <c r="AS1439" s="31"/>
      <c r="AT1439" s="73"/>
      <c r="AU1439" s="73"/>
      <c r="AV1439" s="68"/>
      <c r="AW1439" s="67"/>
      <c r="AX1439" s="67"/>
      <c r="AY1439" s="67"/>
      <c r="AZ1439" s="67"/>
      <c r="BA1439" s="123"/>
      <c r="BB1439" s="123"/>
      <c r="BC1439" s="123"/>
      <c r="BD1439" s="123"/>
      <c r="BE1439" s="123"/>
      <c r="BF1439" s="67"/>
    </row>
    <row r="1440" spans="1:58" ht="25.5" customHeight="1" x14ac:dyDescent="0.25">
      <c r="A1440" s="31"/>
      <c r="B1440" s="31"/>
      <c r="C1440" s="31"/>
      <c r="D1440" s="31"/>
      <c r="E1440" s="33"/>
      <c r="F1440" s="90"/>
      <c r="G1440" s="31"/>
      <c r="H1440" s="83"/>
      <c r="I1440" s="83"/>
      <c r="J1440" s="62"/>
      <c r="K1440" s="31"/>
      <c r="L1440" s="31"/>
      <c r="M1440" s="83"/>
      <c r="N1440" s="69"/>
      <c r="O1440" s="69"/>
      <c r="P1440" s="74"/>
      <c r="Q1440" s="74"/>
      <c r="R1440" s="75"/>
      <c r="S1440" s="34"/>
      <c r="T1440" s="83"/>
      <c r="U1440" s="83"/>
      <c r="V1440" s="83"/>
      <c r="W1440" s="83"/>
      <c r="X1440" s="74"/>
      <c r="Y1440" s="74"/>
      <c r="Z1440" s="74"/>
      <c r="AA1440" s="66"/>
      <c r="AB1440" s="72"/>
      <c r="AC1440" s="66"/>
      <c r="AD1440" s="72"/>
      <c r="AE1440" s="72"/>
      <c r="AF1440" s="72"/>
      <c r="AG1440" s="62"/>
      <c r="AH1440" s="104"/>
      <c r="AI1440" s="105"/>
      <c r="AJ1440" s="30"/>
      <c r="AK1440" s="30"/>
      <c r="AL1440" s="30"/>
      <c r="AM1440" s="30"/>
      <c r="AN1440" s="68"/>
      <c r="AO1440" s="68"/>
      <c r="AP1440" s="68"/>
      <c r="AQ1440" s="68"/>
      <c r="AR1440" s="68"/>
      <c r="AS1440" s="31"/>
      <c r="AT1440" s="73"/>
      <c r="AU1440" s="73"/>
      <c r="AV1440" s="68"/>
      <c r="AW1440" s="67"/>
      <c r="AX1440" s="67"/>
      <c r="AY1440" s="67"/>
      <c r="AZ1440" s="67"/>
      <c r="BA1440" s="123"/>
      <c r="BB1440" s="123"/>
      <c r="BC1440" s="123"/>
      <c r="BD1440" s="123"/>
      <c r="BE1440" s="123"/>
      <c r="BF1440" s="67"/>
    </row>
    <row r="1441" spans="1:58" ht="25.5" customHeight="1" x14ac:dyDescent="0.25">
      <c r="A1441" s="31"/>
      <c r="B1441" s="31"/>
      <c r="C1441" s="31"/>
      <c r="D1441" s="31"/>
      <c r="E1441" s="33"/>
      <c r="F1441" s="90"/>
      <c r="G1441" s="31"/>
      <c r="H1441" s="83"/>
      <c r="I1441" s="83"/>
      <c r="J1441" s="62"/>
      <c r="K1441" s="31"/>
      <c r="L1441" s="31"/>
      <c r="M1441" s="83"/>
      <c r="N1441" s="69"/>
      <c r="O1441" s="69"/>
      <c r="P1441" s="74"/>
      <c r="Q1441" s="74"/>
      <c r="R1441" s="75"/>
      <c r="S1441" s="34"/>
      <c r="T1441" s="83"/>
      <c r="U1441" s="83"/>
      <c r="V1441" s="83"/>
      <c r="W1441" s="83"/>
      <c r="X1441" s="74"/>
      <c r="Y1441" s="74"/>
      <c r="Z1441" s="74"/>
      <c r="AA1441" s="66"/>
      <c r="AB1441" s="72"/>
      <c r="AC1441" s="66"/>
      <c r="AD1441" s="72"/>
      <c r="AE1441" s="72"/>
      <c r="AF1441" s="72"/>
      <c r="AG1441" s="62"/>
      <c r="AH1441" s="104"/>
      <c r="AI1441" s="105"/>
      <c r="AJ1441" s="30"/>
      <c r="AK1441" s="30"/>
      <c r="AL1441" s="30"/>
      <c r="AM1441" s="30"/>
      <c r="AN1441" s="68"/>
      <c r="AO1441" s="68"/>
      <c r="AP1441" s="68"/>
      <c r="AQ1441" s="68"/>
      <c r="AR1441" s="68"/>
      <c r="AS1441" s="31"/>
      <c r="AT1441" s="73"/>
      <c r="AU1441" s="73"/>
      <c r="AV1441" s="68"/>
      <c r="AW1441" s="67"/>
      <c r="AX1441" s="67"/>
      <c r="AY1441" s="67"/>
      <c r="AZ1441" s="67"/>
      <c r="BA1441" s="123"/>
      <c r="BB1441" s="123"/>
      <c r="BC1441" s="123"/>
      <c r="BD1441" s="123"/>
      <c r="BE1441" s="123"/>
      <c r="BF1441" s="67"/>
    </row>
    <row r="1442" spans="1:58" ht="25.5" customHeight="1" x14ac:dyDescent="0.25">
      <c r="A1442" s="31"/>
      <c r="B1442" s="31"/>
      <c r="C1442" s="31"/>
      <c r="D1442" s="31"/>
      <c r="E1442" s="33"/>
      <c r="F1442" s="90"/>
      <c r="G1442" s="31"/>
      <c r="H1442" s="83"/>
      <c r="I1442" s="83"/>
      <c r="J1442" s="62"/>
      <c r="K1442" s="31"/>
      <c r="L1442" s="31"/>
      <c r="M1442" s="83"/>
      <c r="N1442" s="69"/>
      <c r="O1442" s="69"/>
      <c r="P1442" s="74"/>
      <c r="Q1442" s="74"/>
      <c r="R1442" s="75"/>
      <c r="S1442" s="34"/>
      <c r="T1442" s="83"/>
      <c r="U1442" s="83"/>
      <c r="V1442" s="83"/>
      <c r="W1442" s="83"/>
      <c r="X1442" s="74"/>
      <c r="Y1442" s="74"/>
      <c r="Z1442" s="74"/>
      <c r="AA1442" s="66"/>
      <c r="AB1442" s="72"/>
      <c r="AC1442" s="66"/>
      <c r="AD1442" s="72"/>
      <c r="AE1442" s="72"/>
      <c r="AF1442" s="72"/>
      <c r="AG1442" s="62"/>
      <c r="AH1442" s="104"/>
      <c r="AI1442" s="105"/>
      <c r="AJ1442" s="30"/>
      <c r="AK1442" s="30"/>
      <c r="AL1442" s="30"/>
      <c r="AM1442" s="30"/>
      <c r="AN1442" s="68"/>
      <c r="AO1442" s="68"/>
      <c r="AP1442" s="68"/>
      <c r="AQ1442" s="68"/>
      <c r="AR1442" s="68"/>
      <c r="AS1442" s="31"/>
      <c r="AT1442" s="73"/>
      <c r="AU1442" s="73"/>
      <c r="AV1442" s="68"/>
      <c r="AW1442" s="67"/>
      <c r="AX1442" s="67"/>
      <c r="AY1442" s="67"/>
      <c r="AZ1442" s="67"/>
      <c r="BA1442" s="123"/>
      <c r="BB1442" s="123"/>
      <c r="BC1442" s="123"/>
      <c r="BD1442" s="123"/>
      <c r="BE1442" s="123"/>
      <c r="BF1442" s="67"/>
    </row>
    <row r="1443" spans="1:58" ht="25.5" customHeight="1" x14ac:dyDescent="0.25">
      <c r="A1443" s="31"/>
      <c r="B1443" s="31"/>
      <c r="C1443" s="31"/>
      <c r="D1443" s="31"/>
      <c r="E1443" s="33"/>
      <c r="F1443" s="90"/>
      <c r="G1443" s="31"/>
      <c r="H1443" s="83"/>
      <c r="I1443" s="83"/>
      <c r="J1443" s="62"/>
      <c r="K1443" s="31"/>
      <c r="L1443" s="31"/>
      <c r="M1443" s="83"/>
      <c r="N1443" s="69"/>
      <c r="O1443" s="69"/>
      <c r="P1443" s="74"/>
      <c r="Q1443" s="74"/>
      <c r="R1443" s="75"/>
      <c r="S1443" s="34"/>
      <c r="T1443" s="83"/>
      <c r="U1443" s="83"/>
      <c r="V1443" s="83"/>
      <c r="W1443" s="83"/>
      <c r="X1443" s="74"/>
      <c r="Y1443" s="74"/>
      <c r="Z1443" s="74"/>
      <c r="AA1443" s="66"/>
      <c r="AB1443" s="72"/>
      <c r="AC1443" s="66"/>
      <c r="AD1443" s="72"/>
      <c r="AE1443" s="72"/>
      <c r="AF1443" s="72"/>
      <c r="AG1443" s="62"/>
      <c r="AH1443" s="104"/>
      <c r="AI1443" s="105"/>
      <c r="AJ1443" s="30"/>
      <c r="AK1443" s="30"/>
      <c r="AL1443" s="30"/>
      <c r="AM1443" s="30"/>
      <c r="AN1443" s="68"/>
      <c r="AO1443" s="68"/>
      <c r="AP1443" s="68"/>
      <c r="AQ1443" s="68"/>
      <c r="AR1443" s="68"/>
      <c r="AS1443" s="31"/>
      <c r="AT1443" s="73"/>
      <c r="AU1443" s="73"/>
      <c r="AV1443" s="68"/>
      <c r="AW1443" s="67"/>
      <c r="AX1443" s="67"/>
      <c r="AY1443" s="67"/>
      <c r="AZ1443" s="67"/>
      <c r="BA1443" s="123"/>
      <c r="BB1443" s="123"/>
      <c r="BC1443" s="123"/>
      <c r="BD1443" s="123"/>
      <c r="BE1443" s="123"/>
      <c r="BF1443" s="67"/>
    </row>
    <row r="1444" spans="1:58" ht="25.5" customHeight="1" x14ac:dyDescent="0.25">
      <c r="A1444" s="31"/>
      <c r="B1444" s="31"/>
      <c r="C1444" s="31"/>
      <c r="D1444" s="31"/>
      <c r="E1444" s="33"/>
      <c r="F1444" s="90"/>
      <c r="G1444" s="31"/>
      <c r="H1444" s="83"/>
      <c r="I1444" s="83"/>
      <c r="J1444" s="62"/>
      <c r="K1444" s="31"/>
      <c r="L1444" s="31"/>
      <c r="M1444" s="83"/>
      <c r="N1444" s="69"/>
      <c r="O1444" s="69"/>
      <c r="P1444" s="74"/>
      <c r="Q1444" s="74"/>
      <c r="R1444" s="75"/>
      <c r="S1444" s="34"/>
      <c r="T1444" s="83"/>
      <c r="U1444" s="83"/>
      <c r="V1444" s="83"/>
      <c r="W1444" s="83"/>
      <c r="X1444" s="74"/>
      <c r="Y1444" s="74"/>
      <c r="Z1444" s="74"/>
      <c r="AA1444" s="66"/>
      <c r="AB1444" s="72"/>
      <c r="AC1444" s="66"/>
      <c r="AD1444" s="72"/>
      <c r="AE1444" s="72"/>
      <c r="AF1444" s="72"/>
      <c r="AG1444" s="62"/>
      <c r="AH1444" s="104"/>
      <c r="AI1444" s="105"/>
      <c r="AJ1444" s="30"/>
      <c r="AK1444" s="30"/>
      <c r="AL1444" s="30"/>
      <c r="AM1444" s="30"/>
      <c r="AN1444" s="68"/>
      <c r="AO1444" s="68"/>
      <c r="AP1444" s="68"/>
      <c r="AQ1444" s="68"/>
      <c r="AR1444" s="68"/>
      <c r="AS1444" s="31"/>
      <c r="AT1444" s="73"/>
      <c r="AU1444" s="73"/>
      <c r="AV1444" s="68"/>
      <c r="AW1444" s="67"/>
      <c r="AX1444" s="67"/>
      <c r="AY1444" s="67"/>
      <c r="AZ1444" s="67"/>
      <c r="BA1444" s="123"/>
      <c r="BB1444" s="123"/>
      <c r="BC1444" s="123"/>
      <c r="BD1444" s="123"/>
      <c r="BE1444" s="123"/>
      <c r="BF1444" s="67"/>
    </row>
    <row r="1445" spans="1:58" ht="25.5" customHeight="1" x14ac:dyDescent="0.25">
      <c r="A1445" s="31"/>
      <c r="B1445" s="31"/>
      <c r="C1445" s="31"/>
      <c r="D1445" s="31"/>
      <c r="E1445" s="33"/>
      <c r="F1445" s="90"/>
      <c r="G1445" s="31"/>
      <c r="H1445" s="83"/>
      <c r="I1445" s="83"/>
      <c r="J1445" s="62"/>
      <c r="K1445" s="31"/>
      <c r="L1445" s="31"/>
      <c r="M1445" s="83"/>
      <c r="N1445" s="69"/>
      <c r="O1445" s="69"/>
      <c r="P1445" s="74"/>
      <c r="Q1445" s="74"/>
      <c r="R1445" s="75"/>
      <c r="S1445" s="34"/>
      <c r="T1445" s="83"/>
      <c r="U1445" s="83"/>
      <c r="V1445" s="83"/>
      <c r="W1445" s="83"/>
      <c r="X1445" s="74"/>
      <c r="Y1445" s="74"/>
      <c r="Z1445" s="74"/>
      <c r="AA1445" s="66"/>
      <c r="AB1445" s="72"/>
      <c r="AC1445" s="66"/>
      <c r="AD1445" s="72"/>
      <c r="AE1445" s="72"/>
      <c r="AF1445" s="72"/>
      <c r="AG1445" s="62"/>
      <c r="AH1445" s="104"/>
      <c r="AI1445" s="105"/>
      <c r="AJ1445" s="30"/>
      <c r="AK1445" s="30"/>
      <c r="AL1445" s="30"/>
      <c r="AM1445" s="30"/>
      <c r="AN1445" s="68"/>
      <c r="AO1445" s="68"/>
      <c r="AP1445" s="68"/>
      <c r="AQ1445" s="68"/>
      <c r="AR1445" s="68"/>
      <c r="AS1445" s="31"/>
      <c r="AT1445" s="73"/>
      <c r="AU1445" s="73"/>
      <c r="AV1445" s="68"/>
      <c r="AW1445" s="67"/>
      <c r="AX1445" s="67"/>
      <c r="AY1445" s="67"/>
      <c r="AZ1445" s="67"/>
      <c r="BA1445" s="123"/>
      <c r="BB1445" s="123"/>
      <c r="BC1445" s="123"/>
      <c r="BD1445" s="123"/>
      <c r="BE1445" s="123"/>
      <c r="BF1445" s="67"/>
    </row>
    <row r="1446" spans="1:58" ht="25.5" customHeight="1" x14ac:dyDescent="0.25">
      <c r="A1446" s="31"/>
      <c r="B1446" s="31"/>
      <c r="C1446" s="31"/>
      <c r="D1446" s="31"/>
      <c r="E1446" s="33"/>
      <c r="F1446" s="90"/>
      <c r="G1446" s="31"/>
      <c r="H1446" s="83"/>
      <c r="I1446" s="83"/>
      <c r="J1446" s="62"/>
      <c r="K1446" s="31"/>
      <c r="L1446" s="31"/>
      <c r="M1446" s="83"/>
      <c r="N1446" s="69"/>
      <c r="O1446" s="69"/>
      <c r="P1446" s="74"/>
      <c r="Q1446" s="74"/>
      <c r="R1446" s="75"/>
      <c r="S1446" s="34"/>
      <c r="T1446" s="83"/>
      <c r="U1446" s="83"/>
      <c r="V1446" s="83"/>
      <c r="W1446" s="83"/>
      <c r="X1446" s="74"/>
      <c r="Y1446" s="74"/>
      <c r="Z1446" s="74"/>
      <c r="AA1446" s="66"/>
      <c r="AB1446" s="72"/>
      <c r="AC1446" s="66"/>
      <c r="AD1446" s="72"/>
      <c r="AE1446" s="72"/>
      <c r="AF1446" s="72"/>
      <c r="AG1446" s="62"/>
      <c r="AH1446" s="104"/>
      <c r="AI1446" s="105"/>
      <c r="AJ1446" s="30"/>
      <c r="AK1446" s="30"/>
      <c r="AL1446" s="30"/>
      <c r="AM1446" s="30"/>
      <c r="AN1446" s="68"/>
      <c r="AO1446" s="68"/>
      <c r="AP1446" s="68"/>
      <c r="AQ1446" s="68"/>
      <c r="AR1446" s="68"/>
      <c r="AS1446" s="31"/>
      <c r="AT1446" s="73"/>
      <c r="AU1446" s="73"/>
      <c r="AV1446" s="68"/>
      <c r="AW1446" s="67"/>
      <c r="AX1446" s="67"/>
      <c r="AY1446" s="67"/>
      <c r="AZ1446" s="67"/>
      <c r="BA1446" s="123"/>
      <c r="BB1446" s="123"/>
      <c r="BC1446" s="123"/>
      <c r="BD1446" s="123"/>
      <c r="BE1446" s="123"/>
      <c r="BF1446" s="67"/>
    </row>
    <row r="1447" spans="1:58" ht="25.5" customHeight="1" x14ac:dyDescent="0.25">
      <c r="A1447" s="31"/>
      <c r="B1447" s="31"/>
      <c r="C1447" s="31"/>
      <c r="D1447" s="31"/>
      <c r="E1447" s="33"/>
      <c r="F1447" s="90"/>
      <c r="G1447" s="31"/>
      <c r="H1447" s="83"/>
      <c r="I1447" s="83"/>
      <c r="J1447" s="62"/>
      <c r="K1447" s="31"/>
      <c r="L1447" s="31"/>
      <c r="M1447" s="83"/>
      <c r="N1447" s="69"/>
      <c r="O1447" s="69"/>
      <c r="P1447" s="74"/>
      <c r="Q1447" s="74"/>
      <c r="R1447" s="75"/>
      <c r="S1447" s="34"/>
      <c r="T1447" s="83"/>
      <c r="U1447" s="83"/>
      <c r="V1447" s="83"/>
      <c r="W1447" s="83"/>
      <c r="X1447" s="74"/>
      <c r="Y1447" s="74"/>
      <c r="Z1447" s="74"/>
      <c r="AA1447" s="66"/>
      <c r="AB1447" s="72"/>
      <c r="AC1447" s="66"/>
      <c r="AD1447" s="72"/>
      <c r="AE1447" s="72"/>
      <c r="AF1447" s="72"/>
      <c r="AG1447" s="62"/>
      <c r="AH1447" s="104"/>
      <c r="AI1447" s="105"/>
      <c r="AJ1447" s="30"/>
      <c r="AK1447" s="30"/>
      <c r="AL1447" s="30"/>
      <c r="AM1447" s="30"/>
      <c r="AN1447" s="68"/>
      <c r="AO1447" s="68"/>
      <c r="AP1447" s="68"/>
      <c r="AQ1447" s="68"/>
      <c r="AR1447" s="68"/>
      <c r="AS1447" s="31"/>
      <c r="AT1447" s="73"/>
      <c r="AU1447" s="73"/>
      <c r="AV1447" s="68"/>
      <c r="AW1447" s="67"/>
      <c r="AX1447" s="67"/>
      <c r="AY1447" s="67"/>
      <c r="AZ1447" s="67"/>
      <c r="BA1447" s="123"/>
      <c r="BB1447" s="123"/>
      <c r="BC1447" s="123"/>
      <c r="BD1447" s="123"/>
      <c r="BE1447" s="123"/>
      <c r="BF1447" s="67"/>
    </row>
    <row r="1448" spans="1:58" ht="25.5" customHeight="1" x14ac:dyDescent="0.25">
      <c r="A1448" s="31"/>
      <c r="B1448" s="31"/>
      <c r="C1448" s="31"/>
      <c r="D1448" s="31"/>
      <c r="E1448" s="33"/>
      <c r="F1448" s="90"/>
      <c r="G1448" s="31"/>
      <c r="H1448" s="83"/>
      <c r="I1448" s="83"/>
      <c r="J1448" s="62"/>
      <c r="K1448" s="31"/>
      <c r="L1448" s="31"/>
      <c r="M1448" s="83"/>
      <c r="N1448" s="69"/>
      <c r="O1448" s="69"/>
      <c r="P1448" s="74"/>
      <c r="Q1448" s="74"/>
      <c r="R1448" s="75"/>
      <c r="S1448" s="34"/>
      <c r="T1448" s="83"/>
      <c r="U1448" s="83"/>
      <c r="V1448" s="83"/>
      <c r="W1448" s="83"/>
      <c r="X1448" s="74"/>
      <c r="Y1448" s="74"/>
      <c r="Z1448" s="74"/>
      <c r="AA1448" s="66"/>
      <c r="AB1448" s="72"/>
      <c r="AC1448" s="66"/>
      <c r="AD1448" s="72"/>
      <c r="AE1448" s="72"/>
      <c r="AF1448" s="72"/>
      <c r="AG1448" s="62"/>
      <c r="AH1448" s="104"/>
      <c r="AI1448" s="105"/>
      <c r="AJ1448" s="30"/>
      <c r="AK1448" s="30"/>
      <c r="AL1448" s="30"/>
      <c r="AM1448" s="30"/>
      <c r="AN1448" s="68"/>
      <c r="AO1448" s="68"/>
      <c r="AP1448" s="68"/>
      <c r="AQ1448" s="68"/>
      <c r="AR1448" s="68"/>
      <c r="AS1448" s="31"/>
      <c r="AT1448" s="73"/>
      <c r="AU1448" s="73"/>
      <c r="AV1448" s="68"/>
      <c r="AW1448" s="67"/>
      <c r="AX1448" s="67"/>
      <c r="AY1448" s="67"/>
      <c r="AZ1448" s="67"/>
      <c r="BA1448" s="123"/>
      <c r="BB1448" s="123"/>
      <c r="BC1448" s="123"/>
      <c r="BD1448" s="123"/>
      <c r="BE1448" s="123"/>
      <c r="BF1448" s="67"/>
    </row>
    <row r="1449" spans="1:58" ht="25.5" customHeight="1" x14ac:dyDescent="0.25">
      <c r="A1449" s="31"/>
      <c r="B1449" s="31"/>
      <c r="C1449" s="31"/>
      <c r="D1449" s="31"/>
      <c r="E1449" s="33"/>
      <c r="F1449" s="90"/>
      <c r="G1449" s="31"/>
      <c r="H1449" s="83"/>
      <c r="I1449" s="83"/>
      <c r="J1449" s="62"/>
      <c r="K1449" s="31"/>
      <c r="L1449" s="31"/>
      <c r="M1449" s="83"/>
      <c r="N1449" s="69"/>
      <c r="O1449" s="69"/>
      <c r="P1449" s="74"/>
      <c r="Q1449" s="74"/>
      <c r="R1449" s="75"/>
      <c r="S1449" s="34"/>
      <c r="T1449" s="83"/>
      <c r="U1449" s="83"/>
      <c r="V1449" s="83"/>
      <c r="W1449" s="83"/>
      <c r="X1449" s="74"/>
      <c r="Y1449" s="74"/>
      <c r="Z1449" s="74"/>
      <c r="AA1449" s="66"/>
      <c r="AB1449" s="72"/>
      <c r="AC1449" s="66"/>
      <c r="AD1449" s="72"/>
      <c r="AE1449" s="72"/>
      <c r="AF1449" s="72"/>
      <c r="AG1449" s="62"/>
      <c r="AH1449" s="104"/>
      <c r="AI1449" s="105"/>
      <c r="AJ1449" s="30"/>
      <c r="AK1449" s="30"/>
      <c r="AL1449" s="30"/>
      <c r="AM1449" s="30"/>
      <c r="AN1449" s="68"/>
      <c r="AO1449" s="68"/>
      <c r="AP1449" s="68"/>
      <c r="AQ1449" s="68"/>
      <c r="AR1449" s="68"/>
      <c r="AS1449" s="31"/>
      <c r="AT1449" s="73"/>
      <c r="AU1449" s="73"/>
      <c r="AV1449" s="68"/>
      <c r="AW1449" s="67"/>
      <c r="AX1449" s="67"/>
      <c r="AY1449" s="67"/>
      <c r="AZ1449" s="67"/>
      <c r="BA1449" s="123"/>
      <c r="BB1449" s="123"/>
      <c r="BC1449" s="123"/>
      <c r="BD1449" s="123"/>
      <c r="BE1449" s="123"/>
      <c r="BF1449" s="67"/>
    </row>
    <row r="1450" spans="1:58" ht="25.5" customHeight="1" x14ac:dyDescent="0.25">
      <c r="A1450" s="31"/>
      <c r="B1450" s="31"/>
      <c r="C1450" s="31"/>
      <c r="D1450" s="31"/>
      <c r="E1450" s="33"/>
      <c r="F1450" s="90"/>
      <c r="G1450" s="31"/>
      <c r="H1450" s="83"/>
      <c r="I1450" s="83"/>
      <c r="J1450" s="62"/>
      <c r="K1450" s="31"/>
      <c r="L1450" s="31"/>
      <c r="M1450" s="83"/>
      <c r="N1450" s="69"/>
      <c r="O1450" s="69"/>
      <c r="P1450" s="74"/>
      <c r="Q1450" s="74"/>
      <c r="R1450" s="75"/>
      <c r="S1450" s="34"/>
      <c r="T1450" s="83"/>
      <c r="U1450" s="83"/>
      <c r="V1450" s="83"/>
      <c r="W1450" s="83"/>
      <c r="X1450" s="74"/>
      <c r="Y1450" s="74"/>
      <c r="Z1450" s="74"/>
      <c r="AA1450" s="66"/>
      <c r="AB1450" s="72"/>
      <c r="AC1450" s="66"/>
      <c r="AD1450" s="72"/>
      <c r="AE1450" s="72"/>
      <c r="AF1450" s="72"/>
      <c r="AG1450" s="62"/>
      <c r="AH1450" s="104"/>
      <c r="AI1450" s="105"/>
      <c r="AJ1450" s="30"/>
      <c r="AK1450" s="30"/>
      <c r="AL1450" s="30"/>
      <c r="AM1450" s="30"/>
      <c r="AN1450" s="68"/>
      <c r="AO1450" s="68"/>
      <c r="AP1450" s="68"/>
      <c r="AQ1450" s="68"/>
      <c r="AR1450" s="68"/>
      <c r="AS1450" s="31"/>
      <c r="AT1450" s="73"/>
      <c r="AU1450" s="73"/>
      <c r="AV1450" s="68"/>
      <c r="AW1450" s="67"/>
      <c r="AX1450" s="67"/>
      <c r="AY1450" s="67"/>
      <c r="AZ1450" s="67"/>
      <c r="BA1450" s="123"/>
      <c r="BB1450" s="123"/>
      <c r="BC1450" s="123"/>
      <c r="BD1450" s="123"/>
      <c r="BE1450" s="123"/>
      <c r="BF1450" s="67"/>
    </row>
    <row r="1451" spans="1:58" ht="25.5" customHeight="1" x14ac:dyDescent="0.25">
      <c r="A1451" s="31"/>
      <c r="B1451" s="31"/>
      <c r="C1451" s="31"/>
      <c r="D1451" s="31"/>
      <c r="E1451" s="33"/>
      <c r="F1451" s="90"/>
      <c r="G1451" s="31"/>
      <c r="H1451" s="83"/>
      <c r="I1451" s="83"/>
      <c r="J1451" s="62"/>
      <c r="K1451" s="31"/>
      <c r="L1451" s="31"/>
      <c r="M1451" s="83"/>
      <c r="N1451" s="69"/>
      <c r="O1451" s="69"/>
      <c r="P1451" s="74"/>
      <c r="Q1451" s="74"/>
      <c r="R1451" s="75"/>
      <c r="S1451" s="34"/>
      <c r="T1451" s="83"/>
      <c r="U1451" s="83"/>
      <c r="V1451" s="83"/>
      <c r="W1451" s="83"/>
      <c r="X1451" s="74"/>
      <c r="Y1451" s="74"/>
      <c r="Z1451" s="74"/>
      <c r="AA1451" s="66"/>
      <c r="AB1451" s="72"/>
      <c r="AC1451" s="66"/>
      <c r="AD1451" s="72"/>
      <c r="AE1451" s="72"/>
      <c r="AF1451" s="72"/>
      <c r="AG1451" s="62"/>
      <c r="AH1451" s="104"/>
      <c r="AI1451" s="105"/>
      <c r="AJ1451" s="30"/>
      <c r="AK1451" s="30"/>
      <c r="AL1451" s="30"/>
      <c r="AM1451" s="30"/>
      <c r="AN1451" s="68"/>
      <c r="AO1451" s="68"/>
      <c r="AP1451" s="68"/>
      <c r="AQ1451" s="68"/>
      <c r="AR1451" s="68"/>
      <c r="AS1451" s="31"/>
      <c r="AT1451" s="73"/>
      <c r="AU1451" s="73"/>
      <c r="AV1451" s="68"/>
      <c r="AW1451" s="67"/>
      <c r="AX1451" s="67"/>
      <c r="AY1451" s="67"/>
      <c r="AZ1451" s="67"/>
      <c r="BA1451" s="123"/>
      <c r="BB1451" s="123"/>
      <c r="BC1451" s="123"/>
      <c r="BD1451" s="123"/>
      <c r="BE1451" s="123"/>
      <c r="BF1451" s="67"/>
    </row>
    <row r="1452" spans="1:58" ht="25.5" customHeight="1" x14ac:dyDescent="0.25">
      <c r="A1452" s="31"/>
      <c r="B1452" s="31"/>
      <c r="C1452" s="31"/>
      <c r="D1452" s="31"/>
      <c r="E1452" s="33"/>
      <c r="F1452" s="90"/>
      <c r="G1452" s="31"/>
      <c r="H1452" s="83"/>
      <c r="I1452" s="83"/>
      <c r="J1452" s="62"/>
      <c r="K1452" s="31"/>
      <c r="L1452" s="31"/>
      <c r="M1452" s="83"/>
      <c r="N1452" s="69"/>
      <c r="O1452" s="69"/>
      <c r="P1452" s="74"/>
      <c r="Q1452" s="74"/>
      <c r="R1452" s="75"/>
      <c r="S1452" s="34"/>
      <c r="T1452" s="83"/>
      <c r="U1452" s="83"/>
      <c r="V1452" s="83"/>
      <c r="W1452" s="83"/>
      <c r="X1452" s="74"/>
      <c r="Y1452" s="74"/>
      <c r="Z1452" s="74"/>
      <c r="AA1452" s="66"/>
      <c r="AB1452" s="72"/>
      <c r="AC1452" s="66"/>
      <c r="AD1452" s="72"/>
      <c r="AE1452" s="72"/>
      <c r="AF1452" s="72"/>
      <c r="AG1452" s="62"/>
      <c r="AH1452" s="104"/>
      <c r="AI1452" s="105"/>
      <c r="AJ1452" s="30"/>
      <c r="AK1452" s="30"/>
      <c r="AL1452" s="30"/>
      <c r="AM1452" s="30"/>
      <c r="AN1452" s="68"/>
      <c r="AO1452" s="68"/>
      <c r="AP1452" s="68"/>
      <c r="AQ1452" s="68"/>
      <c r="AR1452" s="68"/>
      <c r="AS1452" s="31"/>
      <c r="AT1452" s="73"/>
      <c r="AU1452" s="73"/>
      <c r="AV1452" s="68"/>
      <c r="AW1452" s="67"/>
      <c r="AX1452" s="67"/>
      <c r="AY1452" s="67"/>
      <c r="AZ1452" s="67"/>
      <c r="BA1452" s="123"/>
      <c r="BB1452" s="123"/>
      <c r="BC1452" s="123"/>
      <c r="BD1452" s="123"/>
      <c r="BE1452" s="123"/>
      <c r="BF1452" s="67"/>
    </row>
    <row r="1453" spans="1:58" ht="25.5" customHeight="1" x14ac:dyDescent="0.25">
      <c r="A1453" s="31"/>
      <c r="B1453" s="31"/>
      <c r="C1453" s="31"/>
      <c r="D1453" s="31"/>
      <c r="E1453" s="33"/>
      <c r="F1453" s="90"/>
      <c r="G1453" s="31"/>
      <c r="H1453" s="83"/>
      <c r="I1453" s="83"/>
      <c r="J1453" s="62"/>
      <c r="K1453" s="31"/>
      <c r="L1453" s="31"/>
      <c r="M1453" s="83"/>
      <c r="N1453" s="69"/>
      <c r="O1453" s="69"/>
      <c r="P1453" s="74"/>
      <c r="Q1453" s="74"/>
      <c r="R1453" s="75"/>
      <c r="S1453" s="34"/>
      <c r="T1453" s="83"/>
      <c r="U1453" s="83"/>
      <c r="V1453" s="83"/>
      <c r="W1453" s="83"/>
      <c r="X1453" s="74"/>
      <c r="Y1453" s="74"/>
      <c r="Z1453" s="74"/>
      <c r="AA1453" s="66"/>
      <c r="AB1453" s="72"/>
      <c r="AC1453" s="66"/>
      <c r="AD1453" s="72"/>
      <c r="AE1453" s="72"/>
      <c r="AF1453" s="72"/>
      <c r="AG1453" s="62"/>
      <c r="AH1453" s="104"/>
      <c r="AI1453" s="105"/>
      <c r="AJ1453" s="30"/>
      <c r="AK1453" s="30"/>
      <c r="AL1453" s="30"/>
      <c r="AM1453" s="30"/>
      <c r="AN1453" s="68"/>
      <c r="AO1453" s="68"/>
      <c r="AP1453" s="68"/>
      <c r="AQ1453" s="68"/>
      <c r="AR1453" s="68"/>
      <c r="AS1453" s="31"/>
      <c r="AT1453" s="73"/>
      <c r="AU1453" s="73"/>
      <c r="AV1453" s="68"/>
      <c r="AW1453" s="67"/>
      <c r="AX1453" s="67"/>
      <c r="AY1453" s="67"/>
      <c r="AZ1453" s="67"/>
      <c r="BA1453" s="123"/>
      <c r="BB1453" s="123"/>
      <c r="BC1453" s="123"/>
      <c r="BD1453" s="123"/>
      <c r="BE1453" s="123"/>
      <c r="BF1453" s="67"/>
    </row>
    <row r="1454" spans="1:58" ht="25.5" customHeight="1" x14ac:dyDescent="0.25">
      <c r="A1454" s="31"/>
      <c r="B1454" s="31"/>
      <c r="C1454" s="31"/>
      <c r="D1454" s="31"/>
      <c r="E1454" s="33"/>
      <c r="F1454" s="90"/>
      <c r="G1454" s="31"/>
      <c r="H1454" s="83"/>
      <c r="I1454" s="83"/>
      <c r="J1454" s="62"/>
      <c r="K1454" s="31"/>
      <c r="L1454" s="31"/>
      <c r="M1454" s="83"/>
      <c r="N1454" s="69"/>
      <c r="O1454" s="69"/>
      <c r="P1454" s="74"/>
      <c r="Q1454" s="74"/>
      <c r="R1454" s="75"/>
      <c r="S1454" s="34"/>
      <c r="T1454" s="83"/>
      <c r="U1454" s="83"/>
      <c r="V1454" s="83"/>
      <c r="W1454" s="83"/>
      <c r="X1454" s="74"/>
      <c r="Y1454" s="74"/>
      <c r="Z1454" s="74"/>
      <c r="AA1454" s="66"/>
      <c r="AB1454" s="72"/>
      <c r="AC1454" s="66"/>
      <c r="AD1454" s="72"/>
      <c r="AE1454" s="72"/>
      <c r="AF1454" s="72"/>
      <c r="AG1454" s="62"/>
      <c r="AH1454" s="104"/>
      <c r="AI1454" s="105"/>
      <c r="AJ1454" s="30"/>
      <c r="AK1454" s="30"/>
      <c r="AL1454" s="30"/>
      <c r="AM1454" s="30"/>
      <c r="AN1454" s="68"/>
      <c r="AO1454" s="68"/>
      <c r="AP1454" s="68"/>
      <c r="AQ1454" s="68"/>
      <c r="AR1454" s="68"/>
      <c r="AS1454" s="31"/>
      <c r="AT1454" s="73"/>
      <c r="AU1454" s="73"/>
      <c r="AV1454" s="68"/>
      <c r="AW1454" s="67"/>
      <c r="AX1454" s="67"/>
      <c r="AY1454" s="67"/>
      <c r="AZ1454" s="67"/>
      <c r="BA1454" s="123"/>
      <c r="BB1454" s="123"/>
      <c r="BC1454" s="123"/>
      <c r="BD1454" s="123"/>
      <c r="BE1454" s="123"/>
      <c r="BF1454" s="67"/>
    </row>
    <row r="1455" spans="1:58" ht="25.5" customHeight="1" x14ac:dyDescent="0.25">
      <c r="A1455" s="31"/>
      <c r="B1455" s="31"/>
      <c r="C1455" s="31"/>
      <c r="D1455" s="31"/>
      <c r="E1455" s="33"/>
      <c r="F1455" s="90"/>
      <c r="G1455" s="31"/>
      <c r="H1455" s="83"/>
      <c r="I1455" s="83"/>
      <c r="J1455" s="62"/>
      <c r="K1455" s="31"/>
      <c r="L1455" s="31"/>
      <c r="M1455" s="83"/>
      <c r="N1455" s="69"/>
      <c r="O1455" s="69"/>
      <c r="P1455" s="74"/>
      <c r="Q1455" s="74"/>
      <c r="R1455" s="75"/>
      <c r="S1455" s="34"/>
      <c r="T1455" s="83"/>
      <c r="U1455" s="83"/>
      <c r="V1455" s="83"/>
      <c r="W1455" s="83"/>
      <c r="X1455" s="74"/>
      <c r="Y1455" s="74"/>
      <c r="Z1455" s="74"/>
      <c r="AA1455" s="66"/>
      <c r="AB1455" s="72"/>
      <c r="AC1455" s="66"/>
      <c r="AD1455" s="72"/>
      <c r="AE1455" s="72"/>
      <c r="AF1455" s="72"/>
      <c r="AG1455" s="62"/>
      <c r="AH1455" s="104"/>
      <c r="AI1455" s="105"/>
      <c r="AJ1455" s="30"/>
      <c r="AK1455" s="30"/>
      <c r="AL1455" s="30"/>
      <c r="AM1455" s="30"/>
      <c r="AN1455" s="68"/>
      <c r="AO1455" s="68"/>
      <c r="AP1455" s="68"/>
      <c r="AQ1455" s="68"/>
      <c r="AR1455" s="68"/>
      <c r="AS1455" s="31"/>
      <c r="AT1455" s="73"/>
      <c r="AU1455" s="73"/>
      <c r="AV1455" s="68"/>
      <c r="AW1455" s="67"/>
      <c r="AX1455" s="67"/>
      <c r="AY1455" s="67"/>
      <c r="AZ1455" s="67"/>
      <c r="BA1455" s="123"/>
      <c r="BB1455" s="123"/>
      <c r="BC1455" s="123"/>
      <c r="BD1455" s="123"/>
      <c r="BE1455" s="123"/>
      <c r="BF1455" s="67"/>
    </row>
    <row r="1456" spans="1:58" ht="25.5" customHeight="1" x14ac:dyDescent="0.25">
      <c r="A1456" s="31"/>
      <c r="B1456" s="31"/>
      <c r="C1456" s="31"/>
      <c r="D1456" s="31"/>
      <c r="E1456" s="33"/>
      <c r="F1456" s="90"/>
      <c r="G1456" s="31"/>
      <c r="H1456" s="83"/>
      <c r="I1456" s="83"/>
      <c r="J1456" s="62"/>
      <c r="K1456" s="31"/>
      <c r="L1456" s="31"/>
      <c r="M1456" s="83"/>
      <c r="N1456" s="69"/>
      <c r="O1456" s="69"/>
      <c r="P1456" s="74"/>
      <c r="Q1456" s="74"/>
      <c r="R1456" s="75"/>
      <c r="S1456" s="34"/>
      <c r="T1456" s="83"/>
      <c r="U1456" s="83"/>
      <c r="V1456" s="83"/>
      <c r="W1456" s="83"/>
      <c r="X1456" s="74"/>
      <c r="Y1456" s="74"/>
      <c r="Z1456" s="74"/>
      <c r="AA1456" s="66"/>
      <c r="AB1456" s="72"/>
      <c r="AC1456" s="66"/>
      <c r="AD1456" s="72"/>
      <c r="AE1456" s="72"/>
      <c r="AF1456" s="72"/>
      <c r="AG1456" s="62"/>
      <c r="AH1456" s="104"/>
      <c r="AI1456" s="105"/>
      <c r="AJ1456" s="30"/>
      <c r="AK1456" s="30"/>
      <c r="AL1456" s="30"/>
      <c r="AM1456" s="30"/>
      <c r="AN1456" s="68"/>
      <c r="AO1456" s="68"/>
      <c r="AP1456" s="68"/>
      <c r="AQ1456" s="68"/>
      <c r="AR1456" s="68"/>
      <c r="AS1456" s="31"/>
      <c r="AT1456" s="73"/>
      <c r="AU1456" s="73"/>
      <c r="AV1456" s="68"/>
      <c r="AW1456" s="67"/>
      <c r="AX1456" s="67"/>
      <c r="AY1456" s="67"/>
      <c r="AZ1456" s="67"/>
      <c r="BA1456" s="123"/>
      <c r="BB1456" s="123"/>
      <c r="BC1456" s="123"/>
      <c r="BD1456" s="123"/>
      <c r="BE1456" s="123"/>
      <c r="BF1456" s="67"/>
    </row>
    <row r="1457" spans="1:58" ht="25.5" customHeight="1" x14ac:dyDescent="0.25">
      <c r="A1457" s="31"/>
      <c r="B1457" s="31"/>
      <c r="C1457" s="31"/>
      <c r="D1457" s="31"/>
      <c r="E1457" s="33"/>
      <c r="F1457" s="90"/>
      <c r="G1457" s="31"/>
      <c r="H1457" s="83"/>
      <c r="I1457" s="83"/>
      <c r="J1457" s="62"/>
      <c r="K1457" s="31"/>
      <c r="L1457" s="31"/>
      <c r="M1457" s="83"/>
      <c r="N1457" s="69"/>
      <c r="O1457" s="69"/>
      <c r="P1457" s="74"/>
      <c r="Q1457" s="74"/>
      <c r="R1457" s="75"/>
      <c r="S1457" s="34"/>
      <c r="T1457" s="83"/>
      <c r="U1457" s="83"/>
      <c r="V1457" s="83"/>
      <c r="W1457" s="83"/>
      <c r="X1457" s="74"/>
      <c r="Y1457" s="74"/>
      <c r="Z1457" s="74"/>
      <c r="AA1457" s="66"/>
      <c r="AB1457" s="72"/>
      <c r="AC1457" s="66"/>
      <c r="AD1457" s="72"/>
      <c r="AE1457" s="72"/>
      <c r="AF1457" s="72"/>
      <c r="AG1457" s="62"/>
      <c r="AH1457" s="104"/>
      <c r="AI1457" s="105"/>
      <c r="AJ1457" s="30"/>
      <c r="AK1457" s="30"/>
      <c r="AL1457" s="30"/>
      <c r="AM1457" s="30"/>
      <c r="AN1457" s="68"/>
      <c r="AO1457" s="68"/>
      <c r="AP1457" s="68"/>
      <c r="AQ1457" s="68"/>
      <c r="AR1457" s="68"/>
      <c r="AS1457" s="31"/>
      <c r="AT1457" s="73"/>
      <c r="AU1457" s="73"/>
      <c r="AV1457" s="68"/>
      <c r="AW1457" s="67"/>
      <c r="AX1457" s="67"/>
      <c r="AY1457" s="67"/>
      <c r="AZ1457" s="67"/>
      <c r="BA1457" s="123"/>
      <c r="BB1457" s="123"/>
      <c r="BC1457" s="123"/>
      <c r="BD1457" s="123"/>
      <c r="BE1457" s="123"/>
      <c r="BF1457" s="67"/>
    </row>
    <row r="1458" spans="1:58" ht="25.5" customHeight="1" x14ac:dyDescent="0.25">
      <c r="A1458" s="31"/>
      <c r="B1458" s="31"/>
      <c r="C1458" s="31"/>
      <c r="D1458" s="31"/>
      <c r="E1458" s="33"/>
      <c r="F1458" s="90"/>
      <c r="G1458" s="31"/>
      <c r="H1458" s="83"/>
      <c r="I1458" s="83"/>
      <c r="J1458" s="62"/>
      <c r="K1458" s="31"/>
      <c r="L1458" s="31"/>
      <c r="M1458" s="83"/>
      <c r="N1458" s="69"/>
      <c r="O1458" s="69"/>
      <c r="P1458" s="74"/>
      <c r="Q1458" s="74"/>
      <c r="R1458" s="75"/>
      <c r="S1458" s="34"/>
      <c r="T1458" s="83"/>
      <c r="U1458" s="83"/>
      <c r="V1458" s="83"/>
      <c r="W1458" s="83"/>
      <c r="X1458" s="74"/>
      <c r="Y1458" s="74"/>
      <c r="Z1458" s="74"/>
      <c r="AA1458" s="66"/>
      <c r="AB1458" s="72"/>
      <c r="AC1458" s="66"/>
      <c r="AD1458" s="72"/>
      <c r="AE1458" s="72"/>
      <c r="AF1458" s="72"/>
      <c r="AG1458" s="62"/>
      <c r="AH1458" s="104"/>
      <c r="AI1458" s="105"/>
      <c r="AJ1458" s="30"/>
      <c r="AK1458" s="30"/>
      <c r="AL1458" s="30"/>
      <c r="AM1458" s="30"/>
      <c r="AN1458" s="68"/>
      <c r="AO1458" s="68"/>
      <c r="AP1458" s="68"/>
      <c r="AQ1458" s="68"/>
      <c r="AR1458" s="68"/>
      <c r="AS1458" s="31"/>
      <c r="AT1458" s="73"/>
      <c r="AU1458" s="73"/>
      <c r="AV1458" s="68"/>
      <c r="AW1458" s="67"/>
      <c r="AX1458" s="67"/>
      <c r="AY1458" s="67"/>
      <c r="AZ1458" s="67"/>
      <c r="BA1458" s="123"/>
      <c r="BB1458" s="123"/>
      <c r="BC1458" s="123"/>
      <c r="BD1458" s="123"/>
      <c r="BE1458" s="123"/>
      <c r="BF1458" s="67"/>
    </row>
    <row r="1459" spans="1:58" ht="25.5" customHeight="1" x14ac:dyDescent="0.25">
      <c r="A1459" s="31"/>
      <c r="B1459" s="31"/>
      <c r="C1459" s="31"/>
      <c r="D1459" s="31"/>
      <c r="E1459" s="33"/>
      <c r="F1459" s="90"/>
      <c r="G1459" s="31"/>
      <c r="H1459" s="83"/>
      <c r="I1459" s="83"/>
      <c r="J1459" s="62"/>
      <c r="K1459" s="31"/>
      <c r="L1459" s="31"/>
      <c r="M1459" s="83"/>
      <c r="N1459" s="69"/>
      <c r="O1459" s="69"/>
      <c r="P1459" s="74"/>
      <c r="Q1459" s="74"/>
      <c r="R1459" s="75"/>
      <c r="S1459" s="34"/>
      <c r="T1459" s="83"/>
      <c r="U1459" s="83"/>
      <c r="V1459" s="83"/>
      <c r="W1459" s="83"/>
      <c r="X1459" s="74"/>
      <c r="Y1459" s="74"/>
      <c r="Z1459" s="74"/>
      <c r="AA1459" s="66"/>
      <c r="AB1459" s="72"/>
      <c r="AC1459" s="66"/>
      <c r="AD1459" s="72"/>
      <c r="AE1459" s="72"/>
      <c r="AF1459" s="72"/>
      <c r="AG1459" s="62"/>
      <c r="AH1459" s="104"/>
      <c r="AI1459" s="105"/>
      <c r="AJ1459" s="30"/>
      <c r="AK1459" s="30"/>
      <c r="AL1459" s="30"/>
      <c r="AM1459" s="30"/>
      <c r="AN1459" s="68"/>
      <c r="AO1459" s="68"/>
      <c r="AP1459" s="68"/>
      <c r="AQ1459" s="68"/>
      <c r="AR1459" s="68"/>
      <c r="AS1459" s="31"/>
      <c r="AT1459" s="73"/>
      <c r="AU1459" s="73"/>
      <c r="AV1459" s="68"/>
      <c r="AW1459" s="67"/>
      <c r="AX1459" s="67"/>
      <c r="AY1459" s="67"/>
      <c r="AZ1459" s="67"/>
      <c r="BA1459" s="123"/>
      <c r="BB1459" s="123"/>
      <c r="BC1459" s="123"/>
      <c r="BD1459" s="123"/>
      <c r="BE1459" s="123"/>
      <c r="BF1459" s="67"/>
    </row>
    <row r="1460" spans="1:58" ht="25.5" customHeight="1" x14ac:dyDescent="0.25">
      <c r="A1460" s="31"/>
      <c r="B1460" s="31"/>
      <c r="C1460" s="31"/>
      <c r="D1460" s="31"/>
      <c r="E1460" s="33"/>
      <c r="F1460" s="90"/>
      <c r="G1460" s="31"/>
      <c r="H1460" s="83"/>
      <c r="I1460" s="83"/>
      <c r="J1460" s="62"/>
      <c r="K1460" s="31"/>
      <c r="L1460" s="31"/>
      <c r="M1460" s="83"/>
      <c r="N1460" s="69"/>
      <c r="O1460" s="69"/>
      <c r="P1460" s="74"/>
      <c r="Q1460" s="74"/>
      <c r="R1460" s="75"/>
      <c r="S1460" s="34"/>
      <c r="T1460" s="83"/>
      <c r="U1460" s="83"/>
      <c r="V1460" s="83"/>
      <c r="W1460" s="83"/>
      <c r="X1460" s="74"/>
      <c r="Y1460" s="74"/>
      <c r="Z1460" s="74"/>
      <c r="AA1460" s="66"/>
      <c r="AB1460" s="72"/>
      <c r="AC1460" s="66"/>
      <c r="AD1460" s="72"/>
      <c r="AE1460" s="72"/>
      <c r="AF1460" s="72"/>
      <c r="AG1460" s="62"/>
      <c r="AH1460" s="104"/>
      <c r="AI1460" s="105"/>
      <c r="AJ1460" s="30"/>
      <c r="AK1460" s="30"/>
      <c r="AL1460" s="30"/>
      <c r="AM1460" s="30"/>
      <c r="AN1460" s="68"/>
      <c r="AO1460" s="68"/>
      <c r="AP1460" s="68"/>
      <c r="AQ1460" s="68"/>
      <c r="AR1460" s="68"/>
      <c r="AS1460" s="31"/>
      <c r="AT1460" s="73"/>
      <c r="AU1460" s="73"/>
      <c r="AV1460" s="68"/>
      <c r="AW1460" s="67"/>
      <c r="AX1460" s="67"/>
      <c r="AY1460" s="67"/>
      <c r="AZ1460" s="67"/>
      <c r="BA1460" s="123"/>
      <c r="BB1460" s="123"/>
      <c r="BC1460" s="123"/>
      <c r="BD1460" s="123"/>
      <c r="BE1460" s="123"/>
      <c r="BF1460" s="67"/>
    </row>
    <row r="1461" spans="1:58" ht="25.5" customHeight="1" x14ac:dyDescent="0.25">
      <c r="A1461" s="31"/>
      <c r="B1461" s="31"/>
      <c r="C1461" s="31"/>
      <c r="D1461" s="31"/>
      <c r="E1461" s="33"/>
      <c r="F1461" s="90"/>
      <c r="G1461" s="31"/>
      <c r="H1461" s="83"/>
      <c r="I1461" s="83"/>
      <c r="J1461" s="62"/>
      <c r="K1461" s="31"/>
      <c r="L1461" s="31"/>
      <c r="M1461" s="83"/>
      <c r="N1461" s="69"/>
      <c r="O1461" s="69"/>
      <c r="P1461" s="74"/>
      <c r="Q1461" s="74"/>
      <c r="R1461" s="75"/>
      <c r="S1461" s="34"/>
      <c r="T1461" s="83"/>
      <c r="U1461" s="83"/>
      <c r="V1461" s="83"/>
      <c r="W1461" s="83"/>
      <c r="X1461" s="74"/>
      <c r="Y1461" s="74"/>
      <c r="Z1461" s="74"/>
      <c r="AA1461" s="66"/>
      <c r="AB1461" s="72"/>
      <c r="AC1461" s="66"/>
      <c r="AD1461" s="72"/>
      <c r="AE1461" s="72"/>
      <c r="AF1461" s="72"/>
      <c r="AG1461" s="62"/>
      <c r="AH1461" s="104"/>
      <c r="AI1461" s="105"/>
      <c r="AJ1461" s="30"/>
      <c r="AK1461" s="30"/>
      <c r="AL1461" s="30"/>
      <c r="AM1461" s="30"/>
      <c r="AN1461" s="68"/>
      <c r="AO1461" s="68"/>
      <c r="AP1461" s="68"/>
      <c r="AQ1461" s="68"/>
      <c r="AR1461" s="68"/>
      <c r="AS1461" s="31"/>
      <c r="AT1461" s="73"/>
      <c r="AU1461" s="73"/>
      <c r="AV1461" s="68"/>
      <c r="AW1461" s="67"/>
      <c r="AX1461" s="67"/>
      <c r="AY1461" s="67"/>
      <c r="AZ1461" s="67"/>
      <c r="BA1461" s="123"/>
      <c r="BB1461" s="123"/>
      <c r="BC1461" s="123"/>
      <c r="BD1461" s="123"/>
      <c r="BE1461" s="123"/>
      <c r="BF1461" s="67"/>
    </row>
    <row r="1462" spans="1:58" ht="25.5" customHeight="1" x14ac:dyDescent="0.25">
      <c r="A1462" s="31"/>
      <c r="B1462" s="31"/>
      <c r="C1462" s="31"/>
      <c r="D1462" s="31"/>
      <c r="E1462" s="33"/>
      <c r="F1462" s="90"/>
      <c r="G1462" s="31"/>
      <c r="H1462" s="83"/>
      <c r="I1462" s="83"/>
      <c r="J1462" s="62"/>
      <c r="K1462" s="31"/>
      <c r="L1462" s="31"/>
      <c r="M1462" s="83"/>
      <c r="N1462" s="69"/>
      <c r="O1462" s="69"/>
      <c r="P1462" s="74"/>
      <c r="Q1462" s="74"/>
      <c r="R1462" s="75"/>
      <c r="S1462" s="34"/>
      <c r="T1462" s="83"/>
      <c r="U1462" s="83"/>
      <c r="V1462" s="83"/>
      <c r="W1462" s="83"/>
      <c r="X1462" s="74"/>
      <c r="Y1462" s="74"/>
      <c r="Z1462" s="74"/>
      <c r="AA1462" s="66"/>
      <c r="AB1462" s="72"/>
      <c r="AC1462" s="66"/>
      <c r="AD1462" s="72"/>
      <c r="AE1462" s="72"/>
      <c r="AF1462" s="72"/>
      <c r="AG1462" s="62"/>
      <c r="AH1462" s="104"/>
      <c r="AI1462" s="105"/>
      <c r="AJ1462" s="30"/>
      <c r="AK1462" s="30"/>
      <c r="AL1462" s="30"/>
      <c r="AM1462" s="30"/>
      <c r="AN1462" s="68"/>
      <c r="AO1462" s="68"/>
      <c r="AP1462" s="68"/>
      <c r="AQ1462" s="68"/>
      <c r="AR1462" s="68"/>
      <c r="AS1462" s="31"/>
      <c r="AT1462" s="73"/>
      <c r="AU1462" s="73"/>
      <c r="AV1462" s="68"/>
      <c r="AW1462" s="67"/>
      <c r="AX1462" s="67"/>
      <c r="AY1462" s="67"/>
      <c r="AZ1462" s="67"/>
      <c r="BA1462" s="123"/>
      <c r="BB1462" s="123"/>
      <c r="BC1462" s="123"/>
      <c r="BD1462" s="123"/>
      <c r="BE1462" s="123"/>
      <c r="BF1462" s="67"/>
    </row>
    <row r="1463" spans="1:58" ht="25.5" customHeight="1" x14ac:dyDescent="0.25">
      <c r="A1463" s="31"/>
      <c r="B1463" s="31"/>
      <c r="C1463" s="31"/>
      <c r="D1463" s="31"/>
      <c r="E1463" s="33"/>
      <c r="F1463" s="90"/>
      <c r="G1463" s="31"/>
      <c r="H1463" s="83"/>
      <c r="I1463" s="83"/>
      <c r="J1463" s="62"/>
      <c r="K1463" s="31"/>
      <c r="L1463" s="31"/>
      <c r="M1463" s="83"/>
      <c r="N1463" s="69"/>
      <c r="O1463" s="69"/>
      <c r="P1463" s="74"/>
      <c r="Q1463" s="74"/>
      <c r="R1463" s="75"/>
      <c r="S1463" s="34"/>
      <c r="T1463" s="83"/>
      <c r="U1463" s="83"/>
      <c r="V1463" s="83"/>
      <c r="W1463" s="83"/>
      <c r="X1463" s="74"/>
      <c r="Y1463" s="74"/>
      <c r="Z1463" s="74"/>
      <c r="AA1463" s="66"/>
      <c r="AB1463" s="72"/>
      <c r="AC1463" s="66"/>
      <c r="AD1463" s="72"/>
      <c r="AE1463" s="72"/>
      <c r="AF1463" s="72"/>
      <c r="AG1463" s="62"/>
      <c r="AH1463" s="104"/>
      <c r="AI1463" s="105"/>
      <c r="AJ1463" s="30"/>
      <c r="AK1463" s="30"/>
      <c r="AL1463" s="30"/>
      <c r="AM1463" s="30"/>
      <c r="AN1463" s="68"/>
      <c r="AO1463" s="68"/>
      <c r="AP1463" s="68"/>
      <c r="AQ1463" s="68"/>
      <c r="AR1463" s="68"/>
      <c r="AS1463" s="31"/>
      <c r="AT1463" s="73"/>
      <c r="AU1463" s="73"/>
      <c r="AV1463" s="68"/>
      <c r="AW1463" s="67"/>
      <c r="AX1463" s="67"/>
      <c r="AY1463" s="67"/>
      <c r="AZ1463" s="67"/>
      <c r="BA1463" s="123"/>
      <c r="BB1463" s="123"/>
      <c r="BC1463" s="123"/>
      <c r="BD1463" s="123"/>
      <c r="BE1463" s="123"/>
      <c r="BF1463" s="67"/>
    </row>
    <row r="1464" spans="1:58" ht="25.5" customHeight="1" x14ac:dyDescent="0.25">
      <c r="A1464" s="31"/>
      <c r="B1464" s="31"/>
      <c r="C1464" s="31"/>
      <c r="D1464" s="31"/>
      <c r="E1464" s="33"/>
      <c r="F1464" s="90"/>
      <c r="G1464" s="31"/>
      <c r="H1464" s="83"/>
      <c r="I1464" s="83"/>
      <c r="J1464" s="62"/>
      <c r="K1464" s="31"/>
      <c r="L1464" s="31"/>
      <c r="M1464" s="83"/>
      <c r="N1464" s="69"/>
      <c r="O1464" s="69"/>
      <c r="P1464" s="74"/>
      <c r="Q1464" s="74"/>
      <c r="R1464" s="75"/>
      <c r="S1464" s="34"/>
      <c r="T1464" s="83"/>
      <c r="U1464" s="83"/>
      <c r="V1464" s="83"/>
      <c r="W1464" s="83"/>
      <c r="X1464" s="74"/>
      <c r="Y1464" s="74"/>
      <c r="Z1464" s="74"/>
      <c r="AA1464" s="66"/>
      <c r="AB1464" s="72"/>
      <c r="AC1464" s="66"/>
      <c r="AD1464" s="72"/>
      <c r="AE1464" s="72"/>
      <c r="AF1464" s="72"/>
      <c r="AG1464" s="62"/>
      <c r="AH1464" s="104"/>
      <c r="AI1464" s="105"/>
      <c r="AJ1464" s="30"/>
      <c r="AK1464" s="30"/>
      <c r="AL1464" s="30"/>
      <c r="AM1464" s="30"/>
      <c r="AN1464" s="68"/>
      <c r="AO1464" s="68"/>
      <c r="AP1464" s="68"/>
      <c r="AQ1464" s="68"/>
      <c r="AR1464" s="68"/>
      <c r="AS1464" s="31"/>
      <c r="AT1464" s="73"/>
      <c r="AU1464" s="73"/>
      <c r="AV1464" s="68"/>
      <c r="AW1464" s="67"/>
      <c r="AX1464" s="67"/>
      <c r="AY1464" s="67"/>
      <c r="AZ1464" s="67"/>
      <c r="BA1464" s="123"/>
      <c r="BB1464" s="123"/>
      <c r="BC1464" s="123"/>
      <c r="BD1464" s="123"/>
      <c r="BE1464" s="123"/>
      <c r="BF1464" s="67"/>
    </row>
    <row r="1465" spans="1:58" ht="25.5" customHeight="1" x14ac:dyDescent="0.25">
      <c r="A1465" s="31"/>
      <c r="B1465" s="31"/>
      <c r="C1465" s="31"/>
      <c r="D1465" s="31"/>
      <c r="E1465" s="33"/>
      <c r="F1465" s="90"/>
      <c r="G1465" s="31"/>
      <c r="H1465" s="83"/>
      <c r="I1465" s="83"/>
      <c r="J1465" s="62"/>
      <c r="K1465" s="31"/>
      <c r="L1465" s="31"/>
      <c r="M1465" s="83"/>
      <c r="N1465" s="69"/>
      <c r="O1465" s="69"/>
      <c r="P1465" s="74"/>
      <c r="Q1465" s="74"/>
      <c r="R1465" s="75"/>
      <c r="S1465" s="34"/>
      <c r="T1465" s="83"/>
      <c r="U1465" s="83"/>
      <c r="V1465" s="83"/>
      <c r="W1465" s="83"/>
      <c r="X1465" s="74"/>
      <c r="Y1465" s="74"/>
      <c r="Z1465" s="74"/>
      <c r="AA1465" s="66"/>
      <c r="AB1465" s="72"/>
      <c r="AC1465" s="66"/>
      <c r="AD1465" s="72"/>
      <c r="AE1465" s="72"/>
      <c r="AF1465" s="72"/>
      <c r="AG1465" s="62"/>
      <c r="AH1465" s="104"/>
      <c r="AI1465" s="105"/>
      <c r="AJ1465" s="30"/>
      <c r="AK1465" s="30"/>
      <c r="AL1465" s="30"/>
      <c r="AM1465" s="30"/>
      <c r="AN1465" s="68"/>
      <c r="AO1465" s="68"/>
      <c r="AP1465" s="68"/>
      <c r="AQ1465" s="68"/>
      <c r="AR1465" s="68"/>
      <c r="AS1465" s="31"/>
      <c r="AT1465" s="73"/>
      <c r="AU1465" s="73"/>
      <c r="AV1465" s="68"/>
      <c r="AW1465" s="67"/>
      <c r="AX1465" s="67"/>
      <c r="AY1465" s="67"/>
      <c r="AZ1465" s="67"/>
      <c r="BA1465" s="123"/>
      <c r="BB1465" s="123"/>
      <c r="BC1465" s="123"/>
      <c r="BD1465" s="123"/>
      <c r="BE1465" s="123"/>
      <c r="BF1465" s="67"/>
    </row>
    <row r="1466" spans="1:58" ht="25.5" customHeight="1" x14ac:dyDescent="0.25">
      <c r="A1466" s="31"/>
      <c r="B1466" s="31"/>
      <c r="C1466" s="31"/>
      <c r="D1466" s="31"/>
      <c r="E1466" s="33"/>
      <c r="F1466" s="90"/>
      <c r="G1466" s="31"/>
      <c r="H1466" s="83"/>
      <c r="I1466" s="83"/>
      <c r="J1466" s="62"/>
      <c r="K1466" s="31"/>
      <c r="L1466" s="31"/>
      <c r="M1466" s="83"/>
      <c r="N1466" s="69"/>
      <c r="O1466" s="69"/>
      <c r="P1466" s="74"/>
      <c r="Q1466" s="74"/>
      <c r="R1466" s="75"/>
      <c r="S1466" s="34"/>
      <c r="T1466" s="83"/>
      <c r="U1466" s="83"/>
      <c r="V1466" s="83"/>
      <c r="W1466" s="83"/>
      <c r="X1466" s="74"/>
      <c r="Y1466" s="74"/>
      <c r="Z1466" s="74"/>
      <c r="AA1466" s="66"/>
      <c r="AB1466" s="72"/>
      <c r="AC1466" s="66"/>
      <c r="AD1466" s="72"/>
      <c r="AE1466" s="72"/>
      <c r="AF1466" s="72"/>
      <c r="AG1466" s="62"/>
      <c r="AH1466" s="104"/>
      <c r="AI1466" s="105"/>
      <c r="AJ1466" s="30"/>
      <c r="AK1466" s="30"/>
      <c r="AL1466" s="30"/>
      <c r="AM1466" s="30"/>
      <c r="AN1466" s="68"/>
      <c r="AO1466" s="68"/>
      <c r="AP1466" s="68"/>
      <c r="AQ1466" s="68"/>
      <c r="AR1466" s="68"/>
      <c r="AS1466" s="31"/>
      <c r="AT1466" s="73"/>
      <c r="AU1466" s="73"/>
      <c r="AV1466" s="68"/>
      <c r="AW1466" s="67"/>
      <c r="AX1466" s="67"/>
      <c r="AY1466" s="67"/>
      <c r="AZ1466" s="67"/>
      <c r="BA1466" s="123"/>
      <c r="BB1466" s="123"/>
      <c r="BC1466" s="123"/>
      <c r="BD1466" s="123"/>
      <c r="BE1466" s="123"/>
      <c r="BF1466" s="67"/>
    </row>
    <row r="1467" spans="1:58" ht="25.5" customHeight="1" x14ac:dyDescent="0.25">
      <c r="A1467" s="31"/>
      <c r="B1467" s="31"/>
      <c r="C1467" s="31"/>
      <c r="D1467" s="31"/>
      <c r="E1467" s="33"/>
      <c r="F1467" s="90"/>
      <c r="G1467" s="31"/>
      <c r="H1467" s="83"/>
      <c r="I1467" s="83"/>
      <c r="J1467" s="62"/>
      <c r="K1467" s="31"/>
      <c r="L1467" s="31"/>
      <c r="M1467" s="83"/>
      <c r="N1467" s="69"/>
      <c r="O1467" s="69"/>
      <c r="P1467" s="74"/>
      <c r="Q1467" s="74"/>
      <c r="R1467" s="75"/>
      <c r="S1467" s="34"/>
      <c r="T1467" s="83"/>
      <c r="U1467" s="83"/>
      <c r="V1467" s="83"/>
      <c r="W1467" s="83"/>
      <c r="X1467" s="74"/>
      <c r="Y1467" s="74"/>
      <c r="Z1467" s="74"/>
      <c r="AA1467" s="66"/>
      <c r="AB1467" s="72"/>
      <c r="AC1467" s="66"/>
      <c r="AD1467" s="72"/>
      <c r="AE1467" s="72"/>
      <c r="AF1467" s="72"/>
      <c r="AG1467" s="62"/>
      <c r="AH1467" s="104"/>
      <c r="AI1467" s="105"/>
      <c r="AJ1467" s="30"/>
      <c r="AK1467" s="30"/>
      <c r="AL1467" s="30"/>
      <c r="AM1467" s="30"/>
      <c r="AN1467" s="68"/>
      <c r="AO1467" s="68"/>
      <c r="AP1467" s="68"/>
      <c r="AQ1467" s="68"/>
      <c r="AR1467" s="68"/>
      <c r="AS1467" s="31"/>
      <c r="AT1467" s="73"/>
      <c r="AU1467" s="73"/>
      <c r="AV1467" s="68"/>
      <c r="AW1467" s="67"/>
      <c r="AX1467" s="67"/>
      <c r="AY1467" s="67"/>
      <c r="AZ1467" s="67"/>
      <c r="BA1467" s="123"/>
      <c r="BB1467" s="123"/>
      <c r="BC1467" s="123"/>
      <c r="BD1467" s="123"/>
      <c r="BE1467" s="123"/>
      <c r="BF1467" s="67"/>
    </row>
    <row r="1468" spans="1:58" ht="25.5" customHeight="1" x14ac:dyDescent="0.25">
      <c r="A1468" s="31"/>
      <c r="B1468" s="31"/>
      <c r="C1468" s="31"/>
      <c r="D1468" s="31"/>
      <c r="E1468" s="33"/>
      <c r="F1468" s="90"/>
      <c r="G1468" s="31"/>
      <c r="H1468" s="83"/>
      <c r="I1468" s="83"/>
      <c r="J1468" s="62"/>
      <c r="K1468" s="31"/>
      <c r="L1468" s="31"/>
      <c r="M1468" s="83"/>
      <c r="N1468" s="69"/>
      <c r="O1468" s="69"/>
      <c r="P1468" s="74"/>
      <c r="Q1468" s="74"/>
      <c r="R1468" s="75"/>
      <c r="S1468" s="34"/>
      <c r="T1468" s="83"/>
      <c r="U1468" s="83"/>
      <c r="V1468" s="83"/>
      <c r="W1468" s="83"/>
      <c r="X1468" s="74"/>
      <c r="Y1468" s="74"/>
      <c r="Z1468" s="74"/>
      <c r="AA1468" s="66"/>
      <c r="AB1468" s="72"/>
      <c r="AC1468" s="66"/>
      <c r="AD1468" s="72"/>
      <c r="AE1468" s="72"/>
      <c r="AF1468" s="72"/>
      <c r="AG1468" s="62"/>
      <c r="AH1468" s="104"/>
      <c r="AI1468" s="105"/>
      <c r="AJ1468" s="30"/>
      <c r="AK1468" s="30"/>
      <c r="AL1468" s="30"/>
      <c r="AM1468" s="30"/>
      <c r="AN1468" s="68"/>
      <c r="AO1468" s="68"/>
      <c r="AP1468" s="68"/>
      <c r="AQ1468" s="68"/>
      <c r="AR1468" s="68"/>
      <c r="AS1468" s="31"/>
      <c r="AT1468" s="73"/>
      <c r="AU1468" s="73"/>
      <c r="AV1468" s="68"/>
      <c r="AW1468" s="67"/>
      <c r="AX1468" s="67"/>
      <c r="AY1468" s="67"/>
      <c r="AZ1468" s="67"/>
      <c r="BA1468" s="123"/>
      <c r="BB1468" s="123"/>
      <c r="BC1468" s="123"/>
      <c r="BD1468" s="123"/>
      <c r="BE1468" s="123"/>
      <c r="BF1468" s="67"/>
    </row>
    <row r="1469" spans="1:58" ht="25.5" customHeight="1" x14ac:dyDescent="0.25">
      <c r="A1469" s="31"/>
      <c r="B1469" s="31"/>
      <c r="C1469" s="31"/>
      <c r="D1469" s="31"/>
      <c r="E1469" s="33"/>
      <c r="F1469" s="90"/>
      <c r="G1469" s="31"/>
      <c r="H1469" s="83"/>
      <c r="I1469" s="83"/>
      <c r="J1469" s="62"/>
      <c r="K1469" s="31"/>
      <c r="L1469" s="31"/>
      <c r="M1469" s="83"/>
      <c r="N1469" s="69"/>
      <c r="O1469" s="69"/>
      <c r="P1469" s="74"/>
      <c r="Q1469" s="74"/>
      <c r="R1469" s="75"/>
      <c r="S1469" s="34"/>
      <c r="T1469" s="83"/>
      <c r="U1469" s="83"/>
      <c r="V1469" s="83"/>
      <c r="W1469" s="83"/>
      <c r="X1469" s="74"/>
      <c r="Y1469" s="74"/>
      <c r="Z1469" s="74"/>
      <c r="AA1469" s="66"/>
      <c r="AB1469" s="72"/>
      <c r="AC1469" s="66"/>
      <c r="AD1469" s="72"/>
      <c r="AE1469" s="72"/>
      <c r="AF1469" s="72"/>
      <c r="AG1469" s="62"/>
      <c r="AH1469" s="104"/>
      <c r="AI1469" s="105"/>
      <c r="AJ1469" s="30"/>
      <c r="AK1469" s="30"/>
      <c r="AL1469" s="30"/>
      <c r="AM1469" s="30"/>
      <c r="AN1469" s="68"/>
      <c r="AO1469" s="68"/>
      <c r="AP1469" s="68"/>
      <c r="AQ1469" s="68"/>
      <c r="AR1469" s="68"/>
      <c r="AS1469" s="31"/>
      <c r="AT1469" s="73"/>
      <c r="AU1469" s="73"/>
      <c r="AV1469" s="68"/>
      <c r="AW1469" s="67"/>
      <c r="AX1469" s="67"/>
      <c r="AY1469" s="67"/>
      <c r="AZ1469" s="67"/>
      <c r="BA1469" s="123"/>
      <c r="BB1469" s="123"/>
      <c r="BC1469" s="123"/>
      <c r="BD1469" s="123"/>
      <c r="BE1469" s="123"/>
      <c r="BF1469" s="67"/>
    </row>
    <row r="1470" spans="1:58" ht="25.5" customHeight="1" x14ac:dyDescent="0.25">
      <c r="A1470" s="31"/>
      <c r="B1470" s="31"/>
      <c r="C1470" s="31"/>
      <c r="D1470" s="31"/>
      <c r="E1470" s="33"/>
      <c r="F1470" s="90"/>
      <c r="G1470" s="31"/>
      <c r="H1470" s="83"/>
      <c r="I1470" s="83"/>
      <c r="J1470" s="62"/>
      <c r="K1470" s="31"/>
      <c r="L1470" s="31"/>
      <c r="M1470" s="83"/>
      <c r="N1470" s="69"/>
      <c r="O1470" s="69"/>
      <c r="P1470" s="74"/>
      <c r="Q1470" s="74"/>
      <c r="R1470" s="75"/>
      <c r="S1470" s="34"/>
      <c r="T1470" s="83"/>
      <c r="U1470" s="83"/>
      <c r="V1470" s="83"/>
      <c r="W1470" s="83"/>
      <c r="X1470" s="74"/>
      <c r="Y1470" s="74"/>
      <c r="Z1470" s="74"/>
      <c r="AA1470" s="66"/>
      <c r="AB1470" s="72"/>
      <c r="AC1470" s="66"/>
      <c r="AD1470" s="72"/>
      <c r="AE1470" s="72"/>
      <c r="AF1470" s="72"/>
      <c r="AG1470" s="62"/>
      <c r="AH1470" s="104"/>
      <c r="AI1470" s="105"/>
      <c r="AJ1470" s="30"/>
      <c r="AK1470" s="30"/>
      <c r="AL1470" s="30"/>
      <c r="AM1470" s="30"/>
      <c r="AN1470" s="68"/>
      <c r="AO1470" s="68"/>
      <c r="AP1470" s="68"/>
      <c r="AQ1470" s="68"/>
      <c r="AR1470" s="68"/>
      <c r="AS1470" s="31"/>
      <c r="AT1470" s="73"/>
      <c r="AU1470" s="73"/>
      <c r="AV1470" s="68"/>
      <c r="AW1470" s="67"/>
      <c r="AX1470" s="67"/>
      <c r="AY1470" s="67"/>
      <c r="AZ1470" s="67"/>
      <c r="BA1470" s="123"/>
      <c r="BB1470" s="123"/>
      <c r="BC1470" s="123"/>
      <c r="BD1470" s="123"/>
      <c r="BE1470" s="123"/>
      <c r="BF1470" s="67"/>
    </row>
    <row r="1471" spans="1:58" ht="25.5" customHeight="1" x14ac:dyDescent="0.25">
      <c r="A1471" s="31"/>
      <c r="B1471" s="31"/>
      <c r="C1471" s="31"/>
      <c r="D1471" s="31"/>
      <c r="E1471" s="33"/>
      <c r="F1471" s="90"/>
      <c r="G1471" s="31"/>
      <c r="H1471" s="83"/>
      <c r="I1471" s="83"/>
      <c r="J1471" s="62"/>
      <c r="K1471" s="31"/>
      <c r="L1471" s="31"/>
      <c r="M1471" s="83"/>
      <c r="N1471" s="69"/>
      <c r="O1471" s="69"/>
      <c r="P1471" s="74"/>
      <c r="Q1471" s="74"/>
      <c r="R1471" s="75"/>
      <c r="S1471" s="34"/>
      <c r="T1471" s="83"/>
      <c r="U1471" s="83"/>
      <c r="V1471" s="83"/>
      <c r="W1471" s="83"/>
      <c r="X1471" s="74"/>
      <c r="Y1471" s="74"/>
      <c r="Z1471" s="74"/>
      <c r="AA1471" s="66"/>
      <c r="AB1471" s="72"/>
      <c r="AC1471" s="66"/>
      <c r="AD1471" s="72"/>
      <c r="AE1471" s="72"/>
      <c r="AF1471" s="72"/>
      <c r="AG1471" s="62"/>
      <c r="AH1471" s="104"/>
      <c r="AI1471" s="105"/>
      <c r="AJ1471" s="30"/>
      <c r="AK1471" s="30"/>
      <c r="AL1471" s="30"/>
      <c r="AM1471" s="30"/>
      <c r="AN1471" s="68"/>
      <c r="AO1471" s="68"/>
      <c r="AP1471" s="68"/>
      <c r="AQ1471" s="68"/>
      <c r="AR1471" s="68"/>
      <c r="AS1471" s="31"/>
      <c r="AT1471" s="73"/>
      <c r="AU1471" s="73"/>
      <c r="AV1471" s="68"/>
      <c r="AW1471" s="67"/>
      <c r="AX1471" s="67"/>
      <c r="AY1471" s="67"/>
      <c r="AZ1471" s="67"/>
      <c r="BA1471" s="123"/>
      <c r="BB1471" s="123"/>
      <c r="BC1471" s="123"/>
      <c r="BD1471" s="123"/>
      <c r="BE1471" s="123"/>
      <c r="BF1471" s="67"/>
    </row>
    <row r="1472" spans="1:58" ht="25.5" customHeight="1" x14ac:dyDescent="0.25">
      <c r="A1472" s="31"/>
      <c r="B1472" s="31"/>
      <c r="C1472" s="31"/>
      <c r="D1472" s="31"/>
      <c r="E1472" s="33"/>
      <c r="F1472" s="90"/>
      <c r="G1472" s="31"/>
      <c r="H1472" s="83"/>
      <c r="I1472" s="83"/>
      <c r="J1472" s="62"/>
      <c r="K1472" s="31"/>
      <c r="L1472" s="31"/>
      <c r="M1472" s="83"/>
      <c r="N1472" s="69"/>
      <c r="O1472" s="69"/>
      <c r="P1472" s="74"/>
      <c r="Q1472" s="74"/>
      <c r="R1472" s="75"/>
      <c r="S1472" s="34"/>
      <c r="T1472" s="83"/>
      <c r="U1472" s="83"/>
      <c r="V1472" s="83"/>
      <c r="W1472" s="83"/>
      <c r="X1472" s="74"/>
      <c r="Y1472" s="74"/>
      <c r="Z1472" s="74"/>
      <c r="AA1472" s="66"/>
      <c r="AB1472" s="72"/>
      <c r="AC1472" s="66"/>
      <c r="AD1472" s="72"/>
      <c r="AE1472" s="72"/>
      <c r="AF1472" s="72"/>
      <c r="AG1472" s="62"/>
      <c r="AH1472" s="104"/>
      <c r="AI1472" s="105"/>
      <c r="AJ1472" s="30"/>
      <c r="AK1472" s="30"/>
      <c r="AL1472" s="30"/>
      <c r="AM1472" s="30"/>
      <c r="AN1472" s="68"/>
      <c r="AO1472" s="68"/>
      <c r="AP1472" s="68"/>
      <c r="AQ1472" s="68"/>
      <c r="AR1472" s="68"/>
      <c r="AS1472" s="31"/>
      <c r="AT1472" s="73"/>
      <c r="AU1472" s="73"/>
      <c r="AV1472" s="68"/>
      <c r="AW1472" s="67"/>
      <c r="AX1472" s="67"/>
      <c r="AY1472" s="67"/>
      <c r="AZ1472" s="67"/>
      <c r="BA1472" s="123"/>
      <c r="BB1472" s="123"/>
      <c r="BC1472" s="123"/>
      <c r="BD1472" s="123"/>
      <c r="BE1472" s="123"/>
      <c r="BF1472" s="67"/>
    </row>
    <row r="1473" spans="1:58" ht="25.5" customHeight="1" x14ac:dyDescent="0.25">
      <c r="A1473" s="31"/>
      <c r="B1473" s="31"/>
      <c r="C1473" s="31"/>
      <c r="D1473" s="31"/>
      <c r="E1473" s="33"/>
      <c r="F1473" s="90"/>
      <c r="G1473" s="31"/>
      <c r="H1473" s="83"/>
      <c r="I1473" s="83"/>
      <c r="J1473" s="62"/>
      <c r="K1473" s="31"/>
      <c r="L1473" s="31"/>
      <c r="M1473" s="83"/>
      <c r="N1473" s="69"/>
      <c r="O1473" s="69"/>
      <c r="P1473" s="74"/>
      <c r="Q1473" s="74"/>
      <c r="R1473" s="75"/>
      <c r="S1473" s="34"/>
      <c r="T1473" s="83"/>
      <c r="U1473" s="83"/>
      <c r="V1473" s="83"/>
      <c r="W1473" s="83"/>
      <c r="X1473" s="74"/>
      <c r="Y1473" s="74"/>
      <c r="Z1473" s="74"/>
      <c r="AA1473" s="66"/>
      <c r="AB1473" s="72"/>
      <c r="AC1473" s="66"/>
      <c r="AD1473" s="72"/>
      <c r="AE1473" s="72"/>
      <c r="AF1473" s="72"/>
      <c r="AG1473" s="62"/>
      <c r="AH1473" s="104"/>
      <c r="AI1473" s="105"/>
      <c r="AJ1473" s="30"/>
      <c r="AK1473" s="30"/>
      <c r="AL1473" s="30"/>
      <c r="AM1473" s="30"/>
      <c r="AN1473" s="68"/>
      <c r="AO1473" s="68"/>
      <c r="AP1473" s="68"/>
      <c r="AQ1473" s="68"/>
      <c r="AR1473" s="68"/>
      <c r="AS1473" s="31"/>
      <c r="AT1473" s="73"/>
      <c r="AU1473" s="73"/>
      <c r="AV1473" s="68"/>
      <c r="AW1473" s="67"/>
      <c r="AX1473" s="67"/>
      <c r="AY1473" s="67"/>
      <c r="AZ1473" s="67"/>
      <c r="BA1473" s="123"/>
      <c r="BB1473" s="123"/>
      <c r="BC1473" s="123"/>
      <c r="BD1473" s="123"/>
      <c r="BE1473" s="123"/>
      <c r="BF1473" s="67"/>
    </row>
    <row r="1474" spans="1:58" ht="25.5" customHeight="1" x14ac:dyDescent="0.25">
      <c r="A1474" s="31"/>
      <c r="B1474" s="31"/>
      <c r="C1474" s="31"/>
      <c r="D1474" s="31"/>
      <c r="E1474" s="33"/>
      <c r="F1474" s="90"/>
      <c r="G1474" s="31"/>
      <c r="H1474" s="83"/>
      <c r="I1474" s="83"/>
      <c r="J1474" s="62"/>
      <c r="K1474" s="31"/>
      <c r="L1474" s="31"/>
      <c r="M1474" s="83"/>
      <c r="N1474" s="69"/>
      <c r="O1474" s="69"/>
      <c r="P1474" s="74"/>
      <c r="Q1474" s="74"/>
      <c r="R1474" s="75"/>
      <c r="S1474" s="34"/>
      <c r="T1474" s="83"/>
      <c r="U1474" s="83"/>
      <c r="V1474" s="83"/>
      <c r="W1474" s="83"/>
      <c r="X1474" s="74"/>
      <c r="Y1474" s="74"/>
      <c r="Z1474" s="74"/>
      <c r="AA1474" s="66"/>
      <c r="AB1474" s="72"/>
      <c r="AC1474" s="66"/>
      <c r="AD1474" s="72"/>
      <c r="AE1474" s="72"/>
      <c r="AF1474" s="72"/>
      <c r="AG1474" s="62"/>
      <c r="AH1474" s="104"/>
      <c r="AI1474" s="105"/>
      <c r="AJ1474" s="30"/>
      <c r="AK1474" s="30"/>
      <c r="AL1474" s="30"/>
      <c r="AM1474" s="30"/>
      <c r="AN1474" s="68"/>
      <c r="AO1474" s="68"/>
      <c r="AP1474" s="68"/>
      <c r="AQ1474" s="68"/>
      <c r="AR1474" s="68"/>
      <c r="AS1474" s="31"/>
      <c r="AT1474" s="73"/>
      <c r="AU1474" s="73"/>
      <c r="AV1474" s="68"/>
      <c r="AW1474" s="67"/>
      <c r="AX1474" s="67"/>
      <c r="AY1474" s="67"/>
      <c r="AZ1474" s="67"/>
      <c r="BA1474" s="123"/>
      <c r="BB1474" s="123"/>
      <c r="BC1474" s="123"/>
      <c r="BD1474" s="123"/>
      <c r="BE1474" s="123"/>
      <c r="BF1474" s="67"/>
    </row>
    <row r="1475" spans="1:58" ht="25.5" customHeight="1" x14ac:dyDescent="0.25">
      <c r="A1475" s="31"/>
      <c r="B1475" s="31"/>
      <c r="C1475" s="31"/>
      <c r="D1475" s="31"/>
      <c r="E1475" s="33"/>
      <c r="F1475" s="90"/>
      <c r="G1475" s="31"/>
      <c r="H1475" s="83"/>
      <c r="I1475" s="83"/>
      <c r="J1475" s="62"/>
      <c r="K1475" s="31"/>
      <c r="L1475" s="31"/>
      <c r="M1475" s="83"/>
      <c r="N1475" s="69"/>
      <c r="O1475" s="69"/>
      <c r="P1475" s="74"/>
      <c r="Q1475" s="74"/>
      <c r="R1475" s="75"/>
      <c r="S1475" s="34"/>
      <c r="T1475" s="83"/>
      <c r="U1475" s="83"/>
      <c r="V1475" s="83"/>
      <c r="W1475" s="83"/>
      <c r="X1475" s="74"/>
      <c r="Y1475" s="74"/>
      <c r="Z1475" s="74"/>
      <c r="AA1475" s="66"/>
      <c r="AB1475" s="72"/>
      <c r="AC1475" s="66"/>
      <c r="AD1475" s="72"/>
      <c r="AE1475" s="72"/>
      <c r="AF1475" s="72"/>
      <c r="AG1475" s="62"/>
      <c r="AH1475" s="104"/>
      <c r="AI1475" s="105"/>
      <c r="AJ1475" s="30"/>
      <c r="AK1475" s="30"/>
      <c r="AL1475" s="30"/>
      <c r="AM1475" s="30"/>
      <c r="AN1475" s="68"/>
      <c r="AO1475" s="68"/>
      <c r="AP1475" s="68"/>
      <c r="AQ1475" s="68"/>
      <c r="AR1475" s="68"/>
      <c r="AS1475" s="31"/>
      <c r="AT1475" s="73"/>
      <c r="AU1475" s="73"/>
      <c r="AV1475" s="68"/>
      <c r="AW1475" s="67"/>
      <c r="AX1475" s="67"/>
      <c r="AY1475" s="67"/>
      <c r="AZ1475" s="67"/>
      <c r="BA1475" s="123"/>
      <c r="BB1475" s="123"/>
      <c r="BC1475" s="123"/>
      <c r="BD1475" s="123"/>
      <c r="BE1475" s="123"/>
      <c r="BF1475" s="67"/>
    </row>
    <row r="1476" spans="1:58" ht="25.5" customHeight="1" x14ac:dyDescent="0.25">
      <c r="A1476" s="31"/>
      <c r="B1476" s="31"/>
      <c r="C1476" s="31"/>
      <c r="D1476" s="31"/>
      <c r="E1476" s="33"/>
      <c r="F1476" s="90"/>
      <c r="G1476" s="31"/>
      <c r="H1476" s="83"/>
      <c r="I1476" s="83"/>
      <c r="J1476" s="62"/>
      <c r="K1476" s="31"/>
      <c r="L1476" s="31"/>
      <c r="M1476" s="83"/>
      <c r="N1476" s="69"/>
      <c r="O1476" s="69"/>
      <c r="P1476" s="74"/>
      <c r="Q1476" s="74"/>
      <c r="R1476" s="75"/>
      <c r="S1476" s="34"/>
      <c r="T1476" s="83"/>
      <c r="U1476" s="83"/>
      <c r="V1476" s="83"/>
      <c r="W1476" s="83"/>
      <c r="X1476" s="74"/>
      <c r="Y1476" s="74"/>
      <c r="Z1476" s="74"/>
      <c r="AA1476" s="66"/>
      <c r="AB1476" s="72"/>
      <c r="AC1476" s="66"/>
      <c r="AD1476" s="72"/>
      <c r="AE1476" s="72"/>
      <c r="AF1476" s="72"/>
      <c r="AG1476" s="62"/>
      <c r="AH1476" s="104"/>
      <c r="AI1476" s="105"/>
      <c r="AJ1476" s="30"/>
      <c r="AK1476" s="30"/>
      <c r="AL1476" s="30"/>
      <c r="AM1476" s="30"/>
      <c r="AN1476" s="68"/>
      <c r="AO1476" s="68"/>
      <c r="AP1476" s="68"/>
      <c r="AQ1476" s="68"/>
      <c r="AR1476" s="68"/>
      <c r="AS1476" s="31"/>
      <c r="AT1476" s="73"/>
      <c r="AU1476" s="73"/>
      <c r="AV1476" s="68"/>
      <c r="AW1476" s="67"/>
      <c r="AX1476" s="67"/>
      <c r="AY1476" s="67"/>
      <c r="AZ1476" s="67"/>
      <c r="BA1476" s="123"/>
      <c r="BB1476" s="123"/>
      <c r="BC1476" s="123"/>
      <c r="BD1476" s="123"/>
      <c r="BE1476" s="123"/>
      <c r="BF1476" s="67"/>
    </row>
    <row r="1477" spans="1:58" ht="25.5" customHeight="1" x14ac:dyDescent="0.25">
      <c r="A1477" s="31"/>
      <c r="B1477" s="31"/>
      <c r="C1477" s="31"/>
      <c r="D1477" s="31"/>
      <c r="E1477" s="33"/>
      <c r="F1477" s="90"/>
      <c r="G1477" s="31"/>
      <c r="H1477" s="83"/>
      <c r="I1477" s="83"/>
      <c r="J1477" s="62"/>
      <c r="K1477" s="31"/>
      <c r="L1477" s="31"/>
      <c r="M1477" s="83"/>
      <c r="N1477" s="69"/>
      <c r="O1477" s="69"/>
      <c r="P1477" s="74"/>
      <c r="Q1477" s="74"/>
      <c r="R1477" s="75"/>
      <c r="S1477" s="34"/>
      <c r="T1477" s="83"/>
      <c r="U1477" s="83"/>
      <c r="V1477" s="83"/>
      <c r="W1477" s="83"/>
      <c r="X1477" s="74"/>
      <c r="Y1477" s="74"/>
      <c r="Z1477" s="74"/>
      <c r="AA1477" s="66"/>
      <c r="AB1477" s="72"/>
      <c r="AC1477" s="66"/>
      <c r="AD1477" s="72"/>
      <c r="AE1477" s="72"/>
      <c r="AF1477" s="72"/>
      <c r="AG1477" s="62"/>
      <c r="AH1477" s="104"/>
      <c r="AI1477" s="105"/>
      <c r="AJ1477" s="30"/>
      <c r="AK1477" s="30"/>
      <c r="AL1477" s="30"/>
      <c r="AM1477" s="30"/>
      <c r="AN1477" s="68"/>
      <c r="AO1477" s="68"/>
      <c r="AP1477" s="68"/>
      <c r="AQ1477" s="68"/>
      <c r="AR1477" s="68"/>
      <c r="AS1477" s="31"/>
      <c r="AT1477" s="73"/>
      <c r="AU1477" s="73"/>
      <c r="AV1477" s="68"/>
      <c r="AW1477" s="67"/>
      <c r="AX1477" s="67"/>
      <c r="AY1477" s="67"/>
      <c r="AZ1477" s="67"/>
      <c r="BA1477" s="123"/>
      <c r="BB1477" s="123"/>
      <c r="BC1477" s="123"/>
      <c r="BD1477" s="123"/>
      <c r="BE1477" s="123"/>
      <c r="BF1477" s="67"/>
    </row>
    <row r="1478" spans="1:58" ht="25.5" customHeight="1" x14ac:dyDescent="0.25">
      <c r="A1478" s="31"/>
      <c r="B1478" s="31"/>
      <c r="C1478" s="31"/>
      <c r="D1478" s="31"/>
      <c r="E1478" s="33"/>
      <c r="F1478" s="90"/>
      <c r="G1478" s="31"/>
      <c r="H1478" s="83"/>
      <c r="I1478" s="83"/>
      <c r="J1478" s="62"/>
      <c r="K1478" s="31"/>
      <c r="L1478" s="31"/>
      <c r="M1478" s="83"/>
      <c r="N1478" s="69"/>
      <c r="O1478" s="69"/>
      <c r="P1478" s="74"/>
      <c r="Q1478" s="74"/>
      <c r="R1478" s="75"/>
      <c r="S1478" s="34"/>
      <c r="T1478" s="83"/>
      <c r="U1478" s="83"/>
      <c r="V1478" s="83"/>
      <c r="W1478" s="83"/>
      <c r="X1478" s="74"/>
      <c r="Y1478" s="74"/>
      <c r="Z1478" s="74"/>
      <c r="AA1478" s="66"/>
      <c r="AB1478" s="72"/>
      <c r="AC1478" s="66"/>
      <c r="AD1478" s="72"/>
      <c r="AE1478" s="72"/>
      <c r="AF1478" s="72"/>
      <c r="AG1478" s="62"/>
      <c r="AH1478" s="104"/>
      <c r="AI1478" s="105"/>
      <c r="AJ1478" s="30"/>
      <c r="AK1478" s="30"/>
      <c r="AL1478" s="30"/>
      <c r="AM1478" s="30"/>
      <c r="AN1478" s="68"/>
      <c r="AO1478" s="68"/>
      <c r="AP1478" s="68"/>
      <c r="AQ1478" s="68"/>
      <c r="AR1478" s="68"/>
      <c r="AS1478" s="31"/>
      <c r="AT1478" s="73"/>
      <c r="AU1478" s="73"/>
      <c r="AV1478" s="68"/>
      <c r="AW1478" s="67"/>
      <c r="AX1478" s="67"/>
      <c r="AY1478" s="67"/>
      <c r="AZ1478" s="67"/>
      <c r="BA1478" s="123"/>
      <c r="BB1478" s="123"/>
      <c r="BC1478" s="123"/>
      <c r="BD1478" s="123"/>
      <c r="BE1478" s="123"/>
      <c r="BF1478" s="67"/>
    </row>
    <row r="1479" spans="1:58" ht="25.5" customHeight="1" x14ac:dyDescent="0.25">
      <c r="A1479" s="31"/>
      <c r="B1479" s="31"/>
      <c r="C1479" s="31"/>
      <c r="D1479" s="31"/>
      <c r="E1479" s="33"/>
      <c r="F1479" s="90"/>
      <c r="G1479" s="31"/>
      <c r="H1479" s="83"/>
      <c r="I1479" s="83"/>
      <c r="J1479" s="62"/>
      <c r="K1479" s="31"/>
      <c r="L1479" s="31"/>
      <c r="M1479" s="83"/>
      <c r="N1479" s="69"/>
      <c r="O1479" s="69"/>
      <c r="P1479" s="74"/>
      <c r="Q1479" s="74"/>
      <c r="R1479" s="75"/>
      <c r="S1479" s="34"/>
      <c r="T1479" s="83"/>
      <c r="U1479" s="83"/>
      <c r="V1479" s="83"/>
      <c r="W1479" s="83"/>
      <c r="X1479" s="74"/>
      <c r="Y1479" s="74"/>
      <c r="Z1479" s="74"/>
      <c r="AA1479" s="66"/>
      <c r="AB1479" s="72"/>
      <c r="AC1479" s="66"/>
      <c r="AD1479" s="72"/>
      <c r="AE1479" s="72"/>
      <c r="AF1479" s="72"/>
      <c r="AG1479" s="62"/>
      <c r="AH1479" s="104"/>
      <c r="AI1479" s="105"/>
      <c r="AJ1479" s="30"/>
      <c r="AK1479" s="30"/>
      <c r="AL1479" s="30"/>
      <c r="AM1479" s="30"/>
      <c r="AN1479" s="68"/>
      <c r="AO1479" s="68"/>
      <c r="AP1479" s="68"/>
      <c r="AQ1479" s="68"/>
      <c r="AR1479" s="68"/>
      <c r="AS1479" s="31"/>
      <c r="AT1479" s="73"/>
      <c r="AU1479" s="73"/>
      <c r="AV1479" s="68"/>
      <c r="AW1479" s="67"/>
      <c r="AX1479" s="67"/>
      <c r="AY1479" s="67"/>
      <c r="AZ1479" s="67"/>
      <c r="BA1479" s="123"/>
      <c r="BB1479" s="123"/>
      <c r="BC1479" s="123"/>
      <c r="BD1479" s="123"/>
      <c r="BE1479" s="123"/>
      <c r="BF1479" s="67"/>
    </row>
    <row r="1480" spans="1:58" ht="25.5" customHeight="1" x14ac:dyDescent="0.25">
      <c r="A1480" s="31"/>
      <c r="B1480" s="31"/>
      <c r="C1480" s="31"/>
      <c r="D1480" s="31"/>
      <c r="E1480" s="33"/>
      <c r="F1480" s="90"/>
      <c r="G1480" s="31"/>
      <c r="H1480" s="83"/>
      <c r="I1480" s="83"/>
      <c r="J1480" s="62"/>
      <c r="K1480" s="31"/>
      <c r="L1480" s="31"/>
      <c r="M1480" s="83"/>
      <c r="N1480" s="69"/>
      <c r="O1480" s="69"/>
      <c r="P1480" s="74"/>
      <c r="Q1480" s="74"/>
      <c r="R1480" s="75"/>
      <c r="S1480" s="34"/>
      <c r="T1480" s="83"/>
      <c r="U1480" s="83"/>
      <c r="V1480" s="83"/>
      <c r="W1480" s="83"/>
      <c r="X1480" s="74"/>
      <c r="Y1480" s="74"/>
      <c r="Z1480" s="74"/>
      <c r="AA1480" s="66"/>
      <c r="AB1480" s="72"/>
      <c r="AC1480" s="66"/>
      <c r="AD1480" s="72"/>
      <c r="AE1480" s="72"/>
      <c r="AF1480" s="72"/>
      <c r="AG1480" s="62"/>
      <c r="AH1480" s="104"/>
      <c r="AI1480" s="105"/>
      <c r="AJ1480" s="30"/>
      <c r="AK1480" s="30"/>
      <c r="AL1480" s="30"/>
      <c r="AM1480" s="30"/>
      <c r="AN1480" s="68"/>
      <c r="AO1480" s="68"/>
      <c r="AP1480" s="68"/>
      <c r="AQ1480" s="68"/>
      <c r="AR1480" s="68"/>
      <c r="AS1480" s="31"/>
      <c r="AT1480" s="73"/>
      <c r="AU1480" s="73"/>
      <c r="AV1480" s="68"/>
      <c r="AW1480" s="67"/>
      <c r="AX1480" s="67"/>
      <c r="AY1480" s="67"/>
      <c r="AZ1480" s="67"/>
      <c r="BA1480" s="123"/>
      <c r="BB1480" s="123"/>
      <c r="BC1480" s="123"/>
      <c r="BD1480" s="123"/>
      <c r="BE1480" s="123"/>
      <c r="BF1480" s="67"/>
    </row>
    <row r="1481" spans="1:58" ht="25.5" customHeight="1" x14ac:dyDescent="0.25">
      <c r="A1481" s="31"/>
      <c r="B1481" s="31"/>
      <c r="C1481" s="31"/>
      <c r="D1481" s="31"/>
      <c r="E1481" s="33"/>
      <c r="F1481" s="90"/>
      <c r="G1481" s="31"/>
      <c r="H1481" s="83"/>
      <c r="I1481" s="83"/>
      <c r="J1481" s="62"/>
      <c r="K1481" s="31"/>
      <c r="L1481" s="31"/>
      <c r="M1481" s="83"/>
      <c r="N1481" s="69"/>
      <c r="O1481" s="69"/>
      <c r="P1481" s="74"/>
      <c r="Q1481" s="74"/>
      <c r="R1481" s="75"/>
      <c r="S1481" s="34"/>
      <c r="T1481" s="83"/>
      <c r="U1481" s="83"/>
      <c r="V1481" s="83"/>
      <c r="W1481" s="83"/>
      <c r="X1481" s="74"/>
      <c r="Y1481" s="74"/>
      <c r="Z1481" s="74"/>
      <c r="AA1481" s="66"/>
      <c r="AB1481" s="72"/>
      <c r="AC1481" s="66"/>
      <c r="AD1481" s="72"/>
      <c r="AE1481" s="72"/>
      <c r="AF1481" s="72"/>
      <c r="AG1481" s="62"/>
      <c r="AH1481" s="104"/>
      <c r="AI1481" s="105"/>
      <c r="AJ1481" s="30"/>
      <c r="AK1481" s="30"/>
      <c r="AL1481" s="30"/>
      <c r="AM1481" s="30"/>
      <c r="AN1481" s="68"/>
      <c r="AO1481" s="68"/>
      <c r="AP1481" s="68"/>
      <c r="AQ1481" s="68"/>
      <c r="AR1481" s="68"/>
      <c r="AS1481" s="31"/>
      <c r="AT1481" s="73"/>
      <c r="AU1481" s="73"/>
      <c r="AV1481" s="68"/>
      <c r="AW1481" s="67"/>
      <c r="AX1481" s="67"/>
      <c r="AY1481" s="67"/>
      <c r="AZ1481" s="67"/>
      <c r="BA1481" s="123"/>
      <c r="BB1481" s="123"/>
      <c r="BC1481" s="123"/>
      <c r="BD1481" s="123"/>
      <c r="BE1481" s="123"/>
      <c r="BF1481" s="67"/>
    </row>
    <row r="1482" spans="1:58" ht="25.5" customHeight="1" x14ac:dyDescent="0.25">
      <c r="A1482" s="31"/>
      <c r="B1482" s="31"/>
      <c r="C1482" s="31"/>
      <c r="D1482" s="31"/>
      <c r="E1482" s="33"/>
      <c r="F1482" s="90"/>
      <c r="G1482" s="31"/>
      <c r="H1482" s="83"/>
      <c r="I1482" s="83"/>
      <c r="J1482" s="62"/>
      <c r="K1482" s="31"/>
      <c r="L1482" s="31"/>
      <c r="M1482" s="83"/>
      <c r="N1482" s="69"/>
      <c r="O1482" s="69"/>
      <c r="P1482" s="74"/>
      <c r="Q1482" s="74"/>
      <c r="R1482" s="75"/>
      <c r="S1482" s="34"/>
      <c r="T1482" s="83"/>
      <c r="U1482" s="83"/>
      <c r="V1482" s="83"/>
      <c r="W1482" s="83"/>
      <c r="X1482" s="74"/>
      <c r="Y1482" s="74"/>
      <c r="Z1482" s="74"/>
      <c r="AA1482" s="66"/>
      <c r="AB1482" s="72"/>
      <c r="AC1482" s="66"/>
      <c r="AD1482" s="72"/>
      <c r="AE1482" s="72"/>
      <c r="AF1482" s="72"/>
      <c r="AG1482" s="62"/>
      <c r="AH1482" s="104"/>
      <c r="AI1482" s="105"/>
      <c r="AJ1482" s="30"/>
      <c r="AK1482" s="30"/>
      <c r="AL1482" s="30"/>
      <c r="AM1482" s="30"/>
      <c r="AN1482" s="68"/>
      <c r="AO1482" s="68"/>
      <c r="AP1482" s="68"/>
      <c r="AQ1482" s="68"/>
      <c r="AR1482" s="68"/>
      <c r="AS1482" s="31"/>
      <c r="AT1482" s="73"/>
      <c r="AU1482" s="73"/>
      <c r="AV1482" s="68"/>
      <c r="AW1482" s="67"/>
      <c r="AX1482" s="67"/>
      <c r="AY1482" s="67"/>
      <c r="AZ1482" s="67"/>
      <c r="BA1482" s="123"/>
      <c r="BB1482" s="123"/>
      <c r="BC1482" s="123"/>
      <c r="BD1482" s="123"/>
      <c r="BE1482" s="123"/>
      <c r="BF1482" s="67"/>
    </row>
    <row r="1483" spans="1:58" ht="25.5" customHeight="1" x14ac:dyDescent="0.25">
      <c r="A1483" s="31"/>
      <c r="B1483" s="31"/>
      <c r="C1483" s="31"/>
      <c r="D1483" s="31"/>
      <c r="E1483" s="33"/>
      <c r="F1483" s="90"/>
      <c r="G1483" s="31"/>
      <c r="H1483" s="83"/>
      <c r="I1483" s="83"/>
      <c r="J1483" s="62"/>
      <c r="K1483" s="31"/>
      <c r="L1483" s="31"/>
      <c r="M1483" s="83"/>
      <c r="N1483" s="69"/>
      <c r="O1483" s="69"/>
      <c r="P1483" s="74"/>
      <c r="Q1483" s="74"/>
      <c r="R1483" s="75"/>
      <c r="S1483" s="34"/>
      <c r="T1483" s="83"/>
      <c r="U1483" s="83"/>
      <c r="V1483" s="83"/>
      <c r="W1483" s="83"/>
      <c r="X1483" s="74"/>
      <c r="Y1483" s="74"/>
      <c r="Z1483" s="74"/>
      <c r="AA1483" s="66"/>
      <c r="AB1483" s="72"/>
      <c r="AC1483" s="66"/>
      <c r="AD1483" s="72"/>
      <c r="AE1483" s="72"/>
      <c r="AF1483" s="72"/>
      <c r="AG1483" s="62"/>
      <c r="AH1483" s="104"/>
      <c r="AI1483" s="105"/>
      <c r="AJ1483" s="30"/>
      <c r="AK1483" s="30"/>
      <c r="AL1483" s="30"/>
      <c r="AM1483" s="30"/>
      <c r="AN1483" s="68"/>
      <c r="AO1483" s="68"/>
      <c r="AP1483" s="68"/>
      <c r="AQ1483" s="68"/>
      <c r="AR1483" s="68"/>
      <c r="AS1483" s="31"/>
      <c r="AT1483" s="73"/>
      <c r="AU1483" s="73"/>
      <c r="AV1483" s="68"/>
      <c r="AW1483" s="67"/>
      <c r="AX1483" s="67"/>
      <c r="AY1483" s="67"/>
      <c r="AZ1483" s="67"/>
      <c r="BA1483" s="123"/>
      <c r="BB1483" s="123"/>
      <c r="BC1483" s="123"/>
      <c r="BD1483" s="123"/>
      <c r="BE1483" s="123"/>
      <c r="BF1483" s="67"/>
    </row>
    <row r="1484" spans="1:58" ht="25.5" customHeight="1" x14ac:dyDescent="0.25">
      <c r="A1484" s="31"/>
      <c r="B1484" s="31"/>
      <c r="C1484" s="31"/>
      <c r="D1484" s="31"/>
      <c r="E1484" s="33"/>
      <c r="F1484" s="90"/>
      <c r="G1484" s="31"/>
      <c r="H1484" s="83"/>
      <c r="I1484" s="83"/>
      <c r="J1484" s="62"/>
      <c r="K1484" s="31"/>
      <c r="L1484" s="31"/>
      <c r="M1484" s="83"/>
      <c r="N1484" s="69"/>
      <c r="O1484" s="69"/>
      <c r="P1484" s="74"/>
      <c r="Q1484" s="74"/>
      <c r="R1484" s="75"/>
      <c r="S1484" s="34"/>
      <c r="T1484" s="83"/>
      <c r="U1484" s="83"/>
      <c r="V1484" s="83"/>
      <c r="W1484" s="83"/>
      <c r="X1484" s="74"/>
      <c r="Y1484" s="74"/>
      <c r="Z1484" s="74"/>
      <c r="AA1484" s="66"/>
      <c r="AB1484" s="72"/>
      <c r="AC1484" s="66"/>
      <c r="AD1484" s="72"/>
      <c r="AE1484" s="72"/>
      <c r="AF1484" s="72"/>
      <c r="AG1484" s="62"/>
      <c r="AH1484" s="104"/>
      <c r="AI1484" s="105"/>
      <c r="AJ1484" s="30"/>
      <c r="AK1484" s="30"/>
      <c r="AL1484" s="30"/>
      <c r="AM1484" s="30"/>
      <c r="AN1484" s="68"/>
      <c r="AO1484" s="68"/>
      <c r="AP1484" s="68"/>
      <c r="AQ1484" s="68"/>
      <c r="AR1484" s="68"/>
      <c r="AS1484" s="31"/>
      <c r="AT1484" s="73"/>
      <c r="AU1484" s="73"/>
      <c r="AV1484" s="68"/>
      <c r="AW1484" s="67"/>
      <c r="AX1484" s="67"/>
      <c r="AY1484" s="67"/>
      <c r="AZ1484" s="67"/>
      <c r="BA1484" s="123"/>
      <c r="BB1484" s="123"/>
      <c r="BC1484" s="123"/>
      <c r="BD1484" s="123"/>
      <c r="BE1484" s="123"/>
      <c r="BF1484" s="67"/>
    </row>
    <row r="1485" spans="1:58" ht="25.5" customHeight="1" x14ac:dyDescent="0.25">
      <c r="A1485" s="31"/>
      <c r="B1485" s="31"/>
      <c r="C1485" s="31"/>
      <c r="D1485" s="31"/>
      <c r="E1485" s="33"/>
      <c r="F1485" s="90"/>
      <c r="G1485" s="31"/>
      <c r="H1485" s="83"/>
      <c r="I1485" s="83"/>
      <c r="J1485" s="62"/>
      <c r="K1485" s="31"/>
      <c r="L1485" s="31"/>
      <c r="M1485" s="83"/>
      <c r="N1485" s="69"/>
      <c r="O1485" s="69"/>
      <c r="P1485" s="74"/>
      <c r="Q1485" s="74"/>
      <c r="R1485" s="75"/>
      <c r="S1485" s="34"/>
      <c r="T1485" s="83"/>
      <c r="U1485" s="83"/>
      <c r="V1485" s="83"/>
      <c r="W1485" s="83"/>
      <c r="X1485" s="74"/>
      <c r="Y1485" s="74"/>
      <c r="Z1485" s="74"/>
      <c r="AA1485" s="66"/>
      <c r="AB1485" s="72"/>
      <c r="AC1485" s="66"/>
      <c r="AD1485" s="72"/>
      <c r="AE1485" s="72"/>
      <c r="AF1485" s="72"/>
      <c r="AG1485" s="62"/>
      <c r="AH1485" s="104"/>
      <c r="AI1485" s="105"/>
      <c r="AJ1485" s="30"/>
      <c r="AK1485" s="30"/>
      <c r="AL1485" s="30"/>
      <c r="AM1485" s="30"/>
      <c r="AN1485" s="68"/>
      <c r="AO1485" s="68"/>
      <c r="AP1485" s="68"/>
      <c r="AQ1485" s="68"/>
      <c r="AR1485" s="68"/>
      <c r="AS1485" s="31"/>
      <c r="AT1485" s="73"/>
      <c r="AU1485" s="73"/>
      <c r="AV1485" s="68"/>
      <c r="AW1485" s="67"/>
      <c r="AX1485" s="67"/>
      <c r="AY1485" s="67"/>
      <c r="AZ1485" s="67"/>
      <c r="BA1485" s="123"/>
      <c r="BB1485" s="123"/>
      <c r="BC1485" s="123"/>
      <c r="BD1485" s="123"/>
      <c r="BE1485" s="123"/>
      <c r="BF1485" s="67"/>
    </row>
    <row r="1486" spans="1:58" ht="25.5" customHeight="1" x14ac:dyDescent="0.25">
      <c r="A1486" s="31"/>
      <c r="B1486" s="31"/>
      <c r="C1486" s="31"/>
      <c r="D1486" s="31"/>
      <c r="E1486" s="33"/>
      <c r="F1486" s="90"/>
      <c r="G1486" s="31"/>
      <c r="H1486" s="83"/>
      <c r="I1486" s="83"/>
      <c r="J1486" s="62"/>
      <c r="K1486" s="31"/>
      <c r="L1486" s="31"/>
      <c r="M1486" s="83"/>
      <c r="N1486" s="69"/>
      <c r="O1486" s="69"/>
      <c r="P1486" s="74"/>
      <c r="Q1486" s="74"/>
      <c r="R1486" s="75"/>
      <c r="S1486" s="34"/>
      <c r="T1486" s="83"/>
      <c r="U1486" s="83"/>
      <c r="V1486" s="83"/>
      <c r="W1486" s="83"/>
      <c r="X1486" s="74"/>
      <c r="Y1486" s="74"/>
      <c r="Z1486" s="74"/>
      <c r="AA1486" s="66"/>
      <c r="AB1486" s="72"/>
      <c r="AC1486" s="66"/>
      <c r="AD1486" s="72"/>
      <c r="AE1486" s="72"/>
      <c r="AF1486" s="72"/>
      <c r="AG1486" s="62"/>
      <c r="AH1486" s="104"/>
      <c r="AI1486" s="105"/>
      <c r="AJ1486" s="30"/>
      <c r="AK1486" s="30"/>
      <c r="AL1486" s="30"/>
      <c r="AM1486" s="30"/>
      <c r="AN1486" s="68"/>
      <c r="AO1486" s="68"/>
      <c r="AP1486" s="68"/>
      <c r="AQ1486" s="68"/>
      <c r="AR1486" s="68"/>
      <c r="AS1486" s="31"/>
      <c r="AT1486" s="73"/>
      <c r="AU1486" s="73"/>
      <c r="AV1486" s="68"/>
      <c r="AW1486" s="67"/>
      <c r="AX1486" s="67"/>
      <c r="AY1486" s="67"/>
      <c r="AZ1486" s="67"/>
      <c r="BA1486" s="123"/>
      <c r="BB1486" s="123"/>
      <c r="BC1486" s="123"/>
      <c r="BD1486" s="123"/>
      <c r="BE1486" s="123"/>
      <c r="BF1486" s="67"/>
    </row>
    <row r="1487" spans="1:58" ht="25.5" customHeight="1" x14ac:dyDescent="0.25">
      <c r="A1487" s="31"/>
      <c r="B1487" s="31"/>
      <c r="C1487" s="31"/>
      <c r="D1487" s="31"/>
      <c r="E1487" s="33"/>
      <c r="F1487" s="90"/>
      <c r="G1487" s="31"/>
      <c r="H1487" s="83"/>
      <c r="I1487" s="83"/>
      <c r="J1487" s="62"/>
      <c r="K1487" s="31"/>
      <c r="L1487" s="31"/>
      <c r="M1487" s="83"/>
      <c r="N1487" s="69"/>
      <c r="O1487" s="69"/>
      <c r="P1487" s="74"/>
      <c r="Q1487" s="74"/>
      <c r="R1487" s="75"/>
      <c r="S1487" s="34"/>
      <c r="T1487" s="83"/>
      <c r="U1487" s="83"/>
      <c r="V1487" s="83"/>
      <c r="W1487" s="83"/>
      <c r="X1487" s="74"/>
      <c r="Y1487" s="74"/>
      <c r="Z1487" s="74"/>
      <c r="AA1487" s="66"/>
      <c r="AB1487" s="72"/>
      <c r="AC1487" s="66"/>
      <c r="AD1487" s="72"/>
      <c r="AE1487" s="72"/>
      <c r="AF1487" s="72"/>
      <c r="AG1487" s="62"/>
      <c r="AH1487" s="104"/>
      <c r="AI1487" s="105"/>
      <c r="AJ1487" s="30"/>
      <c r="AK1487" s="30"/>
      <c r="AL1487" s="30"/>
      <c r="AM1487" s="30"/>
      <c r="AN1487" s="68"/>
      <c r="AO1487" s="68"/>
      <c r="AP1487" s="68"/>
      <c r="AQ1487" s="68"/>
      <c r="AR1487" s="68"/>
      <c r="AS1487" s="31"/>
      <c r="AT1487" s="73"/>
      <c r="AU1487" s="73"/>
      <c r="AV1487" s="68"/>
      <c r="AW1487" s="67"/>
      <c r="AX1487" s="67"/>
      <c r="AY1487" s="67"/>
      <c r="AZ1487" s="67"/>
      <c r="BA1487" s="123"/>
      <c r="BB1487" s="123"/>
      <c r="BC1487" s="123"/>
      <c r="BD1487" s="123"/>
      <c r="BE1487" s="123"/>
      <c r="BF1487" s="67"/>
    </row>
    <row r="1488" spans="1:58" ht="25.5" customHeight="1" x14ac:dyDescent="0.25">
      <c r="A1488" s="31"/>
      <c r="B1488" s="31"/>
      <c r="C1488" s="31"/>
      <c r="D1488" s="31"/>
      <c r="E1488" s="33"/>
      <c r="F1488" s="90"/>
      <c r="G1488" s="31"/>
      <c r="H1488" s="83"/>
      <c r="I1488" s="83"/>
      <c r="J1488" s="62"/>
      <c r="K1488" s="31"/>
      <c r="L1488" s="31"/>
      <c r="M1488" s="83"/>
      <c r="N1488" s="69"/>
      <c r="O1488" s="69"/>
      <c r="P1488" s="74"/>
      <c r="Q1488" s="74"/>
      <c r="R1488" s="75"/>
      <c r="S1488" s="34"/>
      <c r="T1488" s="83"/>
      <c r="U1488" s="83"/>
      <c r="V1488" s="83"/>
      <c r="W1488" s="83"/>
      <c r="X1488" s="74"/>
      <c r="Y1488" s="74"/>
      <c r="Z1488" s="74"/>
      <c r="AA1488" s="66"/>
      <c r="AB1488" s="72"/>
      <c r="AC1488" s="66"/>
      <c r="AD1488" s="72"/>
      <c r="AE1488" s="72"/>
      <c r="AF1488" s="72"/>
      <c r="AG1488" s="62"/>
      <c r="AH1488" s="104"/>
      <c r="AI1488" s="105"/>
      <c r="AJ1488" s="30"/>
      <c r="AK1488" s="30"/>
      <c r="AL1488" s="30"/>
      <c r="AM1488" s="30"/>
      <c r="AN1488" s="68"/>
      <c r="AO1488" s="68"/>
      <c r="AP1488" s="68"/>
      <c r="AQ1488" s="68"/>
      <c r="AR1488" s="68"/>
      <c r="AS1488" s="31"/>
      <c r="AT1488" s="73"/>
      <c r="AU1488" s="73"/>
      <c r="AV1488" s="68"/>
      <c r="AW1488" s="67"/>
      <c r="AX1488" s="67"/>
      <c r="AY1488" s="67"/>
      <c r="AZ1488" s="67"/>
      <c r="BA1488" s="123"/>
      <c r="BB1488" s="123"/>
      <c r="BC1488" s="123"/>
      <c r="BD1488" s="123"/>
      <c r="BE1488" s="123"/>
      <c r="BF1488" s="67"/>
    </row>
    <row r="1489" spans="1:58" ht="25.5" customHeight="1" x14ac:dyDescent="0.25">
      <c r="A1489" s="31"/>
      <c r="B1489" s="31"/>
      <c r="C1489" s="31"/>
      <c r="D1489" s="31"/>
      <c r="E1489" s="33"/>
      <c r="F1489" s="90"/>
      <c r="G1489" s="31"/>
      <c r="H1489" s="83"/>
      <c r="I1489" s="83"/>
      <c r="J1489" s="62"/>
      <c r="K1489" s="31"/>
      <c r="L1489" s="31"/>
      <c r="M1489" s="83"/>
      <c r="N1489" s="69"/>
      <c r="O1489" s="69"/>
      <c r="P1489" s="74"/>
      <c r="Q1489" s="74"/>
      <c r="R1489" s="75"/>
      <c r="S1489" s="34"/>
      <c r="T1489" s="83"/>
      <c r="U1489" s="83"/>
      <c r="V1489" s="83"/>
      <c r="W1489" s="83"/>
      <c r="X1489" s="74"/>
      <c r="Y1489" s="74"/>
      <c r="Z1489" s="74"/>
      <c r="AA1489" s="66"/>
      <c r="AB1489" s="72"/>
      <c r="AC1489" s="66"/>
      <c r="AD1489" s="72"/>
      <c r="AE1489" s="72"/>
      <c r="AF1489" s="72"/>
      <c r="AG1489" s="62"/>
      <c r="AH1489" s="104"/>
      <c r="AI1489" s="105"/>
      <c r="AJ1489" s="30"/>
      <c r="AK1489" s="30"/>
      <c r="AL1489" s="30"/>
      <c r="AM1489" s="30"/>
      <c r="AN1489" s="68"/>
      <c r="AO1489" s="68"/>
      <c r="AP1489" s="68"/>
      <c r="AQ1489" s="68"/>
      <c r="AR1489" s="68"/>
      <c r="AS1489" s="31"/>
      <c r="AT1489" s="73"/>
      <c r="AU1489" s="73"/>
      <c r="AV1489" s="68"/>
      <c r="AW1489" s="67"/>
      <c r="AX1489" s="67"/>
      <c r="AY1489" s="67"/>
      <c r="AZ1489" s="67"/>
      <c r="BA1489" s="123"/>
      <c r="BB1489" s="123"/>
      <c r="BC1489" s="123"/>
      <c r="BD1489" s="123"/>
      <c r="BE1489" s="123"/>
      <c r="BF1489" s="67"/>
    </row>
    <row r="1490" spans="1:58" ht="25.5" customHeight="1" x14ac:dyDescent="0.25">
      <c r="A1490" s="31"/>
      <c r="B1490" s="31"/>
      <c r="C1490" s="31"/>
      <c r="D1490" s="31"/>
      <c r="E1490" s="33"/>
      <c r="F1490" s="90"/>
      <c r="G1490" s="31"/>
      <c r="H1490" s="83"/>
      <c r="I1490" s="83"/>
      <c r="J1490" s="62"/>
      <c r="K1490" s="31"/>
      <c r="L1490" s="31"/>
      <c r="M1490" s="83"/>
      <c r="N1490" s="69"/>
      <c r="O1490" s="69"/>
      <c r="P1490" s="74"/>
      <c r="Q1490" s="74"/>
      <c r="R1490" s="75"/>
      <c r="S1490" s="34"/>
      <c r="T1490" s="83"/>
      <c r="U1490" s="83"/>
      <c r="V1490" s="83"/>
      <c r="W1490" s="83"/>
      <c r="X1490" s="74"/>
      <c r="Y1490" s="74"/>
      <c r="Z1490" s="74"/>
      <c r="AA1490" s="66"/>
      <c r="AB1490" s="72"/>
      <c r="AC1490" s="66"/>
      <c r="AD1490" s="72"/>
      <c r="AE1490" s="72"/>
      <c r="AF1490" s="72"/>
      <c r="AG1490" s="62"/>
      <c r="AH1490" s="104"/>
      <c r="AI1490" s="105"/>
      <c r="AJ1490" s="30"/>
      <c r="AK1490" s="30"/>
      <c r="AL1490" s="30"/>
      <c r="AM1490" s="30"/>
      <c r="AN1490" s="68"/>
      <c r="AO1490" s="68"/>
      <c r="AP1490" s="68"/>
      <c r="AQ1490" s="68"/>
      <c r="AR1490" s="68"/>
      <c r="AS1490" s="31"/>
      <c r="AT1490" s="73"/>
      <c r="AU1490" s="73"/>
      <c r="AV1490" s="68"/>
      <c r="AW1490" s="67"/>
      <c r="AX1490" s="67"/>
      <c r="AY1490" s="67"/>
      <c r="AZ1490" s="67"/>
      <c r="BA1490" s="123"/>
      <c r="BB1490" s="123"/>
      <c r="BC1490" s="123"/>
      <c r="BD1490" s="123"/>
      <c r="BE1490" s="123"/>
      <c r="BF1490" s="67"/>
    </row>
    <row r="1491" spans="1:58" ht="25.5" customHeight="1" x14ac:dyDescent="0.25">
      <c r="A1491" s="31"/>
      <c r="B1491" s="31"/>
      <c r="C1491" s="31"/>
      <c r="D1491" s="31"/>
      <c r="E1491" s="33"/>
      <c r="F1491" s="90"/>
      <c r="G1491" s="31"/>
      <c r="H1491" s="83"/>
      <c r="I1491" s="83"/>
      <c r="J1491" s="62"/>
      <c r="K1491" s="31"/>
      <c r="L1491" s="31"/>
      <c r="M1491" s="83"/>
      <c r="N1491" s="69"/>
      <c r="O1491" s="69"/>
      <c r="P1491" s="74"/>
      <c r="Q1491" s="74"/>
      <c r="R1491" s="75"/>
      <c r="S1491" s="34"/>
      <c r="T1491" s="83"/>
      <c r="U1491" s="83"/>
      <c r="V1491" s="83"/>
      <c r="W1491" s="83"/>
      <c r="X1491" s="74"/>
      <c r="Y1491" s="74"/>
      <c r="Z1491" s="74"/>
      <c r="AA1491" s="66"/>
      <c r="AB1491" s="72"/>
      <c r="AC1491" s="66"/>
      <c r="AD1491" s="72"/>
      <c r="AE1491" s="72"/>
      <c r="AF1491" s="72"/>
      <c r="AG1491" s="62"/>
      <c r="AH1491" s="104"/>
      <c r="AI1491" s="105"/>
      <c r="AJ1491" s="30"/>
      <c r="AK1491" s="30"/>
      <c r="AL1491" s="30"/>
      <c r="AM1491" s="30"/>
      <c r="AN1491" s="68"/>
      <c r="AO1491" s="68"/>
      <c r="AP1491" s="68"/>
      <c r="AQ1491" s="68"/>
      <c r="AR1491" s="68"/>
      <c r="AS1491" s="31"/>
      <c r="AT1491" s="73"/>
      <c r="AU1491" s="73"/>
      <c r="AV1491" s="68"/>
      <c r="AW1491" s="67"/>
      <c r="AX1491" s="67"/>
      <c r="AY1491" s="67"/>
      <c r="AZ1491" s="67"/>
      <c r="BA1491" s="123"/>
      <c r="BB1491" s="123"/>
      <c r="BC1491" s="123"/>
      <c r="BD1491" s="123"/>
      <c r="BE1491" s="123"/>
      <c r="BF1491" s="67"/>
    </row>
    <row r="1492" spans="1:58" ht="25.5" customHeight="1" x14ac:dyDescent="0.25">
      <c r="A1492" s="31"/>
      <c r="B1492" s="31"/>
      <c r="C1492" s="31"/>
      <c r="D1492" s="31"/>
      <c r="E1492" s="33"/>
      <c r="F1492" s="90"/>
      <c r="G1492" s="31"/>
      <c r="H1492" s="83"/>
      <c r="I1492" s="83"/>
      <c r="J1492" s="62"/>
      <c r="K1492" s="31"/>
      <c r="L1492" s="31"/>
      <c r="M1492" s="83"/>
      <c r="N1492" s="69"/>
      <c r="O1492" s="69"/>
      <c r="P1492" s="74"/>
      <c r="Q1492" s="74"/>
      <c r="R1492" s="75"/>
      <c r="S1492" s="34"/>
      <c r="T1492" s="83"/>
      <c r="U1492" s="83"/>
      <c r="V1492" s="83"/>
      <c r="W1492" s="83"/>
      <c r="X1492" s="74"/>
      <c r="Y1492" s="74"/>
      <c r="Z1492" s="74"/>
      <c r="AA1492" s="66"/>
      <c r="AB1492" s="72"/>
      <c r="AC1492" s="66"/>
      <c r="AD1492" s="72"/>
      <c r="AE1492" s="72"/>
      <c r="AF1492" s="72"/>
      <c r="AG1492" s="62"/>
      <c r="AH1492" s="104"/>
      <c r="AI1492" s="105"/>
      <c r="AJ1492" s="30"/>
      <c r="AK1492" s="30"/>
      <c r="AL1492" s="30"/>
      <c r="AM1492" s="30"/>
      <c r="AN1492" s="68"/>
      <c r="AO1492" s="68"/>
      <c r="AP1492" s="68"/>
      <c r="AQ1492" s="68"/>
      <c r="AR1492" s="68"/>
      <c r="AS1492" s="31"/>
      <c r="AT1492" s="73"/>
      <c r="AU1492" s="73"/>
      <c r="AV1492" s="68"/>
      <c r="AW1492" s="67"/>
      <c r="AX1492" s="67"/>
      <c r="AY1492" s="67"/>
      <c r="AZ1492" s="67"/>
      <c r="BA1492" s="123"/>
      <c r="BB1492" s="123"/>
      <c r="BC1492" s="123"/>
      <c r="BD1492" s="123"/>
      <c r="BE1492" s="123"/>
      <c r="BF1492" s="67"/>
    </row>
    <row r="1493" spans="1:58" ht="25.5" customHeight="1" x14ac:dyDescent="0.25">
      <c r="A1493" s="31"/>
      <c r="B1493" s="31"/>
      <c r="C1493" s="31"/>
      <c r="D1493" s="31"/>
      <c r="E1493" s="33"/>
      <c r="F1493" s="90"/>
      <c r="G1493" s="31"/>
      <c r="H1493" s="83"/>
      <c r="I1493" s="83"/>
      <c r="J1493" s="62"/>
      <c r="K1493" s="31"/>
      <c r="L1493" s="31"/>
      <c r="M1493" s="83"/>
      <c r="N1493" s="69"/>
      <c r="O1493" s="69"/>
      <c r="P1493" s="74"/>
      <c r="Q1493" s="74"/>
      <c r="R1493" s="75"/>
      <c r="S1493" s="34"/>
      <c r="T1493" s="83"/>
      <c r="U1493" s="83"/>
      <c r="V1493" s="83"/>
      <c r="W1493" s="83"/>
      <c r="X1493" s="74"/>
      <c r="Y1493" s="74"/>
      <c r="Z1493" s="74"/>
      <c r="AA1493" s="66"/>
      <c r="AB1493" s="72"/>
      <c r="AC1493" s="66"/>
      <c r="AD1493" s="72"/>
      <c r="AE1493" s="72"/>
      <c r="AF1493" s="72"/>
      <c r="AG1493" s="62"/>
      <c r="AH1493" s="104"/>
      <c r="AI1493" s="105"/>
      <c r="AJ1493" s="30"/>
      <c r="AK1493" s="30"/>
      <c r="AL1493" s="30"/>
      <c r="AM1493" s="30"/>
      <c r="AN1493" s="68"/>
      <c r="AO1493" s="68"/>
      <c r="AP1493" s="68"/>
      <c r="AQ1493" s="68"/>
      <c r="AR1493" s="68"/>
      <c r="AS1493" s="31"/>
      <c r="AT1493" s="73"/>
      <c r="AU1493" s="73"/>
      <c r="AV1493" s="68"/>
      <c r="AW1493" s="67"/>
      <c r="AX1493" s="67"/>
      <c r="AY1493" s="67"/>
      <c r="AZ1493" s="67"/>
      <c r="BA1493" s="123"/>
      <c r="BB1493" s="123"/>
      <c r="BC1493" s="123"/>
      <c r="BD1493" s="123"/>
      <c r="BE1493" s="123"/>
      <c r="BF1493" s="67"/>
    </row>
    <row r="1494" spans="1:58" ht="25.5" customHeight="1" x14ac:dyDescent="0.25">
      <c r="A1494" s="31"/>
      <c r="B1494" s="31"/>
      <c r="C1494" s="31"/>
      <c r="D1494" s="31"/>
      <c r="E1494" s="33"/>
      <c r="F1494" s="90"/>
      <c r="G1494" s="31"/>
      <c r="H1494" s="83"/>
      <c r="I1494" s="83"/>
      <c r="J1494" s="62"/>
      <c r="K1494" s="31"/>
      <c r="L1494" s="31"/>
      <c r="M1494" s="83"/>
      <c r="N1494" s="69"/>
      <c r="O1494" s="69"/>
      <c r="P1494" s="74"/>
      <c r="Q1494" s="74"/>
      <c r="R1494" s="75"/>
      <c r="S1494" s="34"/>
      <c r="T1494" s="83"/>
      <c r="U1494" s="83"/>
      <c r="V1494" s="83"/>
      <c r="W1494" s="83"/>
      <c r="X1494" s="74"/>
      <c r="Y1494" s="74"/>
      <c r="Z1494" s="74"/>
      <c r="AA1494" s="66"/>
      <c r="AB1494" s="72"/>
      <c r="AC1494" s="66"/>
      <c r="AD1494" s="72"/>
      <c r="AE1494" s="72"/>
      <c r="AF1494" s="72"/>
      <c r="AG1494" s="62"/>
      <c r="AH1494" s="104"/>
      <c r="AI1494" s="105"/>
      <c r="AJ1494" s="30"/>
      <c r="AK1494" s="30"/>
      <c r="AL1494" s="30"/>
      <c r="AM1494" s="30"/>
      <c r="AN1494" s="68"/>
      <c r="AO1494" s="68"/>
      <c r="AP1494" s="68"/>
      <c r="AQ1494" s="68"/>
      <c r="AR1494" s="68"/>
      <c r="AS1494" s="31"/>
      <c r="AT1494" s="73"/>
      <c r="AU1494" s="73"/>
      <c r="AV1494" s="68"/>
      <c r="AW1494" s="67"/>
      <c r="AX1494" s="67"/>
      <c r="AY1494" s="67"/>
      <c r="AZ1494" s="67"/>
      <c r="BA1494" s="123"/>
      <c r="BB1494" s="123"/>
      <c r="BC1494" s="123"/>
      <c r="BD1494" s="123"/>
      <c r="BE1494" s="123"/>
      <c r="BF1494" s="67"/>
    </row>
    <row r="1495" spans="1:58" ht="25.5" customHeight="1" x14ac:dyDescent="0.25">
      <c r="A1495" s="31"/>
      <c r="B1495" s="31"/>
      <c r="C1495" s="31"/>
      <c r="D1495" s="31"/>
      <c r="E1495" s="33"/>
      <c r="F1495" s="90"/>
      <c r="G1495" s="31"/>
      <c r="H1495" s="83"/>
      <c r="I1495" s="83"/>
      <c r="J1495" s="62"/>
      <c r="K1495" s="31"/>
      <c r="L1495" s="31"/>
      <c r="M1495" s="83"/>
      <c r="N1495" s="69"/>
      <c r="O1495" s="69"/>
      <c r="P1495" s="74"/>
      <c r="Q1495" s="74"/>
      <c r="R1495" s="75"/>
      <c r="S1495" s="34"/>
      <c r="T1495" s="83"/>
      <c r="U1495" s="83"/>
      <c r="V1495" s="83"/>
      <c r="W1495" s="83"/>
      <c r="X1495" s="74"/>
      <c r="Y1495" s="74"/>
      <c r="Z1495" s="74"/>
      <c r="AA1495" s="66"/>
      <c r="AB1495" s="72"/>
      <c r="AC1495" s="66"/>
      <c r="AD1495" s="72"/>
      <c r="AE1495" s="72"/>
      <c r="AF1495" s="72"/>
      <c r="AG1495" s="62"/>
      <c r="AH1495" s="104"/>
      <c r="AI1495" s="105"/>
      <c r="AJ1495" s="30"/>
      <c r="AK1495" s="30"/>
      <c r="AL1495" s="30"/>
      <c r="AM1495" s="30"/>
      <c r="AN1495" s="68"/>
      <c r="AO1495" s="68"/>
      <c r="AP1495" s="68"/>
      <c r="AQ1495" s="68"/>
      <c r="AR1495" s="68"/>
      <c r="AS1495" s="31"/>
      <c r="AT1495" s="73"/>
      <c r="AU1495" s="73"/>
      <c r="AV1495" s="68"/>
      <c r="AW1495" s="67"/>
      <c r="AX1495" s="67"/>
      <c r="AY1495" s="67"/>
      <c r="AZ1495" s="67"/>
      <c r="BA1495" s="123"/>
      <c r="BB1495" s="123"/>
      <c r="BC1495" s="123"/>
      <c r="BD1495" s="123"/>
      <c r="BE1495" s="123"/>
      <c r="BF1495" s="67"/>
    </row>
    <row r="1496" spans="1:58" ht="25.5" customHeight="1" x14ac:dyDescent="0.25">
      <c r="A1496" s="31"/>
      <c r="B1496" s="31"/>
      <c r="C1496" s="31"/>
      <c r="D1496" s="31"/>
      <c r="E1496" s="33"/>
      <c r="F1496" s="90"/>
      <c r="G1496" s="31"/>
      <c r="H1496" s="83"/>
      <c r="I1496" s="83"/>
      <c r="J1496" s="62"/>
      <c r="K1496" s="31"/>
      <c r="L1496" s="31"/>
      <c r="M1496" s="83"/>
      <c r="N1496" s="69"/>
      <c r="O1496" s="69"/>
      <c r="P1496" s="74"/>
      <c r="Q1496" s="74"/>
      <c r="R1496" s="75"/>
      <c r="S1496" s="34"/>
      <c r="T1496" s="83"/>
      <c r="U1496" s="83"/>
      <c r="V1496" s="83"/>
      <c r="W1496" s="83"/>
      <c r="X1496" s="74"/>
      <c r="Y1496" s="74"/>
      <c r="Z1496" s="74"/>
      <c r="AA1496" s="66"/>
      <c r="AB1496" s="72"/>
      <c r="AC1496" s="66"/>
      <c r="AD1496" s="72"/>
      <c r="AE1496" s="72"/>
      <c r="AF1496" s="72"/>
      <c r="AG1496" s="62"/>
      <c r="AH1496" s="104"/>
      <c r="AI1496" s="105"/>
      <c r="AJ1496" s="30"/>
      <c r="AK1496" s="30"/>
      <c r="AL1496" s="30"/>
      <c r="AM1496" s="30"/>
      <c r="AN1496" s="68"/>
      <c r="AO1496" s="68"/>
      <c r="AP1496" s="68"/>
      <c r="AQ1496" s="68"/>
      <c r="AR1496" s="68"/>
      <c r="AS1496" s="31"/>
      <c r="AT1496" s="73"/>
      <c r="AU1496" s="73"/>
      <c r="AV1496" s="68"/>
      <c r="AW1496" s="67"/>
      <c r="AX1496" s="67"/>
      <c r="AY1496" s="67"/>
      <c r="AZ1496" s="67"/>
      <c r="BA1496" s="123"/>
      <c r="BB1496" s="123"/>
      <c r="BC1496" s="123"/>
      <c r="BD1496" s="123"/>
      <c r="BE1496" s="123"/>
      <c r="BF1496" s="67"/>
    </row>
    <row r="1497" spans="1:58" ht="25.5" customHeight="1" x14ac:dyDescent="0.25">
      <c r="A1497" s="31"/>
      <c r="B1497" s="31"/>
      <c r="C1497" s="31"/>
      <c r="D1497" s="31"/>
      <c r="E1497" s="33"/>
      <c r="F1497" s="90"/>
      <c r="G1497" s="31"/>
      <c r="H1497" s="83"/>
      <c r="I1497" s="83"/>
      <c r="J1497" s="62"/>
      <c r="K1497" s="31"/>
      <c r="L1497" s="31"/>
      <c r="M1497" s="83"/>
      <c r="N1497" s="69"/>
      <c r="O1497" s="69"/>
      <c r="P1497" s="74"/>
      <c r="Q1497" s="74"/>
      <c r="R1497" s="75"/>
      <c r="S1497" s="34"/>
      <c r="T1497" s="83"/>
      <c r="U1497" s="83"/>
      <c r="V1497" s="83"/>
      <c r="W1497" s="83"/>
      <c r="X1497" s="74"/>
      <c r="Y1497" s="74"/>
      <c r="Z1497" s="74"/>
      <c r="AA1497" s="66"/>
      <c r="AB1497" s="72"/>
      <c r="AC1497" s="66"/>
      <c r="AD1497" s="72"/>
      <c r="AE1497" s="72"/>
      <c r="AF1497" s="72"/>
      <c r="AG1497" s="62"/>
      <c r="AH1497" s="104"/>
      <c r="AI1497" s="105"/>
      <c r="AJ1497" s="30"/>
      <c r="AK1497" s="30"/>
      <c r="AL1497" s="30"/>
      <c r="AM1497" s="30"/>
      <c r="AN1497" s="68"/>
      <c r="AO1497" s="68"/>
      <c r="AP1497" s="68"/>
      <c r="AQ1497" s="68"/>
      <c r="AR1497" s="68"/>
      <c r="AS1497" s="31"/>
      <c r="AT1497" s="73"/>
      <c r="AU1497" s="73"/>
      <c r="AV1497" s="68"/>
      <c r="AW1497" s="67"/>
      <c r="AX1497" s="67"/>
      <c r="AY1497" s="67"/>
      <c r="AZ1497" s="67"/>
      <c r="BA1497" s="123"/>
      <c r="BB1497" s="123"/>
      <c r="BC1497" s="123"/>
      <c r="BD1497" s="123"/>
      <c r="BE1497" s="123"/>
      <c r="BF1497" s="67"/>
    </row>
    <row r="1498" spans="1:58" ht="25.5" customHeight="1" x14ac:dyDescent="0.25">
      <c r="A1498" s="31"/>
      <c r="B1498" s="31"/>
      <c r="C1498" s="31"/>
      <c r="D1498" s="31"/>
      <c r="E1498" s="33"/>
      <c r="F1498" s="90"/>
      <c r="G1498" s="31"/>
      <c r="H1498" s="83"/>
      <c r="I1498" s="83"/>
      <c r="J1498" s="62"/>
      <c r="K1498" s="31"/>
      <c r="L1498" s="31"/>
      <c r="M1498" s="83"/>
      <c r="N1498" s="69"/>
      <c r="O1498" s="69"/>
      <c r="P1498" s="74"/>
      <c r="Q1498" s="74"/>
      <c r="R1498" s="75"/>
      <c r="S1498" s="34"/>
      <c r="T1498" s="83"/>
      <c r="U1498" s="83"/>
      <c r="V1498" s="83"/>
      <c r="W1498" s="83"/>
      <c r="X1498" s="74"/>
      <c r="Y1498" s="74"/>
      <c r="Z1498" s="74"/>
      <c r="AA1498" s="66"/>
      <c r="AB1498" s="72"/>
      <c r="AC1498" s="66"/>
      <c r="AD1498" s="72"/>
      <c r="AE1498" s="72"/>
      <c r="AF1498" s="72"/>
      <c r="AG1498" s="62"/>
      <c r="AH1498" s="104"/>
      <c r="AI1498" s="105"/>
      <c r="AJ1498" s="30"/>
      <c r="AK1498" s="30"/>
      <c r="AL1498" s="30"/>
      <c r="AM1498" s="30"/>
      <c r="AN1498" s="68"/>
      <c r="AO1498" s="68"/>
      <c r="AP1498" s="68"/>
      <c r="AQ1498" s="68"/>
      <c r="AR1498" s="68"/>
      <c r="AS1498" s="31"/>
      <c r="AT1498" s="73"/>
      <c r="AU1498" s="73"/>
      <c r="AV1498" s="68"/>
      <c r="AW1498" s="67"/>
      <c r="AX1498" s="67"/>
      <c r="AY1498" s="67"/>
      <c r="AZ1498" s="67"/>
      <c r="BA1498" s="123"/>
      <c r="BB1498" s="123"/>
      <c r="BC1498" s="123"/>
      <c r="BD1498" s="123"/>
      <c r="BE1498" s="123"/>
      <c r="BF1498" s="67"/>
    </row>
    <row r="1499" spans="1:58" ht="25.5" customHeight="1" x14ac:dyDescent="0.25">
      <c r="A1499" s="31"/>
      <c r="B1499" s="31"/>
      <c r="C1499" s="31"/>
      <c r="D1499" s="31"/>
      <c r="E1499" s="33"/>
      <c r="F1499" s="90"/>
      <c r="G1499" s="31"/>
      <c r="H1499" s="83"/>
      <c r="I1499" s="83"/>
      <c r="J1499" s="62"/>
      <c r="K1499" s="31"/>
      <c r="L1499" s="31"/>
      <c r="M1499" s="83"/>
      <c r="N1499" s="69"/>
      <c r="O1499" s="69"/>
      <c r="P1499" s="74"/>
      <c r="Q1499" s="74"/>
      <c r="R1499" s="75"/>
      <c r="S1499" s="34"/>
      <c r="T1499" s="83"/>
      <c r="U1499" s="83"/>
      <c r="V1499" s="83"/>
      <c r="W1499" s="83"/>
      <c r="X1499" s="74"/>
      <c r="Y1499" s="74"/>
      <c r="Z1499" s="74"/>
      <c r="AA1499" s="66"/>
      <c r="AB1499" s="72"/>
      <c r="AC1499" s="66"/>
      <c r="AD1499" s="72"/>
      <c r="AE1499" s="72"/>
      <c r="AF1499" s="72"/>
      <c r="AG1499" s="62"/>
      <c r="AH1499" s="104"/>
      <c r="AI1499" s="105"/>
      <c r="AJ1499" s="30"/>
      <c r="AK1499" s="30"/>
      <c r="AL1499" s="30"/>
      <c r="AM1499" s="30"/>
      <c r="AN1499" s="68"/>
      <c r="AO1499" s="68"/>
      <c r="AP1499" s="68"/>
      <c r="AQ1499" s="68"/>
      <c r="AR1499" s="68"/>
      <c r="AS1499" s="31"/>
      <c r="AT1499" s="73"/>
      <c r="AU1499" s="73"/>
      <c r="AV1499" s="68"/>
      <c r="AW1499" s="67"/>
      <c r="AX1499" s="67"/>
      <c r="AY1499" s="67"/>
      <c r="AZ1499" s="67"/>
      <c r="BA1499" s="123"/>
      <c r="BB1499" s="123"/>
      <c r="BC1499" s="123"/>
      <c r="BD1499" s="123"/>
      <c r="BE1499" s="123"/>
      <c r="BF1499" s="67"/>
    </row>
    <row r="1500" spans="1:58" ht="25.5" customHeight="1" x14ac:dyDescent="0.25">
      <c r="A1500" s="31"/>
      <c r="B1500" s="31"/>
      <c r="C1500" s="31"/>
      <c r="D1500" s="31"/>
      <c r="E1500" s="33"/>
      <c r="F1500" s="90"/>
      <c r="G1500" s="31"/>
      <c r="H1500" s="83"/>
      <c r="I1500" s="83"/>
      <c r="J1500" s="62"/>
      <c r="K1500" s="31"/>
      <c r="L1500" s="31"/>
      <c r="M1500" s="83"/>
      <c r="N1500" s="69"/>
      <c r="O1500" s="69"/>
      <c r="P1500" s="74"/>
      <c r="Q1500" s="74"/>
      <c r="R1500" s="75"/>
      <c r="S1500" s="34"/>
      <c r="T1500" s="83"/>
      <c r="U1500" s="83"/>
      <c r="V1500" s="83"/>
      <c r="W1500" s="83"/>
      <c r="X1500" s="74"/>
      <c r="Y1500" s="74"/>
      <c r="Z1500" s="74"/>
      <c r="AA1500" s="66"/>
      <c r="AB1500" s="72"/>
      <c r="AC1500" s="66"/>
      <c r="AD1500" s="72"/>
      <c r="AE1500" s="72"/>
      <c r="AF1500" s="72"/>
      <c r="AG1500" s="62"/>
      <c r="AH1500" s="104"/>
      <c r="AI1500" s="105"/>
      <c r="AJ1500" s="30"/>
      <c r="AK1500" s="30"/>
      <c r="AL1500" s="30"/>
      <c r="AM1500" s="30"/>
      <c r="AN1500" s="68"/>
      <c r="AO1500" s="68"/>
      <c r="AP1500" s="68"/>
      <c r="AQ1500" s="68"/>
      <c r="AR1500" s="68"/>
      <c r="AS1500" s="31"/>
      <c r="AT1500" s="73"/>
      <c r="AU1500" s="73"/>
      <c r="AV1500" s="68"/>
      <c r="AW1500" s="67"/>
      <c r="AX1500" s="67"/>
      <c r="AY1500" s="67"/>
      <c r="AZ1500" s="67"/>
      <c r="BA1500" s="123"/>
      <c r="BB1500" s="123"/>
      <c r="BC1500" s="123"/>
      <c r="BD1500" s="123"/>
      <c r="BE1500" s="123"/>
      <c r="BF1500" s="67"/>
    </row>
    <row r="1501" spans="1:58" ht="25.5" customHeight="1" x14ac:dyDescent="0.25">
      <c r="A1501" s="31"/>
      <c r="B1501" s="31"/>
      <c r="C1501" s="31"/>
      <c r="D1501" s="31"/>
      <c r="E1501" s="33"/>
      <c r="F1501" s="90"/>
      <c r="G1501" s="31"/>
      <c r="H1501" s="83"/>
      <c r="I1501" s="83"/>
      <c r="J1501" s="62"/>
      <c r="K1501" s="31"/>
      <c r="L1501" s="31"/>
      <c r="M1501" s="83"/>
      <c r="N1501" s="69"/>
      <c r="O1501" s="69"/>
      <c r="P1501" s="74"/>
      <c r="Q1501" s="74"/>
      <c r="R1501" s="75"/>
      <c r="S1501" s="34"/>
      <c r="T1501" s="83"/>
      <c r="U1501" s="83"/>
      <c r="V1501" s="83"/>
      <c r="W1501" s="83"/>
      <c r="X1501" s="74"/>
      <c r="Y1501" s="74"/>
      <c r="Z1501" s="74"/>
      <c r="AA1501" s="66"/>
      <c r="AB1501" s="72"/>
      <c r="AC1501" s="66"/>
      <c r="AD1501" s="72"/>
      <c r="AE1501" s="72"/>
      <c r="AF1501" s="72"/>
      <c r="AG1501" s="62"/>
      <c r="AH1501" s="104"/>
      <c r="AI1501" s="105"/>
      <c r="AJ1501" s="30"/>
      <c r="AK1501" s="30"/>
      <c r="AL1501" s="30"/>
      <c r="AM1501" s="30"/>
      <c r="AN1501" s="68"/>
      <c r="AO1501" s="68"/>
      <c r="AP1501" s="68"/>
      <c r="AQ1501" s="68"/>
      <c r="AR1501" s="68"/>
      <c r="AS1501" s="31"/>
      <c r="AT1501" s="73"/>
      <c r="AU1501" s="73"/>
      <c r="AV1501" s="68"/>
      <c r="AW1501" s="67"/>
      <c r="AX1501" s="67"/>
      <c r="AY1501" s="67"/>
      <c r="AZ1501" s="67"/>
      <c r="BA1501" s="123"/>
      <c r="BB1501" s="123"/>
      <c r="BC1501" s="123"/>
      <c r="BD1501" s="123"/>
      <c r="BE1501" s="123"/>
      <c r="BF1501" s="67"/>
    </row>
    <row r="1502" spans="1:58" ht="25.5" customHeight="1" x14ac:dyDescent="0.25">
      <c r="A1502" s="31"/>
      <c r="B1502" s="31"/>
      <c r="C1502" s="31"/>
      <c r="D1502" s="31"/>
      <c r="E1502" s="33"/>
      <c r="F1502" s="90"/>
      <c r="G1502" s="31"/>
      <c r="H1502" s="83"/>
      <c r="I1502" s="83"/>
      <c r="J1502" s="62"/>
      <c r="K1502" s="31"/>
      <c r="L1502" s="31"/>
      <c r="M1502" s="83"/>
      <c r="N1502" s="69"/>
      <c r="O1502" s="69"/>
      <c r="P1502" s="74"/>
      <c r="Q1502" s="74"/>
      <c r="R1502" s="75"/>
      <c r="S1502" s="34"/>
      <c r="T1502" s="83"/>
      <c r="U1502" s="83"/>
      <c r="V1502" s="83"/>
      <c r="W1502" s="83"/>
      <c r="X1502" s="74"/>
      <c r="Y1502" s="74"/>
      <c r="Z1502" s="74"/>
      <c r="AA1502" s="66"/>
      <c r="AB1502" s="72"/>
      <c r="AC1502" s="66"/>
      <c r="AD1502" s="72"/>
      <c r="AE1502" s="72"/>
      <c r="AF1502" s="72"/>
      <c r="AG1502" s="62"/>
      <c r="AH1502" s="104"/>
      <c r="AI1502" s="105"/>
      <c r="AJ1502" s="30"/>
      <c r="AK1502" s="30"/>
      <c r="AL1502" s="30"/>
      <c r="AM1502" s="30"/>
      <c r="AN1502" s="68"/>
      <c r="AO1502" s="68"/>
      <c r="AP1502" s="68"/>
      <c r="AQ1502" s="68"/>
      <c r="AR1502" s="68"/>
      <c r="AS1502" s="31"/>
      <c r="AT1502" s="73"/>
      <c r="AU1502" s="73"/>
      <c r="AV1502" s="68"/>
      <c r="AW1502" s="67"/>
      <c r="AX1502" s="67"/>
      <c r="AY1502" s="67"/>
      <c r="AZ1502" s="67"/>
      <c r="BA1502" s="123"/>
      <c r="BB1502" s="123"/>
      <c r="BC1502" s="123"/>
      <c r="BD1502" s="123"/>
      <c r="BE1502" s="123"/>
      <c r="BF1502" s="67"/>
    </row>
    <row r="1503" spans="1:58" ht="25.5" customHeight="1" x14ac:dyDescent="0.25">
      <c r="A1503" s="31"/>
      <c r="B1503" s="31"/>
      <c r="C1503" s="31"/>
      <c r="D1503" s="31"/>
      <c r="E1503" s="33"/>
      <c r="F1503" s="90"/>
      <c r="G1503" s="31"/>
      <c r="H1503" s="83"/>
      <c r="I1503" s="83"/>
      <c r="J1503" s="62"/>
      <c r="K1503" s="31"/>
      <c r="L1503" s="31"/>
      <c r="M1503" s="83"/>
      <c r="N1503" s="69"/>
      <c r="O1503" s="69"/>
      <c r="P1503" s="74"/>
      <c r="Q1503" s="74"/>
      <c r="R1503" s="75"/>
      <c r="S1503" s="34"/>
      <c r="T1503" s="83"/>
      <c r="U1503" s="83"/>
      <c r="V1503" s="83"/>
      <c r="W1503" s="83"/>
      <c r="X1503" s="74"/>
      <c r="Y1503" s="74"/>
      <c r="Z1503" s="74"/>
      <c r="AA1503" s="66"/>
      <c r="AB1503" s="72"/>
      <c r="AC1503" s="66"/>
      <c r="AD1503" s="72"/>
      <c r="AE1503" s="72"/>
      <c r="AF1503" s="72"/>
      <c r="AG1503" s="62"/>
      <c r="AH1503" s="104"/>
      <c r="AI1503" s="105"/>
      <c r="AJ1503" s="30"/>
      <c r="AK1503" s="30"/>
      <c r="AL1503" s="30"/>
      <c r="AM1503" s="30"/>
      <c r="AN1503" s="68"/>
      <c r="AO1503" s="68"/>
      <c r="AP1503" s="68"/>
      <c r="AQ1503" s="68"/>
      <c r="AR1503" s="68"/>
      <c r="AS1503" s="31"/>
      <c r="AT1503" s="73"/>
      <c r="AU1503" s="73"/>
      <c r="AV1503" s="68"/>
      <c r="AW1503" s="67"/>
      <c r="AX1503" s="67"/>
      <c r="AY1503" s="67"/>
      <c r="AZ1503" s="67"/>
      <c r="BA1503" s="123"/>
      <c r="BB1503" s="123"/>
      <c r="BC1503" s="123"/>
      <c r="BD1503" s="123"/>
      <c r="BE1503" s="123"/>
      <c r="BF1503" s="67"/>
    </row>
    <row r="1504" spans="1:58" ht="25.5" customHeight="1" x14ac:dyDescent="0.25">
      <c r="A1504" s="31"/>
      <c r="B1504" s="31"/>
      <c r="C1504" s="31"/>
      <c r="D1504" s="31"/>
      <c r="E1504" s="33"/>
      <c r="F1504" s="90"/>
      <c r="G1504" s="31"/>
      <c r="H1504" s="83"/>
      <c r="I1504" s="83"/>
      <c r="J1504" s="62"/>
      <c r="K1504" s="31"/>
      <c r="L1504" s="31"/>
      <c r="M1504" s="83"/>
      <c r="N1504" s="69"/>
      <c r="O1504" s="69"/>
      <c r="P1504" s="74"/>
      <c r="Q1504" s="74"/>
      <c r="R1504" s="75"/>
      <c r="S1504" s="34"/>
      <c r="T1504" s="83"/>
      <c r="U1504" s="83"/>
      <c r="V1504" s="83"/>
      <c r="W1504" s="83"/>
      <c r="X1504" s="74"/>
      <c r="Y1504" s="74"/>
      <c r="Z1504" s="74"/>
      <c r="AA1504" s="66"/>
      <c r="AB1504" s="72"/>
      <c r="AC1504" s="66"/>
      <c r="AD1504" s="72"/>
      <c r="AE1504" s="72"/>
      <c r="AF1504" s="72"/>
      <c r="AG1504" s="62"/>
      <c r="AH1504" s="104"/>
      <c r="AI1504" s="105"/>
      <c r="AJ1504" s="30"/>
      <c r="AK1504" s="30"/>
      <c r="AL1504" s="30"/>
      <c r="AM1504" s="30"/>
      <c r="AN1504" s="68"/>
      <c r="AO1504" s="68"/>
      <c r="AP1504" s="68"/>
      <c r="AQ1504" s="68"/>
      <c r="AR1504" s="68"/>
      <c r="AS1504" s="31"/>
      <c r="AT1504" s="73"/>
      <c r="AU1504" s="73"/>
      <c r="AV1504" s="68"/>
      <c r="AW1504" s="67"/>
      <c r="AX1504" s="67"/>
      <c r="AY1504" s="67"/>
      <c r="AZ1504" s="67"/>
      <c r="BA1504" s="123"/>
      <c r="BB1504" s="123"/>
      <c r="BC1504" s="123"/>
      <c r="BD1504" s="123"/>
      <c r="BE1504" s="123"/>
      <c r="BF1504" s="67"/>
    </row>
    <row r="1505" spans="1:58" ht="25.5" customHeight="1" x14ac:dyDescent="0.25">
      <c r="A1505" s="31"/>
      <c r="B1505" s="31"/>
      <c r="C1505" s="31"/>
      <c r="D1505" s="31"/>
      <c r="E1505" s="33"/>
      <c r="F1505" s="90"/>
      <c r="G1505" s="31"/>
      <c r="H1505" s="83"/>
      <c r="I1505" s="83"/>
      <c r="J1505" s="62"/>
      <c r="K1505" s="31"/>
      <c r="L1505" s="31"/>
      <c r="M1505" s="83"/>
      <c r="N1505" s="69"/>
      <c r="O1505" s="69"/>
      <c r="P1505" s="74"/>
      <c r="Q1505" s="74"/>
      <c r="R1505" s="75"/>
      <c r="S1505" s="34"/>
      <c r="T1505" s="83"/>
      <c r="U1505" s="83"/>
      <c r="V1505" s="83"/>
      <c r="W1505" s="83"/>
      <c r="X1505" s="74"/>
      <c r="Y1505" s="74"/>
      <c r="Z1505" s="74"/>
      <c r="AA1505" s="66"/>
      <c r="AB1505" s="72"/>
      <c r="AC1505" s="66"/>
      <c r="AD1505" s="72"/>
      <c r="AE1505" s="72"/>
      <c r="AF1505" s="72"/>
      <c r="AG1505" s="62"/>
      <c r="AH1505" s="104"/>
      <c r="AI1505" s="105"/>
      <c r="AJ1505" s="30"/>
      <c r="AK1505" s="30"/>
      <c r="AL1505" s="30"/>
      <c r="AM1505" s="30"/>
      <c r="AN1505" s="68"/>
      <c r="AO1505" s="68"/>
      <c r="AP1505" s="68"/>
      <c r="AQ1505" s="68"/>
      <c r="AR1505" s="68"/>
      <c r="AS1505" s="31"/>
      <c r="AT1505" s="73"/>
      <c r="AU1505" s="73"/>
      <c r="AV1505" s="68"/>
      <c r="AW1505" s="67"/>
      <c r="AX1505" s="67"/>
      <c r="AY1505" s="67"/>
      <c r="AZ1505" s="67"/>
      <c r="BA1505" s="123"/>
      <c r="BB1505" s="123"/>
      <c r="BC1505" s="123"/>
      <c r="BD1505" s="123"/>
      <c r="BE1505" s="123"/>
      <c r="BF1505" s="67"/>
    </row>
    <row r="1506" spans="1:58" ht="25.5" customHeight="1" x14ac:dyDescent="0.25">
      <c r="A1506" s="31"/>
      <c r="B1506" s="31"/>
      <c r="C1506" s="31"/>
      <c r="D1506" s="31"/>
      <c r="E1506" s="33"/>
      <c r="F1506" s="90"/>
      <c r="G1506" s="31"/>
      <c r="H1506" s="83"/>
      <c r="I1506" s="83"/>
      <c r="J1506" s="62"/>
      <c r="K1506" s="31"/>
      <c r="L1506" s="31"/>
      <c r="M1506" s="83"/>
      <c r="N1506" s="69"/>
      <c r="O1506" s="69"/>
      <c r="P1506" s="74"/>
      <c r="Q1506" s="74"/>
      <c r="R1506" s="75"/>
      <c r="S1506" s="34"/>
      <c r="T1506" s="83"/>
      <c r="U1506" s="83"/>
      <c r="V1506" s="83"/>
      <c r="W1506" s="83"/>
      <c r="X1506" s="74"/>
      <c r="Y1506" s="74"/>
      <c r="Z1506" s="74"/>
      <c r="AA1506" s="66"/>
      <c r="AB1506" s="72"/>
      <c r="AC1506" s="66"/>
      <c r="AD1506" s="72"/>
      <c r="AE1506" s="72"/>
      <c r="AF1506" s="72"/>
      <c r="AG1506" s="62"/>
      <c r="AH1506" s="104"/>
      <c r="AI1506" s="105"/>
      <c r="AJ1506" s="30"/>
      <c r="AK1506" s="30"/>
      <c r="AL1506" s="30"/>
      <c r="AM1506" s="30"/>
      <c r="AN1506" s="68"/>
      <c r="AO1506" s="68"/>
      <c r="AP1506" s="68"/>
      <c r="AQ1506" s="68"/>
      <c r="AR1506" s="68"/>
      <c r="AS1506" s="31"/>
      <c r="AT1506" s="73"/>
      <c r="AU1506" s="73"/>
      <c r="AV1506" s="68"/>
      <c r="AW1506" s="67"/>
      <c r="AX1506" s="67"/>
      <c r="AY1506" s="67"/>
      <c r="AZ1506" s="67"/>
      <c r="BA1506" s="123"/>
      <c r="BB1506" s="123"/>
      <c r="BC1506" s="123"/>
      <c r="BD1506" s="123"/>
      <c r="BE1506" s="123"/>
      <c r="BF1506" s="67"/>
    </row>
    <row r="1507" spans="1:58" ht="25.5" customHeight="1" x14ac:dyDescent="0.25">
      <c r="A1507" s="31"/>
      <c r="B1507" s="31"/>
      <c r="C1507" s="31"/>
      <c r="D1507" s="31"/>
      <c r="E1507" s="33"/>
      <c r="F1507" s="90"/>
      <c r="G1507" s="31"/>
      <c r="H1507" s="83"/>
      <c r="I1507" s="83"/>
      <c r="J1507" s="62"/>
      <c r="K1507" s="31"/>
      <c r="L1507" s="31"/>
      <c r="M1507" s="83"/>
      <c r="N1507" s="69"/>
      <c r="O1507" s="69"/>
      <c r="P1507" s="74"/>
      <c r="Q1507" s="74"/>
      <c r="R1507" s="75"/>
      <c r="S1507" s="34"/>
      <c r="T1507" s="83"/>
      <c r="U1507" s="83"/>
      <c r="V1507" s="83"/>
      <c r="W1507" s="83"/>
      <c r="X1507" s="74"/>
      <c r="Y1507" s="74"/>
      <c r="Z1507" s="74"/>
      <c r="AA1507" s="66"/>
      <c r="AB1507" s="72"/>
      <c r="AC1507" s="66"/>
      <c r="AD1507" s="72"/>
      <c r="AE1507" s="72"/>
      <c r="AF1507" s="72"/>
      <c r="AG1507" s="62"/>
      <c r="AH1507" s="104"/>
      <c r="AI1507" s="105"/>
      <c r="AJ1507" s="30"/>
      <c r="AK1507" s="30"/>
      <c r="AL1507" s="30"/>
      <c r="AM1507" s="30"/>
      <c r="AN1507" s="68"/>
      <c r="AO1507" s="68"/>
      <c r="AP1507" s="68"/>
      <c r="AQ1507" s="68"/>
      <c r="AR1507" s="68"/>
      <c r="AS1507" s="31"/>
      <c r="AT1507" s="73"/>
      <c r="AU1507" s="73"/>
      <c r="AV1507" s="68"/>
      <c r="AW1507" s="67"/>
      <c r="AX1507" s="67"/>
      <c r="AY1507" s="67"/>
      <c r="AZ1507" s="67"/>
      <c r="BA1507" s="123"/>
      <c r="BB1507" s="123"/>
      <c r="BC1507" s="123"/>
      <c r="BD1507" s="123"/>
      <c r="BE1507" s="123"/>
      <c r="BF1507" s="67"/>
    </row>
    <row r="1508" spans="1:58" ht="25.5" customHeight="1" x14ac:dyDescent="0.25">
      <c r="A1508" s="31"/>
      <c r="B1508" s="31"/>
      <c r="C1508" s="31"/>
      <c r="D1508" s="31"/>
      <c r="E1508" s="33"/>
      <c r="F1508" s="90"/>
      <c r="G1508" s="31"/>
      <c r="H1508" s="83"/>
      <c r="I1508" s="83"/>
      <c r="J1508" s="62"/>
      <c r="K1508" s="31"/>
      <c r="L1508" s="31"/>
      <c r="M1508" s="83"/>
      <c r="N1508" s="69"/>
      <c r="O1508" s="69"/>
      <c r="P1508" s="74"/>
      <c r="Q1508" s="74"/>
      <c r="R1508" s="75"/>
      <c r="S1508" s="34"/>
      <c r="T1508" s="83"/>
      <c r="U1508" s="83"/>
      <c r="V1508" s="83"/>
      <c r="W1508" s="83"/>
      <c r="X1508" s="74"/>
      <c r="Y1508" s="74"/>
      <c r="Z1508" s="74"/>
      <c r="AA1508" s="66"/>
      <c r="AB1508" s="72"/>
      <c r="AC1508" s="66"/>
      <c r="AD1508" s="72"/>
      <c r="AE1508" s="72"/>
      <c r="AF1508" s="72"/>
      <c r="AG1508" s="62"/>
      <c r="AH1508" s="104"/>
      <c r="AI1508" s="105"/>
      <c r="AJ1508" s="30"/>
      <c r="AK1508" s="30"/>
      <c r="AL1508" s="30"/>
      <c r="AM1508" s="30"/>
      <c r="AN1508" s="68"/>
      <c r="AO1508" s="68"/>
      <c r="AP1508" s="68"/>
      <c r="AQ1508" s="68"/>
      <c r="AR1508" s="68"/>
      <c r="AS1508" s="31"/>
      <c r="AT1508" s="73"/>
      <c r="AU1508" s="73"/>
      <c r="AV1508" s="68"/>
      <c r="AW1508" s="67"/>
      <c r="AX1508" s="67"/>
      <c r="AY1508" s="67"/>
      <c r="AZ1508" s="67"/>
      <c r="BA1508" s="123"/>
      <c r="BB1508" s="123"/>
      <c r="BC1508" s="123"/>
      <c r="BD1508" s="123"/>
      <c r="BE1508" s="123"/>
      <c r="BF1508" s="67"/>
    </row>
    <row r="1509" spans="1:58" ht="25.5" customHeight="1" x14ac:dyDescent="0.25">
      <c r="A1509" s="31"/>
      <c r="B1509" s="31"/>
      <c r="C1509" s="31"/>
      <c r="D1509" s="31"/>
      <c r="E1509" s="33"/>
      <c r="F1509" s="90"/>
      <c r="G1509" s="31"/>
      <c r="H1509" s="83"/>
      <c r="I1509" s="83"/>
      <c r="J1509" s="62"/>
      <c r="K1509" s="31"/>
      <c r="L1509" s="31"/>
      <c r="M1509" s="83"/>
      <c r="N1509" s="69"/>
      <c r="O1509" s="69"/>
      <c r="P1509" s="74"/>
      <c r="Q1509" s="74"/>
      <c r="R1509" s="75"/>
      <c r="S1509" s="34"/>
      <c r="T1509" s="83"/>
      <c r="U1509" s="83"/>
      <c r="V1509" s="83"/>
      <c r="W1509" s="83"/>
      <c r="X1509" s="74"/>
      <c r="Y1509" s="74"/>
      <c r="Z1509" s="74"/>
      <c r="AA1509" s="66"/>
      <c r="AB1509" s="72"/>
      <c r="AC1509" s="66"/>
      <c r="AD1509" s="72"/>
      <c r="AE1509" s="72"/>
      <c r="AF1509" s="72"/>
      <c r="AG1509" s="62"/>
      <c r="AH1509" s="104"/>
      <c r="AI1509" s="105"/>
      <c r="AJ1509" s="30"/>
      <c r="AK1509" s="30"/>
      <c r="AL1509" s="30"/>
      <c r="AM1509" s="30"/>
      <c r="AN1509" s="68"/>
      <c r="AO1509" s="68"/>
      <c r="AP1509" s="68"/>
      <c r="AQ1509" s="68"/>
      <c r="AR1509" s="68"/>
      <c r="AS1509" s="31"/>
      <c r="AT1509" s="73"/>
      <c r="AU1509" s="73"/>
      <c r="AV1509" s="68"/>
      <c r="AW1509" s="67"/>
      <c r="AX1509" s="67"/>
      <c r="AY1509" s="67"/>
      <c r="AZ1509" s="67"/>
      <c r="BA1509" s="123"/>
      <c r="BB1509" s="123"/>
      <c r="BC1509" s="123"/>
      <c r="BD1509" s="123"/>
      <c r="BE1509" s="123"/>
      <c r="BF1509" s="67"/>
    </row>
    <row r="1510" spans="1:58" ht="25.5" customHeight="1" x14ac:dyDescent="0.25">
      <c r="A1510" s="31"/>
      <c r="B1510" s="31"/>
      <c r="C1510" s="31"/>
      <c r="D1510" s="31"/>
      <c r="E1510" s="33"/>
      <c r="F1510" s="90"/>
      <c r="G1510" s="31"/>
      <c r="H1510" s="83"/>
      <c r="I1510" s="83"/>
      <c r="J1510" s="62"/>
      <c r="K1510" s="31"/>
      <c r="L1510" s="31"/>
      <c r="M1510" s="83"/>
      <c r="N1510" s="69"/>
      <c r="O1510" s="69"/>
      <c r="P1510" s="74"/>
      <c r="Q1510" s="74"/>
      <c r="R1510" s="75"/>
      <c r="S1510" s="34"/>
      <c r="T1510" s="83"/>
      <c r="U1510" s="83"/>
      <c r="V1510" s="83"/>
      <c r="W1510" s="83"/>
      <c r="X1510" s="74"/>
      <c r="Y1510" s="74"/>
      <c r="Z1510" s="74"/>
      <c r="AA1510" s="66"/>
      <c r="AB1510" s="72"/>
      <c r="AC1510" s="66"/>
      <c r="AD1510" s="72"/>
      <c r="AE1510" s="72"/>
      <c r="AF1510" s="72"/>
      <c r="AG1510" s="62"/>
      <c r="AH1510" s="104"/>
      <c r="AI1510" s="105"/>
      <c r="AJ1510" s="30"/>
      <c r="AK1510" s="30"/>
      <c r="AL1510" s="30"/>
      <c r="AM1510" s="30"/>
      <c r="AN1510" s="68"/>
      <c r="AO1510" s="68"/>
      <c r="AP1510" s="68"/>
      <c r="AQ1510" s="68"/>
      <c r="AR1510" s="68"/>
      <c r="AS1510" s="31"/>
      <c r="AT1510" s="73"/>
      <c r="AU1510" s="73"/>
      <c r="AV1510" s="68"/>
      <c r="AW1510" s="67"/>
      <c r="AX1510" s="67"/>
      <c r="AY1510" s="67"/>
      <c r="AZ1510" s="67"/>
      <c r="BA1510" s="123"/>
      <c r="BB1510" s="123"/>
      <c r="BC1510" s="123"/>
      <c r="BD1510" s="123"/>
      <c r="BE1510" s="123"/>
      <c r="BF1510" s="67"/>
    </row>
    <row r="1511" spans="1:58" ht="25.5" customHeight="1" x14ac:dyDescent="0.25">
      <c r="A1511" s="31"/>
      <c r="B1511" s="31"/>
      <c r="C1511" s="31"/>
      <c r="D1511" s="31"/>
      <c r="E1511" s="33"/>
      <c r="F1511" s="90"/>
      <c r="G1511" s="31"/>
      <c r="H1511" s="83"/>
      <c r="I1511" s="83"/>
      <c r="J1511" s="62"/>
      <c r="K1511" s="31"/>
      <c r="L1511" s="31"/>
      <c r="M1511" s="83"/>
      <c r="N1511" s="69"/>
      <c r="O1511" s="69"/>
      <c r="P1511" s="74"/>
      <c r="Q1511" s="74"/>
      <c r="R1511" s="75"/>
      <c r="S1511" s="34"/>
      <c r="T1511" s="83"/>
      <c r="U1511" s="83"/>
      <c r="V1511" s="83"/>
      <c r="W1511" s="83"/>
      <c r="X1511" s="74"/>
      <c r="Y1511" s="74"/>
      <c r="Z1511" s="74"/>
      <c r="AA1511" s="66"/>
      <c r="AB1511" s="72"/>
      <c r="AC1511" s="66"/>
      <c r="AD1511" s="72"/>
      <c r="AE1511" s="72"/>
      <c r="AF1511" s="72"/>
      <c r="AG1511" s="62"/>
      <c r="AH1511" s="104"/>
      <c r="AI1511" s="105"/>
      <c r="AJ1511" s="30"/>
      <c r="AK1511" s="30"/>
      <c r="AL1511" s="30"/>
      <c r="AM1511" s="30"/>
      <c r="AN1511" s="68"/>
      <c r="AO1511" s="68"/>
      <c r="AP1511" s="68"/>
      <c r="AQ1511" s="68"/>
      <c r="AR1511" s="68"/>
      <c r="AS1511" s="31"/>
      <c r="AT1511" s="73"/>
      <c r="AU1511" s="73"/>
      <c r="AV1511" s="68"/>
      <c r="AW1511" s="67"/>
      <c r="AX1511" s="67"/>
      <c r="AY1511" s="67"/>
      <c r="AZ1511" s="67"/>
      <c r="BA1511" s="123"/>
      <c r="BB1511" s="123"/>
      <c r="BC1511" s="123"/>
      <c r="BD1511" s="123"/>
      <c r="BE1511" s="123"/>
      <c r="BF1511" s="67"/>
    </row>
    <row r="1512" spans="1:58" ht="25.5" customHeight="1" x14ac:dyDescent="0.25">
      <c r="A1512" s="31"/>
      <c r="B1512" s="31"/>
      <c r="C1512" s="31"/>
      <c r="D1512" s="31"/>
      <c r="E1512" s="33"/>
      <c r="F1512" s="90"/>
      <c r="G1512" s="31"/>
      <c r="H1512" s="83"/>
      <c r="I1512" s="83"/>
      <c r="J1512" s="62"/>
      <c r="K1512" s="31"/>
      <c r="L1512" s="31"/>
      <c r="M1512" s="83"/>
      <c r="N1512" s="69"/>
      <c r="O1512" s="69"/>
      <c r="P1512" s="74"/>
      <c r="Q1512" s="74"/>
      <c r="R1512" s="75"/>
      <c r="S1512" s="34"/>
      <c r="T1512" s="83"/>
      <c r="U1512" s="83"/>
      <c r="V1512" s="83"/>
      <c r="W1512" s="83"/>
      <c r="X1512" s="74"/>
      <c r="Y1512" s="74"/>
      <c r="Z1512" s="74"/>
      <c r="AA1512" s="66"/>
      <c r="AB1512" s="72"/>
      <c r="AC1512" s="66"/>
      <c r="AD1512" s="72"/>
      <c r="AE1512" s="72"/>
      <c r="AF1512" s="72"/>
      <c r="AG1512" s="62"/>
      <c r="AH1512" s="104"/>
      <c r="AI1512" s="105"/>
      <c r="AJ1512" s="30"/>
      <c r="AK1512" s="30"/>
      <c r="AL1512" s="30"/>
      <c r="AM1512" s="30"/>
      <c r="AN1512" s="68"/>
      <c r="AO1512" s="68"/>
      <c r="AP1512" s="68"/>
      <c r="AQ1512" s="68"/>
      <c r="AR1512" s="68"/>
      <c r="AS1512" s="31"/>
      <c r="AT1512" s="73"/>
      <c r="AU1512" s="73"/>
      <c r="AV1512" s="68"/>
      <c r="AW1512" s="67"/>
      <c r="AX1512" s="67"/>
      <c r="AY1512" s="67"/>
      <c r="AZ1512" s="67"/>
      <c r="BA1512" s="123"/>
      <c r="BB1512" s="123"/>
      <c r="BC1512" s="123"/>
      <c r="BD1512" s="123"/>
      <c r="BE1512" s="123"/>
      <c r="BF1512" s="67"/>
    </row>
    <row r="1513" spans="1:58" ht="25.5" customHeight="1" x14ac:dyDescent="0.25">
      <c r="A1513" s="31"/>
      <c r="B1513" s="31"/>
      <c r="C1513" s="31"/>
      <c r="D1513" s="31"/>
      <c r="E1513" s="33"/>
      <c r="F1513" s="90"/>
      <c r="G1513" s="31"/>
      <c r="H1513" s="83"/>
      <c r="I1513" s="83"/>
      <c r="J1513" s="62"/>
      <c r="K1513" s="31"/>
      <c r="L1513" s="31"/>
      <c r="M1513" s="83"/>
      <c r="N1513" s="69"/>
      <c r="O1513" s="69"/>
      <c r="P1513" s="74"/>
      <c r="Q1513" s="74"/>
      <c r="R1513" s="75"/>
      <c r="S1513" s="34"/>
      <c r="T1513" s="83"/>
      <c r="U1513" s="83"/>
      <c r="V1513" s="83"/>
      <c r="W1513" s="83"/>
      <c r="X1513" s="74"/>
      <c r="Y1513" s="74"/>
      <c r="Z1513" s="74"/>
      <c r="AA1513" s="66"/>
      <c r="AB1513" s="72"/>
      <c r="AC1513" s="66"/>
      <c r="AD1513" s="72"/>
      <c r="AE1513" s="72"/>
      <c r="AF1513" s="72"/>
      <c r="AG1513" s="62"/>
      <c r="AH1513" s="104"/>
      <c r="AI1513" s="105"/>
      <c r="AJ1513" s="30"/>
      <c r="AK1513" s="30"/>
      <c r="AL1513" s="30"/>
      <c r="AM1513" s="30"/>
      <c r="AN1513" s="68"/>
      <c r="AO1513" s="68"/>
      <c r="AP1513" s="68"/>
      <c r="AQ1513" s="68"/>
      <c r="AR1513" s="68"/>
      <c r="AS1513" s="31"/>
      <c r="AT1513" s="73"/>
      <c r="AU1513" s="73"/>
      <c r="AV1513" s="68"/>
      <c r="AW1513" s="67"/>
      <c r="AX1513" s="67"/>
      <c r="AY1513" s="67"/>
      <c r="AZ1513" s="67"/>
      <c r="BA1513" s="123"/>
      <c r="BB1513" s="123"/>
      <c r="BC1513" s="123"/>
      <c r="BD1513" s="123"/>
      <c r="BE1513" s="123"/>
      <c r="BF1513" s="67"/>
    </row>
    <row r="1514" spans="1:58" ht="25.5" customHeight="1" x14ac:dyDescent="0.25">
      <c r="A1514" s="31"/>
      <c r="B1514" s="31"/>
      <c r="C1514" s="31"/>
      <c r="D1514" s="31"/>
      <c r="E1514" s="33"/>
      <c r="F1514" s="90"/>
      <c r="G1514" s="31"/>
      <c r="H1514" s="83"/>
      <c r="I1514" s="83"/>
      <c r="J1514" s="62"/>
      <c r="K1514" s="31"/>
      <c r="L1514" s="31"/>
      <c r="M1514" s="83"/>
      <c r="N1514" s="69"/>
      <c r="O1514" s="69"/>
      <c r="P1514" s="74"/>
      <c r="Q1514" s="74"/>
      <c r="R1514" s="75"/>
      <c r="S1514" s="34"/>
      <c r="T1514" s="83"/>
      <c r="U1514" s="83"/>
      <c r="V1514" s="83"/>
      <c r="W1514" s="83"/>
      <c r="X1514" s="74"/>
      <c r="Y1514" s="74"/>
      <c r="Z1514" s="74"/>
      <c r="AA1514" s="66"/>
      <c r="AB1514" s="72"/>
      <c r="AC1514" s="66"/>
      <c r="AD1514" s="72"/>
      <c r="AE1514" s="72"/>
      <c r="AF1514" s="72"/>
      <c r="AG1514" s="62"/>
      <c r="AH1514" s="104"/>
      <c r="AI1514" s="105"/>
      <c r="AJ1514" s="30"/>
      <c r="AK1514" s="30"/>
      <c r="AL1514" s="30"/>
      <c r="AM1514" s="30"/>
      <c r="AN1514" s="68"/>
      <c r="AO1514" s="68"/>
      <c r="AP1514" s="68"/>
      <c r="AQ1514" s="68"/>
      <c r="AR1514" s="68"/>
      <c r="AS1514" s="31"/>
      <c r="AT1514" s="73"/>
      <c r="AU1514" s="73"/>
      <c r="AV1514" s="68"/>
      <c r="AW1514" s="67"/>
      <c r="AX1514" s="67"/>
      <c r="AY1514" s="67"/>
      <c r="AZ1514" s="67"/>
      <c r="BA1514" s="123"/>
      <c r="BB1514" s="123"/>
      <c r="BC1514" s="123"/>
      <c r="BD1514" s="123"/>
      <c r="BE1514" s="123"/>
      <c r="BF1514" s="67"/>
    </row>
    <row r="1515" spans="1:58" ht="25.5" customHeight="1" x14ac:dyDescent="0.25">
      <c r="A1515" s="31"/>
      <c r="B1515" s="31"/>
      <c r="C1515" s="31"/>
      <c r="D1515" s="31"/>
      <c r="E1515" s="33"/>
      <c r="F1515" s="90"/>
      <c r="G1515" s="31"/>
      <c r="H1515" s="83"/>
      <c r="I1515" s="83"/>
      <c r="J1515" s="62"/>
      <c r="K1515" s="31"/>
      <c r="L1515" s="31"/>
      <c r="M1515" s="83"/>
      <c r="N1515" s="69"/>
      <c r="O1515" s="69"/>
      <c r="P1515" s="74"/>
      <c r="Q1515" s="74"/>
      <c r="R1515" s="75"/>
      <c r="S1515" s="34"/>
      <c r="T1515" s="83"/>
      <c r="U1515" s="83"/>
      <c r="V1515" s="83"/>
      <c r="W1515" s="83"/>
      <c r="X1515" s="74"/>
      <c r="Y1515" s="74"/>
      <c r="Z1515" s="74"/>
      <c r="AA1515" s="66"/>
      <c r="AB1515" s="72"/>
      <c r="AC1515" s="66"/>
      <c r="AD1515" s="72"/>
      <c r="AE1515" s="72"/>
      <c r="AF1515" s="72"/>
      <c r="AG1515" s="62"/>
      <c r="AH1515" s="104"/>
      <c r="AI1515" s="105"/>
      <c r="AJ1515" s="30"/>
      <c r="AK1515" s="30"/>
      <c r="AL1515" s="30"/>
      <c r="AM1515" s="30"/>
      <c r="AN1515" s="68"/>
      <c r="AO1515" s="68"/>
      <c r="AP1515" s="68"/>
      <c r="AQ1515" s="68"/>
      <c r="AR1515" s="68"/>
      <c r="AS1515" s="31"/>
      <c r="AT1515" s="73"/>
      <c r="AU1515" s="73"/>
      <c r="AV1515" s="68"/>
      <c r="AW1515" s="67"/>
      <c r="AX1515" s="67"/>
      <c r="AY1515" s="67"/>
      <c r="AZ1515" s="67"/>
      <c r="BA1515" s="123"/>
      <c r="BB1515" s="123"/>
      <c r="BC1515" s="123"/>
      <c r="BD1515" s="123"/>
      <c r="BE1515" s="123"/>
      <c r="BF1515" s="67"/>
    </row>
    <row r="1516" spans="1:58" ht="25.5" customHeight="1" x14ac:dyDescent="0.25">
      <c r="A1516" s="31"/>
      <c r="B1516" s="31"/>
      <c r="C1516" s="31"/>
      <c r="D1516" s="31"/>
      <c r="E1516" s="33"/>
      <c r="F1516" s="90"/>
      <c r="G1516" s="31"/>
      <c r="H1516" s="83"/>
      <c r="I1516" s="83"/>
      <c r="J1516" s="62"/>
      <c r="K1516" s="31"/>
      <c r="L1516" s="31"/>
      <c r="M1516" s="83"/>
      <c r="N1516" s="69"/>
      <c r="O1516" s="69"/>
      <c r="P1516" s="74"/>
      <c r="Q1516" s="74"/>
      <c r="R1516" s="75"/>
      <c r="S1516" s="34"/>
      <c r="T1516" s="83"/>
      <c r="U1516" s="83"/>
      <c r="V1516" s="83"/>
      <c r="W1516" s="83"/>
      <c r="X1516" s="74"/>
      <c r="Y1516" s="74"/>
      <c r="Z1516" s="74"/>
      <c r="AA1516" s="66"/>
      <c r="AB1516" s="72"/>
      <c r="AC1516" s="66"/>
      <c r="AD1516" s="72"/>
      <c r="AE1516" s="72"/>
      <c r="AF1516" s="72"/>
      <c r="AG1516" s="62"/>
      <c r="AH1516" s="104"/>
      <c r="AI1516" s="105"/>
      <c r="AJ1516" s="30"/>
      <c r="AK1516" s="30"/>
      <c r="AL1516" s="30"/>
      <c r="AM1516" s="30"/>
      <c r="AN1516" s="68"/>
      <c r="AO1516" s="68"/>
      <c r="AP1516" s="68"/>
      <c r="AQ1516" s="68"/>
      <c r="AR1516" s="68"/>
      <c r="AS1516" s="31"/>
      <c r="AT1516" s="73"/>
      <c r="AU1516" s="73"/>
      <c r="AV1516" s="68"/>
      <c r="AW1516" s="67"/>
      <c r="AX1516" s="67"/>
      <c r="AY1516" s="67"/>
      <c r="AZ1516" s="67"/>
      <c r="BA1516" s="123"/>
      <c r="BB1516" s="123"/>
      <c r="BC1516" s="123"/>
      <c r="BD1516" s="123"/>
      <c r="BE1516" s="123"/>
      <c r="BF1516" s="67"/>
    </row>
    <row r="1517" spans="1:58" ht="25.5" customHeight="1" x14ac:dyDescent="0.25">
      <c r="A1517" s="31"/>
      <c r="B1517" s="31"/>
      <c r="C1517" s="31"/>
      <c r="D1517" s="31"/>
      <c r="E1517" s="33"/>
      <c r="F1517" s="90"/>
      <c r="G1517" s="31"/>
      <c r="H1517" s="83"/>
      <c r="I1517" s="83"/>
      <c r="J1517" s="62"/>
      <c r="K1517" s="31"/>
      <c r="L1517" s="31"/>
      <c r="M1517" s="83"/>
      <c r="N1517" s="69"/>
      <c r="O1517" s="69"/>
      <c r="P1517" s="74"/>
      <c r="Q1517" s="74"/>
      <c r="R1517" s="75"/>
      <c r="S1517" s="34"/>
      <c r="T1517" s="83"/>
      <c r="U1517" s="83"/>
      <c r="V1517" s="83"/>
      <c r="W1517" s="83"/>
      <c r="X1517" s="74"/>
      <c r="Y1517" s="74"/>
      <c r="Z1517" s="74"/>
      <c r="AA1517" s="66"/>
      <c r="AB1517" s="72"/>
      <c r="AC1517" s="66"/>
      <c r="AD1517" s="72"/>
      <c r="AE1517" s="72"/>
      <c r="AF1517" s="72"/>
      <c r="AG1517" s="62"/>
      <c r="AH1517" s="104"/>
      <c r="AI1517" s="105"/>
      <c r="AJ1517" s="30"/>
      <c r="AK1517" s="30"/>
      <c r="AL1517" s="30"/>
      <c r="AM1517" s="30"/>
      <c r="AN1517" s="68"/>
      <c r="AO1517" s="68"/>
      <c r="AP1517" s="68"/>
      <c r="AQ1517" s="68"/>
      <c r="AR1517" s="68"/>
      <c r="AS1517" s="31"/>
      <c r="AT1517" s="73"/>
      <c r="AU1517" s="73"/>
      <c r="AV1517" s="68"/>
      <c r="AW1517" s="67"/>
      <c r="AX1517" s="67"/>
      <c r="AY1517" s="67"/>
      <c r="AZ1517" s="67"/>
      <c r="BA1517" s="123"/>
      <c r="BB1517" s="123"/>
      <c r="BC1517" s="123"/>
      <c r="BD1517" s="123"/>
      <c r="BE1517" s="123"/>
      <c r="BF1517" s="67"/>
    </row>
    <row r="1518" spans="1:58" ht="25.5" customHeight="1" x14ac:dyDescent="0.25">
      <c r="A1518" s="31"/>
      <c r="B1518" s="31"/>
      <c r="C1518" s="31"/>
      <c r="D1518" s="31"/>
      <c r="E1518" s="33"/>
      <c r="F1518" s="90"/>
      <c r="G1518" s="31"/>
      <c r="H1518" s="83"/>
      <c r="I1518" s="83"/>
      <c r="J1518" s="62"/>
      <c r="K1518" s="31"/>
      <c r="L1518" s="31"/>
      <c r="M1518" s="83"/>
      <c r="N1518" s="69"/>
      <c r="O1518" s="69"/>
      <c r="P1518" s="74"/>
      <c r="Q1518" s="74"/>
      <c r="R1518" s="75"/>
      <c r="S1518" s="34"/>
      <c r="T1518" s="83"/>
      <c r="U1518" s="83"/>
      <c r="V1518" s="83"/>
      <c r="W1518" s="83"/>
      <c r="X1518" s="74"/>
      <c r="Y1518" s="74"/>
      <c r="Z1518" s="74"/>
      <c r="AA1518" s="66"/>
      <c r="AB1518" s="72"/>
      <c r="AC1518" s="66"/>
      <c r="AD1518" s="72"/>
      <c r="AE1518" s="72"/>
      <c r="AF1518" s="72"/>
      <c r="AG1518" s="62"/>
      <c r="AH1518" s="104"/>
      <c r="AI1518" s="105"/>
      <c r="AJ1518" s="30"/>
      <c r="AK1518" s="30"/>
      <c r="AL1518" s="30"/>
      <c r="AM1518" s="30"/>
      <c r="AN1518" s="68"/>
      <c r="AO1518" s="68"/>
      <c r="AP1518" s="68"/>
      <c r="AQ1518" s="68"/>
      <c r="AR1518" s="68"/>
      <c r="AS1518" s="31"/>
      <c r="AT1518" s="73"/>
      <c r="AU1518" s="73"/>
      <c r="AV1518" s="68"/>
      <c r="AW1518" s="67"/>
      <c r="AX1518" s="67"/>
      <c r="AY1518" s="67"/>
      <c r="AZ1518" s="67"/>
      <c r="BA1518" s="123"/>
      <c r="BB1518" s="123"/>
      <c r="BC1518" s="123"/>
      <c r="BD1518" s="123"/>
      <c r="BE1518" s="123"/>
      <c r="BF1518" s="67"/>
    </row>
    <row r="1519" spans="1:58" ht="25.5" customHeight="1" x14ac:dyDescent="0.25">
      <c r="A1519" s="31"/>
      <c r="B1519" s="31"/>
      <c r="C1519" s="31"/>
      <c r="D1519" s="31"/>
      <c r="E1519" s="33"/>
      <c r="F1519" s="90"/>
      <c r="G1519" s="31"/>
      <c r="H1519" s="83"/>
      <c r="I1519" s="83"/>
      <c r="J1519" s="62"/>
      <c r="K1519" s="31"/>
      <c r="L1519" s="31"/>
      <c r="M1519" s="83"/>
      <c r="N1519" s="69"/>
      <c r="O1519" s="69"/>
      <c r="P1519" s="74"/>
      <c r="Q1519" s="74"/>
      <c r="R1519" s="75"/>
      <c r="S1519" s="34"/>
      <c r="T1519" s="83"/>
      <c r="U1519" s="83"/>
      <c r="V1519" s="83"/>
      <c r="W1519" s="83"/>
      <c r="X1519" s="74"/>
      <c r="Y1519" s="74"/>
      <c r="Z1519" s="74"/>
      <c r="AA1519" s="66"/>
      <c r="AB1519" s="72"/>
      <c r="AC1519" s="66"/>
      <c r="AD1519" s="72"/>
      <c r="AE1519" s="72"/>
      <c r="AF1519" s="72"/>
      <c r="AG1519" s="62"/>
      <c r="AH1519" s="104"/>
      <c r="AI1519" s="105"/>
      <c r="AJ1519" s="30"/>
      <c r="AK1519" s="30"/>
      <c r="AL1519" s="30"/>
      <c r="AM1519" s="30"/>
      <c r="AN1519" s="68"/>
      <c r="AO1519" s="68"/>
      <c r="AP1519" s="68"/>
      <c r="AQ1519" s="68"/>
      <c r="AR1519" s="68"/>
      <c r="AS1519" s="31"/>
      <c r="AT1519" s="73"/>
      <c r="AU1519" s="73"/>
      <c r="AV1519" s="68"/>
      <c r="AW1519" s="67"/>
      <c r="AX1519" s="67"/>
      <c r="AY1519" s="67"/>
      <c r="AZ1519" s="67"/>
      <c r="BA1519" s="123"/>
      <c r="BB1519" s="123"/>
      <c r="BC1519" s="123"/>
      <c r="BD1519" s="123"/>
      <c r="BE1519" s="123"/>
      <c r="BF1519" s="67"/>
    </row>
    <row r="1520" spans="1:58" ht="25.5" customHeight="1" x14ac:dyDescent="0.25">
      <c r="A1520" s="31"/>
      <c r="B1520" s="31"/>
      <c r="C1520" s="31"/>
      <c r="D1520" s="31"/>
      <c r="E1520" s="33"/>
      <c r="F1520" s="90"/>
      <c r="G1520" s="31"/>
      <c r="H1520" s="83"/>
      <c r="I1520" s="83"/>
      <c r="J1520" s="62"/>
      <c r="K1520" s="31"/>
      <c r="L1520" s="31"/>
      <c r="M1520" s="83"/>
      <c r="N1520" s="69"/>
      <c r="O1520" s="69"/>
      <c r="P1520" s="74"/>
      <c r="Q1520" s="74"/>
      <c r="R1520" s="75"/>
      <c r="S1520" s="34"/>
      <c r="T1520" s="83"/>
      <c r="U1520" s="83"/>
      <c r="V1520" s="83"/>
      <c r="W1520" s="83"/>
      <c r="X1520" s="74"/>
      <c r="Y1520" s="74"/>
      <c r="Z1520" s="74"/>
      <c r="AA1520" s="66"/>
      <c r="AB1520" s="72"/>
      <c r="AC1520" s="66"/>
      <c r="AD1520" s="72"/>
      <c r="AE1520" s="72"/>
      <c r="AF1520" s="72"/>
      <c r="AG1520" s="62"/>
      <c r="AH1520" s="104"/>
      <c r="AI1520" s="105"/>
      <c r="AJ1520" s="30"/>
      <c r="AK1520" s="30"/>
      <c r="AL1520" s="30"/>
      <c r="AM1520" s="30"/>
      <c r="AN1520" s="68"/>
      <c r="AO1520" s="68"/>
      <c r="AP1520" s="68"/>
      <c r="AQ1520" s="68"/>
      <c r="AR1520" s="68"/>
      <c r="AS1520" s="31"/>
      <c r="AT1520" s="73"/>
      <c r="AU1520" s="73"/>
      <c r="AV1520" s="68"/>
      <c r="AW1520" s="67"/>
      <c r="AX1520" s="67"/>
      <c r="AY1520" s="67"/>
      <c r="AZ1520" s="67"/>
      <c r="BA1520" s="123"/>
      <c r="BB1520" s="123"/>
      <c r="BC1520" s="123"/>
      <c r="BD1520" s="123"/>
      <c r="BE1520" s="123"/>
      <c r="BF1520" s="67"/>
    </row>
    <row r="1521" spans="1:58" ht="25.5" customHeight="1" x14ac:dyDescent="0.25">
      <c r="A1521" s="31"/>
      <c r="B1521" s="31"/>
      <c r="C1521" s="31"/>
      <c r="D1521" s="31"/>
      <c r="E1521" s="33"/>
      <c r="F1521" s="90"/>
      <c r="G1521" s="31"/>
      <c r="H1521" s="83"/>
      <c r="I1521" s="83"/>
      <c r="J1521" s="62"/>
      <c r="K1521" s="31"/>
      <c r="L1521" s="31"/>
      <c r="M1521" s="83"/>
      <c r="N1521" s="69"/>
      <c r="O1521" s="69"/>
      <c r="P1521" s="74"/>
      <c r="Q1521" s="74"/>
      <c r="R1521" s="75"/>
      <c r="S1521" s="34"/>
      <c r="T1521" s="83"/>
      <c r="U1521" s="83"/>
      <c r="V1521" s="83"/>
      <c r="W1521" s="83"/>
      <c r="X1521" s="74"/>
      <c r="Y1521" s="74"/>
      <c r="Z1521" s="74"/>
      <c r="AA1521" s="66"/>
      <c r="AB1521" s="72"/>
      <c r="AC1521" s="66"/>
      <c r="AD1521" s="72"/>
      <c r="AE1521" s="72"/>
      <c r="AF1521" s="72"/>
      <c r="AG1521" s="62"/>
      <c r="AH1521" s="104"/>
      <c r="AI1521" s="105"/>
      <c r="AJ1521" s="30"/>
      <c r="AK1521" s="30"/>
      <c r="AL1521" s="30"/>
      <c r="AM1521" s="30"/>
      <c r="AN1521" s="68"/>
      <c r="AO1521" s="68"/>
      <c r="AP1521" s="68"/>
      <c r="AQ1521" s="68"/>
      <c r="AR1521" s="68"/>
      <c r="AS1521" s="31"/>
      <c r="AT1521" s="73"/>
      <c r="AU1521" s="73"/>
      <c r="AV1521" s="68"/>
      <c r="AW1521" s="67"/>
      <c r="AX1521" s="67"/>
      <c r="AY1521" s="67"/>
      <c r="AZ1521" s="67"/>
      <c r="BA1521" s="123"/>
      <c r="BB1521" s="123"/>
      <c r="BC1521" s="123"/>
      <c r="BD1521" s="123"/>
      <c r="BE1521" s="123"/>
      <c r="BF1521" s="67"/>
    </row>
    <row r="1522" spans="1:58" ht="25.5" customHeight="1" x14ac:dyDescent="0.25">
      <c r="A1522" s="31"/>
      <c r="B1522" s="31"/>
      <c r="C1522" s="31"/>
      <c r="D1522" s="31"/>
      <c r="E1522" s="33"/>
      <c r="F1522" s="90"/>
      <c r="G1522" s="31"/>
      <c r="H1522" s="83"/>
      <c r="I1522" s="83"/>
      <c r="J1522" s="62"/>
      <c r="K1522" s="31"/>
      <c r="L1522" s="31"/>
      <c r="M1522" s="83"/>
      <c r="N1522" s="69"/>
      <c r="O1522" s="69"/>
      <c r="P1522" s="74"/>
      <c r="Q1522" s="74"/>
      <c r="R1522" s="75"/>
      <c r="S1522" s="34"/>
      <c r="T1522" s="83"/>
      <c r="U1522" s="83"/>
      <c r="V1522" s="83"/>
      <c r="W1522" s="83"/>
      <c r="X1522" s="74"/>
      <c r="Y1522" s="74"/>
      <c r="Z1522" s="74"/>
      <c r="AA1522" s="66"/>
      <c r="AB1522" s="72"/>
      <c r="AC1522" s="66"/>
      <c r="AD1522" s="72"/>
      <c r="AE1522" s="72"/>
      <c r="AF1522" s="72"/>
      <c r="AG1522" s="62"/>
      <c r="AH1522" s="104"/>
      <c r="AI1522" s="105"/>
      <c r="AJ1522" s="30"/>
      <c r="AK1522" s="30"/>
      <c r="AL1522" s="30"/>
      <c r="AM1522" s="30"/>
      <c r="AN1522" s="68"/>
      <c r="AO1522" s="68"/>
      <c r="AP1522" s="68"/>
      <c r="AQ1522" s="68"/>
      <c r="AR1522" s="68"/>
      <c r="AS1522" s="31"/>
      <c r="AT1522" s="73"/>
      <c r="AU1522" s="73"/>
      <c r="AV1522" s="68"/>
      <c r="AW1522" s="67"/>
      <c r="AX1522" s="67"/>
      <c r="AY1522" s="67"/>
      <c r="AZ1522" s="67"/>
      <c r="BA1522" s="123"/>
      <c r="BB1522" s="123"/>
      <c r="BC1522" s="123"/>
      <c r="BD1522" s="123"/>
      <c r="BE1522" s="123"/>
      <c r="BF1522" s="67"/>
    </row>
    <row r="1523" spans="1:58" ht="25.5" customHeight="1" x14ac:dyDescent="0.25">
      <c r="A1523" s="31"/>
      <c r="B1523" s="31"/>
      <c r="C1523" s="31"/>
      <c r="D1523" s="31"/>
      <c r="E1523" s="33"/>
      <c r="F1523" s="90"/>
      <c r="G1523" s="31"/>
      <c r="H1523" s="83"/>
      <c r="I1523" s="83"/>
      <c r="J1523" s="62"/>
      <c r="K1523" s="31"/>
      <c r="L1523" s="31"/>
      <c r="M1523" s="83"/>
      <c r="N1523" s="69"/>
      <c r="O1523" s="69"/>
      <c r="P1523" s="74"/>
      <c r="Q1523" s="74"/>
      <c r="R1523" s="75"/>
      <c r="S1523" s="34"/>
      <c r="T1523" s="83"/>
      <c r="U1523" s="83"/>
      <c r="V1523" s="83"/>
      <c r="W1523" s="83"/>
      <c r="X1523" s="74"/>
      <c r="Y1523" s="74"/>
      <c r="Z1523" s="74"/>
      <c r="AA1523" s="66"/>
      <c r="AB1523" s="72"/>
      <c r="AC1523" s="66"/>
      <c r="AD1523" s="72"/>
      <c r="AE1523" s="72"/>
      <c r="AF1523" s="72"/>
      <c r="AG1523" s="62"/>
      <c r="AH1523" s="104"/>
      <c r="AI1523" s="105"/>
      <c r="AJ1523" s="30"/>
      <c r="AK1523" s="30"/>
      <c r="AL1523" s="30"/>
      <c r="AM1523" s="30"/>
      <c r="AN1523" s="68"/>
      <c r="AO1523" s="68"/>
      <c r="AP1523" s="68"/>
      <c r="AQ1523" s="68"/>
      <c r="AR1523" s="68"/>
      <c r="AS1523" s="31"/>
      <c r="AT1523" s="73"/>
      <c r="AU1523" s="73"/>
      <c r="AV1523" s="68"/>
      <c r="AW1523" s="67"/>
      <c r="AX1523" s="67"/>
      <c r="AY1523" s="67"/>
      <c r="AZ1523" s="67"/>
      <c r="BA1523" s="123"/>
      <c r="BB1523" s="123"/>
      <c r="BC1523" s="123"/>
      <c r="BD1523" s="123"/>
      <c r="BE1523" s="123"/>
      <c r="BF1523" s="67"/>
    </row>
    <row r="1524" spans="1:58" ht="25.5" customHeight="1" x14ac:dyDescent="0.25">
      <c r="A1524" s="31"/>
      <c r="B1524" s="31"/>
      <c r="C1524" s="31"/>
      <c r="D1524" s="31"/>
      <c r="E1524" s="33"/>
      <c r="F1524" s="90"/>
      <c r="G1524" s="31"/>
      <c r="H1524" s="83"/>
      <c r="I1524" s="83"/>
      <c r="J1524" s="62"/>
      <c r="K1524" s="31"/>
      <c r="L1524" s="31"/>
      <c r="M1524" s="83"/>
      <c r="N1524" s="69"/>
      <c r="O1524" s="69"/>
      <c r="P1524" s="74"/>
      <c r="Q1524" s="74"/>
      <c r="R1524" s="75"/>
      <c r="S1524" s="34"/>
      <c r="T1524" s="83"/>
      <c r="U1524" s="83"/>
      <c r="V1524" s="83"/>
      <c r="W1524" s="83"/>
      <c r="X1524" s="74"/>
      <c r="Y1524" s="74"/>
      <c r="Z1524" s="74"/>
      <c r="AA1524" s="66"/>
      <c r="AB1524" s="72"/>
      <c r="AC1524" s="66"/>
      <c r="AD1524" s="72"/>
      <c r="AE1524" s="72"/>
      <c r="AF1524" s="72"/>
      <c r="AG1524" s="62"/>
      <c r="AH1524" s="104"/>
      <c r="AI1524" s="105"/>
      <c r="AJ1524" s="30"/>
      <c r="AK1524" s="30"/>
      <c r="AL1524" s="30"/>
      <c r="AM1524" s="30"/>
      <c r="AN1524" s="68"/>
      <c r="AO1524" s="68"/>
      <c r="AP1524" s="68"/>
      <c r="AQ1524" s="68"/>
      <c r="AR1524" s="68"/>
      <c r="AS1524" s="31"/>
      <c r="AT1524" s="73"/>
      <c r="AU1524" s="73"/>
      <c r="AV1524" s="68"/>
      <c r="AW1524" s="67"/>
      <c r="AX1524" s="67"/>
      <c r="AY1524" s="67"/>
      <c r="AZ1524" s="67"/>
      <c r="BA1524" s="123"/>
      <c r="BB1524" s="123"/>
      <c r="BC1524" s="123"/>
      <c r="BD1524" s="123"/>
      <c r="BE1524" s="123"/>
      <c r="BF1524" s="67"/>
    </row>
    <row r="1525" spans="1:58" ht="25.5" customHeight="1" x14ac:dyDescent="0.25">
      <c r="A1525" s="31"/>
      <c r="B1525" s="31"/>
      <c r="C1525" s="31"/>
      <c r="D1525" s="31"/>
      <c r="E1525" s="33"/>
      <c r="F1525" s="90"/>
      <c r="G1525" s="31"/>
      <c r="H1525" s="83"/>
      <c r="I1525" s="83"/>
      <c r="J1525" s="62"/>
      <c r="K1525" s="31"/>
      <c r="L1525" s="31"/>
      <c r="M1525" s="83"/>
      <c r="N1525" s="69"/>
      <c r="O1525" s="69"/>
      <c r="P1525" s="74"/>
      <c r="Q1525" s="74"/>
      <c r="R1525" s="75"/>
      <c r="S1525" s="34"/>
      <c r="T1525" s="83"/>
      <c r="U1525" s="83"/>
      <c r="V1525" s="83"/>
      <c r="W1525" s="83"/>
      <c r="X1525" s="74"/>
      <c r="Y1525" s="74"/>
      <c r="Z1525" s="74"/>
      <c r="AA1525" s="66"/>
      <c r="AB1525" s="72"/>
      <c r="AC1525" s="66"/>
      <c r="AD1525" s="72"/>
      <c r="AE1525" s="72"/>
      <c r="AF1525" s="72"/>
      <c r="AG1525" s="62"/>
      <c r="AH1525" s="104"/>
      <c r="AI1525" s="105"/>
      <c r="AJ1525" s="30"/>
      <c r="AK1525" s="30"/>
      <c r="AL1525" s="30"/>
      <c r="AM1525" s="30"/>
      <c r="AN1525" s="68"/>
      <c r="AO1525" s="68"/>
      <c r="AP1525" s="68"/>
      <c r="AQ1525" s="68"/>
      <c r="AR1525" s="68"/>
      <c r="AS1525" s="31"/>
      <c r="AT1525" s="73"/>
      <c r="AU1525" s="73"/>
      <c r="AV1525" s="68"/>
      <c r="AW1525" s="67"/>
      <c r="AX1525" s="67"/>
      <c r="AY1525" s="67"/>
      <c r="AZ1525" s="67"/>
      <c r="BA1525" s="123"/>
      <c r="BB1525" s="123"/>
      <c r="BC1525" s="123"/>
      <c r="BD1525" s="123"/>
      <c r="BE1525" s="123"/>
      <c r="BF1525" s="67"/>
    </row>
    <row r="1526" spans="1:58" ht="25.5" customHeight="1" x14ac:dyDescent="0.25">
      <c r="A1526" s="31"/>
      <c r="B1526" s="31"/>
      <c r="C1526" s="31"/>
      <c r="D1526" s="31"/>
      <c r="E1526" s="33"/>
      <c r="F1526" s="90"/>
      <c r="G1526" s="31"/>
      <c r="H1526" s="83"/>
      <c r="I1526" s="83"/>
      <c r="J1526" s="62"/>
      <c r="K1526" s="31"/>
      <c r="L1526" s="31"/>
      <c r="M1526" s="83"/>
      <c r="N1526" s="69"/>
      <c r="O1526" s="69"/>
      <c r="P1526" s="74"/>
      <c r="Q1526" s="74"/>
      <c r="R1526" s="75"/>
      <c r="S1526" s="34"/>
      <c r="T1526" s="83"/>
      <c r="U1526" s="83"/>
      <c r="V1526" s="83"/>
      <c r="W1526" s="83"/>
      <c r="X1526" s="74"/>
      <c r="Y1526" s="74"/>
      <c r="Z1526" s="74"/>
      <c r="AA1526" s="66"/>
      <c r="AB1526" s="72"/>
      <c r="AC1526" s="66"/>
      <c r="AD1526" s="72"/>
      <c r="AE1526" s="72"/>
      <c r="AF1526" s="72"/>
      <c r="AG1526" s="62"/>
      <c r="AH1526" s="104"/>
      <c r="AI1526" s="105"/>
      <c r="AJ1526" s="30"/>
      <c r="AK1526" s="30"/>
      <c r="AL1526" s="30"/>
      <c r="AM1526" s="30"/>
      <c r="AN1526" s="68"/>
      <c r="AO1526" s="68"/>
      <c r="AP1526" s="68"/>
      <c r="AQ1526" s="68"/>
      <c r="AR1526" s="68"/>
      <c r="AS1526" s="31"/>
      <c r="AT1526" s="73"/>
      <c r="AU1526" s="73"/>
      <c r="AV1526" s="68"/>
      <c r="AW1526" s="67"/>
      <c r="AX1526" s="67"/>
      <c r="AY1526" s="67"/>
      <c r="AZ1526" s="67"/>
      <c r="BA1526" s="123"/>
      <c r="BB1526" s="123"/>
      <c r="BC1526" s="123"/>
      <c r="BD1526" s="123"/>
      <c r="BE1526" s="123"/>
      <c r="BF1526" s="67"/>
    </row>
    <row r="1527" spans="1:58" ht="25.5" customHeight="1" x14ac:dyDescent="0.25">
      <c r="A1527" s="31"/>
      <c r="B1527" s="31"/>
      <c r="C1527" s="31"/>
      <c r="D1527" s="31"/>
      <c r="E1527" s="33"/>
      <c r="F1527" s="90"/>
      <c r="G1527" s="31"/>
      <c r="H1527" s="83"/>
      <c r="I1527" s="83"/>
      <c r="J1527" s="62"/>
      <c r="K1527" s="31"/>
      <c r="L1527" s="31"/>
      <c r="M1527" s="83"/>
      <c r="N1527" s="69"/>
      <c r="O1527" s="69"/>
      <c r="P1527" s="74"/>
      <c r="Q1527" s="74"/>
      <c r="R1527" s="75"/>
      <c r="S1527" s="34"/>
      <c r="T1527" s="83"/>
      <c r="U1527" s="83"/>
      <c r="V1527" s="83"/>
      <c r="W1527" s="83"/>
      <c r="X1527" s="74"/>
      <c r="Y1527" s="74"/>
      <c r="Z1527" s="74"/>
      <c r="AA1527" s="66"/>
      <c r="AB1527" s="72"/>
      <c r="AC1527" s="66"/>
      <c r="AD1527" s="72"/>
      <c r="AE1527" s="72"/>
      <c r="AF1527" s="72"/>
      <c r="AG1527" s="62"/>
      <c r="AH1527" s="104"/>
      <c r="AI1527" s="105"/>
      <c r="AJ1527" s="30"/>
      <c r="AK1527" s="30"/>
      <c r="AL1527" s="30"/>
      <c r="AM1527" s="30"/>
      <c r="AN1527" s="68"/>
      <c r="AO1527" s="68"/>
      <c r="AP1527" s="68"/>
      <c r="AQ1527" s="68"/>
      <c r="AR1527" s="68"/>
      <c r="AS1527" s="31"/>
      <c r="AT1527" s="73"/>
      <c r="AU1527" s="73"/>
      <c r="AV1527" s="68"/>
      <c r="AW1527" s="67"/>
      <c r="AX1527" s="67"/>
      <c r="AY1527" s="67"/>
      <c r="AZ1527" s="67"/>
      <c r="BA1527" s="123"/>
      <c r="BB1527" s="123"/>
      <c r="BC1527" s="123"/>
      <c r="BD1527" s="123"/>
      <c r="BE1527" s="123"/>
      <c r="BF1527" s="67"/>
    </row>
    <row r="1528" spans="1:58" ht="25.5" customHeight="1" x14ac:dyDescent="0.25">
      <c r="A1528" s="31"/>
      <c r="B1528" s="31"/>
      <c r="C1528" s="31"/>
      <c r="D1528" s="31"/>
      <c r="E1528" s="33"/>
      <c r="F1528" s="90"/>
      <c r="G1528" s="31"/>
      <c r="H1528" s="83"/>
      <c r="I1528" s="83"/>
      <c r="J1528" s="62"/>
      <c r="K1528" s="31"/>
      <c r="L1528" s="31"/>
      <c r="M1528" s="83"/>
      <c r="N1528" s="69"/>
      <c r="O1528" s="69"/>
      <c r="P1528" s="74"/>
      <c r="Q1528" s="74"/>
      <c r="R1528" s="75"/>
      <c r="S1528" s="34"/>
      <c r="T1528" s="83"/>
      <c r="U1528" s="83"/>
      <c r="V1528" s="83"/>
      <c r="W1528" s="83"/>
      <c r="X1528" s="74"/>
      <c r="Y1528" s="74"/>
      <c r="Z1528" s="74"/>
      <c r="AA1528" s="66"/>
      <c r="AB1528" s="72"/>
      <c r="AC1528" s="66"/>
      <c r="AD1528" s="72"/>
      <c r="AE1528" s="72"/>
      <c r="AF1528" s="72"/>
      <c r="AG1528" s="62"/>
      <c r="AH1528" s="104"/>
      <c r="AI1528" s="105"/>
      <c r="AJ1528" s="30"/>
      <c r="AK1528" s="30"/>
      <c r="AL1528" s="30"/>
      <c r="AM1528" s="30"/>
      <c r="AN1528" s="68"/>
      <c r="AO1528" s="68"/>
      <c r="AP1528" s="68"/>
      <c r="AQ1528" s="68"/>
      <c r="AR1528" s="68"/>
      <c r="AS1528" s="31"/>
      <c r="AT1528" s="73"/>
      <c r="AU1528" s="73"/>
      <c r="AV1528" s="68"/>
      <c r="AW1528" s="67"/>
      <c r="AX1528" s="67"/>
      <c r="AY1528" s="67"/>
      <c r="AZ1528" s="67"/>
      <c r="BA1528" s="123"/>
      <c r="BB1528" s="123"/>
      <c r="BC1528" s="123"/>
      <c r="BD1528" s="123"/>
      <c r="BE1528" s="123"/>
      <c r="BF1528" s="67"/>
    </row>
    <row r="1529" spans="1:58" ht="25.5" customHeight="1" x14ac:dyDescent="0.25">
      <c r="A1529" s="31"/>
      <c r="B1529" s="31"/>
      <c r="C1529" s="31"/>
      <c r="D1529" s="31"/>
      <c r="E1529" s="33"/>
      <c r="F1529" s="90"/>
      <c r="G1529" s="31"/>
      <c r="H1529" s="83"/>
      <c r="I1529" s="83"/>
      <c r="J1529" s="62"/>
      <c r="K1529" s="31"/>
      <c r="L1529" s="31"/>
      <c r="M1529" s="83"/>
      <c r="N1529" s="69"/>
      <c r="O1529" s="69"/>
      <c r="P1529" s="74"/>
      <c r="Q1529" s="74"/>
      <c r="R1529" s="75"/>
      <c r="S1529" s="34"/>
      <c r="T1529" s="83"/>
      <c r="U1529" s="83"/>
      <c r="V1529" s="83"/>
      <c r="W1529" s="83"/>
      <c r="X1529" s="74"/>
      <c r="Y1529" s="74"/>
      <c r="Z1529" s="74"/>
      <c r="AA1529" s="66"/>
      <c r="AB1529" s="72"/>
      <c r="AC1529" s="66"/>
      <c r="AD1529" s="72"/>
      <c r="AE1529" s="72"/>
      <c r="AF1529" s="72"/>
      <c r="AG1529" s="62"/>
      <c r="AH1529" s="104"/>
      <c r="AI1529" s="105"/>
      <c r="AJ1529" s="30"/>
      <c r="AK1529" s="30"/>
      <c r="AL1529" s="30"/>
      <c r="AM1529" s="30"/>
      <c r="AN1529" s="68"/>
      <c r="AO1529" s="68"/>
      <c r="AP1529" s="68"/>
      <c r="AQ1529" s="68"/>
      <c r="AR1529" s="68"/>
      <c r="AS1529" s="31"/>
      <c r="AT1529" s="73"/>
      <c r="AU1529" s="73"/>
      <c r="AV1529" s="68"/>
      <c r="AW1529" s="67"/>
      <c r="AX1529" s="67"/>
      <c r="AY1529" s="67"/>
      <c r="AZ1529" s="67"/>
      <c r="BA1529" s="123"/>
      <c r="BB1529" s="123"/>
      <c r="BC1529" s="123"/>
      <c r="BD1529" s="123"/>
      <c r="BE1529" s="123"/>
      <c r="BF1529" s="67"/>
    </row>
    <row r="1530" spans="1:58" ht="25.5" customHeight="1" x14ac:dyDescent="0.25">
      <c r="A1530" s="31"/>
      <c r="B1530" s="31"/>
      <c r="C1530" s="31"/>
      <c r="D1530" s="31"/>
      <c r="E1530" s="33"/>
      <c r="F1530" s="90"/>
      <c r="G1530" s="31"/>
      <c r="H1530" s="83"/>
      <c r="I1530" s="83"/>
      <c r="J1530" s="62"/>
      <c r="K1530" s="31"/>
      <c r="L1530" s="31"/>
      <c r="M1530" s="83"/>
      <c r="N1530" s="69"/>
      <c r="O1530" s="69"/>
      <c r="P1530" s="74"/>
      <c r="Q1530" s="74"/>
      <c r="R1530" s="75"/>
      <c r="S1530" s="34"/>
      <c r="T1530" s="83"/>
      <c r="U1530" s="83"/>
      <c r="V1530" s="83"/>
      <c r="W1530" s="83"/>
      <c r="X1530" s="74"/>
      <c r="Y1530" s="74"/>
      <c r="Z1530" s="74"/>
      <c r="AA1530" s="66"/>
      <c r="AB1530" s="72"/>
      <c r="AC1530" s="66"/>
      <c r="AD1530" s="72"/>
      <c r="AE1530" s="72"/>
      <c r="AF1530" s="72"/>
      <c r="AG1530" s="62"/>
      <c r="AH1530" s="104"/>
      <c r="AI1530" s="105"/>
      <c r="AJ1530" s="30"/>
      <c r="AK1530" s="30"/>
      <c r="AL1530" s="30"/>
      <c r="AM1530" s="30"/>
      <c r="AN1530" s="68"/>
      <c r="AO1530" s="68"/>
      <c r="AP1530" s="68"/>
      <c r="AQ1530" s="68"/>
      <c r="AR1530" s="68"/>
      <c r="AS1530" s="31"/>
      <c r="AT1530" s="73"/>
      <c r="AU1530" s="73"/>
      <c r="AV1530" s="68"/>
      <c r="AW1530" s="67"/>
      <c r="AX1530" s="67"/>
      <c r="AY1530" s="67"/>
      <c r="AZ1530" s="67"/>
      <c r="BA1530" s="123"/>
      <c r="BB1530" s="123"/>
      <c r="BC1530" s="123"/>
      <c r="BD1530" s="123"/>
      <c r="BE1530" s="123"/>
      <c r="BF1530" s="67"/>
    </row>
    <row r="1531" spans="1:58" ht="25.5" customHeight="1" x14ac:dyDescent="0.25">
      <c r="A1531" s="31"/>
      <c r="B1531" s="31"/>
      <c r="C1531" s="31"/>
      <c r="D1531" s="31"/>
      <c r="E1531" s="33"/>
      <c r="F1531" s="90"/>
      <c r="G1531" s="31"/>
      <c r="H1531" s="83"/>
      <c r="I1531" s="83"/>
      <c r="J1531" s="62"/>
      <c r="K1531" s="31"/>
      <c r="L1531" s="31"/>
      <c r="M1531" s="83"/>
      <c r="N1531" s="69"/>
      <c r="O1531" s="69"/>
      <c r="P1531" s="74"/>
      <c r="Q1531" s="74"/>
      <c r="R1531" s="75"/>
      <c r="S1531" s="34"/>
      <c r="T1531" s="83"/>
      <c r="U1531" s="83"/>
      <c r="V1531" s="83"/>
      <c r="W1531" s="83"/>
      <c r="X1531" s="74"/>
      <c r="Y1531" s="74"/>
      <c r="Z1531" s="74"/>
      <c r="AA1531" s="66"/>
      <c r="AB1531" s="72"/>
      <c r="AC1531" s="66"/>
      <c r="AD1531" s="72"/>
      <c r="AE1531" s="72"/>
      <c r="AF1531" s="72"/>
      <c r="AG1531" s="62"/>
      <c r="AH1531" s="104"/>
      <c r="AI1531" s="105"/>
      <c r="AJ1531" s="30"/>
      <c r="AK1531" s="30"/>
      <c r="AL1531" s="30"/>
      <c r="AM1531" s="30"/>
      <c r="AN1531" s="68"/>
      <c r="AO1531" s="68"/>
      <c r="AP1531" s="68"/>
      <c r="AQ1531" s="68"/>
      <c r="AR1531" s="68"/>
      <c r="AS1531" s="31"/>
      <c r="AT1531" s="73"/>
      <c r="AU1531" s="73"/>
      <c r="AV1531" s="68"/>
      <c r="AW1531" s="67"/>
      <c r="AX1531" s="67"/>
      <c r="AY1531" s="67"/>
      <c r="AZ1531" s="67"/>
      <c r="BA1531" s="123"/>
      <c r="BB1531" s="123"/>
      <c r="BC1531" s="123"/>
      <c r="BD1531" s="123"/>
      <c r="BE1531" s="123"/>
      <c r="BF1531" s="67"/>
    </row>
    <row r="1532" spans="1:58" ht="25.5" customHeight="1" x14ac:dyDescent="0.25">
      <c r="A1532" s="31"/>
      <c r="B1532" s="31"/>
      <c r="C1532" s="31"/>
      <c r="D1532" s="31"/>
      <c r="E1532" s="33"/>
      <c r="F1532" s="90"/>
      <c r="G1532" s="31"/>
      <c r="H1532" s="83"/>
      <c r="I1532" s="83"/>
      <c r="J1532" s="62"/>
      <c r="K1532" s="31"/>
      <c r="L1532" s="31"/>
      <c r="M1532" s="83"/>
      <c r="N1532" s="69"/>
      <c r="O1532" s="69"/>
      <c r="P1532" s="74"/>
      <c r="Q1532" s="74"/>
      <c r="R1532" s="75"/>
      <c r="S1532" s="34"/>
      <c r="T1532" s="83"/>
      <c r="U1532" s="83"/>
      <c r="V1532" s="83"/>
      <c r="W1532" s="83"/>
      <c r="X1532" s="74"/>
      <c r="Y1532" s="74"/>
      <c r="Z1532" s="74"/>
      <c r="AA1532" s="66"/>
      <c r="AB1532" s="72"/>
      <c r="AC1532" s="66"/>
      <c r="AD1532" s="72"/>
      <c r="AE1532" s="72"/>
      <c r="AF1532" s="72"/>
      <c r="AG1532" s="62"/>
      <c r="AH1532" s="104"/>
      <c r="AI1532" s="105"/>
      <c r="AJ1532" s="30"/>
      <c r="AK1532" s="30"/>
      <c r="AL1532" s="30"/>
      <c r="AM1532" s="30"/>
      <c r="AN1532" s="68"/>
      <c r="AO1532" s="68"/>
      <c r="AP1532" s="68"/>
      <c r="AQ1532" s="68"/>
      <c r="AR1532" s="68"/>
      <c r="AS1532" s="31"/>
      <c r="AT1532" s="73"/>
      <c r="AU1532" s="73"/>
      <c r="AV1532" s="68"/>
      <c r="AW1532" s="67"/>
      <c r="AX1532" s="67"/>
      <c r="AY1532" s="67"/>
      <c r="AZ1532" s="67"/>
      <c r="BA1532" s="123"/>
      <c r="BB1532" s="123"/>
      <c r="BC1532" s="123"/>
      <c r="BD1532" s="123"/>
      <c r="BE1532" s="123"/>
      <c r="BF1532" s="67"/>
    </row>
    <row r="1533" spans="1:58" ht="25.5" customHeight="1" x14ac:dyDescent="0.25">
      <c r="A1533" s="31"/>
      <c r="B1533" s="31"/>
      <c r="C1533" s="31"/>
      <c r="D1533" s="31"/>
      <c r="E1533" s="33"/>
      <c r="F1533" s="90"/>
      <c r="G1533" s="31"/>
      <c r="H1533" s="83"/>
      <c r="I1533" s="83"/>
      <c r="J1533" s="62"/>
      <c r="K1533" s="31"/>
      <c r="L1533" s="31"/>
      <c r="M1533" s="83"/>
      <c r="N1533" s="69"/>
      <c r="O1533" s="69"/>
      <c r="P1533" s="74"/>
      <c r="Q1533" s="74"/>
      <c r="R1533" s="75"/>
      <c r="S1533" s="34"/>
      <c r="T1533" s="83"/>
      <c r="U1533" s="83"/>
      <c r="V1533" s="83"/>
      <c r="W1533" s="83"/>
      <c r="X1533" s="74"/>
      <c r="Y1533" s="74"/>
      <c r="Z1533" s="74"/>
      <c r="AA1533" s="66"/>
      <c r="AB1533" s="72"/>
      <c r="AC1533" s="66"/>
      <c r="AD1533" s="72"/>
      <c r="AE1533" s="72"/>
      <c r="AF1533" s="72"/>
      <c r="AG1533" s="62"/>
      <c r="AH1533" s="104"/>
      <c r="AI1533" s="105"/>
      <c r="AJ1533" s="30"/>
      <c r="AK1533" s="30"/>
      <c r="AL1533" s="30"/>
      <c r="AM1533" s="30"/>
      <c r="AN1533" s="68"/>
      <c r="AO1533" s="68"/>
      <c r="AP1533" s="68"/>
      <c r="AQ1533" s="68"/>
      <c r="AR1533" s="68"/>
      <c r="AS1533" s="31"/>
      <c r="AT1533" s="73"/>
      <c r="AU1533" s="73"/>
      <c r="AV1533" s="68"/>
      <c r="AW1533" s="67"/>
      <c r="AX1533" s="67"/>
      <c r="AY1533" s="67"/>
      <c r="AZ1533" s="67"/>
      <c r="BA1533" s="123"/>
      <c r="BB1533" s="123"/>
      <c r="BC1533" s="123"/>
      <c r="BD1533" s="123"/>
      <c r="BE1533" s="123"/>
      <c r="BF1533" s="67"/>
    </row>
    <row r="1534" spans="1:58" ht="25.5" customHeight="1" x14ac:dyDescent="0.25">
      <c r="A1534" s="31"/>
      <c r="B1534" s="31"/>
      <c r="C1534" s="31"/>
      <c r="D1534" s="31"/>
      <c r="E1534" s="33"/>
      <c r="F1534" s="90"/>
      <c r="G1534" s="31"/>
      <c r="H1534" s="83"/>
      <c r="I1534" s="83"/>
      <c r="J1534" s="62"/>
      <c r="K1534" s="31"/>
      <c r="L1534" s="31"/>
      <c r="M1534" s="83"/>
      <c r="N1534" s="69"/>
      <c r="O1534" s="69"/>
      <c r="P1534" s="74"/>
      <c r="Q1534" s="74"/>
      <c r="R1534" s="75"/>
      <c r="S1534" s="34"/>
      <c r="T1534" s="83"/>
      <c r="U1534" s="83"/>
      <c r="V1534" s="83"/>
      <c r="W1534" s="83"/>
      <c r="X1534" s="74"/>
      <c r="Y1534" s="74"/>
      <c r="Z1534" s="74"/>
      <c r="AA1534" s="66"/>
      <c r="AB1534" s="72"/>
      <c r="AC1534" s="66"/>
      <c r="AD1534" s="72"/>
      <c r="AE1534" s="72"/>
      <c r="AF1534" s="72"/>
      <c r="AG1534" s="62"/>
      <c r="AH1534" s="104"/>
      <c r="AI1534" s="105"/>
      <c r="AJ1534" s="30"/>
      <c r="AK1534" s="30"/>
      <c r="AL1534" s="30"/>
      <c r="AM1534" s="30"/>
      <c r="AN1534" s="68"/>
      <c r="AO1534" s="68"/>
      <c r="AP1534" s="68"/>
      <c r="AQ1534" s="68"/>
      <c r="AR1534" s="68"/>
      <c r="AS1534" s="31"/>
      <c r="AT1534" s="73"/>
      <c r="AU1534" s="73"/>
      <c r="AV1534" s="68"/>
      <c r="AW1534" s="67"/>
      <c r="AX1534" s="67"/>
      <c r="AY1534" s="67"/>
      <c r="AZ1534" s="67"/>
      <c r="BA1534" s="123"/>
      <c r="BB1534" s="123"/>
      <c r="BC1534" s="123"/>
      <c r="BD1534" s="123"/>
      <c r="BE1534" s="123"/>
      <c r="BF1534" s="67"/>
    </row>
    <row r="1535" spans="1:58" ht="25.5" customHeight="1" x14ac:dyDescent="0.25">
      <c r="A1535" s="31"/>
      <c r="B1535" s="31"/>
      <c r="C1535" s="31"/>
      <c r="D1535" s="31"/>
      <c r="E1535" s="33"/>
      <c r="F1535" s="90"/>
      <c r="G1535" s="31"/>
      <c r="H1535" s="83"/>
      <c r="I1535" s="83"/>
      <c r="J1535" s="62"/>
      <c r="K1535" s="31"/>
      <c r="L1535" s="31"/>
      <c r="M1535" s="83"/>
      <c r="N1535" s="69"/>
      <c r="O1535" s="69"/>
      <c r="P1535" s="74"/>
      <c r="Q1535" s="74"/>
      <c r="R1535" s="75"/>
      <c r="S1535" s="34"/>
      <c r="T1535" s="83"/>
      <c r="U1535" s="83"/>
      <c r="V1535" s="83"/>
      <c r="W1535" s="83"/>
      <c r="X1535" s="74"/>
      <c r="Y1535" s="74"/>
      <c r="Z1535" s="74"/>
      <c r="AA1535" s="66"/>
      <c r="AB1535" s="72"/>
      <c r="AC1535" s="66"/>
      <c r="AD1535" s="72"/>
      <c r="AE1535" s="72"/>
      <c r="AF1535" s="72"/>
      <c r="AG1535" s="62"/>
      <c r="AH1535" s="104"/>
      <c r="AI1535" s="105"/>
      <c r="AJ1535" s="30"/>
      <c r="AK1535" s="30"/>
      <c r="AL1535" s="30"/>
      <c r="AM1535" s="30"/>
      <c r="AN1535" s="68"/>
      <c r="AO1535" s="68"/>
      <c r="AP1535" s="68"/>
      <c r="AQ1535" s="68"/>
      <c r="AR1535" s="68"/>
      <c r="AS1535" s="31"/>
      <c r="AT1535" s="73"/>
      <c r="AU1535" s="73"/>
      <c r="AV1535" s="68"/>
      <c r="AW1535" s="67"/>
      <c r="AX1535" s="67"/>
      <c r="AY1535" s="67"/>
      <c r="AZ1535" s="67"/>
      <c r="BA1535" s="123"/>
      <c r="BB1535" s="123"/>
      <c r="BC1535" s="123"/>
      <c r="BD1535" s="123"/>
      <c r="BE1535" s="123"/>
      <c r="BF1535" s="67"/>
    </row>
    <row r="1536" spans="1:58" ht="25.5" customHeight="1" x14ac:dyDescent="0.25">
      <c r="A1536" s="31"/>
      <c r="B1536" s="31"/>
      <c r="C1536" s="31"/>
      <c r="D1536" s="31"/>
      <c r="E1536" s="33"/>
      <c r="F1536" s="90"/>
      <c r="G1536" s="31"/>
      <c r="H1536" s="83"/>
      <c r="I1536" s="83"/>
      <c r="J1536" s="62"/>
      <c r="K1536" s="31"/>
      <c r="L1536" s="31"/>
      <c r="M1536" s="83"/>
      <c r="N1536" s="69"/>
      <c r="O1536" s="69"/>
      <c r="P1536" s="74"/>
      <c r="Q1536" s="74"/>
      <c r="R1536" s="75"/>
      <c r="S1536" s="34"/>
      <c r="T1536" s="83"/>
      <c r="U1536" s="83"/>
      <c r="V1536" s="83"/>
      <c r="W1536" s="83"/>
      <c r="X1536" s="74"/>
      <c r="Y1536" s="74"/>
      <c r="Z1536" s="74"/>
      <c r="AA1536" s="66"/>
      <c r="AB1536" s="72"/>
      <c r="AC1536" s="66"/>
      <c r="AD1536" s="72"/>
      <c r="AE1536" s="72"/>
      <c r="AF1536" s="72"/>
      <c r="AG1536" s="62"/>
      <c r="AH1536" s="104"/>
      <c r="AI1536" s="105"/>
      <c r="AJ1536" s="30"/>
      <c r="AK1536" s="30"/>
      <c r="AL1536" s="30"/>
      <c r="AM1536" s="30"/>
      <c r="AN1536" s="68"/>
      <c r="AO1536" s="68"/>
      <c r="AP1536" s="68"/>
      <c r="AQ1536" s="68"/>
      <c r="AR1536" s="68"/>
      <c r="AS1536" s="31"/>
      <c r="AT1536" s="73"/>
      <c r="AU1536" s="73"/>
      <c r="AV1536" s="68"/>
      <c r="AW1536" s="67"/>
      <c r="AX1536" s="67"/>
      <c r="AY1536" s="67"/>
      <c r="AZ1536" s="67"/>
      <c r="BA1536" s="123"/>
      <c r="BB1536" s="123"/>
      <c r="BC1536" s="123"/>
      <c r="BD1536" s="123"/>
      <c r="BE1536" s="123"/>
      <c r="BF1536" s="67"/>
    </row>
    <row r="1537" spans="1:58" ht="25.5" customHeight="1" x14ac:dyDescent="0.25">
      <c r="A1537" s="31"/>
      <c r="B1537" s="31"/>
      <c r="C1537" s="31"/>
      <c r="D1537" s="31"/>
      <c r="E1537" s="33"/>
      <c r="F1537" s="90"/>
      <c r="G1537" s="31"/>
      <c r="H1537" s="83"/>
      <c r="I1537" s="83"/>
      <c r="J1537" s="62"/>
      <c r="K1537" s="31"/>
      <c r="L1537" s="31"/>
      <c r="M1537" s="83"/>
      <c r="N1537" s="69"/>
      <c r="O1537" s="69"/>
      <c r="P1537" s="74"/>
      <c r="Q1537" s="74"/>
      <c r="R1537" s="75"/>
      <c r="S1537" s="34"/>
      <c r="T1537" s="83"/>
      <c r="U1537" s="83"/>
      <c r="V1537" s="83"/>
      <c r="W1537" s="83"/>
      <c r="X1537" s="74"/>
      <c r="Y1537" s="74"/>
      <c r="Z1537" s="74"/>
      <c r="AA1537" s="66"/>
      <c r="AB1537" s="72"/>
      <c r="AC1537" s="66"/>
      <c r="AD1537" s="72"/>
      <c r="AE1537" s="72"/>
      <c r="AF1537" s="72"/>
      <c r="AG1537" s="62"/>
      <c r="AH1537" s="104"/>
      <c r="AI1537" s="105"/>
      <c r="AJ1537" s="30"/>
      <c r="AK1537" s="30"/>
      <c r="AL1537" s="30"/>
      <c r="AM1537" s="30"/>
      <c r="AN1537" s="68"/>
      <c r="AO1537" s="68"/>
      <c r="AP1537" s="68"/>
      <c r="AQ1537" s="68"/>
      <c r="AR1537" s="68"/>
      <c r="AS1537" s="31"/>
      <c r="AT1537" s="73"/>
      <c r="AU1537" s="73"/>
      <c r="AV1537" s="68"/>
      <c r="AW1537" s="67"/>
      <c r="AX1537" s="67"/>
      <c r="AY1537" s="67"/>
      <c r="AZ1537" s="67"/>
      <c r="BA1537" s="123"/>
      <c r="BB1537" s="123"/>
      <c r="BC1537" s="123"/>
      <c r="BD1537" s="123"/>
      <c r="BE1537" s="123"/>
      <c r="BF1537" s="67"/>
    </row>
    <row r="1538" spans="1:58" ht="25.5" customHeight="1" x14ac:dyDescent="0.25">
      <c r="A1538" s="31"/>
      <c r="B1538" s="31"/>
      <c r="C1538" s="31"/>
      <c r="D1538" s="31"/>
      <c r="E1538" s="33"/>
      <c r="F1538" s="90"/>
      <c r="G1538" s="31"/>
      <c r="H1538" s="83"/>
      <c r="I1538" s="83"/>
      <c r="J1538" s="62"/>
      <c r="K1538" s="31"/>
      <c r="L1538" s="31"/>
      <c r="M1538" s="83"/>
      <c r="N1538" s="69"/>
      <c r="O1538" s="69"/>
      <c r="P1538" s="74"/>
      <c r="Q1538" s="74"/>
      <c r="R1538" s="75"/>
      <c r="S1538" s="34"/>
      <c r="T1538" s="83"/>
      <c r="U1538" s="83"/>
      <c r="V1538" s="83"/>
      <c r="W1538" s="83"/>
      <c r="X1538" s="74"/>
      <c r="Y1538" s="74"/>
      <c r="Z1538" s="74"/>
      <c r="AA1538" s="66"/>
      <c r="AB1538" s="72"/>
      <c r="AC1538" s="66"/>
      <c r="AD1538" s="72"/>
      <c r="AE1538" s="72"/>
      <c r="AF1538" s="72"/>
      <c r="AG1538" s="62"/>
      <c r="AH1538" s="104"/>
      <c r="AI1538" s="105"/>
      <c r="AJ1538" s="30"/>
      <c r="AK1538" s="30"/>
      <c r="AL1538" s="30"/>
      <c r="AM1538" s="30"/>
      <c r="AN1538" s="68"/>
      <c r="AO1538" s="68"/>
      <c r="AP1538" s="68"/>
      <c r="AQ1538" s="68"/>
      <c r="AR1538" s="68"/>
      <c r="AS1538" s="31"/>
      <c r="AT1538" s="73"/>
      <c r="AU1538" s="73"/>
      <c r="AV1538" s="68"/>
      <c r="AW1538" s="67"/>
      <c r="AX1538" s="67"/>
      <c r="AY1538" s="67"/>
      <c r="AZ1538" s="67"/>
      <c r="BA1538" s="123"/>
      <c r="BB1538" s="123"/>
      <c r="BC1538" s="123"/>
      <c r="BD1538" s="123"/>
      <c r="BE1538" s="123"/>
      <c r="BF1538" s="67"/>
    </row>
    <row r="1539" spans="1:58" ht="25.5" customHeight="1" x14ac:dyDescent="0.25">
      <c r="A1539" s="31"/>
      <c r="B1539" s="31"/>
      <c r="C1539" s="31"/>
      <c r="D1539" s="31"/>
      <c r="E1539" s="33"/>
      <c r="F1539" s="90"/>
      <c r="G1539" s="31"/>
      <c r="H1539" s="83"/>
      <c r="I1539" s="83"/>
      <c r="J1539" s="62"/>
      <c r="K1539" s="31"/>
      <c r="L1539" s="31"/>
      <c r="M1539" s="83"/>
      <c r="N1539" s="69"/>
      <c r="O1539" s="69"/>
      <c r="P1539" s="74"/>
      <c r="Q1539" s="74"/>
      <c r="R1539" s="75"/>
      <c r="S1539" s="34"/>
      <c r="T1539" s="83"/>
      <c r="U1539" s="83"/>
      <c r="V1539" s="83"/>
      <c r="W1539" s="83"/>
      <c r="X1539" s="74"/>
      <c r="Y1539" s="74"/>
      <c r="Z1539" s="74"/>
      <c r="AA1539" s="66"/>
      <c r="AB1539" s="72"/>
      <c r="AC1539" s="66"/>
      <c r="AD1539" s="72"/>
      <c r="AE1539" s="72"/>
      <c r="AF1539" s="72"/>
      <c r="AG1539" s="62"/>
      <c r="AH1539" s="104"/>
      <c r="AI1539" s="105"/>
      <c r="AJ1539" s="30"/>
      <c r="AK1539" s="30"/>
      <c r="AL1539" s="30"/>
      <c r="AM1539" s="30"/>
      <c r="AN1539" s="68"/>
      <c r="AO1539" s="68"/>
      <c r="AP1539" s="68"/>
      <c r="AQ1539" s="68"/>
      <c r="AR1539" s="68"/>
      <c r="AS1539" s="31"/>
      <c r="AT1539" s="73"/>
      <c r="AU1539" s="73"/>
      <c r="AV1539" s="68"/>
      <c r="AW1539" s="67"/>
      <c r="AX1539" s="67"/>
      <c r="AY1539" s="67"/>
      <c r="AZ1539" s="67"/>
      <c r="BA1539" s="123"/>
      <c r="BB1539" s="123"/>
      <c r="BC1539" s="123"/>
      <c r="BD1539" s="123"/>
      <c r="BE1539" s="123"/>
      <c r="BF1539" s="67"/>
    </row>
    <row r="1540" spans="1:58" ht="25.5" customHeight="1" x14ac:dyDescent="0.25">
      <c r="A1540" s="31"/>
      <c r="B1540" s="31"/>
      <c r="C1540" s="31"/>
      <c r="D1540" s="31"/>
      <c r="E1540" s="33"/>
      <c r="F1540" s="90"/>
      <c r="G1540" s="31"/>
      <c r="H1540" s="83"/>
      <c r="I1540" s="83"/>
      <c r="J1540" s="62"/>
      <c r="K1540" s="31"/>
      <c r="L1540" s="31"/>
      <c r="M1540" s="83"/>
      <c r="N1540" s="69"/>
      <c r="O1540" s="69"/>
      <c r="P1540" s="74"/>
      <c r="Q1540" s="74"/>
      <c r="R1540" s="75"/>
      <c r="S1540" s="34"/>
      <c r="T1540" s="83"/>
      <c r="U1540" s="83"/>
      <c r="V1540" s="83"/>
      <c r="W1540" s="83"/>
      <c r="X1540" s="74"/>
      <c r="Y1540" s="74"/>
      <c r="Z1540" s="74"/>
      <c r="AA1540" s="66"/>
      <c r="AB1540" s="72"/>
      <c r="AC1540" s="66"/>
      <c r="AD1540" s="72"/>
      <c r="AE1540" s="72"/>
      <c r="AF1540" s="72"/>
      <c r="AG1540" s="62"/>
      <c r="AH1540" s="104"/>
      <c r="AI1540" s="105"/>
      <c r="AJ1540" s="30"/>
      <c r="AK1540" s="30"/>
      <c r="AL1540" s="30"/>
      <c r="AM1540" s="30"/>
      <c r="AN1540" s="68"/>
      <c r="AO1540" s="68"/>
      <c r="AP1540" s="68"/>
      <c r="AQ1540" s="68"/>
      <c r="AR1540" s="68"/>
      <c r="AS1540" s="31"/>
      <c r="AT1540" s="73"/>
      <c r="AU1540" s="73"/>
      <c r="AV1540" s="68"/>
      <c r="AW1540" s="67"/>
      <c r="AX1540" s="67"/>
      <c r="AY1540" s="67"/>
      <c r="AZ1540" s="67"/>
      <c r="BA1540" s="123"/>
      <c r="BB1540" s="123"/>
      <c r="BC1540" s="123"/>
      <c r="BD1540" s="123"/>
      <c r="BE1540" s="123"/>
      <c r="BF1540" s="67"/>
    </row>
    <row r="1541" spans="1:58" ht="25.5" customHeight="1" x14ac:dyDescent="0.25">
      <c r="A1541" s="31"/>
      <c r="B1541" s="31"/>
      <c r="C1541" s="31"/>
      <c r="D1541" s="31"/>
      <c r="E1541" s="33"/>
      <c r="F1541" s="90"/>
      <c r="G1541" s="31"/>
      <c r="H1541" s="83"/>
      <c r="I1541" s="83"/>
      <c r="J1541" s="62"/>
      <c r="K1541" s="31"/>
      <c r="L1541" s="31"/>
      <c r="M1541" s="83"/>
      <c r="N1541" s="69"/>
      <c r="O1541" s="69"/>
      <c r="P1541" s="74"/>
      <c r="Q1541" s="74"/>
      <c r="R1541" s="75"/>
      <c r="S1541" s="34"/>
      <c r="T1541" s="83"/>
      <c r="U1541" s="83"/>
      <c r="V1541" s="83"/>
      <c r="W1541" s="83"/>
      <c r="X1541" s="74"/>
      <c r="Y1541" s="74"/>
      <c r="Z1541" s="74"/>
      <c r="AA1541" s="66"/>
      <c r="AB1541" s="72"/>
      <c r="AC1541" s="66"/>
      <c r="AD1541" s="72"/>
      <c r="AE1541" s="72"/>
      <c r="AF1541" s="72"/>
      <c r="AG1541" s="62"/>
      <c r="AH1541" s="104"/>
      <c r="AI1541" s="105"/>
      <c r="AJ1541" s="30"/>
      <c r="AK1541" s="30"/>
      <c r="AL1541" s="30"/>
      <c r="AM1541" s="30"/>
      <c r="AN1541" s="68"/>
      <c r="AO1541" s="68"/>
      <c r="AP1541" s="68"/>
      <c r="AQ1541" s="68"/>
      <c r="AR1541" s="68"/>
      <c r="AS1541" s="31"/>
      <c r="AT1541" s="73"/>
      <c r="AU1541" s="73"/>
      <c r="AV1541" s="68"/>
      <c r="AW1541" s="67"/>
      <c r="AX1541" s="67"/>
      <c r="AY1541" s="67"/>
      <c r="AZ1541" s="67"/>
      <c r="BA1541" s="123"/>
      <c r="BB1541" s="123"/>
      <c r="BC1541" s="123"/>
      <c r="BD1541" s="123"/>
      <c r="BE1541" s="123"/>
      <c r="BF1541" s="67"/>
    </row>
    <row r="1542" spans="1:58" ht="25.5" customHeight="1" x14ac:dyDescent="0.25">
      <c r="A1542" s="31"/>
      <c r="B1542" s="31"/>
      <c r="C1542" s="31"/>
      <c r="D1542" s="31"/>
      <c r="E1542" s="33"/>
      <c r="F1542" s="90"/>
      <c r="G1542" s="31"/>
      <c r="H1542" s="83"/>
      <c r="I1542" s="83"/>
      <c r="J1542" s="62"/>
      <c r="K1542" s="31"/>
      <c r="L1542" s="31"/>
      <c r="M1542" s="83"/>
      <c r="N1542" s="69"/>
      <c r="O1542" s="69"/>
      <c r="P1542" s="74"/>
      <c r="Q1542" s="74"/>
      <c r="R1542" s="75"/>
      <c r="S1542" s="34"/>
      <c r="T1542" s="83"/>
      <c r="U1542" s="83"/>
      <c r="V1542" s="83"/>
      <c r="W1542" s="83"/>
      <c r="X1542" s="74"/>
      <c r="Y1542" s="74"/>
      <c r="Z1542" s="74"/>
      <c r="AA1542" s="66"/>
      <c r="AB1542" s="72"/>
      <c r="AC1542" s="66"/>
      <c r="AD1542" s="72"/>
      <c r="AE1542" s="72"/>
      <c r="AF1542" s="72"/>
      <c r="AG1542" s="62"/>
      <c r="AH1542" s="104"/>
      <c r="AI1542" s="105"/>
      <c r="AJ1542" s="30"/>
      <c r="AK1542" s="30"/>
      <c r="AL1542" s="30"/>
      <c r="AM1542" s="30"/>
      <c r="AN1542" s="68"/>
      <c r="AO1542" s="68"/>
      <c r="AP1542" s="68"/>
      <c r="AQ1542" s="68"/>
      <c r="AR1542" s="68"/>
      <c r="AS1542" s="31"/>
      <c r="AT1542" s="73"/>
      <c r="AU1542" s="73"/>
      <c r="AV1542" s="68"/>
      <c r="AW1542" s="67"/>
      <c r="AX1542" s="67"/>
      <c r="AY1542" s="67"/>
      <c r="AZ1542" s="67"/>
      <c r="BA1542" s="123"/>
      <c r="BB1542" s="123"/>
      <c r="BC1542" s="123"/>
      <c r="BD1542" s="123"/>
      <c r="BE1542" s="123"/>
      <c r="BF1542" s="67"/>
    </row>
    <row r="1543" spans="1:58" ht="25.5" customHeight="1" x14ac:dyDescent="0.25">
      <c r="A1543" s="31"/>
      <c r="B1543" s="31"/>
      <c r="C1543" s="31"/>
      <c r="D1543" s="31"/>
      <c r="E1543" s="33"/>
      <c r="F1543" s="90"/>
      <c r="G1543" s="31"/>
      <c r="H1543" s="83"/>
      <c r="I1543" s="83"/>
      <c r="J1543" s="62"/>
      <c r="K1543" s="31"/>
      <c r="L1543" s="31"/>
      <c r="M1543" s="83"/>
      <c r="N1543" s="69"/>
      <c r="O1543" s="69"/>
      <c r="P1543" s="74"/>
      <c r="Q1543" s="74"/>
      <c r="R1543" s="75"/>
      <c r="S1543" s="34"/>
      <c r="T1543" s="83"/>
      <c r="U1543" s="83"/>
      <c r="V1543" s="83"/>
      <c r="W1543" s="83"/>
      <c r="X1543" s="74"/>
      <c r="Y1543" s="74"/>
      <c r="Z1543" s="74"/>
      <c r="AA1543" s="66"/>
      <c r="AB1543" s="72"/>
      <c r="AC1543" s="66"/>
      <c r="AD1543" s="72"/>
      <c r="AE1543" s="72"/>
      <c r="AF1543" s="72"/>
      <c r="AG1543" s="62"/>
      <c r="AH1543" s="104"/>
      <c r="AI1543" s="105"/>
      <c r="AJ1543" s="30"/>
      <c r="AK1543" s="30"/>
      <c r="AL1543" s="30"/>
      <c r="AM1543" s="30"/>
      <c r="AN1543" s="68"/>
      <c r="AO1543" s="68"/>
      <c r="AP1543" s="68"/>
      <c r="AQ1543" s="68"/>
      <c r="AR1543" s="68"/>
      <c r="AS1543" s="31"/>
      <c r="AT1543" s="73"/>
      <c r="AU1543" s="73"/>
      <c r="AV1543" s="68"/>
      <c r="AW1543" s="67"/>
      <c r="AX1543" s="67"/>
      <c r="AY1543" s="67"/>
      <c r="AZ1543" s="67"/>
      <c r="BA1543" s="123"/>
      <c r="BB1543" s="123"/>
      <c r="BC1543" s="123"/>
      <c r="BD1543" s="123"/>
      <c r="BE1543" s="123"/>
      <c r="BF1543" s="67"/>
    </row>
    <row r="1544" spans="1:58" ht="25.5" customHeight="1" x14ac:dyDescent="0.25">
      <c r="A1544" s="31"/>
      <c r="B1544" s="31"/>
      <c r="C1544" s="31"/>
      <c r="D1544" s="31"/>
      <c r="E1544" s="33"/>
      <c r="F1544" s="90"/>
      <c r="G1544" s="31"/>
      <c r="H1544" s="83"/>
      <c r="I1544" s="83"/>
      <c r="J1544" s="62"/>
      <c r="K1544" s="31"/>
      <c r="L1544" s="31"/>
      <c r="M1544" s="83"/>
      <c r="N1544" s="69"/>
      <c r="O1544" s="69"/>
      <c r="P1544" s="74"/>
      <c r="Q1544" s="74"/>
      <c r="R1544" s="75"/>
      <c r="S1544" s="34"/>
      <c r="T1544" s="83"/>
      <c r="U1544" s="83"/>
      <c r="V1544" s="83"/>
      <c r="W1544" s="83"/>
      <c r="X1544" s="74"/>
      <c r="Y1544" s="74"/>
      <c r="Z1544" s="74"/>
      <c r="AA1544" s="66"/>
      <c r="AB1544" s="72"/>
      <c r="AC1544" s="66"/>
      <c r="AD1544" s="72"/>
      <c r="AE1544" s="72"/>
      <c r="AF1544" s="72"/>
      <c r="AG1544" s="62"/>
      <c r="AH1544" s="104"/>
      <c r="AI1544" s="105"/>
      <c r="AJ1544" s="30"/>
      <c r="AK1544" s="30"/>
      <c r="AL1544" s="30"/>
      <c r="AM1544" s="30"/>
      <c r="AN1544" s="68"/>
      <c r="AO1544" s="68"/>
      <c r="AP1544" s="68"/>
      <c r="AQ1544" s="68"/>
      <c r="AR1544" s="68"/>
      <c r="AS1544" s="31"/>
      <c r="AT1544" s="73"/>
      <c r="AU1544" s="73"/>
      <c r="AV1544" s="68"/>
      <c r="AW1544" s="67"/>
      <c r="AX1544" s="67"/>
      <c r="AY1544" s="67"/>
      <c r="AZ1544" s="67"/>
      <c r="BA1544" s="123"/>
      <c r="BB1544" s="123"/>
      <c r="BC1544" s="123"/>
      <c r="BD1544" s="123"/>
      <c r="BE1544" s="123"/>
      <c r="BF1544" s="67"/>
    </row>
    <row r="1545" spans="1:58" ht="25.5" customHeight="1" x14ac:dyDescent="0.25">
      <c r="A1545" s="31"/>
      <c r="B1545" s="31"/>
      <c r="C1545" s="31"/>
      <c r="D1545" s="31"/>
      <c r="E1545" s="33"/>
      <c r="F1545" s="90"/>
      <c r="G1545" s="31"/>
      <c r="H1545" s="83"/>
      <c r="I1545" s="83"/>
      <c r="J1545" s="62"/>
      <c r="K1545" s="31"/>
      <c r="L1545" s="31"/>
      <c r="M1545" s="83"/>
      <c r="N1545" s="69"/>
      <c r="O1545" s="69"/>
      <c r="P1545" s="74"/>
      <c r="Q1545" s="74"/>
      <c r="R1545" s="75"/>
      <c r="S1545" s="34"/>
      <c r="T1545" s="83"/>
      <c r="U1545" s="83"/>
      <c r="V1545" s="83"/>
      <c r="W1545" s="83"/>
      <c r="X1545" s="74"/>
      <c r="Y1545" s="74"/>
      <c r="Z1545" s="74"/>
      <c r="AA1545" s="66"/>
      <c r="AB1545" s="72"/>
      <c r="AC1545" s="66"/>
      <c r="AD1545" s="72"/>
      <c r="AE1545" s="72"/>
      <c r="AF1545" s="72"/>
      <c r="AG1545" s="62"/>
      <c r="AH1545" s="104"/>
      <c r="AI1545" s="105"/>
      <c r="AJ1545" s="30"/>
      <c r="AK1545" s="30"/>
      <c r="AL1545" s="30"/>
      <c r="AM1545" s="30"/>
      <c r="AN1545" s="68"/>
      <c r="AO1545" s="68"/>
      <c r="AP1545" s="68"/>
      <c r="AQ1545" s="68"/>
      <c r="AR1545" s="68"/>
      <c r="AS1545" s="31"/>
      <c r="AT1545" s="73"/>
      <c r="AU1545" s="73"/>
      <c r="AV1545" s="68"/>
      <c r="AW1545" s="67"/>
      <c r="AX1545" s="67"/>
      <c r="AY1545" s="67"/>
      <c r="AZ1545" s="67"/>
      <c r="BA1545" s="123"/>
      <c r="BB1545" s="123"/>
      <c r="BC1545" s="123"/>
      <c r="BD1545" s="123"/>
      <c r="BE1545" s="123"/>
      <c r="BF1545" s="67"/>
    </row>
    <row r="1546" spans="1:58" ht="25.5" customHeight="1" x14ac:dyDescent="0.25">
      <c r="A1546" s="31"/>
      <c r="B1546" s="31"/>
      <c r="C1546" s="31"/>
      <c r="D1546" s="31"/>
      <c r="E1546" s="33"/>
      <c r="F1546" s="90"/>
      <c r="G1546" s="31"/>
      <c r="H1546" s="83"/>
      <c r="I1546" s="83"/>
      <c r="J1546" s="62"/>
      <c r="K1546" s="31"/>
      <c r="L1546" s="31"/>
      <c r="M1546" s="83"/>
      <c r="N1546" s="69"/>
      <c r="O1546" s="69"/>
      <c r="P1546" s="74"/>
      <c r="Q1546" s="74"/>
      <c r="R1546" s="75"/>
      <c r="S1546" s="34"/>
      <c r="T1546" s="83"/>
      <c r="U1546" s="83"/>
      <c r="V1546" s="83"/>
      <c r="W1546" s="83"/>
      <c r="X1546" s="74"/>
      <c r="Y1546" s="74"/>
      <c r="Z1546" s="74"/>
      <c r="AA1546" s="66"/>
      <c r="AB1546" s="72"/>
      <c r="AC1546" s="66"/>
      <c r="AD1546" s="72"/>
      <c r="AE1546" s="72"/>
      <c r="AF1546" s="72"/>
      <c r="AG1546" s="62"/>
      <c r="AH1546" s="104"/>
      <c r="AI1546" s="105"/>
      <c r="AJ1546" s="30"/>
      <c r="AK1546" s="30"/>
      <c r="AL1546" s="30"/>
      <c r="AM1546" s="30"/>
      <c r="AN1546" s="68"/>
      <c r="AO1546" s="68"/>
      <c r="AP1546" s="68"/>
      <c r="AQ1546" s="68"/>
      <c r="AR1546" s="68"/>
      <c r="AS1546" s="31"/>
      <c r="AT1546" s="73"/>
      <c r="AU1546" s="73"/>
      <c r="AV1546" s="68"/>
      <c r="AW1546" s="67"/>
      <c r="AX1546" s="67"/>
      <c r="AY1546" s="67"/>
      <c r="AZ1546" s="67"/>
      <c r="BA1546" s="123"/>
      <c r="BB1546" s="123"/>
      <c r="BC1546" s="123"/>
      <c r="BD1546" s="123"/>
      <c r="BE1546" s="123"/>
      <c r="BF1546" s="67"/>
    </row>
    <row r="1547" spans="1:58" ht="25.5" customHeight="1" x14ac:dyDescent="0.25">
      <c r="A1547" s="31"/>
      <c r="B1547" s="31"/>
      <c r="C1547" s="31"/>
      <c r="D1547" s="31"/>
      <c r="E1547" s="33"/>
      <c r="F1547" s="90"/>
      <c r="G1547" s="31"/>
      <c r="H1547" s="83"/>
      <c r="I1547" s="83"/>
      <c r="J1547" s="62"/>
      <c r="K1547" s="31"/>
      <c r="L1547" s="31"/>
      <c r="M1547" s="83"/>
      <c r="N1547" s="69"/>
      <c r="O1547" s="69"/>
      <c r="P1547" s="74"/>
      <c r="Q1547" s="74"/>
      <c r="R1547" s="75"/>
      <c r="S1547" s="34"/>
      <c r="T1547" s="83"/>
      <c r="U1547" s="83"/>
      <c r="V1547" s="83"/>
      <c r="W1547" s="83"/>
      <c r="X1547" s="74"/>
      <c r="Y1547" s="74"/>
      <c r="Z1547" s="74"/>
      <c r="AA1547" s="66"/>
      <c r="AB1547" s="72"/>
      <c r="AC1547" s="66"/>
      <c r="AD1547" s="72"/>
      <c r="AE1547" s="72"/>
      <c r="AF1547" s="72"/>
      <c r="AG1547" s="62"/>
      <c r="AH1547" s="104"/>
      <c r="AI1547" s="105"/>
      <c r="AJ1547" s="30"/>
      <c r="AK1547" s="30"/>
      <c r="AL1547" s="30"/>
      <c r="AM1547" s="30"/>
      <c r="AN1547" s="68"/>
      <c r="AO1547" s="68"/>
      <c r="AP1547" s="68"/>
      <c r="AQ1547" s="68"/>
      <c r="AR1547" s="68"/>
      <c r="AS1547" s="31"/>
      <c r="AT1547" s="73"/>
      <c r="AU1547" s="73"/>
      <c r="AV1547" s="68"/>
      <c r="AW1547" s="67"/>
      <c r="AX1547" s="67"/>
      <c r="AY1547" s="67"/>
      <c r="AZ1547" s="67"/>
      <c r="BA1547" s="123"/>
      <c r="BB1547" s="123"/>
      <c r="BC1547" s="123"/>
      <c r="BD1547" s="123"/>
      <c r="BE1547" s="123"/>
      <c r="BF1547" s="67"/>
    </row>
    <row r="1548" spans="1:58" ht="25.5" customHeight="1" x14ac:dyDescent="0.25">
      <c r="A1548" s="31"/>
      <c r="B1548" s="31"/>
      <c r="C1548" s="31"/>
      <c r="D1548" s="31"/>
      <c r="E1548" s="33"/>
      <c r="F1548" s="90"/>
      <c r="G1548" s="31"/>
      <c r="H1548" s="83"/>
      <c r="I1548" s="83"/>
      <c r="J1548" s="62"/>
      <c r="K1548" s="31"/>
      <c r="L1548" s="31"/>
      <c r="M1548" s="83"/>
      <c r="N1548" s="69"/>
      <c r="O1548" s="69"/>
      <c r="P1548" s="74"/>
      <c r="Q1548" s="74"/>
      <c r="R1548" s="75"/>
      <c r="S1548" s="34"/>
      <c r="T1548" s="83"/>
      <c r="U1548" s="83"/>
      <c r="V1548" s="83"/>
      <c r="W1548" s="83"/>
      <c r="X1548" s="74"/>
      <c r="Y1548" s="74"/>
      <c r="Z1548" s="74"/>
      <c r="AA1548" s="66"/>
      <c r="AB1548" s="72"/>
      <c r="AC1548" s="66"/>
      <c r="AD1548" s="72"/>
      <c r="AE1548" s="72"/>
      <c r="AF1548" s="72"/>
      <c r="AG1548" s="62"/>
      <c r="AH1548" s="104"/>
      <c r="AI1548" s="105"/>
      <c r="AJ1548" s="30"/>
      <c r="AK1548" s="30"/>
      <c r="AL1548" s="30"/>
      <c r="AM1548" s="30"/>
      <c r="AN1548" s="68"/>
      <c r="AO1548" s="68"/>
      <c r="AP1548" s="68"/>
      <c r="AQ1548" s="68"/>
      <c r="AR1548" s="68"/>
      <c r="AS1548" s="31"/>
      <c r="AT1548" s="73"/>
      <c r="AU1548" s="73"/>
      <c r="AV1548" s="68"/>
      <c r="AW1548" s="67"/>
      <c r="AX1548" s="67"/>
      <c r="AY1548" s="67"/>
      <c r="AZ1548" s="67"/>
      <c r="BA1548" s="123"/>
      <c r="BB1548" s="123"/>
      <c r="BC1548" s="123"/>
      <c r="BD1548" s="123"/>
      <c r="BE1548" s="123"/>
      <c r="BF1548" s="67"/>
    </row>
    <row r="1549" spans="1:58" ht="25.5" customHeight="1" x14ac:dyDescent="0.25">
      <c r="A1549" s="31"/>
      <c r="B1549" s="31"/>
      <c r="C1549" s="31"/>
      <c r="D1549" s="31"/>
      <c r="E1549" s="33"/>
      <c r="F1549" s="90"/>
      <c r="G1549" s="31"/>
      <c r="H1549" s="83"/>
      <c r="I1549" s="83"/>
      <c r="J1549" s="62"/>
      <c r="K1549" s="31"/>
      <c r="L1549" s="31"/>
      <c r="M1549" s="83"/>
      <c r="N1549" s="69"/>
      <c r="O1549" s="69"/>
      <c r="P1549" s="74"/>
      <c r="Q1549" s="74"/>
      <c r="R1549" s="75"/>
      <c r="S1549" s="34"/>
      <c r="T1549" s="83"/>
      <c r="U1549" s="83"/>
      <c r="V1549" s="83"/>
      <c r="W1549" s="83"/>
      <c r="X1549" s="74"/>
      <c r="Y1549" s="74"/>
      <c r="Z1549" s="74"/>
      <c r="AA1549" s="66"/>
      <c r="AB1549" s="72"/>
      <c r="AC1549" s="66"/>
      <c r="AD1549" s="72"/>
      <c r="AE1549" s="72"/>
      <c r="AF1549" s="72"/>
      <c r="AG1549" s="62"/>
      <c r="AH1549" s="104"/>
      <c r="AI1549" s="105"/>
      <c r="AJ1549" s="30"/>
      <c r="AK1549" s="30"/>
      <c r="AL1549" s="30"/>
      <c r="AM1549" s="30"/>
      <c r="AN1549" s="68"/>
      <c r="AO1549" s="68"/>
      <c r="AP1549" s="68"/>
      <c r="AQ1549" s="68"/>
      <c r="AR1549" s="68"/>
      <c r="AS1549" s="31"/>
      <c r="AT1549" s="73"/>
      <c r="AU1549" s="73"/>
      <c r="AV1549" s="68"/>
      <c r="AW1549" s="67"/>
      <c r="AX1549" s="67"/>
      <c r="AY1549" s="67"/>
      <c r="AZ1549" s="67"/>
      <c r="BA1549" s="123"/>
      <c r="BB1549" s="123"/>
      <c r="BC1549" s="123"/>
      <c r="BD1549" s="123"/>
      <c r="BE1549" s="123"/>
      <c r="BF1549" s="67"/>
    </row>
    <row r="1550" spans="1:58" ht="25.5" customHeight="1" x14ac:dyDescent="0.25">
      <c r="A1550" s="31"/>
      <c r="B1550" s="31"/>
      <c r="C1550" s="31"/>
      <c r="D1550" s="31"/>
      <c r="E1550" s="33"/>
      <c r="F1550" s="90"/>
      <c r="G1550" s="31"/>
      <c r="H1550" s="83"/>
      <c r="I1550" s="83"/>
      <c r="J1550" s="62"/>
      <c r="K1550" s="31"/>
      <c r="L1550" s="31"/>
      <c r="M1550" s="83"/>
      <c r="N1550" s="69"/>
      <c r="O1550" s="69"/>
      <c r="P1550" s="74"/>
      <c r="Q1550" s="74"/>
      <c r="R1550" s="75"/>
      <c r="S1550" s="34"/>
      <c r="T1550" s="83"/>
      <c r="U1550" s="83"/>
      <c r="V1550" s="83"/>
      <c r="W1550" s="83"/>
      <c r="X1550" s="74"/>
      <c r="Y1550" s="74"/>
      <c r="Z1550" s="74"/>
      <c r="AA1550" s="66"/>
      <c r="AB1550" s="72"/>
      <c r="AC1550" s="66"/>
      <c r="AD1550" s="72"/>
      <c r="AE1550" s="72"/>
      <c r="AF1550" s="72"/>
      <c r="AG1550" s="62"/>
      <c r="AH1550" s="104"/>
      <c r="AI1550" s="105"/>
      <c r="AJ1550" s="30"/>
      <c r="AK1550" s="30"/>
      <c r="AL1550" s="30"/>
      <c r="AM1550" s="30"/>
      <c r="AN1550" s="68"/>
      <c r="AO1550" s="68"/>
      <c r="AP1550" s="68"/>
      <c r="AQ1550" s="68"/>
      <c r="AR1550" s="68"/>
      <c r="AS1550" s="31"/>
      <c r="AT1550" s="73"/>
      <c r="AU1550" s="73"/>
      <c r="AV1550" s="68"/>
      <c r="AW1550" s="67"/>
      <c r="AX1550" s="67"/>
      <c r="AY1550" s="67"/>
      <c r="AZ1550" s="67"/>
      <c r="BA1550" s="123"/>
      <c r="BB1550" s="123"/>
      <c r="BC1550" s="123"/>
      <c r="BD1550" s="123"/>
      <c r="BE1550" s="123"/>
      <c r="BF1550" s="67"/>
    </row>
    <row r="1551" spans="1:58" ht="25.5" customHeight="1" x14ac:dyDescent="0.25">
      <c r="A1551" s="31"/>
      <c r="B1551" s="31"/>
      <c r="C1551" s="31"/>
      <c r="D1551" s="31"/>
      <c r="E1551" s="33"/>
      <c r="F1551" s="90"/>
      <c r="G1551" s="31"/>
      <c r="H1551" s="83"/>
      <c r="I1551" s="83"/>
      <c r="J1551" s="62"/>
      <c r="K1551" s="31"/>
      <c r="L1551" s="31"/>
      <c r="M1551" s="83"/>
      <c r="N1551" s="69"/>
      <c r="O1551" s="69"/>
      <c r="P1551" s="74"/>
      <c r="Q1551" s="74"/>
      <c r="R1551" s="75"/>
      <c r="S1551" s="34"/>
      <c r="T1551" s="83"/>
      <c r="U1551" s="83"/>
      <c r="V1551" s="83"/>
      <c r="W1551" s="83"/>
      <c r="X1551" s="74"/>
      <c r="Y1551" s="74"/>
      <c r="Z1551" s="74"/>
      <c r="AA1551" s="66"/>
      <c r="AB1551" s="72"/>
      <c r="AC1551" s="66"/>
      <c r="AD1551" s="72"/>
      <c r="AE1551" s="72"/>
      <c r="AF1551" s="72"/>
      <c r="AG1551" s="62"/>
      <c r="AH1551" s="104"/>
      <c r="AI1551" s="105"/>
      <c r="AJ1551" s="30"/>
      <c r="AK1551" s="30"/>
      <c r="AL1551" s="30"/>
      <c r="AM1551" s="30"/>
      <c r="AN1551" s="68"/>
      <c r="AO1551" s="68"/>
      <c r="AP1551" s="68"/>
      <c r="AQ1551" s="68"/>
      <c r="AR1551" s="68"/>
      <c r="AS1551" s="31"/>
      <c r="AT1551" s="73"/>
      <c r="AU1551" s="73"/>
      <c r="AV1551" s="68"/>
      <c r="AW1551" s="67"/>
      <c r="AX1551" s="67"/>
      <c r="AY1551" s="67"/>
      <c r="AZ1551" s="67"/>
      <c r="BA1551" s="123"/>
      <c r="BB1551" s="123"/>
      <c r="BC1551" s="123"/>
      <c r="BD1551" s="123"/>
      <c r="BE1551" s="123"/>
      <c r="BF1551" s="67"/>
    </row>
    <row r="1552" spans="1:58" ht="25.5" customHeight="1" x14ac:dyDescent="0.25">
      <c r="A1552" s="31"/>
      <c r="B1552" s="31"/>
      <c r="C1552" s="31"/>
      <c r="D1552" s="31"/>
      <c r="E1552" s="33"/>
      <c r="F1552" s="90"/>
      <c r="G1552" s="31"/>
      <c r="H1552" s="83"/>
      <c r="I1552" s="83"/>
      <c r="J1552" s="62"/>
      <c r="K1552" s="31"/>
      <c r="L1552" s="31"/>
      <c r="M1552" s="83"/>
      <c r="N1552" s="69"/>
      <c r="O1552" s="69"/>
      <c r="P1552" s="74"/>
      <c r="Q1552" s="74"/>
      <c r="R1552" s="75"/>
      <c r="S1552" s="34"/>
      <c r="T1552" s="83"/>
      <c r="U1552" s="83"/>
      <c r="V1552" s="83"/>
      <c r="W1552" s="83"/>
      <c r="X1552" s="74"/>
      <c r="Y1552" s="74"/>
      <c r="Z1552" s="74"/>
      <c r="AA1552" s="66"/>
      <c r="AB1552" s="72"/>
      <c r="AC1552" s="66"/>
      <c r="AD1552" s="72"/>
      <c r="AE1552" s="72"/>
      <c r="AF1552" s="72"/>
      <c r="AG1552" s="62"/>
      <c r="AH1552" s="104"/>
      <c r="AI1552" s="105"/>
      <c r="AJ1552" s="30"/>
      <c r="AK1552" s="30"/>
      <c r="AL1552" s="30"/>
      <c r="AM1552" s="30"/>
      <c r="AN1552" s="68"/>
      <c r="AO1552" s="68"/>
      <c r="AP1552" s="68"/>
      <c r="AQ1552" s="68"/>
      <c r="AR1552" s="68"/>
      <c r="AS1552" s="31"/>
      <c r="AT1552" s="73"/>
      <c r="AU1552" s="73"/>
      <c r="AV1552" s="68"/>
      <c r="AW1552" s="67"/>
      <c r="AX1552" s="67"/>
      <c r="AY1552" s="67"/>
      <c r="AZ1552" s="67"/>
      <c r="BA1552" s="123"/>
      <c r="BB1552" s="123"/>
      <c r="BC1552" s="123"/>
      <c r="BD1552" s="123"/>
      <c r="BE1552" s="123"/>
      <c r="BF1552" s="67"/>
    </row>
    <row r="1553" spans="1:58" ht="25.5" customHeight="1" x14ac:dyDescent="0.25">
      <c r="A1553" s="31"/>
      <c r="B1553" s="31"/>
      <c r="C1553" s="31"/>
      <c r="D1553" s="31"/>
      <c r="E1553" s="33"/>
      <c r="F1553" s="90"/>
      <c r="G1553" s="31"/>
      <c r="H1553" s="83"/>
      <c r="I1553" s="83"/>
      <c r="J1553" s="62"/>
      <c r="K1553" s="31"/>
      <c r="L1553" s="31"/>
      <c r="M1553" s="83"/>
      <c r="N1553" s="69"/>
      <c r="O1553" s="69"/>
      <c r="P1553" s="74"/>
      <c r="Q1553" s="74"/>
      <c r="R1553" s="75"/>
      <c r="S1553" s="34"/>
      <c r="T1553" s="83"/>
      <c r="U1553" s="83"/>
      <c r="V1553" s="83"/>
      <c r="W1553" s="83"/>
      <c r="X1553" s="74"/>
      <c r="Y1553" s="74"/>
      <c r="Z1553" s="74"/>
      <c r="AA1553" s="66"/>
      <c r="AB1553" s="72"/>
      <c r="AC1553" s="66"/>
      <c r="AD1553" s="72"/>
      <c r="AE1553" s="72"/>
      <c r="AF1553" s="72"/>
      <c r="AG1553" s="62"/>
      <c r="AH1553" s="104"/>
      <c r="AI1553" s="105"/>
      <c r="AJ1553" s="30"/>
      <c r="AK1553" s="30"/>
      <c r="AL1553" s="30"/>
      <c r="AM1553" s="30"/>
      <c r="AN1553" s="68"/>
      <c r="AO1553" s="68"/>
      <c r="AP1553" s="68"/>
      <c r="AQ1553" s="68"/>
      <c r="AR1553" s="68"/>
      <c r="AS1553" s="31"/>
      <c r="AT1553" s="73"/>
      <c r="AU1553" s="73"/>
      <c r="AV1553" s="68"/>
      <c r="AW1553" s="67"/>
      <c r="AX1553" s="67"/>
      <c r="AY1553" s="67"/>
      <c r="AZ1553" s="67"/>
      <c r="BA1553" s="123"/>
      <c r="BB1553" s="123"/>
      <c r="BC1553" s="123"/>
      <c r="BD1553" s="123"/>
      <c r="BE1553" s="123"/>
      <c r="BF1553" s="67"/>
    </row>
    <row r="1554" spans="1:58" ht="25.5" customHeight="1" x14ac:dyDescent="0.25">
      <c r="A1554" s="31"/>
      <c r="B1554" s="31"/>
      <c r="C1554" s="31"/>
      <c r="D1554" s="31"/>
      <c r="E1554" s="33"/>
      <c r="F1554" s="90"/>
      <c r="G1554" s="31"/>
      <c r="H1554" s="83"/>
      <c r="I1554" s="83"/>
      <c r="J1554" s="62"/>
      <c r="K1554" s="31"/>
      <c r="L1554" s="31"/>
      <c r="M1554" s="83"/>
      <c r="N1554" s="69"/>
      <c r="O1554" s="69"/>
      <c r="P1554" s="74"/>
      <c r="Q1554" s="74"/>
      <c r="R1554" s="75"/>
      <c r="S1554" s="34"/>
      <c r="T1554" s="83"/>
      <c r="U1554" s="83"/>
      <c r="V1554" s="83"/>
      <c r="W1554" s="83"/>
      <c r="X1554" s="74"/>
      <c r="Y1554" s="74"/>
      <c r="Z1554" s="74"/>
      <c r="AA1554" s="66"/>
      <c r="AB1554" s="72"/>
      <c r="AC1554" s="66"/>
      <c r="AD1554" s="72"/>
      <c r="AE1554" s="72"/>
      <c r="AF1554" s="72"/>
      <c r="AG1554" s="62"/>
      <c r="AH1554" s="104"/>
      <c r="AI1554" s="105"/>
      <c r="AJ1554" s="30"/>
      <c r="AK1554" s="30"/>
      <c r="AL1554" s="30"/>
      <c r="AM1554" s="30"/>
      <c r="AN1554" s="68"/>
      <c r="AO1554" s="68"/>
      <c r="AP1554" s="68"/>
      <c r="AQ1554" s="68"/>
      <c r="AR1554" s="68"/>
      <c r="AS1554" s="31"/>
      <c r="AT1554" s="73"/>
      <c r="AU1554" s="73"/>
      <c r="AV1554" s="68"/>
      <c r="AW1554" s="67"/>
      <c r="AX1554" s="67"/>
      <c r="AY1554" s="67"/>
      <c r="AZ1554" s="67"/>
      <c r="BA1554" s="123"/>
      <c r="BB1554" s="123"/>
      <c r="BC1554" s="123"/>
      <c r="BD1554" s="123"/>
      <c r="BE1554" s="123"/>
      <c r="BF1554" s="67"/>
    </row>
    <row r="1555" spans="1:58" ht="25.5" customHeight="1" x14ac:dyDescent="0.25">
      <c r="A1555" s="31"/>
      <c r="B1555" s="31"/>
      <c r="C1555" s="31"/>
      <c r="D1555" s="31"/>
      <c r="E1555" s="33"/>
      <c r="F1555" s="90"/>
      <c r="G1555" s="31"/>
      <c r="H1555" s="83"/>
      <c r="I1555" s="83"/>
      <c r="J1555" s="62"/>
      <c r="K1555" s="31"/>
      <c r="L1555" s="31"/>
      <c r="M1555" s="83"/>
      <c r="N1555" s="69"/>
      <c r="O1555" s="69"/>
      <c r="P1555" s="74"/>
      <c r="Q1555" s="74"/>
      <c r="R1555" s="75"/>
      <c r="S1555" s="34"/>
      <c r="T1555" s="83"/>
      <c r="U1555" s="83"/>
      <c r="V1555" s="83"/>
      <c r="W1555" s="83"/>
      <c r="X1555" s="74"/>
      <c r="Y1555" s="74"/>
      <c r="Z1555" s="74"/>
      <c r="AA1555" s="66"/>
      <c r="AB1555" s="72"/>
      <c r="AC1555" s="66"/>
      <c r="AD1555" s="72"/>
      <c r="AE1555" s="72"/>
      <c r="AF1555" s="72"/>
      <c r="AG1555" s="62"/>
      <c r="AH1555" s="104"/>
      <c r="AI1555" s="105"/>
      <c r="AJ1555" s="30"/>
      <c r="AK1555" s="30"/>
      <c r="AL1555" s="30"/>
      <c r="AM1555" s="30"/>
      <c r="AN1555" s="68"/>
      <c r="AO1555" s="68"/>
      <c r="AP1555" s="68"/>
      <c r="AQ1555" s="68"/>
      <c r="AR1555" s="68"/>
      <c r="AS1555" s="31"/>
      <c r="AT1555" s="73"/>
      <c r="AU1555" s="73"/>
      <c r="AV1555" s="68"/>
      <c r="AW1555" s="67"/>
      <c r="AX1555" s="67"/>
      <c r="AY1555" s="67"/>
      <c r="AZ1555" s="67"/>
      <c r="BA1555" s="123"/>
      <c r="BB1555" s="123"/>
      <c r="BC1555" s="123"/>
      <c r="BD1555" s="123"/>
      <c r="BE1555" s="123"/>
      <c r="BF1555" s="67"/>
    </row>
    <row r="1556" spans="1:58" ht="25.5" customHeight="1" x14ac:dyDescent="0.25">
      <c r="A1556" s="31"/>
      <c r="B1556" s="31"/>
      <c r="C1556" s="31"/>
      <c r="D1556" s="31"/>
      <c r="E1556" s="33"/>
      <c r="F1556" s="90"/>
      <c r="G1556" s="31"/>
      <c r="H1556" s="83"/>
      <c r="I1556" s="83"/>
      <c r="J1556" s="62"/>
      <c r="K1556" s="31"/>
      <c r="L1556" s="31"/>
      <c r="M1556" s="83"/>
      <c r="N1556" s="69"/>
      <c r="O1556" s="69"/>
      <c r="P1556" s="74"/>
      <c r="Q1556" s="74"/>
      <c r="R1556" s="75"/>
      <c r="S1556" s="34"/>
      <c r="T1556" s="83"/>
      <c r="U1556" s="83"/>
      <c r="V1556" s="83"/>
      <c r="W1556" s="83"/>
      <c r="X1556" s="74"/>
      <c r="Y1556" s="74"/>
      <c r="Z1556" s="74"/>
      <c r="AA1556" s="66"/>
      <c r="AB1556" s="72"/>
      <c r="AC1556" s="66"/>
      <c r="AD1556" s="72"/>
      <c r="AE1556" s="72"/>
      <c r="AF1556" s="72"/>
      <c r="AG1556" s="62"/>
      <c r="AH1556" s="104"/>
      <c r="AI1556" s="105"/>
      <c r="AJ1556" s="30"/>
      <c r="AK1556" s="30"/>
      <c r="AL1556" s="30"/>
      <c r="AM1556" s="30"/>
      <c r="AN1556" s="68"/>
      <c r="AO1556" s="68"/>
      <c r="AP1556" s="68"/>
      <c r="AQ1556" s="68"/>
      <c r="AR1556" s="68"/>
      <c r="AS1556" s="31"/>
      <c r="AT1556" s="73"/>
      <c r="AU1556" s="73"/>
      <c r="AV1556" s="68"/>
      <c r="AW1556" s="67"/>
      <c r="AX1556" s="67"/>
      <c r="AY1556" s="67"/>
      <c r="AZ1556" s="67"/>
      <c r="BA1556" s="123"/>
      <c r="BB1556" s="123"/>
      <c r="BC1556" s="123"/>
      <c r="BD1556" s="123"/>
      <c r="BE1556" s="123"/>
      <c r="BF1556" s="67"/>
    </row>
    <row r="1557" spans="1:58" ht="25.5" customHeight="1" x14ac:dyDescent="0.25">
      <c r="A1557" s="31"/>
      <c r="B1557" s="31"/>
      <c r="C1557" s="31"/>
      <c r="D1557" s="31"/>
      <c r="E1557" s="33"/>
      <c r="F1557" s="90"/>
      <c r="G1557" s="31"/>
      <c r="H1557" s="83"/>
      <c r="I1557" s="83"/>
      <c r="J1557" s="62"/>
      <c r="K1557" s="31"/>
      <c r="L1557" s="31"/>
      <c r="M1557" s="83"/>
      <c r="N1557" s="69"/>
      <c r="O1557" s="69"/>
      <c r="P1557" s="74"/>
      <c r="Q1557" s="74"/>
      <c r="R1557" s="75"/>
      <c r="S1557" s="34"/>
      <c r="T1557" s="83"/>
      <c r="U1557" s="83"/>
      <c r="V1557" s="83"/>
      <c r="W1557" s="83"/>
      <c r="X1557" s="74"/>
      <c r="Y1557" s="74"/>
      <c r="Z1557" s="74"/>
      <c r="AA1557" s="66"/>
      <c r="AB1557" s="72"/>
      <c r="AC1557" s="66"/>
      <c r="AD1557" s="72"/>
      <c r="AE1557" s="72"/>
      <c r="AF1557" s="72"/>
      <c r="AG1557" s="62"/>
      <c r="AH1557" s="104"/>
      <c r="AI1557" s="105"/>
      <c r="AJ1557" s="30"/>
      <c r="AK1557" s="30"/>
      <c r="AL1557" s="30"/>
      <c r="AM1557" s="30"/>
      <c r="AN1557" s="68"/>
      <c r="AO1557" s="68"/>
      <c r="AP1557" s="68"/>
      <c r="AQ1557" s="68"/>
      <c r="AR1557" s="68"/>
      <c r="AS1557" s="31"/>
      <c r="AT1557" s="73"/>
      <c r="AU1557" s="73"/>
      <c r="AV1557" s="68"/>
      <c r="AW1557" s="67"/>
      <c r="AX1557" s="67"/>
      <c r="AY1557" s="67"/>
      <c r="AZ1557" s="67"/>
      <c r="BA1557" s="123"/>
      <c r="BB1557" s="123"/>
      <c r="BC1557" s="123"/>
      <c r="BD1557" s="123"/>
      <c r="BE1557" s="123"/>
      <c r="BF1557" s="67"/>
    </row>
    <row r="1558" spans="1:58" ht="25.5" customHeight="1" x14ac:dyDescent="0.25">
      <c r="A1558" s="31"/>
      <c r="B1558" s="31"/>
      <c r="C1558" s="31"/>
      <c r="D1558" s="31"/>
      <c r="E1558" s="33"/>
      <c r="F1558" s="90"/>
      <c r="G1558" s="31"/>
      <c r="H1558" s="83"/>
      <c r="I1558" s="83"/>
      <c r="J1558" s="62"/>
      <c r="K1558" s="31"/>
      <c r="L1558" s="31"/>
      <c r="M1558" s="83"/>
      <c r="N1558" s="69"/>
      <c r="O1558" s="69"/>
      <c r="P1558" s="74"/>
      <c r="Q1558" s="74"/>
      <c r="R1558" s="75"/>
      <c r="S1558" s="34"/>
      <c r="T1558" s="83"/>
      <c r="U1558" s="83"/>
      <c r="V1558" s="83"/>
      <c r="W1558" s="83"/>
      <c r="X1558" s="74"/>
      <c r="Y1558" s="74"/>
      <c r="Z1558" s="74"/>
      <c r="AA1558" s="66"/>
      <c r="AB1558" s="72"/>
      <c r="AC1558" s="66"/>
      <c r="AD1558" s="72"/>
      <c r="AE1558" s="72"/>
      <c r="AF1558" s="72"/>
      <c r="AG1558" s="62"/>
      <c r="AH1558" s="104"/>
      <c r="AI1558" s="105"/>
      <c r="AJ1558" s="30"/>
      <c r="AK1558" s="30"/>
      <c r="AL1558" s="30"/>
      <c r="AM1558" s="30"/>
      <c r="AN1558" s="68"/>
      <c r="AO1558" s="68"/>
      <c r="AP1558" s="68"/>
      <c r="AQ1558" s="68"/>
      <c r="AR1558" s="68"/>
      <c r="AS1558" s="31"/>
      <c r="AT1558" s="73"/>
      <c r="AU1558" s="73"/>
      <c r="AV1558" s="68"/>
      <c r="AW1558" s="67"/>
      <c r="AX1558" s="67"/>
      <c r="AY1558" s="67"/>
      <c r="AZ1558" s="67"/>
      <c r="BA1558" s="123"/>
      <c r="BB1558" s="123"/>
      <c r="BC1558" s="123"/>
      <c r="BD1558" s="123"/>
      <c r="BE1558" s="123"/>
      <c r="BF1558" s="67"/>
    </row>
    <row r="1559" spans="1:58" ht="25.5" customHeight="1" x14ac:dyDescent="0.25">
      <c r="A1559" s="31"/>
      <c r="B1559" s="31"/>
      <c r="C1559" s="31"/>
      <c r="D1559" s="31"/>
      <c r="E1559" s="33"/>
      <c r="F1559" s="90"/>
      <c r="G1559" s="31"/>
      <c r="H1559" s="83"/>
      <c r="I1559" s="83"/>
      <c r="J1559" s="62"/>
      <c r="K1559" s="31"/>
      <c r="L1559" s="31"/>
      <c r="M1559" s="83"/>
      <c r="N1559" s="69"/>
      <c r="O1559" s="69"/>
      <c r="P1559" s="74"/>
      <c r="Q1559" s="74"/>
      <c r="R1559" s="75"/>
      <c r="S1559" s="34"/>
      <c r="T1559" s="83"/>
      <c r="U1559" s="83"/>
      <c r="V1559" s="83"/>
      <c r="W1559" s="83"/>
      <c r="X1559" s="74"/>
      <c r="Y1559" s="74"/>
      <c r="Z1559" s="74"/>
      <c r="AA1559" s="66"/>
      <c r="AB1559" s="72"/>
      <c r="AC1559" s="66"/>
      <c r="AD1559" s="72"/>
      <c r="AE1559" s="72"/>
      <c r="AF1559" s="72"/>
      <c r="AG1559" s="62"/>
      <c r="AH1559" s="104"/>
      <c r="AI1559" s="105"/>
      <c r="AJ1559" s="30"/>
      <c r="AK1559" s="30"/>
      <c r="AL1559" s="30"/>
      <c r="AM1559" s="30"/>
      <c r="AN1559" s="68"/>
      <c r="AO1559" s="68"/>
      <c r="AP1559" s="68"/>
      <c r="AQ1559" s="68"/>
      <c r="AR1559" s="68"/>
      <c r="AS1559" s="31"/>
      <c r="AT1559" s="73"/>
      <c r="AU1559" s="73"/>
      <c r="AV1559" s="68"/>
      <c r="AW1559" s="67"/>
      <c r="AX1559" s="67"/>
      <c r="AY1559" s="67"/>
      <c r="AZ1559" s="67"/>
      <c r="BA1559" s="123"/>
      <c r="BB1559" s="123"/>
      <c r="BC1559" s="123"/>
      <c r="BD1559" s="123"/>
      <c r="BE1559" s="123"/>
      <c r="BF1559" s="67"/>
    </row>
    <row r="1560" spans="1:58" ht="25.5" customHeight="1" x14ac:dyDescent="0.25">
      <c r="A1560" s="31"/>
      <c r="B1560" s="31"/>
      <c r="C1560" s="31"/>
      <c r="D1560" s="31"/>
      <c r="E1560" s="33"/>
      <c r="F1560" s="90"/>
      <c r="G1560" s="31"/>
      <c r="H1560" s="83"/>
      <c r="I1560" s="83"/>
      <c r="J1560" s="62"/>
      <c r="K1560" s="31"/>
      <c r="L1560" s="31"/>
      <c r="M1560" s="83"/>
      <c r="N1560" s="69"/>
      <c r="O1560" s="69"/>
      <c r="P1560" s="74"/>
      <c r="Q1560" s="74"/>
      <c r="R1560" s="75"/>
      <c r="S1560" s="34"/>
      <c r="T1560" s="83"/>
      <c r="U1560" s="83"/>
      <c r="V1560" s="83"/>
      <c r="W1560" s="83"/>
      <c r="X1560" s="74"/>
      <c r="Y1560" s="74"/>
      <c r="Z1560" s="74"/>
      <c r="AA1560" s="66"/>
      <c r="AB1560" s="72"/>
      <c r="AC1560" s="66"/>
      <c r="AD1560" s="72"/>
      <c r="AE1560" s="72"/>
      <c r="AF1560" s="72"/>
      <c r="AG1560" s="62"/>
      <c r="AH1560" s="104"/>
      <c r="AI1560" s="105"/>
      <c r="AJ1560" s="30"/>
      <c r="AK1560" s="30"/>
      <c r="AL1560" s="30"/>
      <c r="AM1560" s="30"/>
      <c r="AN1560" s="68"/>
      <c r="AO1560" s="68"/>
      <c r="AP1560" s="68"/>
      <c r="AQ1560" s="68"/>
      <c r="AR1560" s="68"/>
      <c r="AS1560" s="31"/>
      <c r="AT1560" s="73"/>
      <c r="AU1560" s="73"/>
      <c r="AV1560" s="68"/>
      <c r="AW1560" s="67"/>
      <c r="AX1560" s="67"/>
      <c r="AY1560" s="67"/>
      <c r="AZ1560" s="67"/>
      <c r="BA1560" s="123"/>
      <c r="BB1560" s="123"/>
      <c r="BC1560" s="123"/>
      <c r="BD1560" s="123"/>
      <c r="BE1560" s="123"/>
      <c r="BF1560" s="67"/>
    </row>
    <row r="1561" spans="1:58" ht="25.5" customHeight="1" x14ac:dyDescent="0.25">
      <c r="A1561" s="31"/>
      <c r="B1561" s="31"/>
      <c r="C1561" s="31"/>
      <c r="D1561" s="31"/>
      <c r="E1561" s="33"/>
      <c r="F1561" s="90"/>
      <c r="G1561" s="31"/>
      <c r="H1561" s="83"/>
      <c r="I1561" s="83"/>
      <c r="J1561" s="62"/>
      <c r="K1561" s="31"/>
      <c r="L1561" s="31"/>
      <c r="M1561" s="83"/>
      <c r="N1561" s="69"/>
      <c r="O1561" s="69"/>
      <c r="P1561" s="74"/>
      <c r="Q1561" s="74"/>
      <c r="R1561" s="75"/>
      <c r="S1561" s="34"/>
      <c r="T1561" s="83"/>
      <c r="U1561" s="83"/>
      <c r="V1561" s="83"/>
      <c r="W1561" s="83"/>
      <c r="X1561" s="74"/>
      <c r="Y1561" s="74"/>
      <c r="Z1561" s="74"/>
      <c r="AA1561" s="66"/>
      <c r="AB1561" s="72"/>
      <c r="AC1561" s="66"/>
      <c r="AD1561" s="72"/>
      <c r="AE1561" s="72"/>
      <c r="AF1561" s="72"/>
      <c r="AG1561" s="62"/>
      <c r="AH1561" s="104"/>
      <c r="AI1561" s="105"/>
      <c r="AJ1561" s="30"/>
      <c r="AK1561" s="30"/>
      <c r="AL1561" s="30"/>
      <c r="AM1561" s="30"/>
      <c r="AN1561" s="68"/>
      <c r="AO1561" s="68"/>
      <c r="AP1561" s="68"/>
      <c r="AQ1561" s="68"/>
      <c r="AR1561" s="68"/>
      <c r="AS1561" s="31"/>
      <c r="AT1561" s="73"/>
      <c r="AU1561" s="73"/>
      <c r="AV1561" s="68"/>
      <c r="AW1561" s="67"/>
      <c r="AX1561" s="67"/>
      <c r="AY1561" s="67"/>
      <c r="AZ1561" s="67"/>
      <c r="BA1561" s="123"/>
      <c r="BB1561" s="123"/>
      <c r="BC1561" s="123"/>
      <c r="BD1561" s="123"/>
      <c r="BE1561" s="123"/>
      <c r="BF1561" s="67"/>
    </row>
    <row r="1562" spans="1:58" ht="25.5" customHeight="1" x14ac:dyDescent="0.25">
      <c r="A1562" s="31"/>
      <c r="B1562" s="31"/>
      <c r="C1562" s="31"/>
      <c r="D1562" s="31"/>
      <c r="E1562" s="33"/>
      <c r="F1562" s="90"/>
      <c r="G1562" s="31"/>
      <c r="H1562" s="83"/>
      <c r="I1562" s="83"/>
      <c r="J1562" s="62"/>
      <c r="K1562" s="31"/>
      <c r="L1562" s="31"/>
      <c r="M1562" s="83"/>
      <c r="N1562" s="69"/>
      <c r="O1562" s="69"/>
      <c r="P1562" s="74"/>
      <c r="Q1562" s="74"/>
      <c r="R1562" s="75"/>
      <c r="S1562" s="34"/>
      <c r="T1562" s="83"/>
      <c r="U1562" s="83"/>
      <c r="V1562" s="83"/>
      <c r="W1562" s="83"/>
      <c r="X1562" s="74"/>
      <c r="Y1562" s="74"/>
      <c r="Z1562" s="74"/>
      <c r="AA1562" s="66"/>
      <c r="AB1562" s="72"/>
      <c r="AC1562" s="66"/>
      <c r="AD1562" s="72"/>
      <c r="AE1562" s="72"/>
      <c r="AF1562" s="72"/>
      <c r="AG1562" s="62"/>
      <c r="AH1562" s="104"/>
      <c r="AI1562" s="105"/>
      <c r="AJ1562" s="30"/>
      <c r="AK1562" s="30"/>
      <c r="AL1562" s="30"/>
      <c r="AM1562" s="30"/>
      <c r="AN1562" s="68"/>
      <c r="AO1562" s="68"/>
      <c r="AP1562" s="68"/>
      <c r="AQ1562" s="68"/>
      <c r="AR1562" s="68"/>
      <c r="AS1562" s="31"/>
      <c r="AT1562" s="73"/>
      <c r="AU1562" s="73"/>
      <c r="AV1562" s="68"/>
      <c r="AW1562" s="67"/>
      <c r="AX1562" s="67"/>
      <c r="AY1562" s="67"/>
      <c r="AZ1562" s="67"/>
      <c r="BA1562" s="123"/>
      <c r="BB1562" s="123"/>
      <c r="BC1562" s="123"/>
      <c r="BD1562" s="123"/>
      <c r="BE1562" s="123"/>
      <c r="BF1562" s="67"/>
    </row>
    <row r="1563" spans="1:58" ht="25.5" customHeight="1" x14ac:dyDescent="0.25">
      <c r="A1563" s="31"/>
      <c r="B1563" s="31"/>
      <c r="C1563" s="31"/>
      <c r="D1563" s="31"/>
      <c r="E1563" s="33"/>
      <c r="F1563" s="90"/>
      <c r="G1563" s="31"/>
      <c r="H1563" s="83"/>
      <c r="I1563" s="83"/>
      <c r="J1563" s="62"/>
      <c r="K1563" s="31"/>
      <c r="L1563" s="31"/>
      <c r="M1563" s="83"/>
      <c r="N1563" s="69"/>
      <c r="O1563" s="69"/>
      <c r="P1563" s="74"/>
      <c r="Q1563" s="74"/>
      <c r="R1563" s="75"/>
      <c r="S1563" s="34"/>
      <c r="T1563" s="83"/>
      <c r="U1563" s="83"/>
      <c r="V1563" s="83"/>
      <c r="W1563" s="83"/>
      <c r="X1563" s="74"/>
      <c r="Y1563" s="74"/>
      <c r="Z1563" s="74"/>
      <c r="AA1563" s="66"/>
      <c r="AB1563" s="72"/>
      <c r="AC1563" s="66"/>
      <c r="AD1563" s="72"/>
      <c r="AE1563" s="72"/>
      <c r="AF1563" s="72"/>
      <c r="AG1563" s="62"/>
      <c r="AH1563" s="104"/>
      <c r="AI1563" s="105"/>
      <c r="AJ1563" s="30"/>
      <c r="AK1563" s="30"/>
      <c r="AL1563" s="30"/>
      <c r="AM1563" s="30"/>
      <c r="AN1563" s="68"/>
      <c r="AO1563" s="68"/>
      <c r="AP1563" s="68"/>
      <c r="AQ1563" s="68"/>
      <c r="AR1563" s="68"/>
      <c r="AS1563" s="31"/>
      <c r="AT1563" s="73"/>
      <c r="AU1563" s="73"/>
      <c r="AV1563" s="68"/>
      <c r="AW1563" s="67"/>
      <c r="AX1563" s="67"/>
      <c r="AY1563" s="67"/>
      <c r="AZ1563" s="67"/>
      <c r="BA1563" s="123"/>
      <c r="BB1563" s="123"/>
      <c r="BC1563" s="123"/>
      <c r="BD1563" s="123"/>
      <c r="BE1563" s="123"/>
      <c r="BF1563" s="67"/>
    </row>
    <row r="1564" spans="1:58" ht="25.5" customHeight="1" x14ac:dyDescent="0.25">
      <c r="A1564" s="31"/>
      <c r="B1564" s="31"/>
      <c r="C1564" s="31"/>
      <c r="D1564" s="31"/>
      <c r="E1564" s="33"/>
      <c r="F1564" s="90"/>
      <c r="G1564" s="31"/>
      <c r="H1564" s="83"/>
      <c r="I1564" s="83"/>
      <c r="J1564" s="62"/>
      <c r="K1564" s="31"/>
      <c r="L1564" s="31"/>
      <c r="M1564" s="83"/>
      <c r="N1564" s="69"/>
      <c r="O1564" s="69"/>
      <c r="P1564" s="74"/>
      <c r="Q1564" s="74"/>
      <c r="R1564" s="75"/>
      <c r="S1564" s="34"/>
      <c r="T1564" s="83"/>
      <c r="U1564" s="83"/>
      <c r="V1564" s="83"/>
      <c r="W1564" s="83"/>
      <c r="X1564" s="74"/>
      <c r="Y1564" s="74"/>
      <c r="Z1564" s="74"/>
      <c r="AA1564" s="66"/>
      <c r="AB1564" s="72"/>
      <c r="AC1564" s="66"/>
      <c r="AD1564" s="72"/>
      <c r="AE1564" s="72"/>
      <c r="AF1564" s="72"/>
      <c r="AG1564" s="62"/>
      <c r="AH1564" s="104"/>
      <c r="AI1564" s="105"/>
      <c r="AJ1564" s="30"/>
      <c r="AK1564" s="30"/>
      <c r="AL1564" s="30"/>
      <c r="AM1564" s="30"/>
      <c r="AN1564" s="68"/>
      <c r="AO1564" s="68"/>
      <c r="AP1564" s="68"/>
      <c r="AQ1564" s="68"/>
      <c r="AR1564" s="68"/>
      <c r="AS1564" s="31"/>
      <c r="AT1564" s="73"/>
      <c r="AU1564" s="73"/>
      <c r="AV1564" s="68"/>
      <c r="AW1564" s="67"/>
      <c r="AX1564" s="67"/>
      <c r="AY1564" s="67"/>
      <c r="AZ1564" s="67"/>
      <c r="BA1564" s="123"/>
      <c r="BB1564" s="123"/>
      <c r="BC1564" s="123"/>
      <c r="BD1564" s="123"/>
      <c r="BE1564" s="123"/>
      <c r="BF1564" s="67"/>
    </row>
    <row r="1565" spans="1:58" ht="25.5" customHeight="1" x14ac:dyDescent="0.25">
      <c r="A1565" s="31"/>
      <c r="B1565" s="31"/>
      <c r="C1565" s="31"/>
      <c r="D1565" s="31"/>
      <c r="E1565" s="33"/>
      <c r="F1565" s="90"/>
      <c r="G1565" s="31"/>
      <c r="H1565" s="83"/>
      <c r="I1565" s="83"/>
      <c r="J1565" s="62"/>
      <c r="K1565" s="31"/>
      <c r="L1565" s="31"/>
      <c r="M1565" s="83"/>
      <c r="N1565" s="69"/>
      <c r="O1565" s="69"/>
      <c r="P1565" s="74"/>
      <c r="Q1565" s="74"/>
      <c r="R1565" s="75"/>
      <c r="S1565" s="34"/>
      <c r="T1565" s="83"/>
      <c r="U1565" s="83"/>
      <c r="V1565" s="83"/>
      <c r="W1565" s="83"/>
      <c r="X1565" s="74"/>
      <c r="Y1565" s="74"/>
      <c r="Z1565" s="74"/>
      <c r="AA1565" s="66"/>
      <c r="AB1565" s="72"/>
      <c r="AC1565" s="66"/>
      <c r="AD1565" s="72"/>
      <c r="AE1565" s="72"/>
      <c r="AF1565" s="72"/>
      <c r="AG1565" s="62"/>
      <c r="AH1565" s="104"/>
      <c r="AI1565" s="105"/>
      <c r="AJ1565" s="30"/>
      <c r="AK1565" s="30"/>
      <c r="AL1565" s="30"/>
      <c r="AM1565" s="30"/>
      <c r="AN1565" s="68"/>
      <c r="AO1565" s="68"/>
      <c r="AP1565" s="68"/>
      <c r="AQ1565" s="68"/>
      <c r="AR1565" s="68"/>
      <c r="AS1565" s="31"/>
      <c r="AT1565" s="73"/>
      <c r="AU1565" s="73"/>
      <c r="AV1565" s="68"/>
      <c r="AW1565" s="67"/>
      <c r="AX1565" s="67"/>
      <c r="AY1565" s="67"/>
      <c r="AZ1565" s="67"/>
      <c r="BA1565" s="123"/>
      <c r="BB1565" s="123"/>
      <c r="BC1565" s="123"/>
      <c r="BD1565" s="123"/>
      <c r="BE1565" s="123"/>
      <c r="BF1565" s="67"/>
    </row>
    <row r="1566" spans="1:58" ht="25.5" customHeight="1" x14ac:dyDescent="0.25">
      <c r="A1566" s="31"/>
      <c r="B1566" s="31"/>
      <c r="C1566" s="31"/>
      <c r="D1566" s="31"/>
      <c r="E1566" s="33"/>
      <c r="F1566" s="90"/>
      <c r="G1566" s="31"/>
      <c r="H1566" s="83"/>
      <c r="I1566" s="83"/>
      <c r="J1566" s="62"/>
      <c r="K1566" s="31"/>
      <c r="L1566" s="31"/>
      <c r="M1566" s="83"/>
      <c r="N1566" s="69"/>
      <c r="O1566" s="69"/>
      <c r="P1566" s="74"/>
      <c r="Q1566" s="74"/>
      <c r="R1566" s="75"/>
      <c r="S1566" s="34"/>
      <c r="T1566" s="83"/>
      <c r="U1566" s="83"/>
      <c r="V1566" s="83"/>
      <c r="W1566" s="83"/>
      <c r="X1566" s="74"/>
      <c r="Y1566" s="74"/>
      <c r="Z1566" s="74"/>
      <c r="AA1566" s="66"/>
      <c r="AB1566" s="72"/>
      <c r="AC1566" s="66"/>
      <c r="AD1566" s="72"/>
      <c r="AE1566" s="72"/>
      <c r="AF1566" s="72"/>
      <c r="AG1566" s="62"/>
      <c r="AH1566" s="104"/>
      <c r="AI1566" s="105"/>
      <c r="AJ1566" s="30"/>
      <c r="AK1566" s="30"/>
      <c r="AL1566" s="30"/>
      <c r="AM1566" s="30"/>
      <c r="AN1566" s="68"/>
      <c r="AO1566" s="68"/>
      <c r="AP1566" s="68"/>
      <c r="AQ1566" s="68"/>
      <c r="AR1566" s="68"/>
      <c r="AS1566" s="31"/>
      <c r="AT1566" s="73"/>
      <c r="AU1566" s="73"/>
      <c r="AV1566" s="68"/>
      <c r="AW1566" s="67"/>
      <c r="AX1566" s="67"/>
      <c r="AY1566" s="67"/>
      <c r="AZ1566" s="67"/>
      <c r="BA1566" s="123"/>
      <c r="BB1566" s="123"/>
      <c r="BC1566" s="123"/>
      <c r="BD1566" s="123"/>
      <c r="BE1566" s="123"/>
      <c r="BF1566" s="67"/>
    </row>
    <row r="1567" spans="1:58" ht="25.5" customHeight="1" x14ac:dyDescent="0.25">
      <c r="A1567" s="31"/>
      <c r="B1567" s="31"/>
      <c r="C1567" s="31"/>
      <c r="D1567" s="31"/>
      <c r="E1567" s="33"/>
      <c r="F1567" s="90"/>
      <c r="G1567" s="31"/>
      <c r="H1567" s="83"/>
      <c r="I1567" s="83"/>
      <c r="J1567" s="62"/>
      <c r="K1567" s="31"/>
      <c r="L1567" s="31"/>
      <c r="M1567" s="83"/>
      <c r="N1567" s="69"/>
      <c r="O1567" s="69"/>
      <c r="P1567" s="74"/>
      <c r="Q1567" s="74"/>
      <c r="R1567" s="75"/>
      <c r="S1567" s="34"/>
      <c r="T1567" s="83"/>
      <c r="U1567" s="83"/>
      <c r="V1567" s="83"/>
      <c r="W1567" s="83"/>
      <c r="X1567" s="74"/>
      <c r="Y1567" s="74"/>
      <c r="Z1567" s="74"/>
      <c r="AA1567" s="66"/>
      <c r="AB1567" s="72"/>
      <c r="AC1567" s="66"/>
      <c r="AD1567" s="72"/>
      <c r="AE1567" s="72"/>
      <c r="AF1567" s="72"/>
      <c r="AG1567" s="62"/>
      <c r="AH1567" s="104"/>
      <c r="AI1567" s="105"/>
      <c r="AJ1567" s="30"/>
      <c r="AK1567" s="30"/>
      <c r="AL1567" s="30"/>
      <c r="AM1567" s="30"/>
      <c r="AN1567" s="68"/>
      <c r="AO1567" s="68"/>
      <c r="AP1567" s="68"/>
      <c r="AQ1567" s="68"/>
      <c r="AR1567" s="68"/>
      <c r="AS1567" s="31"/>
      <c r="AT1567" s="73"/>
      <c r="AU1567" s="73"/>
      <c r="AV1567" s="68"/>
      <c r="AW1567" s="67"/>
      <c r="AX1567" s="67"/>
      <c r="AY1567" s="67"/>
      <c r="AZ1567" s="67"/>
      <c r="BA1567" s="123"/>
      <c r="BB1567" s="123"/>
      <c r="BC1567" s="123"/>
      <c r="BD1567" s="123"/>
      <c r="BE1567" s="123"/>
      <c r="BF1567" s="67"/>
    </row>
    <row r="1568" spans="1:58" ht="25.5" customHeight="1" x14ac:dyDescent="0.25">
      <c r="A1568" s="31"/>
      <c r="B1568" s="31"/>
      <c r="C1568" s="31"/>
      <c r="D1568" s="31"/>
      <c r="E1568" s="33"/>
      <c r="F1568" s="90"/>
      <c r="G1568" s="31"/>
      <c r="H1568" s="83"/>
      <c r="I1568" s="83"/>
      <c r="J1568" s="62"/>
      <c r="K1568" s="31"/>
      <c r="L1568" s="31"/>
      <c r="M1568" s="83"/>
      <c r="N1568" s="69"/>
      <c r="O1568" s="69"/>
      <c r="P1568" s="74"/>
      <c r="Q1568" s="74"/>
      <c r="R1568" s="75"/>
      <c r="S1568" s="34"/>
      <c r="T1568" s="83"/>
      <c r="U1568" s="83"/>
      <c r="V1568" s="83"/>
      <c r="W1568" s="83"/>
      <c r="X1568" s="74"/>
      <c r="Y1568" s="74"/>
      <c r="Z1568" s="74"/>
      <c r="AA1568" s="66"/>
      <c r="AB1568" s="72"/>
      <c r="AC1568" s="66"/>
      <c r="AD1568" s="72"/>
      <c r="AE1568" s="72"/>
      <c r="AF1568" s="72"/>
      <c r="AG1568" s="62"/>
      <c r="AH1568" s="104"/>
      <c r="AI1568" s="105"/>
      <c r="AJ1568" s="30"/>
      <c r="AK1568" s="30"/>
      <c r="AL1568" s="30"/>
      <c r="AM1568" s="30"/>
      <c r="AN1568" s="68"/>
      <c r="AO1568" s="68"/>
      <c r="AP1568" s="68"/>
      <c r="AQ1568" s="68"/>
      <c r="AR1568" s="68"/>
      <c r="AS1568" s="31"/>
      <c r="AT1568" s="73"/>
      <c r="AU1568" s="73"/>
      <c r="AV1568" s="68"/>
      <c r="AW1568" s="67"/>
      <c r="AX1568" s="67"/>
      <c r="AY1568" s="67"/>
      <c r="AZ1568" s="67"/>
      <c r="BA1568" s="123"/>
      <c r="BB1568" s="123"/>
      <c r="BC1568" s="123"/>
      <c r="BD1568" s="123"/>
      <c r="BE1568" s="123"/>
      <c r="BF1568" s="67"/>
    </row>
    <row r="1569" spans="1:58" ht="25.5" customHeight="1" x14ac:dyDescent="0.25">
      <c r="A1569" s="31"/>
      <c r="B1569" s="31"/>
      <c r="C1569" s="31"/>
      <c r="D1569" s="31"/>
      <c r="E1569" s="33"/>
      <c r="F1569" s="90"/>
      <c r="G1569" s="31"/>
      <c r="H1569" s="83"/>
      <c r="I1569" s="83"/>
      <c r="J1569" s="62"/>
      <c r="K1569" s="31"/>
      <c r="L1569" s="31"/>
      <c r="M1569" s="83"/>
      <c r="N1569" s="69"/>
      <c r="O1569" s="69"/>
      <c r="P1569" s="74"/>
      <c r="Q1569" s="74"/>
      <c r="R1569" s="75"/>
      <c r="S1569" s="34"/>
      <c r="T1569" s="83"/>
      <c r="U1569" s="83"/>
      <c r="V1569" s="83"/>
      <c r="W1569" s="83"/>
      <c r="X1569" s="74"/>
      <c r="Y1569" s="74"/>
      <c r="Z1569" s="74"/>
      <c r="AA1569" s="66"/>
      <c r="AB1569" s="72"/>
      <c r="AC1569" s="66"/>
      <c r="AD1569" s="72"/>
      <c r="AE1569" s="72"/>
      <c r="AF1569" s="72"/>
      <c r="AG1569" s="62"/>
      <c r="AH1569" s="104"/>
      <c r="AI1569" s="105"/>
      <c r="AJ1569" s="30"/>
      <c r="AK1569" s="30"/>
      <c r="AL1569" s="30"/>
      <c r="AM1569" s="30"/>
      <c r="AN1569" s="68"/>
      <c r="AO1569" s="68"/>
      <c r="AP1569" s="68"/>
      <c r="AQ1569" s="68"/>
      <c r="AR1569" s="68"/>
      <c r="AS1569" s="31"/>
      <c r="AT1569" s="73"/>
      <c r="AU1569" s="73"/>
      <c r="AV1569" s="68"/>
      <c r="AW1569" s="67"/>
      <c r="AX1569" s="67"/>
      <c r="AY1569" s="67"/>
      <c r="AZ1569" s="67"/>
      <c r="BA1569" s="123"/>
      <c r="BB1569" s="123"/>
      <c r="BC1569" s="123"/>
      <c r="BD1569" s="123"/>
      <c r="BE1569" s="123"/>
      <c r="BF1569" s="67"/>
    </row>
    <row r="1570" spans="1:58" ht="25.5" customHeight="1" x14ac:dyDescent="0.25">
      <c r="A1570" s="31"/>
      <c r="B1570" s="31"/>
      <c r="C1570" s="31"/>
      <c r="D1570" s="31"/>
      <c r="E1570" s="33"/>
      <c r="F1570" s="90"/>
      <c r="G1570" s="31"/>
      <c r="H1570" s="83"/>
      <c r="I1570" s="83"/>
      <c r="J1570" s="62"/>
      <c r="K1570" s="31"/>
      <c r="L1570" s="31"/>
      <c r="M1570" s="83"/>
      <c r="N1570" s="69"/>
      <c r="O1570" s="69"/>
      <c r="P1570" s="74"/>
      <c r="Q1570" s="74"/>
      <c r="R1570" s="75"/>
      <c r="S1570" s="34"/>
      <c r="T1570" s="83"/>
      <c r="U1570" s="83"/>
      <c r="V1570" s="83"/>
      <c r="W1570" s="83"/>
      <c r="X1570" s="74"/>
      <c r="Y1570" s="74"/>
      <c r="Z1570" s="74"/>
      <c r="AA1570" s="66"/>
      <c r="AB1570" s="72"/>
      <c r="AC1570" s="66"/>
      <c r="AD1570" s="72"/>
      <c r="AE1570" s="72"/>
      <c r="AF1570" s="72"/>
      <c r="AG1570" s="62"/>
      <c r="AH1570" s="104"/>
      <c r="AI1570" s="105"/>
      <c r="AJ1570" s="30"/>
      <c r="AK1570" s="30"/>
      <c r="AL1570" s="30"/>
      <c r="AM1570" s="30"/>
      <c r="AN1570" s="68"/>
      <c r="AO1570" s="68"/>
      <c r="AP1570" s="68"/>
      <c r="AQ1570" s="68"/>
      <c r="AR1570" s="68"/>
      <c r="AS1570" s="31"/>
      <c r="AT1570" s="73"/>
      <c r="AU1570" s="73"/>
      <c r="AV1570" s="68"/>
      <c r="AW1570" s="67"/>
      <c r="AX1570" s="67"/>
      <c r="AY1570" s="67"/>
      <c r="AZ1570" s="67"/>
      <c r="BA1570" s="123"/>
      <c r="BB1570" s="123"/>
      <c r="BC1570" s="123"/>
      <c r="BD1570" s="123"/>
      <c r="BE1570" s="123"/>
      <c r="BF1570" s="67"/>
    </row>
    <row r="1571" spans="1:58" ht="25.5" customHeight="1" x14ac:dyDescent="0.25">
      <c r="A1571" s="31"/>
      <c r="B1571" s="31"/>
      <c r="C1571" s="31"/>
      <c r="D1571" s="31"/>
      <c r="E1571" s="33"/>
      <c r="F1571" s="90"/>
      <c r="G1571" s="31"/>
      <c r="H1571" s="83"/>
      <c r="I1571" s="83"/>
      <c r="J1571" s="62"/>
      <c r="K1571" s="31"/>
      <c r="L1571" s="31"/>
      <c r="M1571" s="83"/>
      <c r="N1571" s="69"/>
      <c r="O1571" s="69"/>
      <c r="P1571" s="74"/>
      <c r="Q1571" s="74"/>
      <c r="R1571" s="75"/>
      <c r="S1571" s="34"/>
      <c r="T1571" s="83"/>
      <c r="U1571" s="83"/>
      <c r="V1571" s="83"/>
      <c r="W1571" s="83"/>
      <c r="X1571" s="74"/>
      <c r="Y1571" s="74"/>
      <c r="Z1571" s="74"/>
      <c r="AA1571" s="66"/>
      <c r="AB1571" s="72"/>
      <c r="AC1571" s="66"/>
      <c r="AD1571" s="72"/>
      <c r="AE1571" s="72"/>
      <c r="AF1571" s="72"/>
      <c r="AG1571" s="62"/>
      <c r="AH1571" s="104"/>
      <c r="AI1571" s="105"/>
      <c r="AJ1571" s="30"/>
      <c r="AK1571" s="30"/>
      <c r="AL1571" s="30"/>
      <c r="AM1571" s="30"/>
      <c r="AN1571" s="68"/>
      <c r="AO1571" s="68"/>
      <c r="AP1571" s="68"/>
      <c r="AQ1571" s="68"/>
      <c r="AR1571" s="68"/>
      <c r="AS1571" s="31"/>
      <c r="AT1571" s="73"/>
      <c r="AU1571" s="73"/>
      <c r="AV1571" s="68"/>
      <c r="AW1571" s="67"/>
      <c r="AX1571" s="67"/>
      <c r="AY1571" s="67"/>
      <c r="AZ1571" s="67"/>
      <c r="BA1571" s="123"/>
      <c r="BB1571" s="123"/>
      <c r="BC1571" s="123"/>
      <c r="BD1571" s="123"/>
      <c r="BE1571" s="123"/>
      <c r="BF1571" s="67"/>
    </row>
    <row r="1572" spans="1:58" ht="25.5" customHeight="1" x14ac:dyDescent="0.25">
      <c r="A1572" s="31"/>
      <c r="B1572" s="31"/>
      <c r="C1572" s="31"/>
      <c r="D1572" s="31"/>
      <c r="E1572" s="33"/>
      <c r="F1572" s="90"/>
      <c r="G1572" s="31"/>
      <c r="H1572" s="83"/>
      <c r="I1572" s="83"/>
      <c r="J1572" s="62"/>
      <c r="K1572" s="31"/>
      <c r="L1572" s="31"/>
      <c r="M1572" s="83"/>
      <c r="N1572" s="69"/>
      <c r="O1572" s="69"/>
      <c r="P1572" s="74"/>
      <c r="Q1572" s="74"/>
      <c r="R1572" s="75"/>
      <c r="S1572" s="34"/>
      <c r="T1572" s="83"/>
      <c r="U1572" s="83"/>
      <c r="V1572" s="83"/>
      <c r="W1572" s="83"/>
      <c r="X1572" s="74"/>
      <c r="Y1572" s="74"/>
      <c r="Z1572" s="74"/>
      <c r="AA1572" s="66"/>
      <c r="AB1572" s="72"/>
      <c r="AC1572" s="66"/>
      <c r="AD1572" s="72"/>
      <c r="AE1572" s="72"/>
      <c r="AF1572" s="72"/>
      <c r="AG1572" s="62"/>
      <c r="AH1572" s="104"/>
      <c r="AI1572" s="105"/>
      <c r="AJ1572" s="30"/>
      <c r="AK1572" s="30"/>
      <c r="AL1572" s="30"/>
      <c r="AM1572" s="30"/>
      <c r="AN1572" s="68"/>
      <c r="AO1572" s="68"/>
      <c r="AP1572" s="68"/>
      <c r="AQ1572" s="68"/>
      <c r="AR1572" s="68"/>
      <c r="AS1572" s="31"/>
      <c r="AT1572" s="73"/>
      <c r="AU1572" s="73"/>
      <c r="AV1572" s="68"/>
      <c r="AW1572" s="67"/>
      <c r="AX1572" s="67"/>
      <c r="AY1572" s="67"/>
      <c r="AZ1572" s="67"/>
      <c r="BA1572" s="123"/>
      <c r="BB1572" s="123"/>
      <c r="BC1572" s="123"/>
      <c r="BD1572" s="123"/>
      <c r="BE1572" s="123"/>
      <c r="BF1572" s="67"/>
    </row>
    <row r="1573" spans="1:58" ht="25.5" customHeight="1" x14ac:dyDescent="0.25">
      <c r="A1573" s="31"/>
      <c r="B1573" s="31"/>
      <c r="C1573" s="31"/>
      <c r="D1573" s="31"/>
      <c r="E1573" s="33"/>
      <c r="F1573" s="90"/>
      <c r="G1573" s="31"/>
      <c r="H1573" s="83"/>
      <c r="I1573" s="83"/>
      <c r="J1573" s="62"/>
      <c r="K1573" s="31"/>
      <c r="L1573" s="31"/>
      <c r="M1573" s="83"/>
      <c r="N1573" s="69"/>
      <c r="O1573" s="69"/>
      <c r="P1573" s="74"/>
      <c r="Q1573" s="74"/>
      <c r="R1573" s="75"/>
      <c r="S1573" s="34"/>
      <c r="T1573" s="83"/>
      <c r="U1573" s="83"/>
      <c r="V1573" s="83"/>
      <c r="W1573" s="83"/>
      <c r="X1573" s="74"/>
      <c r="Y1573" s="74"/>
      <c r="Z1573" s="74"/>
      <c r="AA1573" s="66"/>
      <c r="AB1573" s="72"/>
      <c r="AC1573" s="66"/>
      <c r="AD1573" s="72"/>
      <c r="AE1573" s="72"/>
      <c r="AF1573" s="72"/>
      <c r="AG1573" s="62"/>
      <c r="AH1573" s="104"/>
      <c r="AI1573" s="105"/>
      <c r="AJ1573" s="30"/>
      <c r="AK1573" s="30"/>
      <c r="AL1573" s="30"/>
      <c r="AM1573" s="30"/>
      <c r="AN1573" s="68"/>
      <c r="AO1573" s="68"/>
      <c r="AP1573" s="68"/>
      <c r="AQ1573" s="68"/>
      <c r="AR1573" s="68"/>
      <c r="AS1573" s="31"/>
      <c r="AT1573" s="73"/>
      <c r="AU1573" s="73"/>
      <c r="AV1573" s="68"/>
      <c r="AW1573" s="67"/>
      <c r="AX1573" s="67"/>
      <c r="AY1573" s="67"/>
      <c r="AZ1573" s="67"/>
      <c r="BA1573" s="123"/>
      <c r="BB1573" s="123"/>
      <c r="BC1573" s="123"/>
      <c r="BD1573" s="123"/>
      <c r="BE1573" s="123"/>
      <c r="BF1573" s="67"/>
    </row>
    <row r="1574" spans="1:58" ht="25.5" customHeight="1" x14ac:dyDescent="0.25">
      <c r="A1574" s="31"/>
      <c r="B1574" s="31"/>
      <c r="C1574" s="31"/>
      <c r="D1574" s="31"/>
      <c r="E1574" s="33"/>
      <c r="F1574" s="90"/>
      <c r="G1574" s="31"/>
      <c r="H1574" s="83"/>
      <c r="I1574" s="83"/>
      <c r="J1574" s="62"/>
      <c r="K1574" s="31"/>
      <c r="L1574" s="31"/>
      <c r="M1574" s="83"/>
      <c r="N1574" s="69"/>
      <c r="O1574" s="69"/>
      <c r="P1574" s="74"/>
      <c r="Q1574" s="74"/>
      <c r="R1574" s="75"/>
      <c r="S1574" s="34"/>
      <c r="T1574" s="83"/>
      <c r="U1574" s="83"/>
      <c r="V1574" s="83"/>
      <c r="W1574" s="83"/>
      <c r="X1574" s="74"/>
      <c r="Y1574" s="74"/>
      <c r="Z1574" s="74"/>
      <c r="AA1574" s="66"/>
      <c r="AB1574" s="72"/>
      <c r="AC1574" s="66"/>
      <c r="AD1574" s="72"/>
      <c r="AE1574" s="72"/>
      <c r="AF1574" s="72"/>
      <c r="AG1574" s="62"/>
      <c r="AH1574" s="104"/>
      <c r="AI1574" s="105"/>
      <c r="AJ1574" s="30"/>
      <c r="AK1574" s="30"/>
      <c r="AL1574" s="30"/>
      <c r="AM1574" s="30"/>
      <c r="AN1574" s="68"/>
      <c r="AO1574" s="68"/>
      <c r="AP1574" s="68"/>
      <c r="AQ1574" s="68"/>
      <c r="AR1574" s="68"/>
      <c r="AS1574" s="31"/>
      <c r="AT1574" s="73"/>
      <c r="AU1574" s="73"/>
      <c r="AV1574" s="68"/>
      <c r="AW1574" s="67"/>
      <c r="AX1574" s="67"/>
      <c r="AY1574" s="67"/>
      <c r="AZ1574" s="67"/>
      <c r="BA1574" s="123"/>
      <c r="BB1574" s="123"/>
      <c r="BC1574" s="123"/>
      <c r="BD1574" s="123"/>
      <c r="BE1574" s="123"/>
      <c r="BF1574" s="67"/>
    </row>
    <row r="1575" spans="1:58" ht="25.5" customHeight="1" x14ac:dyDescent="0.25">
      <c r="A1575" s="31"/>
      <c r="B1575" s="31"/>
      <c r="C1575" s="31"/>
      <c r="D1575" s="31"/>
      <c r="E1575" s="33"/>
      <c r="F1575" s="90"/>
      <c r="G1575" s="31"/>
      <c r="H1575" s="83"/>
      <c r="I1575" s="83"/>
      <c r="J1575" s="62"/>
      <c r="K1575" s="31"/>
      <c r="L1575" s="31"/>
      <c r="M1575" s="83"/>
      <c r="N1575" s="69"/>
      <c r="O1575" s="69"/>
      <c r="P1575" s="74"/>
      <c r="Q1575" s="74"/>
      <c r="R1575" s="75"/>
      <c r="S1575" s="34"/>
      <c r="T1575" s="83"/>
      <c r="U1575" s="83"/>
      <c r="V1575" s="83"/>
      <c r="W1575" s="83"/>
      <c r="X1575" s="74"/>
      <c r="Y1575" s="74"/>
      <c r="Z1575" s="74"/>
      <c r="AA1575" s="66"/>
      <c r="AB1575" s="72"/>
      <c r="AC1575" s="66"/>
      <c r="AD1575" s="72"/>
      <c r="AE1575" s="72"/>
      <c r="AF1575" s="72"/>
      <c r="AG1575" s="62"/>
      <c r="AH1575" s="104"/>
      <c r="AI1575" s="105"/>
      <c r="AJ1575" s="30"/>
      <c r="AK1575" s="30"/>
      <c r="AL1575" s="30"/>
      <c r="AM1575" s="30"/>
      <c r="AN1575" s="68"/>
      <c r="AO1575" s="68"/>
      <c r="AP1575" s="68"/>
      <c r="AQ1575" s="68"/>
      <c r="AR1575" s="68"/>
      <c r="AS1575" s="31"/>
      <c r="AT1575" s="73"/>
      <c r="AU1575" s="73"/>
      <c r="AV1575" s="68"/>
      <c r="AW1575" s="67"/>
      <c r="AX1575" s="67"/>
      <c r="AY1575" s="67"/>
      <c r="AZ1575" s="67"/>
      <c r="BA1575" s="123"/>
      <c r="BB1575" s="123"/>
      <c r="BC1575" s="123"/>
      <c r="BD1575" s="123"/>
      <c r="BE1575" s="123"/>
      <c r="BF1575" s="67"/>
    </row>
    <row r="1576" spans="1:58" ht="25.5" customHeight="1" x14ac:dyDescent="0.25">
      <c r="A1576" s="31"/>
      <c r="B1576" s="31"/>
      <c r="C1576" s="31"/>
      <c r="D1576" s="31"/>
      <c r="E1576" s="33"/>
      <c r="F1576" s="90"/>
      <c r="G1576" s="31"/>
      <c r="H1576" s="83"/>
      <c r="I1576" s="83"/>
      <c r="J1576" s="62"/>
      <c r="K1576" s="31"/>
      <c r="L1576" s="31"/>
      <c r="M1576" s="83"/>
      <c r="N1576" s="69"/>
      <c r="O1576" s="69"/>
      <c r="P1576" s="74"/>
      <c r="Q1576" s="74"/>
      <c r="R1576" s="75"/>
      <c r="S1576" s="34"/>
      <c r="T1576" s="83"/>
      <c r="U1576" s="83"/>
      <c r="V1576" s="83"/>
      <c r="W1576" s="83"/>
      <c r="X1576" s="74"/>
      <c r="Y1576" s="74"/>
      <c r="Z1576" s="74"/>
      <c r="AA1576" s="66"/>
      <c r="AB1576" s="72"/>
      <c r="AC1576" s="66"/>
      <c r="AD1576" s="72"/>
      <c r="AE1576" s="72"/>
      <c r="AF1576" s="72"/>
      <c r="AG1576" s="62"/>
      <c r="AH1576" s="104"/>
      <c r="AI1576" s="105"/>
      <c r="AJ1576" s="30"/>
      <c r="AK1576" s="30"/>
      <c r="AL1576" s="30"/>
      <c r="AM1576" s="30"/>
      <c r="AN1576" s="68"/>
      <c r="AO1576" s="68"/>
      <c r="AP1576" s="68"/>
      <c r="AQ1576" s="68"/>
      <c r="AR1576" s="68"/>
      <c r="AS1576" s="31"/>
      <c r="AT1576" s="73"/>
      <c r="AU1576" s="73"/>
      <c r="AV1576" s="68"/>
      <c r="AW1576" s="67"/>
      <c r="AX1576" s="67"/>
      <c r="AY1576" s="67"/>
      <c r="AZ1576" s="67"/>
      <c r="BA1576" s="123"/>
      <c r="BB1576" s="123"/>
      <c r="BC1576" s="123"/>
      <c r="BD1576" s="123"/>
      <c r="BE1576" s="123"/>
      <c r="BF1576" s="67"/>
    </row>
    <row r="1577" spans="1:58" ht="25.5" customHeight="1" x14ac:dyDescent="0.25">
      <c r="A1577" s="31"/>
      <c r="B1577" s="31"/>
      <c r="C1577" s="31"/>
      <c r="D1577" s="31"/>
      <c r="E1577" s="33"/>
      <c r="F1577" s="90"/>
      <c r="G1577" s="31"/>
      <c r="H1577" s="83"/>
      <c r="I1577" s="83"/>
      <c r="J1577" s="62"/>
      <c r="K1577" s="31"/>
      <c r="L1577" s="31"/>
      <c r="M1577" s="83"/>
      <c r="N1577" s="69"/>
      <c r="O1577" s="69"/>
      <c r="P1577" s="74"/>
      <c r="Q1577" s="74"/>
      <c r="R1577" s="75"/>
      <c r="S1577" s="34"/>
      <c r="T1577" s="83"/>
      <c r="U1577" s="83"/>
      <c r="V1577" s="83"/>
      <c r="W1577" s="83"/>
      <c r="X1577" s="74"/>
      <c r="Y1577" s="74"/>
      <c r="Z1577" s="74"/>
      <c r="AA1577" s="66"/>
      <c r="AB1577" s="72"/>
      <c r="AC1577" s="66"/>
      <c r="AD1577" s="72"/>
      <c r="AE1577" s="72"/>
      <c r="AF1577" s="72"/>
      <c r="AG1577" s="62"/>
      <c r="AH1577" s="104"/>
      <c r="AI1577" s="105"/>
      <c r="AJ1577" s="30"/>
      <c r="AK1577" s="30"/>
      <c r="AL1577" s="30"/>
      <c r="AM1577" s="30"/>
      <c r="AN1577" s="68"/>
      <c r="AO1577" s="68"/>
      <c r="AP1577" s="68"/>
      <c r="AQ1577" s="68"/>
      <c r="AR1577" s="68"/>
      <c r="AS1577" s="31"/>
      <c r="AT1577" s="73"/>
      <c r="AU1577" s="73"/>
      <c r="AV1577" s="68"/>
      <c r="AW1577" s="67"/>
      <c r="AX1577" s="67"/>
      <c r="AY1577" s="67"/>
      <c r="AZ1577" s="67"/>
      <c r="BA1577" s="123"/>
      <c r="BB1577" s="123"/>
      <c r="BC1577" s="123"/>
      <c r="BD1577" s="123"/>
      <c r="BE1577" s="123"/>
      <c r="BF1577" s="67"/>
    </row>
    <row r="1578" spans="1:58" ht="25.5" customHeight="1" x14ac:dyDescent="0.25">
      <c r="A1578" s="31"/>
      <c r="B1578" s="31"/>
      <c r="C1578" s="31"/>
      <c r="D1578" s="31"/>
      <c r="E1578" s="33"/>
      <c r="F1578" s="90"/>
      <c r="G1578" s="31"/>
      <c r="H1578" s="83"/>
      <c r="I1578" s="83"/>
      <c r="J1578" s="62"/>
      <c r="K1578" s="31"/>
      <c r="L1578" s="31"/>
      <c r="M1578" s="83"/>
      <c r="N1578" s="69"/>
      <c r="O1578" s="69"/>
      <c r="P1578" s="74"/>
      <c r="Q1578" s="74"/>
      <c r="R1578" s="75"/>
      <c r="S1578" s="34"/>
      <c r="T1578" s="83"/>
      <c r="U1578" s="83"/>
      <c r="V1578" s="83"/>
      <c r="W1578" s="83"/>
      <c r="X1578" s="74"/>
      <c r="Y1578" s="74"/>
      <c r="Z1578" s="74"/>
      <c r="AA1578" s="66"/>
      <c r="AB1578" s="72"/>
      <c r="AC1578" s="66"/>
      <c r="AD1578" s="72"/>
      <c r="AE1578" s="72"/>
      <c r="AF1578" s="72"/>
      <c r="AG1578" s="62"/>
      <c r="AH1578" s="104"/>
      <c r="AI1578" s="105"/>
      <c r="AJ1578" s="30"/>
      <c r="AK1578" s="30"/>
      <c r="AL1578" s="30"/>
      <c r="AM1578" s="30"/>
      <c r="AN1578" s="68"/>
      <c r="AO1578" s="68"/>
      <c r="AP1578" s="68"/>
      <c r="AQ1578" s="68"/>
      <c r="AR1578" s="68"/>
      <c r="AS1578" s="31"/>
      <c r="AT1578" s="73"/>
      <c r="AU1578" s="73"/>
      <c r="AV1578" s="68"/>
      <c r="AW1578" s="67"/>
      <c r="AX1578" s="67"/>
      <c r="AY1578" s="67"/>
      <c r="AZ1578" s="67"/>
      <c r="BA1578" s="123"/>
      <c r="BB1578" s="123"/>
      <c r="BC1578" s="123"/>
      <c r="BD1578" s="123"/>
      <c r="BE1578" s="123"/>
      <c r="BF1578" s="67"/>
    </row>
    <row r="1579" spans="1:58" ht="25.5" customHeight="1" x14ac:dyDescent="0.25">
      <c r="A1579" s="31"/>
      <c r="B1579" s="31"/>
      <c r="C1579" s="31"/>
      <c r="D1579" s="31"/>
      <c r="E1579" s="33"/>
      <c r="F1579" s="90"/>
      <c r="G1579" s="31"/>
      <c r="H1579" s="83"/>
      <c r="I1579" s="83"/>
      <c r="J1579" s="62"/>
      <c r="K1579" s="31"/>
      <c r="L1579" s="31"/>
      <c r="M1579" s="83"/>
      <c r="N1579" s="69"/>
      <c r="O1579" s="69"/>
      <c r="P1579" s="74"/>
      <c r="Q1579" s="74"/>
      <c r="R1579" s="75"/>
      <c r="S1579" s="34"/>
      <c r="T1579" s="83"/>
      <c r="U1579" s="83"/>
      <c r="V1579" s="83"/>
      <c r="W1579" s="83"/>
      <c r="X1579" s="74"/>
      <c r="Y1579" s="74"/>
      <c r="Z1579" s="74"/>
      <c r="AA1579" s="66"/>
      <c r="AB1579" s="72"/>
      <c r="AC1579" s="66"/>
      <c r="AD1579" s="72"/>
      <c r="AE1579" s="72"/>
      <c r="AF1579" s="72"/>
      <c r="AG1579" s="62"/>
      <c r="AH1579" s="104"/>
      <c r="AI1579" s="105"/>
      <c r="AJ1579" s="30"/>
      <c r="AK1579" s="30"/>
      <c r="AL1579" s="30"/>
      <c r="AM1579" s="30"/>
      <c r="AN1579" s="68"/>
      <c r="AO1579" s="68"/>
      <c r="AP1579" s="68"/>
      <c r="AQ1579" s="68"/>
      <c r="AR1579" s="68"/>
      <c r="AS1579" s="31"/>
      <c r="AT1579" s="73"/>
      <c r="AU1579" s="73"/>
      <c r="AV1579" s="68"/>
      <c r="AW1579" s="67"/>
      <c r="AX1579" s="67"/>
      <c r="AY1579" s="67"/>
      <c r="AZ1579" s="67"/>
      <c r="BA1579" s="123"/>
      <c r="BB1579" s="123"/>
      <c r="BC1579" s="123"/>
      <c r="BD1579" s="123"/>
      <c r="BE1579" s="123"/>
      <c r="BF1579" s="67"/>
    </row>
    <row r="1580" spans="1:58" ht="25.5" customHeight="1" x14ac:dyDescent="0.25">
      <c r="A1580" s="31"/>
      <c r="B1580" s="31"/>
      <c r="C1580" s="31"/>
      <c r="D1580" s="31"/>
      <c r="E1580" s="33"/>
      <c r="F1580" s="90"/>
      <c r="G1580" s="31"/>
      <c r="H1580" s="83"/>
      <c r="I1580" s="83"/>
      <c r="J1580" s="62"/>
      <c r="K1580" s="31"/>
      <c r="L1580" s="31"/>
      <c r="M1580" s="83"/>
      <c r="N1580" s="69"/>
      <c r="O1580" s="69"/>
      <c r="P1580" s="74"/>
      <c r="Q1580" s="74"/>
      <c r="R1580" s="75"/>
      <c r="S1580" s="34"/>
      <c r="T1580" s="83"/>
      <c r="U1580" s="83"/>
      <c r="V1580" s="83"/>
      <c r="W1580" s="83"/>
      <c r="X1580" s="74"/>
      <c r="Y1580" s="74"/>
      <c r="Z1580" s="74"/>
      <c r="AA1580" s="66"/>
      <c r="AB1580" s="72"/>
      <c r="AC1580" s="66"/>
      <c r="AD1580" s="72"/>
      <c r="AE1580" s="72"/>
      <c r="AF1580" s="72"/>
      <c r="AG1580" s="62"/>
      <c r="AH1580" s="104"/>
      <c r="AI1580" s="105"/>
      <c r="AJ1580" s="30"/>
      <c r="AK1580" s="30"/>
      <c r="AL1580" s="30"/>
      <c r="AM1580" s="30"/>
      <c r="AN1580" s="68"/>
      <c r="AO1580" s="68"/>
      <c r="AP1580" s="68"/>
      <c r="AQ1580" s="68"/>
      <c r="AR1580" s="68"/>
      <c r="AS1580" s="31"/>
      <c r="AT1580" s="73"/>
      <c r="AU1580" s="73"/>
      <c r="AV1580" s="68"/>
      <c r="AW1580" s="67"/>
      <c r="AX1580" s="67"/>
      <c r="AY1580" s="67"/>
      <c r="AZ1580" s="67"/>
      <c r="BA1580" s="123"/>
      <c r="BB1580" s="123"/>
      <c r="BC1580" s="123"/>
      <c r="BD1580" s="123"/>
      <c r="BE1580" s="123"/>
      <c r="BF1580" s="67"/>
    </row>
    <row r="1581" spans="1:58" ht="25.5" customHeight="1" x14ac:dyDescent="0.25">
      <c r="A1581" s="31"/>
      <c r="B1581" s="31"/>
      <c r="C1581" s="31"/>
      <c r="D1581" s="31"/>
      <c r="E1581" s="33"/>
      <c r="F1581" s="90"/>
      <c r="G1581" s="31"/>
      <c r="H1581" s="83"/>
      <c r="I1581" s="83"/>
      <c r="J1581" s="62"/>
      <c r="K1581" s="31"/>
      <c r="L1581" s="31"/>
      <c r="M1581" s="83"/>
      <c r="N1581" s="69"/>
      <c r="O1581" s="69"/>
      <c r="P1581" s="74"/>
      <c r="Q1581" s="74"/>
      <c r="R1581" s="75"/>
      <c r="S1581" s="34"/>
      <c r="T1581" s="83"/>
      <c r="U1581" s="83"/>
      <c r="V1581" s="83"/>
      <c r="W1581" s="83"/>
      <c r="X1581" s="74"/>
      <c r="Y1581" s="74"/>
      <c r="Z1581" s="74"/>
      <c r="AA1581" s="66"/>
      <c r="AB1581" s="72"/>
      <c r="AC1581" s="66"/>
      <c r="AD1581" s="72"/>
      <c r="AE1581" s="72"/>
      <c r="AF1581" s="72"/>
      <c r="AG1581" s="62"/>
      <c r="AH1581" s="104"/>
      <c r="AI1581" s="105"/>
      <c r="AJ1581" s="30"/>
      <c r="AK1581" s="30"/>
      <c r="AL1581" s="30"/>
      <c r="AM1581" s="30"/>
      <c r="AN1581" s="68"/>
      <c r="AO1581" s="68"/>
      <c r="AP1581" s="68"/>
      <c r="AQ1581" s="68"/>
      <c r="AR1581" s="68"/>
      <c r="AS1581" s="31"/>
      <c r="AT1581" s="73"/>
      <c r="AU1581" s="73"/>
      <c r="AV1581" s="68"/>
      <c r="AW1581" s="67"/>
      <c r="AX1581" s="67"/>
      <c r="AY1581" s="67"/>
      <c r="AZ1581" s="67"/>
      <c r="BA1581" s="123"/>
      <c r="BB1581" s="123"/>
      <c r="BC1581" s="123"/>
      <c r="BD1581" s="123"/>
      <c r="BE1581" s="123"/>
      <c r="BF1581" s="67"/>
    </row>
    <row r="1582" spans="1:58" ht="25.5" customHeight="1" x14ac:dyDescent="0.25">
      <c r="A1582" s="31"/>
      <c r="B1582" s="31"/>
      <c r="C1582" s="31"/>
      <c r="D1582" s="31"/>
      <c r="E1582" s="33"/>
      <c r="F1582" s="90"/>
      <c r="G1582" s="31"/>
      <c r="H1582" s="83"/>
      <c r="I1582" s="83"/>
      <c r="J1582" s="62"/>
      <c r="K1582" s="31"/>
      <c r="L1582" s="31"/>
      <c r="M1582" s="83"/>
      <c r="N1582" s="69"/>
      <c r="O1582" s="69"/>
      <c r="P1582" s="74"/>
      <c r="Q1582" s="74"/>
      <c r="R1582" s="75"/>
      <c r="S1582" s="34"/>
      <c r="T1582" s="83"/>
      <c r="U1582" s="83"/>
      <c r="V1582" s="83"/>
      <c r="W1582" s="83"/>
      <c r="X1582" s="74"/>
      <c r="Y1582" s="74"/>
      <c r="Z1582" s="74"/>
      <c r="AA1582" s="66"/>
      <c r="AB1582" s="72"/>
      <c r="AC1582" s="66"/>
      <c r="AD1582" s="72"/>
      <c r="AE1582" s="72"/>
      <c r="AF1582" s="72"/>
      <c r="AG1582" s="62"/>
      <c r="AH1582" s="104"/>
      <c r="AI1582" s="105"/>
      <c r="AJ1582" s="30"/>
      <c r="AK1582" s="30"/>
      <c r="AL1582" s="30"/>
      <c r="AM1582" s="30"/>
      <c r="AN1582" s="68"/>
      <c r="AO1582" s="68"/>
      <c r="AP1582" s="68"/>
      <c r="AQ1582" s="68"/>
      <c r="AR1582" s="68"/>
      <c r="AS1582" s="31"/>
      <c r="AT1582" s="73"/>
      <c r="AU1582" s="73"/>
      <c r="AV1582" s="68"/>
      <c r="AW1582" s="67"/>
      <c r="AX1582" s="67"/>
      <c r="AY1582" s="67"/>
      <c r="AZ1582" s="67"/>
      <c r="BA1582" s="123"/>
      <c r="BB1582" s="123"/>
      <c r="BC1582" s="123"/>
      <c r="BD1582" s="123"/>
      <c r="BE1582" s="123"/>
      <c r="BF1582" s="67"/>
    </row>
    <row r="1583" spans="1:58" ht="25.5" customHeight="1" x14ac:dyDescent="0.25">
      <c r="A1583" s="31"/>
      <c r="B1583" s="31"/>
      <c r="C1583" s="31"/>
      <c r="D1583" s="31"/>
      <c r="E1583" s="33"/>
      <c r="F1583" s="90"/>
      <c r="G1583" s="31"/>
      <c r="H1583" s="83"/>
      <c r="I1583" s="83"/>
      <c r="J1583" s="62"/>
      <c r="K1583" s="31"/>
      <c r="L1583" s="31"/>
      <c r="M1583" s="83"/>
      <c r="N1583" s="69"/>
      <c r="O1583" s="69"/>
      <c r="P1583" s="74"/>
      <c r="Q1583" s="74"/>
      <c r="R1583" s="75"/>
      <c r="S1583" s="34"/>
      <c r="T1583" s="83"/>
      <c r="U1583" s="83"/>
      <c r="V1583" s="83"/>
      <c r="W1583" s="83"/>
      <c r="X1583" s="74"/>
      <c r="Y1583" s="74"/>
      <c r="Z1583" s="74"/>
      <c r="AA1583" s="66"/>
      <c r="AB1583" s="72"/>
      <c r="AC1583" s="66"/>
      <c r="AD1583" s="72"/>
      <c r="AE1583" s="72"/>
      <c r="AF1583" s="72"/>
      <c r="AG1583" s="62"/>
      <c r="AH1583" s="104"/>
      <c r="AI1583" s="105"/>
      <c r="AJ1583" s="30"/>
      <c r="AK1583" s="30"/>
      <c r="AL1583" s="30"/>
      <c r="AM1583" s="30"/>
      <c r="AN1583" s="68"/>
      <c r="AO1583" s="68"/>
      <c r="AP1583" s="68"/>
      <c r="AQ1583" s="68"/>
      <c r="AR1583" s="68"/>
      <c r="AS1583" s="31"/>
      <c r="AT1583" s="73"/>
      <c r="AU1583" s="73"/>
      <c r="AV1583" s="68"/>
      <c r="AW1583" s="67"/>
      <c r="AX1583" s="67"/>
      <c r="AY1583" s="67"/>
      <c r="AZ1583" s="67"/>
      <c r="BA1583" s="123"/>
      <c r="BB1583" s="123"/>
      <c r="BC1583" s="123"/>
      <c r="BD1583" s="123"/>
      <c r="BE1583" s="123"/>
      <c r="BF1583" s="67"/>
    </row>
    <row r="1584" spans="1:58" ht="25.5" customHeight="1" x14ac:dyDescent="0.25">
      <c r="A1584" s="31"/>
      <c r="B1584" s="31"/>
      <c r="C1584" s="31"/>
      <c r="D1584" s="31"/>
      <c r="E1584" s="33"/>
      <c r="F1584" s="90"/>
      <c r="G1584" s="31"/>
      <c r="H1584" s="83"/>
      <c r="I1584" s="83"/>
      <c r="J1584" s="62"/>
      <c r="K1584" s="31"/>
      <c r="L1584" s="31"/>
      <c r="M1584" s="83"/>
      <c r="N1584" s="69"/>
      <c r="O1584" s="69"/>
      <c r="P1584" s="74"/>
      <c r="Q1584" s="74"/>
      <c r="R1584" s="75"/>
      <c r="S1584" s="34"/>
      <c r="T1584" s="83"/>
      <c r="U1584" s="83"/>
      <c r="V1584" s="83"/>
      <c r="W1584" s="83"/>
      <c r="X1584" s="74"/>
      <c r="Y1584" s="74"/>
      <c r="Z1584" s="74"/>
      <c r="AA1584" s="66"/>
      <c r="AB1584" s="72"/>
      <c r="AC1584" s="66"/>
      <c r="AD1584" s="72"/>
      <c r="AE1584" s="72"/>
      <c r="AF1584" s="72"/>
      <c r="AG1584" s="62"/>
      <c r="AH1584" s="104"/>
      <c r="AI1584" s="105"/>
      <c r="AJ1584" s="30"/>
      <c r="AK1584" s="30"/>
      <c r="AL1584" s="30"/>
      <c r="AM1584" s="30"/>
      <c r="AN1584" s="68"/>
      <c r="AO1584" s="68"/>
      <c r="AP1584" s="68"/>
      <c r="AQ1584" s="68"/>
      <c r="AR1584" s="68"/>
      <c r="AS1584" s="31"/>
      <c r="AT1584" s="73"/>
      <c r="AU1584" s="73"/>
      <c r="AV1584" s="68"/>
      <c r="AW1584" s="67"/>
      <c r="AX1584" s="67"/>
      <c r="AY1584" s="67"/>
      <c r="AZ1584" s="67"/>
      <c r="BA1584" s="123"/>
      <c r="BB1584" s="123"/>
      <c r="BC1584" s="123"/>
      <c r="BD1584" s="123"/>
      <c r="BE1584" s="123"/>
      <c r="BF1584" s="67"/>
    </row>
    <row r="1585" spans="1:58" ht="25.5" customHeight="1" x14ac:dyDescent="0.25">
      <c r="A1585" s="31"/>
      <c r="B1585" s="31"/>
      <c r="C1585" s="31"/>
      <c r="D1585" s="31"/>
      <c r="E1585" s="33"/>
      <c r="F1585" s="90"/>
      <c r="G1585" s="31"/>
      <c r="H1585" s="83"/>
      <c r="I1585" s="83"/>
      <c r="J1585" s="62"/>
      <c r="K1585" s="31"/>
      <c r="L1585" s="31"/>
      <c r="M1585" s="83"/>
      <c r="N1585" s="69"/>
      <c r="O1585" s="69"/>
      <c r="P1585" s="74"/>
      <c r="Q1585" s="74"/>
      <c r="R1585" s="75"/>
      <c r="S1585" s="34"/>
      <c r="T1585" s="83"/>
      <c r="U1585" s="83"/>
      <c r="V1585" s="83"/>
      <c r="W1585" s="83"/>
      <c r="X1585" s="74"/>
      <c r="Y1585" s="74"/>
      <c r="Z1585" s="74"/>
      <c r="AA1585" s="66"/>
      <c r="AB1585" s="72"/>
      <c r="AC1585" s="66"/>
      <c r="AD1585" s="72"/>
      <c r="AE1585" s="72"/>
      <c r="AF1585" s="72"/>
      <c r="AG1585" s="62"/>
      <c r="AH1585" s="104"/>
      <c r="AI1585" s="105"/>
      <c r="AJ1585" s="30"/>
      <c r="AK1585" s="30"/>
      <c r="AL1585" s="30"/>
      <c r="AM1585" s="30"/>
      <c r="AN1585" s="68"/>
      <c r="AO1585" s="68"/>
      <c r="AP1585" s="68"/>
      <c r="AQ1585" s="68"/>
      <c r="AR1585" s="68"/>
      <c r="AS1585" s="31"/>
      <c r="AT1585" s="73"/>
      <c r="AU1585" s="73"/>
      <c r="AV1585" s="68"/>
      <c r="AW1585" s="67"/>
      <c r="AX1585" s="67"/>
      <c r="AY1585" s="67"/>
      <c r="AZ1585" s="67"/>
      <c r="BA1585" s="123"/>
      <c r="BB1585" s="123"/>
      <c r="BC1585" s="123"/>
      <c r="BD1585" s="123"/>
      <c r="BE1585" s="123"/>
      <c r="BF1585" s="67"/>
    </row>
    <row r="1586" spans="1:58" ht="25.5" customHeight="1" x14ac:dyDescent="0.25">
      <c r="A1586" s="31"/>
      <c r="B1586" s="31"/>
      <c r="C1586" s="31"/>
      <c r="D1586" s="31"/>
      <c r="E1586" s="33"/>
      <c r="F1586" s="90"/>
      <c r="G1586" s="31"/>
      <c r="H1586" s="83"/>
      <c r="I1586" s="83"/>
      <c r="J1586" s="62"/>
      <c r="K1586" s="31"/>
      <c r="L1586" s="31"/>
      <c r="M1586" s="83"/>
      <c r="N1586" s="69"/>
      <c r="O1586" s="69"/>
      <c r="P1586" s="74"/>
      <c r="Q1586" s="74"/>
      <c r="R1586" s="75"/>
      <c r="S1586" s="34"/>
      <c r="T1586" s="83"/>
      <c r="U1586" s="83"/>
      <c r="V1586" s="83"/>
      <c r="W1586" s="83"/>
      <c r="X1586" s="74"/>
      <c r="Y1586" s="74"/>
      <c r="Z1586" s="74"/>
      <c r="AA1586" s="66"/>
      <c r="AB1586" s="72"/>
      <c r="AC1586" s="66"/>
      <c r="AD1586" s="72"/>
      <c r="AE1586" s="72"/>
      <c r="AF1586" s="72"/>
      <c r="AG1586" s="62"/>
      <c r="AH1586" s="104"/>
      <c r="AI1586" s="105"/>
      <c r="AJ1586" s="30"/>
      <c r="AK1586" s="30"/>
      <c r="AL1586" s="30"/>
      <c r="AM1586" s="30"/>
      <c r="AN1586" s="68"/>
      <c r="AO1586" s="68"/>
      <c r="AP1586" s="68"/>
      <c r="AQ1586" s="68"/>
      <c r="AR1586" s="68"/>
      <c r="AS1586" s="31"/>
      <c r="AT1586" s="73"/>
      <c r="AU1586" s="73"/>
      <c r="AV1586" s="68"/>
      <c r="AW1586" s="67"/>
      <c r="AX1586" s="67"/>
      <c r="AY1586" s="67"/>
      <c r="AZ1586" s="67"/>
      <c r="BA1586" s="123"/>
      <c r="BB1586" s="123"/>
      <c r="BC1586" s="123"/>
      <c r="BD1586" s="123"/>
      <c r="BE1586" s="123"/>
      <c r="BF1586" s="67"/>
    </row>
    <row r="1587" spans="1:58" ht="25.5" customHeight="1" x14ac:dyDescent="0.25">
      <c r="A1587" s="31"/>
      <c r="B1587" s="31"/>
      <c r="C1587" s="31"/>
      <c r="D1587" s="31"/>
      <c r="E1587" s="33"/>
      <c r="F1587" s="90"/>
      <c r="G1587" s="31"/>
      <c r="H1587" s="83"/>
      <c r="I1587" s="83"/>
      <c r="J1587" s="62"/>
      <c r="K1587" s="31"/>
      <c r="L1587" s="31"/>
      <c r="M1587" s="83"/>
      <c r="N1587" s="69"/>
      <c r="O1587" s="69"/>
      <c r="P1587" s="74"/>
      <c r="Q1587" s="74"/>
      <c r="R1587" s="75"/>
      <c r="S1587" s="34"/>
      <c r="T1587" s="83"/>
      <c r="U1587" s="83"/>
      <c r="V1587" s="83"/>
      <c r="W1587" s="83"/>
      <c r="X1587" s="74"/>
      <c r="Y1587" s="74"/>
      <c r="Z1587" s="74"/>
      <c r="AA1587" s="66"/>
      <c r="AB1587" s="72"/>
      <c r="AC1587" s="66"/>
      <c r="AD1587" s="72"/>
      <c r="AE1587" s="72"/>
      <c r="AF1587" s="72"/>
      <c r="AG1587" s="62"/>
      <c r="AH1587" s="104"/>
      <c r="AI1587" s="105"/>
      <c r="AJ1587" s="30"/>
      <c r="AK1587" s="30"/>
      <c r="AL1587" s="30"/>
      <c r="AM1587" s="30"/>
      <c r="AN1587" s="68"/>
      <c r="AO1587" s="68"/>
      <c r="AP1587" s="68"/>
      <c r="AQ1587" s="68"/>
      <c r="AR1587" s="68"/>
      <c r="AS1587" s="31"/>
      <c r="AT1587" s="73"/>
      <c r="AU1587" s="73"/>
      <c r="AV1587" s="68"/>
      <c r="AW1587" s="67"/>
      <c r="AX1587" s="67"/>
      <c r="AY1587" s="67"/>
      <c r="AZ1587" s="67"/>
      <c r="BA1587" s="123"/>
      <c r="BB1587" s="123"/>
      <c r="BC1587" s="123"/>
      <c r="BD1587" s="123"/>
      <c r="BE1587" s="123"/>
      <c r="BF1587" s="67"/>
    </row>
    <row r="1588" spans="1:58" ht="25.5" customHeight="1" x14ac:dyDescent="0.25">
      <c r="A1588" s="31"/>
      <c r="B1588" s="31"/>
      <c r="C1588" s="31"/>
      <c r="D1588" s="31"/>
      <c r="E1588" s="33"/>
      <c r="F1588" s="90"/>
      <c r="G1588" s="31"/>
      <c r="H1588" s="83"/>
      <c r="I1588" s="83"/>
      <c r="J1588" s="62"/>
      <c r="K1588" s="31"/>
      <c r="L1588" s="31"/>
      <c r="M1588" s="83"/>
      <c r="N1588" s="69"/>
      <c r="O1588" s="69"/>
      <c r="P1588" s="74"/>
      <c r="Q1588" s="74"/>
      <c r="R1588" s="75"/>
      <c r="S1588" s="34"/>
      <c r="T1588" s="83"/>
      <c r="U1588" s="83"/>
      <c r="V1588" s="83"/>
      <c r="W1588" s="83"/>
      <c r="X1588" s="74"/>
      <c r="Y1588" s="74"/>
      <c r="Z1588" s="74"/>
      <c r="AA1588" s="66"/>
      <c r="AB1588" s="72"/>
      <c r="AC1588" s="66"/>
      <c r="AD1588" s="72"/>
      <c r="AE1588" s="72"/>
      <c r="AF1588" s="72"/>
      <c r="AG1588" s="62"/>
      <c r="AH1588" s="104"/>
      <c r="AI1588" s="105"/>
      <c r="AJ1588" s="30"/>
      <c r="AK1588" s="30"/>
      <c r="AL1588" s="30"/>
      <c r="AM1588" s="30"/>
      <c r="AN1588" s="68"/>
      <c r="AO1588" s="68"/>
      <c r="AP1588" s="68"/>
      <c r="AQ1588" s="68"/>
      <c r="AR1588" s="68"/>
      <c r="AS1588" s="31"/>
      <c r="AT1588" s="73"/>
      <c r="AU1588" s="73"/>
      <c r="AV1588" s="68"/>
      <c r="AW1588" s="67"/>
      <c r="AX1588" s="67"/>
      <c r="AY1588" s="67"/>
      <c r="AZ1588" s="67"/>
      <c r="BA1588" s="123"/>
      <c r="BB1588" s="123"/>
      <c r="BC1588" s="123"/>
      <c r="BD1588" s="123"/>
      <c r="BE1588" s="123"/>
      <c r="BF1588" s="67"/>
    </row>
    <row r="1589" spans="1:58" ht="25.5" customHeight="1" x14ac:dyDescent="0.25">
      <c r="A1589" s="31"/>
      <c r="B1589" s="31"/>
      <c r="C1589" s="31"/>
      <c r="D1589" s="31"/>
      <c r="E1589" s="33"/>
      <c r="F1589" s="90"/>
      <c r="G1589" s="31"/>
      <c r="H1589" s="83"/>
      <c r="I1589" s="83"/>
      <c r="J1589" s="62"/>
      <c r="K1589" s="31"/>
      <c r="L1589" s="31"/>
      <c r="M1589" s="83"/>
      <c r="N1589" s="69"/>
      <c r="O1589" s="69"/>
      <c r="P1589" s="74"/>
      <c r="Q1589" s="74"/>
      <c r="R1589" s="75"/>
      <c r="S1589" s="34"/>
      <c r="T1589" s="83"/>
      <c r="U1589" s="83"/>
      <c r="V1589" s="83"/>
      <c r="W1589" s="83"/>
      <c r="X1589" s="74"/>
      <c r="Y1589" s="74"/>
      <c r="Z1589" s="74"/>
      <c r="AA1589" s="66"/>
      <c r="AB1589" s="72"/>
      <c r="AC1589" s="66"/>
      <c r="AD1589" s="72"/>
      <c r="AE1589" s="72"/>
      <c r="AF1589" s="72"/>
      <c r="AG1589" s="62"/>
      <c r="AH1589" s="104"/>
      <c r="AI1589" s="105"/>
      <c r="AJ1589" s="30"/>
      <c r="AK1589" s="30"/>
      <c r="AL1589" s="30"/>
      <c r="AM1589" s="30"/>
      <c r="AN1589" s="68"/>
      <c r="AO1589" s="68"/>
      <c r="AP1589" s="68"/>
      <c r="AQ1589" s="68"/>
      <c r="AR1589" s="68"/>
      <c r="AS1589" s="31"/>
      <c r="AT1589" s="73"/>
      <c r="AU1589" s="73"/>
      <c r="AV1589" s="68"/>
      <c r="AW1589" s="67"/>
      <c r="AX1589" s="67"/>
      <c r="AY1589" s="67"/>
      <c r="AZ1589" s="67"/>
      <c r="BA1589" s="123"/>
      <c r="BB1589" s="123"/>
      <c r="BC1589" s="123"/>
      <c r="BD1589" s="123"/>
      <c r="BE1589" s="123"/>
      <c r="BF1589" s="67"/>
    </row>
    <row r="1590" spans="1:58" ht="25.5" customHeight="1" x14ac:dyDescent="0.25">
      <c r="A1590" s="31"/>
      <c r="B1590" s="31"/>
      <c r="C1590" s="31"/>
      <c r="D1590" s="31"/>
      <c r="E1590" s="33"/>
      <c r="F1590" s="90"/>
      <c r="G1590" s="31"/>
      <c r="H1590" s="83"/>
      <c r="I1590" s="83"/>
      <c r="J1590" s="62"/>
      <c r="K1590" s="31"/>
      <c r="L1590" s="31"/>
      <c r="M1590" s="83"/>
      <c r="N1590" s="69"/>
      <c r="O1590" s="69"/>
      <c r="P1590" s="74"/>
      <c r="Q1590" s="74"/>
      <c r="R1590" s="75"/>
      <c r="S1590" s="34"/>
      <c r="T1590" s="83"/>
      <c r="U1590" s="83"/>
      <c r="V1590" s="83"/>
      <c r="W1590" s="83"/>
      <c r="X1590" s="74"/>
      <c r="Y1590" s="74"/>
      <c r="Z1590" s="74"/>
      <c r="AA1590" s="66"/>
      <c r="AB1590" s="72"/>
      <c r="AC1590" s="66"/>
      <c r="AD1590" s="72"/>
      <c r="AE1590" s="72"/>
      <c r="AF1590" s="72"/>
      <c r="AG1590" s="62"/>
      <c r="AH1590" s="104"/>
      <c r="AI1590" s="105"/>
      <c r="AJ1590" s="30"/>
      <c r="AK1590" s="30"/>
      <c r="AL1590" s="30"/>
      <c r="AM1590" s="30"/>
      <c r="AN1590" s="68"/>
      <c r="AO1590" s="68"/>
      <c r="AP1590" s="68"/>
      <c r="AQ1590" s="68"/>
      <c r="AR1590" s="68"/>
      <c r="AS1590" s="31"/>
      <c r="AT1590" s="73"/>
      <c r="AU1590" s="73"/>
      <c r="AV1590" s="68"/>
      <c r="AW1590" s="67"/>
      <c r="AX1590" s="67"/>
      <c r="AY1590" s="67"/>
      <c r="AZ1590" s="67"/>
      <c r="BA1590" s="123"/>
      <c r="BB1590" s="123"/>
      <c r="BC1590" s="123"/>
      <c r="BD1590" s="123"/>
      <c r="BE1590" s="123"/>
      <c r="BF1590" s="67"/>
    </row>
    <row r="1591" spans="1:58" ht="25.5" customHeight="1" x14ac:dyDescent="0.25">
      <c r="A1591" s="31"/>
      <c r="B1591" s="31"/>
      <c r="C1591" s="31"/>
      <c r="D1591" s="31"/>
      <c r="E1591" s="33"/>
      <c r="F1591" s="90"/>
      <c r="G1591" s="31"/>
      <c r="H1591" s="83"/>
      <c r="I1591" s="83"/>
      <c r="J1591" s="62"/>
      <c r="K1591" s="31"/>
      <c r="L1591" s="31"/>
      <c r="M1591" s="83"/>
      <c r="N1591" s="69"/>
      <c r="O1591" s="69"/>
      <c r="P1591" s="74"/>
      <c r="Q1591" s="74"/>
      <c r="R1591" s="75"/>
      <c r="S1591" s="34"/>
      <c r="T1591" s="83"/>
      <c r="U1591" s="83"/>
      <c r="V1591" s="83"/>
      <c r="W1591" s="83"/>
      <c r="X1591" s="74"/>
      <c r="Y1591" s="74"/>
      <c r="Z1591" s="74"/>
      <c r="AA1591" s="66"/>
      <c r="AB1591" s="72"/>
      <c r="AC1591" s="66"/>
      <c r="AD1591" s="72"/>
      <c r="AE1591" s="72"/>
      <c r="AF1591" s="72"/>
      <c r="AG1591" s="62"/>
      <c r="AH1591" s="104"/>
      <c r="AI1591" s="105"/>
      <c r="AJ1591" s="30"/>
      <c r="AK1591" s="30"/>
      <c r="AL1591" s="30"/>
      <c r="AM1591" s="30"/>
      <c r="AN1591" s="68"/>
      <c r="AO1591" s="68"/>
      <c r="AP1591" s="68"/>
      <c r="AQ1591" s="68"/>
      <c r="AR1591" s="68"/>
      <c r="AS1591" s="31"/>
      <c r="AT1591" s="73"/>
      <c r="AU1591" s="73"/>
      <c r="AV1591" s="68"/>
      <c r="AW1591" s="67"/>
      <c r="AX1591" s="67"/>
      <c r="AY1591" s="67"/>
      <c r="AZ1591" s="67"/>
      <c r="BA1591" s="123"/>
      <c r="BB1591" s="123"/>
      <c r="BC1591" s="123"/>
      <c r="BD1591" s="123"/>
      <c r="BE1591" s="123"/>
      <c r="BF1591" s="67"/>
    </row>
    <row r="1592" spans="1:58" ht="25.5" customHeight="1" x14ac:dyDescent="0.25">
      <c r="A1592" s="31"/>
      <c r="B1592" s="31"/>
      <c r="C1592" s="31"/>
      <c r="D1592" s="31"/>
      <c r="E1592" s="33"/>
      <c r="F1592" s="90"/>
      <c r="G1592" s="31"/>
      <c r="H1592" s="83"/>
      <c r="I1592" s="83"/>
      <c r="J1592" s="62"/>
      <c r="K1592" s="31"/>
      <c r="L1592" s="31"/>
      <c r="M1592" s="83"/>
      <c r="N1592" s="69"/>
      <c r="O1592" s="69"/>
      <c r="P1592" s="74"/>
      <c r="Q1592" s="74"/>
      <c r="R1592" s="75"/>
      <c r="S1592" s="34"/>
      <c r="T1592" s="83"/>
      <c r="U1592" s="83"/>
      <c r="V1592" s="83"/>
      <c r="W1592" s="83"/>
      <c r="X1592" s="74"/>
      <c r="Y1592" s="74"/>
      <c r="Z1592" s="74"/>
      <c r="AA1592" s="66"/>
      <c r="AB1592" s="72"/>
      <c r="AC1592" s="66"/>
      <c r="AD1592" s="72"/>
      <c r="AE1592" s="72"/>
      <c r="AF1592" s="72"/>
      <c r="AG1592" s="62"/>
      <c r="AH1592" s="104"/>
      <c r="AI1592" s="105"/>
      <c r="AJ1592" s="30"/>
      <c r="AK1592" s="30"/>
      <c r="AL1592" s="30"/>
      <c r="AM1592" s="30"/>
      <c r="AN1592" s="68"/>
      <c r="AO1592" s="68"/>
      <c r="AP1592" s="68"/>
      <c r="AQ1592" s="68"/>
      <c r="AR1592" s="68"/>
      <c r="AS1592" s="31"/>
      <c r="AT1592" s="73"/>
      <c r="AU1592" s="73"/>
      <c r="AV1592" s="68"/>
      <c r="AW1592" s="67"/>
      <c r="AX1592" s="67"/>
      <c r="AY1592" s="67"/>
      <c r="AZ1592" s="67"/>
      <c r="BA1592" s="123"/>
      <c r="BB1592" s="123"/>
      <c r="BC1592" s="123"/>
      <c r="BD1592" s="123"/>
      <c r="BE1592" s="123"/>
      <c r="BF1592" s="67"/>
    </row>
    <row r="1593" spans="1:58" ht="25.5" customHeight="1" x14ac:dyDescent="0.25">
      <c r="A1593" s="31"/>
      <c r="B1593" s="31"/>
      <c r="C1593" s="31"/>
      <c r="D1593" s="31"/>
      <c r="E1593" s="33"/>
      <c r="F1593" s="90"/>
      <c r="G1593" s="31"/>
      <c r="H1593" s="83"/>
      <c r="I1593" s="83"/>
      <c r="J1593" s="62"/>
      <c r="K1593" s="31"/>
      <c r="L1593" s="31"/>
      <c r="M1593" s="83"/>
      <c r="N1593" s="69"/>
      <c r="O1593" s="69"/>
      <c r="P1593" s="74"/>
      <c r="Q1593" s="74"/>
      <c r="R1593" s="75"/>
      <c r="S1593" s="34"/>
      <c r="T1593" s="83"/>
      <c r="U1593" s="83"/>
      <c r="V1593" s="83"/>
      <c r="W1593" s="83"/>
      <c r="X1593" s="74"/>
      <c r="Y1593" s="74"/>
      <c r="Z1593" s="74"/>
      <c r="AA1593" s="66"/>
      <c r="AB1593" s="72"/>
      <c r="AC1593" s="66"/>
      <c r="AD1593" s="72"/>
      <c r="AE1593" s="72"/>
      <c r="AF1593" s="72"/>
      <c r="AG1593" s="62"/>
      <c r="AH1593" s="104"/>
      <c r="AI1593" s="105"/>
      <c r="AJ1593" s="30"/>
      <c r="AK1593" s="30"/>
      <c r="AL1593" s="30"/>
      <c r="AM1593" s="30"/>
      <c r="AN1593" s="68"/>
      <c r="AO1593" s="68"/>
      <c r="AP1593" s="68"/>
      <c r="AQ1593" s="68"/>
      <c r="AR1593" s="68"/>
      <c r="AS1593" s="31"/>
      <c r="AT1593" s="73"/>
      <c r="AU1593" s="73"/>
      <c r="AV1593" s="68"/>
      <c r="AW1593" s="67"/>
      <c r="AX1593" s="67"/>
      <c r="AY1593" s="67"/>
      <c r="AZ1593" s="67"/>
      <c r="BA1593" s="123"/>
      <c r="BB1593" s="123"/>
      <c r="BC1593" s="123"/>
      <c r="BD1593" s="123"/>
      <c r="BE1593" s="123"/>
      <c r="BF1593" s="67"/>
    </row>
    <row r="1594" spans="1:58" ht="25.5" customHeight="1" x14ac:dyDescent="0.25">
      <c r="A1594" s="31"/>
      <c r="B1594" s="31"/>
      <c r="C1594" s="31"/>
      <c r="D1594" s="31"/>
      <c r="E1594" s="33"/>
      <c r="F1594" s="90"/>
      <c r="G1594" s="31"/>
      <c r="H1594" s="83"/>
      <c r="I1594" s="83"/>
      <c r="J1594" s="62"/>
      <c r="K1594" s="31"/>
      <c r="L1594" s="31"/>
      <c r="M1594" s="83"/>
      <c r="N1594" s="69"/>
      <c r="O1594" s="69"/>
      <c r="P1594" s="74"/>
      <c r="Q1594" s="74"/>
      <c r="R1594" s="75"/>
      <c r="S1594" s="34"/>
      <c r="T1594" s="83"/>
      <c r="U1594" s="83"/>
      <c r="V1594" s="83"/>
      <c r="W1594" s="83"/>
      <c r="X1594" s="74"/>
      <c r="Y1594" s="74"/>
      <c r="Z1594" s="74"/>
      <c r="AA1594" s="66"/>
      <c r="AB1594" s="72"/>
      <c r="AC1594" s="66"/>
      <c r="AD1594" s="72"/>
      <c r="AE1594" s="72"/>
      <c r="AF1594" s="72"/>
      <c r="AG1594" s="62"/>
      <c r="AH1594" s="104"/>
      <c r="AI1594" s="105"/>
      <c r="AJ1594" s="30"/>
      <c r="AK1594" s="30"/>
      <c r="AL1594" s="30"/>
      <c r="AM1594" s="30"/>
      <c r="AN1594" s="68"/>
      <c r="AO1594" s="68"/>
      <c r="AP1594" s="68"/>
      <c r="AQ1594" s="68"/>
      <c r="AR1594" s="68"/>
      <c r="AS1594" s="31"/>
      <c r="AT1594" s="73"/>
      <c r="AU1594" s="73"/>
      <c r="AV1594" s="68"/>
      <c r="AW1594" s="67"/>
      <c r="AX1594" s="67"/>
      <c r="AY1594" s="67"/>
      <c r="AZ1594" s="67"/>
      <c r="BA1594" s="123"/>
      <c r="BB1594" s="123"/>
      <c r="BC1594" s="123"/>
      <c r="BD1594" s="123"/>
      <c r="BE1594" s="123"/>
      <c r="BF1594" s="67"/>
    </row>
    <row r="1595" spans="1:58" ht="25.5" customHeight="1" x14ac:dyDescent="0.25">
      <c r="A1595" s="31"/>
      <c r="B1595" s="31"/>
      <c r="C1595" s="31"/>
      <c r="D1595" s="31"/>
      <c r="E1595" s="33"/>
      <c r="F1595" s="90"/>
      <c r="G1595" s="31"/>
      <c r="H1595" s="83"/>
      <c r="I1595" s="83"/>
      <c r="J1595" s="62"/>
      <c r="K1595" s="31"/>
      <c r="L1595" s="31"/>
      <c r="M1595" s="83"/>
      <c r="N1595" s="69"/>
      <c r="O1595" s="69"/>
      <c r="P1595" s="74"/>
      <c r="Q1595" s="74"/>
      <c r="R1595" s="75"/>
      <c r="S1595" s="34"/>
      <c r="T1595" s="83"/>
      <c r="U1595" s="83"/>
      <c r="V1595" s="83"/>
      <c r="W1595" s="83"/>
      <c r="X1595" s="74"/>
      <c r="Y1595" s="74"/>
      <c r="Z1595" s="74"/>
      <c r="AA1595" s="66"/>
      <c r="AB1595" s="72"/>
      <c r="AC1595" s="66"/>
      <c r="AD1595" s="72"/>
      <c r="AE1595" s="72"/>
      <c r="AF1595" s="72"/>
      <c r="AG1595" s="62"/>
      <c r="AH1595" s="104"/>
      <c r="AI1595" s="105"/>
      <c r="AJ1595" s="30"/>
      <c r="AK1595" s="30"/>
      <c r="AL1595" s="30"/>
      <c r="AM1595" s="30"/>
      <c r="AN1595" s="68"/>
      <c r="AO1595" s="68"/>
      <c r="AP1595" s="68"/>
      <c r="AQ1595" s="68"/>
      <c r="AR1595" s="68"/>
      <c r="AS1595" s="31"/>
      <c r="AT1595" s="73"/>
      <c r="AU1595" s="73"/>
      <c r="AV1595" s="68"/>
      <c r="AW1595" s="67"/>
      <c r="AX1595" s="67"/>
      <c r="AY1595" s="67"/>
      <c r="AZ1595" s="67"/>
      <c r="BA1595" s="123"/>
      <c r="BB1595" s="123"/>
      <c r="BC1595" s="123"/>
      <c r="BD1595" s="123"/>
      <c r="BE1595" s="123"/>
      <c r="BF1595" s="67"/>
    </row>
    <row r="1596" spans="1:58" ht="25.5" customHeight="1" x14ac:dyDescent="0.25">
      <c r="A1596" s="31"/>
      <c r="B1596" s="31"/>
      <c r="C1596" s="31"/>
      <c r="D1596" s="31"/>
      <c r="E1596" s="33"/>
      <c r="F1596" s="90"/>
      <c r="G1596" s="31"/>
      <c r="H1596" s="83"/>
      <c r="I1596" s="83"/>
      <c r="J1596" s="62"/>
      <c r="K1596" s="31"/>
      <c r="L1596" s="31"/>
      <c r="M1596" s="83"/>
      <c r="N1596" s="69"/>
      <c r="O1596" s="69"/>
      <c r="P1596" s="74"/>
      <c r="Q1596" s="74"/>
      <c r="R1596" s="75"/>
      <c r="S1596" s="34"/>
      <c r="T1596" s="83"/>
      <c r="U1596" s="83"/>
      <c r="V1596" s="83"/>
      <c r="W1596" s="83"/>
      <c r="X1596" s="74"/>
      <c r="Y1596" s="74"/>
      <c r="Z1596" s="74"/>
      <c r="AA1596" s="66"/>
      <c r="AB1596" s="72"/>
      <c r="AC1596" s="66"/>
      <c r="AD1596" s="72"/>
      <c r="AE1596" s="72"/>
      <c r="AF1596" s="72"/>
      <c r="AG1596" s="62"/>
      <c r="AH1596" s="104"/>
      <c r="AI1596" s="105"/>
      <c r="AJ1596" s="30"/>
      <c r="AK1596" s="30"/>
      <c r="AL1596" s="30"/>
      <c r="AM1596" s="30"/>
      <c r="AN1596" s="68"/>
      <c r="AO1596" s="68"/>
      <c r="AP1596" s="68"/>
      <c r="AQ1596" s="68"/>
      <c r="AR1596" s="68"/>
      <c r="AS1596" s="31"/>
      <c r="AT1596" s="73"/>
      <c r="AU1596" s="73"/>
      <c r="AV1596" s="68"/>
      <c r="AW1596" s="67"/>
      <c r="AX1596" s="67"/>
      <c r="AY1596" s="67"/>
      <c r="AZ1596" s="67"/>
      <c r="BA1596" s="123"/>
      <c r="BB1596" s="123"/>
      <c r="BC1596" s="123"/>
      <c r="BD1596" s="123"/>
      <c r="BE1596" s="123"/>
      <c r="BF1596" s="67"/>
    </row>
    <row r="1597" spans="1:58" ht="25.5" customHeight="1" x14ac:dyDescent="0.25">
      <c r="A1597" s="31"/>
      <c r="B1597" s="31"/>
      <c r="C1597" s="31"/>
      <c r="D1597" s="31"/>
      <c r="E1597" s="33"/>
      <c r="F1597" s="90"/>
      <c r="G1597" s="31"/>
      <c r="H1597" s="83"/>
      <c r="I1597" s="83"/>
      <c r="J1597" s="62"/>
      <c r="K1597" s="31"/>
      <c r="L1597" s="31"/>
      <c r="M1597" s="83"/>
      <c r="N1597" s="69"/>
      <c r="O1597" s="69"/>
      <c r="P1597" s="74"/>
      <c r="Q1597" s="74"/>
      <c r="R1597" s="75"/>
      <c r="S1597" s="34"/>
      <c r="T1597" s="83"/>
      <c r="U1597" s="83"/>
      <c r="V1597" s="83"/>
      <c r="W1597" s="83"/>
      <c r="X1597" s="74"/>
      <c r="Y1597" s="74"/>
      <c r="Z1597" s="74"/>
      <c r="AA1597" s="66"/>
      <c r="AB1597" s="72"/>
      <c r="AC1597" s="66"/>
      <c r="AD1597" s="72"/>
      <c r="AE1597" s="72"/>
      <c r="AF1597" s="72"/>
      <c r="AG1597" s="62"/>
      <c r="AH1597" s="104"/>
      <c r="AI1597" s="105"/>
      <c r="AJ1597" s="30"/>
      <c r="AK1597" s="30"/>
      <c r="AL1597" s="30"/>
      <c r="AM1597" s="30"/>
      <c r="AN1597" s="68"/>
      <c r="AO1597" s="68"/>
      <c r="AP1597" s="68"/>
      <c r="AQ1597" s="68"/>
      <c r="AR1597" s="68"/>
      <c r="AS1597" s="31"/>
      <c r="AT1597" s="73"/>
      <c r="AU1597" s="73"/>
      <c r="AV1597" s="68"/>
      <c r="AW1597" s="67"/>
      <c r="AX1597" s="67"/>
      <c r="AY1597" s="67"/>
      <c r="AZ1597" s="67"/>
      <c r="BA1597" s="123"/>
      <c r="BB1597" s="123"/>
      <c r="BC1597" s="123"/>
      <c r="BD1597" s="123"/>
      <c r="BE1597" s="123"/>
      <c r="BF1597" s="67"/>
    </row>
    <row r="1598" spans="1:58" ht="25.5" customHeight="1" x14ac:dyDescent="0.25">
      <c r="A1598" s="31"/>
      <c r="B1598" s="31"/>
      <c r="C1598" s="31"/>
      <c r="D1598" s="31"/>
      <c r="E1598" s="33"/>
      <c r="F1598" s="90"/>
      <c r="G1598" s="31"/>
      <c r="H1598" s="83"/>
      <c r="I1598" s="83"/>
      <c r="J1598" s="62"/>
      <c r="K1598" s="31"/>
      <c r="L1598" s="31"/>
      <c r="M1598" s="83"/>
      <c r="N1598" s="69"/>
      <c r="O1598" s="69"/>
      <c r="P1598" s="74"/>
      <c r="Q1598" s="74"/>
      <c r="R1598" s="75"/>
      <c r="S1598" s="34"/>
      <c r="T1598" s="83"/>
      <c r="U1598" s="83"/>
      <c r="V1598" s="83"/>
      <c r="W1598" s="83"/>
      <c r="X1598" s="74"/>
      <c r="Y1598" s="74"/>
      <c r="Z1598" s="74"/>
      <c r="AA1598" s="66"/>
      <c r="AB1598" s="72"/>
      <c r="AC1598" s="66"/>
      <c r="AD1598" s="72"/>
      <c r="AE1598" s="72"/>
      <c r="AF1598" s="72"/>
      <c r="AG1598" s="62"/>
      <c r="AH1598" s="104"/>
      <c r="AI1598" s="105"/>
      <c r="AJ1598" s="30"/>
      <c r="AK1598" s="30"/>
      <c r="AL1598" s="30"/>
      <c r="AM1598" s="30"/>
      <c r="AN1598" s="68"/>
      <c r="AO1598" s="68"/>
      <c r="AP1598" s="68"/>
      <c r="AQ1598" s="68"/>
      <c r="AR1598" s="68"/>
      <c r="AS1598" s="31"/>
      <c r="AT1598" s="73"/>
      <c r="AU1598" s="73"/>
      <c r="AV1598" s="68"/>
      <c r="AW1598" s="67"/>
      <c r="AX1598" s="67"/>
      <c r="AY1598" s="67"/>
      <c r="AZ1598" s="67"/>
      <c r="BA1598" s="123"/>
      <c r="BB1598" s="123"/>
      <c r="BC1598" s="123"/>
      <c r="BD1598" s="123"/>
      <c r="BE1598" s="123"/>
      <c r="BF1598" s="67"/>
    </row>
    <row r="1599" spans="1:58" ht="25.5" customHeight="1" x14ac:dyDescent="0.25">
      <c r="A1599" s="31"/>
      <c r="B1599" s="31"/>
      <c r="C1599" s="31"/>
      <c r="D1599" s="31"/>
      <c r="E1599" s="33"/>
      <c r="F1599" s="90"/>
      <c r="G1599" s="31"/>
      <c r="H1599" s="83"/>
      <c r="I1599" s="83"/>
      <c r="J1599" s="62"/>
      <c r="K1599" s="31"/>
      <c r="L1599" s="31"/>
      <c r="M1599" s="83"/>
      <c r="N1599" s="69"/>
      <c r="O1599" s="69"/>
      <c r="P1599" s="74"/>
      <c r="Q1599" s="74"/>
      <c r="R1599" s="75"/>
      <c r="S1599" s="34"/>
      <c r="T1599" s="83"/>
      <c r="U1599" s="83"/>
      <c r="V1599" s="83"/>
      <c r="W1599" s="83"/>
      <c r="X1599" s="74"/>
      <c r="Y1599" s="74"/>
      <c r="Z1599" s="74"/>
      <c r="AA1599" s="66"/>
      <c r="AB1599" s="72"/>
      <c r="AC1599" s="66"/>
      <c r="AD1599" s="72"/>
      <c r="AE1599" s="72"/>
      <c r="AF1599" s="72"/>
      <c r="AG1599" s="62"/>
      <c r="AH1599" s="104"/>
      <c r="AI1599" s="105"/>
      <c r="AJ1599" s="30"/>
      <c r="AK1599" s="30"/>
      <c r="AL1599" s="30"/>
      <c r="AM1599" s="30"/>
      <c r="AN1599" s="68"/>
      <c r="AO1599" s="68"/>
      <c r="AP1599" s="68"/>
      <c r="AQ1599" s="68"/>
      <c r="AR1599" s="68"/>
      <c r="AS1599" s="31"/>
      <c r="AT1599" s="73"/>
      <c r="AU1599" s="73"/>
      <c r="AV1599" s="68"/>
      <c r="AW1599" s="67"/>
      <c r="AX1599" s="67"/>
      <c r="AY1599" s="67"/>
      <c r="AZ1599" s="67"/>
      <c r="BA1599" s="123"/>
      <c r="BB1599" s="123"/>
      <c r="BC1599" s="123"/>
      <c r="BD1599" s="123"/>
      <c r="BE1599" s="123"/>
      <c r="BF1599" s="67"/>
    </row>
    <row r="1600" spans="1:58" ht="25.5" customHeight="1" x14ac:dyDescent="0.25">
      <c r="A1600" s="31"/>
      <c r="B1600" s="31"/>
      <c r="C1600" s="31"/>
      <c r="D1600" s="31"/>
      <c r="E1600" s="33"/>
      <c r="F1600" s="90"/>
      <c r="G1600" s="31"/>
      <c r="H1600" s="83"/>
      <c r="I1600" s="83"/>
      <c r="J1600" s="62"/>
      <c r="K1600" s="31"/>
      <c r="L1600" s="31"/>
      <c r="M1600" s="83"/>
      <c r="N1600" s="69"/>
      <c r="O1600" s="69"/>
      <c r="P1600" s="74"/>
      <c r="Q1600" s="74"/>
      <c r="R1600" s="75"/>
      <c r="S1600" s="34"/>
      <c r="T1600" s="83"/>
      <c r="U1600" s="83"/>
      <c r="V1600" s="83"/>
      <c r="W1600" s="83"/>
      <c r="X1600" s="74"/>
      <c r="Y1600" s="74"/>
      <c r="Z1600" s="74"/>
      <c r="AA1600" s="66"/>
      <c r="AB1600" s="72"/>
      <c r="AC1600" s="66"/>
      <c r="AD1600" s="72"/>
      <c r="AE1600" s="72"/>
      <c r="AF1600" s="72"/>
      <c r="AG1600" s="62"/>
      <c r="AH1600" s="104"/>
      <c r="AI1600" s="105"/>
      <c r="AJ1600" s="30"/>
      <c r="AK1600" s="30"/>
      <c r="AL1600" s="30"/>
      <c r="AM1600" s="30"/>
      <c r="AN1600" s="68"/>
      <c r="AO1600" s="68"/>
      <c r="AP1600" s="68"/>
      <c r="AQ1600" s="68"/>
      <c r="AR1600" s="68"/>
      <c r="AS1600" s="31"/>
      <c r="AT1600" s="73"/>
      <c r="AU1600" s="73"/>
      <c r="AV1600" s="68"/>
      <c r="AW1600" s="67"/>
      <c r="AX1600" s="67"/>
      <c r="AY1600" s="67"/>
      <c r="AZ1600" s="67"/>
      <c r="BA1600" s="123"/>
      <c r="BB1600" s="123"/>
      <c r="BC1600" s="123"/>
      <c r="BD1600" s="123"/>
      <c r="BE1600" s="123"/>
      <c r="BF1600" s="67"/>
    </row>
    <row r="1601" spans="1:58" ht="25.5" customHeight="1" x14ac:dyDescent="0.25">
      <c r="A1601" s="31"/>
      <c r="B1601" s="31"/>
      <c r="C1601" s="31"/>
      <c r="D1601" s="31"/>
      <c r="E1601" s="33"/>
      <c r="F1601" s="90"/>
      <c r="G1601" s="31"/>
      <c r="H1601" s="83"/>
      <c r="I1601" s="83"/>
      <c r="J1601" s="62"/>
      <c r="K1601" s="31"/>
      <c r="L1601" s="31"/>
      <c r="M1601" s="83"/>
      <c r="N1601" s="69"/>
      <c r="O1601" s="69"/>
      <c r="P1601" s="74"/>
      <c r="Q1601" s="74"/>
      <c r="R1601" s="75"/>
      <c r="S1601" s="34"/>
      <c r="T1601" s="83"/>
      <c r="U1601" s="83"/>
      <c r="V1601" s="83"/>
      <c r="W1601" s="83"/>
      <c r="X1601" s="74"/>
      <c r="Y1601" s="74"/>
      <c r="Z1601" s="74"/>
      <c r="AA1601" s="66"/>
      <c r="AB1601" s="72"/>
      <c r="AC1601" s="66"/>
      <c r="AD1601" s="72"/>
      <c r="AE1601" s="72"/>
      <c r="AF1601" s="72"/>
      <c r="AG1601" s="62"/>
      <c r="AH1601" s="104"/>
      <c r="AI1601" s="105"/>
      <c r="AJ1601" s="30"/>
      <c r="AK1601" s="30"/>
      <c r="AL1601" s="30"/>
      <c r="AM1601" s="30"/>
      <c r="AN1601" s="68"/>
      <c r="AO1601" s="68"/>
      <c r="AP1601" s="68"/>
      <c r="AQ1601" s="68"/>
      <c r="AR1601" s="68"/>
      <c r="AS1601" s="31"/>
      <c r="AT1601" s="73"/>
      <c r="AU1601" s="73"/>
      <c r="AV1601" s="68"/>
      <c r="AW1601" s="67"/>
      <c r="AX1601" s="67"/>
      <c r="AY1601" s="67"/>
      <c r="AZ1601" s="67"/>
      <c r="BA1601" s="123"/>
      <c r="BB1601" s="123"/>
      <c r="BC1601" s="123"/>
      <c r="BD1601" s="123"/>
      <c r="BE1601" s="123"/>
      <c r="BF1601" s="67"/>
    </row>
    <row r="1602" spans="1:58" ht="25.5" customHeight="1" x14ac:dyDescent="0.25">
      <c r="A1602" s="31"/>
      <c r="B1602" s="31"/>
      <c r="C1602" s="31"/>
      <c r="D1602" s="31"/>
      <c r="E1602" s="33"/>
      <c r="F1602" s="90"/>
      <c r="G1602" s="31"/>
      <c r="H1602" s="83"/>
      <c r="I1602" s="83"/>
      <c r="J1602" s="62"/>
      <c r="K1602" s="31"/>
      <c r="L1602" s="31"/>
      <c r="M1602" s="83"/>
      <c r="N1602" s="69"/>
      <c r="O1602" s="69"/>
      <c r="P1602" s="74"/>
      <c r="Q1602" s="74"/>
      <c r="R1602" s="75"/>
      <c r="S1602" s="34"/>
      <c r="T1602" s="83"/>
      <c r="U1602" s="83"/>
      <c r="V1602" s="83"/>
      <c r="W1602" s="83"/>
      <c r="X1602" s="74"/>
      <c r="Y1602" s="74"/>
      <c r="Z1602" s="74"/>
      <c r="AA1602" s="66"/>
      <c r="AB1602" s="72"/>
      <c r="AC1602" s="66"/>
      <c r="AD1602" s="72"/>
      <c r="AE1602" s="72"/>
      <c r="AF1602" s="72"/>
      <c r="AG1602" s="62"/>
      <c r="AH1602" s="104"/>
      <c r="AI1602" s="105"/>
      <c r="AJ1602" s="30"/>
      <c r="AK1602" s="30"/>
      <c r="AL1602" s="30"/>
      <c r="AM1602" s="30"/>
      <c r="AN1602" s="68"/>
      <c r="AO1602" s="68"/>
      <c r="AP1602" s="68"/>
      <c r="AQ1602" s="68"/>
      <c r="AR1602" s="68"/>
      <c r="AS1602" s="31"/>
      <c r="AT1602" s="73"/>
      <c r="AU1602" s="73"/>
      <c r="AV1602" s="68"/>
      <c r="AW1602" s="67"/>
      <c r="AX1602" s="67"/>
      <c r="AY1602" s="67"/>
      <c r="AZ1602" s="67"/>
      <c r="BA1602" s="123"/>
      <c r="BB1602" s="123"/>
      <c r="BC1602" s="123"/>
      <c r="BD1602" s="123"/>
      <c r="BE1602" s="123"/>
      <c r="BF1602" s="67"/>
    </row>
    <row r="1603" spans="1:58" ht="25.5" customHeight="1" x14ac:dyDescent="0.25">
      <c r="A1603" s="31"/>
      <c r="B1603" s="31"/>
      <c r="C1603" s="31"/>
      <c r="D1603" s="31"/>
      <c r="E1603" s="33"/>
      <c r="F1603" s="90"/>
      <c r="G1603" s="31"/>
      <c r="H1603" s="83"/>
      <c r="I1603" s="83"/>
      <c r="J1603" s="62"/>
      <c r="K1603" s="31"/>
      <c r="L1603" s="31"/>
      <c r="M1603" s="83"/>
      <c r="N1603" s="69"/>
      <c r="O1603" s="69"/>
      <c r="P1603" s="74"/>
      <c r="Q1603" s="74"/>
      <c r="R1603" s="75"/>
      <c r="S1603" s="34"/>
      <c r="T1603" s="83"/>
      <c r="U1603" s="83"/>
      <c r="V1603" s="83"/>
      <c r="W1603" s="83"/>
      <c r="X1603" s="74"/>
      <c r="Y1603" s="74"/>
      <c r="Z1603" s="74"/>
      <c r="AA1603" s="66"/>
      <c r="AB1603" s="72"/>
      <c r="AC1603" s="66"/>
      <c r="AD1603" s="72"/>
      <c r="AE1603" s="72"/>
      <c r="AF1603" s="72"/>
      <c r="AG1603" s="62"/>
      <c r="AH1603" s="104"/>
      <c r="AI1603" s="105"/>
      <c r="AJ1603" s="30"/>
      <c r="AK1603" s="30"/>
      <c r="AL1603" s="30"/>
      <c r="AM1603" s="30"/>
      <c r="AN1603" s="68"/>
      <c r="AO1603" s="68"/>
      <c r="AP1603" s="68"/>
      <c r="AQ1603" s="68"/>
      <c r="AR1603" s="68"/>
      <c r="AS1603" s="31"/>
      <c r="AT1603" s="73"/>
      <c r="AU1603" s="73"/>
      <c r="AV1603" s="68"/>
      <c r="AW1603" s="67"/>
      <c r="AX1603" s="67"/>
      <c r="AY1603" s="67"/>
      <c r="AZ1603" s="67"/>
      <c r="BA1603" s="123"/>
      <c r="BB1603" s="123"/>
      <c r="BC1603" s="123"/>
      <c r="BD1603" s="123"/>
      <c r="BE1603" s="123"/>
      <c r="BF1603" s="67"/>
    </row>
    <row r="1604" spans="1:58" ht="25.5" customHeight="1" x14ac:dyDescent="0.25">
      <c r="A1604" s="31"/>
      <c r="B1604" s="31"/>
      <c r="C1604" s="31"/>
      <c r="D1604" s="31"/>
      <c r="E1604" s="33"/>
      <c r="F1604" s="90"/>
      <c r="G1604" s="31"/>
      <c r="H1604" s="83"/>
      <c r="I1604" s="83"/>
      <c r="J1604" s="62"/>
      <c r="K1604" s="31"/>
      <c r="L1604" s="31"/>
      <c r="M1604" s="83"/>
      <c r="N1604" s="69"/>
      <c r="O1604" s="69"/>
      <c r="P1604" s="74"/>
      <c r="Q1604" s="74"/>
      <c r="R1604" s="75"/>
      <c r="S1604" s="34"/>
      <c r="T1604" s="83"/>
      <c r="U1604" s="83"/>
      <c r="V1604" s="83"/>
      <c r="W1604" s="83"/>
      <c r="X1604" s="74"/>
      <c r="Y1604" s="74"/>
      <c r="Z1604" s="74"/>
      <c r="AA1604" s="66"/>
      <c r="AB1604" s="72"/>
      <c r="AC1604" s="66"/>
      <c r="AD1604" s="72"/>
      <c r="AE1604" s="72"/>
      <c r="AF1604" s="72"/>
      <c r="AG1604" s="62"/>
      <c r="AH1604" s="104"/>
      <c r="AI1604" s="105"/>
      <c r="AJ1604" s="30"/>
      <c r="AK1604" s="30"/>
      <c r="AL1604" s="30"/>
      <c r="AM1604" s="30"/>
      <c r="AN1604" s="68"/>
      <c r="AO1604" s="68"/>
      <c r="AP1604" s="68"/>
      <c r="AQ1604" s="68"/>
      <c r="AR1604" s="68"/>
      <c r="AS1604" s="31"/>
      <c r="AT1604" s="73"/>
      <c r="AU1604" s="73"/>
      <c r="AV1604" s="68"/>
      <c r="AW1604" s="67"/>
      <c r="AX1604" s="67"/>
      <c r="AY1604" s="67"/>
      <c r="AZ1604" s="67"/>
      <c r="BA1604" s="123"/>
      <c r="BB1604" s="123"/>
      <c r="BC1604" s="123"/>
      <c r="BD1604" s="123"/>
      <c r="BE1604" s="123"/>
      <c r="BF1604" s="67"/>
    </row>
    <row r="1605" spans="1:58" ht="25.5" customHeight="1" x14ac:dyDescent="0.25">
      <c r="A1605" s="31"/>
      <c r="B1605" s="31"/>
      <c r="C1605" s="31"/>
      <c r="D1605" s="31"/>
      <c r="E1605" s="33"/>
      <c r="F1605" s="90"/>
      <c r="G1605" s="31"/>
      <c r="H1605" s="83"/>
      <c r="I1605" s="83"/>
      <c r="J1605" s="62"/>
      <c r="K1605" s="31"/>
      <c r="L1605" s="31"/>
      <c r="M1605" s="83"/>
      <c r="N1605" s="69"/>
      <c r="O1605" s="69"/>
      <c r="P1605" s="74"/>
      <c r="Q1605" s="74"/>
      <c r="R1605" s="75"/>
      <c r="S1605" s="34"/>
      <c r="T1605" s="83"/>
      <c r="U1605" s="83"/>
      <c r="V1605" s="83"/>
      <c r="W1605" s="83"/>
      <c r="X1605" s="74"/>
      <c r="Y1605" s="74"/>
      <c r="Z1605" s="74"/>
      <c r="AA1605" s="66"/>
      <c r="AB1605" s="72"/>
      <c r="AC1605" s="66"/>
      <c r="AD1605" s="72"/>
      <c r="AE1605" s="72"/>
      <c r="AF1605" s="72"/>
      <c r="AG1605" s="62"/>
      <c r="AH1605" s="104"/>
      <c r="AI1605" s="105"/>
      <c r="AJ1605" s="30"/>
      <c r="AK1605" s="30"/>
      <c r="AL1605" s="30"/>
      <c r="AM1605" s="30"/>
      <c r="AN1605" s="68"/>
      <c r="AO1605" s="68"/>
      <c r="AP1605" s="68"/>
      <c r="AQ1605" s="68"/>
      <c r="AR1605" s="68"/>
      <c r="AS1605" s="31"/>
      <c r="AT1605" s="73"/>
      <c r="AU1605" s="73"/>
      <c r="AV1605" s="68"/>
      <c r="AW1605" s="67"/>
      <c r="AX1605" s="67"/>
      <c r="AY1605" s="67"/>
      <c r="AZ1605" s="67"/>
      <c r="BA1605" s="123"/>
      <c r="BB1605" s="123"/>
      <c r="BC1605" s="123"/>
      <c r="BD1605" s="123"/>
      <c r="BE1605" s="123"/>
      <c r="BF1605" s="67"/>
    </row>
    <row r="1606" spans="1:58" ht="25.5" customHeight="1" x14ac:dyDescent="0.25">
      <c r="A1606" s="31"/>
      <c r="B1606" s="31"/>
      <c r="C1606" s="31"/>
      <c r="D1606" s="31"/>
      <c r="E1606" s="33"/>
      <c r="F1606" s="90"/>
      <c r="G1606" s="31"/>
      <c r="H1606" s="83"/>
      <c r="I1606" s="83"/>
      <c r="J1606" s="62"/>
      <c r="K1606" s="31"/>
      <c r="L1606" s="31"/>
      <c r="M1606" s="83"/>
      <c r="N1606" s="69"/>
      <c r="O1606" s="69"/>
      <c r="P1606" s="74"/>
      <c r="Q1606" s="74"/>
      <c r="R1606" s="75"/>
      <c r="S1606" s="34"/>
      <c r="T1606" s="83"/>
      <c r="U1606" s="83"/>
      <c r="V1606" s="83"/>
      <c r="W1606" s="83"/>
      <c r="X1606" s="74"/>
      <c r="Y1606" s="74"/>
      <c r="Z1606" s="74"/>
      <c r="AA1606" s="66"/>
      <c r="AB1606" s="72"/>
      <c r="AC1606" s="66"/>
      <c r="AD1606" s="72"/>
      <c r="AE1606" s="72"/>
      <c r="AF1606" s="72"/>
      <c r="AG1606" s="62"/>
      <c r="AH1606" s="104"/>
      <c r="AI1606" s="105"/>
      <c r="AJ1606" s="30"/>
      <c r="AK1606" s="30"/>
      <c r="AL1606" s="30"/>
      <c r="AM1606" s="30"/>
      <c r="AN1606" s="68"/>
      <c r="AO1606" s="68"/>
      <c r="AP1606" s="68"/>
      <c r="AQ1606" s="68"/>
      <c r="AR1606" s="68"/>
      <c r="AS1606" s="31"/>
      <c r="AT1606" s="73"/>
      <c r="AU1606" s="73"/>
      <c r="AV1606" s="68"/>
      <c r="AW1606" s="67"/>
      <c r="AX1606" s="67"/>
      <c r="AY1606" s="67"/>
      <c r="AZ1606" s="67"/>
      <c r="BA1606" s="123"/>
      <c r="BB1606" s="123"/>
      <c r="BC1606" s="123"/>
      <c r="BD1606" s="123"/>
      <c r="BE1606" s="123"/>
      <c r="BF1606" s="67"/>
    </row>
    <row r="1607" spans="1:58" ht="25.5" customHeight="1" x14ac:dyDescent="0.25">
      <c r="A1607" s="31"/>
      <c r="B1607" s="31"/>
      <c r="C1607" s="31"/>
      <c r="D1607" s="31"/>
      <c r="E1607" s="33"/>
      <c r="F1607" s="90"/>
      <c r="G1607" s="31"/>
      <c r="H1607" s="83"/>
      <c r="I1607" s="83"/>
      <c r="J1607" s="62"/>
      <c r="K1607" s="31"/>
      <c r="L1607" s="31"/>
      <c r="M1607" s="83"/>
      <c r="N1607" s="69"/>
      <c r="O1607" s="69"/>
      <c r="P1607" s="74"/>
      <c r="Q1607" s="74"/>
      <c r="R1607" s="75"/>
      <c r="S1607" s="34"/>
      <c r="T1607" s="83"/>
      <c r="U1607" s="83"/>
      <c r="V1607" s="83"/>
      <c r="W1607" s="83"/>
      <c r="X1607" s="74"/>
      <c r="Y1607" s="74"/>
      <c r="Z1607" s="74"/>
      <c r="AA1607" s="66"/>
      <c r="AB1607" s="72"/>
      <c r="AC1607" s="66"/>
      <c r="AD1607" s="72"/>
      <c r="AE1607" s="72"/>
      <c r="AF1607" s="72"/>
      <c r="AG1607" s="62"/>
      <c r="AH1607" s="104"/>
      <c r="AI1607" s="105"/>
      <c r="AJ1607" s="30"/>
      <c r="AK1607" s="30"/>
      <c r="AL1607" s="30"/>
      <c r="AM1607" s="30"/>
      <c r="AN1607" s="68"/>
      <c r="AO1607" s="68"/>
      <c r="AP1607" s="68"/>
      <c r="AQ1607" s="68"/>
      <c r="AR1607" s="68"/>
      <c r="AS1607" s="31"/>
      <c r="AT1607" s="73"/>
      <c r="AU1607" s="73"/>
      <c r="AV1607" s="68"/>
      <c r="AW1607" s="67"/>
      <c r="AX1607" s="67"/>
      <c r="AY1607" s="67"/>
      <c r="AZ1607" s="67"/>
      <c r="BA1607" s="123"/>
      <c r="BB1607" s="123"/>
      <c r="BC1607" s="123"/>
      <c r="BD1607" s="123"/>
      <c r="BE1607" s="123"/>
      <c r="BF1607" s="67"/>
    </row>
    <row r="1608" spans="1:58" ht="25.5" customHeight="1" x14ac:dyDescent="0.25">
      <c r="A1608" s="31"/>
      <c r="B1608" s="31"/>
      <c r="C1608" s="31"/>
      <c r="D1608" s="31"/>
      <c r="E1608" s="33"/>
      <c r="F1608" s="90"/>
      <c r="G1608" s="31"/>
      <c r="H1608" s="83"/>
      <c r="I1608" s="83"/>
      <c r="J1608" s="62"/>
      <c r="K1608" s="31"/>
      <c r="L1608" s="31"/>
      <c r="M1608" s="83"/>
      <c r="N1608" s="69"/>
      <c r="O1608" s="69"/>
      <c r="P1608" s="74"/>
      <c r="Q1608" s="74"/>
      <c r="R1608" s="75"/>
      <c r="S1608" s="34"/>
      <c r="T1608" s="83"/>
      <c r="U1608" s="83"/>
      <c r="V1608" s="83"/>
      <c r="W1608" s="83"/>
      <c r="X1608" s="74"/>
      <c r="Y1608" s="74"/>
      <c r="Z1608" s="74"/>
      <c r="AA1608" s="66"/>
      <c r="AB1608" s="72"/>
      <c r="AC1608" s="66"/>
      <c r="AD1608" s="72"/>
      <c r="AE1608" s="72"/>
      <c r="AF1608" s="72"/>
      <c r="AG1608" s="62"/>
      <c r="AH1608" s="104"/>
      <c r="AI1608" s="105"/>
      <c r="AJ1608" s="30"/>
      <c r="AK1608" s="30"/>
      <c r="AL1608" s="30"/>
      <c r="AM1608" s="30"/>
      <c r="AN1608" s="68"/>
      <c r="AO1608" s="68"/>
      <c r="AP1608" s="68"/>
      <c r="AQ1608" s="68"/>
      <c r="AR1608" s="68"/>
      <c r="AS1608" s="31"/>
      <c r="AT1608" s="73"/>
      <c r="AU1608" s="73"/>
      <c r="AV1608" s="68"/>
      <c r="AW1608" s="67"/>
      <c r="AX1608" s="67"/>
      <c r="AY1608" s="67"/>
      <c r="AZ1608" s="67"/>
      <c r="BA1608" s="123"/>
      <c r="BB1608" s="123"/>
      <c r="BC1608" s="123"/>
      <c r="BD1608" s="123"/>
      <c r="BE1608" s="123"/>
      <c r="BF1608" s="67"/>
    </row>
    <row r="1609" spans="1:58" ht="25.5" customHeight="1" x14ac:dyDescent="0.25">
      <c r="A1609" s="31"/>
      <c r="B1609" s="31"/>
      <c r="C1609" s="31"/>
      <c r="D1609" s="31"/>
      <c r="E1609" s="33"/>
      <c r="F1609" s="90"/>
      <c r="G1609" s="31"/>
      <c r="H1609" s="83"/>
      <c r="I1609" s="83"/>
      <c r="J1609" s="62"/>
      <c r="K1609" s="31"/>
      <c r="L1609" s="31"/>
      <c r="M1609" s="83"/>
      <c r="N1609" s="69"/>
      <c r="O1609" s="69"/>
      <c r="P1609" s="74"/>
      <c r="Q1609" s="74"/>
      <c r="R1609" s="75"/>
      <c r="S1609" s="34"/>
      <c r="T1609" s="83"/>
      <c r="U1609" s="83"/>
      <c r="V1609" s="83"/>
      <c r="W1609" s="83"/>
      <c r="X1609" s="74"/>
      <c r="Y1609" s="74"/>
      <c r="Z1609" s="74"/>
      <c r="AA1609" s="66"/>
      <c r="AB1609" s="72"/>
      <c r="AC1609" s="66"/>
      <c r="AD1609" s="72"/>
      <c r="AE1609" s="72"/>
      <c r="AF1609" s="72"/>
      <c r="AG1609" s="62"/>
      <c r="AH1609" s="104"/>
      <c r="AI1609" s="105"/>
      <c r="AJ1609" s="30"/>
      <c r="AK1609" s="30"/>
      <c r="AL1609" s="30"/>
      <c r="AM1609" s="30"/>
      <c r="AN1609" s="68"/>
      <c r="AO1609" s="68"/>
      <c r="AP1609" s="68"/>
      <c r="AQ1609" s="68"/>
      <c r="AR1609" s="68"/>
      <c r="AS1609" s="31"/>
      <c r="AT1609" s="73"/>
      <c r="AU1609" s="73"/>
      <c r="AV1609" s="68"/>
      <c r="AW1609" s="67"/>
      <c r="AX1609" s="67"/>
      <c r="AY1609" s="67"/>
      <c r="AZ1609" s="67"/>
      <c r="BA1609" s="123"/>
      <c r="BB1609" s="123"/>
      <c r="BC1609" s="123"/>
      <c r="BD1609" s="123"/>
      <c r="BE1609" s="123"/>
      <c r="BF1609" s="67"/>
    </row>
    <row r="1610" spans="1:58" ht="25.5" customHeight="1" x14ac:dyDescent="0.25">
      <c r="A1610" s="31"/>
      <c r="B1610" s="31"/>
      <c r="C1610" s="31"/>
      <c r="D1610" s="31"/>
      <c r="E1610" s="33"/>
      <c r="F1610" s="90"/>
      <c r="G1610" s="31"/>
      <c r="H1610" s="83"/>
      <c r="I1610" s="83"/>
      <c r="J1610" s="62"/>
      <c r="K1610" s="31"/>
      <c r="L1610" s="31"/>
      <c r="M1610" s="83"/>
      <c r="N1610" s="69"/>
      <c r="O1610" s="69"/>
      <c r="P1610" s="74"/>
      <c r="Q1610" s="74"/>
      <c r="R1610" s="75"/>
      <c r="S1610" s="34"/>
      <c r="T1610" s="83"/>
      <c r="U1610" s="83"/>
      <c r="V1610" s="83"/>
      <c r="W1610" s="83"/>
      <c r="X1610" s="74"/>
      <c r="Y1610" s="74"/>
      <c r="Z1610" s="74"/>
      <c r="AA1610" s="66"/>
      <c r="AB1610" s="72"/>
      <c r="AC1610" s="66"/>
      <c r="AD1610" s="72"/>
      <c r="AE1610" s="72"/>
      <c r="AF1610" s="72"/>
      <c r="AG1610" s="62"/>
      <c r="AH1610" s="104"/>
      <c r="AI1610" s="105"/>
      <c r="AJ1610" s="30"/>
      <c r="AK1610" s="30"/>
      <c r="AL1610" s="30"/>
      <c r="AM1610" s="30"/>
      <c r="AN1610" s="68"/>
      <c r="AO1610" s="68"/>
      <c r="AP1610" s="68"/>
      <c r="AQ1610" s="68"/>
      <c r="AR1610" s="68"/>
      <c r="AS1610" s="31"/>
      <c r="AT1610" s="73"/>
      <c r="AU1610" s="73"/>
      <c r="AV1610" s="68"/>
      <c r="AW1610" s="67"/>
      <c r="AX1610" s="67"/>
      <c r="AY1610" s="67"/>
      <c r="AZ1610" s="67"/>
      <c r="BA1610" s="123"/>
      <c r="BB1610" s="123"/>
      <c r="BC1610" s="123"/>
      <c r="BD1610" s="123"/>
      <c r="BE1610" s="123"/>
      <c r="BF1610" s="67"/>
    </row>
    <row r="1611" spans="1:58" ht="25.5" customHeight="1" x14ac:dyDescent="0.25">
      <c r="A1611" s="31"/>
      <c r="B1611" s="31"/>
      <c r="C1611" s="31"/>
      <c r="D1611" s="31"/>
      <c r="E1611" s="33"/>
      <c r="F1611" s="90"/>
      <c r="G1611" s="31"/>
      <c r="H1611" s="83"/>
      <c r="I1611" s="83"/>
      <c r="J1611" s="62"/>
      <c r="K1611" s="31"/>
      <c r="L1611" s="31"/>
      <c r="M1611" s="83"/>
      <c r="N1611" s="69"/>
      <c r="O1611" s="69"/>
      <c r="P1611" s="74"/>
      <c r="Q1611" s="74"/>
      <c r="R1611" s="75"/>
      <c r="S1611" s="34"/>
      <c r="T1611" s="83"/>
      <c r="U1611" s="83"/>
      <c r="V1611" s="83"/>
      <c r="W1611" s="83"/>
      <c r="X1611" s="74"/>
      <c r="Y1611" s="74"/>
      <c r="Z1611" s="74"/>
      <c r="AA1611" s="66"/>
      <c r="AB1611" s="72"/>
      <c r="AC1611" s="66"/>
      <c r="AD1611" s="72"/>
      <c r="AE1611" s="72"/>
      <c r="AF1611" s="72"/>
      <c r="AG1611" s="62"/>
      <c r="AH1611" s="104"/>
      <c r="AI1611" s="105"/>
      <c r="AJ1611" s="30"/>
      <c r="AK1611" s="30"/>
      <c r="AL1611" s="30"/>
      <c r="AM1611" s="30"/>
      <c r="AN1611" s="68"/>
      <c r="AO1611" s="68"/>
      <c r="AP1611" s="68"/>
      <c r="AQ1611" s="68"/>
      <c r="AR1611" s="68"/>
      <c r="AS1611" s="31"/>
      <c r="AT1611" s="73"/>
      <c r="AU1611" s="73"/>
      <c r="AV1611" s="68"/>
      <c r="AW1611" s="67"/>
      <c r="AX1611" s="67"/>
      <c r="AY1611" s="67"/>
      <c r="AZ1611" s="67"/>
      <c r="BA1611" s="123"/>
      <c r="BB1611" s="123"/>
      <c r="BC1611" s="123"/>
      <c r="BD1611" s="123"/>
      <c r="BE1611" s="123"/>
      <c r="BF1611" s="67"/>
    </row>
    <row r="1612" spans="1:58" ht="25.5" customHeight="1" x14ac:dyDescent="0.25">
      <c r="A1612" s="31"/>
      <c r="B1612" s="31"/>
      <c r="C1612" s="31"/>
      <c r="D1612" s="31"/>
      <c r="E1612" s="33"/>
      <c r="F1612" s="90"/>
      <c r="G1612" s="31"/>
      <c r="H1612" s="83"/>
      <c r="I1612" s="83"/>
      <c r="J1612" s="62"/>
      <c r="K1612" s="31"/>
      <c r="L1612" s="31"/>
      <c r="M1612" s="83"/>
      <c r="N1612" s="69"/>
      <c r="O1612" s="69"/>
      <c r="P1612" s="74"/>
      <c r="Q1612" s="74"/>
      <c r="R1612" s="75"/>
      <c r="S1612" s="34"/>
      <c r="T1612" s="83"/>
      <c r="U1612" s="83"/>
      <c r="V1612" s="83"/>
      <c r="W1612" s="83"/>
      <c r="X1612" s="74"/>
      <c r="Y1612" s="74"/>
      <c r="Z1612" s="74"/>
      <c r="AA1612" s="66"/>
      <c r="AB1612" s="72"/>
      <c r="AC1612" s="66"/>
      <c r="AD1612" s="72"/>
      <c r="AE1612" s="72"/>
      <c r="AF1612" s="72"/>
      <c r="AG1612" s="62"/>
      <c r="AH1612" s="104"/>
      <c r="AI1612" s="105"/>
      <c r="AJ1612" s="30"/>
      <c r="AK1612" s="30"/>
      <c r="AL1612" s="30"/>
      <c r="AM1612" s="30"/>
      <c r="AN1612" s="68"/>
      <c r="AO1612" s="68"/>
      <c r="AP1612" s="68"/>
      <c r="AQ1612" s="68"/>
      <c r="AR1612" s="68"/>
      <c r="AS1612" s="31"/>
      <c r="AT1612" s="73"/>
      <c r="AU1612" s="73"/>
      <c r="AV1612" s="68"/>
      <c r="AW1612" s="67"/>
      <c r="AX1612" s="67"/>
      <c r="AY1612" s="67"/>
      <c r="AZ1612" s="67"/>
      <c r="BA1612" s="123"/>
      <c r="BB1612" s="123"/>
      <c r="BC1612" s="123"/>
      <c r="BD1612" s="123"/>
      <c r="BE1612" s="123"/>
      <c r="BF1612" s="67"/>
    </row>
    <row r="1613" spans="1:58" ht="25.5" customHeight="1" x14ac:dyDescent="0.25">
      <c r="A1613" s="31"/>
      <c r="B1613" s="31"/>
      <c r="C1613" s="31"/>
      <c r="D1613" s="31"/>
      <c r="E1613" s="33"/>
      <c r="F1613" s="90"/>
      <c r="G1613" s="31"/>
      <c r="H1613" s="83"/>
      <c r="I1613" s="83"/>
      <c r="J1613" s="62"/>
      <c r="K1613" s="31"/>
      <c r="L1613" s="31"/>
      <c r="M1613" s="83"/>
      <c r="N1613" s="69"/>
      <c r="O1613" s="69"/>
      <c r="P1613" s="74"/>
      <c r="Q1613" s="74"/>
      <c r="R1613" s="75"/>
      <c r="S1613" s="34"/>
      <c r="T1613" s="83"/>
      <c r="U1613" s="83"/>
      <c r="V1613" s="83"/>
      <c r="W1613" s="83"/>
      <c r="X1613" s="74"/>
      <c r="Y1613" s="74"/>
      <c r="Z1613" s="74"/>
      <c r="AA1613" s="66"/>
      <c r="AB1613" s="72"/>
      <c r="AC1613" s="66"/>
      <c r="AD1613" s="72"/>
      <c r="AE1613" s="72"/>
      <c r="AF1613" s="72"/>
      <c r="AG1613" s="62"/>
      <c r="AH1613" s="104"/>
      <c r="AI1613" s="105"/>
      <c r="AJ1613" s="30"/>
      <c r="AK1613" s="30"/>
      <c r="AL1613" s="30"/>
      <c r="AM1613" s="30"/>
      <c r="AN1613" s="68"/>
      <c r="AO1613" s="68"/>
      <c r="AP1613" s="68"/>
      <c r="AQ1613" s="68"/>
      <c r="AR1613" s="68"/>
      <c r="AS1613" s="31"/>
      <c r="AT1613" s="73"/>
      <c r="AU1613" s="73"/>
      <c r="AV1613" s="68"/>
      <c r="AW1613" s="67"/>
      <c r="AX1613" s="67"/>
      <c r="AY1613" s="67"/>
      <c r="AZ1613" s="67"/>
      <c r="BA1613" s="123"/>
      <c r="BB1613" s="123"/>
      <c r="BC1613" s="123"/>
      <c r="BD1613" s="123"/>
      <c r="BE1613" s="123"/>
      <c r="BF1613" s="67"/>
    </row>
    <row r="1614" spans="1:58" ht="25.5" customHeight="1" x14ac:dyDescent="0.25">
      <c r="A1614" s="31"/>
      <c r="B1614" s="31"/>
      <c r="C1614" s="31"/>
      <c r="D1614" s="31"/>
      <c r="E1614" s="33"/>
      <c r="F1614" s="90"/>
      <c r="G1614" s="31"/>
      <c r="H1614" s="83"/>
      <c r="I1614" s="83"/>
      <c r="J1614" s="62"/>
      <c r="K1614" s="31"/>
      <c r="L1614" s="31"/>
      <c r="M1614" s="83"/>
      <c r="N1614" s="69"/>
      <c r="O1614" s="69"/>
      <c r="P1614" s="74"/>
      <c r="Q1614" s="74"/>
      <c r="R1614" s="75"/>
      <c r="S1614" s="34"/>
      <c r="T1614" s="83"/>
      <c r="U1614" s="83"/>
      <c r="V1614" s="83"/>
      <c r="W1614" s="83"/>
      <c r="X1614" s="74"/>
      <c r="Y1614" s="74"/>
      <c r="Z1614" s="74"/>
      <c r="AA1614" s="66"/>
      <c r="AB1614" s="72"/>
      <c r="AC1614" s="66"/>
      <c r="AD1614" s="72"/>
      <c r="AE1614" s="72"/>
      <c r="AF1614" s="72"/>
      <c r="AG1614" s="62"/>
      <c r="AH1614" s="104"/>
      <c r="AI1614" s="105"/>
      <c r="AJ1614" s="30"/>
      <c r="AK1614" s="30"/>
      <c r="AL1614" s="30"/>
      <c r="AM1614" s="30"/>
      <c r="AN1614" s="68"/>
      <c r="AO1614" s="68"/>
      <c r="AP1614" s="68"/>
      <c r="AQ1614" s="68"/>
      <c r="AR1614" s="68"/>
      <c r="AS1614" s="31"/>
      <c r="AT1614" s="73"/>
      <c r="AU1614" s="73"/>
      <c r="AV1614" s="68"/>
      <c r="AW1614" s="67"/>
      <c r="AX1614" s="67"/>
      <c r="AY1614" s="67"/>
      <c r="AZ1614" s="67"/>
      <c r="BA1614" s="123"/>
      <c r="BB1614" s="123"/>
      <c r="BC1614" s="123"/>
      <c r="BD1614" s="123"/>
      <c r="BE1614" s="123"/>
      <c r="BF1614" s="67"/>
    </row>
    <row r="1615" spans="1:58" ht="25.5" customHeight="1" x14ac:dyDescent="0.25">
      <c r="A1615" s="31"/>
      <c r="B1615" s="31"/>
      <c r="C1615" s="31"/>
      <c r="D1615" s="31"/>
      <c r="E1615" s="33"/>
      <c r="F1615" s="90"/>
      <c r="G1615" s="31"/>
      <c r="H1615" s="83"/>
      <c r="I1615" s="83"/>
      <c r="J1615" s="62"/>
      <c r="K1615" s="31"/>
      <c r="L1615" s="31"/>
      <c r="M1615" s="83"/>
      <c r="N1615" s="69"/>
      <c r="O1615" s="69"/>
      <c r="P1615" s="74"/>
      <c r="Q1615" s="74"/>
      <c r="R1615" s="75"/>
      <c r="S1615" s="34"/>
      <c r="T1615" s="83"/>
      <c r="U1615" s="83"/>
      <c r="V1615" s="83"/>
      <c r="W1615" s="83"/>
      <c r="X1615" s="74"/>
      <c r="Y1615" s="74"/>
      <c r="Z1615" s="74"/>
      <c r="AA1615" s="66"/>
      <c r="AB1615" s="72"/>
      <c r="AC1615" s="66"/>
      <c r="AD1615" s="72"/>
      <c r="AE1615" s="72"/>
      <c r="AF1615" s="72"/>
      <c r="AG1615" s="62"/>
      <c r="AH1615" s="104"/>
      <c r="AI1615" s="105"/>
      <c r="AJ1615" s="30"/>
      <c r="AK1615" s="30"/>
      <c r="AL1615" s="30"/>
      <c r="AM1615" s="30"/>
      <c r="AN1615" s="68"/>
      <c r="AO1615" s="68"/>
      <c r="AP1615" s="68"/>
      <c r="AQ1615" s="68"/>
      <c r="AR1615" s="68"/>
      <c r="AS1615" s="31"/>
      <c r="AT1615" s="73"/>
      <c r="AU1615" s="73"/>
      <c r="AV1615" s="68"/>
      <c r="AW1615" s="67"/>
      <c r="AX1615" s="67"/>
      <c r="AY1615" s="67"/>
      <c r="AZ1615" s="67"/>
      <c r="BA1615" s="123"/>
      <c r="BB1615" s="123"/>
      <c r="BC1615" s="123"/>
      <c r="BD1615" s="123"/>
      <c r="BE1615" s="123"/>
      <c r="BF1615" s="67"/>
    </row>
    <row r="1616" spans="1:58" ht="25.5" customHeight="1" x14ac:dyDescent="0.25">
      <c r="A1616" s="31"/>
      <c r="B1616" s="31"/>
      <c r="C1616" s="31"/>
      <c r="D1616" s="31"/>
      <c r="E1616" s="33"/>
      <c r="F1616" s="90"/>
      <c r="G1616" s="31"/>
      <c r="H1616" s="83"/>
      <c r="I1616" s="83"/>
      <c r="J1616" s="62"/>
      <c r="K1616" s="31"/>
      <c r="L1616" s="31"/>
      <c r="M1616" s="83"/>
      <c r="N1616" s="69"/>
      <c r="O1616" s="69"/>
      <c r="P1616" s="74"/>
      <c r="Q1616" s="74"/>
      <c r="R1616" s="75"/>
      <c r="S1616" s="34"/>
      <c r="T1616" s="83"/>
      <c r="U1616" s="83"/>
      <c r="V1616" s="83"/>
      <c r="W1616" s="83"/>
      <c r="X1616" s="74"/>
      <c r="Y1616" s="74"/>
      <c r="Z1616" s="74"/>
      <c r="AA1616" s="66"/>
      <c r="AB1616" s="72"/>
      <c r="AC1616" s="66"/>
      <c r="AD1616" s="72"/>
      <c r="AE1616" s="72"/>
      <c r="AF1616" s="72"/>
      <c r="AG1616" s="62"/>
      <c r="AH1616" s="104"/>
      <c r="AI1616" s="105"/>
      <c r="AJ1616" s="30"/>
      <c r="AK1616" s="30"/>
      <c r="AL1616" s="30"/>
      <c r="AM1616" s="30"/>
      <c r="AN1616" s="68"/>
      <c r="AO1616" s="68"/>
      <c r="AP1616" s="68"/>
      <c r="AQ1616" s="68"/>
      <c r="AR1616" s="68"/>
      <c r="AS1616" s="31"/>
      <c r="AT1616" s="73"/>
      <c r="AU1616" s="73"/>
      <c r="AV1616" s="68"/>
      <c r="AW1616" s="67"/>
      <c r="AX1616" s="67"/>
      <c r="AY1616" s="67"/>
      <c r="AZ1616" s="67"/>
      <c r="BA1616" s="123"/>
      <c r="BB1616" s="123"/>
      <c r="BC1616" s="123"/>
      <c r="BD1616" s="123"/>
      <c r="BE1616" s="123"/>
      <c r="BF1616" s="67"/>
    </row>
    <row r="1617" spans="1:58" ht="25.5" customHeight="1" x14ac:dyDescent="0.25">
      <c r="A1617" s="31"/>
      <c r="B1617" s="31"/>
      <c r="C1617" s="31"/>
      <c r="D1617" s="31"/>
      <c r="E1617" s="33"/>
      <c r="F1617" s="90"/>
      <c r="G1617" s="31"/>
      <c r="H1617" s="83"/>
      <c r="I1617" s="83"/>
      <c r="J1617" s="62"/>
      <c r="K1617" s="31"/>
      <c r="L1617" s="31"/>
      <c r="M1617" s="83"/>
      <c r="N1617" s="69"/>
      <c r="O1617" s="69"/>
      <c r="P1617" s="74"/>
      <c r="Q1617" s="74"/>
      <c r="R1617" s="75"/>
      <c r="S1617" s="34"/>
      <c r="T1617" s="83"/>
      <c r="U1617" s="83"/>
      <c r="V1617" s="83"/>
      <c r="W1617" s="83"/>
      <c r="X1617" s="74"/>
      <c r="Y1617" s="74"/>
      <c r="Z1617" s="74"/>
      <c r="AA1617" s="66"/>
      <c r="AB1617" s="72"/>
      <c r="AC1617" s="66"/>
      <c r="AD1617" s="72"/>
      <c r="AE1617" s="72"/>
      <c r="AF1617" s="72"/>
      <c r="AG1617" s="62"/>
      <c r="AH1617" s="104"/>
      <c r="AI1617" s="105"/>
      <c r="AJ1617" s="30"/>
      <c r="AK1617" s="30"/>
      <c r="AL1617" s="30"/>
      <c r="AM1617" s="30"/>
      <c r="AN1617" s="68"/>
      <c r="AO1617" s="68"/>
      <c r="AP1617" s="68"/>
      <c r="AQ1617" s="68"/>
      <c r="AR1617" s="68"/>
      <c r="AS1617" s="31"/>
      <c r="AT1617" s="73"/>
      <c r="AU1617" s="73"/>
      <c r="AV1617" s="68"/>
      <c r="AW1617" s="67"/>
      <c r="AX1617" s="67"/>
      <c r="AY1617" s="67"/>
      <c r="AZ1617" s="67"/>
      <c r="BA1617" s="123"/>
      <c r="BB1617" s="123"/>
      <c r="BC1617" s="123"/>
      <c r="BD1617" s="123"/>
      <c r="BE1617" s="123"/>
      <c r="BF1617" s="67"/>
    </row>
    <row r="1618" spans="1:58" ht="25.5" customHeight="1" x14ac:dyDescent="0.25">
      <c r="A1618" s="31"/>
      <c r="B1618" s="31"/>
      <c r="C1618" s="31"/>
      <c r="D1618" s="31"/>
      <c r="E1618" s="33"/>
      <c r="F1618" s="90"/>
      <c r="G1618" s="31"/>
      <c r="H1618" s="83"/>
      <c r="I1618" s="83"/>
      <c r="J1618" s="62"/>
      <c r="K1618" s="31"/>
      <c r="L1618" s="31"/>
      <c r="M1618" s="83"/>
      <c r="N1618" s="69"/>
      <c r="O1618" s="69"/>
      <c r="P1618" s="74"/>
      <c r="Q1618" s="74"/>
      <c r="R1618" s="75"/>
      <c r="S1618" s="34"/>
      <c r="T1618" s="83"/>
      <c r="U1618" s="83"/>
      <c r="V1618" s="83"/>
      <c r="W1618" s="83"/>
      <c r="X1618" s="74"/>
      <c r="Y1618" s="74"/>
      <c r="Z1618" s="74"/>
      <c r="AA1618" s="66"/>
      <c r="AB1618" s="72"/>
      <c r="AC1618" s="66"/>
      <c r="AD1618" s="72"/>
      <c r="AE1618" s="72"/>
      <c r="AF1618" s="72"/>
      <c r="AG1618" s="62"/>
      <c r="AH1618" s="104"/>
      <c r="AI1618" s="105"/>
      <c r="AJ1618" s="30"/>
      <c r="AK1618" s="30"/>
      <c r="AL1618" s="30"/>
      <c r="AM1618" s="30"/>
      <c r="AN1618" s="68"/>
      <c r="AO1618" s="68"/>
      <c r="AP1618" s="68"/>
      <c r="AQ1618" s="68"/>
      <c r="AR1618" s="68"/>
      <c r="AS1618" s="31"/>
      <c r="AT1618" s="73"/>
      <c r="AU1618" s="73"/>
      <c r="AV1618" s="68"/>
      <c r="AW1618" s="67"/>
      <c r="AX1618" s="67"/>
      <c r="AY1618" s="67"/>
      <c r="AZ1618" s="67"/>
      <c r="BA1618" s="123"/>
      <c r="BB1618" s="123"/>
      <c r="BC1618" s="123"/>
      <c r="BD1618" s="123"/>
      <c r="BE1618" s="123"/>
      <c r="BF1618" s="67"/>
    </row>
    <row r="1619" spans="1:58" ht="25.5" customHeight="1" x14ac:dyDescent="0.25">
      <c r="A1619" s="31"/>
      <c r="B1619" s="31"/>
      <c r="C1619" s="31"/>
      <c r="D1619" s="31"/>
      <c r="E1619" s="33"/>
      <c r="F1619" s="90"/>
      <c r="G1619" s="31"/>
      <c r="H1619" s="83"/>
      <c r="I1619" s="83"/>
      <c r="J1619" s="62"/>
      <c r="K1619" s="31"/>
      <c r="L1619" s="31"/>
      <c r="M1619" s="83"/>
      <c r="N1619" s="69"/>
      <c r="O1619" s="69"/>
      <c r="P1619" s="74"/>
      <c r="Q1619" s="74"/>
      <c r="R1619" s="75"/>
      <c r="S1619" s="34"/>
      <c r="T1619" s="83"/>
      <c r="U1619" s="83"/>
      <c r="V1619" s="83"/>
      <c r="W1619" s="83"/>
      <c r="X1619" s="74"/>
      <c r="Y1619" s="74"/>
      <c r="Z1619" s="74"/>
      <c r="AA1619" s="66"/>
      <c r="AB1619" s="72"/>
      <c r="AC1619" s="66"/>
      <c r="AD1619" s="72"/>
      <c r="AE1619" s="72"/>
      <c r="AF1619" s="72"/>
      <c r="AG1619" s="62"/>
      <c r="AH1619" s="104"/>
      <c r="AI1619" s="105"/>
      <c r="AJ1619" s="30"/>
      <c r="AK1619" s="30"/>
      <c r="AL1619" s="30"/>
      <c r="AM1619" s="30"/>
      <c r="AN1619" s="68"/>
      <c r="AO1619" s="68"/>
      <c r="AP1619" s="68"/>
      <c r="AQ1619" s="68"/>
      <c r="AR1619" s="68"/>
      <c r="AS1619" s="31"/>
      <c r="AT1619" s="73"/>
      <c r="AU1619" s="73"/>
      <c r="AV1619" s="68"/>
      <c r="AW1619" s="67"/>
      <c r="AX1619" s="67"/>
      <c r="AY1619" s="67"/>
      <c r="AZ1619" s="67"/>
      <c r="BA1619" s="123"/>
      <c r="BB1619" s="123"/>
      <c r="BC1619" s="123"/>
      <c r="BD1619" s="123"/>
      <c r="BE1619" s="123"/>
      <c r="BF1619" s="67"/>
    </row>
    <row r="1620" spans="1:58" ht="25.5" customHeight="1" x14ac:dyDescent="0.25">
      <c r="A1620" s="31"/>
      <c r="B1620" s="31"/>
      <c r="C1620" s="31"/>
      <c r="D1620" s="31"/>
      <c r="E1620" s="33"/>
      <c r="F1620" s="90"/>
      <c r="G1620" s="31"/>
      <c r="H1620" s="83"/>
      <c r="I1620" s="83"/>
      <c r="J1620" s="62"/>
      <c r="K1620" s="31"/>
      <c r="L1620" s="31"/>
      <c r="M1620" s="83"/>
      <c r="N1620" s="69"/>
      <c r="O1620" s="69"/>
      <c r="P1620" s="74"/>
      <c r="Q1620" s="74"/>
      <c r="R1620" s="75"/>
      <c r="S1620" s="34"/>
      <c r="T1620" s="83"/>
      <c r="U1620" s="83"/>
      <c r="V1620" s="83"/>
      <c r="W1620" s="83"/>
      <c r="X1620" s="74"/>
      <c r="Y1620" s="74"/>
      <c r="Z1620" s="74"/>
      <c r="AA1620" s="66"/>
      <c r="AB1620" s="72"/>
      <c r="AC1620" s="66"/>
      <c r="AD1620" s="72"/>
      <c r="AE1620" s="72"/>
      <c r="AF1620" s="72"/>
      <c r="AG1620" s="62"/>
      <c r="AH1620" s="104"/>
      <c r="AI1620" s="105"/>
      <c r="AJ1620" s="30"/>
      <c r="AK1620" s="30"/>
      <c r="AL1620" s="30"/>
      <c r="AM1620" s="30"/>
      <c r="AN1620" s="68"/>
      <c r="AO1620" s="68"/>
      <c r="AP1620" s="68"/>
      <c r="AQ1620" s="68"/>
      <c r="AR1620" s="68"/>
      <c r="AS1620" s="31"/>
      <c r="AT1620" s="73"/>
      <c r="AU1620" s="73"/>
      <c r="AV1620" s="68"/>
      <c r="AW1620" s="67"/>
      <c r="AX1620" s="67"/>
      <c r="AY1620" s="67"/>
      <c r="AZ1620" s="67"/>
      <c r="BA1620" s="123"/>
      <c r="BB1620" s="123"/>
      <c r="BC1620" s="123"/>
      <c r="BD1620" s="123"/>
      <c r="BE1620" s="123"/>
      <c r="BF1620" s="67"/>
    </row>
    <row r="1621" spans="1:58" ht="25.5" customHeight="1" x14ac:dyDescent="0.25">
      <c r="A1621" s="31"/>
      <c r="B1621" s="31"/>
      <c r="C1621" s="31"/>
      <c r="D1621" s="31"/>
      <c r="E1621" s="33"/>
      <c r="F1621" s="90"/>
      <c r="G1621" s="31"/>
      <c r="H1621" s="83"/>
      <c r="I1621" s="83"/>
      <c r="J1621" s="62"/>
      <c r="K1621" s="31"/>
      <c r="L1621" s="31"/>
      <c r="M1621" s="83"/>
      <c r="N1621" s="69"/>
      <c r="O1621" s="69"/>
      <c r="P1621" s="74"/>
      <c r="Q1621" s="74"/>
      <c r="R1621" s="75"/>
      <c r="S1621" s="34"/>
      <c r="T1621" s="83"/>
      <c r="U1621" s="83"/>
      <c r="V1621" s="83"/>
      <c r="W1621" s="83"/>
      <c r="X1621" s="74"/>
      <c r="Y1621" s="74"/>
      <c r="Z1621" s="74"/>
      <c r="AA1621" s="66"/>
      <c r="AB1621" s="72"/>
      <c r="AC1621" s="66"/>
      <c r="AD1621" s="72"/>
      <c r="AE1621" s="72"/>
      <c r="AF1621" s="72"/>
      <c r="AG1621" s="62"/>
      <c r="AH1621" s="104"/>
      <c r="AI1621" s="105"/>
      <c r="AJ1621" s="30"/>
      <c r="AK1621" s="30"/>
      <c r="AL1621" s="30"/>
      <c r="AM1621" s="30"/>
      <c r="AN1621" s="68"/>
      <c r="AO1621" s="68"/>
      <c r="AP1621" s="68"/>
      <c r="AQ1621" s="68"/>
      <c r="AR1621" s="68"/>
      <c r="AS1621" s="31"/>
      <c r="AT1621" s="73"/>
      <c r="AU1621" s="73"/>
      <c r="AV1621" s="68"/>
      <c r="AW1621" s="67"/>
      <c r="AX1621" s="67"/>
      <c r="AY1621" s="67"/>
      <c r="AZ1621" s="67"/>
      <c r="BA1621" s="123"/>
      <c r="BB1621" s="123"/>
      <c r="BC1621" s="123"/>
      <c r="BD1621" s="123"/>
      <c r="BE1621" s="123"/>
      <c r="BF1621" s="67"/>
    </row>
    <row r="1622" spans="1:58" ht="25.5" customHeight="1" x14ac:dyDescent="0.25">
      <c r="A1622" s="31"/>
      <c r="B1622" s="31"/>
      <c r="C1622" s="31"/>
      <c r="D1622" s="31"/>
      <c r="E1622" s="33"/>
      <c r="F1622" s="90"/>
      <c r="G1622" s="31"/>
      <c r="H1622" s="83"/>
      <c r="I1622" s="83"/>
      <c r="J1622" s="62"/>
      <c r="K1622" s="31"/>
      <c r="L1622" s="31"/>
      <c r="M1622" s="83"/>
      <c r="N1622" s="69"/>
      <c r="O1622" s="69"/>
      <c r="P1622" s="74"/>
      <c r="Q1622" s="74"/>
      <c r="R1622" s="75"/>
      <c r="S1622" s="34"/>
      <c r="T1622" s="83"/>
      <c r="U1622" s="83"/>
      <c r="V1622" s="83"/>
      <c r="W1622" s="83"/>
      <c r="X1622" s="74"/>
      <c r="Y1622" s="74"/>
      <c r="Z1622" s="74"/>
      <c r="AA1622" s="66"/>
      <c r="AB1622" s="72"/>
      <c r="AC1622" s="66"/>
      <c r="AD1622" s="72"/>
      <c r="AE1622" s="72"/>
      <c r="AF1622" s="72"/>
      <c r="AG1622" s="62"/>
      <c r="AH1622" s="104"/>
      <c r="AI1622" s="105"/>
      <c r="AJ1622" s="30"/>
      <c r="AK1622" s="30"/>
      <c r="AL1622" s="30"/>
      <c r="AM1622" s="30"/>
      <c r="AN1622" s="68"/>
      <c r="AO1622" s="68"/>
      <c r="AP1622" s="68"/>
      <c r="AQ1622" s="68"/>
      <c r="AR1622" s="68"/>
      <c r="AS1622" s="31"/>
      <c r="AT1622" s="73"/>
      <c r="AU1622" s="73"/>
      <c r="AV1622" s="68"/>
      <c r="AW1622" s="67"/>
      <c r="AX1622" s="67"/>
      <c r="AY1622" s="67"/>
      <c r="AZ1622" s="67"/>
      <c r="BA1622" s="123"/>
      <c r="BB1622" s="123"/>
      <c r="BC1622" s="123"/>
      <c r="BD1622" s="123"/>
      <c r="BE1622" s="123"/>
      <c r="BF1622" s="67"/>
    </row>
    <row r="1623" spans="1:58" ht="25.5" customHeight="1" x14ac:dyDescent="0.25">
      <c r="A1623" s="31"/>
      <c r="B1623" s="31"/>
      <c r="C1623" s="31"/>
      <c r="D1623" s="31"/>
      <c r="E1623" s="33"/>
      <c r="F1623" s="90"/>
      <c r="G1623" s="31"/>
      <c r="H1623" s="83"/>
      <c r="I1623" s="83"/>
      <c r="J1623" s="62"/>
      <c r="K1623" s="31"/>
      <c r="L1623" s="31"/>
      <c r="M1623" s="83"/>
      <c r="N1623" s="69"/>
      <c r="O1623" s="69"/>
      <c r="P1623" s="74"/>
      <c r="Q1623" s="74"/>
      <c r="R1623" s="75"/>
      <c r="S1623" s="34"/>
      <c r="T1623" s="83"/>
      <c r="U1623" s="83"/>
      <c r="V1623" s="83"/>
      <c r="W1623" s="83"/>
      <c r="X1623" s="74"/>
      <c r="Y1623" s="74"/>
      <c r="Z1623" s="74"/>
      <c r="AA1623" s="66"/>
      <c r="AB1623" s="72"/>
      <c r="AC1623" s="66"/>
      <c r="AD1623" s="72"/>
      <c r="AE1623" s="72"/>
      <c r="AF1623" s="72"/>
      <c r="AG1623" s="62"/>
      <c r="AH1623" s="104"/>
      <c r="AI1623" s="105"/>
      <c r="AJ1623" s="30"/>
      <c r="AK1623" s="30"/>
      <c r="AL1623" s="30"/>
      <c r="AM1623" s="30"/>
      <c r="AN1623" s="68"/>
      <c r="AO1623" s="68"/>
      <c r="AP1623" s="68"/>
      <c r="AQ1623" s="68"/>
      <c r="AR1623" s="68"/>
      <c r="AS1623" s="31"/>
      <c r="AT1623" s="73"/>
      <c r="AU1623" s="73"/>
      <c r="AV1623" s="68"/>
      <c r="AW1623" s="67"/>
      <c r="AX1623" s="67"/>
      <c r="AY1623" s="67"/>
      <c r="AZ1623" s="67"/>
      <c r="BA1623" s="123"/>
      <c r="BB1623" s="123"/>
      <c r="BC1623" s="123"/>
      <c r="BD1623" s="123"/>
      <c r="BE1623" s="123"/>
      <c r="BF1623" s="67"/>
    </row>
    <row r="1624" spans="1:58" ht="25.5" customHeight="1" x14ac:dyDescent="0.25">
      <c r="A1624" s="31"/>
      <c r="B1624" s="31"/>
      <c r="C1624" s="31"/>
      <c r="D1624" s="31"/>
      <c r="E1624" s="33"/>
      <c r="F1624" s="90"/>
      <c r="G1624" s="31"/>
      <c r="H1624" s="83"/>
      <c r="I1624" s="83"/>
      <c r="J1624" s="62"/>
      <c r="K1624" s="31"/>
      <c r="L1624" s="31"/>
      <c r="M1624" s="83"/>
      <c r="N1624" s="69"/>
      <c r="O1624" s="69"/>
      <c r="P1624" s="74"/>
      <c r="Q1624" s="74"/>
      <c r="R1624" s="75"/>
      <c r="S1624" s="34"/>
      <c r="T1624" s="83"/>
      <c r="U1624" s="83"/>
      <c r="V1624" s="83"/>
      <c r="W1624" s="83"/>
      <c r="X1624" s="74"/>
      <c r="Y1624" s="74"/>
      <c r="Z1624" s="74"/>
      <c r="AA1624" s="66"/>
      <c r="AB1624" s="72"/>
      <c r="AC1624" s="66"/>
      <c r="AD1624" s="72"/>
      <c r="AE1624" s="72"/>
      <c r="AF1624" s="72"/>
      <c r="AG1624" s="62"/>
      <c r="AH1624" s="104"/>
      <c r="AI1624" s="105"/>
      <c r="AJ1624" s="30"/>
      <c r="AK1624" s="30"/>
      <c r="AL1624" s="30"/>
      <c r="AM1624" s="30"/>
      <c r="AN1624" s="68"/>
      <c r="AO1624" s="68"/>
      <c r="AP1624" s="68"/>
      <c r="AQ1624" s="68"/>
      <c r="AR1624" s="68"/>
      <c r="AS1624" s="31"/>
      <c r="AT1624" s="73"/>
      <c r="AU1624" s="73"/>
      <c r="AV1624" s="68"/>
      <c r="AW1624" s="67"/>
      <c r="AX1624" s="67"/>
      <c r="AY1624" s="67"/>
      <c r="AZ1624" s="67"/>
      <c r="BA1624" s="123"/>
      <c r="BB1624" s="123"/>
      <c r="BC1624" s="123"/>
      <c r="BD1624" s="123"/>
      <c r="BE1624" s="123"/>
      <c r="BF1624" s="67"/>
    </row>
    <row r="1625" spans="1:58" ht="25.5" customHeight="1" x14ac:dyDescent="0.25">
      <c r="A1625" s="31"/>
      <c r="B1625" s="31"/>
      <c r="C1625" s="31"/>
      <c r="D1625" s="31"/>
      <c r="E1625" s="33"/>
      <c r="F1625" s="90"/>
      <c r="G1625" s="31"/>
      <c r="H1625" s="83"/>
      <c r="I1625" s="83"/>
      <c r="J1625" s="62"/>
      <c r="K1625" s="31"/>
      <c r="L1625" s="31"/>
      <c r="M1625" s="83"/>
      <c r="N1625" s="69"/>
      <c r="O1625" s="69"/>
      <c r="P1625" s="74"/>
      <c r="Q1625" s="74"/>
      <c r="R1625" s="75"/>
      <c r="S1625" s="34"/>
      <c r="T1625" s="83"/>
      <c r="U1625" s="83"/>
      <c r="V1625" s="83"/>
      <c r="W1625" s="83"/>
      <c r="X1625" s="74"/>
      <c r="Y1625" s="74"/>
      <c r="Z1625" s="74"/>
      <c r="AA1625" s="66"/>
      <c r="AB1625" s="72"/>
      <c r="AC1625" s="66"/>
      <c r="AD1625" s="72"/>
      <c r="AE1625" s="72"/>
      <c r="AF1625" s="72"/>
      <c r="AG1625" s="62"/>
      <c r="AH1625" s="104"/>
      <c r="AI1625" s="105"/>
      <c r="AJ1625" s="30"/>
      <c r="AK1625" s="30"/>
      <c r="AL1625" s="30"/>
      <c r="AM1625" s="30"/>
      <c r="AN1625" s="68"/>
      <c r="AO1625" s="68"/>
      <c r="AP1625" s="68"/>
      <c r="AQ1625" s="68"/>
      <c r="AR1625" s="68"/>
      <c r="AS1625" s="31"/>
      <c r="AT1625" s="73"/>
      <c r="AU1625" s="73"/>
      <c r="AV1625" s="68"/>
      <c r="AW1625" s="67"/>
      <c r="AX1625" s="67"/>
      <c r="AY1625" s="67"/>
      <c r="AZ1625" s="67"/>
      <c r="BA1625" s="123"/>
      <c r="BB1625" s="123"/>
      <c r="BC1625" s="123"/>
      <c r="BD1625" s="123"/>
      <c r="BE1625" s="123"/>
      <c r="BF1625" s="67"/>
    </row>
    <row r="1626" spans="1:58" ht="25.5" customHeight="1" x14ac:dyDescent="0.25">
      <c r="A1626" s="31"/>
      <c r="B1626" s="31"/>
      <c r="C1626" s="31"/>
      <c r="D1626" s="31"/>
      <c r="E1626" s="33"/>
      <c r="F1626" s="90"/>
      <c r="G1626" s="31"/>
      <c r="H1626" s="83"/>
      <c r="I1626" s="83"/>
      <c r="J1626" s="62"/>
      <c r="K1626" s="31"/>
      <c r="L1626" s="31"/>
      <c r="M1626" s="83"/>
      <c r="N1626" s="69"/>
      <c r="O1626" s="69"/>
      <c r="P1626" s="74"/>
      <c r="Q1626" s="74"/>
      <c r="R1626" s="75"/>
      <c r="S1626" s="34"/>
      <c r="T1626" s="83"/>
      <c r="U1626" s="83"/>
      <c r="V1626" s="83"/>
      <c r="W1626" s="83"/>
      <c r="X1626" s="74"/>
      <c r="Y1626" s="74"/>
      <c r="Z1626" s="74"/>
      <c r="AA1626" s="66"/>
      <c r="AB1626" s="72"/>
      <c r="AC1626" s="66"/>
      <c r="AD1626" s="72"/>
      <c r="AE1626" s="72"/>
      <c r="AF1626" s="72"/>
      <c r="AG1626" s="62"/>
      <c r="AH1626" s="104"/>
      <c r="AI1626" s="105"/>
      <c r="AJ1626" s="30"/>
      <c r="AK1626" s="30"/>
      <c r="AL1626" s="30"/>
      <c r="AM1626" s="30"/>
      <c r="AN1626" s="68"/>
      <c r="AO1626" s="68"/>
      <c r="AP1626" s="68"/>
      <c r="AQ1626" s="68"/>
      <c r="AR1626" s="68"/>
      <c r="AS1626" s="31"/>
      <c r="AT1626" s="73"/>
      <c r="AU1626" s="73"/>
      <c r="AV1626" s="68"/>
      <c r="AW1626" s="67"/>
      <c r="AX1626" s="67"/>
      <c r="AY1626" s="67"/>
      <c r="AZ1626" s="67"/>
      <c r="BA1626" s="123"/>
      <c r="BB1626" s="123"/>
      <c r="BC1626" s="123"/>
      <c r="BD1626" s="123"/>
      <c r="BE1626" s="123"/>
      <c r="BF1626" s="67"/>
    </row>
    <row r="1627" spans="1:58" ht="25.5" customHeight="1" x14ac:dyDescent="0.25">
      <c r="A1627" s="31"/>
      <c r="B1627" s="31"/>
      <c r="C1627" s="31"/>
      <c r="D1627" s="31"/>
      <c r="E1627" s="33"/>
      <c r="F1627" s="90"/>
      <c r="G1627" s="31"/>
      <c r="H1627" s="83"/>
      <c r="I1627" s="83"/>
      <c r="J1627" s="62"/>
      <c r="K1627" s="31"/>
      <c r="L1627" s="31"/>
      <c r="M1627" s="83"/>
      <c r="N1627" s="69"/>
      <c r="O1627" s="69"/>
      <c r="P1627" s="74"/>
      <c r="Q1627" s="74"/>
      <c r="R1627" s="75"/>
      <c r="S1627" s="34"/>
      <c r="T1627" s="83"/>
      <c r="U1627" s="83"/>
      <c r="V1627" s="83"/>
      <c r="W1627" s="83"/>
      <c r="X1627" s="74"/>
      <c r="Y1627" s="74"/>
      <c r="Z1627" s="74"/>
      <c r="AA1627" s="66"/>
      <c r="AB1627" s="72"/>
      <c r="AC1627" s="66"/>
      <c r="AD1627" s="72"/>
      <c r="AE1627" s="72"/>
      <c r="AF1627" s="72"/>
      <c r="AG1627" s="62"/>
      <c r="AH1627" s="104"/>
      <c r="AI1627" s="105"/>
      <c r="AJ1627" s="30"/>
      <c r="AK1627" s="30"/>
      <c r="AL1627" s="30"/>
      <c r="AM1627" s="30"/>
      <c r="AN1627" s="68"/>
      <c r="AO1627" s="68"/>
      <c r="AP1627" s="68"/>
      <c r="AQ1627" s="68"/>
      <c r="AR1627" s="68"/>
      <c r="AS1627" s="31"/>
      <c r="AT1627" s="73"/>
      <c r="AU1627" s="73"/>
      <c r="AV1627" s="68"/>
      <c r="AW1627" s="67"/>
      <c r="AX1627" s="67"/>
      <c r="AY1627" s="67"/>
      <c r="AZ1627" s="67"/>
      <c r="BA1627" s="123"/>
      <c r="BB1627" s="123"/>
      <c r="BC1627" s="123"/>
      <c r="BD1627" s="123"/>
      <c r="BE1627" s="123"/>
      <c r="BF1627" s="67"/>
    </row>
    <row r="1628" spans="1:58" ht="25.5" customHeight="1" x14ac:dyDescent="0.25">
      <c r="A1628" s="31"/>
      <c r="B1628" s="31"/>
      <c r="C1628" s="31"/>
      <c r="D1628" s="31"/>
      <c r="E1628" s="33"/>
      <c r="F1628" s="90"/>
      <c r="G1628" s="31"/>
      <c r="H1628" s="83"/>
      <c r="I1628" s="83"/>
      <c r="J1628" s="62"/>
      <c r="K1628" s="31"/>
      <c r="L1628" s="31"/>
      <c r="M1628" s="83"/>
      <c r="N1628" s="69"/>
      <c r="O1628" s="69"/>
      <c r="P1628" s="74"/>
      <c r="Q1628" s="74"/>
      <c r="R1628" s="75"/>
      <c r="S1628" s="34"/>
      <c r="T1628" s="83"/>
      <c r="U1628" s="83"/>
      <c r="V1628" s="83"/>
      <c r="W1628" s="83"/>
      <c r="X1628" s="74"/>
      <c r="Y1628" s="74"/>
      <c r="Z1628" s="74"/>
      <c r="AA1628" s="66"/>
      <c r="AB1628" s="72"/>
      <c r="AC1628" s="66"/>
      <c r="AD1628" s="72"/>
      <c r="AE1628" s="72"/>
      <c r="AF1628" s="72"/>
      <c r="AG1628" s="62"/>
      <c r="AH1628" s="104"/>
      <c r="AI1628" s="105"/>
      <c r="AJ1628" s="30"/>
      <c r="AK1628" s="30"/>
      <c r="AL1628" s="30"/>
      <c r="AM1628" s="30"/>
      <c r="AN1628" s="68"/>
      <c r="AO1628" s="68"/>
      <c r="AP1628" s="68"/>
      <c r="AQ1628" s="68"/>
      <c r="AR1628" s="68"/>
      <c r="AS1628" s="31"/>
      <c r="AT1628" s="73"/>
      <c r="AU1628" s="73"/>
      <c r="AV1628" s="68"/>
      <c r="AW1628" s="67"/>
      <c r="AX1628" s="67"/>
      <c r="AY1628" s="67"/>
      <c r="AZ1628" s="67"/>
      <c r="BA1628" s="123"/>
      <c r="BB1628" s="123"/>
      <c r="BC1628" s="123"/>
      <c r="BD1628" s="123"/>
      <c r="BE1628" s="123"/>
      <c r="BF1628" s="67"/>
    </row>
    <row r="1629" spans="1:58" ht="25.5" customHeight="1" x14ac:dyDescent="0.25">
      <c r="A1629" s="31"/>
      <c r="B1629" s="31"/>
      <c r="C1629" s="31"/>
      <c r="D1629" s="31"/>
      <c r="E1629" s="33"/>
      <c r="F1629" s="90"/>
      <c r="G1629" s="31"/>
      <c r="H1629" s="83"/>
      <c r="I1629" s="83"/>
      <c r="J1629" s="62"/>
      <c r="K1629" s="31"/>
      <c r="L1629" s="31"/>
      <c r="M1629" s="83"/>
      <c r="N1629" s="69"/>
      <c r="O1629" s="69"/>
      <c r="P1629" s="74"/>
      <c r="Q1629" s="74"/>
      <c r="R1629" s="75"/>
      <c r="S1629" s="34"/>
      <c r="T1629" s="83"/>
      <c r="U1629" s="83"/>
      <c r="V1629" s="83"/>
      <c r="W1629" s="83"/>
      <c r="X1629" s="74"/>
      <c r="Y1629" s="74"/>
      <c r="Z1629" s="74"/>
      <c r="AA1629" s="66"/>
      <c r="AB1629" s="72"/>
      <c r="AC1629" s="66"/>
      <c r="AD1629" s="72"/>
      <c r="AE1629" s="72"/>
      <c r="AF1629" s="72"/>
      <c r="AG1629" s="62"/>
      <c r="AH1629" s="104"/>
      <c r="AI1629" s="105"/>
      <c r="AJ1629" s="30"/>
      <c r="AK1629" s="30"/>
      <c r="AL1629" s="30"/>
      <c r="AM1629" s="30"/>
      <c r="AN1629" s="68"/>
      <c r="AO1629" s="68"/>
      <c r="AP1629" s="68"/>
      <c r="AQ1629" s="68"/>
      <c r="AR1629" s="68"/>
      <c r="AS1629" s="31"/>
      <c r="AT1629" s="73"/>
      <c r="AU1629" s="73"/>
      <c r="AV1629" s="68"/>
      <c r="AW1629" s="67"/>
      <c r="AX1629" s="67"/>
      <c r="AY1629" s="67"/>
      <c r="AZ1629" s="67"/>
      <c r="BA1629" s="123"/>
      <c r="BB1629" s="123"/>
      <c r="BC1629" s="123"/>
      <c r="BD1629" s="123"/>
      <c r="BE1629" s="123"/>
      <c r="BF1629" s="67"/>
    </row>
    <row r="1630" spans="1:58" ht="25.5" customHeight="1" x14ac:dyDescent="0.25">
      <c r="A1630" s="31"/>
      <c r="B1630" s="31"/>
      <c r="C1630" s="31"/>
      <c r="D1630" s="31"/>
      <c r="E1630" s="33"/>
      <c r="F1630" s="90"/>
      <c r="G1630" s="31"/>
      <c r="H1630" s="83"/>
      <c r="I1630" s="83"/>
      <c r="J1630" s="62"/>
      <c r="K1630" s="31"/>
      <c r="L1630" s="31"/>
      <c r="M1630" s="83"/>
      <c r="N1630" s="69"/>
      <c r="O1630" s="69"/>
      <c r="P1630" s="74"/>
      <c r="Q1630" s="74"/>
      <c r="R1630" s="75"/>
      <c r="S1630" s="34"/>
      <c r="T1630" s="83"/>
      <c r="U1630" s="83"/>
      <c r="V1630" s="83"/>
      <c r="W1630" s="83"/>
      <c r="X1630" s="74"/>
      <c r="Y1630" s="74"/>
      <c r="Z1630" s="74"/>
      <c r="AA1630" s="66"/>
      <c r="AB1630" s="72"/>
      <c r="AC1630" s="66"/>
      <c r="AD1630" s="72"/>
      <c r="AE1630" s="72"/>
      <c r="AF1630" s="72"/>
      <c r="AG1630" s="62"/>
      <c r="AH1630" s="104"/>
      <c r="AI1630" s="105"/>
      <c r="AJ1630" s="30"/>
      <c r="AK1630" s="30"/>
      <c r="AL1630" s="30"/>
      <c r="AM1630" s="30"/>
      <c r="AN1630" s="68"/>
      <c r="AO1630" s="68"/>
      <c r="AP1630" s="68"/>
      <c r="AQ1630" s="68"/>
      <c r="AR1630" s="68"/>
      <c r="AS1630" s="31"/>
      <c r="AT1630" s="73"/>
      <c r="AU1630" s="73"/>
      <c r="AV1630" s="68"/>
      <c r="AW1630" s="67"/>
      <c r="AX1630" s="67"/>
      <c r="AY1630" s="67"/>
      <c r="AZ1630" s="67"/>
      <c r="BA1630" s="123"/>
      <c r="BB1630" s="123"/>
      <c r="BC1630" s="123"/>
      <c r="BD1630" s="123"/>
      <c r="BE1630" s="123"/>
      <c r="BF1630" s="67"/>
    </row>
    <row r="1631" spans="1:58" ht="25.5" customHeight="1" x14ac:dyDescent="0.25">
      <c r="A1631" s="31"/>
      <c r="B1631" s="31"/>
      <c r="C1631" s="31"/>
      <c r="D1631" s="31"/>
      <c r="E1631" s="33"/>
      <c r="F1631" s="90"/>
      <c r="G1631" s="31"/>
      <c r="H1631" s="83"/>
      <c r="I1631" s="83"/>
      <c r="J1631" s="62"/>
      <c r="K1631" s="31"/>
      <c r="L1631" s="31"/>
      <c r="M1631" s="83"/>
      <c r="N1631" s="69"/>
      <c r="O1631" s="69"/>
      <c r="P1631" s="74"/>
      <c r="Q1631" s="74"/>
      <c r="R1631" s="75"/>
      <c r="S1631" s="34"/>
      <c r="T1631" s="83"/>
      <c r="U1631" s="83"/>
      <c r="V1631" s="83"/>
      <c r="W1631" s="83"/>
      <c r="X1631" s="74"/>
      <c r="Y1631" s="74"/>
      <c r="Z1631" s="74"/>
      <c r="AA1631" s="66"/>
      <c r="AB1631" s="72"/>
      <c r="AC1631" s="66"/>
      <c r="AD1631" s="72"/>
      <c r="AE1631" s="72"/>
      <c r="AF1631" s="72"/>
      <c r="AG1631" s="62"/>
      <c r="AH1631" s="104"/>
      <c r="AI1631" s="105"/>
      <c r="AJ1631" s="30"/>
      <c r="AK1631" s="30"/>
      <c r="AL1631" s="30"/>
      <c r="AM1631" s="30"/>
      <c r="AN1631" s="68"/>
      <c r="AO1631" s="68"/>
      <c r="AP1631" s="68"/>
      <c r="AQ1631" s="68"/>
      <c r="AR1631" s="68"/>
      <c r="AS1631" s="31"/>
      <c r="AT1631" s="73"/>
      <c r="AU1631" s="73"/>
      <c r="AV1631" s="68"/>
      <c r="AW1631" s="67"/>
      <c r="AX1631" s="67"/>
      <c r="AY1631" s="67"/>
      <c r="AZ1631" s="67"/>
      <c r="BA1631" s="123"/>
      <c r="BB1631" s="123"/>
      <c r="BC1631" s="123"/>
      <c r="BD1631" s="123"/>
      <c r="BE1631" s="123"/>
      <c r="BF1631" s="67"/>
    </row>
    <row r="1632" spans="1:58" ht="25.5" customHeight="1" x14ac:dyDescent="0.25">
      <c r="A1632" s="31"/>
      <c r="B1632" s="31"/>
      <c r="C1632" s="31"/>
      <c r="D1632" s="31"/>
      <c r="E1632" s="33"/>
      <c r="F1632" s="90"/>
      <c r="G1632" s="31"/>
      <c r="H1632" s="83"/>
      <c r="I1632" s="83"/>
      <c r="J1632" s="62"/>
      <c r="K1632" s="31"/>
      <c r="L1632" s="31"/>
      <c r="M1632" s="83"/>
      <c r="N1632" s="69"/>
      <c r="O1632" s="69"/>
      <c r="P1632" s="74"/>
      <c r="Q1632" s="74"/>
      <c r="R1632" s="75"/>
      <c r="S1632" s="34"/>
      <c r="T1632" s="83"/>
      <c r="U1632" s="83"/>
      <c r="V1632" s="83"/>
      <c r="W1632" s="83"/>
      <c r="X1632" s="74"/>
      <c r="Y1632" s="74"/>
      <c r="Z1632" s="74"/>
      <c r="AA1632" s="66"/>
      <c r="AB1632" s="72"/>
      <c r="AC1632" s="66"/>
      <c r="AD1632" s="72"/>
      <c r="AE1632" s="72"/>
      <c r="AF1632" s="72"/>
      <c r="AG1632" s="62"/>
      <c r="AH1632" s="104"/>
      <c r="AI1632" s="105"/>
      <c r="AJ1632" s="30"/>
      <c r="AK1632" s="30"/>
      <c r="AL1632" s="30"/>
      <c r="AM1632" s="30"/>
      <c r="AN1632" s="68"/>
      <c r="AO1632" s="68"/>
      <c r="AP1632" s="68"/>
      <c r="AQ1632" s="68"/>
      <c r="AR1632" s="68"/>
      <c r="AS1632" s="31"/>
      <c r="AT1632" s="73"/>
      <c r="AU1632" s="73"/>
      <c r="AV1632" s="68"/>
      <c r="AW1632" s="67"/>
      <c r="AX1632" s="67"/>
      <c r="AY1632" s="67"/>
      <c r="AZ1632" s="67"/>
      <c r="BA1632" s="123"/>
      <c r="BB1632" s="123"/>
      <c r="BC1632" s="123"/>
      <c r="BD1632" s="123"/>
      <c r="BE1632" s="123"/>
      <c r="BF1632" s="67"/>
    </row>
    <row r="1633" spans="1:58" ht="25.5" customHeight="1" x14ac:dyDescent="0.25">
      <c r="A1633" s="31"/>
      <c r="B1633" s="31"/>
      <c r="C1633" s="31"/>
      <c r="D1633" s="31"/>
      <c r="E1633" s="33"/>
      <c r="F1633" s="90"/>
      <c r="G1633" s="31"/>
      <c r="H1633" s="83"/>
      <c r="I1633" s="83"/>
      <c r="J1633" s="62"/>
      <c r="K1633" s="31"/>
      <c r="L1633" s="31"/>
      <c r="M1633" s="83"/>
      <c r="N1633" s="69"/>
      <c r="O1633" s="69"/>
      <c r="P1633" s="74"/>
      <c r="Q1633" s="74"/>
      <c r="R1633" s="75"/>
      <c r="S1633" s="34"/>
      <c r="T1633" s="83"/>
      <c r="U1633" s="83"/>
      <c r="V1633" s="83"/>
      <c r="W1633" s="83"/>
      <c r="X1633" s="74"/>
      <c r="Y1633" s="74"/>
      <c r="Z1633" s="74"/>
      <c r="AA1633" s="66"/>
      <c r="AB1633" s="72"/>
      <c r="AC1633" s="66"/>
      <c r="AD1633" s="72"/>
      <c r="AE1633" s="72"/>
      <c r="AF1633" s="72"/>
      <c r="AG1633" s="62"/>
      <c r="AH1633" s="104"/>
      <c r="AI1633" s="105"/>
      <c r="AJ1633" s="30"/>
      <c r="AK1633" s="30"/>
      <c r="AL1633" s="30"/>
      <c r="AM1633" s="30"/>
      <c r="AN1633" s="68"/>
      <c r="AO1633" s="68"/>
      <c r="AP1633" s="68"/>
      <c r="AQ1633" s="68"/>
      <c r="AR1633" s="68"/>
      <c r="AS1633" s="31"/>
      <c r="AT1633" s="73"/>
      <c r="AU1633" s="73"/>
      <c r="AV1633" s="68"/>
      <c r="AW1633" s="67"/>
      <c r="AX1633" s="67"/>
      <c r="AY1633" s="67"/>
      <c r="AZ1633" s="67"/>
      <c r="BA1633" s="123"/>
      <c r="BB1633" s="123"/>
      <c r="BC1633" s="123"/>
      <c r="BD1633" s="123"/>
      <c r="BE1633" s="123"/>
      <c r="BF1633" s="67"/>
    </row>
    <row r="1634" spans="1:58" ht="25.5" customHeight="1" x14ac:dyDescent="0.25">
      <c r="A1634" s="31"/>
      <c r="B1634" s="31"/>
      <c r="C1634" s="31"/>
      <c r="D1634" s="31"/>
      <c r="E1634" s="33"/>
      <c r="F1634" s="90"/>
      <c r="G1634" s="31"/>
      <c r="H1634" s="83"/>
      <c r="I1634" s="83"/>
      <c r="J1634" s="62"/>
      <c r="K1634" s="31"/>
      <c r="L1634" s="31"/>
      <c r="M1634" s="83"/>
      <c r="N1634" s="69"/>
      <c r="O1634" s="69"/>
      <c r="P1634" s="74"/>
      <c r="Q1634" s="74"/>
      <c r="R1634" s="75"/>
      <c r="S1634" s="34"/>
      <c r="T1634" s="83"/>
      <c r="U1634" s="83"/>
      <c r="V1634" s="83"/>
      <c r="W1634" s="83"/>
      <c r="X1634" s="74"/>
      <c r="Y1634" s="74"/>
      <c r="Z1634" s="74"/>
      <c r="AA1634" s="66"/>
      <c r="AB1634" s="72"/>
      <c r="AC1634" s="66"/>
      <c r="AD1634" s="72"/>
      <c r="AE1634" s="72"/>
      <c r="AF1634" s="72"/>
      <c r="AG1634" s="62"/>
      <c r="AH1634" s="104"/>
      <c r="AI1634" s="105"/>
      <c r="AJ1634" s="30"/>
      <c r="AK1634" s="30"/>
      <c r="AL1634" s="30"/>
      <c r="AM1634" s="30"/>
      <c r="AN1634" s="68"/>
      <c r="AO1634" s="68"/>
      <c r="AP1634" s="68"/>
      <c r="AQ1634" s="68"/>
      <c r="AR1634" s="68"/>
      <c r="AS1634" s="31"/>
      <c r="AT1634" s="73"/>
      <c r="AU1634" s="73"/>
      <c r="AV1634" s="68"/>
      <c r="AW1634" s="67"/>
      <c r="AX1634" s="67"/>
      <c r="AY1634" s="67"/>
      <c r="AZ1634" s="67"/>
      <c r="BA1634" s="123"/>
      <c r="BB1634" s="123"/>
      <c r="BC1634" s="123"/>
      <c r="BD1634" s="123"/>
      <c r="BE1634" s="123"/>
      <c r="BF1634" s="67"/>
    </row>
    <row r="1635" spans="1:58" ht="25.5" customHeight="1" x14ac:dyDescent="0.25">
      <c r="A1635" s="31"/>
      <c r="B1635" s="31"/>
      <c r="C1635" s="31"/>
      <c r="D1635" s="31"/>
      <c r="E1635" s="33"/>
      <c r="F1635" s="90"/>
      <c r="G1635" s="31"/>
      <c r="H1635" s="83"/>
      <c r="I1635" s="83"/>
      <c r="J1635" s="62"/>
      <c r="K1635" s="31"/>
      <c r="L1635" s="31"/>
      <c r="M1635" s="83"/>
      <c r="N1635" s="69"/>
      <c r="O1635" s="69"/>
      <c r="P1635" s="74"/>
      <c r="Q1635" s="74"/>
      <c r="R1635" s="75"/>
      <c r="S1635" s="34"/>
      <c r="T1635" s="83"/>
      <c r="U1635" s="83"/>
      <c r="V1635" s="83"/>
      <c r="W1635" s="83"/>
      <c r="X1635" s="74"/>
      <c r="Y1635" s="74"/>
      <c r="Z1635" s="74"/>
      <c r="AA1635" s="66"/>
      <c r="AB1635" s="72"/>
      <c r="AC1635" s="66"/>
      <c r="AD1635" s="72"/>
      <c r="AE1635" s="72"/>
      <c r="AF1635" s="72"/>
      <c r="AG1635" s="62"/>
      <c r="AH1635" s="104"/>
      <c r="AI1635" s="105"/>
      <c r="AJ1635" s="30"/>
      <c r="AK1635" s="30"/>
      <c r="AL1635" s="30"/>
      <c r="AM1635" s="30"/>
      <c r="AN1635" s="68"/>
      <c r="AO1635" s="68"/>
      <c r="AP1635" s="68"/>
      <c r="AQ1635" s="68"/>
      <c r="AR1635" s="68"/>
      <c r="AS1635" s="31"/>
      <c r="AT1635" s="73"/>
      <c r="AU1635" s="73"/>
      <c r="AV1635" s="68"/>
      <c r="AW1635" s="67"/>
      <c r="AX1635" s="67"/>
      <c r="AY1635" s="67"/>
      <c r="AZ1635" s="67"/>
      <c r="BA1635" s="123"/>
      <c r="BB1635" s="123"/>
      <c r="BC1635" s="123"/>
      <c r="BD1635" s="123"/>
      <c r="BE1635" s="123"/>
      <c r="BF1635" s="67"/>
    </row>
    <row r="1636" spans="1:58" ht="25.5" customHeight="1" x14ac:dyDescent="0.25">
      <c r="A1636" s="31"/>
      <c r="B1636" s="31"/>
      <c r="C1636" s="31"/>
      <c r="D1636" s="31"/>
      <c r="E1636" s="33"/>
      <c r="F1636" s="90"/>
      <c r="G1636" s="31"/>
      <c r="H1636" s="83"/>
      <c r="I1636" s="83"/>
      <c r="J1636" s="62"/>
      <c r="K1636" s="31"/>
      <c r="L1636" s="31"/>
      <c r="M1636" s="83"/>
      <c r="N1636" s="69"/>
      <c r="O1636" s="69"/>
      <c r="P1636" s="74"/>
      <c r="Q1636" s="74"/>
      <c r="R1636" s="75"/>
      <c r="S1636" s="34"/>
      <c r="T1636" s="83"/>
      <c r="U1636" s="83"/>
      <c r="V1636" s="83"/>
      <c r="W1636" s="83"/>
      <c r="X1636" s="74"/>
      <c r="Y1636" s="74"/>
      <c r="Z1636" s="74"/>
      <c r="AA1636" s="66"/>
      <c r="AB1636" s="72"/>
      <c r="AC1636" s="66"/>
      <c r="AD1636" s="72"/>
      <c r="AE1636" s="72"/>
      <c r="AF1636" s="72"/>
      <c r="AG1636" s="62"/>
      <c r="AH1636" s="104"/>
      <c r="AI1636" s="105"/>
      <c r="AJ1636" s="30"/>
      <c r="AK1636" s="30"/>
      <c r="AL1636" s="30"/>
      <c r="AM1636" s="30"/>
      <c r="AN1636" s="68"/>
      <c r="AO1636" s="68"/>
      <c r="AP1636" s="68"/>
      <c r="AQ1636" s="68"/>
      <c r="AR1636" s="68"/>
      <c r="AS1636" s="31"/>
      <c r="AT1636" s="73"/>
      <c r="AU1636" s="73"/>
      <c r="AV1636" s="68"/>
      <c r="AW1636" s="67"/>
      <c r="AX1636" s="67"/>
      <c r="AY1636" s="67"/>
      <c r="AZ1636" s="67"/>
      <c r="BA1636" s="123"/>
      <c r="BB1636" s="123"/>
      <c r="BC1636" s="123"/>
      <c r="BD1636" s="123"/>
      <c r="BE1636" s="123"/>
      <c r="BF1636" s="67"/>
    </row>
    <row r="1637" spans="1:58" ht="25.5" customHeight="1" x14ac:dyDescent="0.25">
      <c r="A1637" s="31"/>
      <c r="B1637" s="31"/>
      <c r="C1637" s="31"/>
      <c r="D1637" s="31"/>
      <c r="E1637" s="33"/>
      <c r="F1637" s="90"/>
      <c r="G1637" s="31"/>
      <c r="H1637" s="83"/>
      <c r="I1637" s="83"/>
      <c r="J1637" s="62"/>
      <c r="K1637" s="31"/>
      <c r="L1637" s="31"/>
      <c r="M1637" s="83"/>
      <c r="N1637" s="69"/>
      <c r="O1637" s="69"/>
      <c r="P1637" s="74"/>
      <c r="Q1637" s="74"/>
      <c r="R1637" s="75"/>
      <c r="S1637" s="34"/>
      <c r="T1637" s="83"/>
      <c r="U1637" s="83"/>
      <c r="V1637" s="83"/>
      <c r="W1637" s="83"/>
      <c r="X1637" s="74"/>
      <c r="Y1637" s="74"/>
      <c r="Z1637" s="74"/>
      <c r="AA1637" s="66"/>
      <c r="AB1637" s="72"/>
      <c r="AC1637" s="66"/>
      <c r="AD1637" s="72"/>
      <c r="AE1637" s="72"/>
      <c r="AF1637" s="72"/>
      <c r="AG1637" s="62"/>
      <c r="AH1637" s="104"/>
      <c r="AI1637" s="105"/>
      <c r="AJ1637" s="30"/>
      <c r="AK1637" s="30"/>
      <c r="AL1637" s="30"/>
      <c r="AM1637" s="30"/>
      <c r="AN1637" s="68"/>
      <c r="AO1637" s="68"/>
      <c r="AP1637" s="68"/>
      <c r="AQ1637" s="68"/>
      <c r="AR1637" s="68"/>
      <c r="AS1637" s="31"/>
      <c r="AT1637" s="73"/>
      <c r="AU1637" s="73"/>
      <c r="AV1637" s="68"/>
      <c r="AW1637" s="67"/>
      <c r="AX1637" s="67"/>
      <c r="AY1637" s="67"/>
      <c r="AZ1637" s="67"/>
      <c r="BA1637" s="123"/>
      <c r="BB1637" s="123"/>
      <c r="BC1637" s="123"/>
      <c r="BD1637" s="123"/>
      <c r="BE1637" s="123"/>
      <c r="BF1637" s="67"/>
    </row>
    <row r="1638" spans="1:58" ht="25.5" customHeight="1" x14ac:dyDescent="0.25">
      <c r="A1638" s="31"/>
      <c r="B1638" s="31"/>
      <c r="C1638" s="31"/>
      <c r="D1638" s="31"/>
      <c r="E1638" s="33"/>
      <c r="F1638" s="90"/>
      <c r="G1638" s="31"/>
      <c r="H1638" s="83"/>
      <c r="I1638" s="83"/>
      <c r="J1638" s="62"/>
      <c r="K1638" s="31"/>
      <c r="L1638" s="31"/>
      <c r="M1638" s="83"/>
      <c r="N1638" s="69"/>
      <c r="O1638" s="69"/>
      <c r="P1638" s="74"/>
      <c r="Q1638" s="74"/>
      <c r="R1638" s="75"/>
      <c r="S1638" s="34"/>
      <c r="T1638" s="83"/>
      <c r="U1638" s="83"/>
      <c r="V1638" s="83"/>
      <c r="W1638" s="83"/>
      <c r="X1638" s="74"/>
      <c r="Y1638" s="74"/>
      <c r="Z1638" s="74"/>
      <c r="AA1638" s="66"/>
      <c r="AB1638" s="72"/>
      <c r="AC1638" s="66"/>
      <c r="AD1638" s="72"/>
      <c r="AE1638" s="72"/>
      <c r="AF1638" s="72"/>
      <c r="AG1638" s="62"/>
      <c r="AH1638" s="104"/>
      <c r="AI1638" s="105"/>
      <c r="AJ1638" s="30"/>
      <c r="AK1638" s="30"/>
      <c r="AL1638" s="30"/>
      <c r="AM1638" s="30"/>
      <c r="AN1638" s="68"/>
      <c r="AO1638" s="68"/>
      <c r="AP1638" s="68"/>
      <c r="AQ1638" s="68"/>
      <c r="AR1638" s="68"/>
      <c r="AS1638" s="31"/>
      <c r="AT1638" s="73"/>
      <c r="AU1638" s="73"/>
      <c r="AV1638" s="68"/>
      <c r="AW1638" s="67"/>
      <c r="AX1638" s="67"/>
      <c r="AY1638" s="67"/>
      <c r="AZ1638" s="67"/>
      <c r="BA1638" s="123"/>
      <c r="BB1638" s="123"/>
      <c r="BC1638" s="123"/>
      <c r="BD1638" s="123"/>
      <c r="BE1638" s="123"/>
      <c r="BF1638" s="67"/>
    </row>
    <row r="1639" spans="1:58" ht="25.5" customHeight="1" x14ac:dyDescent="0.25">
      <c r="A1639" s="31"/>
      <c r="B1639" s="31"/>
      <c r="C1639" s="31"/>
      <c r="D1639" s="31"/>
      <c r="E1639" s="33"/>
      <c r="F1639" s="90"/>
      <c r="G1639" s="31"/>
      <c r="H1639" s="83"/>
      <c r="I1639" s="83"/>
      <c r="J1639" s="62"/>
      <c r="K1639" s="31"/>
      <c r="L1639" s="31"/>
      <c r="M1639" s="83"/>
      <c r="N1639" s="69"/>
      <c r="O1639" s="69"/>
      <c r="P1639" s="74"/>
      <c r="Q1639" s="74"/>
      <c r="R1639" s="75"/>
      <c r="S1639" s="34"/>
      <c r="T1639" s="83"/>
      <c r="U1639" s="83"/>
      <c r="V1639" s="83"/>
      <c r="W1639" s="83"/>
      <c r="X1639" s="74"/>
      <c r="Y1639" s="74"/>
      <c r="Z1639" s="74"/>
      <c r="AA1639" s="66"/>
      <c r="AB1639" s="72"/>
      <c r="AC1639" s="66"/>
      <c r="AD1639" s="72"/>
      <c r="AE1639" s="72"/>
      <c r="AF1639" s="72"/>
      <c r="AG1639" s="62"/>
      <c r="AH1639" s="104"/>
      <c r="AI1639" s="105"/>
      <c r="AJ1639" s="30"/>
      <c r="AK1639" s="30"/>
      <c r="AL1639" s="30"/>
      <c r="AM1639" s="30"/>
      <c r="AN1639" s="68"/>
      <c r="AO1639" s="68"/>
      <c r="AP1639" s="68"/>
      <c r="AQ1639" s="68"/>
      <c r="AR1639" s="68"/>
      <c r="AS1639" s="31"/>
      <c r="AT1639" s="73"/>
      <c r="AU1639" s="73"/>
      <c r="AV1639" s="68"/>
      <c r="AW1639" s="67"/>
      <c r="AX1639" s="67"/>
      <c r="AY1639" s="67"/>
      <c r="AZ1639" s="67"/>
      <c r="BA1639" s="123"/>
      <c r="BB1639" s="123"/>
      <c r="BC1639" s="123"/>
      <c r="BD1639" s="123"/>
      <c r="BE1639" s="123"/>
      <c r="BF1639" s="67"/>
    </row>
    <row r="1640" spans="1:58" ht="25.5" customHeight="1" x14ac:dyDescent="0.25">
      <c r="A1640" s="31"/>
      <c r="B1640" s="31"/>
      <c r="C1640" s="31"/>
      <c r="D1640" s="31"/>
      <c r="E1640" s="33"/>
      <c r="F1640" s="90"/>
      <c r="G1640" s="31"/>
      <c r="H1640" s="83"/>
      <c r="I1640" s="83"/>
      <c r="J1640" s="62"/>
      <c r="K1640" s="31"/>
      <c r="L1640" s="31"/>
      <c r="M1640" s="83"/>
      <c r="N1640" s="69"/>
      <c r="O1640" s="69"/>
      <c r="P1640" s="74"/>
      <c r="Q1640" s="74"/>
      <c r="R1640" s="75"/>
      <c r="S1640" s="34"/>
      <c r="T1640" s="83"/>
      <c r="U1640" s="83"/>
      <c r="V1640" s="83"/>
      <c r="W1640" s="83"/>
      <c r="X1640" s="74"/>
      <c r="Y1640" s="74"/>
      <c r="Z1640" s="74"/>
      <c r="AA1640" s="66"/>
      <c r="AB1640" s="72"/>
      <c r="AC1640" s="66"/>
      <c r="AD1640" s="72"/>
      <c r="AE1640" s="72"/>
      <c r="AF1640" s="72"/>
      <c r="AG1640" s="62"/>
      <c r="AH1640" s="104"/>
      <c r="AI1640" s="105"/>
      <c r="AJ1640" s="30"/>
      <c r="AK1640" s="30"/>
      <c r="AL1640" s="30"/>
      <c r="AM1640" s="30"/>
      <c r="AN1640" s="68"/>
      <c r="AO1640" s="68"/>
      <c r="AP1640" s="68"/>
      <c r="AQ1640" s="68"/>
      <c r="AR1640" s="68"/>
      <c r="AS1640" s="31"/>
      <c r="AT1640" s="73"/>
      <c r="AU1640" s="73"/>
      <c r="AV1640" s="68"/>
      <c r="AW1640" s="67"/>
      <c r="AX1640" s="67"/>
      <c r="AY1640" s="67"/>
      <c r="AZ1640" s="67"/>
      <c r="BA1640" s="123"/>
      <c r="BB1640" s="123"/>
      <c r="BC1640" s="123"/>
      <c r="BD1640" s="123"/>
      <c r="BE1640" s="123"/>
      <c r="BF1640" s="67"/>
    </row>
    <row r="1641" spans="1:58" ht="25.5" customHeight="1" x14ac:dyDescent="0.25">
      <c r="A1641" s="31"/>
      <c r="B1641" s="31"/>
      <c r="C1641" s="31"/>
      <c r="D1641" s="31"/>
      <c r="E1641" s="33"/>
      <c r="F1641" s="90"/>
      <c r="G1641" s="31"/>
      <c r="H1641" s="83"/>
      <c r="I1641" s="83"/>
      <c r="J1641" s="62"/>
      <c r="K1641" s="31"/>
      <c r="L1641" s="31"/>
      <c r="M1641" s="83"/>
      <c r="N1641" s="69"/>
      <c r="O1641" s="69"/>
      <c r="P1641" s="74"/>
      <c r="Q1641" s="74"/>
      <c r="R1641" s="75"/>
      <c r="S1641" s="34"/>
      <c r="T1641" s="83"/>
      <c r="U1641" s="83"/>
      <c r="V1641" s="83"/>
      <c r="W1641" s="83"/>
      <c r="X1641" s="74"/>
      <c r="Y1641" s="74"/>
      <c r="Z1641" s="74"/>
      <c r="AA1641" s="66"/>
      <c r="AB1641" s="72"/>
      <c r="AC1641" s="66"/>
      <c r="AD1641" s="72"/>
      <c r="AE1641" s="72"/>
      <c r="AF1641" s="72"/>
      <c r="AG1641" s="62"/>
      <c r="AH1641" s="104"/>
      <c r="AI1641" s="105"/>
      <c r="AJ1641" s="30"/>
      <c r="AK1641" s="30"/>
      <c r="AL1641" s="30"/>
      <c r="AM1641" s="30"/>
      <c r="AN1641" s="68"/>
      <c r="AO1641" s="68"/>
      <c r="AP1641" s="68"/>
      <c r="AQ1641" s="68"/>
      <c r="AR1641" s="68"/>
      <c r="AS1641" s="31"/>
      <c r="AT1641" s="73"/>
      <c r="AU1641" s="73"/>
      <c r="AV1641" s="68"/>
      <c r="AW1641" s="67"/>
      <c r="AX1641" s="67"/>
      <c r="AY1641" s="67"/>
      <c r="AZ1641" s="67"/>
      <c r="BA1641" s="123"/>
      <c r="BB1641" s="123"/>
      <c r="BC1641" s="123"/>
      <c r="BD1641" s="123"/>
      <c r="BE1641" s="123"/>
      <c r="BF1641" s="67"/>
    </row>
    <row r="1642" spans="1:58" ht="25.5" customHeight="1" x14ac:dyDescent="0.25">
      <c r="A1642" s="31"/>
      <c r="B1642" s="31"/>
      <c r="C1642" s="31"/>
      <c r="D1642" s="31"/>
      <c r="E1642" s="33"/>
      <c r="F1642" s="90"/>
      <c r="G1642" s="31"/>
      <c r="H1642" s="83"/>
      <c r="I1642" s="83"/>
      <c r="J1642" s="62"/>
      <c r="K1642" s="31"/>
      <c r="L1642" s="31"/>
      <c r="M1642" s="83"/>
      <c r="N1642" s="69"/>
      <c r="O1642" s="69"/>
      <c r="P1642" s="74"/>
      <c r="Q1642" s="74"/>
      <c r="R1642" s="75"/>
      <c r="S1642" s="34"/>
      <c r="T1642" s="83"/>
      <c r="U1642" s="83"/>
      <c r="V1642" s="83"/>
      <c r="W1642" s="83"/>
      <c r="X1642" s="74"/>
      <c r="Y1642" s="74"/>
      <c r="Z1642" s="74"/>
      <c r="AA1642" s="66"/>
      <c r="AB1642" s="72"/>
      <c r="AC1642" s="66"/>
      <c r="AD1642" s="72"/>
      <c r="AE1642" s="72"/>
      <c r="AF1642" s="72"/>
      <c r="AG1642" s="62"/>
      <c r="AH1642" s="104"/>
      <c r="AI1642" s="105"/>
      <c r="AJ1642" s="30"/>
      <c r="AK1642" s="30"/>
      <c r="AL1642" s="30"/>
      <c r="AM1642" s="30"/>
      <c r="AN1642" s="68"/>
      <c r="AO1642" s="68"/>
      <c r="AP1642" s="68"/>
      <c r="AQ1642" s="68"/>
      <c r="AR1642" s="68"/>
      <c r="AS1642" s="31"/>
      <c r="AT1642" s="73"/>
      <c r="AU1642" s="73"/>
      <c r="AV1642" s="68"/>
      <c r="AW1642" s="67"/>
      <c r="AX1642" s="67"/>
      <c r="AY1642" s="67"/>
      <c r="AZ1642" s="67"/>
      <c r="BA1642" s="123"/>
      <c r="BB1642" s="123"/>
      <c r="BC1642" s="123"/>
      <c r="BD1642" s="123"/>
      <c r="BE1642" s="123"/>
      <c r="BF1642" s="67"/>
    </row>
    <row r="1643" spans="1:58" ht="25.5" customHeight="1" x14ac:dyDescent="0.25">
      <c r="A1643" s="31"/>
      <c r="B1643" s="31"/>
      <c r="C1643" s="31"/>
      <c r="D1643" s="31"/>
      <c r="E1643" s="33"/>
      <c r="F1643" s="90"/>
      <c r="G1643" s="31"/>
      <c r="H1643" s="83"/>
      <c r="I1643" s="83"/>
      <c r="J1643" s="62"/>
      <c r="K1643" s="31"/>
      <c r="L1643" s="31"/>
      <c r="M1643" s="83"/>
      <c r="N1643" s="69"/>
      <c r="O1643" s="69"/>
      <c r="P1643" s="74"/>
      <c r="Q1643" s="74"/>
      <c r="R1643" s="75"/>
      <c r="S1643" s="34"/>
      <c r="T1643" s="83"/>
      <c r="U1643" s="83"/>
      <c r="V1643" s="83"/>
      <c r="W1643" s="83"/>
      <c r="X1643" s="74"/>
      <c r="Y1643" s="74"/>
      <c r="Z1643" s="74"/>
      <c r="AA1643" s="66"/>
      <c r="AB1643" s="72"/>
      <c r="AC1643" s="66"/>
      <c r="AD1643" s="72"/>
      <c r="AE1643" s="72"/>
      <c r="AF1643" s="72"/>
      <c r="AG1643" s="62"/>
      <c r="AH1643" s="104"/>
      <c r="AI1643" s="105"/>
      <c r="AJ1643" s="30"/>
      <c r="AK1643" s="30"/>
      <c r="AL1643" s="30"/>
      <c r="AM1643" s="30"/>
      <c r="AN1643" s="68"/>
      <c r="AO1643" s="68"/>
      <c r="AP1643" s="68"/>
      <c r="AQ1643" s="68"/>
      <c r="AR1643" s="68"/>
      <c r="AS1643" s="31"/>
      <c r="AT1643" s="73"/>
      <c r="AU1643" s="73"/>
      <c r="AV1643" s="68"/>
      <c r="AW1643" s="67"/>
      <c r="AX1643" s="67"/>
      <c r="AY1643" s="67"/>
      <c r="AZ1643" s="67"/>
      <c r="BA1643" s="123"/>
      <c r="BB1643" s="123"/>
      <c r="BC1643" s="123"/>
      <c r="BD1643" s="123"/>
      <c r="BE1643" s="123"/>
      <c r="BF1643" s="67"/>
    </row>
    <row r="1644" spans="1:58" ht="25.5" customHeight="1" x14ac:dyDescent="0.25">
      <c r="A1644" s="31"/>
      <c r="B1644" s="31"/>
      <c r="C1644" s="31"/>
      <c r="D1644" s="31"/>
      <c r="E1644" s="33"/>
      <c r="F1644" s="90"/>
      <c r="G1644" s="31"/>
      <c r="H1644" s="83"/>
      <c r="I1644" s="83"/>
      <c r="J1644" s="62"/>
      <c r="K1644" s="31"/>
      <c r="L1644" s="31"/>
      <c r="M1644" s="83"/>
      <c r="N1644" s="69"/>
      <c r="O1644" s="69"/>
      <c r="P1644" s="74"/>
      <c r="Q1644" s="74"/>
      <c r="R1644" s="75"/>
      <c r="S1644" s="34"/>
      <c r="T1644" s="83"/>
      <c r="U1644" s="83"/>
      <c r="V1644" s="83"/>
      <c r="W1644" s="83"/>
      <c r="X1644" s="74"/>
      <c r="Y1644" s="74"/>
      <c r="Z1644" s="74"/>
      <c r="AA1644" s="66"/>
      <c r="AB1644" s="72"/>
      <c r="AC1644" s="66"/>
      <c r="AD1644" s="72"/>
      <c r="AE1644" s="72"/>
      <c r="AF1644" s="72"/>
      <c r="AG1644" s="62"/>
      <c r="AH1644" s="104"/>
      <c r="AI1644" s="105"/>
      <c r="AJ1644" s="30"/>
      <c r="AK1644" s="30"/>
      <c r="AL1644" s="30"/>
      <c r="AM1644" s="30"/>
      <c r="AN1644" s="68"/>
      <c r="AO1644" s="68"/>
      <c r="AP1644" s="68"/>
      <c r="AQ1644" s="68"/>
      <c r="AR1644" s="68"/>
      <c r="AS1644" s="31"/>
      <c r="AT1644" s="73"/>
      <c r="AU1644" s="73"/>
      <c r="AV1644" s="68"/>
      <c r="AW1644" s="67"/>
      <c r="AX1644" s="67"/>
      <c r="AY1644" s="67"/>
      <c r="AZ1644" s="67"/>
      <c r="BA1644" s="123"/>
      <c r="BB1644" s="123"/>
      <c r="BC1644" s="123"/>
      <c r="BD1644" s="123"/>
      <c r="BE1644" s="123"/>
      <c r="BF1644" s="67"/>
    </row>
    <row r="1645" spans="1:58" ht="25.5" customHeight="1" x14ac:dyDescent="0.25">
      <c r="A1645" s="31"/>
      <c r="B1645" s="31"/>
      <c r="C1645" s="31"/>
      <c r="D1645" s="31"/>
      <c r="E1645" s="33"/>
      <c r="F1645" s="90"/>
      <c r="G1645" s="31"/>
      <c r="H1645" s="83"/>
      <c r="I1645" s="83"/>
      <c r="J1645" s="62"/>
      <c r="K1645" s="31"/>
      <c r="L1645" s="31"/>
      <c r="M1645" s="83"/>
      <c r="N1645" s="69"/>
      <c r="O1645" s="69"/>
      <c r="P1645" s="74"/>
      <c r="Q1645" s="74"/>
      <c r="R1645" s="75"/>
      <c r="S1645" s="34"/>
      <c r="T1645" s="83"/>
      <c r="U1645" s="83"/>
      <c r="V1645" s="83"/>
      <c r="W1645" s="83"/>
      <c r="X1645" s="74"/>
      <c r="Y1645" s="74"/>
      <c r="Z1645" s="74"/>
      <c r="AA1645" s="66"/>
      <c r="AB1645" s="72"/>
      <c r="AC1645" s="66"/>
      <c r="AD1645" s="72"/>
      <c r="AE1645" s="72"/>
      <c r="AF1645" s="72"/>
      <c r="AG1645" s="62"/>
      <c r="AH1645" s="104"/>
      <c r="AI1645" s="105"/>
      <c r="AJ1645" s="30"/>
      <c r="AK1645" s="30"/>
      <c r="AL1645" s="30"/>
      <c r="AM1645" s="30"/>
      <c r="AN1645" s="68"/>
      <c r="AO1645" s="68"/>
      <c r="AP1645" s="68"/>
      <c r="AQ1645" s="68"/>
      <c r="AR1645" s="68"/>
      <c r="AS1645" s="31"/>
      <c r="AT1645" s="73"/>
      <c r="AU1645" s="73"/>
      <c r="AV1645" s="68"/>
      <c r="AW1645" s="67"/>
      <c r="AX1645" s="67"/>
      <c r="AY1645" s="67"/>
      <c r="AZ1645" s="67"/>
      <c r="BA1645" s="123"/>
      <c r="BB1645" s="123"/>
      <c r="BC1645" s="123"/>
      <c r="BD1645" s="123"/>
      <c r="BE1645" s="123"/>
      <c r="BF1645" s="67"/>
    </row>
    <row r="1646" spans="1:58" ht="25.5" customHeight="1" x14ac:dyDescent="0.25">
      <c r="A1646" s="31"/>
      <c r="B1646" s="31"/>
      <c r="C1646" s="31"/>
      <c r="D1646" s="31"/>
      <c r="E1646" s="33"/>
      <c r="F1646" s="90"/>
      <c r="G1646" s="31"/>
      <c r="H1646" s="83"/>
      <c r="I1646" s="83"/>
      <c r="J1646" s="62"/>
      <c r="K1646" s="31"/>
      <c r="L1646" s="31"/>
      <c r="M1646" s="83"/>
      <c r="N1646" s="69"/>
      <c r="O1646" s="69"/>
      <c r="P1646" s="74"/>
      <c r="Q1646" s="74"/>
      <c r="R1646" s="75"/>
      <c r="S1646" s="34"/>
      <c r="T1646" s="83"/>
      <c r="U1646" s="83"/>
      <c r="V1646" s="83"/>
      <c r="W1646" s="83"/>
      <c r="X1646" s="74"/>
      <c r="Y1646" s="74"/>
      <c r="Z1646" s="74"/>
      <c r="AA1646" s="66"/>
      <c r="AB1646" s="72"/>
      <c r="AC1646" s="66"/>
      <c r="AD1646" s="72"/>
      <c r="AE1646" s="72"/>
      <c r="AF1646" s="72"/>
      <c r="AG1646" s="62"/>
      <c r="AH1646" s="104"/>
      <c r="AI1646" s="105"/>
      <c r="AJ1646" s="30"/>
      <c r="AK1646" s="30"/>
      <c r="AL1646" s="30"/>
      <c r="AM1646" s="30"/>
      <c r="AN1646" s="68"/>
      <c r="AO1646" s="68"/>
      <c r="AP1646" s="68"/>
      <c r="AQ1646" s="68"/>
      <c r="AR1646" s="68"/>
      <c r="AS1646" s="31"/>
      <c r="AT1646" s="73"/>
      <c r="AU1646" s="73"/>
      <c r="AV1646" s="68"/>
      <c r="AW1646" s="67"/>
      <c r="AX1646" s="67"/>
      <c r="AY1646" s="67"/>
      <c r="AZ1646" s="67"/>
      <c r="BA1646" s="123"/>
      <c r="BB1646" s="123"/>
      <c r="BC1646" s="123"/>
      <c r="BD1646" s="123"/>
      <c r="BE1646" s="123"/>
      <c r="BF1646" s="67"/>
    </row>
    <row r="1647" spans="1:58" ht="25.5" customHeight="1" x14ac:dyDescent="0.25">
      <c r="A1647" s="31"/>
      <c r="B1647" s="31"/>
      <c r="C1647" s="31"/>
      <c r="D1647" s="31"/>
      <c r="E1647" s="33"/>
      <c r="F1647" s="90"/>
      <c r="G1647" s="31"/>
      <c r="H1647" s="83"/>
      <c r="I1647" s="83"/>
      <c r="J1647" s="62"/>
      <c r="K1647" s="31"/>
      <c r="L1647" s="31"/>
      <c r="M1647" s="83"/>
      <c r="N1647" s="69"/>
      <c r="O1647" s="69"/>
      <c r="P1647" s="74"/>
      <c r="Q1647" s="74"/>
      <c r="R1647" s="75"/>
      <c r="S1647" s="34"/>
      <c r="T1647" s="83"/>
      <c r="U1647" s="83"/>
      <c r="V1647" s="83"/>
      <c r="W1647" s="83"/>
      <c r="X1647" s="74"/>
      <c r="Y1647" s="74"/>
      <c r="Z1647" s="74"/>
      <c r="AA1647" s="66"/>
      <c r="AB1647" s="72"/>
      <c r="AC1647" s="66"/>
      <c r="AD1647" s="72"/>
      <c r="AE1647" s="72"/>
      <c r="AF1647" s="72"/>
      <c r="AG1647" s="62"/>
      <c r="AH1647" s="104"/>
      <c r="AI1647" s="105"/>
      <c r="AJ1647" s="30"/>
      <c r="AK1647" s="30"/>
      <c r="AL1647" s="30"/>
      <c r="AM1647" s="30"/>
      <c r="AN1647" s="68"/>
      <c r="AO1647" s="68"/>
      <c r="AP1647" s="68"/>
      <c r="AQ1647" s="68"/>
      <c r="AR1647" s="68"/>
      <c r="AS1647" s="31"/>
      <c r="AT1647" s="73"/>
      <c r="AU1647" s="73"/>
      <c r="AV1647" s="68"/>
      <c r="AW1647" s="67"/>
      <c r="AX1647" s="67"/>
      <c r="AY1647" s="67"/>
      <c r="AZ1647" s="67"/>
      <c r="BA1647" s="123"/>
      <c r="BB1647" s="123"/>
      <c r="BC1647" s="123"/>
      <c r="BD1647" s="123"/>
      <c r="BE1647" s="123"/>
      <c r="BF1647" s="67"/>
    </row>
    <row r="1648" spans="1:58" ht="25.5" customHeight="1" x14ac:dyDescent="0.25">
      <c r="A1648" s="31"/>
      <c r="B1648" s="31"/>
      <c r="C1648" s="31"/>
      <c r="D1648" s="31"/>
      <c r="E1648" s="33"/>
      <c r="F1648" s="90"/>
      <c r="G1648" s="31"/>
      <c r="H1648" s="83"/>
      <c r="I1648" s="83"/>
      <c r="J1648" s="62"/>
      <c r="K1648" s="31"/>
      <c r="L1648" s="31"/>
      <c r="M1648" s="83"/>
      <c r="N1648" s="69"/>
      <c r="O1648" s="69"/>
      <c r="P1648" s="74"/>
      <c r="Q1648" s="74"/>
      <c r="R1648" s="75"/>
      <c r="S1648" s="34"/>
      <c r="T1648" s="83"/>
      <c r="U1648" s="83"/>
      <c r="V1648" s="83"/>
      <c r="W1648" s="83"/>
      <c r="X1648" s="74"/>
      <c r="Y1648" s="74"/>
      <c r="Z1648" s="74"/>
      <c r="AA1648" s="66"/>
      <c r="AB1648" s="72"/>
      <c r="AC1648" s="66"/>
      <c r="AD1648" s="72"/>
      <c r="AE1648" s="72"/>
      <c r="AF1648" s="72"/>
      <c r="AG1648" s="62"/>
      <c r="AH1648" s="104"/>
      <c r="AI1648" s="105"/>
      <c r="AJ1648" s="30"/>
      <c r="AK1648" s="30"/>
      <c r="AL1648" s="30"/>
      <c r="AM1648" s="30"/>
      <c r="AN1648" s="68"/>
      <c r="AO1648" s="68"/>
      <c r="AP1648" s="68"/>
      <c r="AQ1648" s="68"/>
      <c r="AR1648" s="68"/>
      <c r="AS1648" s="31"/>
      <c r="AT1648" s="73"/>
      <c r="AU1648" s="73"/>
      <c r="AV1648" s="68"/>
      <c r="AW1648" s="67"/>
      <c r="AX1648" s="67"/>
      <c r="AY1648" s="67"/>
      <c r="AZ1648" s="67"/>
      <c r="BA1648" s="123"/>
      <c r="BB1648" s="123"/>
      <c r="BC1648" s="123"/>
      <c r="BD1648" s="123"/>
      <c r="BE1648" s="123"/>
      <c r="BF1648" s="67"/>
    </row>
    <row r="1649" spans="1:58" ht="25.5" customHeight="1" x14ac:dyDescent="0.25">
      <c r="A1649" s="31"/>
      <c r="B1649" s="31"/>
      <c r="C1649" s="31"/>
      <c r="D1649" s="31"/>
      <c r="E1649" s="33"/>
      <c r="F1649" s="90"/>
      <c r="G1649" s="31"/>
      <c r="H1649" s="83"/>
      <c r="I1649" s="83"/>
      <c r="J1649" s="62"/>
      <c r="K1649" s="31"/>
      <c r="L1649" s="31"/>
      <c r="M1649" s="83"/>
      <c r="N1649" s="69"/>
      <c r="O1649" s="69"/>
      <c r="P1649" s="74"/>
      <c r="Q1649" s="74"/>
      <c r="R1649" s="75"/>
      <c r="S1649" s="34"/>
      <c r="T1649" s="83"/>
      <c r="U1649" s="83"/>
      <c r="V1649" s="83"/>
      <c r="W1649" s="83"/>
      <c r="X1649" s="74"/>
      <c r="Y1649" s="74"/>
      <c r="Z1649" s="74"/>
      <c r="AA1649" s="66"/>
      <c r="AB1649" s="72"/>
      <c r="AC1649" s="66"/>
      <c r="AD1649" s="72"/>
      <c r="AE1649" s="72"/>
      <c r="AF1649" s="72"/>
      <c r="AG1649" s="62"/>
      <c r="AH1649" s="104"/>
      <c r="AI1649" s="105"/>
      <c r="AJ1649" s="30"/>
      <c r="AK1649" s="30"/>
      <c r="AL1649" s="30"/>
      <c r="AM1649" s="30"/>
      <c r="AN1649" s="68"/>
      <c r="AO1649" s="68"/>
      <c r="AP1649" s="68"/>
      <c r="AQ1649" s="68"/>
      <c r="AR1649" s="68"/>
      <c r="AS1649" s="31"/>
      <c r="AT1649" s="73"/>
      <c r="AU1649" s="73"/>
      <c r="AV1649" s="68"/>
      <c r="AW1649" s="67"/>
      <c r="AX1649" s="67"/>
      <c r="AY1649" s="67"/>
      <c r="AZ1649" s="67"/>
      <c r="BA1649" s="123"/>
      <c r="BB1649" s="123"/>
      <c r="BC1649" s="123"/>
      <c r="BD1649" s="123"/>
      <c r="BE1649" s="123"/>
      <c r="BF1649" s="67"/>
    </row>
    <row r="1650" spans="1:58" ht="25.5" customHeight="1" x14ac:dyDescent="0.25">
      <c r="A1650" s="31"/>
      <c r="B1650" s="31"/>
      <c r="C1650" s="31"/>
      <c r="D1650" s="31"/>
      <c r="E1650" s="33"/>
      <c r="F1650" s="90"/>
      <c r="G1650" s="31"/>
      <c r="H1650" s="83"/>
      <c r="I1650" s="83"/>
      <c r="J1650" s="62"/>
      <c r="K1650" s="31"/>
      <c r="L1650" s="31"/>
      <c r="M1650" s="83"/>
      <c r="N1650" s="69"/>
      <c r="O1650" s="69"/>
      <c r="P1650" s="74"/>
      <c r="Q1650" s="74"/>
      <c r="R1650" s="75"/>
      <c r="S1650" s="34"/>
      <c r="T1650" s="83"/>
      <c r="U1650" s="83"/>
      <c r="V1650" s="83"/>
      <c r="W1650" s="83"/>
      <c r="X1650" s="74"/>
      <c r="Y1650" s="74"/>
      <c r="Z1650" s="74"/>
      <c r="AA1650" s="66"/>
      <c r="AB1650" s="72"/>
      <c r="AC1650" s="66"/>
      <c r="AD1650" s="72"/>
      <c r="AE1650" s="72"/>
      <c r="AF1650" s="72"/>
      <c r="AG1650" s="62"/>
      <c r="AH1650" s="104"/>
      <c r="AI1650" s="105"/>
      <c r="AJ1650" s="30"/>
      <c r="AK1650" s="30"/>
      <c r="AL1650" s="30"/>
      <c r="AM1650" s="30"/>
      <c r="AN1650" s="68"/>
      <c r="AO1650" s="68"/>
      <c r="AP1650" s="68"/>
      <c r="AQ1650" s="68"/>
      <c r="AR1650" s="68"/>
      <c r="AS1650" s="31"/>
      <c r="AT1650" s="73"/>
      <c r="AU1650" s="73"/>
      <c r="AV1650" s="68"/>
      <c r="AW1650" s="67"/>
      <c r="AX1650" s="67"/>
      <c r="AY1650" s="67"/>
      <c r="AZ1650" s="67"/>
      <c r="BA1650" s="123"/>
      <c r="BB1650" s="123"/>
      <c r="BC1650" s="123"/>
      <c r="BD1650" s="123"/>
      <c r="BE1650" s="123"/>
      <c r="BF1650" s="67"/>
    </row>
    <row r="1651" spans="1:58" ht="25.5" customHeight="1" x14ac:dyDescent="0.25">
      <c r="A1651" s="31"/>
      <c r="B1651" s="31"/>
      <c r="C1651" s="31"/>
      <c r="D1651" s="31"/>
      <c r="E1651" s="33"/>
      <c r="F1651" s="90"/>
      <c r="G1651" s="31"/>
      <c r="H1651" s="83"/>
      <c r="I1651" s="83"/>
      <c r="J1651" s="62"/>
      <c r="K1651" s="31"/>
      <c r="L1651" s="31"/>
      <c r="M1651" s="83"/>
      <c r="N1651" s="69"/>
      <c r="O1651" s="69"/>
      <c r="P1651" s="74"/>
      <c r="Q1651" s="74"/>
      <c r="R1651" s="75"/>
      <c r="S1651" s="34"/>
      <c r="T1651" s="83"/>
      <c r="U1651" s="83"/>
      <c r="V1651" s="83"/>
      <c r="W1651" s="83"/>
      <c r="X1651" s="74"/>
      <c r="Y1651" s="74"/>
      <c r="Z1651" s="74"/>
      <c r="AA1651" s="66"/>
      <c r="AB1651" s="72"/>
      <c r="AC1651" s="66"/>
      <c r="AD1651" s="72"/>
      <c r="AE1651" s="72"/>
      <c r="AF1651" s="72"/>
      <c r="AG1651" s="62"/>
      <c r="AH1651" s="104"/>
      <c r="AI1651" s="105"/>
      <c r="AJ1651" s="30"/>
      <c r="AK1651" s="30"/>
      <c r="AL1651" s="30"/>
      <c r="AM1651" s="30"/>
      <c r="AN1651" s="68"/>
      <c r="AO1651" s="68"/>
      <c r="AP1651" s="68"/>
      <c r="AQ1651" s="68"/>
      <c r="AR1651" s="68"/>
      <c r="AS1651" s="31"/>
      <c r="AT1651" s="73"/>
      <c r="AU1651" s="73"/>
      <c r="AV1651" s="68"/>
      <c r="AW1651" s="67"/>
      <c r="AX1651" s="67"/>
      <c r="AY1651" s="67"/>
      <c r="AZ1651" s="67"/>
      <c r="BA1651" s="123"/>
      <c r="BB1651" s="123"/>
      <c r="BC1651" s="123"/>
      <c r="BD1651" s="123"/>
      <c r="BE1651" s="123"/>
      <c r="BF1651" s="67"/>
    </row>
    <row r="1652" spans="1:58" ht="25.5" customHeight="1" x14ac:dyDescent="0.25">
      <c r="A1652" s="31"/>
      <c r="B1652" s="31"/>
      <c r="C1652" s="31"/>
      <c r="D1652" s="31"/>
      <c r="E1652" s="33"/>
      <c r="F1652" s="90"/>
      <c r="G1652" s="31"/>
      <c r="H1652" s="83"/>
      <c r="I1652" s="83"/>
      <c r="J1652" s="62"/>
      <c r="K1652" s="31"/>
      <c r="L1652" s="31"/>
      <c r="M1652" s="83"/>
      <c r="N1652" s="69"/>
      <c r="O1652" s="69"/>
      <c r="P1652" s="74"/>
      <c r="Q1652" s="74"/>
      <c r="R1652" s="75"/>
      <c r="S1652" s="34"/>
      <c r="T1652" s="83"/>
      <c r="U1652" s="83"/>
      <c r="V1652" s="83"/>
      <c r="W1652" s="83"/>
      <c r="X1652" s="74"/>
      <c r="Y1652" s="74"/>
      <c r="Z1652" s="74"/>
      <c r="AA1652" s="66"/>
      <c r="AB1652" s="72"/>
      <c r="AC1652" s="66"/>
      <c r="AD1652" s="72"/>
      <c r="AE1652" s="72"/>
      <c r="AF1652" s="72"/>
      <c r="AG1652" s="62"/>
      <c r="AH1652" s="104"/>
      <c r="AI1652" s="105"/>
      <c r="AJ1652" s="30"/>
      <c r="AK1652" s="30"/>
      <c r="AL1652" s="30"/>
      <c r="AM1652" s="30"/>
      <c r="AN1652" s="68"/>
      <c r="AO1652" s="68"/>
      <c r="AP1652" s="68"/>
      <c r="AQ1652" s="68"/>
      <c r="AR1652" s="68"/>
      <c r="AS1652" s="31"/>
      <c r="AT1652" s="73"/>
      <c r="AU1652" s="73"/>
      <c r="AV1652" s="68"/>
      <c r="AW1652" s="67"/>
      <c r="AX1652" s="67"/>
      <c r="AY1652" s="67"/>
      <c r="AZ1652" s="67"/>
      <c r="BA1652" s="123"/>
      <c r="BB1652" s="123"/>
      <c r="BC1652" s="123"/>
      <c r="BD1652" s="123"/>
      <c r="BE1652" s="123"/>
      <c r="BF1652" s="67"/>
    </row>
    <row r="1653" spans="1:58" ht="25.5" customHeight="1" x14ac:dyDescent="0.25">
      <c r="A1653" s="31"/>
      <c r="B1653" s="31"/>
      <c r="C1653" s="31"/>
      <c r="D1653" s="31"/>
      <c r="E1653" s="33"/>
      <c r="F1653" s="90"/>
      <c r="G1653" s="31"/>
      <c r="H1653" s="83"/>
      <c r="I1653" s="83"/>
      <c r="J1653" s="62"/>
      <c r="K1653" s="31"/>
      <c r="L1653" s="31"/>
      <c r="M1653" s="83"/>
      <c r="N1653" s="69"/>
      <c r="O1653" s="69"/>
      <c r="P1653" s="74"/>
      <c r="Q1653" s="74"/>
      <c r="R1653" s="75"/>
      <c r="S1653" s="34"/>
      <c r="T1653" s="83"/>
      <c r="U1653" s="83"/>
      <c r="V1653" s="83"/>
      <c r="W1653" s="83"/>
      <c r="X1653" s="74"/>
      <c r="Y1653" s="74"/>
      <c r="Z1653" s="74"/>
      <c r="AA1653" s="66"/>
      <c r="AB1653" s="72"/>
      <c r="AC1653" s="66"/>
      <c r="AD1653" s="72"/>
      <c r="AE1653" s="72"/>
      <c r="AF1653" s="72"/>
      <c r="AG1653" s="62"/>
      <c r="AH1653" s="104"/>
      <c r="AI1653" s="105"/>
      <c r="AJ1653" s="30"/>
      <c r="AK1653" s="30"/>
      <c r="AL1653" s="30"/>
      <c r="AM1653" s="30"/>
      <c r="AN1653" s="68"/>
      <c r="AO1653" s="68"/>
      <c r="AP1653" s="68"/>
      <c r="AQ1653" s="68"/>
      <c r="AR1653" s="68"/>
      <c r="AS1653" s="31"/>
      <c r="AT1653" s="73"/>
      <c r="AU1653" s="73"/>
      <c r="AV1653" s="68"/>
      <c r="AW1653" s="67"/>
      <c r="AX1653" s="67"/>
      <c r="AY1653" s="67"/>
      <c r="AZ1653" s="67"/>
      <c r="BA1653" s="123"/>
      <c r="BB1653" s="123"/>
      <c r="BC1653" s="123"/>
      <c r="BD1653" s="123"/>
      <c r="BE1653" s="123"/>
      <c r="BF1653" s="67"/>
    </row>
    <row r="1654" spans="1:58" ht="25.5" customHeight="1" x14ac:dyDescent="0.25">
      <c r="A1654" s="31"/>
      <c r="B1654" s="31"/>
      <c r="C1654" s="31"/>
      <c r="D1654" s="31"/>
      <c r="E1654" s="33"/>
      <c r="F1654" s="90"/>
      <c r="G1654" s="31"/>
      <c r="H1654" s="83"/>
      <c r="I1654" s="83"/>
      <c r="J1654" s="62"/>
      <c r="K1654" s="31"/>
      <c r="L1654" s="31"/>
      <c r="M1654" s="83"/>
      <c r="N1654" s="69"/>
      <c r="O1654" s="69"/>
      <c r="P1654" s="74"/>
      <c r="Q1654" s="74"/>
      <c r="R1654" s="75"/>
      <c r="S1654" s="34"/>
      <c r="T1654" s="83"/>
      <c r="U1654" s="83"/>
      <c r="V1654" s="83"/>
      <c r="W1654" s="83"/>
      <c r="X1654" s="74"/>
      <c r="Y1654" s="74"/>
      <c r="Z1654" s="74"/>
      <c r="AA1654" s="66"/>
      <c r="AB1654" s="72"/>
      <c r="AC1654" s="66"/>
      <c r="AD1654" s="72"/>
      <c r="AE1654" s="72"/>
      <c r="AF1654" s="72"/>
      <c r="AG1654" s="62"/>
      <c r="AH1654" s="104"/>
      <c r="AI1654" s="105"/>
      <c r="AJ1654" s="30"/>
      <c r="AK1654" s="30"/>
      <c r="AL1654" s="30"/>
      <c r="AM1654" s="30"/>
      <c r="AN1654" s="68"/>
      <c r="AO1654" s="68"/>
      <c r="AP1654" s="68"/>
      <c r="AQ1654" s="68"/>
      <c r="AR1654" s="68"/>
      <c r="AS1654" s="31"/>
      <c r="AT1654" s="73"/>
      <c r="AU1654" s="73"/>
      <c r="AV1654" s="68"/>
      <c r="AW1654" s="67"/>
      <c r="AX1654" s="67"/>
      <c r="AY1654" s="67"/>
      <c r="AZ1654" s="67"/>
      <c r="BA1654" s="123"/>
      <c r="BB1654" s="123"/>
      <c r="BC1654" s="123"/>
      <c r="BD1654" s="123"/>
      <c r="BE1654" s="123"/>
      <c r="BF1654" s="67"/>
    </row>
    <row r="1655" spans="1:58" ht="25.5" customHeight="1" x14ac:dyDescent="0.25">
      <c r="A1655" s="31"/>
      <c r="B1655" s="31"/>
      <c r="C1655" s="31"/>
      <c r="D1655" s="31"/>
      <c r="E1655" s="33"/>
      <c r="F1655" s="90"/>
      <c r="G1655" s="31"/>
      <c r="H1655" s="83"/>
      <c r="I1655" s="83"/>
      <c r="J1655" s="62"/>
      <c r="K1655" s="31"/>
      <c r="L1655" s="31"/>
      <c r="M1655" s="83"/>
      <c r="N1655" s="69"/>
      <c r="O1655" s="69"/>
      <c r="P1655" s="74"/>
      <c r="Q1655" s="74"/>
      <c r="R1655" s="75"/>
      <c r="S1655" s="34"/>
      <c r="T1655" s="83"/>
      <c r="U1655" s="83"/>
      <c r="V1655" s="83"/>
      <c r="W1655" s="83"/>
      <c r="X1655" s="74"/>
      <c r="Y1655" s="74"/>
      <c r="Z1655" s="74"/>
      <c r="AA1655" s="66"/>
      <c r="AB1655" s="72"/>
      <c r="AC1655" s="66"/>
      <c r="AD1655" s="72"/>
      <c r="AE1655" s="72"/>
      <c r="AF1655" s="72"/>
      <c r="AG1655" s="62"/>
      <c r="AH1655" s="104"/>
      <c r="AI1655" s="105"/>
      <c r="AJ1655" s="30"/>
      <c r="AK1655" s="30"/>
      <c r="AL1655" s="30"/>
      <c r="AM1655" s="30"/>
      <c r="AN1655" s="68"/>
      <c r="AO1655" s="68"/>
      <c r="AP1655" s="68"/>
      <c r="AQ1655" s="68"/>
      <c r="AR1655" s="68"/>
      <c r="AS1655" s="31"/>
      <c r="AT1655" s="73"/>
      <c r="AU1655" s="73"/>
      <c r="AV1655" s="68"/>
      <c r="AW1655" s="67"/>
      <c r="AX1655" s="67"/>
      <c r="AY1655" s="67"/>
      <c r="AZ1655" s="67"/>
      <c r="BA1655" s="123"/>
      <c r="BB1655" s="123"/>
      <c r="BC1655" s="123"/>
      <c r="BD1655" s="123"/>
      <c r="BE1655" s="123"/>
      <c r="BF1655" s="67"/>
    </row>
    <row r="1656" spans="1:58" ht="25.5" customHeight="1" x14ac:dyDescent="0.25">
      <c r="A1656" s="31"/>
      <c r="B1656" s="31"/>
      <c r="C1656" s="31"/>
      <c r="D1656" s="31"/>
      <c r="E1656" s="33"/>
      <c r="F1656" s="90"/>
      <c r="G1656" s="31"/>
      <c r="H1656" s="83"/>
      <c r="I1656" s="83"/>
      <c r="J1656" s="62"/>
      <c r="K1656" s="31"/>
      <c r="L1656" s="31"/>
      <c r="M1656" s="83"/>
      <c r="N1656" s="69"/>
      <c r="O1656" s="69"/>
      <c r="P1656" s="74"/>
      <c r="Q1656" s="74"/>
      <c r="R1656" s="75"/>
      <c r="S1656" s="34"/>
      <c r="T1656" s="83"/>
      <c r="U1656" s="83"/>
      <c r="V1656" s="83"/>
      <c r="W1656" s="83"/>
      <c r="X1656" s="74"/>
      <c r="Y1656" s="74"/>
      <c r="Z1656" s="74"/>
      <c r="AA1656" s="66"/>
      <c r="AB1656" s="72"/>
      <c r="AC1656" s="66"/>
      <c r="AD1656" s="72"/>
      <c r="AE1656" s="72"/>
      <c r="AF1656" s="72"/>
      <c r="AG1656" s="62"/>
      <c r="AH1656" s="104"/>
      <c r="AI1656" s="105"/>
      <c r="AJ1656" s="30"/>
      <c r="AK1656" s="30"/>
      <c r="AL1656" s="30"/>
      <c r="AM1656" s="30"/>
      <c r="AN1656" s="68"/>
      <c r="AO1656" s="68"/>
      <c r="AP1656" s="68"/>
      <c r="AQ1656" s="68"/>
      <c r="AR1656" s="68"/>
      <c r="AS1656" s="31"/>
      <c r="AT1656" s="73"/>
      <c r="AU1656" s="73"/>
      <c r="AV1656" s="68"/>
      <c r="AW1656" s="67"/>
      <c r="AX1656" s="67"/>
      <c r="AY1656" s="67"/>
      <c r="AZ1656" s="67"/>
      <c r="BA1656" s="123"/>
      <c r="BB1656" s="123"/>
      <c r="BC1656" s="123"/>
      <c r="BD1656" s="123"/>
      <c r="BE1656" s="123"/>
      <c r="BF1656" s="67"/>
    </row>
    <row r="1657" spans="1:58" ht="25.5" customHeight="1" x14ac:dyDescent="0.25">
      <c r="A1657" s="31"/>
      <c r="B1657" s="31"/>
      <c r="C1657" s="31"/>
      <c r="D1657" s="31"/>
      <c r="E1657" s="33"/>
      <c r="F1657" s="90"/>
      <c r="G1657" s="31"/>
      <c r="H1657" s="83"/>
      <c r="I1657" s="83"/>
      <c r="J1657" s="62"/>
      <c r="K1657" s="31"/>
      <c r="L1657" s="31"/>
      <c r="M1657" s="83"/>
      <c r="N1657" s="69"/>
      <c r="O1657" s="69"/>
      <c r="P1657" s="74"/>
      <c r="Q1657" s="74"/>
      <c r="R1657" s="75"/>
      <c r="S1657" s="34"/>
      <c r="T1657" s="83"/>
      <c r="U1657" s="83"/>
      <c r="V1657" s="83"/>
      <c r="W1657" s="83"/>
      <c r="X1657" s="74"/>
      <c r="Y1657" s="74"/>
      <c r="Z1657" s="74"/>
      <c r="AA1657" s="66"/>
      <c r="AB1657" s="72"/>
      <c r="AC1657" s="66"/>
      <c r="AD1657" s="72"/>
      <c r="AE1657" s="72"/>
      <c r="AF1657" s="72"/>
      <c r="AG1657" s="62"/>
      <c r="AH1657" s="104"/>
      <c r="AI1657" s="105"/>
      <c r="AJ1657" s="30"/>
      <c r="AK1657" s="30"/>
      <c r="AL1657" s="30"/>
      <c r="AM1657" s="30"/>
      <c r="AN1657" s="68"/>
      <c r="AO1657" s="68"/>
      <c r="AP1657" s="68"/>
      <c r="AQ1657" s="68"/>
      <c r="AR1657" s="68"/>
      <c r="AS1657" s="31"/>
      <c r="AT1657" s="73"/>
      <c r="AU1657" s="73"/>
      <c r="AV1657" s="68"/>
      <c r="AW1657" s="67"/>
      <c r="AX1657" s="67"/>
      <c r="AY1657" s="67"/>
      <c r="AZ1657" s="67"/>
      <c r="BA1657" s="123"/>
      <c r="BB1657" s="123"/>
      <c r="BC1657" s="123"/>
      <c r="BD1657" s="123"/>
      <c r="BE1657" s="123"/>
      <c r="BF1657" s="67"/>
    </row>
    <row r="1658" spans="1:58" ht="25.5" customHeight="1" x14ac:dyDescent="0.25">
      <c r="A1658" s="31"/>
      <c r="B1658" s="31"/>
      <c r="C1658" s="31"/>
      <c r="D1658" s="31"/>
      <c r="E1658" s="33"/>
      <c r="F1658" s="90"/>
      <c r="G1658" s="31"/>
      <c r="H1658" s="83"/>
      <c r="I1658" s="83"/>
      <c r="J1658" s="62"/>
      <c r="K1658" s="31"/>
      <c r="L1658" s="31"/>
      <c r="M1658" s="83"/>
      <c r="N1658" s="69"/>
      <c r="O1658" s="69"/>
      <c r="P1658" s="74"/>
      <c r="Q1658" s="74"/>
      <c r="R1658" s="75"/>
      <c r="S1658" s="34"/>
      <c r="T1658" s="83"/>
      <c r="U1658" s="83"/>
      <c r="V1658" s="83"/>
      <c r="W1658" s="83"/>
      <c r="X1658" s="74"/>
      <c r="Y1658" s="74"/>
      <c r="Z1658" s="74"/>
      <c r="AA1658" s="66"/>
      <c r="AB1658" s="72"/>
      <c r="AC1658" s="66"/>
      <c r="AD1658" s="72"/>
      <c r="AE1658" s="72"/>
      <c r="AF1658" s="72"/>
      <c r="AG1658" s="62"/>
      <c r="AH1658" s="104"/>
      <c r="AI1658" s="105"/>
      <c r="AJ1658" s="30"/>
      <c r="AK1658" s="30"/>
      <c r="AL1658" s="30"/>
      <c r="AM1658" s="30"/>
      <c r="AN1658" s="68"/>
      <c r="AO1658" s="68"/>
      <c r="AP1658" s="68"/>
      <c r="AQ1658" s="68"/>
      <c r="AR1658" s="68"/>
      <c r="AS1658" s="31"/>
      <c r="AT1658" s="73"/>
      <c r="AU1658" s="73"/>
      <c r="AV1658" s="68"/>
      <c r="AW1658" s="67"/>
      <c r="AX1658" s="67"/>
      <c r="AY1658" s="67"/>
      <c r="AZ1658" s="67"/>
      <c r="BA1658" s="123"/>
      <c r="BB1658" s="123"/>
      <c r="BC1658" s="123"/>
      <c r="BD1658" s="123"/>
      <c r="BE1658" s="123"/>
      <c r="BF1658" s="67"/>
    </row>
    <row r="1659" spans="1:58" ht="25.5" customHeight="1" x14ac:dyDescent="0.25">
      <c r="A1659" s="31"/>
      <c r="B1659" s="31"/>
      <c r="C1659" s="31"/>
      <c r="D1659" s="31"/>
      <c r="E1659" s="33"/>
      <c r="F1659" s="90"/>
      <c r="G1659" s="31"/>
      <c r="H1659" s="83"/>
      <c r="I1659" s="83"/>
      <c r="J1659" s="62"/>
      <c r="K1659" s="31"/>
      <c r="L1659" s="31"/>
      <c r="M1659" s="83"/>
      <c r="N1659" s="69"/>
      <c r="O1659" s="69"/>
      <c r="P1659" s="74"/>
      <c r="Q1659" s="74"/>
      <c r="R1659" s="75"/>
      <c r="S1659" s="34"/>
      <c r="T1659" s="83"/>
      <c r="U1659" s="83"/>
      <c r="V1659" s="83"/>
      <c r="W1659" s="83"/>
      <c r="X1659" s="74"/>
      <c r="Y1659" s="74"/>
      <c r="Z1659" s="74"/>
      <c r="AA1659" s="66"/>
      <c r="AB1659" s="72"/>
      <c r="AC1659" s="66"/>
      <c r="AD1659" s="72"/>
      <c r="AE1659" s="72"/>
      <c r="AF1659" s="72"/>
      <c r="AG1659" s="62"/>
      <c r="AH1659" s="104"/>
      <c r="AI1659" s="105"/>
      <c r="AJ1659" s="30"/>
      <c r="AK1659" s="30"/>
      <c r="AL1659" s="30"/>
      <c r="AM1659" s="30"/>
      <c r="AN1659" s="68"/>
      <c r="AO1659" s="68"/>
      <c r="AP1659" s="68"/>
      <c r="AQ1659" s="68"/>
      <c r="AR1659" s="68"/>
      <c r="AS1659" s="31"/>
      <c r="AT1659" s="73"/>
      <c r="AU1659" s="73"/>
      <c r="AV1659" s="68"/>
      <c r="AW1659" s="67"/>
      <c r="AX1659" s="67"/>
      <c r="AY1659" s="67"/>
      <c r="AZ1659" s="67"/>
      <c r="BA1659" s="123"/>
      <c r="BB1659" s="123"/>
      <c r="BC1659" s="123"/>
      <c r="BD1659" s="123"/>
      <c r="BE1659" s="123"/>
      <c r="BF1659" s="67"/>
    </row>
    <row r="1660" spans="1:58" ht="25.5" customHeight="1" x14ac:dyDescent="0.25">
      <c r="A1660" s="31"/>
      <c r="B1660" s="31"/>
      <c r="C1660" s="31"/>
      <c r="D1660" s="31"/>
      <c r="E1660" s="33"/>
      <c r="F1660" s="90"/>
      <c r="G1660" s="31"/>
      <c r="H1660" s="83"/>
      <c r="I1660" s="83"/>
      <c r="J1660" s="62"/>
      <c r="K1660" s="31"/>
      <c r="L1660" s="31"/>
      <c r="M1660" s="83"/>
      <c r="N1660" s="69"/>
      <c r="O1660" s="69"/>
      <c r="P1660" s="74"/>
      <c r="Q1660" s="74"/>
      <c r="R1660" s="75"/>
      <c r="S1660" s="34"/>
      <c r="T1660" s="83"/>
      <c r="U1660" s="83"/>
      <c r="V1660" s="83"/>
      <c r="W1660" s="83"/>
      <c r="X1660" s="74"/>
      <c r="Y1660" s="74"/>
      <c r="Z1660" s="74"/>
      <c r="AA1660" s="66"/>
      <c r="AB1660" s="72"/>
      <c r="AC1660" s="66"/>
      <c r="AD1660" s="72"/>
      <c r="AE1660" s="72"/>
      <c r="AF1660" s="72"/>
      <c r="AG1660" s="62"/>
      <c r="AH1660" s="104"/>
      <c r="AI1660" s="105"/>
      <c r="AJ1660" s="30"/>
      <c r="AK1660" s="30"/>
      <c r="AL1660" s="30"/>
      <c r="AM1660" s="30"/>
      <c r="AN1660" s="68"/>
      <c r="AO1660" s="68"/>
      <c r="AP1660" s="68"/>
      <c r="AQ1660" s="68"/>
      <c r="AR1660" s="68"/>
      <c r="AS1660" s="31"/>
      <c r="AT1660" s="73"/>
      <c r="AU1660" s="73"/>
      <c r="AV1660" s="68"/>
      <c r="AW1660" s="67"/>
      <c r="AX1660" s="67"/>
      <c r="AY1660" s="67"/>
      <c r="AZ1660" s="67"/>
      <c r="BA1660" s="123"/>
      <c r="BB1660" s="123"/>
      <c r="BC1660" s="123"/>
      <c r="BD1660" s="123"/>
      <c r="BE1660" s="123"/>
      <c r="BF1660" s="67"/>
    </row>
    <row r="1661" spans="1:58" ht="25.5" customHeight="1" x14ac:dyDescent="0.25">
      <c r="A1661" s="31"/>
      <c r="B1661" s="31"/>
      <c r="C1661" s="31"/>
      <c r="D1661" s="31"/>
      <c r="E1661" s="33"/>
      <c r="F1661" s="90"/>
      <c r="G1661" s="31"/>
      <c r="H1661" s="83"/>
      <c r="I1661" s="83"/>
      <c r="J1661" s="62"/>
      <c r="K1661" s="31"/>
      <c r="L1661" s="31"/>
      <c r="M1661" s="83"/>
      <c r="N1661" s="69"/>
      <c r="O1661" s="69"/>
      <c r="P1661" s="74"/>
      <c r="Q1661" s="74"/>
      <c r="R1661" s="75"/>
      <c r="S1661" s="34"/>
      <c r="T1661" s="83"/>
      <c r="U1661" s="83"/>
      <c r="V1661" s="83"/>
      <c r="W1661" s="83"/>
      <c r="X1661" s="74"/>
      <c r="Y1661" s="74"/>
      <c r="Z1661" s="74"/>
      <c r="AA1661" s="66"/>
      <c r="AB1661" s="72"/>
      <c r="AC1661" s="66"/>
      <c r="AD1661" s="72"/>
      <c r="AE1661" s="72"/>
      <c r="AF1661" s="72"/>
      <c r="AG1661" s="62"/>
      <c r="AH1661" s="104"/>
      <c r="AI1661" s="105"/>
      <c r="AJ1661" s="30"/>
      <c r="AK1661" s="30"/>
      <c r="AL1661" s="30"/>
      <c r="AM1661" s="30"/>
      <c r="AN1661" s="68"/>
      <c r="AO1661" s="68"/>
      <c r="AP1661" s="68"/>
      <c r="AQ1661" s="68"/>
      <c r="AR1661" s="68"/>
      <c r="AS1661" s="31"/>
      <c r="AT1661" s="73"/>
      <c r="AU1661" s="73"/>
      <c r="AV1661" s="68"/>
      <c r="AW1661" s="67"/>
      <c r="AX1661" s="67"/>
      <c r="AY1661" s="67"/>
      <c r="AZ1661" s="67"/>
      <c r="BA1661" s="123"/>
      <c r="BB1661" s="123"/>
      <c r="BC1661" s="123"/>
      <c r="BD1661" s="123"/>
      <c r="BE1661" s="123"/>
      <c r="BF1661" s="67"/>
    </row>
    <row r="1662" spans="1:58" ht="25.5" customHeight="1" x14ac:dyDescent="0.25">
      <c r="A1662" s="31"/>
      <c r="B1662" s="31"/>
      <c r="C1662" s="31"/>
      <c r="D1662" s="31"/>
      <c r="E1662" s="33"/>
      <c r="F1662" s="90"/>
      <c r="G1662" s="31"/>
      <c r="H1662" s="83"/>
      <c r="I1662" s="83"/>
      <c r="J1662" s="62"/>
      <c r="K1662" s="31"/>
      <c r="L1662" s="31"/>
      <c r="M1662" s="83"/>
      <c r="N1662" s="69"/>
      <c r="O1662" s="69"/>
      <c r="P1662" s="74"/>
      <c r="Q1662" s="74"/>
      <c r="R1662" s="75"/>
      <c r="S1662" s="34"/>
      <c r="T1662" s="83"/>
      <c r="U1662" s="83"/>
      <c r="V1662" s="83"/>
      <c r="W1662" s="83"/>
      <c r="X1662" s="74"/>
      <c r="Y1662" s="74"/>
      <c r="Z1662" s="74"/>
      <c r="AA1662" s="66"/>
      <c r="AB1662" s="72"/>
      <c r="AC1662" s="66"/>
      <c r="AD1662" s="72"/>
      <c r="AE1662" s="72"/>
      <c r="AF1662" s="72"/>
      <c r="AG1662" s="62"/>
      <c r="AH1662" s="104"/>
      <c r="AI1662" s="105"/>
      <c r="AJ1662" s="30"/>
      <c r="AK1662" s="30"/>
      <c r="AL1662" s="30"/>
      <c r="AM1662" s="30"/>
      <c r="AN1662" s="68"/>
      <c r="AO1662" s="68"/>
      <c r="AP1662" s="68"/>
      <c r="AQ1662" s="68"/>
      <c r="AR1662" s="68"/>
      <c r="AS1662" s="31"/>
      <c r="AT1662" s="73"/>
      <c r="AU1662" s="73"/>
      <c r="AV1662" s="68"/>
      <c r="AW1662" s="67"/>
      <c r="AX1662" s="67"/>
      <c r="AY1662" s="67"/>
      <c r="AZ1662" s="67"/>
      <c r="BA1662" s="123"/>
      <c r="BB1662" s="123"/>
      <c r="BC1662" s="123"/>
      <c r="BD1662" s="123"/>
      <c r="BE1662" s="123"/>
      <c r="BF1662" s="67"/>
    </row>
    <row r="1663" spans="1:58" ht="25.5" customHeight="1" x14ac:dyDescent="0.25">
      <c r="A1663" s="31"/>
      <c r="B1663" s="31"/>
      <c r="C1663" s="31"/>
      <c r="D1663" s="31"/>
      <c r="E1663" s="33"/>
      <c r="F1663" s="90"/>
      <c r="G1663" s="31"/>
      <c r="H1663" s="83"/>
      <c r="I1663" s="83"/>
      <c r="J1663" s="62"/>
      <c r="K1663" s="31"/>
      <c r="L1663" s="31"/>
      <c r="M1663" s="83"/>
      <c r="N1663" s="69"/>
      <c r="O1663" s="69"/>
      <c r="P1663" s="74"/>
      <c r="Q1663" s="74"/>
      <c r="R1663" s="75"/>
      <c r="S1663" s="34"/>
      <c r="T1663" s="83"/>
      <c r="U1663" s="83"/>
      <c r="V1663" s="83"/>
      <c r="W1663" s="83"/>
      <c r="X1663" s="74"/>
      <c r="Y1663" s="74"/>
      <c r="Z1663" s="74"/>
      <c r="AA1663" s="66"/>
      <c r="AB1663" s="72"/>
      <c r="AC1663" s="66"/>
      <c r="AD1663" s="72"/>
      <c r="AE1663" s="72"/>
      <c r="AF1663" s="72"/>
      <c r="AG1663" s="62"/>
      <c r="AH1663" s="104"/>
      <c r="AI1663" s="105"/>
      <c r="AJ1663" s="30"/>
      <c r="AK1663" s="30"/>
      <c r="AL1663" s="30"/>
      <c r="AM1663" s="30"/>
      <c r="AN1663" s="68"/>
      <c r="AO1663" s="68"/>
      <c r="AP1663" s="68"/>
      <c r="AQ1663" s="68"/>
      <c r="AR1663" s="68"/>
      <c r="AS1663" s="31"/>
      <c r="AT1663" s="73"/>
      <c r="AU1663" s="73"/>
      <c r="AV1663" s="68"/>
      <c r="AW1663" s="67"/>
      <c r="AX1663" s="67"/>
      <c r="AY1663" s="67"/>
      <c r="AZ1663" s="67"/>
      <c r="BA1663" s="123"/>
      <c r="BB1663" s="123"/>
      <c r="BC1663" s="123"/>
      <c r="BD1663" s="123"/>
      <c r="BE1663" s="123"/>
      <c r="BF1663" s="67"/>
    </row>
    <row r="1664" spans="1:58" ht="25.5" customHeight="1" x14ac:dyDescent="0.25">
      <c r="A1664" s="31"/>
      <c r="B1664" s="31"/>
      <c r="C1664" s="31"/>
      <c r="D1664" s="31"/>
      <c r="E1664" s="33"/>
      <c r="F1664" s="90"/>
      <c r="G1664" s="31"/>
      <c r="H1664" s="83"/>
      <c r="I1664" s="83"/>
      <c r="J1664" s="62"/>
      <c r="K1664" s="31"/>
      <c r="L1664" s="31"/>
      <c r="M1664" s="83"/>
      <c r="N1664" s="69"/>
      <c r="O1664" s="69"/>
      <c r="P1664" s="74"/>
      <c r="Q1664" s="74"/>
      <c r="R1664" s="75"/>
      <c r="S1664" s="34"/>
      <c r="T1664" s="83"/>
      <c r="U1664" s="83"/>
      <c r="V1664" s="83"/>
      <c r="W1664" s="83"/>
      <c r="X1664" s="74"/>
      <c r="Y1664" s="74"/>
      <c r="Z1664" s="74"/>
      <c r="AA1664" s="66"/>
      <c r="AB1664" s="72"/>
      <c r="AC1664" s="66"/>
      <c r="AD1664" s="72"/>
      <c r="AE1664" s="72"/>
      <c r="AF1664" s="72"/>
      <c r="AG1664" s="62"/>
      <c r="AH1664" s="104"/>
      <c r="AI1664" s="105"/>
      <c r="AJ1664" s="30"/>
      <c r="AK1664" s="30"/>
      <c r="AL1664" s="30"/>
      <c r="AM1664" s="30"/>
      <c r="AN1664" s="68"/>
      <c r="AO1664" s="68"/>
      <c r="AP1664" s="68"/>
      <c r="AQ1664" s="68"/>
      <c r="AR1664" s="68"/>
      <c r="AS1664" s="31"/>
      <c r="AT1664" s="73"/>
      <c r="AU1664" s="73"/>
      <c r="AV1664" s="68"/>
      <c r="AW1664" s="67"/>
      <c r="AX1664" s="67"/>
      <c r="AY1664" s="67"/>
      <c r="AZ1664" s="67"/>
      <c r="BA1664" s="123"/>
      <c r="BB1664" s="123"/>
      <c r="BC1664" s="123"/>
      <c r="BD1664" s="123"/>
      <c r="BE1664" s="123"/>
      <c r="BF1664" s="67"/>
    </row>
    <row r="1665" spans="1:58" ht="25.5" customHeight="1" x14ac:dyDescent="0.25">
      <c r="A1665" s="31"/>
      <c r="B1665" s="31"/>
      <c r="C1665" s="31"/>
      <c r="D1665" s="31"/>
      <c r="E1665" s="33"/>
      <c r="F1665" s="90"/>
      <c r="G1665" s="31"/>
      <c r="H1665" s="83"/>
      <c r="I1665" s="83"/>
      <c r="J1665" s="62"/>
      <c r="K1665" s="31"/>
      <c r="L1665" s="31"/>
      <c r="M1665" s="83"/>
      <c r="N1665" s="69"/>
      <c r="O1665" s="69"/>
      <c r="P1665" s="74"/>
      <c r="Q1665" s="74"/>
      <c r="R1665" s="75"/>
      <c r="S1665" s="34"/>
      <c r="T1665" s="83"/>
      <c r="U1665" s="83"/>
      <c r="V1665" s="83"/>
      <c r="W1665" s="83"/>
      <c r="X1665" s="74"/>
      <c r="Y1665" s="74"/>
      <c r="Z1665" s="74"/>
      <c r="AA1665" s="66"/>
      <c r="AB1665" s="72"/>
      <c r="AC1665" s="66"/>
      <c r="AD1665" s="72"/>
      <c r="AE1665" s="72"/>
      <c r="AF1665" s="72"/>
      <c r="AG1665" s="62"/>
      <c r="AH1665" s="104"/>
      <c r="AI1665" s="105"/>
      <c r="AJ1665" s="30"/>
      <c r="AK1665" s="30"/>
      <c r="AL1665" s="30"/>
      <c r="AM1665" s="30"/>
      <c r="AN1665" s="68"/>
      <c r="AO1665" s="68"/>
      <c r="AP1665" s="68"/>
      <c r="AQ1665" s="68"/>
      <c r="AR1665" s="68"/>
      <c r="AS1665" s="31"/>
      <c r="AT1665" s="73"/>
      <c r="AU1665" s="73"/>
      <c r="AV1665" s="68"/>
      <c r="AW1665" s="67"/>
      <c r="AX1665" s="67"/>
      <c r="AY1665" s="67"/>
      <c r="AZ1665" s="67"/>
      <c r="BA1665" s="123"/>
      <c r="BB1665" s="123"/>
      <c r="BC1665" s="123"/>
      <c r="BD1665" s="123"/>
      <c r="BE1665" s="123"/>
      <c r="BF1665" s="67"/>
    </row>
    <row r="1666" spans="1:58" ht="25.5" customHeight="1" x14ac:dyDescent="0.25">
      <c r="A1666" s="31"/>
      <c r="B1666" s="31"/>
      <c r="C1666" s="31"/>
      <c r="D1666" s="31"/>
      <c r="E1666" s="33"/>
      <c r="F1666" s="90"/>
      <c r="G1666" s="31"/>
      <c r="H1666" s="83"/>
      <c r="I1666" s="83"/>
      <c r="J1666" s="62"/>
      <c r="K1666" s="31"/>
      <c r="L1666" s="31"/>
      <c r="M1666" s="83"/>
      <c r="N1666" s="69"/>
      <c r="O1666" s="69"/>
      <c r="P1666" s="74"/>
      <c r="Q1666" s="74"/>
      <c r="R1666" s="75"/>
      <c r="S1666" s="34"/>
      <c r="T1666" s="83"/>
      <c r="U1666" s="83"/>
      <c r="V1666" s="83"/>
      <c r="W1666" s="83"/>
      <c r="X1666" s="74"/>
      <c r="Y1666" s="74"/>
      <c r="Z1666" s="74"/>
      <c r="AA1666" s="66"/>
      <c r="AB1666" s="72"/>
      <c r="AC1666" s="66"/>
      <c r="AD1666" s="72"/>
      <c r="AE1666" s="72"/>
      <c r="AF1666" s="72"/>
      <c r="AG1666" s="62"/>
      <c r="AH1666" s="104"/>
      <c r="AI1666" s="105"/>
      <c r="AJ1666" s="30"/>
      <c r="AK1666" s="30"/>
      <c r="AL1666" s="30"/>
      <c r="AM1666" s="30"/>
      <c r="AN1666" s="68"/>
      <c r="AO1666" s="68"/>
      <c r="AP1666" s="68"/>
      <c r="AQ1666" s="68"/>
      <c r="AR1666" s="68"/>
      <c r="AS1666" s="31"/>
      <c r="AT1666" s="73"/>
      <c r="AU1666" s="73"/>
      <c r="AV1666" s="68"/>
      <c r="AW1666" s="67"/>
      <c r="AX1666" s="67"/>
      <c r="AY1666" s="67"/>
      <c r="AZ1666" s="67"/>
      <c r="BA1666" s="123"/>
      <c r="BB1666" s="123"/>
      <c r="BC1666" s="123"/>
      <c r="BD1666" s="123"/>
      <c r="BE1666" s="123"/>
      <c r="BF1666" s="67"/>
    </row>
    <row r="1667" spans="1:58" ht="25.5" customHeight="1" x14ac:dyDescent="0.25">
      <c r="A1667" s="31"/>
      <c r="B1667" s="31"/>
      <c r="C1667" s="31"/>
      <c r="D1667" s="31"/>
      <c r="E1667" s="33"/>
      <c r="F1667" s="90"/>
      <c r="G1667" s="31"/>
      <c r="H1667" s="83"/>
      <c r="I1667" s="83"/>
      <c r="J1667" s="62"/>
      <c r="K1667" s="31"/>
      <c r="L1667" s="31"/>
      <c r="M1667" s="83"/>
      <c r="N1667" s="69"/>
      <c r="O1667" s="69"/>
      <c r="P1667" s="74"/>
      <c r="Q1667" s="74"/>
      <c r="R1667" s="75"/>
      <c r="S1667" s="34"/>
      <c r="T1667" s="83"/>
      <c r="U1667" s="83"/>
      <c r="V1667" s="83"/>
      <c r="W1667" s="83"/>
      <c r="X1667" s="74"/>
      <c r="Y1667" s="74"/>
      <c r="Z1667" s="74"/>
      <c r="AA1667" s="66"/>
      <c r="AB1667" s="72"/>
      <c r="AC1667" s="66"/>
      <c r="AD1667" s="72"/>
      <c r="AE1667" s="72"/>
      <c r="AF1667" s="72"/>
      <c r="AG1667" s="62"/>
      <c r="AH1667" s="104"/>
      <c r="AI1667" s="105"/>
      <c r="AJ1667" s="30"/>
      <c r="AK1667" s="30"/>
      <c r="AL1667" s="30"/>
      <c r="AM1667" s="30"/>
      <c r="AN1667" s="68"/>
      <c r="AO1667" s="68"/>
      <c r="AP1667" s="68"/>
      <c r="AQ1667" s="68"/>
      <c r="AR1667" s="68"/>
      <c r="AS1667" s="31"/>
      <c r="AT1667" s="73"/>
      <c r="AU1667" s="73"/>
      <c r="AV1667" s="68"/>
      <c r="AW1667" s="67"/>
      <c r="AX1667" s="67"/>
      <c r="AY1667" s="67"/>
      <c r="AZ1667" s="67"/>
      <c r="BA1667" s="123"/>
      <c r="BB1667" s="123"/>
      <c r="BC1667" s="123"/>
      <c r="BD1667" s="123"/>
      <c r="BE1667" s="123"/>
      <c r="BF1667" s="67"/>
    </row>
    <row r="1668" spans="1:58" ht="25.5" customHeight="1" x14ac:dyDescent="0.25">
      <c r="A1668" s="31"/>
      <c r="B1668" s="31"/>
      <c r="C1668" s="31"/>
      <c r="D1668" s="31"/>
      <c r="E1668" s="33"/>
      <c r="F1668" s="90"/>
      <c r="G1668" s="31"/>
      <c r="H1668" s="83"/>
      <c r="I1668" s="83"/>
      <c r="J1668" s="62"/>
      <c r="K1668" s="31"/>
      <c r="L1668" s="31"/>
      <c r="M1668" s="83"/>
      <c r="N1668" s="69"/>
      <c r="O1668" s="69"/>
      <c r="P1668" s="74"/>
      <c r="Q1668" s="74"/>
      <c r="R1668" s="75"/>
      <c r="S1668" s="34"/>
      <c r="T1668" s="83"/>
      <c r="U1668" s="83"/>
      <c r="V1668" s="83"/>
      <c r="W1668" s="83"/>
      <c r="X1668" s="74"/>
      <c r="Y1668" s="74"/>
      <c r="Z1668" s="74"/>
      <c r="AA1668" s="66"/>
      <c r="AB1668" s="72"/>
      <c r="AC1668" s="66"/>
      <c r="AD1668" s="72"/>
      <c r="AE1668" s="72"/>
      <c r="AF1668" s="72"/>
      <c r="AG1668" s="62"/>
      <c r="AH1668" s="104"/>
      <c r="AI1668" s="105"/>
      <c r="AJ1668" s="30"/>
      <c r="AK1668" s="30"/>
      <c r="AL1668" s="30"/>
      <c r="AM1668" s="30"/>
      <c r="AN1668" s="68"/>
      <c r="AO1668" s="68"/>
      <c r="AP1668" s="68"/>
      <c r="AQ1668" s="68"/>
      <c r="AR1668" s="68"/>
      <c r="AS1668" s="31"/>
      <c r="AT1668" s="73"/>
      <c r="AU1668" s="73"/>
      <c r="AV1668" s="68"/>
      <c r="AW1668" s="67"/>
      <c r="AX1668" s="67"/>
      <c r="AY1668" s="67"/>
      <c r="AZ1668" s="67"/>
      <c r="BA1668" s="123"/>
      <c r="BB1668" s="123"/>
      <c r="BC1668" s="123"/>
      <c r="BD1668" s="123"/>
      <c r="BE1668" s="123"/>
      <c r="BF1668" s="67"/>
    </row>
    <row r="1669" spans="1:58" ht="25.5" customHeight="1" x14ac:dyDescent="0.25">
      <c r="A1669" s="31"/>
      <c r="B1669" s="31"/>
      <c r="C1669" s="31"/>
      <c r="D1669" s="31"/>
      <c r="E1669" s="33"/>
      <c r="F1669" s="90"/>
      <c r="G1669" s="31"/>
      <c r="H1669" s="83"/>
      <c r="I1669" s="83"/>
      <c r="J1669" s="62"/>
      <c r="K1669" s="31"/>
      <c r="L1669" s="31"/>
      <c r="M1669" s="83"/>
      <c r="N1669" s="69"/>
      <c r="O1669" s="69"/>
      <c r="P1669" s="74"/>
      <c r="Q1669" s="74"/>
      <c r="R1669" s="75"/>
      <c r="S1669" s="34"/>
      <c r="T1669" s="83"/>
      <c r="U1669" s="83"/>
      <c r="V1669" s="83"/>
      <c r="W1669" s="83"/>
      <c r="X1669" s="74"/>
      <c r="Y1669" s="74"/>
      <c r="Z1669" s="74"/>
      <c r="AA1669" s="66"/>
      <c r="AB1669" s="72"/>
      <c r="AC1669" s="66"/>
      <c r="AD1669" s="72"/>
      <c r="AE1669" s="72"/>
      <c r="AF1669" s="72"/>
      <c r="AG1669" s="62"/>
      <c r="AH1669" s="104"/>
      <c r="AI1669" s="105"/>
      <c r="AJ1669" s="30"/>
      <c r="AK1669" s="30"/>
      <c r="AL1669" s="30"/>
      <c r="AM1669" s="30"/>
      <c r="AN1669" s="68"/>
      <c r="AO1669" s="68"/>
      <c r="AP1669" s="68"/>
      <c r="AQ1669" s="68"/>
      <c r="AR1669" s="68"/>
      <c r="AS1669" s="31"/>
      <c r="AT1669" s="73"/>
      <c r="AU1669" s="73"/>
      <c r="AV1669" s="68"/>
      <c r="AW1669" s="67"/>
      <c r="AX1669" s="67"/>
      <c r="AY1669" s="67"/>
      <c r="AZ1669" s="67"/>
      <c r="BA1669" s="123"/>
      <c r="BB1669" s="123"/>
      <c r="BC1669" s="123"/>
      <c r="BD1669" s="123"/>
      <c r="BE1669" s="123"/>
      <c r="BF1669" s="67"/>
    </row>
    <row r="1670" spans="1:58" ht="25.5" customHeight="1" x14ac:dyDescent="0.25">
      <c r="A1670" s="31"/>
      <c r="B1670" s="31"/>
      <c r="C1670" s="31"/>
      <c r="D1670" s="31"/>
      <c r="E1670" s="33"/>
      <c r="F1670" s="90"/>
      <c r="G1670" s="31"/>
      <c r="H1670" s="83"/>
      <c r="I1670" s="83"/>
      <c r="J1670" s="62"/>
      <c r="K1670" s="31"/>
      <c r="L1670" s="31"/>
      <c r="M1670" s="83"/>
      <c r="N1670" s="69"/>
      <c r="O1670" s="69"/>
      <c r="P1670" s="74"/>
      <c r="Q1670" s="74"/>
      <c r="R1670" s="75"/>
      <c r="S1670" s="34"/>
      <c r="T1670" s="83"/>
      <c r="U1670" s="83"/>
      <c r="V1670" s="83"/>
      <c r="W1670" s="83"/>
      <c r="X1670" s="74"/>
      <c r="Y1670" s="74"/>
      <c r="Z1670" s="74"/>
      <c r="AA1670" s="66"/>
      <c r="AB1670" s="72"/>
      <c r="AC1670" s="66"/>
      <c r="AD1670" s="72"/>
      <c r="AE1670" s="72"/>
      <c r="AF1670" s="72"/>
      <c r="AG1670" s="62"/>
      <c r="AH1670" s="104"/>
      <c r="AI1670" s="105"/>
      <c r="AJ1670" s="30"/>
      <c r="AK1670" s="30"/>
      <c r="AL1670" s="30"/>
      <c r="AM1670" s="30"/>
      <c r="AN1670" s="68"/>
      <c r="AO1670" s="68"/>
      <c r="AP1670" s="68"/>
      <c r="AQ1670" s="68"/>
      <c r="AR1670" s="68"/>
      <c r="AS1670" s="31"/>
      <c r="AT1670" s="73"/>
      <c r="AU1670" s="73"/>
      <c r="AV1670" s="68"/>
      <c r="AW1670" s="67"/>
      <c r="AX1670" s="67"/>
      <c r="AY1670" s="67"/>
      <c r="AZ1670" s="67"/>
      <c r="BA1670" s="123"/>
      <c r="BB1670" s="123"/>
      <c r="BC1670" s="123"/>
      <c r="BD1670" s="123"/>
      <c r="BE1670" s="123"/>
      <c r="BF1670" s="67"/>
    </row>
    <row r="1671" spans="1:58" ht="25.5" customHeight="1" x14ac:dyDescent="0.25">
      <c r="A1671" s="31"/>
      <c r="B1671" s="31"/>
      <c r="C1671" s="31"/>
      <c r="D1671" s="31"/>
      <c r="E1671" s="33"/>
      <c r="F1671" s="90"/>
      <c r="G1671" s="31"/>
      <c r="H1671" s="83"/>
      <c r="I1671" s="83"/>
      <c r="J1671" s="62"/>
      <c r="K1671" s="31"/>
      <c r="L1671" s="31"/>
      <c r="M1671" s="83"/>
      <c r="N1671" s="69"/>
      <c r="O1671" s="69"/>
      <c r="P1671" s="74"/>
      <c r="Q1671" s="74"/>
      <c r="R1671" s="75"/>
      <c r="S1671" s="34"/>
      <c r="T1671" s="83"/>
      <c r="U1671" s="83"/>
      <c r="V1671" s="83"/>
      <c r="W1671" s="83"/>
      <c r="X1671" s="74"/>
      <c r="Y1671" s="74"/>
      <c r="Z1671" s="74"/>
      <c r="AA1671" s="66"/>
      <c r="AB1671" s="72"/>
      <c r="AC1671" s="66"/>
      <c r="AD1671" s="72"/>
      <c r="AE1671" s="72"/>
      <c r="AF1671" s="72"/>
      <c r="AG1671" s="62"/>
      <c r="AH1671" s="104"/>
      <c r="AI1671" s="105"/>
      <c r="AJ1671" s="30"/>
      <c r="AK1671" s="30"/>
      <c r="AL1671" s="30"/>
      <c r="AM1671" s="30"/>
      <c r="AN1671" s="68"/>
      <c r="AO1671" s="68"/>
      <c r="AP1671" s="68"/>
      <c r="AQ1671" s="68"/>
      <c r="AR1671" s="68"/>
      <c r="AS1671" s="31"/>
      <c r="AT1671" s="73"/>
      <c r="AU1671" s="73"/>
      <c r="AV1671" s="68"/>
      <c r="AW1671" s="67"/>
      <c r="AX1671" s="67"/>
      <c r="AY1671" s="67"/>
      <c r="AZ1671" s="67"/>
      <c r="BA1671" s="123"/>
      <c r="BB1671" s="123"/>
      <c r="BC1671" s="123"/>
      <c r="BD1671" s="123"/>
      <c r="BE1671" s="123"/>
      <c r="BF1671" s="67"/>
    </row>
    <row r="1672" spans="1:58" ht="25.5" customHeight="1" x14ac:dyDescent="0.25">
      <c r="A1672" s="31"/>
      <c r="B1672" s="31"/>
      <c r="C1672" s="31"/>
      <c r="D1672" s="31"/>
      <c r="E1672" s="33"/>
      <c r="F1672" s="90"/>
      <c r="G1672" s="31"/>
      <c r="H1672" s="83"/>
      <c r="I1672" s="83"/>
      <c r="J1672" s="62"/>
      <c r="K1672" s="31"/>
      <c r="L1672" s="31"/>
      <c r="M1672" s="83"/>
      <c r="N1672" s="69"/>
      <c r="O1672" s="69"/>
      <c r="P1672" s="74"/>
      <c r="Q1672" s="74"/>
      <c r="R1672" s="75"/>
      <c r="S1672" s="34"/>
      <c r="T1672" s="83"/>
      <c r="U1672" s="83"/>
      <c r="V1672" s="83"/>
      <c r="W1672" s="83"/>
      <c r="X1672" s="74"/>
      <c r="Y1672" s="74"/>
      <c r="Z1672" s="74"/>
      <c r="AA1672" s="66"/>
      <c r="AB1672" s="72"/>
      <c r="AC1672" s="66"/>
      <c r="AD1672" s="72"/>
      <c r="AE1672" s="72"/>
      <c r="AF1672" s="72"/>
      <c r="AG1672" s="62"/>
      <c r="AH1672" s="104"/>
      <c r="AI1672" s="105"/>
      <c r="AJ1672" s="30"/>
      <c r="AK1672" s="30"/>
      <c r="AL1672" s="30"/>
      <c r="AM1672" s="30"/>
      <c r="AN1672" s="68"/>
      <c r="AO1672" s="68"/>
      <c r="AP1672" s="68"/>
      <c r="AQ1672" s="68"/>
      <c r="AR1672" s="68"/>
      <c r="AS1672" s="31"/>
      <c r="AT1672" s="73"/>
      <c r="AU1672" s="73"/>
      <c r="AV1672" s="68"/>
      <c r="AW1672" s="67"/>
      <c r="AX1672" s="67"/>
      <c r="AY1672" s="67"/>
      <c r="AZ1672" s="67"/>
      <c r="BA1672" s="123"/>
      <c r="BB1672" s="123"/>
      <c r="BC1672" s="123"/>
      <c r="BD1672" s="123"/>
      <c r="BE1672" s="123"/>
      <c r="BF1672" s="67"/>
    </row>
    <row r="1673" spans="1:58" ht="25.5" customHeight="1" x14ac:dyDescent="0.25">
      <c r="A1673" s="31"/>
      <c r="B1673" s="31"/>
      <c r="C1673" s="31"/>
      <c r="D1673" s="31"/>
      <c r="E1673" s="33"/>
      <c r="F1673" s="90"/>
      <c r="G1673" s="31"/>
      <c r="H1673" s="83"/>
      <c r="I1673" s="83"/>
      <c r="J1673" s="62"/>
      <c r="K1673" s="31"/>
      <c r="L1673" s="31"/>
      <c r="M1673" s="83"/>
      <c r="N1673" s="69"/>
      <c r="O1673" s="69"/>
      <c r="P1673" s="74"/>
      <c r="Q1673" s="74"/>
      <c r="R1673" s="75"/>
      <c r="S1673" s="34"/>
      <c r="T1673" s="83"/>
      <c r="U1673" s="83"/>
      <c r="V1673" s="83"/>
      <c r="W1673" s="83"/>
      <c r="X1673" s="74"/>
      <c r="Y1673" s="74"/>
      <c r="Z1673" s="74"/>
      <c r="AA1673" s="66"/>
      <c r="AB1673" s="72"/>
      <c r="AC1673" s="66"/>
      <c r="AD1673" s="72"/>
      <c r="AE1673" s="72"/>
      <c r="AF1673" s="72"/>
      <c r="AG1673" s="62"/>
      <c r="AH1673" s="104"/>
      <c r="AI1673" s="105"/>
      <c r="AJ1673" s="30"/>
      <c r="AK1673" s="30"/>
      <c r="AL1673" s="30"/>
      <c r="AM1673" s="30"/>
      <c r="AN1673" s="68"/>
      <c r="AO1673" s="68"/>
      <c r="AP1673" s="68"/>
      <c r="AQ1673" s="68"/>
      <c r="AR1673" s="68"/>
      <c r="AS1673" s="31"/>
      <c r="AT1673" s="73"/>
      <c r="AU1673" s="73"/>
      <c r="AV1673" s="68"/>
      <c r="AW1673" s="67"/>
      <c r="AX1673" s="67"/>
      <c r="AY1673" s="67"/>
      <c r="AZ1673" s="67"/>
      <c r="BA1673" s="123"/>
      <c r="BB1673" s="123"/>
      <c r="BC1673" s="123"/>
      <c r="BD1673" s="123"/>
      <c r="BE1673" s="123"/>
      <c r="BF1673" s="67"/>
    </row>
    <row r="1674" spans="1:58" ht="25.5" customHeight="1" x14ac:dyDescent="0.25">
      <c r="A1674" s="31"/>
      <c r="B1674" s="31"/>
      <c r="C1674" s="31"/>
      <c r="D1674" s="31"/>
      <c r="E1674" s="33"/>
      <c r="F1674" s="90"/>
      <c r="G1674" s="31"/>
      <c r="H1674" s="83"/>
      <c r="I1674" s="83"/>
      <c r="J1674" s="62"/>
      <c r="K1674" s="31"/>
      <c r="L1674" s="31"/>
      <c r="M1674" s="83"/>
      <c r="N1674" s="69"/>
      <c r="O1674" s="69"/>
      <c r="P1674" s="74"/>
      <c r="Q1674" s="74"/>
      <c r="R1674" s="75"/>
      <c r="S1674" s="34"/>
      <c r="T1674" s="83"/>
      <c r="U1674" s="83"/>
      <c r="V1674" s="83"/>
      <c r="W1674" s="83"/>
      <c r="X1674" s="74"/>
      <c r="Y1674" s="74"/>
      <c r="Z1674" s="74"/>
      <c r="AA1674" s="66"/>
      <c r="AB1674" s="72"/>
      <c r="AC1674" s="66"/>
      <c r="AD1674" s="72"/>
      <c r="AE1674" s="72"/>
      <c r="AF1674" s="72"/>
      <c r="AG1674" s="62"/>
      <c r="AH1674" s="104"/>
      <c r="AI1674" s="105"/>
      <c r="AJ1674" s="30"/>
      <c r="AK1674" s="30"/>
      <c r="AL1674" s="30"/>
      <c r="AM1674" s="30"/>
      <c r="AN1674" s="68"/>
      <c r="AO1674" s="68"/>
      <c r="AP1674" s="68"/>
      <c r="AQ1674" s="68"/>
      <c r="AR1674" s="68"/>
      <c r="AS1674" s="31"/>
      <c r="AT1674" s="73"/>
      <c r="AU1674" s="73"/>
      <c r="AV1674" s="68"/>
      <c r="AW1674" s="67"/>
      <c r="AX1674" s="67"/>
      <c r="AY1674" s="67"/>
      <c r="AZ1674" s="67"/>
      <c r="BA1674" s="123"/>
      <c r="BB1674" s="123"/>
      <c r="BC1674" s="123"/>
      <c r="BD1674" s="123"/>
      <c r="BE1674" s="123"/>
      <c r="BF1674" s="67"/>
    </row>
    <row r="1675" spans="1:58" ht="25.5" customHeight="1" x14ac:dyDescent="0.25">
      <c r="A1675" s="31"/>
      <c r="B1675" s="31"/>
      <c r="C1675" s="31"/>
      <c r="D1675" s="31"/>
      <c r="E1675" s="33"/>
      <c r="F1675" s="90"/>
      <c r="G1675" s="31"/>
      <c r="H1675" s="83"/>
      <c r="I1675" s="83"/>
      <c r="J1675" s="62"/>
      <c r="K1675" s="31"/>
      <c r="L1675" s="31"/>
      <c r="M1675" s="83"/>
      <c r="N1675" s="69"/>
      <c r="O1675" s="69"/>
      <c r="P1675" s="74"/>
      <c r="Q1675" s="74"/>
      <c r="R1675" s="75"/>
      <c r="S1675" s="34"/>
      <c r="T1675" s="83"/>
      <c r="U1675" s="83"/>
      <c r="V1675" s="83"/>
      <c r="W1675" s="83"/>
      <c r="X1675" s="74"/>
      <c r="Y1675" s="74"/>
      <c r="Z1675" s="74"/>
      <c r="AA1675" s="66"/>
      <c r="AB1675" s="72"/>
      <c r="AC1675" s="66"/>
      <c r="AD1675" s="72"/>
      <c r="AE1675" s="72"/>
      <c r="AF1675" s="72"/>
      <c r="AG1675" s="62"/>
      <c r="AH1675" s="104"/>
      <c r="AI1675" s="105"/>
      <c r="AJ1675" s="30"/>
      <c r="AK1675" s="30"/>
      <c r="AL1675" s="30"/>
      <c r="AM1675" s="30"/>
      <c r="AN1675" s="68"/>
      <c r="AO1675" s="68"/>
      <c r="AP1675" s="68"/>
      <c r="AQ1675" s="68"/>
      <c r="AR1675" s="68"/>
      <c r="AS1675" s="31"/>
      <c r="AT1675" s="73"/>
      <c r="AU1675" s="73"/>
      <c r="AV1675" s="68"/>
      <c r="AW1675" s="67"/>
      <c r="AX1675" s="67"/>
      <c r="AY1675" s="67"/>
      <c r="AZ1675" s="67"/>
      <c r="BA1675" s="123"/>
      <c r="BB1675" s="123"/>
      <c r="BC1675" s="123"/>
      <c r="BD1675" s="123"/>
      <c r="BE1675" s="123"/>
      <c r="BF1675" s="67"/>
    </row>
    <row r="1676" spans="1:58" ht="25.5" customHeight="1" x14ac:dyDescent="0.25">
      <c r="A1676" s="31"/>
      <c r="B1676" s="31"/>
      <c r="C1676" s="31"/>
      <c r="D1676" s="31"/>
      <c r="E1676" s="33"/>
      <c r="F1676" s="90"/>
      <c r="G1676" s="31"/>
      <c r="H1676" s="83"/>
      <c r="I1676" s="83"/>
      <c r="J1676" s="62"/>
      <c r="K1676" s="31"/>
      <c r="L1676" s="31"/>
      <c r="M1676" s="83"/>
      <c r="N1676" s="69"/>
      <c r="O1676" s="69"/>
      <c r="P1676" s="74"/>
      <c r="Q1676" s="74"/>
      <c r="R1676" s="75"/>
      <c r="S1676" s="34"/>
      <c r="T1676" s="83"/>
      <c r="U1676" s="83"/>
      <c r="V1676" s="83"/>
      <c r="W1676" s="83"/>
      <c r="X1676" s="74"/>
      <c r="Y1676" s="74"/>
      <c r="Z1676" s="74"/>
      <c r="AA1676" s="66"/>
      <c r="AB1676" s="72"/>
      <c r="AC1676" s="66"/>
      <c r="AD1676" s="72"/>
      <c r="AE1676" s="72"/>
      <c r="AF1676" s="72"/>
      <c r="AG1676" s="62"/>
      <c r="AH1676" s="104"/>
      <c r="AI1676" s="105"/>
      <c r="AJ1676" s="30"/>
      <c r="AK1676" s="30"/>
      <c r="AL1676" s="30"/>
      <c r="AM1676" s="30"/>
      <c r="AN1676" s="68"/>
      <c r="AO1676" s="68"/>
      <c r="AP1676" s="68"/>
      <c r="AQ1676" s="68"/>
      <c r="AR1676" s="68"/>
      <c r="AS1676" s="31"/>
      <c r="AT1676" s="73"/>
      <c r="AU1676" s="73"/>
      <c r="AV1676" s="68"/>
      <c r="AW1676" s="67"/>
      <c r="AX1676" s="67"/>
      <c r="AY1676" s="67"/>
      <c r="AZ1676" s="67"/>
      <c r="BA1676" s="123"/>
      <c r="BB1676" s="123"/>
      <c r="BC1676" s="123"/>
      <c r="BD1676" s="123"/>
      <c r="BE1676" s="123"/>
      <c r="BF1676" s="67"/>
    </row>
    <row r="1677" spans="1:58" ht="25.5" customHeight="1" x14ac:dyDescent="0.25">
      <c r="A1677" s="31"/>
      <c r="B1677" s="31"/>
      <c r="C1677" s="31"/>
      <c r="D1677" s="31"/>
      <c r="E1677" s="33"/>
      <c r="F1677" s="90"/>
      <c r="G1677" s="31"/>
      <c r="H1677" s="83"/>
      <c r="I1677" s="83"/>
      <c r="J1677" s="62"/>
      <c r="K1677" s="31"/>
      <c r="L1677" s="31"/>
      <c r="M1677" s="83"/>
      <c r="N1677" s="69"/>
      <c r="O1677" s="69"/>
      <c r="P1677" s="74"/>
      <c r="Q1677" s="74"/>
      <c r="R1677" s="75"/>
      <c r="S1677" s="34"/>
      <c r="T1677" s="83"/>
      <c r="U1677" s="83"/>
      <c r="V1677" s="83"/>
      <c r="W1677" s="83"/>
      <c r="X1677" s="74"/>
      <c r="Y1677" s="74"/>
      <c r="Z1677" s="74"/>
      <c r="AA1677" s="66"/>
      <c r="AB1677" s="72"/>
      <c r="AC1677" s="66"/>
      <c r="AD1677" s="72"/>
      <c r="AE1677" s="72"/>
      <c r="AF1677" s="72"/>
      <c r="AG1677" s="62"/>
      <c r="AH1677" s="104"/>
      <c r="AI1677" s="105"/>
      <c r="AJ1677" s="30"/>
      <c r="AK1677" s="30"/>
      <c r="AL1677" s="30"/>
      <c r="AM1677" s="30"/>
      <c r="AN1677" s="68"/>
      <c r="AO1677" s="68"/>
      <c r="AP1677" s="68"/>
      <c r="AQ1677" s="68"/>
      <c r="AR1677" s="68"/>
      <c r="AS1677" s="31"/>
      <c r="AT1677" s="73"/>
      <c r="AU1677" s="73"/>
      <c r="AV1677" s="68"/>
      <c r="AW1677" s="67"/>
      <c r="AX1677" s="67"/>
      <c r="AY1677" s="67"/>
      <c r="AZ1677" s="67"/>
      <c r="BA1677" s="123"/>
      <c r="BB1677" s="123"/>
      <c r="BC1677" s="123"/>
      <c r="BD1677" s="123"/>
      <c r="BE1677" s="123"/>
      <c r="BF1677" s="67"/>
    </row>
    <row r="1678" spans="1:58" ht="25.5" customHeight="1" x14ac:dyDescent="0.25">
      <c r="A1678" s="31"/>
      <c r="B1678" s="31"/>
      <c r="C1678" s="31"/>
      <c r="D1678" s="31"/>
      <c r="E1678" s="33"/>
      <c r="F1678" s="90"/>
      <c r="G1678" s="31"/>
      <c r="H1678" s="83"/>
      <c r="I1678" s="83"/>
      <c r="J1678" s="62"/>
      <c r="K1678" s="31"/>
      <c r="L1678" s="31"/>
      <c r="M1678" s="83"/>
      <c r="N1678" s="69"/>
      <c r="O1678" s="69"/>
      <c r="P1678" s="74"/>
      <c r="Q1678" s="74"/>
      <c r="R1678" s="75"/>
      <c r="S1678" s="34"/>
      <c r="T1678" s="83"/>
      <c r="U1678" s="83"/>
      <c r="V1678" s="83"/>
      <c r="W1678" s="83"/>
      <c r="X1678" s="74"/>
      <c r="Y1678" s="74"/>
      <c r="Z1678" s="74"/>
      <c r="AA1678" s="66"/>
      <c r="AB1678" s="72"/>
      <c r="AC1678" s="66"/>
      <c r="AD1678" s="72"/>
      <c r="AE1678" s="72"/>
      <c r="AF1678" s="72"/>
      <c r="AG1678" s="62"/>
      <c r="AH1678" s="104"/>
      <c r="AI1678" s="105"/>
      <c r="AJ1678" s="30"/>
      <c r="AK1678" s="30"/>
      <c r="AL1678" s="30"/>
      <c r="AM1678" s="30"/>
      <c r="AN1678" s="68"/>
      <c r="AO1678" s="68"/>
      <c r="AP1678" s="68"/>
      <c r="AQ1678" s="68"/>
      <c r="AR1678" s="68"/>
      <c r="AS1678" s="31"/>
      <c r="AT1678" s="73"/>
      <c r="AU1678" s="73"/>
      <c r="AV1678" s="68"/>
      <c r="AW1678" s="67"/>
      <c r="AX1678" s="67"/>
      <c r="AY1678" s="67"/>
      <c r="AZ1678" s="67"/>
      <c r="BA1678" s="123"/>
      <c r="BB1678" s="123"/>
      <c r="BC1678" s="123"/>
      <c r="BD1678" s="123"/>
      <c r="BE1678" s="123"/>
      <c r="BF1678" s="67"/>
    </row>
    <row r="1679" spans="1:58" ht="25.5" customHeight="1" x14ac:dyDescent="0.25">
      <c r="A1679" s="31"/>
      <c r="B1679" s="31"/>
      <c r="C1679" s="31"/>
      <c r="D1679" s="31"/>
      <c r="E1679" s="33"/>
      <c r="F1679" s="90"/>
      <c r="G1679" s="31"/>
      <c r="H1679" s="83"/>
      <c r="I1679" s="83"/>
      <c r="J1679" s="62"/>
      <c r="K1679" s="31"/>
      <c r="L1679" s="31"/>
      <c r="M1679" s="83"/>
      <c r="N1679" s="69"/>
      <c r="O1679" s="69"/>
      <c r="P1679" s="74"/>
      <c r="Q1679" s="74"/>
      <c r="R1679" s="75"/>
      <c r="S1679" s="34"/>
      <c r="T1679" s="83"/>
      <c r="U1679" s="83"/>
      <c r="V1679" s="83"/>
      <c r="W1679" s="83"/>
      <c r="X1679" s="74"/>
      <c r="Y1679" s="74"/>
      <c r="Z1679" s="74"/>
      <c r="AA1679" s="66"/>
      <c r="AB1679" s="72"/>
      <c r="AC1679" s="66"/>
      <c r="AD1679" s="72"/>
      <c r="AE1679" s="72"/>
      <c r="AF1679" s="72"/>
      <c r="AG1679" s="62"/>
      <c r="AH1679" s="104"/>
      <c r="AI1679" s="105"/>
      <c r="AJ1679" s="30"/>
      <c r="AK1679" s="30"/>
      <c r="AL1679" s="30"/>
      <c r="AM1679" s="30"/>
      <c r="AN1679" s="68"/>
      <c r="AO1679" s="68"/>
      <c r="AP1679" s="68"/>
      <c r="AQ1679" s="68"/>
      <c r="AR1679" s="68"/>
      <c r="AS1679" s="31"/>
      <c r="AT1679" s="73"/>
      <c r="AU1679" s="73"/>
      <c r="AV1679" s="68"/>
      <c r="AW1679" s="67"/>
      <c r="AX1679" s="67"/>
      <c r="AY1679" s="67"/>
      <c r="AZ1679" s="67"/>
      <c r="BA1679" s="123"/>
      <c r="BB1679" s="123"/>
      <c r="BC1679" s="123"/>
      <c r="BD1679" s="123"/>
      <c r="BE1679" s="123"/>
      <c r="BF1679" s="67"/>
    </row>
    <row r="1680" spans="1:58" ht="25.5" customHeight="1" x14ac:dyDescent="0.25">
      <c r="A1680" s="31"/>
      <c r="B1680" s="31"/>
      <c r="C1680" s="31"/>
      <c r="D1680" s="31"/>
      <c r="E1680" s="33"/>
      <c r="F1680" s="90"/>
      <c r="G1680" s="31"/>
      <c r="H1680" s="83"/>
      <c r="I1680" s="83"/>
      <c r="J1680" s="62"/>
      <c r="K1680" s="31"/>
      <c r="L1680" s="31"/>
      <c r="M1680" s="83"/>
      <c r="N1680" s="69"/>
      <c r="O1680" s="69"/>
      <c r="P1680" s="74"/>
      <c r="Q1680" s="74"/>
      <c r="R1680" s="75"/>
      <c r="S1680" s="34"/>
      <c r="T1680" s="83"/>
      <c r="U1680" s="83"/>
      <c r="V1680" s="83"/>
      <c r="W1680" s="83"/>
      <c r="X1680" s="74"/>
      <c r="Y1680" s="74"/>
      <c r="Z1680" s="74"/>
      <c r="AA1680" s="66"/>
      <c r="AB1680" s="72"/>
      <c r="AC1680" s="66"/>
      <c r="AD1680" s="72"/>
      <c r="AE1680" s="72"/>
      <c r="AF1680" s="72"/>
      <c r="AG1680" s="62"/>
      <c r="AH1680" s="104"/>
      <c r="AI1680" s="105"/>
      <c r="AJ1680" s="30"/>
      <c r="AK1680" s="30"/>
      <c r="AL1680" s="30"/>
      <c r="AM1680" s="30"/>
      <c r="AN1680" s="68"/>
      <c r="AO1680" s="68"/>
      <c r="AP1680" s="68"/>
      <c r="AQ1680" s="68"/>
      <c r="AR1680" s="68"/>
      <c r="AS1680" s="31"/>
      <c r="AT1680" s="73"/>
      <c r="AU1680" s="73"/>
      <c r="AV1680" s="68"/>
      <c r="AW1680" s="67"/>
      <c r="AX1680" s="67"/>
      <c r="AY1680" s="67"/>
      <c r="AZ1680" s="67"/>
      <c r="BA1680" s="123"/>
      <c r="BB1680" s="123"/>
      <c r="BC1680" s="123"/>
      <c r="BD1680" s="123"/>
      <c r="BE1680" s="123"/>
      <c r="BF1680" s="67"/>
    </row>
    <row r="1681" spans="1:58" ht="25.5" customHeight="1" x14ac:dyDescent="0.25">
      <c r="A1681" s="31"/>
      <c r="B1681" s="31"/>
      <c r="C1681" s="31"/>
      <c r="D1681" s="31"/>
      <c r="E1681" s="33"/>
      <c r="F1681" s="90"/>
      <c r="G1681" s="31"/>
      <c r="H1681" s="83"/>
      <c r="I1681" s="83"/>
      <c r="J1681" s="62"/>
      <c r="K1681" s="31"/>
      <c r="L1681" s="31"/>
      <c r="M1681" s="83"/>
      <c r="N1681" s="69"/>
      <c r="O1681" s="69"/>
      <c r="P1681" s="74"/>
      <c r="Q1681" s="74"/>
      <c r="R1681" s="75"/>
      <c r="S1681" s="34"/>
      <c r="T1681" s="83"/>
      <c r="U1681" s="83"/>
      <c r="V1681" s="83"/>
      <c r="W1681" s="83"/>
      <c r="X1681" s="74"/>
      <c r="Y1681" s="74"/>
      <c r="Z1681" s="74"/>
      <c r="AA1681" s="66"/>
      <c r="AB1681" s="72"/>
      <c r="AC1681" s="66"/>
      <c r="AD1681" s="72"/>
      <c r="AE1681" s="72"/>
      <c r="AF1681" s="72"/>
      <c r="AG1681" s="62"/>
      <c r="AH1681" s="104"/>
      <c r="AI1681" s="105"/>
      <c r="AJ1681" s="30"/>
      <c r="AK1681" s="30"/>
      <c r="AL1681" s="30"/>
      <c r="AM1681" s="30"/>
      <c r="AN1681" s="68"/>
      <c r="AO1681" s="68"/>
      <c r="AP1681" s="68"/>
      <c r="AQ1681" s="68"/>
      <c r="AR1681" s="68"/>
      <c r="AS1681" s="31"/>
      <c r="AT1681" s="73"/>
      <c r="AU1681" s="73"/>
      <c r="AV1681" s="68"/>
      <c r="AW1681" s="67"/>
      <c r="AX1681" s="67"/>
      <c r="AY1681" s="67"/>
      <c r="AZ1681" s="67"/>
      <c r="BA1681" s="123"/>
      <c r="BB1681" s="123"/>
      <c r="BC1681" s="123"/>
      <c r="BD1681" s="123"/>
      <c r="BE1681" s="123"/>
      <c r="BF1681" s="67"/>
    </row>
    <row r="1682" spans="1:58" ht="25.5" customHeight="1" x14ac:dyDescent="0.25">
      <c r="A1682" s="31"/>
      <c r="B1682" s="31"/>
      <c r="C1682" s="31"/>
      <c r="D1682" s="31"/>
      <c r="E1682" s="33"/>
      <c r="F1682" s="90"/>
      <c r="G1682" s="31"/>
      <c r="H1682" s="83"/>
      <c r="I1682" s="83"/>
      <c r="J1682" s="62"/>
      <c r="K1682" s="31"/>
      <c r="L1682" s="31"/>
      <c r="M1682" s="83"/>
      <c r="N1682" s="69"/>
      <c r="O1682" s="69"/>
      <c r="P1682" s="74"/>
      <c r="Q1682" s="74"/>
      <c r="R1682" s="75"/>
      <c r="S1682" s="34"/>
      <c r="T1682" s="83"/>
      <c r="U1682" s="83"/>
      <c r="V1682" s="83"/>
      <c r="W1682" s="83"/>
      <c r="X1682" s="74"/>
      <c r="Y1682" s="74"/>
      <c r="Z1682" s="74"/>
      <c r="AA1682" s="66"/>
      <c r="AB1682" s="72"/>
      <c r="AC1682" s="66"/>
      <c r="AD1682" s="72"/>
      <c r="AE1682" s="72"/>
      <c r="AF1682" s="72"/>
      <c r="AG1682" s="62"/>
      <c r="AH1682" s="104"/>
      <c r="AI1682" s="105"/>
      <c r="AJ1682" s="30"/>
      <c r="AK1682" s="30"/>
      <c r="AL1682" s="30"/>
      <c r="AM1682" s="30"/>
      <c r="AN1682" s="68"/>
      <c r="AO1682" s="68"/>
      <c r="AP1682" s="68"/>
      <c r="AQ1682" s="68"/>
      <c r="AR1682" s="68"/>
      <c r="AS1682" s="31"/>
      <c r="AT1682" s="73"/>
      <c r="AU1682" s="73"/>
      <c r="AV1682" s="68"/>
      <c r="AW1682" s="67"/>
      <c r="AX1682" s="67"/>
      <c r="AY1682" s="67"/>
      <c r="AZ1682" s="67"/>
      <c r="BA1682" s="123"/>
      <c r="BB1682" s="123"/>
      <c r="BC1682" s="123"/>
      <c r="BD1682" s="123"/>
      <c r="BE1682" s="123"/>
      <c r="BF1682" s="67"/>
    </row>
    <row r="1683" spans="1:58" ht="25.5" customHeight="1" x14ac:dyDescent="0.25">
      <c r="A1683" s="31"/>
      <c r="B1683" s="31"/>
      <c r="C1683" s="31"/>
      <c r="D1683" s="31"/>
      <c r="E1683" s="33"/>
      <c r="F1683" s="90"/>
      <c r="G1683" s="31"/>
      <c r="H1683" s="83"/>
      <c r="I1683" s="83"/>
      <c r="J1683" s="62"/>
      <c r="K1683" s="31"/>
      <c r="L1683" s="31"/>
      <c r="M1683" s="83"/>
      <c r="N1683" s="69"/>
      <c r="O1683" s="69"/>
      <c r="P1683" s="74"/>
      <c r="Q1683" s="74"/>
      <c r="R1683" s="75"/>
      <c r="S1683" s="34"/>
      <c r="T1683" s="83"/>
      <c r="U1683" s="83"/>
      <c r="V1683" s="83"/>
      <c r="W1683" s="83"/>
      <c r="X1683" s="74"/>
      <c r="Y1683" s="74"/>
      <c r="Z1683" s="74"/>
      <c r="AA1683" s="66"/>
      <c r="AB1683" s="72"/>
      <c r="AC1683" s="66"/>
      <c r="AD1683" s="72"/>
      <c r="AE1683" s="72"/>
      <c r="AF1683" s="72"/>
      <c r="AG1683" s="62"/>
      <c r="AH1683" s="104"/>
      <c r="AI1683" s="105"/>
      <c r="AJ1683" s="30"/>
      <c r="AK1683" s="30"/>
      <c r="AL1683" s="30"/>
      <c r="AM1683" s="30"/>
      <c r="AN1683" s="68"/>
      <c r="AO1683" s="68"/>
      <c r="AP1683" s="68"/>
      <c r="AQ1683" s="68"/>
      <c r="AR1683" s="68"/>
      <c r="AS1683" s="31"/>
      <c r="AT1683" s="73"/>
      <c r="AU1683" s="73"/>
      <c r="AV1683" s="68"/>
      <c r="AW1683" s="67"/>
      <c r="AX1683" s="67"/>
      <c r="AY1683" s="67"/>
      <c r="AZ1683" s="67"/>
      <c r="BA1683" s="123"/>
      <c r="BB1683" s="123"/>
      <c r="BC1683" s="123"/>
      <c r="BD1683" s="123"/>
      <c r="BE1683" s="123"/>
      <c r="BF1683" s="67"/>
    </row>
    <row r="1684" spans="1:58" ht="25.5" customHeight="1" x14ac:dyDescent="0.25">
      <c r="A1684" s="31"/>
      <c r="B1684" s="31"/>
      <c r="C1684" s="31"/>
      <c r="D1684" s="31"/>
      <c r="E1684" s="33"/>
      <c r="F1684" s="90"/>
      <c r="G1684" s="31"/>
      <c r="H1684" s="83"/>
      <c r="I1684" s="83"/>
      <c r="J1684" s="62"/>
      <c r="K1684" s="31"/>
      <c r="L1684" s="31"/>
      <c r="M1684" s="83"/>
      <c r="N1684" s="69"/>
      <c r="O1684" s="69"/>
      <c r="P1684" s="74"/>
      <c r="Q1684" s="74"/>
      <c r="R1684" s="75"/>
      <c r="S1684" s="34"/>
      <c r="T1684" s="83"/>
      <c r="U1684" s="83"/>
      <c r="V1684" s="83"/>
      <c r="W1684" s="83"/>
      <c r="X1684" s="74"/>
      <c r="Y1684" s="74"/>
      <c r="Z1684" s="74"/>
      <c r="AA1684" s="66"/>
      <c r="AB1684" s="72"/>
      <c r="AC1684" s="66"/>
      <c r="AD1684" s="72"/>
      <c r="AE1684" s="72"/>
      <c r="AF1684" s="72"/>
      <c r="AG1684" s="62"/>
      <c r="AH1684" s="104"/>
      <c r="AI1684" s="105"/>
      <c r="AJ1684" s="30"/>
      <c r="AK1684" s="30"/>
      <c r="AL1684" s="30"/>
      <c r="AM1684" s="30"/>
      <c r="AN1684" s="68"/>
      <c r="AO1684" s="68"/>
      <c r="AP1684" s="68"/>
      <c r="AQ1684" s="68"/>
      <c r="AR1684" s="68"/>
      <c r="AS1684" s="31"/>
      <c r="AT1684" s="73"/>
      <c r="AU1684" s="73"/>
      <c r="AV1684" s="68"/>
      <c r="AW1684" s="67"/>
      <c r="AX1684" s="67"/>
      <c r="AY1684" s="67"/>
      <c r="AZ1684" s="67"/>
      <c r="BA1684" s="123"/>
      <c r="BB1684" s="123"/>
      <c r="BC1684" s="123"/>
      <c r="BD1684" s="123"/>
      <c r="BE1684" s="123"/>
      <c r="BF1684" s="67"/>
    </row>
    <row r="1685" spans="1:58" ht="25.5" customHeight="1" x14ac:dyDescent="0.25">
      <c r="A1685" s="31"/>
      <c r="B1685" s="31"/>
      <c r="C1685" s="31"/>
      <c r="D1685" s="31"/>
      <c r="E1685" s="33"/>
      <c r="F1685" s="90"/>
      <c r="G1685" s="31"/>
      <c r="H1685" s="83"/>
      <c r="I1685" s="83"/>
      <c r="J1685" s="62"/>
      <c r="K1685" s="31"/>
      <c r="L1685" s="31"/>
      <c r="M1685" s="83"/>
      <c r="N1685" s="69"/>
      <c r="O1685" s="69"/>
      <c r="P1685" s="74"/>
      <c r="Q1685" s="74"/>
      <c r="R1685" s="75"/>
      <c r="S1685" s="34"/>
      <c r="T1685" s="83"/>
      <c r="U1685" s="83"/>
      <c r="V1685" s="83"/>
      <c r="W1685" s="83"/>
      <c r="X1685" s="74"/>
      <c r="Y1685" s="74"/>
      <c r="Z1685" s="74"/>
      <c r="AA1685" s="66"/>
      <c r="AB1685" s="72"/>
      <c r="AC1685" s="66"/>
      <c r="AD1685" s="72"/>
      <c r="AE1685" s="72"/>
      <c r="AF1685" s="72"/>
      <c r="AG1685" s="62"/>
      <c r="AH1685" s="104"/>
      <c r="AI1685" s="105"/>
      <c r="AJ1685" s="30"/>
      <c r="AK1685" s="30"/>
      <c r="AL1685" s="30"/>
      <c r="AM1685" s="30"/>
      <c r="AN1685" s="68"/>
      <c r="AO1685" s="68"/>
      <c r="AP1685" s="68"/>
      <c r="AQ1685" s="68"/>
      <c r="AR1685" s="68"/>
      <c r="AS1685" s="31"/>
      <c r="AT1685" s="73"/>
      <c r="AU1685" s="73"/>
      <c r="AV1685" s="68"/>
      <c r="AW1685" s="67"/>
      <c r="AX1685" s="67"/>
      <c r="AY1685" s="67"/>
      <c r="AZ1685" s="67"/>
      <c r="BA1685" s="123"/>
      <c r="BB1685" s="123"/>
      <c r="BC1685" s="123"/>
      <c r="BD1685" s="123"/>
      <c r="BE1685" s="123"/>
      <c r="BF1685" s="67"/>
    </row>
    <row r="1686" spans="1:58" ht="25.5" customHeight="1" x14ac:dyDescent="0.25">
      <c r="A1686" s="31"/>
      <c r="B1686" s="31"/>
      <c r="C1686" s="31"/>
      <c r="D1686" s="31"/>
      <c r="E1686" s="33"/>
      <c r="F1686" s="90"/>
      <c r="G1686" s="31"/>
      <c r="H1686" s="83"/>
      <c r="I1686" s="83"/>
      <c r="J1686" s="62"/>
      <c r="K1686" s="31"/>
      <c r="L1686" s="31"/>
      <c r="M1686" s="83"/>
      <c r="N1686" s="69"/>
      <c r="O1686" s="69"/>
      <c r="P1686" s="74"/>
      <c r="Q1686" s="74"/>
      <c r="R1686" s="75"/>
      <c r="S1686" s="34"/>
      <c r="T1686" s="83"/>
      <c r="U1686" s="83"/>
      <c r="V1686" s="83"/>
      <c r="W1686" s="83"/>
      <c r="X1686" s="74"/>
      <c r="Y1686" s="74"/>
      <c r="Z1686" s="74"/>
      <c r="AA1686" s="66"/>
      <c r="AB1686" s="72"/>
      <c r="AC1686" s="66"/>
      <c r="AD1686" s="72"/>
      <c r="AE1686" s="72"/>
      <c r="AF1686" s="72"/>
      <c r="AG1686" s="62"/>
      <c r="AH1686" s="104"/>
      <c r="AI1686" s="105"/>
      <c r="AJ1686" s="30"/>
      <c r="AK1686" s="30"/>
      <c r="AL1686" s="30"/>
      <c r="AM1686" s="30"/>
      <c r="AN1686" s="68"/>
      <c r="AO1686" s="68"/>
      <c r="AP1686" s="68"/>
      <c r="AQ1686" s="68"/>
      <c r="AR1686" s="68"/>
      <c r="AS1686" s="31"/>
      <c r="AT1686" s="73"/>
      <c r="AU1686" s="73"/>
      <c r="AV1686" s="68"/>
      <c r="AW1686" s="67"/>
      <c r="AX1686" s="67"/>
      <c r="AY1686" s="67"/>
      <c r="AZ1686" s="67"/>
      <c r="BA1686" s="123"/>
      <c r="BB1686" s="123"/>
      <c r="BC1686" s="123"/>
      <c r="BD1686" s="123"/>
      <c r="BE1686" s="123"/>
      <c r="BF1686" s="67"/>
    </row>
    <row r="1687" spans="1:58" ht="25.5" customHeight="1" x14ac:dyDescent="0.25">
      <c r="A1687" s="31"/>
      <c r="B1687" s="31"/>
      <c r="C1687" s="31"/>
      <c r="D1687" s="31"/>
      <c r="E1687" s="33"/>
      <c r="F1687" s="90"/>
      <c r="G1687" s="31"/>
      <c r="H1687" s="83"/>
      <c r="I1687" s="83"/>
      <c r="J1687" s="62"/>
      <c r="K1687" s="31"/>
      <c r="L1687" s="31"/>
      <c r="M1687" s="83"/>
      <c r="N1687" s="69"/>
      <c r="O1687" s="69"/>
      <c r="P1687" s="74"/>
      <c r="Q1687" s="74"/>
      <c r="R1687" s="75"/>
      <c r="S1687" s="34"/>
      <c r="T1687" s="83"/>
      <c r="U1687" s="83"/>
      <c r="V1687" s="83"/>
      <c r="W1687" s="83"/>
      <c r="X1687" s="74"/>
      <c r="Y1687" s="74"/>
      <c r="Z1687" s="74"/>
      <c r="AA1687" s="66"/>
      <c r="AB1687" s="72"/>
      <c r="AC1687" s="66"/>
      <c r="AD1687" s="72"/>
      <c r="AE1687" s="72"/>
      <c r="AF1687" s="72"/>
      <c r="AG1687" s="62"/>
      <c r="AH1687" s="104"/>
      <c r="AI1687" s="105"/>
      <c r="AJ1687" s="30"/>
      <c r="AK1687" s="30"/>
      <c r="AL1687" s="30"/>
      <c r="AM1687" s="30"/>
      <c r="AN1687" s="68"/>
      <c r="AO1687" s="68"/>
      <c r="AP1687" s="68"/>
      <c r="AQ1687" s="68"/>
      <c r="AR1687" s="68"/>
      <c r="AS1687" s="31"/>
      <c r="AT1687" s="73"/>
      <c r="AU1687" s="73"/>
      <c r="AV1687" s="68"/>
      <c r="AW1687" s="67"/>
      <c r="AX1687" s="67"/>
      <c r="AY1687" s="67"/>
      <c r="AZ1687" s="67"/>
      <c r="BA1687" s="123"/>
      <c r="BB1687" s="123"/>
      <c r="BC1687" s="123"/>
      <c r="BD1687" s="123"/>
      <c r="BE1687" s="123"/>
      <c r="BF1687" s="67"/>
    </row>
    <row r="1688" spans="1:58" ht="25.5" customHeight="1" x14ac:dyDescent="0.25">
      <c r="A1688" s="31"/>
      <c r="B1688" s="31"/>
      <c r="C1688" s="31"/>
      <c r="D1688" s="31"/>
      <c r="E1688" s="33"/>
      <c r="F1688" s="90"/>
      <c r="G1688" s="31"/>
      <c r="H1688" s="83"/>
      <c r="I1688" s="83"/>
      <c r="J1688" s="62"/>
      <c r="K1688" s="31"/>
      <c r="L1688" s="31"/>
      <c r="M1688" s="83"/>
      <c r="N1688" s="69"/>
      <c r="O1688" s="69"/>
      <c r="P1688" s="74"/>
      <c r="Q1688" s="74"/>
      <c r="R1688" s="75"/>
      <c r="S1688" s="34"/>
      <c r="T1688" s="83"/>
      <c r="U1688" s="83"/>
      <c r="V1688" s="83"/>
      <c r="W1688" s="83"/>
      <c r="X1688" s="74"/>
      <c r="Y1688" s="74"/>
      <c r="Z1688" s="74"/>
      <c r="AA1688" s="66"/>
      <c r="AB1688" s="72"/>
      <c r="AC1688" s="66"/>
      <c r="AD1688" s="72"/>
      <c r="AE1688" s="72"/>
      <c r="AF1688" s="72"/>
      <c r="AG1688" s="62"/>
      <c r="AH1688" s="104"/>
      <c r="AI1688" s="105"/>
      <c r="AJ1688" s="30"/>
      <c r="AK1688" s="30"/>
      <c r="AL1688" s="30"/>
      <c r="AM1688" s="30"/>
      <c r="AN1688" s="68"/>
      <c r="AO1688" s="68"/>
      <c r="AP1688" s="68"/>
      <c r="AQ1688" s="68"/>
      <c r="AR1688" s="68"/>
      <c r="AS1688" s="31"/>
      <c r="AT1688" s="73"/>
      <c r="AU1688" s="73"/>
      <c r="AV1688" s="68"/>
      <c r="AW1688" s="67"/>
      <c r="AX1688" s="67"/>
      <c r="AY1688" s="67"/>
      <c r="AZ1688" s="67"/>
      <c r="BA1688" s="123"/>
      <c r="BB1688" s="123"/>
      <c r="BC1688" s="123"/>
      <c r="BD1688" s="123"/>
      <c r="BE1688" s="123"/>
      <c r="BF1688" s="67"/>
    </row>
    <row r="1689" spans="1:58" ht="25.5" customHeight="1" x14ac:dyDescent="0.25">
      <c r="A1689" s="31"/>
      <c r="B1689" s="31"/>
      <c r="C1689" s="31"/>
      <c r="D1689" s="31"/>
      <c r="E1689" s="33"/>
      <c r="F1689" s="90"/>
      <c r="G1689" s="31"/>
      <c r="H1689" s="83"/>
      <c r="I1689" s="83"/>
      <c r="J1689" s="62"/>
      <c r="K1689" s="31"/>
      <c r="L1689" s="31"/>
      <c r="M1689" s="83"/>
      <c r="N1689" s="69"/>
      <c r="O1689" s="69"/>
      <c r="P1689" s="74"/>
      <c r="Q1689" s="74"/>
      <c r="R1689" s="75"/>
      <c r="S1689" s="34"/>
      <c r="T1689" s="83"/>
      <c r="U1689" s="83"/>
      <c r="V1689" s="83"/>
      <c r="W1689" s="83"/>
      <c r="X1689" s="74"/>
      <c r="Y1689" s="74"/>
      <c r="Z1689" s="74"/>
      <c r="AA1689" s="66"/>
      <c r="AB1689" s="72"/>
      <c r="AC1689" s="66"/>
      <c r="AD1689" s="72"/>
      <c r="AE1689" s="72"/>
      <c r="AF1689" s="72"/>
      <c r="AG1689" s="62"/>
      <c r="AH1689" s="104"/>
      <c r="AI1689" s="105"/>
      <c r="AJ1689" s="30"/>
      <c r="AK1689" s="30"/>
      <c r="AL1689" s="30"/>
      <c r="AM1689" s="30"/>
      <c r="AN1689" s="68"/>
      <c r="AO1689" s="68"/>
      <c r="AP1689" s="68"/>
      <c r="AQ1689" s="68"/>
      <c r="AR1689" s="68"/>
      <c r="AS1689" s="31"/>
      <c r="AT1689" s="73"/>
      <c r="AU1689" s="73"/>
      <c r="AV1689" s="68"/>
      <c r="AW1689" s="67"/>
      <c r="AX1689" s="67"/>
      <c r="AY1689" s="67"/>
      <c r="AZ1689" s="67"/>
      <c r="BA1689" s="123"/>
      <c r="BB1689" s="123"/>
      <c r="BC1689" s="123"/>
      <c r="BD1689" s="123"/>
      <c r="BE1689" s="123"/>
      <c r="BF1689" s="67"/>
    </row>
    <row r="1690" spans="1:58" ht="25.5" customHeight="1" x14ac:dyDescent="0.25">
      <c r="A1690" s="31"/>
      <c r="B1690" s="31"/>
      <c r="C1690" s="31"/>
      <c r="D1690" s="31"/>
      <c r="E1690" s="33"/>
      <c r="F1690" s="90"/>
      <c r="G1690" s="31"/>
      <c r="H1690" s="83"/>
      <c r="I1690" s="83"/>
      <c r="J1690" s="62"/>
      <c r="K1690" s="31"/>
      <c r="L1690" s="31"/>
      <c r="M1690" s="83"/>
      <c r="N1690" s="69"/>
      <c r="O1690" s="69"/>
      <c r="P1690" s="74"/>
      <c r="Q1690" s="74"/>
      <c r="R1690" s="75"/>
      <c r="S1690" s="34"/>
      <c r="T1690" s="83"/>
      <c r="U1690" s="83"/>
      <c r="V1690" s="83"/>
      <c r="W1690" s="83"/>
      <c r="X1690" s="74"/>
      <c r="Y1690" s="74"/>
      <c r="Z1690" s="74"/>
      <c r="AA1690" s="66"/>
      <c r="AB1690" s="72"/>
      <c r="AC1690" s="66"/>
      <c r="AD1690" s="72"/>
      <c r="AE1690" s="72"/>
      <c r="AF1690" s="72"/>
      <c r="AG1690" s="62"/>
      <c r="AH1690" s="104"/>
      <c r="AI1690" s="105"/>
      <c r="AJ1690" s="30"/>
      <c r="AK1690" s="30"/>
      <c r="AL1690" s="30"/>
      <c r="AM1690" s="30"/>
      <c r="AN1690" s="68"/>
      <c r="AO1690" s="68"/>
      <c r="AP1690" s="68"/>
      <c r="AQ1690" s="68"/>
      <c r="AR1690" s="68"/>
      <c r="AS1690" s="31"/>
      <c r="AT1690" s="73"/>
      <c r="AU1690" s="73"/>
      <c r="AV1690" s="68"/>
      <c r="AW1690" s="67"/>
      <c r="AX1690" s="67"/>
      <c r="AY1690" s="67"/>
      <c r="AZ1690" s="67"/>
      <c r="BA1690" s="123"/>
      <c r="BB1690" s="123"/>
      <c r="BC1690" s="123"/>
      <c r="BD1690" s="123"/>
      <c r="BE1690" s="123"/>
      <c r="BF1690" s="67"/>
    </row>
    <row r="1691" spans="1:58" ht="25.5" customHeight="1" x14ac:dyDescent="0.25">
      <c r="A1691" s="31"/>
      <c r="B1691" s="31"/>
      <c r="C1691" s="31"/>
      <c r="D1691" s="31"/>
      <c r="E1691" s="33"/>
      <c r="F1691" s="90"/>
      <c r="G1691" s="31"/>
      <c r="H1691" s="83"/>
      <c r="I1691" s="83"/>
      <c r="J1691" s="62"/>
      <c r="K1691" s="31"/>
      <c r="L1691" s="31"/>
      <c r="M1691" s="83"/>
      <c r="N1691" s="69"/>
      <c r="O1691" s="69"/>
      <c r="P1691" s="74"/>
      <c r="Q1691" s="74"/>
      <c r="R1691" s="75"/>
      <c r="S1691" s="34"/>
      <c r="T1691" s="83"/>
      <c r="U1691" s="83"/>
      <c r="V1691" s="83"/>
      <c r="W1691" s="83"/>
      <c r="X1691" s="74"/>
      <c r="Y1691" s="74"/>
      <c r="Z1691" s="74"/>
      <c r="AA1691" s="66"/>
      <c r="AB1691" s="72"/>
      <c r="AC1691" s="66"/>
      <c r="AD1691" s="72"/>
      <c r="AE1691" s="72"/>
      <c r="AF1691" s="72"/>
      <c r="AG1691" s="62"/>
      <c r="AH1691" s="104"/>
      <c r="AI1691" s="105"/>
      <c r="AJ1691" s="30"/>
      <c r="AK1691" s="30"/>
      <c r="AL1691" s="30"/>
      <c r="AM1691" s="30"/>
      <c r="AN1691" s="68"/>
      <c r="AO1691" s="68"/>
      <c r="AP1691" s="68"/>
      <c r="AQ1691" s="68"/>
      <c r="AR1691" s="68"/>
      <c r="AS1691" s="31"/>
      <c r="AT1691" s="73"/>
      <c r="AU1691" s="73"/>
      <c r="AV1691" s="68"/>
      <c r="AW1691" s="67"/>
      <c r="AX1691" s="67"/>
      <c r="AY1691" s="67"/>
      <c r="AZ1691" s="67"/>
      <c r="BA1691" s="123"/>
      <c r="BB1691" s="123"/>
      <c r="BC1691" s="123"/>
      <c r="BD1691" s="123"/>
      <c r="BE1691" s="123"/>
      <c r="BF1691" s="67"/>
    </row>
    <row r="1692" spans="1:58" ht="25.5" customHeight="1" x14ac:dyDescent="0.25">
      <c r="A1692" s="31"/>
      <c r="B1692" s="31"/>
      <c r="C1692" s="31"/>
      <c r="D1692" s="31"/>
      <c r="E1692" s="33"/>
      <c r="F1692" s="90"/>
      <c r="G1692" s="31"/>
      <c r="H1692" s="83"/>
      <c r="I1692" s="83"/>
      <c r="J1692" s="62"/>
      <c r="K1692" s="31"/>
      <c r="L1692" s="31"/>
      <c r="M1692" s="83"/>
      <c r="N1692" s="69"/>
      <c r="O1692" s="69"/>
      <c r="P1692" s="74"/>
      <c r="Q1692" s="74"/>
      <c r="R1692" s="75"/>
      <c r="S1692" s="34"/>
      <c r="T1692" s="83"/>
      <c r="U1692" s="83"/>
      <c r="V1692" s="83"/>
      <c r="W1692" s="83"/>
      <c r="X1692" s="74"/>
      <c r="Y1692" s="74"/>
      <c r="Z1692" s="74"/>
      <c r="AA1692" s="66"/>
      <c r="AB1692" s="72"/>
      <c r="AC1692" s="66"/>
      <c r="AD1692" s="72"/>
      <c r="AE1692" s="72"/>
      <c r="AF1692" s="72"/>
      <c r="AG1692" s="62"/>
      <c r="AH1692" s="104"/>
      <c r="AI1692" s="105"/>
      <c r="AJ1692" s="30"/>
      <c r="AK1692" s="30"/>
      <c r="AL1692" s="30"/>
      <c r="AM1692" s="30"/>
      <c r="AN1692" s="68"/>
      <c r="AO1692" s="68"/>
      <c r="AP1692" s="68"/>
      <c r="AQ1692" s="68"/>
      <c r="AR1692" s="68"/>
      <c r="AS1692" s="31"/>
      <c r="AT1692" s="73"/>
      <c r="AU1692" s="73"/>
      <c r="AV1692" s="68"/>
      <c r="AW1692" s="67"/>
      <c r="AX1692" s="67"/>
      <c r="AY1692" s="67"/>
      <c r="AZ1692" s="67"/>
      <c r="BA1692" s="123"/>
      <c r="BB1692" s="123"/>
      <c r="BC1692" s="123"/>
      <c r="BD1692" s="123"/>
      <c r="BE1692" s="123"/>
      <c r="BF1692" s="67"/>
    </row>
    <row r="1693" spans="1:58" ht="25.5" customHeight="1" x14ac:dyDescent="0.25">
      <c r="A1693" s="31"/>
      <c r="B1693" s="31"/>
      <c r="C1693" s="31"/>
      <c r="D1693" s="31"/>
      <c r="E1693" s="33"/>
      <c r="F1693" s="90"/>
      <c r="G1693" s="31"/>
      <c r="H1693" s="83"/>
      <c r="I1693" s="83"/>
      <c r="J1693" s="62"/>
      <c r="K1693" s="31"/>
      <c r="L1693" s="31"/>
      <c r="M1693" s="83"/>
      <c r="N1693" s="69"/>
      <c r="O1693" s="69"/>
      <c r="P1693" s="74"/>
      <c r="Q1693" s="74"/>
      <c r="R1693" s="75"/>
      <c r="S1693" s="34"/>
      <c r="T1693" s="83"/>
      <c r="U1693" s="83"/>
      <c r="V1693" s="83"/>
      <c r="W1693" s="83"/>
      <c r="X1693" s="74"/>
      <c r="Y1693" s="74"/>
      <c r="Z1693" s="74"/>
      <c r="AA1693" s="66"/>
      <c r="AB1693" s="72"/>
      <c r="AC1693" s="66"/>
      <c r="AD1693" s="72"/>
      <c r="AE1693" s="72"/>
      <c r="AF1693" s="72"/>
      <c r="AG1693" s="62"/>
      <c r="AH1693" s="104"/>
      <c r="AI1693" s="105"/>
      <c r="AJ1693" s="30"/>
      <c r="AK1693" s="30"/>
      <c r="AL1693" s="30"/>
      <c r="AM1693" s="30"/>
      <c r="AN1693" s="68"/>
      <c r="AO1693" s="68"/>
      <c r="AP1693" s="68"/>
      <c r="AQ1693" s="68"/>
      <c r="AR1693" s="68"/>
      <c r="AS1693" s="31"/>
      <c r="AT1693" s="73"/>
      <c r="AU1693" s="73"/>
      <c r="AV1693" s="68"/>
      <c r="AW1693" s="67"/>
      <c r="AX1693" s="67"/>
      <c r="AY1693" s="67"/>
      <c r="AZ1693" s="67"/>
      <c r="BA1693" s="123"/>
      <c r="BB1693" s="123"/>
      <c r="BC1693" s="123"/>
      <c r="BD1693" s="123"/>
      <c r="BE1693" s="123"/>
      <c r="BF1693" s="67"/>
    </row>
    <row r="1694" spans="1:58" ht="25.5" customHeight="1" x14ac:dyDescent="0.25">
      <c r="A1694" s="31"/>
      <c r="B1694" s="31"/>
      <c r="C1694" s="31"/>
      <c r="D1694" s="31"/>
      <c r="E1694" s="33"/>
      <c r="F1694" s="90"/>
      <c r="G1694" s="31"/>
      <c r="H1694" s="83"/>
      <c r="I1694" s="83"/>
      <c r="J1694" s="62"/>
      <c r="K1694" s="31"/>
      <c r="L1694" s="31"/>
      <c r="M1694" s="83"/>
      <c r="N1694" s="69"/>
      <c r="O1694" s="69"/>
      <c r="P1694" s="74"/>
      <c r="Q1694" s="74"/>
      <c r="R1694" s="75"/>
      <c r="S1694" s="34"/>
      <c r="T1694" s="83"/>
      <c r="U1694" s="83"/>
      <c r="V1694" s="83"/>
      <c r="W1694" s="83"/>
      <c r="X1694" s="74"/>
      <c r="Y1694" s="74"/>
      <c r="Z1694" s="74"/>
      <c r="AA1694" s="66"/>
      <c r="AB1694" s="72"/>
      <c r="AC1694" s="66"/>
      <c r="AD1694" s="72"/>
      <c r="AE1694" s="72"/>
      <c r="AF1694" s="72"/>
      <c r="AG1694" s="62"/>
      <c r="AH1694" s="104"/>
      <c r="AI1694" s="105"/>
      <c r="AJ1694" s="30"/>
      <c r="AK1694" s="30"/>
      <c r="AL1694" s="30"/>
      <c r="AM1694" s="30"/>
      <c r="AN1694" s="68"/>
      <c r="AO1694" s="68"/>
      <c r="AP1694" s="68"/>
      <c r="AQ1694" s="68"/>
      <c r="AR1694" s="68"/>
      <c r="AS1694" s="31"/>
      <c r="AT1694" s="73"/>
      <c r="AU1694" s="73"/>
      <c r="AV1694" s="68"/>
      <c r="AW1694" s="67"/>
      <c r="AX1694" s="67"/>
      <c r="AY1694" s="67"/>
      <c r="AZ1694" s="67"/>
      <c r="BA1694" s="123"/>
      <c r="BB1694" s="123"/>
      <c r="BC1694" s="123"/>
      <c r="BD1694" s="123"/>
      <c r="BE1694" s="123"/>
      <c r="BF1694" s="67"/>
    </row>
    <row r="1695" spans="1:58" ht="25.5" customHeight="1" x14ac:dyDescent="0.25">
      <c r="A1695" s="31"/>
      <c r="B1695" s="31"/>
      <c r="C1695" s="31"/>
      <c r="D1695" s="31"/>
      <c r="E1695" s="33"/>
      <c r="F1695" s="90"/>
      <c r="G1695" s="31"/>
      <c r="H1695" s="83"/>
      <c r="I1695" s="83"/>
      <c r="J1695" s="62"/>
      <c r="K1695" s="31"/>
      <c r="L1695" s="31"/>
      <c r="M1695" s="83"/>
      <c r="N1695" s="69"/>
      <c r="O1695" s="69"/>
      <c r="P1695" s="74"/>
      <c r="Q1695" s="74"/>
      <c r="R1695" s="75"/>
      <c r="S1695" s="34"/>
      <c r="T1695" s="83"/>
      <c r="U1695" s="83"/>
      <c r="V1695" s="83"/>
      <c r="W1695" s="83"/>
      <c r="X1695" s="74"/>
      <c r="Y1695" s="74"/>
      <c r="Z1695" s="74"/>
      <c r="AA1695" s="66"/>
      <c r="AB1695" s="72"/>
      <c r="AC1695" s="66"/>
      <c r="AD1695" s="72"/>
      <c r="AE1695" s="72"/>
      <c r="AF1695" s="72"/>
      <c r="AG1695" s="62"/>
      <c r="AH1695" s="104"/>
      <c r="AI1695" s="105"/>
      <c r="AJ1695" s="30"/>
      <c r="AK1695" s="30"/>
      <c r="AL1695" s="30"/>
      <c r="AM1695" s="30"/>
      <c r="AN1695" s="68"/>
      <c r="AO1695" s="68"/>
      <c r="AP1695" s="68"/>
      <c r="AQ1695" s="68"/>
      <c r="AR1695" s="68"/>
      <c r="AS1695" s="31"/>
      <c r="AT1695" s="73"/>
      <c r="AU1695" s="73"/>
      <c r="AV1695" s="68"/>
      <c r="AW1695" s="67"/>
      <c r="AX1695" s="67"/>
      <c r="AY1695" s="67"/>
      <c r="AZ1695" s="67"/>
      <c r="BA1695" s="123"/>
      <c r="BB1695" s="123"/>
      <c r="BC1695" s="123"/>
      <c r="BD1695" s="123"/>
      <c r="BE1695" s="123"/>
      <c r="BF1695" s="67"/>
    </row>
    <row r="1696" spans="1:58" ht="25.5" customHeight="1" x14ac:dyDescent="0.25">
      <c r="A1696" s="31"/>
      <c r="B1696" s="31"/>
      <c r="C1696" s="31"/>
      <c r="D1696" s="31"/>
      <c r="E1696" s="33"/>
      <c r="F1696" s="90"/>
      <c r="G1696" s="31"/>
      <c r="H1696" s="83"/>
      <c r="I1696" s="83"/>
      <c r="J1696" s="62"/>
      <c r="K1696" s="31"/>
      <c r="L1696" s="31"/>
      <c r="M1696" s="83"/>
      <c r="N1696" s="69"/>
      <c r="O1696" s="69"/>
      <c r="P1696" s="74"/>
      <c r="Q1696" s="74"/>
      <c r="R1696" s="75"/>
      <c r="S1696" s="34"/>
      <c r="T1696" s="83"/>
      <c r="U1696" s="83"/>
      <c r="V1696" s="83"/>
      <c r="W1696" s="83"/>
      <c r="X1696" s="74"/>
      <c r="Y1696" s="74"/>
      <c r="Z1696" s="74"/>
      <c r="AA1696" s="66"/>
      <c r="AB1696" s="72"/>
      <c r="AC1696" s="66"/>
      <c r="AD1696" s="72"/>
      <c r="AE1696" s="72"/>
      <c r="AF1696" s="72"/>
      <c r="AG1696" s="62"/>
      <c r="AH1696" s="104"/>
      <c r="AI1696" s="105"/>
      <c r="AJ1696" s="30"/>
      <c r="AK1696" s="30"/>
      <c r="AL1696" s="30"/>
      <c r="AM1696" s="30"/>
      <c r="AN1696" s="68"/>
      <c r="AO1696" s="68"/>
      <c r="AP1696" s="68"/>
      <c r="AQ1696" s="68"/>
      <c r="AR1696" s="68"/>
      <c r="AS1696" s="31"/>
      <c r="AT1696" s="73"/>
      <c r="AU1696" s="73"/>
      <c r="AV1696" s="68"/>
      <c r="AW1696" s="67"/>
      <c r="AX1696" s="67"/>
      <c r="AY1696" s="67"/>
      <c r="AZ1696" s="67"/>
      <c r="BA1696" s="123"/>
      <c r="BB1696" s="123"/>
      <c r="BC1696" s="123"/>
      <c r="BD1696" s="123"/>
      <c r="BE1696" s="123"/>
      <c r="BF1696" s="67"/>
    </row>
    <row r="1697" spans="1:58" ht="25.5" customHeight="1" x14ac:dyDescent="0.25">
      <c r="A1697" s="31"/>
      <c r="B1697" s="31"/>
      <c r="C1697" s="31"/>
      <c r="D1697" s="31"/>
      <c r="E1697" s="33"/>
      <c r="F1697" s="90"/>
      <c r="G1697" s="31"/>
      <c r="H1697" s="83"/>
      <c r="I1697" s="83"/>
      <c r="J1697" s="62"/>
      <c r="K1697" s="31"/>
      <c r="L1697" s="31"/>
      <c r="M1697" s="83"/>
      <c r="N1697" s="69"/>
      <c r="O1697" s="69"/>
      <c r="P1697" s="74"/>
      <c r="Q1697" s="74"/>
      <c r="R1697" s="75"/>
      <c r="S1697" s="34"/>
      <c r="T1697" s="83"/>
      <c r="U1697" s="83"/>
      <c r="V1697" s="83"/>
      <c r="W1697" s="83"/>
      <c r="X1697" s="74"/>
      <c r="Y1697" s="74"/>
      <c r="Z1697" s="74"/>
      <c r="AA1697" s="66"/>
      <c r="AB1697" s="72"/>
      <c r="AC1697" s="66"/>
      <c r="AD1697" s="72"/>
      <c r="AE1697" s="72"/>
      <c r="AF1697" s="72"/>
      <c r="AG1697" s="62"/>
      <c r="AH1697" s="104"/>
      <c r="AI1697" s="105"/>
      <c r="AJ1697" s="30"/>
      <c r="AK1697" s="30"/>
      <c r="AL1697" s="30"/>
      <c r="AM1697" s="30"/>
      <c r="AN1697" s="68"/>
      <c r="AO1697" s="68"/>
      <c r="AP1697" s="68"/>
      <c r="AQ1697" s="68"/>
      <c r="AR1697" s="68"/>
      <c r="AS1697" s="31"/>
      <c r="AT1697" s="73"/>
      <c r="AU1697" s="73"/>
      <c r="AV1697" s="68"/>
      <c r="AW1697" s="67"/>
      <c r="AX1697" s="67"/>
      <c r="AY1697" s="67"/>
      <c r="AZ1697" s="67"/>
      <c r="BA1697" s="123"/>
      <c r="BB1697" s="123"/>
      <c r="BC1697" s="123"/>
      <c r="BD1697" s="123"/>
      <c r="BE1697" s="123"/>
      <c r="BF1697" s="67"/>
    </row>
    <row r="1698" spans="1:58" ht="25.5" customHeight="1" x14ac:dyDescent="0.25">
      <c r="A1698" s="31"/>
      <c r="B1698" s="31"/>
      <c r="C1698" s="31"/>
      <c r="D1698" s="31"/>
      <c r="E1698" s="33"/>
      <c r="F1698" s="90"/>
      <c r="G1698" s="31"/>
      <c r="H1698" s="83"/>
      <c r="I1698" s="83"/>
      <c r="J1698" s="62"/>
      <c r="K1698" s="31"/>
      <c r="L1698" s="31"/>
      <c r="M1698" s="83"/>
      <c r="N1698" s="69"/>
      <c r="O1698" s="69"/>
      <c r="P1698" s="74"/>
      <c r="Q1698" s="74"/>
      <c r="R1698" s="75"/>
      <c r="S1698" s="34"/>
      <c r="T1698" s="83"/>
      <c r="U1698" s="83"/>
      <c r="V1698" s="83"/>
      <c r="W1698" s="83"/>
      <c r="X1698" s="74"/>
      <c r="Y1698" s="74"/>
      <c r="Z1698" s="74"/>
      <c r="AA1698" s="66"/>
      <c r="AB1698" s="72"/>
      <c r="AC1698" s="66"/>
      <c r="AD1698" s="72"/>
      <c r="AE1698" s="72"/>
      <c r="AF1698" s="72"/>
      <c r="AG1698" s="62"/>
      <c r="AH1698" s="104"/>
      <c r="AI1698" s="105"/>
      <c r="AJ1698" s="30"/>
      <c r="AK1698" s="30"/>
      <c r="AL1698" s="30"/>
      <c r="AM1698" s="30"/>
      <c r="AN1698" s="68"/>
      <c r="AO1698" s="68"/>
      <c r="AP1698" s="68"/>
      <c r="AQ1698" s="68"/>
      <c r="AR1698" s="68"/>
      <c r="AS1698" s="31"/>
      <c r="AT1698" s="73"/>
      <c r="AU1698" s="73"/>
      <c r="AV1698" s="68"/>
      <c r="AW1698" s="67"/>
      <c r="AX1698" s="67"/>
      <c r="AY1698" s="67"/>
      <c r="AZ1698" s="67"/>
      <c r="BA1698" s="123"/>
      <c r="BB1698" s="123"/>
      <c r="BC1698" s="123"/>
      <c r="BD1698" s="123"/>
      <c r="BE1698" s="123"/>
      <c r="BF1698" s="67"/>
    </row>
    <row r="1699" spans="1:58" ht="25.5" customHeight="1" x14ac:dyDescent="0.25">
      <c r="A1699" s="31"/>
      <c r="B1699" s="31"/>
      <c r="C1699" s="31"/>
      <c r="D1699" s="31"/>
      <c r="E1699" s="33"/>
      <c r="F1699" s="90"/>
      <c r="G1699" s="31"/>
      <c r="H1699" s="83"/>
      <c r="I1699" s="83"/>
      <c r="J1699" s="62"/>
      <c r="K1699" s="31"/>
      <c r="L1699" s="31"/>
      <c r="M1699" s="83"/>
      <c r="N1699" s="69"/>
      <c r="O1699" s="69"/>
      <c r="P1699" s="74"/>
      <c r="Q1699" s="74"/>
      <c r="R1699" s="75"/>
      <c r="S1699" s="34"/>
      <c r="T1699" s="83"/>
      <c r="U1699" s="83"/>
      <c r="V1699" s="83"/>
      <c r="W1699" s="83"/>
      <c r="X1699" s="74"/>
      <c r="Y1699" s="74"/>
      <c r="Z1699" s="74"/>
      <c r="AA1699" s="66"/>
      <c r="AB1699" s="72"/>
      <c r="AC1699" s="66"/>
      <c r="AD1699" s="72"/>
      <c r="AE1699" s="72"/>
      <c r="AF1699" s="72"/>
      <c r="AG1699" s="62"/>
      <c r="AH1699" s="104"/>
      <c r="AI1699" s="105"/>
      <c r="AJ1699" s="30"/>
      <c r="AK1699" s="30"/>
      <c r="AL1699" s="30"/>
      <c r="AM1699" s="30"/>
      <c r="AN1699" s="68"/>
      <c r="AO1699" s="68"/>
      <c r="AP1699" s="68"/>
      <c r="AQ1699" s="68"/>
      <c r="AR1699" s="68"/>
      <c r="AS1699" s="31"/>
      <c r="AT1699" s="73"/>
      <c r="AU1699" s="73"/>
      <c r="AV1699" s="68"/>
      <c r="AW1699" s="67"/>
      <c r="AX1699" s="67"/>
      <c r="AY1699" s="67"/>
      <c r="AZ1699" s="67"/>
      <c r="BA1699" s="123"/>
      <c r="BB1699" s="123"/>
      <c r="BC1699" s="123"/>
      <c r="BD1699" s="123"/>
      <c r="BE1699" s="123"/>
      <c r="BF1699" s="67"/>
    </row>
    <row r="1700" spans="1:58" ht="25.5" customHeight="1" x14ac:dyDescent="0.25">
      <c r="A1700" s="31"/>
      <c r="B1700" s="31"/>
      <c r="C1700" s="31"/>
      <c r="D1700" s="31"/>
      <c r="E1700" s="33"/>
      <c r="F1700" s="90"/>
      <c r="G1700" s="31"/>
      <c r="H1700" s="83"/>
      <c r="I1700" s="83"/>
      <c r="J1700" s="62"/>
      <c r="K1700" s="31"/>
      <c r="L1700" s="31"/>
      <c r="M1700" s="83"/>
      <c r="N1700" s="69"/>
      <c r="O1700" s="69"/>
      <c r="P1700" s="74"/>
      <c r="Q1700" s="74"/>
      <c r="R1700" s="75"/>
      <c r="S1700" s="34"/>
      <c r="T1700" s="83"/>
      <c r="U1700" s="83"/>
      <c r="V1700" s="83"/>
      <c r="W1700" s="83"/>
      <c r="X1700" s="74"/>
      <c r="Y1700" s="74"/>
      <c r="Z1700" s="74"/>
      <c r="AA1700" s="66"/>
      <c r="AB1700" s="72"/>
      <c r="AC1700" s="66"/>
      <c r="AD1700" s="72"/>
      <c r="AE1700" s="72"/>
      <c r="AF1700" s="72"/>
      <c r="AG1700" s="62"/>
      <c r="AH1700" s="104"/>
      <c r="AI1700" s="105"/>
      <c r="AJ1700" s="30"/>
      <c r="AK1700" s="30"/>
      <c r="AL1700" s="30"/>
      <c r="AM1700" s="30"/>
      <c r="AN1700" s="68"/>
      <c r="AO1700" s="68"/>
      <c r="AP1700" s="68"/>
      <c r="AQ1700" s="68"/>
      <c r="AR1700" s="68"/>
      <c r="AS1700" s="31"/>
      <c r="AT1700" s="73"/>
      <c r="AU1700" s="73"/>
      <c r="AV1700" s="68"/>
      <c r="AW1700" s="67"/>
      <c r="AX1700" s="67"/>
      <c r="AY1700" s="67"/>
      <c r="AZ1700" s="67"/>
      <c r="BA1700" s="123"/>
      <c r="BB1700" s="123"/>
      <c r="BC1700" s="123"/>
      <c r="BD1700" s="123"/>
      <c r="BE1700" s="123"/>
      <c r="BF1700" s="67"/>
    </row>
    <row r="1701" spans="1:58" ht="25.5" customHeight="1" x14ac:dyDescent="0.25">
      <c r="A1701" s="31"/>
      <c r="B1701" s="31"/>
      <c r="C1701" s="31"/>
      <c r="D1701" s="31"/>
      <c r="E1701" s="33"/>
      <c r="F1701" s="90"/>
      <c r="G1701" s="31"/>
      <c r="H1701" s="83"/>
      <c r="I1701" s="83"/>
      <c r="J1701" s="62"/>
      <c r="K1701" s="31"/>
      <c r="L1701" s="31"/>
      <c r="M1701" s="83"/>
      <c r="N1701" s="69"/>
      <c r="O1701" s="69"/>
      <c r="P1701" s="74"/>
      <c r="Q1701" s="74"/>
      <c r="R1701" s="75"/>
      <c r="S1701" s="34"/>
      <c r="T1701" s="83"/>
      <c r="U1701" s="83"/>
      <c r="V1701" s="83"/>
      <c r="W1701" s="83"/>
      <c r="X1701" s="74"/>
      <c r="Y1701" s="74"/>
      <c r="Z1701" s="74"/>
      <c r="AA1701" s="66"/>
      <c r="AB1701" s="72"/>
      <c r="AC1701" s="66"/>
      <c r="AD1701" s="72"/>
      <c r="AE1701" s="72"/>
      <c r="AF1701" s="72"/>
      <c r="AG1701" s="62"/>
      <c r="AH1701" s="104"/>
      <c r="AI1701" s="105"/>
      <c r="AJ1701" s="30"/>
      <c r="AK1701" s="30"/>
      <c r="AL1701" s="30"/>
      <c r="AM1701" s="30"/>
      <c r="AN1701" s="68"/>
      <c r="AO1701" s="68"/>
      <c r="AP1701" s="68"/>
      <c r="AQ1701" s="68"/>
      <c r="AR1701" s="68"/>
      <c r="AS1701" s="31"/>
      <c r="AT1701" s="73"/>
      <c r="AU1701" s="73"/>
      <c r="AV1701" s="68"/>
      <c r="AW1701" s="67"/>
      <c r="AX1701" s="67"/>
      <c r="AY1701" s="67"/>
      <c r="AZ1701" s="67"/>
      <c r="BA1701" s="123"/>
      <c r="BB1701" s="123"/>
      <c r="BC1701" s="123"/>
      <c r="BD1701" s="123"/>
      <c r="BE1701" s="123"/>
      <c r="BF1701" s="67"/>
    </row>
    <row r="1702" spans="1:58" ht="25.5" customHeight="1" x14ac:dyDescent="0.25">
      <c r="A1702" s="31"/>
      <c r="B1702" s="31"/>
      <c r="C1702" s="31"/>
      <c r="D1702" s="31"/>
      <c r="E1702" s="33"/>
      <c r="F1702" s="90"/>
      <c r="G1702" s="31"/>
      <c r="H1702" s="83"/>
      <c r="I1702" s="83"/>
      <c r="J1702" s="62"/>
      <c r="K1702" s="31"/>
      <c r="L1702" s="31"/>
      <c r="M1702" s="83"/>
      <c r="N1702" s="69"/>
      <c r="O1702" s="69"/>
      <c r="P1702" s="74"/>
      <c r="Q1702" s="74"/>
      <c r="R1702" s="75"/>
      <c r="S1702" s="34"/>
      <c r="T1702" s="83"/>
      <c r="U1702" s="83"/>
      <c r="V1702" s="83"/>
      <c r="W1702" s="83"/>
      <c r="X1702" s="74"/>
      <c r="Y1702" s="74"/>
      <c r="Z1702" s="74"/>
      <c r="AA1702" s="66"/>
      <c r="AB1702" s="72"/>
      <c r="AC1702" s="66"/>
      <c r="AD1702" s="72"/>
      <c r="AE1702" s="72"/>
      <c r="AF1702" s="72"/>
      <c r="AG1702" s="62"/>
      <c r="AH1702" s="104"/>
      <c r="AI1702" s="105"/>
      <c r="AJ1702" s="30"/>
      <c r="AK1702" s="30"/>
      <c r="AL1702" s="30"/>
      <c r="AM1702" s="30"/>
      <c r="AN1702" s="68"/>
      <c r="AO1702" s="68"/>
      <c r="AP1702" s="68"/>
      <c r="AQ1702" s="68"/>
      <c r="AR1702" s="68"/>
      <c r="AS1702" s="31"/>
      <c r="AT1702" s="73"/>
      <c r="AU1702" s="73"/>
      <c r="AV1702" s="68"/>
      <c r="AW1702" s="67"/>
      <c r="AX1702" s="67"/>
      <c r="AY1702" s="67"/>
      <c r="AZ1702" s="67"/>
      <c r="BA1702" s="123"/>
      <c r="BB1702" s="123"/>
      <c r="BC1702" s="123"/>
      <c r="BD1702" s="123"/>
      <c r="BE1702" s="123"/>
      <c r="BF1702" s="67"/>
    </row>
    <row r="1703" spans="1:58" ht="25.5" customHeight="1" x14ac:dyDescent="0.25">
      <c r="A1703" s="31"/>
      <c r="B1703" s="31"/>
      <c r="C1703" s="31"/>
      <c r="D1703" s="31"/>
      <c r="E1703" s="33"/>
      <c r="F1703" s="90"/>
      <c r="G1703" s="31"/>
      <c r="H1703" s="83"/>
      <c r="I1703" s="83"/>
      <c r="J1703" s="62"/>
      <c r="K1703" s="31"/>
      <c r="L1703" s="31"/>
      <c r="M1703" s="83"/>
      <c r="N1703" s="69"/>
      <c r="O1703" s="69"/>
      <c r="P1703" s="74"/>
      <c r="Q1703" s="74"/>
      <c r="R1703" s="75"/>
      <c r="S1703" s="34"/>
      <c r="T1703" s="83"/>
      <c r="U1703" s="83"/>
      <c r="V1703" s="83"/>
      <c r="W1703" s="83"/>
      <c r="X1703" s="74"/>
      <c r="Y1703" s="74"/>
      <c r="Z1703" s="74"/>
      <c r="AA1703" s="66"/>
      <c r="AB1703" s="72"/>
      <c r="AC1703" s="66"/>
      <c r="AD1703" s="72"/>
      <c r="AE1703" s="72"/>
      <c r="AF1703" s="72"/>
      <c r="AG1703" s="62"/>
      <c r="AH1703" s="104"/>
      <c r="AI1703" s="105"/>
      <c r="AJ1703" s="30"/>
      <c r="AK1703" s="30"/>
      <c r="AL1703" s="30"/>
      <c r="AM1703" s="30"/>
      <c r="AN1703" s="68"/>
      <c r="AO1703" s="68"/>
      <c r="AP1703" s="68"/>
      <c r="AQ1703" s="68"/>
      <c r="AR1703" s="68"/>
      <c r="AS1703" s="31"/>
      <c r="AT1703" s="73"/>
      <c r="AU1703" s="73"/>
      <c r="AV1703" s="68"/>
      <c r="AW1703" s="67"/>
      <c r="AX1703" s="67"/>
      <c r="AY1703" s="67"/>
      <c r="AZ1703" s="67"/>
      <c r="BA1703" s="123"/>
      <c r="BB1703" s="123"/>
      <c r="BC1703" s="123"/>
      <c r="BD1703" s="123"/>
      <c r="BE1703" s="123"/>
      <c r="BF1703" s="67"/>
    </row>
    <row r="1704" spans="1:58" ht="25.5" customHeight="1" x14ac:dyDescent="0.25">
      <c r="A1704" s="31"/>
      <c r="B1704" s="31"/>
      <c r="C1704" s="31"/>
      <c r="D1704" s="31"/>
      <c r="E1704" s="33"/>
      <c r="F1704" s="90"/>
      <c r="G1704" s="31"/>
      <c r="H1704" s="83"/>
      <c r="I1704" s="83"/>
      <c r="J1704" s="62"/>
      <c r="K1704" s="31"/>
      <c r="L1704" s="31"/>
      <c r="M1704" s="83"/>
      <c r="N1704" s="69"/>
      <c r="O1704" s="69"/>
      <c r="P1704" s="74"/>
      <c r="Q1704" s="74"/>
      <c r="R1704" s="75"/>
      <c r="S1704" s="34"/>
      <c r="T1704" s="83"/>
      <c r="U1704" s="83"/>
      <c r="V1704" s="83"/>
      <c r="W1704" s="83"/>
      <c r="X1704" s="74"/>
      <c r="Y1704" s="74"/>
      <c r="Z1704" s="74"/>
      <c r="AA1704" s="66"/>
      <c r="AB1704" s="72"/>
      <c r="AC1704" s="66"/>
      <c r="AD1704" s="72"/>
      <c r="AE1704" s="72"/>
      <c r="AF1704" s="72"/>
      <c r="AG1704" s="62"/>
      <c r="AH1704" s="104"/>
      <c r="AI1704" s="105"/>
      <c r="AJ1704" s="30"/>
      <c r="AK1704" s="30"/>
      <c r="AL1704" s="30"/>
      <c r="AM1704" s="30"/>
      <c r="AN1704" s="68"/>
      <c r="AO1704" s="68"/>
      <c r="AP1704" s="68"/>
      <c r="AQ1704" s="68"/>
      <c r="AR1704" s="68"/>
      <c r="AS1704" s="31"/>
      <c r="AT1704" s="73"/>
      <c r="AU1704" s="73"/>
      <c r="AV1704" s="68"/>
      <c r="AW1704" s="67"/>
      <c r="AX1704" s="67"/>
      <c r="AY1704" s="67"/>
      <c r="AZ1704" s="67"/>
      <c r="BA1704" s="123"/>
      <c r="BB1704" s="123"/>
      <c r="BC1704" s="123"/>
      <c r="BD1704" s="123"/>
      <c r="BE1704" s="123"/>
      <c r="BF1704" s="67"/>
    </row>
    <row r="1705" spans="1:58" ht="25.5" customHeight="1" x14ac:dyDescent="0.25">
      <c r="A1705" s="31"/>
      <c r="B1705" s="31"/>
      <c r="C1705" s="31"/>
      <c r="D1705" s="31"/>
      <c r="E1705" s="33"/>
      <c r="F1705" s="90"/>
      <c r="G1705" s="31"/>
      <c r="H1705" s="83"/>
      <c r="I1705" s="83"/>
      <c r="J1705" s="62"/>
      <c r="K1705" s="31"/>
      <c r="L1705" s="31"/>
      <c r="M1705" s="83"/>
      <c r="N1705" s="69"/>
      <c r="O1705" s="69"/>
      <c r="P1705" s="74"/>
      <c r="Q1705" s="74"/>
      <c r="R1705" s="75"/>
      <c r="S1705" s="34"/>
      <c r="T1705" s="83"/>
      <c r="U1705" s="83"/>
      <c r="V1705" s="83"/>
      <c r="W1705" s="83"/>
      <c r="X1705" s="74"/>
      <c r="Y1705" s="74"/>
      <c r="Z1705" s="74"/>
      <c r="AA1705" s="66"/>
      <c r="AB1705" s="72"/>
      <c r="AC1705" s="66"/>
      <c r="AD1705" s="72"/>
      <c r="AE1705" s="72"/>
      <c r="AF1705" s="72"/>
      <c r="AG1705" s="62"/>
      <c r="AH1705" s="104"/>
      <c r="AI1705" s="105"/>
      <c r="AJ1705" s="30"/>
      <c r="AK1705" s="30"/>
      <c r="AL1705" s="30"/>
      <c r="AM1705" s="30"/>
      <c r="AN1705" s="68"/>
      <c r="AO1705" s="68"/>
      <c r="AP1705" s="68"/>
      <c r="AQ1705" s="68"/>
      <c r="AR1705" s="68"/>
      <c r="AS1705" s="31"/>
      <c r="AT1705" s="73"/>
      <c r="AU1705" s="73"/>
      <c r="AV1705" s="68"/>
      <c r="AW1705" s="67"/>
      <c r="AX1705" s="67"/>
      <c r="AY1705" s="67"/>
      <c r="AZ1705" s="67"/>
      <c r="BA1705" s="123"/>
      <c r="BB1705" s="123"/>
      <c r="BC1705" s="123"/>
      <c r="BD1705" s="123"/>
      <c r="BE1705" s="123"/>
      <c r="BF1705" s="67"/>
    </row>
    <row r="1706" spans="1:58" ht="25.5" customHeight="1" x14ac:dyDescent="0.25">
      <c r="A1706" s="31"/>
      <c r="B1706" s="31"/>
      <c r="C1706" s="31"/>
      <c r="D1706" s="31"/>
      <c r="E1706" s="33"/>
      <c r="F1706" s="90"/>
      <c r="G1706" s="31"/>
      <c r="H1706" s="83"/>
      <c r="I1706" s="83"/>
      <c r="J1706" s="62"/>
      <c r="K1706" s="31"/>
      <c r="L1706" s="31"/>
      <c r="M1706" s="83"/>
      <c r="N1706" s="69"/>
      <c r="O1706" s="69"/>
      <c r="P1706" s="74"/>
      <c r="Q1706" s="74"/>
      <c r="R1706" s="75"/>
      <c r="S1706" s="34"/>
      <c r="T1706" s="83"/>
      <c r="U1706" s="83"/>
      <c r="V1706" s="83"/>
      <c r="W1706" s="83"/>
      <c r="X1706" s="74"/>
      <c r="Y1706" s="74"/>
      <c r="Z1706" s="74"/>
      <c r="AA1706" s="66"/>
      <c r="AB1706" s="72"/>
      <c r="AC1706" s="66"/>
      <c r="AD1706" s="72"/>
      <c r="AE1706" s="72"/>
      <c r="AF1706" s="72"/>
      <c r="AG1706" s="62"/>
      <c r="AH1706" s="104"/>
      <c r="AI1706" s="105"/>
      <c r="AJ1706" s="30"/>
      <c r="AK1706" s="30"/>
      <c r="AL1706" s="30"/>
      <c r="AM1706" s="30"/>
      <c r="AN1706" s="68"/>
      <c r="AO1706" s="68"/>
      <c r="AP1706" s="68"/>
      <c r="AQ1706" s="68"/>
      <c r="AR1706" s="68"/>
      <c r="AS1706" s="31"/>
      <c r="AT1706" s="73"/>
      <c r="AU1706" s="73"/>
      <c r="AV1706" s="68"/>
      <c r="AW1706" s="67"/>
      <c r="AX1706" s="67"/>
      <c r="AY1706" s="67"/>
      <c r="AZ1706" s="67"/>
      <c r="BA1706" s="123"/>
      <c r="BB1706" s="123"/>
      <c r="BC1706" s="123"/>
      <c r="BD1706" s="123"/>
      <c r="BE1706" s="123"/>
      <c r="BF1706" s="67"/>
    </row>
    <row r="1707" spans="1:58" ht="25.5" customHeight="1" x14ac:dyDescent="0.25">
      <c r="A1707" s="31"/>
      <c r="B1707" s="31"/>
      <c r="C1707" s="31"/>
      <c r="D1707" s="31"/>
      <c r="E1707" s="33"/>
      <c r="F1707" s="90"/>
      <c r="G1707" s="31"/>
      <c r="H1707" s="83"/>
      <c r="I1707" s="83"/>
      <c r="J1707" s="62"/>
      <c r="K1707" s="31"/>
      <c r="L1707" s="31"/>
      <c r="M1707" s="83"/>
      <c r="N1707" s="69"/>
      <c r="O1707" s="69"/>
      <c r="P1707" s="74"/>
      <c r="Q1707" s="74"/>
      <c r="R1707" s="75"/>
      <c r="S1707" s="34"/>
      <c r="T1707" s="83"/>
      <c r="U1707" s="83"/>
      <c r="V1707" s="83"/>
      <c r="W1707" s="83"/>
      <c r="X1707" s="74"/>
      <c r="Y1707" s="74"/>
      <c r="Z1707" s="74"/>
      <c r="AA1707" s="66"/>
      <c r="AB1707" s="72"/>
      <c r="AC1707" s="66"/>
      <c r="AD1707" s="72"/>
      <c r="AE1707" s="72"/>
      <c r="AF1707" s="72"/>
      <c r="AG1707" s="62"/>
      <c r="AH1707" s="104"/>
      <c r="AI1707" s="105"/>
      <c r="AJ1707" s="30"/>
      <c r="AK1707" s="30"/>
      <c r="AL1707" s="30"/>
      <c r="AM1707" s="30"/>
      <c r="AN1707" s="68"/>
      <c r="AO1707" s="68"/>
      <c r="AP1707" s="68"/>
      <c r="AQ1707" s="68"/>
      <c r="AR1707" s="68"/>
      <c r="AS1707" s="31"/>
      <c r="AT1707" s="73"/>
      <c r="AU1707" s="73"/>
      <c r="AV1707" s="68"/>
      <c r="AW1707" s="67"/>
      <c r="AX1707" s="67"/>
      <c r="AY1707" s="67"/>
      <c r="AZ1707" s="67"/>
      <c r="BA1707" s="123"/>
      <c r="BB1707" s="123"/>
      <c r="BC1707" s="123"/>
      <c r="BD1707" s="123"/>
      <c r="BE1707" s="123"/>
      <c r="BF1707" s="67"/>
    </row>
    <row r="1708" spans="1:58" ht="25.5" customHeight="1" x14ac:dyDescent="0.25">
      <c r="A1708" s="31"/>
      <c r="B1708" s="31"/>
      <c r="C1708" s="31"/>
      <c r="D1708" s="31"/>
      <c r="E1708" s="33"/>
      <c r="F1708" s="90"/>
      <c r="G1708" s="31"/>
      <c r="H1708" s="83"/>
      <c r="I1708" s="83"/>
      <c r="J1708" s="62"/>
      <c r="K1708" s="31"/>
      <c r="L1708" s="31"/>
      <c r="M1708" s="83"/>
      <c r="N1708" s="69"/>
      <c r="O1708" s="69"/>
      <c r="P1708" s="74"/>
      <c r="Q1708" s="74"/>
      <c r="R1708" s="75"/>
      <c r="S1708" s="34"/>
      <c r="T1708" s="83"/>
      <c r="U1708" s="83"/>
      <c r="V1708" s="83"/>
      <c r="W1708" s="83"/>
      <c r="X1708" s="74"/>
      <c r="Y1708" s="74"/>
      <c r="Z1708" s="74"/>
      <c r="AA1708" s="66"/>
      <c r="AB1708" s="72"/>
      <c r="AC1708" s="66"/>
      <c r="AD1708" s="72"/>
      <c r="AE1708" s="72"/>
      <c r="AF1708" s="72"/>
      <c r="AG1708" s="62"/>
      <c r="AH1708" s="104"/>
      <c r="AI1708" s="105"/>
      <c r="AJ1708" s="30"/>
      <c r="AK1708" s="30"/>
      <c r="AL1708" s="30"/>
      <c r="AM1708" s="30"/>
      <c r="AN1708" s="68"/>
      <c r="AO1708" s="68"/>
      <c r="AP1708" s="68"/>
      <c r="AQ1708" s="68"/>
      <c r="AR1708" s="68"/>
      <c r="AS1708" s="31"/>
      <c r="AT1708" s="73"/>
      <c r="AU1708" s="73"/>
      <c r="AV1708" s="68"/>
      <c r="AW1708" s="67"/>
      <c r="AX1708" s="67"/>
      <c r="AY1708" s="67"/>
      <c r="AZ1708" s="67"/>
      <c r="BA1708" s="123"/>
      <c r="BB1708" s="123"/>
      <c r="BC1708" s="123"/>
      <c r="BD1708" s="123"/>
      <c r="BE1708" s="123"/>
      <c r="BF1708" s="67"/>
    </row>
    <row r="1709" spans="1:58" ht="25.5" customHeight="1" x14ac:dyDescent="0.25">
      <c r="A1709" s="31"/>
      <c r="B1709" s="31"/>
      <c r="C1709" s="31"/>
      <c r="D1709" s="31"/>
      <c r="E1709" s="33"/>
      <c r="F1709" s="90"/>
      <c r="G1709" s="31"/>
      <c r="H1709" s="83"/>
      <c r="I1709" s="83"/>
      <c r="J1709" s="62"/>
      <c r="K1709" s="31"/>
      <c r="L1709" s="31"/>
      <c r="M1709" s="83"/>
      <c r="N1709" s="69"/>
      <c r="O1709" s="69"/>
      <c r="P1709" s="74"/>
      <c r="Q1709" s="74"/>
      <c r="R1709" s="75"/>
      <c r="S1709" s="34"/>
      <c r="T1709" s="83"/>
      <c r="U1709" s="83"/>
      <c r="V1709" s="83"/>
      <c r="W1709" s="83"/>
      <c r="X1709" s="74"/>
      <c r="Y1709" s="74"/>
      <c r="Z1709" s="74"/>
      <c r="AA1709" s="66"/>
      <c r="AB1709" s="72"/>
      <c r="AC1709" s="66"/>
      <c r="AD1709" s="72"/>
      <c r="AE1709" s="72"/>
      <c r="AF1709" s="72"/>
      <c r="AG1709" s="62"/>
      <c r="AH1709" s="104"/>
      <c r="AI1709" s="105"/>
      <c r="AJ1709" s="30"/>
      <c r="AK1709" s="30"/>
      <c r="AL1709" s="30"/>
      <c r="AM1709" s="30"/>
      <c r="AN1709" s="68"/>
      <c r="AO1709" s="68"/>
      <c r="AP1709" s="68"/>
      <c r="AQ1709" s="68"/>
      <c r="AR1709" s="68"/>
      <c r="AS1709" s="31"/>
      <c r="AT1709" s="73"/>
      <c r="AU1709" s="73"/>
      <c r="AV1709" s="68"/>
      <c r="AW1709" s="67"/>
      <c r="AX1709" s="67"/>
      <c r="AY1709" s="67"/>
      <c r="AZ1709" s="67"/>
      <c r="BA1709" s="123"/>
      <c r="BB1709" s="123"/>
      <c r="BC1709" s="123"/>
      <c r="BD1709" s="123"/>
      <c r="BE1709" s="123"/>
      <c r="BF1709" s="67"/>
    </row>
    <row r="1710" spans="1:58" ht="25.5" customHeight="1" x14ac:dyDescent="0.25">
      <c r="A1710" s="31"/>
      <c r="B1710" s="31"/>
      <c r="C1710" s="31"/>
      <c r="D1710" s="31"/>
      <c r="E1710" s="33"/>
      <c r="F1710" s="90"/>
      <c r="G1710" s="31"/>
      <c r="H1710" s="83"/>
      <c r="I1710" s="83"/>
      <c r="J1710" s="62"/>
      <c r="K1710" s="31"/>
      <c r="L1710" s="31"/>
      <c r="M1710" s="83"/>
      <c r="N1710" s="69"/>
      <c r="O1710" s="69"/>
      <c r="P1710" s="74"/>
      <c r="Q1710" s="74"/>
      <c r="R1710" s="75"/>
      <c r="S1710" s="34"/>
      <c r="T1710" s="83"/>
      <c r="U1710" s="83"/>
      <c r="V1710" s="83"/>
      <c r="W1710" s="83"/>
      <c r="X1710" s="74"/>
      <c r="Y1710" s="74"/>
      <c r="Z1710" s="74"/>
      <c r="AA1710" s="66"/>
      <c r="AB1710" s="72"/>
      <c r="AC1710" s="66"/>
      <c r="AD1710" s="72"/>
      <c r="AE1710" s="72"/>
      <c r="AF1710" s="72"/>
      <c r="AG1710" s="62"/>
      <c r="AH1710" s="104"/>
      <c r="AI1710" s="105"/>
      <c r="AJ1710" s="30"/>
      <c r="AK1710" s="30"/>
      <c r="AL1710" s="30"/>
      <c r="AM1710" s="30"/>
      <c r="AN1710" s="68"/>
      <c r="AO1710" s="68"/>
      <c r="AP1710" s="68"/>
      <c r="AQ1710" s="68"/>
      <c r="AR1710" s="68"/>
      <c r="AS1710" s="31"/>
      <c r="AT1710" s="73"/>
      <c r="AU1710" s="73"/>
      <c r="AV1710" s="68"/>
      <c r="AW1710" s="67"/>
      <c r="AX1710" s="67"/>
      <c r="AY1710" s="67"/>
      <c r="AZ1710" s="67"/>
      <c r="BA1710" s="123"/>
      <c r="BB1710" s="123"/>
      <c r="BC1710" s="123"/>
      <c r="BD1710" s="123"/>
      <c r="BE1710" s="123"/>
      <c r="BF1710" s="67"/>
    </row>
    <row r="1711" spans="1:58" ht="25.5" customHeight="1" x14ac:dyDescent="0.25">
      <c r="A1711" s="31"/>
      <c r="B1711" s="31"/>
      <c r="C1711" s="31"/>
      <c r="D1711" s="31"/>
      <c r="E1711" s="33"/>
      <c r="F1711" s="90"/>
      <c r="G1711" s="31"/>
      <c r="H1711" s="83"/>
      <c r="I1711" s="83"/>
      <c r="J1711" s="62"/>
      <c r="K1711" s="31"/>
      <c r="L1711" s="31"/>
      <c r="M1711" s="83"/>
      <c r="N1711" s="69"/>
      <c r="O1711" s="69"/>
      <c r="P1711" s="74"/>
      <c r="Q1711" s="74"/>
      <c r="R1711" s="75"/>
      <c r="S1711" s="34"/>
      <c r="T1711" s="83"/>
      <c r="U1711" s="83"/>
      <c r="V1711" s="83"/>
      <c r="W1711" s="83"/>
      <c r="X1711" s="74"/>
      <c r="Y1711" s="74"/>
      <c r="Z1711" s="74"/>
      <c r="AA1711" s="66"/>
      <c r="AB1711" s="72"/>
      <c r="AC1711" s="66"/>
      <c r="AD1711" s="72"/>
      <c r="AE1711" s="72"/>
      <c r="AF1711" s="72"/>
      <c r="AG1711" s="62"/>
      <c r="AH1711" s="104"/>
      <c r="AI1711" s="105"/>
      <c r="AJ1711" s="30"/>
      <c r="AK1711" s="30"/>
      <c r="AL1711" s="30"/>
      <c r="AM1711" s="30"/>
      <c r="AN1711" s="68"/>
      <c r="AO1711" s="68"/>
      <c r="AP1711" s="68"/>
      <c r="AQ1711" s="68"/>
      <c r="AR1711" s="68"/>
      <c r="AS1711" s="31"/>
      <c r="AT1711" s="73"/>
      <c r="AU1711" s="73"/>
      <c r="AV1711" s="68"/>
      <c r="AW1711" s="67"/>
      <c r="AX1711" s="67"/>
      <c r="AY1711" s="67"/>
      <c r="AZ1711" s="67"/>
      <c r="BA1711" s="123"/>
      <c r="BB1711" s="123"/>
      <c r="BC1711" s="123"/>
      <c r="BD1711" s="123"/>
      <c r="BE1711" s="123"/>
      <c r="BF1711" s="67"/>
    </row>
    <row r="1712" spans="1:58" ht="25.5" customHeight="1" x14ac:dyDescent="0.25">
      <c r="A1712" s="31"/>
      <c r="B1712" s="31"/>
      <c r="C1712" s="31"/>
      <c r="D1712" s="31"/>
      <c r="E1712" s="33"/>
      <c r="F1712" s="90"/>
      <c r="G1712" s="31"/>
      <c r="H1712" s="83"/>
      <c r="I1712" s="83"/>
      <c r="J1712" s="62"/>
      <c r="K1712" s="31"/>
      <c r="L1712" s="31"/>
      <c r="M1712" s="83"/>
      <c r="N1712" s="69"/>
      <c r="O1712" s="69"/>
      <c r="P1712" s="74"/>
      <c r="Q1712" s="74"/>
      <c r="R1712" s="75"/>
      <c r="S1712" s="34"/>
      <c r="T1712" s="83"/>
      <c r="U1712" s="83"/>
      <c r="V1712" s="83"/>
      <c r="W1712" s="83"/>
      <c r="X1712" s="74"/>
      <c r="Y1712" s="74"/>
      <c r="Z1712" s="74"/>
      <c r="AA1712" s="66"/>
      <c r="AB1712" s="72"/>
      <c r="AC1712" s="66"/>
      <c r="AD1712" s="72"/>
      <c r="AE1712" s="72"/>
      <c r="AF1712" s="72"/>
      <c r="AG1712" s="62"/>
      <c r="AH1712" s="104"/>
      <c r="AI1712" s="105"/>
      <c r="AJ1712" s="30"/>
      <c r="AK1712" s="30"/>
      <c r="AL1712" s="30"/>
      <c r="AM1712" s="30"/>
      <c r="AN1712" s="68"/>
      <c r="AO1712" s="68"/>
      <c r="AP1712" s="68"/>
      <c r="AQ1712" s="68"/>
      <c r="AR1712" s="68"/>
      <c r="AS1712" s="31"/>
      <c r="AT1712" s="73"/>
      <c r="AU1712" s="73"/>
      <c r="AV1712" s="68"/>
      <c r="AW1712" s="67"/>
      <c r="AX1712" s="67"/>
      <c r="AY1712" s="67"/>
      <c r="AZ1712" s="67"/>
      <c r="BA1712" s="123"/>
      <c r="BB1712" s="123"/>
      <c r="BC1712" s="123"/>
      <c r="BD1712" s="123"/>
      <c r="BE1712" s="123"/>
      <c r="BF1712" s="67"/>
    </row>
    <row r="1713" spans="1:58" ht="25.5" customHeight="1" x14ac:dyDescent="0.25">
      <c r="A1713" s="31"/>
      <c r="B1713" s="31"/>
      <c r="C1713" s="31"/>
      <c r="D1713" s="31"/>
      <c r="E1713" s="33"/>
      <c r="F1713" s="90"/>
      <c r="G1713" s="31"/>
      <c r="H1713" s="83"/>
      <c r="I1713" s="83"/>
      <c r="J1713" s="62"/>
      <c r="K1713" s="31"/>
      <c r="L1713" s="31"/>
      <c r="M1713" s="83"/>
      <c r="N1713" s="69"/>
      <c r="O1713" s="69"/>
      <c r="P1713" s="74"/>
      <c r="Q1713" s="74"/>
      <c r="R1713" s="75"/>
      <c r="S1713" s="34"/>
      <c r="T1713" s="83"/>
      <c r="U1713" s="83"/>
      <c r="V1713" s="83"/>
      <c r="W1713" s="83"/>
      <c r="X1713" s="74"/>
      <c r="Y1713" s="74"/>
      <c r="Z1713" s="74"/>
      <c r="AA1713" s="66"/>
      <c r="AB1713" s="72"/>
      <c r="AC1713" s="66"/>
      <c r="AD1713" s="72"/>
      <c r="AE1713" s="72"/>
      <c r="AF1713" s="72"/>
      <c r="AG1713" s="62"/>
      <c r="AH1713" s="104"/>
      <c r="AI1713" s="105"/>
      <c r="AJ1713" s="30"/>
      <c r="AK1713" s="30"/>
      <c r="AL1713" s="30"/>
      <c r="AM1713" s="30"/>
      <c r="AN1713" s="68"/>
      <c r="AO1713" s="68"/>
      <c r="AP1713" s="68"/>
      <c r="AQ1713" s="68"/>
      <c r="AR1713" s="68"/>
      <c r="AS1713" s="31"/>
      <c r="AT1713" s="73"/>
      <c r="AU1713" s="73"/>
      <c r="AV1713" s="68"/>
      <c r="AW1713" s="67"/>
      <c r="AX1713" s="67"/>
      <c r="AY1713" s="67"/>
      <c r="AZ1713" s="67"/>
      <c r="BA1713" s="123"/>
      <c r="BB1713" s="123"/>
      <c r="BC1713" s="123"/>
      <c r="BD1713" s="123"/>
      <c r="BE1713" s="123"/>
      <c r="BF1713" s="67"/>
    </row>
    <row r="1714" spans="1:58" ht="25.5" customHeight="1" x14ac:dyDescent="0.25">
      <c r="A1714" s="31"/>
      <c r="B1714" s="31"/>
      <c r="C1714" s="31"/>
      <c r="D1714" s="31"/>
      <c r="E1714" s="33"/>
      <c r="F1714" s="90"/>
      <c r="G1714" s="31"/>
      <c r="H1714" s="83"/>
      <c r="I1714" s="83"/>
      <c r="J1714" s="62"/>
      <c r="K1714" s="31"/>
      <c r="L1714" s="31"/>
      <c r="M1714" s="83"/>
      <c r="N1714" s="69"/>
      <c r="O1714" s="69"/>
      <c r="P1714" s="74"/>
      <c r="Q1714" s="74"/>
      <c r="R1714" s="75"/>
      <c r="S1714" s="34"/>
      <c r="T1714" s="83"/>
      <c r="U1714" s="83"/>
      <c r="V1714" s="83"/>
      <c r="W1714" s="83"/>
      <c r="X1714" s="74"/>
      <c r="Y1714" s="74"/>
      <c r="Z1714" s="74"/>
      <c r="AA1714" s="66"/>
      <c r="AB1714" s="72"/>
      <c r="AC1714" s="66"/>
      <c r="AD1714" s="72"/>
      <c r="AE1714" s="72"/>
      <c r="AF1714" s="72"/>
      <c r="AG1714" s="62"/>
      <c r="AH1714" s="104"/>
      <c r="AI1714" s="105"/>
      <c r="AJ1714" s="30"/>
      <c r="AK1714" s="30"/>
      <c r="AL1714" s="30"/>
      <c r="AM1714" s="30"/>
      <c r="AN1714" s="68"/>
      <c r="AO1714" s="68"/>
      <c r="AP1714" s="68"/>
      <c r="AQ1714" s="68"/>
      <c r="AR1714" s="68"/>
      <c r="AS1714" s="31"/>
      <c r="AT1714" s="73"/>
      <c r="AU1714" s="73"/>
      <c r="AV1714" s="68"/>
      <c r="AW1714" s="67"/>
      <c r="AX1714" s="67"/>
      <c r="AY1714" s="67"/>
      <c r="AZ1714" s="67"/>
      <c r="BA1714" s="123"/>
      <c r="BB1714" s="123"/>
      <c r="BC1714" s="123"/>
      <c r="BD1714" s="123"/>
      <c r="BE1714" s="123"/>
      <c r="BF1714" s="67"/>
    </row>
    <row r="1715" spans="1:58" ht="25.5" customHeight="1" x14ac:dyDescent="0.25">
      <c r="A1715" s="31"/>
      <c r="B1715" s="31"/>
      <c r="C1715" s="31"/>
      <c r="D1715" s="31"/>
      <c r="E1715" s="33"/>
      <c r="F1715" s="90"/>
      <c r="G1715" s="31"/>
      <c r="H1715" s="83"/>
      <c r="I1715" s="83"/>
      <c r="J1715" s="62"/>
      <c r="K1715" s="31"/>
      <c r="L1715" s="31"/>
      <c r="M1715" s="83"/>
      <c r="N1715" s="69"/>
      <c r="O1715" s="69"/>
      <c r="P1715" s="74"/>
      <c r="Q1715" s="74"/>
      <c r="R1715" s="75"/>
      <c r="S1715" s="34"/>
      <c r="T1715" s="83"/>
      <c r="U1715" s="83"/>
      <c r="V1715" s="83"/>
      <c r="W1715" s="83"/>
      <c r="X1715" s="74"/>
      <c r="Y1715" s="74"/>
      <c r="Z1715" s="74"/>
      <c r="AA1715" s="66"/>
      <c r="AB1715" s="72"/>
      <c r="AC1715" s="66"/>
      <c r="AD1715" s="72"/>
      <c r="AE1715" s="72"/>
      <c r="AF1715" s="72"/>
      <c r="AG1715" s="62"/>
      <c r="AH1715" s="104"/>
      <c r="AI1715" s="105"/>
      <c r="AJ1715" s="30"/>
      <c r="AK1715" s="30"/>
      <c r="AL1715" s="30"/>
      <c r="AM1715" s="30"/>
      <c r="AN1715" s="68"/>
      <c r="AO1715" s="68"/>
      <c r="AP1715" s="68"/>
      <c r="AQ1715" s="68"/>
      <c r="AR1715" s="68"/>
      <c r="AS1715" s="31"/>
      <c r="AT1715" s="73"/>
      <c r="AU1715" s="73"/>
      <c r="AV1715" s="68"/>
      <c r="AW1715" s="67"/>
      <c r="AX1715" s="67"/>
      <c r="AY1715" s="67"/>
      <c r="AZ1715" s="67"/>
      <c r="BA1715" s="123"/>
      <c r="BB1715" s="123"/>
      <c r="BC1715" s="123"/>
      <c r="BD1715" s="123"/>
      <c r="BE1715" s="123"/>
      <c r="BF1715" s="67"/>
    </row>
    <row r="1716" spans="1:58" ht="25.5" customHeight="1" x14ac:dyDescent="0.25">
      <c r="A1716" s="31"/>
      <c r="B1716" s="31"/>
      <c r="C1716" s="31"/>
      <c r="D1716" s="31"/>
      <c r="E1716" s="33"/>
      <c r="F1716" s="90"/>
      <c r="G1716" s="31"/>
      <c r="H1716" s="83"/>
      <c r="I1716" s="83"/>
      <c r="J1716" s="62"/>
      <c r="K1716" s="31"/>
      <c r="L1716" s="31"/>
      <c r="M1716" s="83"/>
      <c r="N1716" s="69"/>
      <c r="O1716" s="69"/>
      <c r="P1716" s="74"/>
      <c r="Q1716" s="74"/>
      <c r="R1716" s="75"/>
      <c r="S1716" s="34"/>
      <c r="T1716" s="83"/>
      <c r="U1716" s="83"/>
      <c r="V1716" s="83"/>
      <c r="W1716" s="83"/>
      <c r="X1716" s="74"/>
      <c r="Y1716" s="74"/>
      <c r="Z1716" s="74"/>
      <c r="AA1716" s="66"/>
      <c r="AB1716" s="72"/>
      <c r="AC1716" s="66"/>
      <c r="AD1716" s="72"/>
      <c r="AE1716" s="72"/>
      <c r="AF1716" s="72"/>
      <c r="AG1716" s="62"/>
      <c r="AH1716" s="104"/>
      <c r="AI1716" s="105"/>
      <c r="AJ1716" s="30"/>
      <c r="AK1716" s="30"/>
      <c r="AL1716" s="30"/>
      <c r="AM1716" s="30"/>
      <c r="AN1716" s="68"/>
      <c r="AO1716" s="68"/>
      <c r="AP1716" s="68"/>
      <c r="AQ1716" s="68"/>
      <c r="AR1716" s="68"/>
      <c r="AS1716" s="31"/>
      <c r="AT1716" s="73"/>
      <c r="AU1716" s="73"/>
      <c r="AV1716" s="68"/>
      <c r="AW1716" s="67"/>
      <c r="AX1716" s="67"/>
      <c r="AY1716" s="67"/>
      <c r="AZ1716" s="67"/>
      <c r="BA1716" s="123"/>
      <c r="BB1716" s="123"/>
      <c r="BC1716" s="123"/>
      <c r="BD1716" s="123"/>
      <c r="BE1716" s="123"/>
      <c r="BF1716" s="67"/>
    </row>
    <row r="1717" spans="1:58" ht="25.5" customHeight="1" x14ac:dyDescent="0.25">
      <c r="A1717" s="31"/>
      <c r="B1717" s="31"/>
      <c r="C1717" s="31"/>
      <c r="D1717" s="31"/>
      <c r="E1717" s="33"/>
      <c r="F1717" s="90"/>
      <c r="G1717" s="31"/>
      <c r="H1717" s="83"/>
      <c r="I1717" s="83"/>
      <c r="J1717" s="62"/>
      <c r="K1717" s="31"/>
      <c r="L1717" s="31"/>
      <c r="M1717" s="83"/>
      <c r="N1717" s="69"/>
      <c r="O1717" s="69"/>
      <c r="P1717" s="74"/>
      <c r="Q1717" s="74"/>
      <c r="R1717" s="75"/>
      <c r="S1717" s="34"/>
      <c r="T1717" s="83"/>
      <c r="U1717" s="83"/>
      <c r="V1717" s="83"/>
      <c r="W1717" s="83"/>
      <c r="X1717" s="74"/>
      <c r="Y1717" s="74"/>
      <c r="Z1717" s="74"/>
      <c r="AA1717" s="66"/>
      <c r="AB1717" s="72"/>
      <c r="AC1717" s="66"/>
      <c r="AD1717" s="72"/>
      <c r="AE1717" s="72"/>
      <c r="AF1717" s="72"/>
      <c r="AG1717" s="62"/>
      <c r="AH1717" s="104"/>
      <c r="AI1717" s="105"/>
      <c r="AJ1717" s="30"/>
      <c r="AK1717" s="30"/>
      <c r="AL1717" s="30"/>
      <c r="AM1717" s="30"/>
      <c r="AN1717" s="68"/>
      <c r="AO1717" s="68"/>
      <c r="AP1717" s="68"/>
      <c r="AQ1717" s="68"/>
      <c r="AR1717" s="68"/>
      <c r="AS1717" s="31"/>
      <c r="AT1717" s="73"/>
      <c r="AU1717" s="73"/>
      <c r="AV1717" s="68"/>
      <c r="AW1717" s="67"/>
      <c r="AX1717" s="67"/>
      <c r="AY1717" s="67"/>
      <c r="AZ1717" s="67"/>
      <c r="BA1717" s="123"/>
      <c r="BB1717" s="123"/>
      <c r="BC1717" s="123"/>
      <c r="BD1717" s="123"/>
      <c r="BE1717" s="123"/>
      <c r="BF1717" s="67"/>
    </row>
    <row r="1718" spans="1:58" ht="25.5" customHeight="1" x14ac:dyDescent="0.25">
      <c r="A1718" s="31"/>
      <c r="B1718" s="31"/>
      <c r="C1718" s="31"/>
      <c r="D1718" s="31"/>
      <c r="E1718" s="33"/>
      <c r="F1718" s="90"/>
      <c r="G1718" s="31"/>
      <c r="H1718" s="83"/>
      <c r="I1718" s="83"/>
      <c r="J1718" s="62"/>
      <c r="K1718" s="31"/>
      <c r="L1718" s="31"/>
      <c r="M1718" s="83"/>
      <c r="N1718" s="69"/>
      <c r="O1718" s="69"/>
      <c r="P1718" s="74"/>
      <c r="Q1718" s="74"/>
      <c r="R1718" s="75"/>
      <c r="S1718" s="34"/>
      <c r="T1718" s="83"/>
      <c r="U1718" s="83"/>
      <c r="V1718" s="83"/>
      <c r="W1718" s="83"/>
      <c r="X1718" s="74"/>
      <c r="Y1718" s="74"/>
      <c r="Z1718" s="74"/>
      <c r="AA1718" s="66"/>
      <c r="AB1718" s="72"/>
      <c r="AC1718" s="66"/>
      <c r="AD1718" s="72"/>
      <c r="AE1718" s="72"/>
      <c r="AF1718" s="72"/>
      <c r="AG1718" s="62"/>
      <c r="AH1718" s="104"/>
      <c r="AI1718" s="105"/>
      <c r="AJ1718" s="30"/>
      <c r="AK1718" s="30"/>
      <c r="AL1718" s="30"/>
      <c r="AM1718" s="30"/>
      <c r="AN1718" s="68"/>
      <c r="AO1718" s="68"/>
      <c r="AP1718" s="68"/>
      <c r="AQ1718" s="68"/>
      <c r="AR1718" s="68"/>
      <c r="AS1718" s="31"/>
      <c r="AT1718" s="73"/>
      <c r="AU1718" s="73"/>
      <c r="AV1718" s="68"/>
      <c r="AW1718" s="67"/>
      <c r="AX1718" s="67"/>
      <c r="AY1718" s="67"/>
      <c r="AZ1718" s="67"/>
      <c r="BA1718" s="123"/>
      <c r="BB1718" s="123"/>
      <c r="BC1718" s="123"/>
      <c r="BD1718" s="123"/>
      <c r="BE1718" s="123"/>
      <c r="BF1718" s="67"/>
    </row>
    <row r="1719" spans="1:58" ht="25.5" customHeight="1" x14ac:dyDescent="0.25">
      <c r="A1719" s="31"/>
      <c r="B1719" s="31"/>
      <c r="C1719" s="31"/>
      <c r="D1719" s="31"/>
      <c r="E1719" s="33"/>
      <c r="F1719" s="90"/>
      <c r="G1719" s="31"/>
      <c r="H1719" s="83"/>
      <c r="I1719" s="83"/>
      <c r="J1719" s="62"/>
      <c r="K1719" s="31"/>
      <c r="L1719" s="31"/>
      <c r="M1719" s="83"/>
      <c r="N1719" s="69"/>
      <c r="O1719" s="69"/>
      <c r="P1719" s="74"/>
      <c r="Q1719" s="74"/>
      <c r="R1719" s="75"/>
      <c r="S1719" s="34"/>
      <c r="T1719" s="83"/>
      <c r="U1719" s="83"/>
      <c r="V1719" s="83"/>
      <c r="W1719" s="83"/>
      <c r="X1719" s="74"/>
      <c r="Y1719" s="74"/>
      <c r="Z1719" s="74"/>
      <c r="AA1719" s="66"/>
      <c r="AB1719" s="72"/>
      <c r="AC1719" s="66"/>
      <c r="AD1719" s="72"/>
      <c r="AE1719" s="72"/>
      <c r="AF1719" s="72"/>
      <c r="AG1719" s="62"/>
      <c r="AH1719" s="104"/>
      <c r="AI1719" s="105"/>
      <c r="AJ1719" s="30"/>
      <c r="AK1719" s="30"/>
      <c r="AL1719" s="30"/>
      <c r="AM1719" s="30"/>
      <c r="AN1719" s="68"/>
      <c r="AO1719" s="68"/>
      <c r="AP1719" s="68"/>
      <c r="AQ1719" s="68"/>
      <c r="AR1719" s="68"/>
      <c r="AS1719" s="31"/>
      <c r="AT1719" s="73"/>
      <c r="AU1719" s="73"/>
      <c r="AV1719" s="68"/>
      <c r="AW1719" s="67"/>
      <c r="AX1719" s="67"/>
      <c r="AY1719" s="67"/>
      <c r="AZ1719" s="67"/>
      <c r="BA1719" s="123"/>
      <c r="BB1719" s="123"/>
      <c r="BC1719" s="123"/>
      <c r="BD1719" s="123"/>
      <c r="BE1719" s="123"/>
      <c r="BF1719" s="67"/>
    </row>
    <row r="1720" spans="1:58" ht="25.5" customHeight="1" x14ac:dyDescent="0.25">
      <c r="A1720" s="31"/>
      <c r="B1720" s="31"/>
      <c r="C1720" s="31"/>
      <c r="D1720" s="31"/>
      <c r="E1720" s="33"/>
      <c r="F1720" s="90"/>
      <c r="G1720" s="31"/>
      <c r="H1720" s="83"/>
      <c r="I1720" s="83"/>
      <c r="J1720" s="62"/>
      <c r="K1720" s="31"/>
      <c r="L1720" s="31"/>
      <c r="M1720" s="83"/>
      <c r="N1720" s="69"/>
      <c r="O1720" s="69"/>
      <c r="P1720" s="74"/>
      <c r="Q1720" s="74"/>
      <c r="R1720" s="75"/>
      <c r="S1720" s="34"/>
      <c r="T1720" s="83"/>
      <c r="U1720" s="83"/>
      <c r="V1720" s="83"/>
      <c r="W1720" s="83"/>
      <c r="X1720" s="74"/>
      <c r="Y1720" s="74"/>
      <c r="Z1720" s="74"/>
      <c r="AA1720" s="66"/>
      <c r="AB1720" s="72"/>
      <c r="AC1720" s="66"/>
      <c r="AD1720" s="72"/>
      <c r="AE1720" s="72"/>
      <c r="AF1720" s="72"/>
      <c r="AG1720" s="62"/>
      <c r="AH1720" s="104"/>
      <c r="AI1720" s="105"/>
      <c r="AJ1720" s="30"/>
      <c r="AK1720" s="30"/>
      <c r="AL1720" s="30"/>
      <c r="AM1720" s="30"/>
      <c r="AN1720" s="68"/>
      <c r="AO1720" s="68"/>
      <c r="AP1720" s="68"/>
      <c r="AQ1720" s="68"/>
      <c r="AR1720" s="68"/>
      <c r="AS1720" s="31"/>
      <c r="AT1720" s="73"/>
      <c r="AU1720" s="73"/>
      <c r="AV1720" s="68"/>
      <c r="AW1720" s="67"/>
      <c r="AX1720" s="67"/>
      <c r="AY1720" s="67"/>
      <c r="AZ1720" s="67"/>
      <c r="BA1720" s="123"/>
      <c r="BB1720" s="123"/>
      <c r="BC1720" s="123"/>
      <c r="BD1720" s="123"/>
      <c r="BE1720" s="123"/>
      <c r="BF1720" s="67"/>
    </row>
    <row r="1721" spans="1:58" ht="25.5" customHeight="1" x14ac:dyDescent="0.25">
      <c r="A1721" s="31"/>
      <c r="B1721" s="31"/>
      <c r="C1721" s="31"/>
      <c r="D1721" s="31"/>
      <c r="E1721" s="33"/>
      <c r="F1721" s="90"/>
      <c r="G1721" s="31"/>
      <c r="H1721" s="83"/>
      <c r="I1721" s="83"/>
      <c r="J1721" s="62"/>
      <c r="K1721" s="31"/>
      <c r="L1721" s="31"/>
      <c r="M1721" s="83"/>
      <c r="N1721" s="69"/>
      <c r="O1721" s="69"/>
      <c r="P1721" s="74"/>
      <c r="Q1721" s="74"/>
      <c r="R1721" s="75"/>
      <c r="S1721" s="34"/>
      <c r="T1721" s="83"/>
      <c r="U1721" s="83"/>
      <c r="V1721" s="83"/>
      <c r="W1721" s="83"/>
      <c r="X1721" s="74"/>
      <c r="Y1721" s="74"/>
      <c r="Z1721" s="74"/>
      <c r="AA1721" s="66"/>
      <c r="AB1721" s="72"/>
      <c r="AC1721" s="66"/>
      <c r="AD1721" s="72"/>
      <c r="AE1721" s="72"/>
      <c r="AF1721" s="72"/>
      <c r="AG1721" s="62"/>
      <c r="AH1721" s="104"/>
      <c r="AI1721" s="105"/>
      <c r="AJ1721" s="30"/>
      <c r="AK1721" s="30"/>
      <c r="AL1721" s="30"/>
      <c r="AM1721" s="30"/>
      <c r="AN1721" s="68"/>
      <c r="AO1721" s="68"/>
      <c r="AP1721" s="68"/>
      <c r="AQ1721" s="68"/>
      <c r="AR1721" s="68"/>
      <c r="AS1721" s="31"/>
      <c r="AT1721" s="73"/>
      <c r="AU1721" s="73"/>
      <c r="AV1721" s="68"/>
      <c r="AW1721" s="67"/>
      <c r="AX1721" s="67"/>
      <c r="AY1721" s="67"/>
      <c r="AZ1721" s="67"/>
      <c r="BA1721" s="123"/>
      <c r="BB1721" s="123"/>
      <c r="BC1721" s="123"/>
      <c r="BD1721" s="123"/>
      <c r="BE1721" s="123"/>
      <c r="BF1721" s="67"/>
    </row>
    <row r="1722" spans="1:58" ht="25.5" customHeight="1" x14ac:dyDescent="0.25">
      <c r="A1722" s="31"/>
      <c r="B1722" s="31"/>
      <c r="C1722" s="31"/>
      <c r="D1722" s="31"/>
      <c r="E1722" s="33"/>
      <c r="F1722" s="90"/>
      <c r="G1722" s="31"/>
      <c r="H1722" s="83"/>
      <c r="I1722" s="83"/>
      <c r="J1722" s="62"/>
      <c r="K1722" s="31"/>
      <c r="L1722" s="31"/>
      <c r="M1722" s="83"/>
      <c r="N1722" s="69"/>
      <c r="O1722" s="69"/>
      <c r="P1722" s="74"/>
      <c r="Q1722" s="74"/>
      <c r="R1722" s="75"/>
      <c r="S1722" s="34"/>
      <c r="T1722" s="83"/>
      <c r="U1722" s="83"/>
      <c r="V1722" s="83"/>
      <c r="W1722" s="83"/>
      <c r="X1722" s="74"/>
      <c r="Y1722" s="74"/>
      <c r="Z1722" s="74"/>
      <c r="AA1722" s="66"/>
      <c r="AB1722" s="72"/>
      <c r="AC1722" s="66"/>
      <c r="AD1722" s="72"/>
      <c r="AE1722" s="72"/>
      <c r="AF1722" s="72"/>
      <c r="AG1722" s="62"/>
      <c r="AH1722" s="104"/>
      <c r="AI1722" s="105"/>
      <c r="AJ1722" s="30"/>
      <c r="AK1722" s="30"/>
      <c r="AL1722" s="30"/>
      <c r="AM1722" s="30"/>
      <c r="AN1722" s="68"/>
      <c r="AO1722" s="68"/>
      <c r="AP1722" s="68"/>
      <c r="AQ1722" s="68"/>
      <c r="AR1722" s="68"/>
      <c r="AS1722" s="31"/>
      <c r="AT1722" s="73"/>
      <c r="AU1722" s="73"/>
      <c r="AV1722" s="68"/>
      <c r="AW1722" s="67"/>
      <c r="AX1722" s="67"/>
      <c r="AY1722" s="67"/>
      <c r="AZ1722" s="67"/>
      <c r="BA1722" s="123"/>
      <c r="BB1722" s="123"/>
      <c r="BC1722" s="123"/>
      <c r="BD1722" s="123"/>
      <c r="BE1722" s="123"/>
      <c r="BF1722" s="67"/>
    </row>
    <row r="1723" spans="1:58" ht="25.5" customHeight="1" x14ac:dyDescent="0.25">
      <c r="A1723" s="31"/>
      <c r="B1723" s="31"/>
      <c r="C1723" s="31"/>
      <c r="D1723" s="31"/>
      <c r="E1723" s="33"/>
      <c r="F1723" s="90"/>
      <c r="G1723" s="31"/>
      <c r="H1723" s="83"/>
      <c r="I1723" s="83"/>
      <c r="J1723" s="62"/>
      <c r="K1723" s="31"/>
      <c r="L1723" s="31"/>
      <c r="M1723" s="83"/>
      <c r="N1723" s="69"/>
      <c r="O1723" s="69"/>
      <c r="P1723" s="74"/>
      <c r="Q1723" s="74"/>
      <c r="R1723" s="75"/>
      <c r="S1723" s="34"/>
      <c r="T1723" s="83"/>
      <c r="U1723" s="83"/>
      <c r="V1723" s="83"/>
      <c r="W1723" s="83"/>
      <c r="X1723" s="74"/>
      <c r="Y1723" s="74"/>
      <c r="Z1723" s="74"/>
      <c r="AA1723" s="66"/>
      <c r="AB1723" s="72"/>
      <c r="AC1723" s="66"/>
      <c r="AD1723" s="72"/>
      <c r="AE1723" s="72"/>
      <c r="AF1723" s="72"/>
      <c r="AG1723" s="62"/>
      <c r="AH1723" s="104"/>
      <c r="AI1723" s="105"/>
      <c r="AJ1723" s="30"/>
      <c r="AK1723" s="30"/>
      <c r="AL1723" s="30"/>
      <c r="AM1723" s="30"/>
      <c r="AN1723" s="68"/>
      <c r="AO1723" s="68"/>
      <c r="AP1723" s="68"/>
      <c r="AQ1723" s="68"/>
      <c r="AR1723" s="68"/>
      <c r="AS1723" s="31"/>
      <c r="AT1723" s="73"/>
      <c r="AU1723" s="73"/>
      <c r="AV1723" s="68"/>
      <c r="AW1723" s="67"/>
      <c r="AX1723" s="67"/>
      <c r="AY1723" s="67"/>
      <c r="AZ1723" s="67"/>
      <c r="BA1723" s="123"/>
      <c r="BB1723" s="123"/>
      <c r="BC1723" s="123"/>
      <c r="BD1723" s="123"/>
      <c r="BE1723" s="123"/>
      <c r="BF1723" s="67"/>
    </row>
    <row r="1724" spans="1:58" ht="25.5" customHeight="1" x14ac:dyDescent="0.25">
      <c r="A1724" s="31"/>
      <c r="B1724" s="31"/>
      <c r="C1724" s="31"/>
      <c r="D1724" s="31"/>
      <c r="E1724" s="33"/>
      <c r="F1724" s="90"/>
      <c r="G1724" s="31"/>
      <c r="H1724" s="83"/>
      <c r="I1724" s="83"/>
      <c r="J1724" s="62"/>
      <c r="K1724" s="31"/>
      <c r="L1724" s="31"/>
      <c r="M1724" s="83"/>
      <c r="N1724" s="69"/>
      <c r="O1724" s="69"/>
      <c r="P1724" s="74"/>
      <c r="Q1724" s="74"/>
      <c r="R1724" s="75"/>
      <c r="S1724" s="34"/>
      <c r="T1724" s="83"/>
      <c r="U1724" s="83"/>
      <c r="V1724" s="83"/>
      <c r="W1724" s="83"/>
      <c r="X1724" s="74"/>
      <c r="Y1724" s="74"/>
      <c r="Z1724" s="74"/>
      <c r="AA1724" s="66"/>
      <c r="AB1724" s="72"/>
      <c r="AC1724" s="66"/>
      <c r="AD1724" s="72"/>
      <c r="AE1724" s="72"/>
      <c r="AF1724" s="72"/>
      <c r="AG1724" s="62"/>
      <c r="AH1724" s="104"/>
      <c r="AI1724" s="105"/>
      <c r="AJ1724" s="30"/>
      <c r="AK1724" s="30"/>
      <c r="AL1724" s="30"/>
      <c r="AM1724" s="30"/>
      <c r="AN1724" s="68"/>
      <c r="AO1724" s="68"/>
      <c r="AP1724" s="68"/>
      <c r="AQ1724" s="68"/>
      <c r="AR1724" s="68"/>
      <c r="AS1724" s="31"/>
      <c r="AT1724" s="73"/>
      <c r="AU1724" s="73"/>
      <c r="AV1724" s="68"/>
      <c r="AW1724" s="67"/>
      <c r="AX1724" s="67"/>
      <c r="AY1724" s="67"/>
      <c r="AZ1724" s="67"/>
      <c r="BA1724" s="123"/>
      <c r="BB1724" s="123"/>
      <c r="BC1724" s="123"/>
      <c r="BD1724" s="123"/>
      <c r="BE1724" s="123"/>
      <c r="BF1724" s="67"/>
    </row>
    <row r="1725" spans="1:58" ht="25.5" customHeight="1" x14ac:dyDescent="0.25">
      <c r="A1725" s="31"/>
      <c r="B1725" s="31"/>
      <c r="C1725" s="31"/>
      <c r="D1725" s="31"/>
      <c r="E1725" s="33"/>
      <c r="F1725" s="90"/>
      <c r="G1725" s="31"/>
      <c r="H1725" s="83"/>
      <c r="I1725" s="83"/>
      <c r="J1725" s="62"/>
      <c r="K1725" s="31"/>
      <c r="L1725" s="31"/>
      <c r="M1725" s="83"/>
      <c r="N1725" s="69"/>
      <c r="O1725" s="69"/>
      <c r="P1725" s="74"/>
      <c r="Q1725" s="74"/>
      <c r="R1725" s="75"/>
      <c r="S1725" s="34"/>
      <c r="T1725" s="83"/>
      <c r="U1725" s="83"/>
      <c r="V1725" s="83"/>
      <c r="W1725" s="83"/>
      <c r="X1725" s="74"/>
      <c r="Y1725" s="74"/>
      <c r="Z1725" s="74"/>
      <c r="AA1725" s="66"/>
      <c r="AB1725" s="72"/>
      <c r="AC1725" s="66"/>
      <c r="AD1725" s="72"/>
      <c r="AE1725" s="72"/>
      <c r="AF1725" s="72"/>
      <c r="AG1725" s="62"/>
      <c r="AH1725" s="104"/>
      <c r="AI1725" s="105"/>
      <c r="AJ1725" s="30"/>
      <c r="AK1725" s="30"/>
      <c r="AL1725" s="30"/>
      <c r="AM1725" s="30"/>
      <c r="AN1725" s="68"/>
      <c r="AO1725" s="68"/>
      <c r="AP1725" s="68"/>
      <c r="AQ1725" s="68"/>
      <c r="AR1725" s="68"/>
      <c r="AS1725" s="31"/>
      <c r="AT1725" s="73"/>
      <c r="AU1725" s="73"/>
      <c r="AV1725" s="68"/>
      <c r="AW1725" s="67"/>
      <c r="AX1725" s="67"/>
      <c r="AY1725" s="67"/>
      <c r="AZ1725" s="67"/>
      <c r="BA1725" s="123"/>
      <c r="BB1725" s="123"/>
      <c r="BC1725" s="123"/>
      <c r="BD1725" s="123"/>
      <c r="BE1725" s="123"/>
      <c r="BF1725" s="67"/>
    </row>
    <row r="1726" spans="1:58" ht="25.5" customHeight="1" x14ac:dyDescent="0.25">
      <c r="A1726" s="31"/>
      <c r="B1726" s="31"/>
      <c r="C1726" s="31"/>
      <c r="D1726" s="31"/>
      <c r="E1726" s="33"/>
      <c r="F1726" s="90"/>
      <c r="G1726" s="31"/>
      <c r="H1726" s="83"/>
      <c r="I1726" s="83"/>
      <c r="J1726" s="62"/>
      <c r="K1726" s="31"/>
      <c r="L1726" s="31"/>
      <c r="M1726" s="83"/>
      <c r="N1726" s="69"/>
      <c r="O1726" s="69"/>
      <c r="P1726" s="74"/>
      <c r="Q1726" s="74"/>
      <c r="R1726" s="75"/>
      <c r="S1726" s="34"/>
      <c r="T1726" s="83"/>
      <c r="U1726" s="83"/>
      <c r="V1726" s="83"/>
      <c r="W1726" s="83"/>
      <c r="X1726" s="74"/>
      <c r="Y1726" s="74"/>
      <c r="Z1726" s="74"/>
      <c r="AA1726" s="66"/>
      <c r="AB1726" s="72"/>
      <c r="AC1726" s="66"/>
      <c r="AD1726" s="72"/>
      <c r="AE1726" s="72"/>
      <c r="AF1726" s="72"/>
      <c r="AG1726" s="62"/>
      <c r="AH1726" s="104"/>
      <c r="AI1726" s="105"/>
      <c r="AJ1726" s="30"/>
      <c r="AK1726" s="30"/>
      <c r="AL1726" s="30"/>
      <c r="AM1726" s="30"/>
      <c r="AN1726" s="68"/>
      <c r="AO1726" s="68"/>
      <c r="AP1726" s="68"/>
      <c r="AQ1726" s="68"/>
      <c r="AR1726" s="68"/>
      <c r="AS1726" s="31"/>
      <c r="AT1726" s="73"/>
      <c r="AU1726" s="73"/>
      <c r="AV1726" s="68"/>
      <c r="AW1726" s="67"/>
      <c r="AX1726" s="67"/>
      <c r="AY1726" s="67"/>
      <c r="AZ1726" s="67"/>
      <c r="BA1726" s="123"/>
      <c r="BB1726" s="123"/>
      <c r="BC1726" s="123"/>
      <c r="BD1726" s="123"/>
      <c r="BE1726" s="123"/>
      <c r="BF1726" s="67"/>
    </row>
    <row r="1727" spans="1:58" ht="25.5" customHeight="1" x14ac:dyDescent="0.25">
      <c r="A1727" s="31"/>
      <c r="B1727" s="31"/>
      <c r="C1727" s="31"/>
      <c r="D1727" s="31"/>
      <c r="E1727" s="33"/>
      <c r="F1727" s="90"/>
      <c r="G1727" s="31"/>
      <c r="H1727" s="83"/>
      <c r="I1727" s="83"/>
      <c r="J1727" s="62"/>
      <c r="K1727" s="31"/>
      <c r="L1727" s="31"/>
      <c r="M1727" s="83"/>
      <c r="N1727" s="69"/>
      <c r="O1727" s="69"/>
      <c r="P1727" s="74"/>
      <c r="Q1727" s="74"/>
      <c r="R1727" s="75"/>
      <c r="S1727" s="34"/>
      <c r="T1727" s="83"/>
      <c r="U1727" s="83"/>
      <c r="V1727" s="83"/>
      <c r="W1727" s="83"/>
      <c r="X1727" s="74"/>
      <c r="Y1727" s="74"/>
      <c r="Z1727" s="74"/>
      <c r="AA1727" s="66"/>
      <c r="AB1727" s="72"/>
      <c r="AC1727" s="66"/>
      <c r="AD1727" s="72"/>
      <c r="AE1727" s="72"/>
      <c r="AF1727" s="72"/>
      <c r="AG1727" s="62"/>
      <c r="AH1727" s="104"/>
      <c r="AI1727" s="105"/>
      <c r="AJ1727" s="30"/>
      <c r="AK1727" s="30"/>
      <c r="AL1727" s="30"/>
      <c r="AM1727" s="30"/>
      <c r="AN1727" s="68"/>
      <c r="AO1727" s="68"/>
      <c r="AP1727" s="68"/>
      <c r="AQ1727" s="68"/>
      <c r="AR1727" s="68"/>
      <c r="AS1727" s="31"/>
      <c r="AT1727" s="73"/>
      <c r="AU1727" s="73"/>
      <c r="AV1727" s="68"/>
      <c r="AW1727" s="67"/>
      <c r="AX1727" s="67"/>
      <c r="AY1727" s="67"/>
      <c r="AZ1727" s="67"/>
      <c r="BA1727" s="123"/>
      <c r="BB1727" s="123"/>
      <c r="BC1727" s="123"/>
      <c r="BD1727" s="123"/>
      <c r="BE1727" s="123"/>
      <c r="BF1727" s="67"/>
    </row>
    <row r="1728" spans="1:58" ht="25.5" customHeight="1" x14ac:dyDescent="0.25">
      <c r="A1728" s="31"/>
      <c r="B1728" s="31"/>
      <c r="C1728" s="31"/>
      <c r="D1728" s="31"/>
      <c r="E1728" s="33"/>
      <c r="F1728" s="90"/>
      <c r="G1728" s="31"/>
      <c r="H1728" s="83"/>
      <c r="I1728" s="83"/>
      <c r="J1728" s="62"/>
      <c r="K1728" s="31"/>
      <c r="L1728" s="31"/>
      <c r="M1728" s="83"/>
      <c r="N1728" s="69"/>
      <c r="O1728" s="69"/>
      <c r="P1728" s="74"/>
      <c r="Q1728" s="74"/>
      <c r="R1728" s="75"/>
      <c r="S1728" s="34"/>
      <c r="T1728" s="83"/>
      <c r="U1728" s="83"/>
      <c r="V1728" s="83"/>
      <c r="W1728" s="83"/>
      <c r="X1728" s="74"/>
      <c r="Y1728" s="74"/>
      <c r="Z1728" s="74"/>
      <c r="AA1728" s="66"/>
      <c r="AB1728" s="72"/>
      <c r="AC1728" s="66"/>
      <c r="AD1728" s="72"/>
      <c r="AE1728" s="72"/>
      <c r="AF1728" s="72"/>
      <c r="AG1728" s="62"/>
      <c r="AH1728" s="104"/>
      <c r="AI1728" s="105"/>
      <c r="AJ1728" s="30"/>
      <c r="AK1728" s="30"/>
      <c r="AL1728" s="30"/>
      <c r="AM1728" s="30"/>
      <c r="AN1728" s="68"/>
      <c r="AO1728" s="68"/>
      <c r="AP1728" s="68"/>
      <c r="AQ1728" s="68"/>
      <c r="AR1728" s="68"/>
      <c r="AS1728" s="31"/>
      <c r="AT1728" s="73"/>
      <c r="AU1728" s="73"/>
      <c r="AV1728" s="68"/>
      <c r="AW1728" s="67"/>
      <c r="AX1728" s="67"/>
      <c r="AY1728" s="67"/>
      <c r="AZ1728" s="67"/>
      <c r="BA1728" s="123"/>
      <c r="BB1728" s="123"/>
      <c r="BC1728" s="123"/>
      <c r="BD1728" s="123"/>
      <c r="BE1728" s="123"/>
      <c r="BF1728" s="67"/>
    </row>
    <row r="1729" spans="1:58" ht="25.5" customHeight="1" x14ac:dyDescent="0.25">
      <c r="A1729" s="31"/>
      <c r="B1729" s="31"/>
      <c r="C1729" s="31"/>
      <c r="D1729" s="31"/>
      <c r="E1729" s="33"/>
      <c r="F1729" s="90"/>
      <c r="G1729" s="31"/>
      <c r="H1729" s="83"/>
      <c r="I1729" s="83"/>
      <c r="J1729" s="62"/>
      <c r="K1729" s="31"/>
      <c r="L1729" s="31"/>
      <c r="M1729" s="83"/>
      <c r="N1729" s="69"/>
      <c r="O1729" s="69"/>
      <c r="P1729" s="74"/>
      <c r="Q1729" s="74"/>
      <c r="R1729" s="75"/>
      <c r="S1729" s="34"/>
      <c r="T1729" s="83"/>
      <c r="U1729" s="83"/>
      <c r="V1729" s="83"/>
      <c r="W1729" s="83"/>
      <c r="X1729" s="74"/>
      <c r="Y1729" s="74"/>
      <c r="Z1729" s="74"/>
      <c r="AA1729" s="66"/>
      <c r="AB1729" s="72"/>
      <c r="AC1729" s="66"/>
      <c r="AD1729" s="72"/>
      <c r="AE1729" s="72"/>
      <c r="AF1729" s="72"/>
      <c r="AG1729" s="62"/>
      <c r="AH1729" s="104"/>
      <c r="AI1729" s="105"/>
      <c r="AJ1729" s="30"/>
      <c r="AK1729" s="30"/>
      <c r="AL1729" s="30"/>
      <c r="AM1729" s="30"/>
      <c r="AN1729" s="68"/>
      <c r="AO1729" s="68"/>
      <c r="AP1729" s="68"/>
      <c r="AQ1729" s="68"/>
      <c r="AR1729" s="68"/>
      <c r="AS1729" s="31"/>
      <c r="AT1729" s="73"/>
      <c r="AU1729" s="73"/>
      <c r="AV1729" s="68"/>
      <c r="AW1729" s="67"/>
      <c r="AX1729" s="67"/>
      <c r="AY1729" s="67"/>
      <c r="AZ1729" s="67"/>
      <c r="BA1729" s="123"/>
      <c r="BB1729" s="123"/>
      <c r="BC1729" s="123"/>
      <c r="BD1729" s="123"/>
      <c r="BE1729" s="123"/>
      <c r="BF1729" s="67"/>
    </row>
    <row r="1730" spans="1:58" ht="25.5" customHeight="1" x14ac:dyDescent="0.25">
      <c r="A1730" s="31"/>
      <c r="B1730" s="31"/>
      <c r="C1730" s="31"/>
      <c r="D1730" s="31"/>
      <c r="E1730" s="33"/>
      <c r="F1730" s="90"/>
      <c r="G1730" s="31"/>
      <c r="H1730" s="83"/>
      <c r="I1730" s="83"/>
      <c r="J1730" s="62"/>
      <c r="K1730" s="31"/>
      <c r="L1730" s="31"/>
      <c r="M1730" s="83"/>
      <c r="N1730" s="69"/>
      <c r="O1730" s="69"/>
      <c r="P1730" s="74"/>
      <c r="Q1730" s="74"/>
      <c r="R1730" s="75"/>
      <c r="S1730" s="34"/>
      <c r="T1730" s="83"/>
      <c r="U1730" s="83"/>
      <c r="V1730" s="83"/>
      <c r="W1730" s="83"/>
      <c r="X1730" s="74"/>
      <c r="Y1730" s="74"/>
      <c r="Z1730" s="74"/>
      <c r="AA1730" s="66"/>
      <c r="AB1730" s="72"/>
      <c r="AC1730" s="66"/>
      <c r="AD1730" s="72"/>
      <c r="AE1730" s="72"/>
      <c r="AF1730" s="72"/>
      <c r="AG1730" s="62"/>
      <c r="AH1730" s="104"/>
      <c r="AI1730" s="105"/>
      <c r="AJ1730" s="30"/>
      <c r="AK1730" s="30"/>
      <c r="AL1730" s="30"/>
      <c r="AM1730" s="30"/>
      <c r="AN1730" s="68"/>
      <c r="AO1730" s="68"/>
      <c r="AP1730" s="68"/>
      <c r="AQ1730" s="68"/>
      <c r="AR1730" s="68"/>
      <c r="AS1730" s="31"/>
      <c r="AT1730" s="73"/>
      <c r="AU1730" s="73"/>
      <c r="AV1730" s="68"/>
      <c r="AW1730" s="67"/>
      <c r="AX1730" s="67"/>
      <c r="AY1730" s="67"/>
      <c r="AZ1730" s="67"/>
      <c r="BA1730" s="123"/>
      <c r="BB1730" s="123"/>
      <c r="BC1730" s="123"/>
      <c r="BD1730" s="123"/>
      <c r="BE1730" s="123"/>
      <c r="BF1730" s="67"/>
    </row>
    <row r="1731" spans="1:58" ht="25.5" customHeight="1" x14ac:dyDescent="0.25">
      <c r="A1731" s="31"/>
      <c r="B1731" s="31"/>
      <c r="C1731" s="31"/>
      <c r="D1731" s="31"/>
      <c r="E1731" s="33"/>
      <c r="F1731" s="90"/>
      <c r="G1731" s="31"/>
      <c r="H1731" s="83"/>
      <c r="I1731" s="83"/>
      <c r="J1731" s="62"/>
      <c r="K1731" s="31"/>
      <c r="L1731" s="31"/>
      <c r="M1731" s="83"/>
      <c r="N1731" s="69"/>
      <c r="O1731" s="69"/>
      <c r="P1731" s="74"/>
      <c r="Q1731" s="74"/>
      <c r="R1731" s="75"/>
      <c r="S1731" s="34"/>
      <c r="T1731" s="83"/>
      <c r="U1731" s="83"/>
      <c r="V1731" s="83"/>
      <c r="W1731" s="83"/>
      <c r="X1731" s="74"/>
      <c r="Y1731" s="74"/>
      <c r="Z1731" s="74"/>
      <c r="AA1731" s="66"/>
      <c r="AB1731" s="72"/>
      <c r="AC1731" s="66"/>
      <c r="AD1731" s="72"/>
      <c r="AE1731" s="72"/>
      <c r="AF1731" s="72"/>
      <c r="AG1731" s="62"/>
      <c r="AH1731" s="104"/>
      <c r="AI1731" s="105"/>
      <c r="AJ1731" s="30"/>
      <c r="AK1731" s="30"/>
      <c r="AL1731" s="30"/>
      <c r="AM1731" s="30"/>
      <c r="AN1731" s="68"/>
      <c r="AO1731" s="68"/>
      <c r="AP1731" s="68"/>
      <c r="AQ1731" s="68"/>
      <c r="AR1731" s="68"/>
      <c r="AS1731" s="31"/>
      <c r="AT1731" s="73"/>
      <c r="AU1731" s="73"/>
      <c r="AV1731" s="68"/>
      <c r="AW1731" s="67"/>
      <c r="AX1731" s="67"/>
      <c r="AY1731" s="67"/>
      <c r="AZ1731" s="67"/>
      <c r="BA1731" s="123"/>
      <c r="BB1731" s="123"/>
      <c r="BC1731" s="123"/>
      <c r="BD1731" s="123"/>
      <c r="BE1731" s="123"/>
      <c r="BF1731" s="67"/>
    </row>
    <row r="1732" spans="1:58" ht="25.5" customHeight="1" x14ac:dyDescent="0.25">
      <c r="A1732" s="31"/>
      <c r="B1732" s="31"/>
      <c r="C1732" s="31"/>
      <c r="D1732" s="31"/>
      <c r="E1732" s="33"/>
      <c r="F1732" s="90"/>
      <c r="G1732" s="31"/>
      <c r="H1732" s="83"/>
      <c r="I1732" s="83"/>
      <c r="J1732" s="62"/>
      <c r="K1732" s="31"/>
      <c r="L1732" s="31"/>
      <c r="M1732" s="83"/>
      <c r="N1732" s="69"/>
      <c r="O1732" s="69"/>
      <c r="P1732" s="74"/>
      <c r="Q1732" s="74"/>
      <c r="R1732" s="75"/>
      <c r="S1732" s="34"/>
      <c r="T1732" s="83"/>
      <c r="U1732" s="83"/>
      <c r="V1732" s="83"/>
      <c r="W1732" s="83"/>
      <c r="X1732" s="74"/>
      <c r="Y1732" s="74"/>
      <c r="Z1732" s="74"/>
      <c r="AA1732" s="66"/>
      <c r="AB1732" s="72"/>
      <c r="AC1732" s="66"/>
      <c r="AD1732" s="72"/>
      <c r="AE1732" s="72"/>
      <c r="AF1732" s="72"/>
      <c r="AG1732" s="62"/>
      <c r="AH1732" s="104"/>
      <c r="AI1732" s="105"/>
      <c r="AJ1732" s="30"/>
      <c r="AK1732" s="30"/>
      <c r="AL1732" s="30"/>
      <c r="AM1732" s="30"/>
      <c r="AN1732" s="68"/>
      <c r="AO1732" s="68"/>
      <c r="AP1732" s="68"/>
      <c r="AQ1732" s="68"/>
      <c r="AR1732" s="68"/>
      <c r="AS1732" s="31"/>
      <c r="AT1732" s="73"/>
      <c r="AU1732" s="73"/>
      <c r="AV1732" s="68"/>
      <c r="AW1732" s="67"/>
      <c r="AX1732" s="67"/>
      <c r="AY1732" s="67"/>
      <c r="AZ1732" s="67"/>
      <c r="BA1732" s="123"/>
      <c r="BB1732" s="123"/>
      <c r="BC1732" s="123"/>
      <c r="BD1732" s="123"/>
      <c r="BE1732" s="123"/>
      <c r="BF1732" s="67"/>
    </row>
    <row r="1733" spans="1:58" ht="25.5" customHeight="1" x14ac:dyDescent="0.25">
      <c r="A1733" s="31"/>
      <c r="B1733" s="31"/>
      <c r="C1733" s="31"/>
      <c r="D1733" s="31"/>
      <c r="E1733" s="33"/>
      <c r="F1733" s="90"/>
      <c r="G1733" s="31"/>
      <c r="H1733" s="83"/>
      <c r="I1733" s="83"/>
      <c r="J1733" s="62"/>
      <c r="K1733" s="31"/>
      <c r="L1733" s="31"/>
      <c r="M1733" s="83"/>
      <c r="N1733" s="69"/>
      <c r="O1733" s="69"/>
      <c r="P1733" s="74"/>
      <c r="Q1733" s="74"/>
      <c r="R1733" s="75"/>
      <c r="S1733" s="34"/>
      <c r="T1733" s="83"/>
      <c r="U1733" s="83"/>
      <c r="V1733" s="83"/>
      <c r="W1733" s="83"/>
      <c r="X1733" s="74"/>
      <c r="Y1733" s="74"/>
      <c r="Z1733" s="74"/>
      <c r="AA1733" s="66"/>
      <c r="AB1733" s="72"/>
      <c r="AC1733" s="66"/>
      <c r="AD1733" s="72"/>
      <c r="AE1733" s="72"/>
      <c r="AF1733" s="72"/>
      <c r="AG1733" s="62"/>
      <c r="AH1733" s="104"/>
      <c r="AI1733" s="105"/>
      <c r="AJ1733" s="30"/>
      <c r="AK1733" s="30"/>
      <c r="AL1733" s="30"/>
      <c r="AM1733" s="30"/>
      <c r="AN1733" s="68"/>
      <c r="AO1733" s="68"/>
      <c r="AP1733" s="68"/>
      <c r="AQ1733" s="68"/>
      <c r="AR1733" s="68"/>
      <c r="AS1733" s="31"/>
      <c r="AT1733" s="73"/>
      <c r="AU1733" s="73"/>
      <c r="AV1733" s="68"/>
      <c r="AW1733" s="67"/>
      <c r="AX1733" s="67"/>
      <c r="AY1733" s="67"/>
      <c r="AZ1733" s="67"/>
      <c r="BA1733" s="123"/>
      <c r="BB1733" s="123"/>
      <c r="BC1733" s="123"/>
      <c r="BD1733" s="123"/>
      <c r="BE1733" s="123"/>
      <c r="BF1733" s="67"/>
    </row>
    <row r="1734" spans="1:58" ht="25.5" customHeight="1" x14ac:dyDescent="0.25">
      <c r="A1734" s="31"/>
      <c r="B1734" s="31"/>
      <c r="C1734" s="31"/>
      <c r="D1734" s="31"/>
      <c r="E1734" s="33"/>
      <c r="F1734" s="90"/>
      <c r="G1734" s="31"/>
      <c r="H1734" s="83"/>
      <c r="I1734" s="83"/>
      <c r="J1734" s="62"/>
      <c r="K1734" s="31"/>
      <c r="L1734" s="31"/>
      <c r="M1734" s="83"/>
      <c r="N1734" s="69"/>
      <c r="O1734" s="69"/>
      <c r="P1734" s="74"/>
      <c r="Q1734" s="74"/>
      <c r="R1734" s="75"/>
      <c r="S1734" s="34"/>
      <c r="T1734" s="83"/>
      <c r="U1734" s="83"/>
      <c r="V1734" s="83"/>
      <c r="W1734" s="83"/>
      <c r="X1734" s="74"/>
      <c r="Y1734" s="74"/>
      <c r="Z1734" s="74"/>
      <c r="AA1734" s="66"/>
      <c r="AB1734" s="72"/>
      <c r="AC1734" s="66"/>
      <c r="AD1734" s="72"/>
      <c r="AE1734" s="72"/>
      <c r="AF1734" s="72"/>
      <c r="AG1734" s="62"/>
      <c r="AH1734" s="104"/>
      <c r="AI1734" s="105"/>
      <c r="AJ1734" s="30"/>
      <c r="AK1734" s="30"/>
      <c r="AL1734" s="30"/>
      <c r="AM1734" s="30"/>
      <c r="AN1734" s="68"/>
      <c r="AO1734" s="68"/>
      <c r="AP1734" s="68"/>
      <c r="AQ1734" s="68"/>
      <c r="AR1734" s="68"/>
      <c r="AS1734" s="31"/>
      <c r="AT1734" s="73"/>
      <c r="AU1734" s="73"/>
      <c r="AV1734" s="68"/>
      <c r="AW1734" s="67"/>
      <c r="AX1734" s="67"/>
      <c r="AY1734" s="67"/>
      <c r="AZ1734" s="67"/>
      <c r="BA1734" s="123"/>
      <c r="BB1734" s="123"/>
      <c r="BC1734" s="123"/>
      <c r="BD1734" s="123"/>
      <c r="BE1734" s="123"/>
      <c r="BF1734" s="67"/>
    </row>
    <row r="1735" spans="1:58" ht="25.5" customHeight="1" x14ac:dyDescent="0.25">
      <c r="A1735" s="31"/>
      <c r="B1735" s="31"/>
      <c r="C1735" s="31"/>
      <c r="D1735" s="31"/>
      <c r="E1735" s="33"/>
      <c r="F1735" s="90"/>
      <c r="G1735" s="31"/>
      <c r="H1735" s="83"/>
      <c r="I1735" s="83"/>
      <c r="J1735" s="62"/>
      <c r="K1735" s="31"/>
      <c r="L1735" s="31"/>
      <c r="M1735" s="83"/>
      <c r="N1735" s="69"/>
      <c r="O1735" s="69"/>
      <c r="P1735" s="74"/>
      <c r="Q1735" s="74"/>
      <c r="R1735" s="75"/>
      <c r="S1735" s="34"/>
      <c r="T1735" s="83"/>
      <c r="U1735" s="83"/>
      <c r="V1735" s="83"/>
      <c r="W1735" s="83"/>
      <c r="X1735" s="74"/>
      <c r="Y1735" s="74"/>
      <c r="Z1735" s="74"/>
      <c r="AA1735" s="66"/>
      <c r="AB1735" s="72"/>
      <c r="AC1735" s="66"/>
      <c r="AD1735" s="72"/>
      <c r="AE1735" s="72"/>
      <c r="AF1735" s="72"/>
      <c r="AG1735" s="62"/>
      <c r="AH1735" s="104"/>
      <c r="AI1735" s="105"/>
      <c r="AJ1735" s="30"/>
      <c r="AK1735" s="30"/>
      <c r="AL1735" s="30"/>
      <c r="AM1735" s="30"/>
      <c r="AN1735" s="68"/>
      <c r="AO1735" s="68"/>
      <c r="AP1735" s="68"/>
      <c r="AQ1735" s="68"/>
      <c r="AR1735" s="68"/>
      <c r="AS1735" s="31"/>
      <c r="AT1735" s="73"/>
      <c r="AU1735" s="73"/>
      <c r="AV1735" s="68"/>
      <c r="AW1735" s="67"/>
      <c r="AX1735" s="67"/>
      <c r="AY1735" s="67"/>
      <c r="AZ1735" s="67"/>
      <c r="BA1735" s="123"/>
      <c r="BB1735" s="123"/>
      <c r="BC1735" s="123"/>
      <c r="BD1735" s="123"/>
      <c r="BE1735" s="123"/>
      <c r="BF1735" s="67"/>
    </row>
    <row r="1736" spans="1:58" ht="25.5" customHeight="1" x14ac:dyDescent="0.25">
      <c r="A1736" s="31"/>
      <c r="B1736" s="31"/>
      <c r="C1736" s="31"/>
      <c r="D1736" s="31"/>
      <c r="E1736" s="33"/>
      <c r="F1736" s="90"/>
      <c r="G1736" s="31"/>
      <c r="H1736" s="83"/>
      <c r="I1736" s="83"/>
      <c r="J1736" s="62"/>
      <c r="K1736" s="31"/>
      <c r="L1736" s="31"/>
      <c r="M1736" s="83"/>
      <c r="N1736" s="69"/>
      <c r="O1736" s="69"/>
      <c r="P1736" s="74"/>
      <c r="Q1736" s="74"/>
      <c r="R1736" s="75"/>
      <c r="S1736" s="34"/>
      <c r="T1736" s="83"/>
      <c r="U1736" s="83"/>
      <c r="V1736" s="83"/>
      <c r="W1736" s="83"/>
      <c r="X1736" s="74"/>
      <c r="Y1736" s="74"/>
      <c r="Z1736" s="74"/>
      <c r="AA1736" s="66"/>
      <c r="AB1736" s="72"/>
      <c r="AC1736" s="66"/>
      <c r="AD1736" s="72"/>
      <c r="AE1736" s="72"/>
      <c r="AF1736" s="72"/>
      <c r="AG1736" s="62"/>
      <c r="AH1736" s="104"/>
      <c r="AI1736" s="105"/>
      <c r="AJ1736" s="30"/>
      <c r="AK1736" s="30"/>
      <c r="AL1736" s="30"/>
      <c r="AM1736" s="30"/>
      <c r="AN1736" s="68"/>
      <c r="AO1736" s="68"/>
      <c r="AP1736" s="68"/>
      <c r="AQ1736" s="68"/>
      <c r="AR1736" s="68"/>
      <c r="AS1736" s="31"/>
      <c r="AT1736" s="73"/>
      <c r="AU1736" s="73"/>
      <c r="AV1736" s="68"/>
      <c r="AW1736" s="67"/>
      <c r="AX1736" s="67"/>
      <c r="AY1736" s="67"/>
      <c r="AZ1736" s="67"/>
      <c r="BA1736" s="123"/>
      <c r="BB1736" s="123"/>
      <c r="BC1736" s="123"/>
      <c r="BD1736" s="123"/>
      <c r="BE1736" s="123"/>
      <c r="BF1736" s="67"/>
    </row>
    <row r="1737" spans="1:58" ht="25.5" customHeight="1" x14ac:dyDescent="0.25">
      <c r="A1737" s="31"/>
      <c r="B1737" s="31"/>
      <c r="C1737" s="31"/>
      <c r="D1737" s="31"/>
      <c r="E1737" s="33"/>
      <c r="F1737" s="90"/>
      <c r="G1737" s="31"/>
      <c r="H1737" s="83"/>
      <c r="I1737" s="83"/>
      <c r="J1737" s="62"/>
      <c r="K1737" s="31"/>
      <c r="L1737" s="31"/>
      <c r="M1737" s="83"/>
      <c r="N1737" s="69"/>
      <c r="O1737" s="69"/>
      <c r="P1737" s="74"/>
      <c r="Q1737" s="74"/>
      <c r="R1737" s="75"/>
      <c r="S1737" s="34"/>
      <c r="T1737" s="83"/>
      <c r="U1737" s="83"/>
      <c r="V1737" s="83"/>
      <c r="W1737" s="83"/>
      <c r="X1737" s="74"/>
      <c r="Y1737" s="74"/>
      <c r="Z1737" s="74"/>
      <c r="AA1737" s="66"/>
      <c r="AB1737" s="72"/>
      <c r="AC1737" s="66"/>
      <c r="AD1737" s="72"/>
      <c r="AE1737" s="72"/>
      <c r="AF1737" s="72"/>
      <c r="AG1737" s="62"/>
      <c r="AH1737" s="104"/>
      <c r="AI1737" s="105"/>
      <c r="AJ1737" s="30"/>
      <c r="AK1737" s="30"/>
      <c r="AL1737" s="30"/>
      <c r="AM1737" s="30"/>
      <c r="AN1737" s="68"/>
      <c r="AO1737" s="68"/>
      <c r="AP1737" s="68"/>
      <c r="AQ1737" s="68"/>
      <c r="AR1737" s="68"/>
      <c r="AS1737" s="31"/>
      <c r="AT1737" s="73"/>
      <c r="AU1737" s="73"/>
      <c r="AV1737" s="68"/>
      <c r="AW1737" s="67"/>
      <c r="AX1737" s="67"/>
      <c r="AY1737" s="67"/>
      <c r="AZ1737" s="67"/>
      <c r="BA1737" s="123"/>
      <c r="BB1737" s="123"/>
      <c r="BC1737" s="123"/>
      <c r="BD1737" s="123"/>
      <c r="BE1737" s="123"/>
      <c r="BF1737" s="67"/>
    </row>
    <row r="1738" spans="1:58" ht="25.5" customHeight="1" x14ac:dyDescent="0.25">
      <c r="A1738" s="31"/>
      <c r="B1738" s="31"/>
      <c r="C1738" s="31"/>
      <c r="D1738" s="31"/>
      <c r="E1738" s="33"/>
      <c r="F1738" s="90"/>
      <c r="G1738" s="31"/>
      <c r="H1738" s="83"/>
      <c r="I1738" s="83"/>
      <c r="J1738" s="62"/>
      <c r="K1738" s="31"/>
      <c r="L1738" s="31"/>
      <c r="M1738" s="83"/>
      <c r="N1738" s="69"/>
      <c r="O1738" s="69"/>
      <c r="P1738" s="74"/>
      <c r="Q1738" s="74"/>
      <c r="R1738" s="75"/>
      <c r="S1738" s="34"/>
      <c r="T1738" s="83"/>
      <c r="U1738" s="83"/>
      <c r="V1738" s="83"/>
      <c r="W1738" s="83"/>
      <c r="X1738" s="74"/>
      <c r="Y1738" s="74"/>
      <c r="Z1738" s="74"/>
      <c r="AA1738" s="66"/>
      <c r="AB1738" s="72"/>
      <c r="AC1738" s="66"/>
      <c r="AD1738" s="72"/>
      <c r="AE1738" s="72"/>
      <c r="AF1738" s="72"/>
      <c r="AG1738" s="62"/>
      <c r="AH1738" s="104"/>
      <c r="AI1738" s="105"/>
      <c r="AJ1738" s="30"/>
      <c r="AK1738" s="30"/>
      <c r="AL1738" s="30"/>
      <c r="AM1738" s="30"/>
      <c r="AN1738" s="68"/>
      <c r="AO1738" s="68"/>
      <c r="AP1738" s="68"/>
      <c r="AQ1738" s="68"/>
      <c r="AR1738" s="68"/>
      <c r="AS1738" s="31"/>
      <c r="AT1738" s="73"/>
      <c r="AU1738" s="73"/>
      <c r="AV1738" s="68"/>
      <c r="AW1738" s="67"/>
      <c r="AX1738" s="67"/>
      <c r="AY1738" s="67"/>
      <c r="AZ1738" s="67"/>
      <c r="BA1738" s="123"/>
      <c r="BB1738" s="123"/>
      <c r="BC1738" s="123"/>
      <c r="BD1738" s="123"/>
      <c r="BE1738" s="123"/>
      <c r="BF1738" s="67"/>
    </row>
    <row r="1739" spans="1:58" ht="25.5" customHeight="1" x14ac:dyDescent="0.25">
      <c r="A1739" s="31"/>
      <c r="B1739" s="31"/>
      <c r="C1739" s="31"/>
      <c r="D1739" s="31"/>
      <c r="E1739" s="33"/>
      <c r="F1739" s="90"/>
      <c r="G1739" s="31"/>
      <c r="H1739" s="83"/>
      <c r="I1739" s="83"/>
      <c r="J1739" s="62"/>
      <c r="K1739" s="31"/>
      <c r="L1739" s="31"/>
      <c r="M1739" s="83"/>
      <c r="N1739" s="69"/>
      <c r="O1739" s="69"/>
      <c r="P1739" s="74"/>
      <c r="Q1739" s="74"/>
      <c r="R1739" s="75"/>
      <c r="S1739" s="34"/>
      <c r="T1739" s="83"/>
      <c r="U1739" s="83"/>
      <c r="V1739" s="83"/>
      <c r="W1739" s="83"/>
      <c r="X1739" s="74"/>
      <c r="Y1739" s="74"/>
      <c r="Z1739" s="74"/>
      <c r="AA1739" s="66"/>
      <c r="AB1739" s="72"/>
      <c r="AC1739" s="66"/>
      <c r="AD1739" s="72"/>
      <c r="AE1739" s="72"/>
      <c r="AF1739" s="72"/>
      <c r="AG1739" s="62"/>
      <c r="AH1739" s="104"/>
      <c r="AI1739" s="105"/>
      <c r="AJ1739" s="30"/>
      <c r="AK1739" s="30"/>
      <c r="AL1739" s="30"/>
      <c r="AM1739" s="30"/>
      <c r="AN1739" s="68"/>
      <c r="AO1739" s="68"/>
      <c r="AP1739" s="68"/>
      <c r="AQ1739" s="68"/>
      <c r="AR1739" s="68"/>
      <c r="AS1739" s="31"/>
      <c r="AT1739" s="73"/>
      <c r="AU1739" s="73"/>
      <c r="AV1739" s="68"/>
      <c r="AW1739" s="67"/>
      <c r="AX1739" s="67"/>
      <c r="AY1739" s="67"/>
      <c r="AZ1739" s="67"/>
      <c r="BA1739" s="123"/>
      <c r="BB1739" s="123"/>
      <c r="BC1739" s="123"/>
      <c r="BD1739" s="123"/>
      <c r="BE1739" s="123"/>
      <c r="BF1739" s="67"/>
    </row>
    <row r="1740" spans="1:58" ht="25.5" customHeight="1" x14ac:dyDescent="0.25">
      <c r="A1740" s="31"/>
      <c r="B1740" s="31"/>
      <c r="C1740" s="31"/>
      <c r="D1740" s="31"/>
      <c r="E1740" s="33"/>
      <c r="F1740" s="90"/>
      <c r="G1740" s="31"/>
      <c r="H1740" s="83"/>
      <c r="I1740" s="83"/>
      <c r="J1740" s="62"/>
      <c r="K1740" s="31"/>
      <c r="L1740" s="31"/>
      <c r="M1740" s="83"/>
      <c r="N1740" s="69"/>
      <c r="O1740" s="69"/>
      <c r="P1740" s="74"/>
      <c r="Q1740" s="74"/>
      <c r="R1740" s="75"/>
      <c r="S1740" s="34"/>
      <c r="T1740" s="83"/>
      <c r="U1740" s="83"/>
      <c r="V1740" s="83"/>
      <c r="W1740" s="83"/>
      <c r="X1740" s="74"/>
      <c r="Y1740" s="74"/>
      <c r="Z1740" s="74"/>
      <c r="AA1740" s="66"/>
      <c r="AB1740" s="72"/>
      <c r="AC1740" s="66"/>
      <c r="AD1740" s="72"/>
      <c r="AE1740" s="72"/>
      <c r="AF1740" s="72"/>
      <c r="AG1740" s="62"/>
      <c r="AH1740" s="104"/>
      <c r="AI1740" s="105"/>
      <c r="AJ1740" s="30"/>
      <c r="AK1740" s="30"/>
      <c r="AL1740" s="30"/>
      <c r="AM1740" s="30"/>
      <c r="AN1740" s="68"/>
      <c r="AO1740" s="68"/>
      <c r="AP1740" s="68"/>
      <c r="AQ1740" s="68"/>
      <c r="AR1740" s="68"/>
      <c r="AS1740" s="31"/>
      <c r="AT1740" s="73"/>
      <c r="AU1740" s="73"/>
      <c r="AV1740" s="68"/>
      <c r="AW1740" s="67"/>
      <c r="AX1740" s="67"/>
      <c r="AY1740" s="67"/>
      <c r="AZ1740" s="67"/>
      <c r="BA1740" s="123"/>
      <c r="BB1740" s="123"/>
      <c r="BC1740" s="123"/>
      <c r="BD1740" s="123"/>
      <c r="BE1740" s="123"/>
      <c r="BF1740" s="67"/>
    </row>
    <row r="1741" spans="1:58" ht="25.5" customHeight="1" x14ac:dyDescent="0.25">
      <c r="A1741" s="31"/>
      <c r="B1741" s="31"/>
      <c r="C1741" s="31"/>
      <c r="D1741" s="31"/>
      <c r="E1741" s="33"/>
      <c r="F1741" s="90"/>
      <c r="G1741" s="31"/>
      <c r="H1741" s="83"/>
      <c r="I1741" s="83"/>
      <c r="J1741" s="62"/>
      <c r="K1741" s="31"/>
      <c r="L1741" s="31"/>
      <c r="M1741" s="83"/>
      <c r="N1741" s="69"/>
      <c r="O1741" s="69"/>
      <c r="P1741" s="74"/>
      <c r="Q1741" s="74"/>
      <c r="R1741" s="75"/>
      <c r="S1741" s="34"/>
      <c r="T1741" s="83"/>
      <c r="U1741" s="83"/>
      <c r="V1741" s="83"/>
      <c r="W1741" s="83"/>
      <c r="X1741" s="74"/>
      <c r="Y1741" s="74"/>
      <c r="Z1741" s="74"/>
      <c r="AA1741" s="66"/>
      <c r="AB1741" s="72"/>
      <c r="AC1741" s="66"/>
      <c r="AD1741" s="72"/>
      <c r="AE1741" s="72"/>
      <c r="AF1741" s="72"/>
      <c r="AG1741" s="62"/>
      <c r="AH1741" s="104"/>
      <c r="AI1741" s="105"/>
      <c r="AJ1741" s="30"/>
      <c r="AK1741" s="30"/>
      <c r="AL1741" s="30"/>
      <c r="AM1741" s="30"/>
      <c r="AN1741" s="68"/>
      <c r="AO1741" s="68"/>
      <c r="AP1741" s="68"/>
      <c r="AQ1741" s="68"/>
      <c r="AR1741" s="68"/>
      <c r="AS1741" s="31"/>
      <c r="AT1741" s="73"/>
      <c r="AU1741" s="73"/>
      <c r="AV1741" s="68"/>
      <c r="AW1741" s="67"/>
      <c r="AX1741" s="67"/>
      <c r="AY1741" s="67"/>
      <c r="AZ1741" s="67"/>
      <c r="BA1741" s="123"/>
      <c r="BB1741" s="123"/>
      <c r="BC1741" s="123"/>
      <c r="BD1741" s="123"/>
      <c r="BE1741" s="123"/>
      <c r="BF1741" s="67"/>
    </row>
    <row r="1742" spans="1:58" ht="25.5" customHeight="1" x14ac:dyDescent="0.25">
      <c r="A1742" s="31"/>
      <c r="B1742" s="31"/>
      <c r="C1742" s="31"/>
      <c r="D1742" s="31"/>
      <c r="E1742" s="33"/>
      <c r="F1742" s="90"/>
      <c r="G1742" s="31"/>
      <c r="H1742" s="83"/>
      <c r="I1742" s="83"/>
      <c r="J1742" s="62"/>
      <c r="K1742" s="31"/>
      <c r="L1742" s="31"/>
      <c r="M1742" s="83"/>
      <c r="N1742" s="69"/>
      <c r="O1742" s="69"/>
      <c r="P1742" s="74"/>
      <c r="Q1742" s="74"/>
      <c r="R1742" s="75"/>
      <c r="S1742" s="34"/>
      <c r="T1742" s="83"/>
      <c r="U1742" s="83"/>
      <c r="V1742" s="83"/>
      <c r="W1742" s="83"/>
      <c r="X1742" s="74"/>
      <c r="Y1742" s="74"/>
      <c r="Z1742" s="74"/>
      <c r="AA1742" s="66"/>
      <c r="AB1742" s="72"/>
      <c r="AC1742" s="66"/>
      <c r="AD1742" s="72"/>
      <c r="AE1742" s="72"/>
      <c r="AF1742" s="72"/>
      <c r="AG1742" s="62"/>
      <c r="AH1742" s="104"/>
      <c r="AI1742" s="105"/>
      <c r="AJ1742" s="30"/>
      <c r="AK1742" s="30"/>
      <c r="AL1742" s="30"/>
      <c r="AM1742" s="30"/>
      <c r="AN1742" s="68"/>
      <c r="AO1742" s="68"/>
      <c r="AP1742" s="68"/>
      <c r="AQ1742" s="68"/>
      <c r="AR1742" s="68"/>
      <c r="AS1742" s="31"/>
      <c r="AT1742" s="73"/>
      <c r="AU1742" s="73"/>
      <c r="AV1742" s="68"/>
      <c r="AW1742" s="67"/>
      <c r="AX1742" s="67"/>
      <c r="AY1742" s="67"/>
      <c r="AZ1742" s="67"/>
      <c r="BA1742" s="123"/>
      <c r="BB1742" s="123"/>
      <c r="BC1742" s="123"/>
      <c r="BD1742" s="123"/>
      <c r="BE1742" s="123"/>
      <c r="BF1742" s="67"/>
    </row>
    <row r="1743" spans="1:58" ht="25.5" customHeight="1" x14ac:dyDescent="0.25">
      <c r="A1743" s="31"/>
      <c r="B1743" s="31"/>
      <c r="C1743" s="31"/>
      <c r="D1743" s="31"/>
      <c r="E1743" s="33"/>
      <c r="F1743" s="90"/>
      <c r="G1743" s="31"/>
      <c r="H1743" s="83"/>
      <c r="I1743" s="83"/>
      <c r="J1743" s="62"/>
      <c r="K1743" s="31"/>
      <c r="L1743" s="31"/>
      <c r="M1743" s="83"/>
      <c r="N1743" s="69"/>
      <c r="O1743" s="69"/>
      <c r="P1743" s="74"/>
      <c r="Q1743" s="74"/>
      <c r="R1743" s="75"/>
      <c r="S1743" s="34"/>
      <c r="T1743" s="83"/>
      <c r="U1743" s="83"/>
      <c r="V1743" s="83"/>
      <c r="W1743" s="83"/>
      <c r="X1743" s="74"/>
      <c r="Y1743" s="74"/>
      <c r="Z1743" s="74"/>
      <c r="AA1743" s="66"/>
      <c r="AB1743" s="72"/>
      <c r="AC1743" s="66"/>
      <c r="AD1743" s="72"/>
      <c r="AE1743" s="72"/>
      <c r="AF1743" s="72"/>
      <c r="AG1743" s="62"/>
      <c r="AH1743" s="104"/>
      <c r="AI1743" s="105"/>
      <c r="AJ1743" s="30"/>
      <c r="AK1743" s="30"/>
      <c r="AL1743" s="30"/>
      <c r="AM1743" s="30"/>
      <c r="AN1743" s="68"/>
      <c r="AO1743" s="68"/>
      <c r="AP1743" s="68"/>
      <c r="AQ1743" s="68"/>
      <c r="AR1743" s="68"/>
      <c r="AS1743" s="31"/>
      <c r="AT1743" s="73"/>
      <c r="AU1743" s="73"/>
      <c r="AV1743" s="68"/>
      <c r="AW1743" s="67"/>
      <c r="AX1743" s="67"/>
      <c r="AY1743" s="67"/>
      <c r="AZ1743" s="67"/>
      <c r="BA1743" s="123"/>
      <c r="BB1743" s="123"/>
      <c r="BC1743" s="123"/>
      <c r="BD1743" s="123"/>
      <c r="BE1743" s="123"/>
      <c r="BF1743" s="67"/>
    </row>
    <row r="1744" spans="1:58" ht="25.5" customHeight="1" x14ac:dyDescent="0.25">
      <c r="A1744" s="31"/>
      <c r="B1744" s="31"/>
      <c r="C1744" s="31"/>
      <c r="D1744" s="31"/>
      <c r="E1744" s="33"/>
      <c r="F1744" s="90"/>
      <c r="G1744" s="31"/>
      <c r="H1744" s="83"/>
      <c r="I1744" s="83"/>
      <c r="J1744" s="62"/>
      <c r="K1744" s="31"/>
      <c r="L1744" s="31"/>
      <c r="M1744" s="83"/>
      <c r="N1744" s="69"/>
      <c r="O1744" s="69"/>
      <c r="P1744" s="74"/>
      <c r="Q1744" s="74"/>
      <c r="R1744" s="75"/>
      <c r="S1744" s="34"/>
      <c r="T1744" s="83"/>
      <c r="U1744" s="83"/>
      <c r="V1744" s="83"/>
      <c r="W1744" s="83"/>
      <c r="X1744" s="74"/>
      <c r="Y1744" s="74"/>
      <c r="Z1744" s="74"/>
      <c r="AA1744" s="66"/>
      <c r="AB1744" s="72"/>
      <c r="AC1744" s="66"/>
      <c r="AD1744" s="72"/>
      <c r="AE1744" s="72"/>
      <c r="AF1744" s="72"/>
      <c r="AG1744" s="62"/>
      <c r="AH1744" s="104"/>
      <c r="AI1744" s="105"/>
      <c r="AJ1744" s="30"/>
      <c r="AK1744" s="30"/>
      <c r="AL1744" s="30"/>
      <c r="AM1744" s="30"/>
      <c r="AN1744" s="68"/>
      <c r="AO1744" s="68"/>
      <c r="AP1744" s="68"/>
      <c r="AQ1744" s="68"/>
      <c r="AR1744" s="68"/>
      <c r="AS1744" s="31"/>
      <c r="AT1744" s="73"/>
      <c r="AU1744" s="73"/>
      <c r="AV1744" s="68"/>
      <c r="AW1744" s="67"/>
      <c r="AX1744" s="67"/>
      <c r="AY1744" s="67"/>
      <c r="AZ1744" s="67"/>
      <c r="BA1744" s="123"/>
      <c r="BB1744" s="123"/>
      <c r="BC1744" s="123"/>
      <c r="BD1744" s="123"/>
      <c r="BE1744" s="123"/>
      <c r="BF1744" s="67"/>
    </row>
    <row r="1745" spans="1:58" ht="25.5" customHeight="1" x14ac:dyDescent="0.25">
      <c r="A1745" s="31"/>
      <c r="B1745" s="31"/>
      <c r="C1745" s="31"/>
      <c r="D1745" s="31"/>
      <c r="E1745" s="33"/>
      <c r="F1745" s="90"/>
      <c r="G1745" s="31"/>
      <c r="H1745" s="83"/>
      <c r="I1745" s="83"/>
      <c r="J1745" s="62"/>
      <c r="K1745" s="31"/>
      <c r="L1745" s="31"/>
      <c r="M1745" s="83"/>
      <c r="N1745" s="69"/>
      <c r="O1745" s="69"/>
      <c r="P1745" s="74"/>
      <c r="Q1745" s="74"/>
      <c r="R1745" s="75"/>
      <c r="S1745" s="34"/>
      <c r="T1745" s="83"/>
      <c r="U1745" s="83"/>
      <c r="V1745" s="83"/>
      <c r="W1745" s="83"/>
      <c r="X1745" s="74"/>
      <c r="Y1745" s="74"/>
      <c r="Z1745" s="74"/>
      <c r="AA1745" s="66"/>
      <c r="AB1745" s="72"/>
      <c r="AC1745" s="66"/>
      <c r="AD1745" s="72"/>
      <c r="AE1745" s="72"/>
      <c r="AF1745" s="72"/>
      <c r="AG1745" s="62"/>
      <c r="AH1745" s="104"/>
      <c r="AI1745" s="105"/>
      <c r="AJ1745" s="30"/>
      <c r="AK1745" s="30"/>
      <c r="AL1745" s="30"/>
      <c r="AM1745" s="30"/>
      <c r="AN1745" s="68"/>
      <c r="AO1745" s="68"/>
      <c r="AP1745" s="68"/>
      <c r="AQ1745" s="68"/>
      <c r="AR1745" s="68"/>
      <c r="AS1745" s="31"/>
      <c r="AT1745" s="73"/>
      <c r="AU1745" s="73"/>
      <c r="AV1745" s="68"/>
      <c r="AW1745" s="67"/>
      <c r="AX1745" s="67"/>
      <c r="AY1745" s="67"/>
      <c r="AZ1745" s="67"/>
      <c r="BA1745" s="123"/>
      <c r="BB1745" s="123"/>
      <c r="BC1745" s="123"/>
      <c r="BD1745" s="123"/>
      <c r="BE1745" s="123"/>
      <c r="BF1745" s="67"/>
    </row>
    <row r="1746" spans="1:58" ht="25.5" customHeight="1" x14ac:dyDescent="0.25">
      <c r="A1746" s="31"/>
      <c r="B1746" s="31"/>
      <c r="C1746" s="31"/>
      <c r="D1746" s="31"/>
      <c r="E1746" s="33"/>
      <c r="F1746" s="90"/>
      <c r="G1746" s="31"/>
      <c r="H1746" s="83"/>
      <c r="I1746" s="83"/>
      <c r="J1746" s="62"/>
      <c r="K1746" s="31"/>
      <c r="L1746" s="31"/>
      <c r="M1746" s="83"/>
      <c r="N1746" s="69"/>
      <c r="O1746" s="69"/>
      <c r="P1746" s="74"/>
      <c r="Q1746" s="74"/>
      <c r="R1746" s="75"/>
      <c r="S1746" s="34"/>
      <c r="T1746" s="83"/>
      <c r="U1746" s="83"/>
      <c r="V1746" s="83"/>
      <c r="W1746" s="83"/>
      <c r="X1746" s="74"/>
      <c r="Y1746" s="74"/>
      <c r="Z1746" s="74"/>
      <c r="AA1746" s="66"/>
      <c r="AB1746" s="72"/>
      <c r="AC1746" s="66"/>
      <c r="AD1746" s="72"/>
      <c r="AE1746" s="72"/>
      <c r="AF1746" s="72"/>
      <c r="AG1746" s="62"/>
      <c r="AH1746" s="104"/>
      <c r="AI1746" s="105"/>
      <c r="AJ1746" s="30"/>
      <c r="AK1746" s="30"/>
      <c r="AL1746" s="30"/>
      <c r="AM1746" s="30"/>
      <c r="AN1746" s="68"/>
      <c r="AO1746" s="68"/>
      <c r="AP1746" s="68"/>
      <c r="AQ1746" s="68"/>
      <c r="AR1746" s="68"/>
      <c r="AS1746" s="31"/>
      <c r="AT1746" s="73"/>
      <c r="AU1746" s="73"/>
      <c r="AV1746" s="68"/>
      <c r="AW1746" s="67"/>
      <c r="AX1746" s="67"/>
      <c r="AY1746" s="67"/>
      <c r="AZ1746" s="67"/>
      <c r="BA1746" s="123"/>
      <c r="BB1746" s="123"/>
      <c r="BC1746" s="123"/>
      <c r="BD1746" s="123"/>
      <c r="BE1746" s="123"/>
      <c r="BF1746" s="67"/>
    </row>
    <row r="1747" spans="1:58" ht="25.5" customHeight="1" x14ac:dyDescent="0.25">
      <c r="A1747" s="31"/>
      <c r="B1747" s="31"/>
      <c r="C1747" s="31"/>
      <c r="D1747" s="31"/>
      <c r="E1747" s="33"/>
      <c r="F1747" s="90"/>
      <c r="G1747" s="31"/>
      <c r="H1747" s="83"/>
      <c r="I1747" s="83"/>
      <c r="J1747" s="62"/>
      <c r="K1747" s="31"/>
      <c r="L1747" s="31"/>
      <c r="M1747" s="83"/>
      <c r="N1747" s="69"/>
      <c r="O1747" s="69"/>
      <c r="P1747" s="74"/>
      <c r="Q1747" s="74"/>
      <c r="R1747" s="75"/>
      <c r="S1747" s="34"/>
      <c r="T1747" s="83"/>
      <c r="U1747" s="83"/>
      <c r="V1747" s="83"/>
      <c r="W1747" s="83"/>
      <c r="X1747" s="74"/>
      <c r="Y1747" s="74"/>
      <c r="Z1747" s="74"/>
      <c r="AA1747" s="66"/>
      <c r="AB1747" s="72"/>
      <c r="AC1747" s="66"/>
      <c r="AD1747" s="72"/>
      <c r="AE1747" s="72"/>
      <c r="AF1747" s="72"/>
      <c r="AG1747" s="62"/>
      <c r="AH1747" s="104"/>
      <c r="AI1747" s="105"/>
      <c r="AJ1747" s="30"/>
      <c r="AK1747" s="30"/>
      <c r="AL1747" s="30"/>
      <c r="AM1747" s="30"/>
      <c r="AN1747" s="68"/>
      <c r="AO1747" s="68"/>
      <c r="AP1747" s="68"/>
      <c r="AQ1747" s="68"/>
      <c r="AR1747" s="68"/>
      <c r="AS1747" s="31"/>
      <c r="AT1747" s="73"/>
      <c r="AU1747" s="73"/>
      <c r="AV1747" s="68"/>
      <c r="AW1747" s="67"/>
      <c r="AX1747" s="67"/>
      <c r="AY1747" s="67"/>
      <c r="AZ1747" s="67"/>
      <c r="BA1747" s="123"/>
      <c r="BB1747" s="123"/>
      <c r="BC1747" s="123"/>
      <c r="BD1747" s="123"/>
      <c r="BE1747" s="123"/>
      <c r="BF1747" s="67"/>
    </row>
    <row r="1748" spans="1:58" ht="25.5" customHeight="1" x14ac:dyDescent="0.25">
      <c r="A1748" s="31"/>
      <c r="B1748" s="31"/>
      <c r="C1748" s="31"/>
      <c r="D1748" s="31"/>
      <c r="E1748" s="33"/>
      <c r="F1748" s="90"/>
      <c r="G1748" s="31"/>
      <c r="H1748" s="83"/>
      <c r="I1748" s="83"/>
      <c r="J1748" s="62"/>
      <c r="K1748" s="31"/>
      <c r="L1748" s="31"/>
      <c r="M1748" s="83"/>
      <c r="N1748" s="69"/>
      <c r="O1748" s="69"/>
      <c r="P1748" s="74"/>
      <c r="Q1748" s="74"/>
      <c r="R1748" s="75"/>
      <c r="S1748" s="34"/>
      <c r="T1748" s="83"/>
      <c r="U1748" s="83"/>
      <c r="V1748" s="83"/>
      <c r="W1748" s="83"/>
      <c r="X1748" s="74"/>
      <c r="Y1748" s="74"/>
      <c r="Z1748" s="74"/>
      <c r="AA1748" s="66"/>
      <c r="AB1748" s="72"/>
      <c r="AC1748" s="66"/>
      <c r="AD1748" s="72"/>
      <c r="AE1748" s="72"/>
      <c r="AF1748" s="72"/>
      <c r="AG1748" s="62"/>
      <c r="AH1748" s="104"/>
      <c r="AI1748" s="105"/>
      <c r="AJ1748" s="30"/>
      <c r="AK1748" s="30"/>
      <c r="AL1748" s="30"/>
      <c r="AM1748" s="30"/>
      <c r="AN1748" s="68"/>
      <c r="AO1748" s="68"/>
      <c r="AP1748" s="68"/>
      <c r="AQ1748" s="68"/>
      <c r="AR1748" s="68"/>
      <c r="AS1748" s="31"/>
      <c r="AT1748" s="73"/>
      <c r="AU1748" s="73"/>
      <c r="AV1748" s="68"/>
      <c r="AW1748" s="67"/>
      <c r="AX1748" s="67"/>
      <c r="AY1748" s="67"/>
      <c r="AZ1748" s="67"/>
      <c r="BA1748" s="123"/>
      <c r="BB1748" s="123"/>
      <c r="BC1748" s="123"/>
      <c r="BD1748" s="123"/>
      <c r="BE1748" s="123"/>
      <c r="BF1748" s="67"/>
    </row>
    <row r="1749" spans="1:58" ht="25.5" customHeight="1" x14ac:dyDescent="0.25">
      <c r="A1749" s="31"/>
      <c r="B1749" s="31"/>
      <c r="C1749" s="31"/>
      <c r="D1749" s="31"/>
      <c r="E1749" s="33"/>
      <c r="F1749" s="90"/>
      <c r="G1749" s="31"/>
      <c r="H1749" s="83"/>
      <c r="I1749" s="83"/>
      <c r="J1749" s="62"/>
      <c r="K1749" s="31"/>
      <c r="L1749" s="31"/>
      <c r="M1749" s="83"/>
      <c r="N1749" s="69"/>
      <c r="O1749" s="69"/>
      <c r="P1749" s="74"/>
      <c r="Q1749" s="74"/>
      <c r="R1749" s="75"/>
      <c r="S1749" s="34"/>
      <c r="T1749" s="83"/>
      <c r="U1749" s="83"/>
      <c r="V1749" s="83"/>
      <c r="W1749" s="83"/>
      <c r="X1749" s="74"/>
      <c r="Y1749" s="74"/>
      <c r="Z1749" s="74"/>
      <c r="AA1749" s="66"/>
      <c r="AB1749" s="72"/>
      <c r="AC1749" s="66"/>
      <c r="AD1749" s="72"/>
      <c r="AE1749" s="72"/>
      <c r="AF1749" s="72"/>
      <c r="AG1749" s="62"/>
      <c r="AH1749" s="104"/>
      <c r="AI1749" s="105"/>
      <c r="AJ1749" s="30"/>
      <c r="AK1749" s="30"/>
      <c r="AL1749" s="30"/>
      <c r="AM1749" s="30"/>
      <c r="AN1749" s="68"/>
      <c r="AO1749" s="68"/>
      <c r="AP1749" s="68"/>
      <c r="AQ1749" s="68"/>
      <c r="AR1749" s="68"/>
      <c r="AS1749" s="31"/>
      <c r="AT1749" s="73"/>
      <c r="AU1749" s="73"/>
      <c r="AV1749" s="68"/>
      <c r="AW1749" s="67"/>
      <c r="AX1749" s="67"/>
      <c r="AY1749" s="67"/>
      <c r="AZ1749" s="67"/>
      <c r="BA1749" s="123"/>
      <c r="BB1749" s="123"/>
      <c r="BC1749" s="123"/>
      <c r="BD1749" s="123"/>
      <c r="BE1749" s="123"/>
      <c r="BF1749" s="67"/>
    </row>
    <row r="1750" spans="1:58" ht="25.5" customHeight="1" x14ac:dyDescent="0.25">
      <c r="A1750" s="31"/>
      <c r="B1750" s="31"/>
      <c r="C1750" s="31"/>
      <c r="D1750" s="31"/>
      <c r="E1750" s="33"/>
      <c r="F1750" s="90"/>
      <c r="G1750" s="31"/>
      <c r="H1750" s="83"/>
      <c r="I1750" s="83"/>
      <c r="J1750" s="62"/>
      <c r="K1750" s="31"/>
      <c r="L1750" s="31"/>
      <c r="M1750" s="83"/>
      <c r="N1750" s="69"/>
      <c r="O1750" s="69"/>
      <c r="P1750" s="74"/>
      <c r="Q1750" s="74"/>
      <c r="R1750" s="75"/>
      <c r="S1750" s="34"/>
      <c r="T1750" s="83"/>
      <c r="U1750" s="83"/>
      <c r="V1750" s="83"/>
      <c r="W1750" s="83"/>
      <c r="X1750" s="74"/>
      <c r="Y1750" s="74"/>
      <c r="Z1750" s="74"/>
      <c r="AA1750" s="66"/>
      <c r="AB1750" s="72"/>
      <c r="AC1750" s="66"/>
      <c r="AD1750" s="72"/>
      <c r="AE1750" s="72"/>
      <c r="AF1750" s="72"/>
      <c r="AG1750" s="62"/>
      <c r="AH1750" s="104"/>
      <c r="AI1750" s="105"/>
      <c r="AJ1750" s="30"/>
      <c r="AK1750" s="30"/>
      <c r="AL1750" s="30"/>
      <c r="AM1750" s="30"/>
      <c r="AN1750" s="68"/>
      <c r="AO1750" s="68"/>
      <c r="AP1750" s="68"/>
      <c r="AQ1750" s="68"/>
      <c r="AR1750" s="68"/>
      <c r="AS1750" s="31"/>
      <c r="AT1750" s="73"/>
      <c r="AU1750" s="73"/>
      <c r="AV1750" s="68"/>
      <c r="AW1750" s="67"/>
      <c r="AX1750" s="67"/>
      <c r="AY1750" s="67"/>
      <c r="AZ1750" s="67"/>
      <c r="BA1750" s="123"/>
      <c r="BB1750" s="123"/>
      <c r="BC1750" s="123"/>
      <c r="BD1750" s="123"/>
      <c r="BE1750" s="123"/>
      <c r="BF1750" s="67"/>
    </row>
    <row r="1751" spans="1:58" ht="25.5" customHeight="1" x14ac:dyDescent="0.25">
      <c r="A1751" s="31"/>
      <c r="B1751" s="31"/>
      <c r="C1751" s="31"/>
      <c r="D1751" s="31"/>
      <c r="E1751" s="33"/>
      <c r="F1751" s="90"/>
      <c r="G1751" s="31"/>
      <c r="H1751" s="83"/>
      <c r="I1751" s="83"/>
      <c r="J1751" s="62"/>
      <c r="K1751" s="31"/>
      <c r="L1751" s="31"/>
      <c r="M1751" s="83"/>
      <c r="N1751" s="69"/>
      <c r="O1751" s="69"/>
      <c r="P1751" s="74"/>
      <c r="Q1751" s="74"/>
      <c r="R1751" s="75"/>
      <c r="S1751" s="34"/>
      <c r="T1751" s="83"/>
      <c r="U1751" s="83"/>
      <c r="V1751" s="83"/>
      <c r="W1751" s="83"/>
      <c r="X1751" s="74"/>
      <c r="Y1751" s="74"/>
      <c r="Z1751" s="74"/>
      <c r="AA1751" s="66"/>
      <c r="AB1751" s="72"/>
      <c r="AC1751" s="66"/>
      <c r="AD1751" s="72"/>
      <c r="AE1751" s="72"/>
      <c r="AF1751" s="72"/>
      <c r="AG1751" s="62"/>
      <c r="AH1751" s="104"/>
      <c r="AI1751" s="105"/>
      <c r="AJ1751" s="30"/>
      <c r="AK1751" s="30"/>
      <c r="AL1751" s="30"/>
      <c r="AM1751" s="30"/>
      <c r="AN1751" s="68"/>
      <c r="AO1751" s="68"/>
      <c r="AP1751" s="68"/>
      <c r="AQ1751" s="68"/>
      <c r="AR1751" s="68"/>
      <c r="AS1751" s="31"/>
      <c r="AT1751" s="73"/>
      <c r="AU1751" s="73"/>
      <c r="AV1751" s="68"/>
      <c r="AW1751" s="67"/>
      <c r="AX1751" s="67"/>
      <c r="AY1751" s="67"/>
      <c r="AZ1751" s="67"/>
      <c r="BA1751" s="123"/>
      <c r="BB1751" s="123"/>
      <c r="BC1751" s="123"/>
      <c r="BD1751" s="123"/>
      <c r="BE1751" s="123"/>
      <c r="BF1751" s="67"/>
    </row>
    <row r="1752" spans="1:58" ht="25.5" customHeight="1" x14ac:dyDescent="0.25">
      <c r="A1752" s="31"/>
      <c r="B1752" s="31"/>
      <c r="C1752" s="31"/>
      <c r="D1752" s="31"/>
      <c r="E1752" s="33"/>
      <c r="F1752" s="90"/>
      <c r="G1752" s="31"/>
      <c r="H1752" s="83"/>
      <c r="I1752" s="83"/>
      <c r="J1752" s="62"/>
      <c r="K1752" s="31"/>
      <c r="L1752" s="31"/>
      <c r="M1752" s="83"/>
      <c r="N1752" s="69"/>
      <c r="O1752" s="69"/>
      <c r="P1752" s="74"/>
      <c r="Q1752" s="74"/>
      <c r="R1752" s="75"/>
      <c r="S1752" s="34"/>
      <c r="T1752" s="83"/>
      <c r="U1752" s="83"/>
      <c r="V1752" s="83"/>
      <c r="W1752" s="83"/>
      <c r="X1752" s="74"/>
      <c r="Y1752" s="74"/>
      <c r="Z1752" s="74"/>
      <c r="AA1752" s="66"/>
      <c r="AB1752" s="72"/>
      <c r="AC1752" s="66"/>
      <c r="AD1752" s="72"/>
      <c r="AE1752" s="72"/>
      <c r="AF1752" s="72"/>
      <c r="AG1752" s="62"/>
      <c r="AH1752" s="104"/>
      <c r="AI1752" s="105"/>
      <c r="AJ1752" s="30"/>
      <c r="AK1752" s="30"/>
      <c r="AL1752" s="30"/>
      <c r="AM1752" s="30"/>
      <c r="AN1752" s="68"/>
      <c r="AO1752" s="68"/>
      <c r="AP1752" s="68"/>
      <c r="AQ1752" s="68"/>
      <c r="AR1752" s="68"/>
      <c r="AS1752" s="31"/>
      <c r="AT1752" s="73"/>
      <c r="AU1752" s="73"/>
      <c r="AV1752" s="68"/>
      <c r="AW1752" s="67"/>
      <c r="AX1752" s="67"/>
      <c r="AY1752" s="67"/>
      <c r="AZ1752" s="67"/>
      <c r="BA1752" s="123"/>
      <c r="BB1752" s="123"/>
      <c r="BC1752" s="123"/>
      <c r="BD1752" s="123"/>
      <c r="BE1752" s="123"/>
      <c r="BF1752" s="67"/>
    </row>
    <row r="1753" spans="1:58" ht="25.5" customHeight="1" x14ac:dyDescent="0.25">
      <c r="A1753" s="31"/>
      <c r="B1753" s="31"/>
      <c r="C1753" s="31"/>
      <c r="D1753" s="31"/>
      <c r="E1753" s="33"/>
      <c r="F1753" s="90"/>
      <c r="G1753" s="31"/>
      <c r="H1753" s="83"/>
      <c r="I1753" s="83"/>
      <c r="J1753" s="62"/>
      <c r="K1753" s="31"/>
      <c r="L1753" s="31"/>
      <c r="M1753" s="83"/>
      <c r="N1753" s="69"/>
      <c r="O1753" s="69"/>
      <c r="P1753" s="74"/>
      <c r="Q1753" s="74"/>
      <c r="R1753" s="75"/>
      <c r="S1753" s="34"/>
      <c r="T1753" s="83"/>
      <c r="U1753" s="83"/>
      <c r="V1753" s="83"/>
      <c r="W1753" s="83"/>
      <c r="X1753" s="74"/>
      <c r="Y1753" s="74"/>
      <c r="Z1753" s="74"/>
      <c r="AA1753" s="66"/>
      <c r="AB1753" s="72"/>
      <c r="AC1753" s="66"/>
      <c r="AD1753" s="72"/>
      <c r="AE1753" s="72"/>
      <c r="AF1753" s="72"/>
      <c r="AG1753" s="62"/>
      <c r="AH1753" s="104"/>
      <c r="AI1753" s="105"/>
      <c r="AJ1753" s="30"/>
      <c r="AK1753" s="30"/>
      <c r="AL1753" s="30"/>
      <c r="AM1753" s="30"/>
      <c r="AN1753" s="68"/>
      <c r="AO1753" s="68"/>
      <c r="AP1753" s="68"/>
      <c r="AQ1753" s="68"/>
      <c r="AR1753" s="68"/>
      <c r="AS1753" s="31"/>
      <c r="AT1753" s="73"/>
      <c r="AU1753" s="73"/>
      <c r="AV1753" s="68"/>
      <c r="AW1753" s="67"/>
      <c r="AX1753" s="67"/>
      <c r="AY1753" s="67"/>
      <c r="AZ1753" s="67"/>
      <c r="BA1753" s="123"/>
      <c r="BB1753" s="123"/>
      <c r="BC1753" s="123"/>
      <c r="BD1753" s="123"/>
      <c r="BE1753" s="123"/>
      <c r="BF1753" s="67"/>
    </row>
    <row r="1754" spans="1:58" ht="25.5" customHeight="1" x14ac:dyDescent="0.25">
      <c r="A1754" s="31"/>
      <c r="B1754" s="31"/>
      <c r="C1754" s="31"/>
      <c r="D1754" s="31"/>
      <c r="E1754" s="33"/>
      <c r="F1754" s="90"/>
      <c r="G1754" s="31"/>
      <c r="H1754" s="83"/>
      <c r="I1754" s="83"/>
      <c r="J1754" s="62"/>
      <c r="K1754" s="31"/>
      <c r="L1754" s="31"/>
      <c r="M1754" s="83"/>
      <c r="N1754" s="69"/>
      <c r="O1754" s="69"/>
      <c r="P1754" s="74"/>
      <c r="Q1754" s="74"/>
      <c r="R1754" s="75"/>
      <c r="S1754" s="34"/>
      <c r="T1754" s="83"/>
      <c r="U1754" s="83"/>
      <c r="V1754" s="83"/>
      <c r="W1754" s="83"/>
      <c r="X1754" s="74"/>
      <c r="Y1754" s="74"/>
      <c r="Z1754" s="74"/>
      <c r="AA1754" s="66"/>
      <c r="AB1754" s="72"/>
      <c r="AC1754" s="66"/>
      <c r="AD1754" s="72"/>
      <c r="AE1754" s="72"/>
      <c r="AF1754" s="72"/>
      <c r="AG1754" s="62"/>
      <c r="AH1754" s="104"/>
      <c r="AI1754" s="105"/>
      <c r="AJ1754" s="30"/>
      <c r="AK1754" s="30"/>
      <c r="AL1754" s="30"/>
      <c r="AM1754" s="30"/>
      <c r="AN1754" s="68"/>
      <c r="AO1754" s="68"/>
      <c r="AP1754" s="68"/>
      <c r="AQ1754" s="68"/>
      <c r="AR1754" s="68"/>
      <c r="AS1754" s="31"/>
      <c r="AT1754" s="73"/>
      <c r="AU1754" s="73"/>
      <c r="AV1754" s="68"/>
      <c r="AW1754" s="67"/>
      <c r="AX1754" s="67"/>
      <c r="AY1754" s="67"/>
      <c r="AZ1754" s="67"/>
      <c r="BA1754" s="123"/>
      <c r="BB1754" s="123"/>
      <c r="BC1754" s="123"/>
      <c r="BD1754" s="123"/>
      <c r="BE1754" s="123"/>
      <c r="BF1754" s="67"/>
    </row>
    <row r="1755" spans="1:58" ht="25.5" customHeight="1" x14ac:dyDescent="0.25">
      <c r="A1755" s="31"/>
      <c r="B1755" s="31"/>
      <c r="C1755" s="31"/>
      <c r="D1755" s="31"/>
      <c r="E1755" s="33"/>
      <c r="F1755" s="90"/>
      <c r="G1755" s="31"/>
      <c r="H1755" s="83"/>
      <c r="I1755" s="83"/>
      <c r="J1755" s="62"/>
      <c r="K1755" s="31"/>
      <c r="L1755" s="31"/>
      <c r="M1755" s="83"/>
      <c r="N1755" s="69"/>
      <c r="O1755" s="69"/>
      <c r="P1755" s="74"/>
      <c r="Q1755" s="74"/>
      <c r="R1755" s="75"/>
      <c r="S1755" s="34"/>
      <c r="T1755" s="83"/>
      <c r="U1755" s="83"/>
      <c r="V1755" s="83"/>
      <c r="W1755" s="83"/>
      <c r="X1755" s="74"/>
      <c r="Y1755" s="74"/>
      <c r="Z1755" s="74"/>
      <c r="AA1755" s="66"/>
      <c r="AB1755" s="72"/>
      <c r="AC1755" s="66"/>
      <c r="AD1755" s="72"/>
      <c r="AE1755" s="72"/>
      <c r="AF1755" s="72"/>
      <c r="AG1755" s="62"/>
      <c r="AH1755" s="104"/>
      <c r="AI1755" s="105"/>
      <c r="AJ1755" s="30"/>
      <c r="AK1755" s="30"/>
      <c r="AL1755" s="30"/>
      <c r="AM1755" s="30"/>
      <c r="AN1755" s="68"/>
      <c r="AO1755" s="68"/>
      <c r="AP1755" s="68"/>
      <c r="AQ1755" s="68"/>
      <c r="AR1755" s="68"/>
      <c r="AS1755" s="31"/>
      <c r="AT1755" s="73"/>
      <c r="AU1755" s="73"/>
      <c r="AV1755" s="68"/>
      <c r="AW1755" s="67"/>
      <c r="AX1755" s="67"/>
      <c r="AY1755" s="67"/>
      <c r="AZ1755" s="67"/>
      <c r="BA1755" s="123"/>
      <c r="BB1755" s="123"/>
      <c r="BC1755" s="123"/>
      <c r="BD1755" s="123"/>
      <c r="BE1755" s="123"/>
      <c r="BF1755" s="67"/>
    </row>
    <row r="1756" spans="1:58" ht="25.5" customHeight="1" x14ac:dyDescent="0.25">
      <c r="A1756" s="31"/>
      <c r="B1756" s="31"/>
      <c r="C1756" s="31"/>
      <c r="D1756" s="31"/>
      <c r="E1756" s="33"/>
      <c r="F1756" s="90"/>
      <c r="G1756" s="31"/>
      <c r="H1756" s="83"/>
      <c r="I1756" s="83"/>
      <c r="J1756" s="62"/>
      <c r="K1756" s="31"/>
      <c r="L1756" s="31"/>
      <c r="M1756" s="83"/>
      <c r="N1756" s="69"/>
      <c r="O1756" s="69"/>
      <c r="P1756" s="74"/>
      <c r="Q1756" s="74"/>
      <c r="R1756" s="75"/>
      <c r="S1756" s="34"/>
      <c r="T1756" s="83"/>
      <c r="U1756" s="83"/>
      <c r="V1756" s="83"/>
      <c r="W1756" s="83"/>
      <c r="X1756" s="74"/>
      <c r="Y1756" s="74"/>
      <c r="Z1756" s="74"/>
      <c r="AA1756" s="66"/>
      <c r="AB1756" s="72"/>
      <c r="AC1756" s="66"/>
      <c r="AD1756" s="72"/>
      <c r="AE1756" s="72"/>
      <c r="AF1756" s="72"/>
      <c r="AG1756" s="62"/>
      <c r="AH1756" s="104"/>
      <c r="AI1756" s="105"/>
      <c r="AJ1756" s="30"/>
      <c r="AK1756" s="30"/>
      <c r="AL1756" s="30"/>
      <c r="AM1756" s="30"/>
      <c r="AN1756" s="68"/>
      <c r="AO1756" s="68"/>
      <c r="AP1756" s="68"/>
      <c r="AQ1756" s="68"/>
      <c r="AR1756" s="68"/>
      <c r="AS1756" s="31"/>
      <c r="AT1756" s="73"/>
      <c r="AU1756" s="73"/>
      <c r="AV1756" s="68"/>
      <c r="AW1756" s="67"/>
      <c r="AX1756" s="67"/>
      <c r="AY1756" s="67"/>
      <c r="AZ1756" s="67"/>
      <c r="BA1756" s="123"/>
      <c r="BB1756" s="123"/>
      <c r="BC1756" s="123"/>
      <c r="BD1756" s="123"/>
      <c r="BE1756" s="123"/>
      <c r="BF1756" s="67"/>
    </row>
    <row r="1757" spans="1:58" ht="25.5" customHeight="1" x14ac:dyDescent="0.25">
      <c r="A1757" s="31"/>
      <c r="B1757" s="31"/>
      <c r="C1757" s="31"/>
      <c r="D1757" s="31"/>
      <c r="E1757" s="33"/>
      <c r="F1757" s="90"/>
      <c r="G1757" s="31"/>
      <c r="H1757" s="83"/>
      <c r="I1757" s="83"/>
      <c r="J1757" s="62"/>
      <c r="K1757" s="31"/>
      <c r="L1757" s="31"/>
      <c r="M1757" s="83"/>
      <c r="N1757" s="69"/>
      <c r="O1757" s="69"/>
      <c r="P1757" s="74"/>
      <c r="Q1757" s="74"/>
      <c r="R1757" s="75"/>
      <c r="S1757" s="34"/>
      <c r="T1757" s="83"/>
      <c r="U1757" s="83"/>
      <c r="V1757" s="83"/>
      <c r="W1757" s="83"/>
      <c r="X1757" s="74"/>
      <c r="Y1757" s="74"/>
      <c r="Z1757" s="74"/>
      <c r="AA1757" s="66"/>
      <c r="AB1757" s="72"/>
      <c r="AC1757" s="66"/>
      <c r="AD1757" s="72"/>
      <c r="AE1757" s="72"/>
      <c r="AF1757" s="72"/>
      <c r="AG1757" s="62"/>
      <c r="AH1757" s="104"/>
      <c r="AI1757" s="105"/>
      <c r="AJ1757" s="30"/>
      <c r="AK1757" s="30"/>
      <c r="AL1757" s="30"/>
      <c r="AM1757" s="30"/>
      <c r="AN1757" s="68"/>
      <c r="AO1757" s="68"/>
      <c r="AP1757" s="68"/>
      <c r="AQ1757" s="68"/>
      <c r="AR1757" s="68"/>
      <c r="AS1757" s="31"/>
      <c r="AT1757" s="73"/>
      <c r="AU1757" s="73"/>
      <c r="AV1757" s="68"/>
      <c r="AW1757" s="67"/>
      <c r="AX1757" s="67"/>
      <c r="AY1757" s="67"/>
      <c r="AZ1757" s="67"/>
      <c r="BA1757" s="123"/>
      <c r="BB1757" s="123"/>
      <c r="BC1757" s="123"/>
      <c r="BD1757" s="123"/>
      <c r="BE1757" s="123"/>
      <c r="BF1757" s="67"/>
    </row>
    <row r="1758" spans="1:58" ht="25.5" customHeight="1" x14ac:dyDescent="0.25">
      <c r="A1758" s="31"/>
      <c r="B1758" s="31"/>
      <c r="C1758" s="31"/>
      <c r="D1758" s="31"/>
      <c r="E1758" s="33"/>
      <c r="F1758" s="90"/>
      <c r="G1758" s="31"/>
      <c r="H1758" s="83"/>
      <c r="I1758" s="83"/>
      <c r="J1758" s="62"/>
      <c r="K1758" s="31"/>
      <c r="L1758" s="31"/>
      <c r="M1758" s="83"/>
      <c r="N1758" s="69"/>
      <c r="O1758" s="69"/>
      <c r="P1758" s="74"/>
      <c r="Q1758" s="74"/>
      <c r="R1758" s="75"/>
      <c r="S1758" s="34"/>
      <c r="T1758" s="83"/>
      <c r="U1758" s="83"/>
      <c r="V1758" s="83"/>
      <c r="W1758" s="83"/>
      <c r="X1758" s="74"/>
      <c r="Y1758" s="74"/>
      <c r="Z1758" s="74"/>
      <c r="AA1758" s="66"/>
      <c r="AB1758" s="72"/>
      <c r="AC1758" s="66"/>
      <c r="AD1758" s="72"/>
      <c r="AE1758" s="72"/>
      <c r="AF1758" s="72"/>
      <c r="AG1758" s="62"/>
      <c r="AH1758" s="104"/>
      <c r="AI1758" s="105"/>
      <c r="AJ1758" s="30"/>
      <c r="AK1758" s="30"/>
      <c r="AL1758" s="30"/>
      <c r="AM1758" s="30"/>
      <c r="AN1758" s="68"/>
      <c r="AO1758" s="68"/>
      <c r="AP1758" s="68"/>
      <c r="AQ1758" s="68"/>
      <c r="AR1758" s="68"/>
      <c r="AS1758" s="31"/>
      <c r="AT1758" s="73"/>
      <c r="AU1758" s="73"/>
      <c r="AV1758" s="68"/>
      <c r="AW1758" s="67"/>
      <c r="AX1758" s="67"/>
      <c r="AY1758" s="67"/>
      <c r="AZ1758" s="67"/>
      <c r="BA1758" s="123"/>
      <c r="BB1758" s="123"/>
      <c r="BC1758" s="123"/>
      <c r="BD1758" s="123"/>
      <c r="BE1758" s="123"/>
      <c r="BF1758" s="67"/>
    </row>
    <row r="1759" spans="1:58" ht="25.5" customHeight="1" x14ac:dyDescent="0.25">
      <c r="A1759" s="31"/>
      <c r="B1759" s="31"/>
      <c r="C1759" s="31"/>
      <c r="D1759" s="31"/>
      <c r="E1759" s="33"/>
      <c r="F1759" s="90"/>
      <c r="G1759" s="31"/>
      <c r="H1759" s="83"/>
      <c r="I1759" s="83"/>
      <c r="J1759" s="62"/>
      <c r="K1759" s="31"/>
      <c r="L1759" s="31"/>
      <c r="M1759" s="83"/>
      <c r="N1759" s="69"/>
      <c r="O1759" s="69"/>
      <c r="P1759" s="74"/>
      <c r="Q1759" s="74"/>
      <c r="R1759" s="75"/>
      <c r="S1759" s="34"/>
      <c r="T1759" s="83"/>
      <c r="U1759" s="83"/>
      <c r="V1759" s="83"/>
      <c r="W1759" s="83"/>
      <c r="X1759" s="74"/>
      <c r="Y1759" s="74"/>
      <c r="Z1759" s="74"/>
      <c r="AA1759" s="66"/>
      <c r="AB1759" s="72"/>
      <c r="AC1759" s="66"/>
      <c r="AD1759" s="72"/>
      <c r="AE1759" s="72"/>
      <c r="AF1759" s="72"/>
      <c r="AG1759" s="62"/>
      <c r="AH1759" s="104"/>
      <c r="AI1759" s="105"/>
      <c r="AJ1759" s="30"/>
      <c r="AK1759" s="30"/>
      <c r="AL1759" s="30"/>
      <c r="AM1759" s="30"/>
      <c r="AN1759" s="68"/>
      <c r="AO1759" s="68"/>
      <c r="AP1759" s="68"/>
      <c r="AQ1759" s="68"/>
      <c r="AR1759" s="68"/>
      <c r="AS1759" s="31"/>
      <c r="AT1759" s="73"/>
      <c r="AU1759" s="73"/>
      <c r="AV1759" s="68"/>
      <c r="AW1759" s="67"/>
      <c r="AX1759" s="67"/>
      <c r="AY1759" s="67"/>
      <c r="AZ1759" s="67"/>
      <c r="BA1759" s="123"/>
      <c r="BB1759" s="123"/>
      <c r="BC1759" s="123"/>
      <c r="BD1759" s="123"/>
      <c r="BE1759" s="123"/>
      <c r="BF1759" s="67"/>
    </row>
    <row r="1760" spans="1:58" ht="25.5" customHeight="1" x14ac:dyDescent="0.25">
      <c r="A1760" s="31"/>
      <c r="B1760" s="31"/>
      <c r="C1760" s="31"/>
      <c r="D1760" s="31"/>
      <c r="E1760" s="33"/>
      <c r="F1760" s="90"/>
      <c r="G1760" s="31"/>
      <c r="H1760" s="83"/>
      <c r="I1760" s="83"/>
      <c r="J1760" s="62"/>
      <c r="K1760" s="31"/>
      <c r="L1760" s="31"/>
      <c r="M1760" s="83"/>
      <c r="N1760" s="69"/>
      <c r="O1760" s="69"/>
      <c r="P1760" s="74"/>
      <c r="Q1760" s="74"/>
      <c r="R1760" s="75"/>
      <c r="S1760" s="34"/>
      <c r="T1760" s="83"/>
      <c r="U1760" s="83"/>
      <c r="V1760" s="83"/>
      <c r="W1760" s="83"/>
      <c r="X1760" s="74"/>
      <c r="Y1760" s="74"/>
      <c r="Z1760" s="74"/>
      <c r="AA1760" s="66"/>
      <c r="AB1760" s="72"/>
      <c r="AC1760" s="66"/>
      <c r="AD1760" s="72"/>
      <c r="AE1760" s="72"/>
      <c r="AF1760" s="72"/>
      <c r="AG1760" s="62"/>
      <c r="AH1760" s="104"/>
      <c r="AI1760" s="105"/>
      <c r="AJ1760" s="30"/>
      <c r="AK1760" s="30"/>
      <c r="AL1760" s="30"/>
      <c r="AM1760" s="30"/>
      <c r="AN1760" s="68"/>
      <c r="AO1760" s="68"/>
      <c r="AP1760" s="68"/>
      <c r="AQ1760" s="68"/>
      <c r="AR1760" s="68"/>
      <c r="AS1760" s="31"/>
      <c r="AT1760" s="73"/>
      <c r="AU1760" s="73"/>
      <c r="AV1760" s="68"/>
      <c r="AW1760" s="67"/>
      <c r="AX1760" s="67"/>
      <c r="AY1760" s="67"/>
      <c r="AZ1760" s="67"/>
      <c r="BA1760" s="123"/>
      <c r="BB1760" s="123"/>
      <c r="BC1760" s="123"/>
      <c r="BD1760" s="123"/>
      <c r="BE1760" s="123"/>
      <c r="BF1760" s="67"/>
    </row>
    <row r="1761" spans="1:58" ht="25.5" customHeight="1" x14ac:dyDescent="0.25">
      <c r="A1761" s="31"/>
      <c r="B1761" s="31"/>
      <c r="C1761" s="31"/>
      <c r="D1761" s="31"/>
      <c r="E1761" s="33"/>
      <c r="F1761" s="90"/>
      <c r="G1761" s="31"/>
      <c r="H1761" s="83"/>
      <c r="I1761" s="83"/>
      <c r="J1761" s="62"/>
      <c r="K1761" s="31"/>
      <c r="L1761" s="31"/>
      <c r="M1761" s="83"/>
      <c r="N1761" s="69"/>
      <c r="O1761" s="69"/>
      <c r="P1761" s="74"/>
      <c r="Q1761" s="74"/>
      <c r="R1761" s="75"/>
      <c r="S1761" s="34"/>
      <c r="T1761" s="83"/>
      <c r="U1761" s="83"/>
      <c r="V1761" s="83"/>
      <c r="W1761" s="83"/>
      <c r="X1761" s="74"/>
      <c r="Y1761" s="74"/>
      <c r="Z1761" s="74"/>
      <c r="AA1761" s="66"/>
      <c r="AB1761" s="72"/>
      <c r="AC1761" s="66"/>
      <c r="AD1761" s="72"/>
      <c r="AE1761" s="72"/>
      <c r="AF1761" s="72"/>
      <c r="AG1761" s="62"/>
      <c r="AH1761" s="104"/>
      <c r="AI1761" s="105"/>
      <c r="AJ1761" s="30"/>
      <c r="AK1761" s="30"/>
      <c r="AL1761" s="30"/>
      <c r="AM1761" s="30"/>
      <c r="AN1761" s="68"/>
      <c r="AO1761" s="68"/>
      <c r="AP1761" s="68"/>
      <c r="AQ1761" s="68"/>
      <c r="AR1761" s="68"/>
      <c r="AS1761" s="31"/>
      <c r="AT1761" s="73"/>
      <c r="AU1761" s="73"/>
      <c r="AV1761" s="68"/>
      <c r="AW1761" s="67"/>
      <c r="AX1761" s="67"/>
      <c r="AY1761" s="67"/>
      <c r="AZ1761" s="67"/>
      <c r="BA1761" s="123"/>
      <c r="BB1761" s="123"/>
      <c r="BC1761" s="123"/>
      <c r="BD1761" s="123"/>
      <c r="BE1761" s="123"/>
      <c r="BF1761" s="67"/>
    </row>
    <row r="1762" spans="1:58" ht="25.5" customHeight="1" x14ac:dyDescent="0.25">
      <c r="A1762" s="31"/>
      <c r="B1762" s="31"/>
      <c r="C1762" s="31"/>
      <c r="D1762" s="31"/>
      <c r="E1762" s="33"/>
      <c r="F1762" s="90"/>
      <c r="G1762" s="31"/>
      <c r="H1762" s="83"/>
      <c r="I1762" s="83"/>
      <c r="J1762" s="62"/>
      <c r="K1762" s="31"/>
      <c r="L1762" s="31"/>
      <c r="M1762" s="83"/>
      <c r="N1762" s="69"/>
      <c r="O1762" s="69"/>
      <c r="P1762" s="74"/>
      <c r="Q1762" s="74"/>
      <c r="R1762" s="75"/>
      <c r="S1762" s="34"/>
      <c r="T1762" s="83"/>
      <c r="U1762" s="83"/>
      <c r="V1762" s="83"/>
      <c r="W1762" s="83"/>
      <c r="X1762" s="74"/>
      <c r="Y1762" s="74"/>
      <c r="Z1762" s="74"/>
      <c r="AA1762" s="66"/>
      <c r="AB1762" s="72"/>
      <c r="AC1762" s="66"/>
      <c r="AD1762" s="72"/>
      <c r="AE1762" s="72"/>
      <c r="AF1762" s="72"/>
      <c r="AG1762" s="62"/>
      <c r="AH1762" s="104"/>
      <c r="AI1762" s="105"/>
      <c r="AJ1762" s="30"/>
      <c r="AK1762" s="30"/>
      <c r="AL1762" s="30"/>
      <c r="AM1762" s="30"/>
      <c r="AN1762" s="68"/>
      <c r="AO1762" s="68"/>
      <c r="AP1762" s="68"/>
      <c r="AQ1762" s="68"/>
      <c r="AR1762" s="68"/>
      <c r="AS1762" s="31"/>
      <c r="AT1762" s="73"/>
      <c r="AU1762" s="73"/>
      <c r="AV1762" s="68"/>
      <c r="AW1762" s="67"/>
      <c r="AX1762" s="67"/>
      <c r="AY1762" s="67"/>
      <c r="AZ1762" s="67"/>
      <c r="BA1762" s="123"/>
      <c r="BB1762" s="123"/>
      <c r="BC1762" s="123"/>
      <c r="BD1762" s="123"/>
      <c r="BE1762" s="123"/>
      <c r="BF1762" s="67"/>
    </row>
    <row r="1763" spans="1:58" ht="25.5" customHeight="1" x14ac:dyDescent="0.25">
      <c r="A1763" s="31"/>
      <c r="B1763" s="31"/>
      <c r="C1763" s="31"/>
      <c r="D1763" s="31"/>
      <c r="E1763" s="33"/>
      <c r="F1763" s="90"/>
      <c r="G1763" s="31"/>
      <c r="H1763" s="83"/>
      <c r="I1763" s="83"/>
      <c r="J1763" s="62"/>
      <c r="K1763" s="31"/>
      <c r="L1763" s="31"/>
      <c r="M1763" s="83"/>
      <c r="N1763" s="69"/>
      <c r="O1763" s="69"/>
      <c r="P1763" s="74"/>
      <c r="Q1763" s="74"/>
      <c r="R1763" s="75"/>
      <c r="S1763" s="34"/>
      <c r="T1763" s="83"/>
      <c r="U1763" s="83"/>
      <c r="V1763" s="83"/>
      <c r="W1763" s="83"/>
      <c r="X1763" s="74"/>
      <c r="Y1763" s="74"/>
      <c r="Z1763" s="74"/>
      <c r="AA1763" s="66"/>
      <c r="AB1763" s="72"/>
      <c r="AC1763" s="66"/>
      <c r="AD1763" s="72"/>
      <c r="AE1763" s="72"/>
      <c r="AF1763" s="72"/>
      <c r="AG1763" s="62"/>
      <c r="AH1763" s="104"/>
      <c r="AI1763" s="105"/>
      <c r="AJ1763" s="30"/>
      <c r="AK1763" s="30"/>
      <c r="AL1763" s="30"/>
      <c r="AM1763" s="30"/>
      <c r="AN1763" s="68"/>
      <c r="AO1763" s="68"/>
      <c r="AP1763" s="68"/>
      <c r="AQ1763" s="68"/>
      <c r="AR1763" s="68"/>
      <c r="AS1763" s="31"/>
      <c r="AT1763" s="73"/>
      <c r="AU1763" s="73"/>
      <c r="AV1763" s="68"/>
      <c r="AW1763" s="67"/>
      <c r="AX1763" s="67"/>
      <c r="AY1763" s="67"/>
      <c r="AZ1763" s="67"/>
      <c r="BA1763" s="123"/>
      <c r="BB1763" s="123"/>
      <c r="BC1763" s="123"/>
      <c r="BD1763" s="123"/>
      <c r="BE1763" s="123"/>
      <c r="BF1763" s="67"/>
    </row>
    <row r="1764" spans="1:58" ht="25.5" customHeight="1" x14ac:dyDescent="0.25">
      <c r="A1764" s="31"/>
      <c r="B1764" s="31"/>
      <c r="C1764" s="31"/>
      <c r="D1764" s="31"/>
      <c r="E1764" s="33"/>
      <c r="F1764" s="90"/>
      <c r="G1764" s="31"/>
      <c r="H1764" s="83"/>
      <c r="I1764" s="83"/>
      <c r="J1764" s="62"/>
      <c r="K1764" s="31"/>
      <c r="L1764" s="31"/>
      <c r="M1764" s="83"/>
      <c r="N1764" s="69"/>
      <c r="O1764" s="69"/>
      <c r="P1764" s="74"/>
      <c r="Q1764" s="74"/>
      <c r="R1764" s="75"/>
      <c r="S1764" s="34"/>
      <c r="T1764" s="83"/>
      <c r="U1764" s="83"/>
      <c r="V1764" s="83"/>
      <c r="W1764" s="83"/>
      <c r="X1764" s="74"/>
      <c r="Y1764" s="74"/>
      <c r="Z1764" s="74"/>
      <c r="AA1764" s="66"/>
      <c r="AB1764" s="72"/>
      <c r="AC1764" s="66"/>
      <c r="AD1764" s="72"/>
      <c r="AE1764" s="72"/>
      <c r="AF1764" s="72"/>
      <c r="AG1764" s="62"/>
      <c r="AH1764" s="104"/>
      <c r="AI1764" s="105"/>
      <c r="AJ1764" s="30"/>
      <c r="AK1764" s="30"/>
      <c r="AL1764" s="30"/>
      <c r="AM1764" s="30"/>
      <c r="AN1764" s="68"/>
      <c r="AO1764" s="68"/>
      <c r="AP1764" s="68"/>
      <c r="AQ1764" s="68"/>
      <c r="AR1764" s="68"/>
      <c r="AS1764" s="31"/>
      <c r="AT1764" s="73"/>
      <c r="AU1764" s="73"/>
      <c r="AV1764" s="68"/>
      <c r="AW1764" s="67"/>
      <c r="AX1764" s="67"/>
      <c r="AY1764" s="67"/>
      <c r="AZ1764" s="67"/>
      <c r="BA1764" s="123"/>
      <c r="BB1764" s="123"/>
      <c r="BC1764" s="123"/>
      <c r="BD1764" s="123"/>
      <c r="BE1764" s="123"/>
      <c r="BF1764" s="67"/>
    </row>
    <row r="1765" spans="1:58" ht="25.5" customHeight="1" x14ac:dyDescent="0.25">
      <c r="A1765" s="31"/>
      <c r="B1765" s="31"/>
      <c r="C1765" s="31"/>
      <c r="D1765" s="31"/>
      <c r="E1765" s="33"/>
      <c r="F1765" s="90"/>
      <c r="G1765" s="31"/>
      <c r="H1765" s="83"/>
      <c r="I1765" s="83"/>
      <c r="J1765" s="62"/>
      <c r="K1765" s="31"/>
      <c r="L1765" s="31"/>
      <c r="M1765" s="83"/>
      <c r="N1765" s="69"/>
      <c r="O1765" s="69"/>
      <c r="P1765" s="74"/>
      <c r="Q1765" s="74"/>
      <c r="R1765" s="75"/>
      <c r="S1765" s="34"/>
      <c r="T1765" s="83"/>
      <c r="U1765" s="83"/>
      <c r="V1765" s="83"/>
      <c r="W1765" s="83"/>
      <c r="X1765" s="74"/>
      <c r="Y1765" s="74"/>
      <c r="Z1765" s="74"/>
      <c r="AA1765" s="66"/>
      <c r="AB1765" s="72"/>
      <c r="AC1765" s="66"/>
      <c r="AD1765" s="72"/>
      <c r="AE1765" s="72"/>
      <c r="AF1765" s="72"/>
      <c r="AG1765" s="62"/>
      <c r="AH1765" s="104"/>
      <c r="AI1765" s="105"/>
      <c r="AJ1765" s="30"/>
      <c r="AK1765" s="30"/>
      <c r="AL1765" s="30"/>
      <c r="AM1765" s="30"/>
      <c r="AN1765" s="68"/>
      <c r="AO1765" s="68"/>
      <c r="AP1765" s="68"/>
      <c r="AQ1765" s="68"/>
      <c r="AR1765" s="68"/>
      <c r="AS1765" s="31"/>
      <c r="AT1765" s="73"/>
      <c r="AU1765" s="73"/>
      <c r="AV1765" s="68"/>
      <c r="AW1765" s="67"/>
      <c r="AX1765" s="67"/>
      <c r="AY1765" s="67"/>
      <c r="AZ1765" s="67"/>
      <c r="BA1765" s="123"/>
      <c r="BB1765" s="123"/>
      <c r="BC1765" s="123"/>
      <c r="BD1765" s="123"/>
      <c r="BE1765" s="123"/>
      <c r="BF1765" s="67"/>
    </row>
    <row r="1766" spans="1:58" ht="25.5" customHeight="1" x14ac:dyDescent="0.25">
      <c r="A1766" s="31"/>
      <c r="B1766" s="31"/>
      <c r="C1766" s="31"/>
      <c r="D1766" s="31"/>
      <c r="E1766" s="33"/>
      <c r="F1766" s="90"/>
      <c r="G1766" s="31"/>
      <c r="H1766" s="83"/>
      <c r="I1766" s="83"/>
      <c r="J1766" s="62"/>
      <c r="K1766" s="31"/>
      <c r="L1766" s="31"/>
      <c r="M1766" s="83"/>
      <c r="N1766" s="69"/>
      <c r="O1766" s="69"/>
      <c r="P1766" s="74"/>
      <c r="Q1766" s="74"/>
      <c r="R1766" s="75"/>
      <c r="S1766" s="34"/>
      <c r="T1766" s="83"/>
      <c r="U1766" s="83"/>
      <c r="V1766" s="83"/>
      <c r="W1766" s="83"/>
      <c r="X1766" s="74"/>
      <c r="Y1766" s="74"/>
      <c r="Z1766" s="74"/>
      <c r="AA1766" s="66"/>
      <c r="AB1766" s="72"/>
      <c r="AC1766" s="66"/>
      <c r="AD1766" s="72"/>
      <c r="AE1766" s="72"/>
      <c r="AF1766" s="72"/>
      <c r="AG1766" s="62"/>
      <c r="AH1766" s="104"/>
      <c r="AI1766" s="105"/>
      <c r="AJ1766" s="30"/>
      <c r="AK1766" s="30"/>
      <c r="AL1766" s="30"/>
      <c r="AM1766" s="30"/>
      <c r="AN1766" s="68"/>
      <c r="AO1766" s="68"/>
      <c r="AP1766" s="68"/>
      <c r="AQ1766" s="68"/>
      <c r="AR1766" s="68"/>
      <c r="AS1766" s="31"/>
      <c r="AT1766" s="73"/>
      <c r="AU1766" s="73"/>
      <c r="AV1766" s="68"/>
      <c r="AW1766" s="67"/>
      <c r="AX1766" s="67"/>
      <c r="AY1766" s="67"/>
      <c r="AZ1766" s="67"/>
      <c r="BA1766" s="123"/>
      <c r="BB1766" s="123"/>
      <c r="BC1766" s="123"/>
      <c r="BD1766" s="123"/>
      <c r="BE1766" s="123"/>
      <c r="BF1766" s="67"/>
    </row>
    <row r="1767" spans="1:58" ht="25.5" customHeight="1" x14ac:dyDescent="0.25">
      <c r="A1767" s="31"/>
      <c r="B1767" s="31"/>
      <c r="C1767" s="31"/>
      <c r="D1767" s="31"/>
      <c r="E1767" s="33"/>
      <c r="F1767" s="90"/>
      <c r="G1767" s="31"/>
      <c r="H1767" s="83"/>
      <c r="I1767" s="83"/>
      <c r="J1767" s="62"/>
      <c r="K1767" s="31"/>
      <c r="L1767" s="31"/>
      <c r="M1767" s="83"/>
      <c r="N1767" s="69"/>
      <c r="O1767" s="69"/>
      <c r="P1767" s="74"/>
      <c r="Q1767" s="74"/>
      <c r="R1767" s="75"/>
      <c r="S1767" s="34"/>
      <c r="T1767" s="83"/>
      <c r="U1767" s="83"/>
      <c r="V1767" s="83"/>
      <c r="W1767" s="83"/>
      <c r="X1767" s="74"/>
      <c r="Y1767" s="74"/>
      <c r="Z1767" s="74"/>
      <c r="AA1767" s="66"/>
      <c r="AB1767" s="72"/>
      <c r="AC1767" s="66"/>
      <c r="AD1767" s="72"/>
      <c r="AE1767" s="72"/>
      <c r="AF1767" s="72"/>
      <c r="AG1767" s="62"/>
      <c r="AH1767" s="104"/>
      <c r="AI1767" s="105"/>
      <c r="AJ1767" s="30"/>
      <c r="AK1767" s="30"/>
      <c r="AL1767" s="30"/>
      <c r="AM1767" s="30"/>
      <c r="AN1767" s="68"/>
      <c r="AO1767" s="68"/>
      <c r="AP1767" s="68"/>
      <c r="AQ1767" s="68"/>
      <c r="AR1767" s="68"/>
      <c r="AS1767" s="31"/>
      <c r="AT1767" s="73"/>
      <c r="AU1767" s="73"/>
      <c r="AV1767" s="68"/>
      <c r="AW1767" s="67"/>
      <c r="AX1767" s="67"/>
      <c r="AY1767" s="67"/>
      <c r="AZ1767" s="67"/>
      <c r="BA1767" s="123"/>
      <c r="BB1767" s="123"/>
      <c r="BC1767" s="123"/>
      <c r="BD1767" s="123"/>
      <c r="BE1767" s="123"/>
      <c r="BF1767" s="67"/>
    </row>
    <row r="1768" spans="1:58" ht="25.5" customHeight="1" x14ac:dyDescent="0.25">
      <c r="A1768" s="31"/>
      <c r="B1768" s="31"/>
      <c r="C1768" s="31"/>
      <c r="D1768" s="31"/>
      <c r="E1768" s="33"/>
      <c r="F1768" s="90"/>
      <c r="G1768" s="31"/>
      <c r="H1768" s="83"/>
      <c r="I1768" s="83"/>
      <c r="J1768" s="62"/>
      <c r="K1768" s="31"/>
      <c r="L1768" s="31"/>
      <c r="M1768" s="83"/>
      <c r="N1768" s="69"/>
      <c r="O1768" s="69"/>
      <c r="P1768" s="74"/>
      <c r="Q1768" s="74"/>
      <c r="R1768" s="75"/>
      <c r="S1768" s="34"/>
      <c r="T1768" s="83"/>
      <c r="U1768" s="83"/>
      <c r="V1768" s="83"/>
      <c r="W1768" s="83"/>
      <c r="X1768" s="74"/>
      <c r="Y1768" s="74"/>
      <c r="Z1768" s="74"/>
      <c r="AA1768" s="66"/>
      <c r="AB1768" s="72"/>
      <c r="AC1768" s="66"/>
      <c r="AD1768" s="72"/>
      <c r="AE1768" s="72"/>
      <c r="AF1768" s="72"/>
      <c r="AG1768" s="62"/>
      <c r="AH1768" s="104"/>
      <c r="AI1768" s="105"/>
      <c r="AJ1768" s="30"/>
      <c r="AK1768" s="30"/>
      <c r="AL1768" s="30"/>
      <c r="AM1768" s="30"/>
      <c r="AN1768" s="68"/>
      <c r="AO1768" s="68"/>
      <c r="AP1768" s="68"/>
      <c r="AQ1768" s="68"/>
      <c r="AR1768" s="68"/>
      <c r="AS1768" s="31"/>
      <c r="AT1768" s="73"/>
      <c r="AU1768" s="73"/>
      <c r="AV1768" s="68"/>
      <c r="AW1768" s="67"/>
      <c r="AX1768" s="67"/>
      <c r="AY1768" s="67"/>
      <c r="AZ1768" s="67"/>
      <c r="BA1768" s="123"/>
      <c r="BB1768" s="123"/>
      <c r="BC1768" s="123"/>
      <c r="BD1768" s="123"/>
      <c r="BE1768" s="123"/>
      <c r="BF1768" s="67"/>
    </row>
    <row r="1769" spans="1:58" ht="25.5" customHeight="1" x14ac:dyDescent="0.25">
      <c r="A1769" s="31"/>
      <c r="B1769" s="31"/>
      <c r="C1769" s="31"/>
      <c r="D1769" s="31"/>
      <c r="E1769" s="33"/>
      <c r="F1769" s="90"/>
      <c r="G1769" s="31"/>
      <c r="H1769" s="83"/>
      <c r="I1769" s="83"/>
      <c r="J1769" s="62"/>
      <c r="K1769" s="31"/>
      <c r="L1769" s="31"/>
      <c r="M1769" s="83"/>
      <c r="N1769" s="69"/>
      <c r="O1769" s="69"/>
      <c r="P1769" s="74"/>
      <c r="Q1769" s="74"/>
      <c r="R1769" s="75"/>
      <c r="S1769" s="34"/>
      <c r="T1769" s="83"/>
      <c r="U1769" s="83"/>
      <c r="V1769" s="83"/>
      <c r="W1769" s="83"/>
      <c r="X1769" s="74"/>
      <c r="Y1769" s="74"/>
      <c r="Z1769" s="74"/>
      <c r="AA1769" s="66"/>
      <c r="AB1769" s="72"/>
      <c r="AC1769" s="66"/>
      <c r="AD1769" s="72"/>
      <c r="AE1769" s="72"/>
      <c r="AF1769" s="72"/>
      <c r="AG1769" s="62"/>
      <c r="AH1769" s="104"/>
      <c r="AI1769" s="105"/>
      <c r="AJ1769" s="30"/>
      <c r="AK1769" s="30"/>
      <c r="AL1769" s="30"/>
      <c r="AM1769" s="30"/>
      <c r="AN1769" s="68"/>
      <c r="AO1769" s="68"/>
      <c r="AP1769" s="68"/>
      <c r="AQ1769" s="68"/>
      <c r="AR1769" s="68"/>
      <c r="AS1769" s="31"/>
      <c r="AT1769" s="73"/>
      <c r="AU1769" s="73"/>
      <c r="AV1769" s="68"/>
      <c r="AW1769" s="67"/>
      <c r="AX1769" s="67"/>
      <c r="AY1769" s="67"/>
      <c r="AZ1769" s="67"/>
      <c r="BA1769" s="123"/>
      <c r="BB1769" s="123"/>
      <c r="BC1769" s="123"/>
      <c r="BD1769" s="123"/>
      <c r="BE1769" s="123"/>
      <c r="BF1769" s="67"/>
    </row>
    <row r="1770" spans="1:58" ht="25.5" customHeight="1" x14ac:dyDescent="0.25">
      <c r="A1770" s="31"/>
      <c r="B1770" s="31"/>
      <c r="C1770" s="31"/>
      <c r="D1770" s="31"/>
      <c r="E1770" s="33"/>
      <c r="F1770" s="90"/>
      <c r="G1770" s="31"/>
      <c r="H1770" s="83"/>
      <c r="I1770" s="83"/>
      <c r="J1770" s="62"/>
      <c r="K1770" s="31"/>
      <c r="L1770" s="31"/>
      <c r="M1770" s="83"/>
      <c r="N1770" s="69"/>
      <c r="O1770" s="69"/>
      <c r="P1770" s="74"/>
      <c r="Q1770" s="74"/>
      <c r="R1770" s="75"/>
      <c r="S1770" s="34"/>
      <c r="T1770" s="83"/>
      <c r="U1770" s="83"/>
      <c r="V1770" s="83"/>
      <c r="W1770" s="83"/>
      <c r="X1770" s="74"/>
      <c r="Y1770" s="74"/>
      <c r="Z1770" s="74"/>
      <c r="AA1770" s="66"/>
      <c r="AB1770" s="72"/>
      <c r="AC1770" s="66"/>
      <c r="AD1770" s="72"/>
      <c r="AE1770" s="72"/>
      <c r="AF1770" s="72"/>
      <c r="AG1770" s="62"/>
      <c r="AH1770" s="104"/>
      <c r="AI1770" s="105"/>
      <c r="AJ1770" s="30"/>
      <c r="AK1770" s="30"/>
      <c r="AL1770" s="30"/>
      <c r="AM1770" s="30"/>
      <c r="AN1770" s="68"/>
      <c r="AO1770" s="68"/>
      <c r="AP1770" s="68"/>
      <c r="AQ1770" s="68"/>
      <c r="AR1770" s="68"/>
      <c r="AS1770" s="31"/>
      <c r="AT1770" s="73"/>
      <c r="AU1770" s="73"/>
      <c r="AV1770" s="68"/>
      <c r="AW1770" s="67"/>
      <c r="AX1770" s="67"/>
      <c r="AY1770" s="67"/>
      <c r="AZ1770" s="67"/>
      <c r="BA1770" s="123"/>
      <c r="BB1770" s="123"/>
      <c r="BC1770" s="123"/>
      <c r="BD1770" s="123"/>
      <c r="BE1770" s="123"/>
      <c r="BF1770" s="67"/>
    </row>
    <row r="1771" spans="1:58" ht="25.5" customHeight="1" x14ac:dyDescent="0.25">
      <c r="A1771" s="31"/>
      <c r="B1771" s="31"/>
      <c r="C1771" s="31"/>
      <c r="D1771" s="31"/>
      <c r="E1771" s="33"/>
      <c r="F1771" s="90"/>
      <c r="G1771" s="31"/>
      <c r="H1771" s="83"/>
      <c r="I1771" s="83"/>
      <c r="J1771" s="62"/>
      <c r="K1771" s="31"/>
      <c r="L1771" s="31"/>
      <c r="M1771" s="83"/>
      <c r="N1771" s="69"/>
      <c r="O1771" s="69"/>
      <c r="P1771" s="74"/>
      <c r="Q1771" s="74"/>
      <c r="R1771" s="75"/>
      <c r="S1771" s="34"/>
      <c r="T1771" s="83"/>
      <c r="U1771" s="83"/>
      <c r="V1771" s="83"/>
      <c r="W1771" s="83"/>
      <c r="X1771" s="74"/>
      <c r="Y1771" s="74"/>
      <c r="Z1771" s="74"/>
      <c r="AA1771" s="66"/>
      <c r="AB1771" s="72"/>
      <c r="AC1771" s="66"/>
      <c r="AD1771" s="72"/>
      <c r="AE1771" s="72"/>
      <c r="AF1771" s="72"/>
      <c r="AG1771" s="62"/>
      <c r="AH1771" s="104"/>
      <c r="AI1771" s="105"/>
      <c r="AJ1771" s="30"/>
      <c r="AK1771" s="30"/>
      <c r="AL1771" s="30"/>
      <c r="AM1771" s="30"/>
      <c r="AN1771" s="68"/>
      <c r="AO1771" s="68"/>
      <c r="AP1771" s="68"/>
      <c r="AQ1771" s="68"/>
      <c r="AR1771" s="68"/>
      <c r="AS1771" s="31"/>
      <c r="AT1771" s="73"/>
      <c r="AU1771" s="73"/>
      <c r="AV1771" s="68"/>
      <c r="AW1771" s="67"/>
      <c r="AX1771" s="67"/>
      <c r="AY1771" s="67"/>
      <c r="AZ1771" s="67"/>
      <c r="BA1771" s="123"/>
      <c r="BB1771" s="123"/>
      <c r="BC1771" s="123"/>
      <c r="BD1771" s="123"/>
      <c r="BE1771" s="123"/>
      <c r="BF1771" s="67"/>
    </row>
    <row r="1772" spans="1:58" ht="25.5" customHeight="1" x14ac:dyDescent="0.25">
      <c r="A1772" s="31"/>
      <c r="B1772" s="31"/>
      <c r="C1772" s="31"/>
      <c r="D1772" s="31"/>
      <c r="E1772" s="33"/>
      <c r="F1772" s="90"/>
      <c r="G1772" s="31"/>
      <c r="H1772" s="83"/>
      <c r="I1772" s="83"/>
      <c r="J1772" s="62"/>
      <c r="K1772" s="31"/>
      <c r="L1772" s="31"/>
      <c r="M1772" s="83"/>
      <c r="N1772" s="69"/>
      <c r="O1772" s="69"/>
      <c r="P1772" s="74"/>
      <c r="Q1772" s="74"/>
      <c r="R1772" s="75"/>
      <c r="S1772" s="34"/>
      <c r="T1772" s="83"/>
      <c r="U1772" s="83"/>
      <c r="V1772" s="83"/>
      <c r="W1772" s="83"/>
      <c r="X1772" s="74"/>
      <c r="Y1772" s="74"/>
      <c r="Z1772" s="74"/>
      <c r="AA1772" s="66"/>
      <c r="AB1772" s="72"/>
      <c r="AC1772" s="66"/>
      <c r="AD1772" s="72"/>
      <c r="AE1772" s="72"/>
      <c r="AF1772" s="72"/>
      <c r="AG1772" s="62"/>
      <c r="AH1772" s="104"/>
      <c r="AI1772" s="105"/>
      <c r="AJ1772" s="30"/>
      <c r="AK1772" s="30"/>
      <c r="AL1772" s="30"/>
      <c r="AM1772" s="30"/>
      <c r="AN1772" s="68"/>
      <c r="AO1772" s="68"/>
      <c r="AP1772" s="68"/>
      <c r="AQ1772" s="68"/>
      <c r="AR1772" s="68"/>
      <c r="AS1772" s="31"/>
      <c r="AT1772" s="73"/>
      <c r="AU1772" s="73"/>
      <c r="AV1772" s="68"/>
      <c r="AW1772" s="67"/>
      <c r="AX1772" s="67"/>
      <c r="AY1772" s="67"/>
      <c r="AZ1772" s="67"/>
      <c r="BA1772" s="123"/>
      <c r="BB1772" s="123"/>
      <c r="BC1772" s="123"/>
      <c r="BD1772" s="123"/>
      <c r="BE1772" s="123"/>
      <c r="BF1772" s="67"/>
    </row>
    <row r="1773" spans="1:58" ht="25.5" customHeight="1" x14ac:dyDescent="0.25">
      <c r="A1773" s="31"/>
      <c r="B1773" s="31"/>
      <c r="C1773" s="31"/>
      <c r="D1773" s="31"/>
      <c r="E1773" s="33"/>
      <c r="F1773" s="90"/>
      <c r="G1773" s="31"/>
      <c r="H1773" s="83"/>
      <c r="I1773" s="83"/>
      <c r="J1773" s="62"/>
      <c r="K1773" s="31"/>
      <c r="L1773" s="31"/>
      <c r="M1773" s="83"/>
      <c r="N1773" s="69"/>
      <c r="O1773" s="69"/>
      <c r="P1773" s="74"/>
      <c r="Q1773" s="74"/>
      <c r="R1773" s="75"/>
      <c r="S1773" s="34"/>
      <c r="T1773" s="83"/>
      <c r="U1773" s="83"/>
      <c r="V1773" s="83"/>
      <c r="W1773" s="83"/>
      <c r="X1773" s="74"/>
      <c r="Y1773" s="74"/>
      <c r="Z1773" s="74"/>
      <c r="AA1773" s="66"/>
      <c r="AB1773" s="72"/>
      <c r="AC1773" s="66"/>
      <c r="AD1773" s="72"/>
      <c r="AE1773" s="72"/>
      <c r="AF1773" s="72"/>
      <c r="AG1773" s="62"/>
      <c r="AH1773" s="104"/>
      <c r="AI1773" s="105"/>
      <c r="AJ1773" s="30"/>
      <c r="AK1773" s="30"/>
      <c r="AL1773" s="30"/>
      <c r="AM1773" s="30"/>
      <c r="AN1773" s="68"/>
      <c r="AO1773" s="68"/>
      <c r="AP1773" s="68"/>
      <c r="AQ1773" s="68"/>
      <c r="AR1773" s="68"/>
      <c r="AS1773" s="31"/>
      <c r="AT1773" s="73"/>
      <c r="AU1773" s="73"/>
      <c r="AV1773" s="68"/>
      <c r="AW1773" s="67"/>
      <c r="AX1773" s="67"/>
      <c r="AY1773" s="67"/>
      <c r="AZ1773" s="67"/>
      <c r="BA1773" s="123"/>
      <c r="BB1773" s="123"/>
      <c r="BC1773" s="123"/>
      <c r="BD1773" s="123"/>
      <c r="BE1773" s="123"/>
      <c r="BF1773" s="67"/>
    </row>
    <row r="1774" spans="1:58" ht="25.5" customHeight="1" x14ac:dyDescent="0.25">
      <c r="A1774" s="31"/>
      <c r="B1774" s="31"/>
      <c r="C1774" s="31"/>
      <c r="D1774" s="31"/>
      <c r="E1774" s="33"/>
      <c r="F1774" s="90"/>
      <c r="G1774" s="31"/>
      <c r="H1774" s="83"/>
      <c r="I1774" s="83"/>
      <c r="J1774" s="62"/>
      <c r="K1774" s="31"/>
      <c r="L1774" s="31"/>
      <c r="M1774" s="83"/>
      <c r="N1774" s="69"/>
      <c r="O1774" s="69"/>
      <c r="P1774" s="74"/>
      <c r="Q1774" s="74"/>
      <c r="R1774" s="75"/>
      <c r="S1774" s="34"/>
      <c r="T1774" s="83"/>
      <c r="U1774" s="83"/>
      <c r="V1774" s="83"/>
      <c r="W1774" s="83"/>
      <c r="X1774" s="74"/>
      <c r="Y1774" s="74"/>
      <c r="Z1774" s="74"/>
      <c r="AA1774" s="66"/>
      <c r="AB1774" s="72"/>
      <c r="AC1774" s="66"/>
      <c r="AD1774" s="72"/>
      <c r="AE1774" s="72"/>
      <c r="AF1774" s="72"/>
      <c r="AG1774" s="62"/>
      <c r="AH1774" s="104"/>
      <c r="AI1774" s="105"/>
      <c r="AJ1774" s="30"/>
      <c r="AK1774" s="30"/>
      <c r="AL1774" s="30"/>
      <c r="AM1774" s="30"/>
      <c r="AN1774" s="68"/>
      <c r="AO1774" s="68"/>
      <c r="AP1774" s="68"/>
      <c r="AQ1774" s="68"/>
      <c r="AR1774" s="68"/>
      <c r="AS1774" s="31"/>
      <c r="AT1774" s="73"/>
      <c r="AU1774" s="73"/>
      <c r="AV1774" s="68"/>
      <c r="AW1774" s="67"/>
      <c r="AX1774" s="67"/>
      <c r="AY1774" s="67"/>
      <c r="AZ1774" s="67"/>
      <c r="BA1774" s="123"/>
      <c r="BB1774" s="123"/>
      <c r="BC1774" s="123"/>
      <c r="BD1774" s="123"/>
      <c r="BE1774" s="123"/>
      <c r="BF1774" s="67"/>
    </row>
    <row r="1775" spans="1:58" ht="25.5" customHeight="1" x14ac:dyDescent="0.25">
      <c r="A1775" s="31"/>
      <c r="B1775" s="31"/>
      <c r="C1775" s="31"/>
      <c r="D1775" s="31"/>
      <c r="E1775" s="33"/>
      <c r="F1775" s="90"/>
      <c r="G1775" s="31"/>
      <c r="H1775" s="83"/>
      <c r="I1775" s="83"/>
      <c r="J1775" s="62"/>
      <c r="K1775" s="31"/>
      <c r="L1775" s="31"/>
      <c r="M1775" s="83"/>
      <c r="N1775" s="69"/>
      <c r="O1775" s="69"/>
      <c r="P1775" s="74"/>
      <c r="Q1775" s="74"/>
      <c r="R1775" s="75"/>
      <c r="S1775" s="34"/>
      <c r="T1775" s="83"/>
      <c r="U1775" s="83"/>
      <c r="V1775" s="83"/>
      <c r="W1775" s="83"/>
      <c r="X1775" s="74"/>
      <c r="Y1775" s="74"/>
      <c r="Z1775" s="74"/>
      <c r="AA1775" s="66"/>
      <c r="AB1775" s="72"/>
      <c r="AC1775" s="66"/>
      <c r="AD1775" s="72"/>
      <c r="AE1775" s="72"/>
      <c r="AF1775" s="72"/>
      <c r="AG1775" s="62"/>
      <c r="AH1775" s="104"/>
      <c r="AI1775" s="105"/>
      <c r="AJ1775" s="30"/>
      <c r="AK1775" s="30"/>
      <c r="AL1775" s="30"/>
      <c r="AM1775" s="30"/>
      <c r="AN1775" s="68"/>
      <c r="AO1775" s="68"/>
      <c r="AP1775" s="68"/>
      <c r="AQ1775" s="68"/>
      <c r="AR1775" s="68"/>
      <c r="AS1775" s="31"/>
      <c r="AT1775" s="73"/>
      <c r="AU1775" s="73"/>
      <c r="AV1775" s="68"/>
      <c r="AW1775" s="67"/>
      <c r="AX1775" s="67"/>
      <c r="AY1775" s="67"/>
      <c r="AZ1775" s="67"/>
      <c r="BA1775" s="123"/>
      <c r="BB1775" s="123"/>
      <c r="BC1775" s="123"/>
      <c r="BD1775" s="123"/>
      <c r="BE1775" s="123"/>
      <c r="BF1775" s="67"/>
    </row>
    <row r="1776" spans="1:58" ht="25.5" customHeight="1" x14ac:dyDescent="0.25">
      <c r="A1776" s="31"/>
      <c r="B1776" s="31"/>
      <c r="C1776" s="31"/>
      <c r="D1776" s="31"/>
      <c r="E1776" s="33"/>
      <c r="F1776" s="90"/>
      <c r="G1776" s="31"/>
      <c r="H1776" s="83"/>
      <c r="I1776" s="83"/>
      <c r="J1776" s="62"/>
      <c r="K1776" s="31"/>
      <c r="L1776" s="31"/>
      <c r="M1776" s="83"/>
      <c r="N1776" s="69"/>
      <c r="O1776" s="69"/>
      <c r="P1776" s="74"/>
      <c r="Q1776" s="74"/>
      <c r="R1776" s="75"/>
      <c r="S1776" s="34"/>
      <c r="T1776" s="83"/>
      <c r="U1776" s="83"/>
      <c r="V1776" s="83"/>
      <c r="W1776" s="83"/>
      <c r="X1776" s="74"/>
      <c r="Y1776" s="74"/>
      <c r="Z1776" s="74"/>
      <c r="AA1776" s="66"/>
      <c r="AB1776" s="72"/>
      <c r="AC1776" s="66"/>
      <c r="AD1776" s="72"/>
      <c r="AE1776" s="72"/>
      <c r="AF1776" s="72"/>
      <c r="AG1776" s="62"/>
      <c r="AH1776" s="104"/>
      <c r="AI1776" s="105"/>
      <c r="AJ1776" s="30"/>
      <c r="AK1776" s="30"/>
      <c r="AL1776" s="30"/>
      <c r="AM1776" s="30"/>
      <c r="AN1776" s="68"/>
      <c r="AO1776" s="68"/>
      <c r="AP1776" s="68"/>
      <c r="AQ1776" s="68"/>
      <c r="AR1776" s="68"/>
      <c r="AS1776" s="31"/>
      <c r="AT1776" s="73"/>
      <c r="AU1776" s="73"/>
      <c r="AV1776" s="68"/>
      <c r="AW1776" s="67"/>
      <c r="AX1776" s="67"/>
      <c r="AY1776" s="67"/>
      <c r="AZ1776" s="67"/>
      <c r="BA1776" s="123"/>
      <c r="BB1776" s="123"/>
      <c r="BC1776" s="123"/>
      <c r="BD1776" s="123"/>
      <c r="BE1776" s="123"/>
      <c r="BF1776" s="67"/>
    </row>
    <row r="1777" spans="1:58" ht="25.5" customHeight="1" x14ac:dyDescent="0.25">
      <c r="A1777" s="31"/>
      <c r="B1777" s="31"/>
      <c r="C1777" s="31"/>
      <c r="D1777" s="31"/>
      <c r="E1777" s="33"/>
      <c r="F1777" s="90"/>
      <c r="G1777" s="31"/>
      <c r="H1777" s="83"/>
      <c r="I1777" s="83"/>
      <c r="J1777" s="62"/>
      <c r="K1777" s="31"/>
      <c r="L1777" s="31"/>
      <c r="M1777" s="83"/>
      <c r="N1777" s="69"/>
      <c r="O1777" s="69"/>
      <c r="P1777" s="74"/>
      <c r="Q1777" s="74"/>
      <c r="R1777" s="75"/>
      <c r="S1777" s="34"/>
      <c r="T1777" s="83"/>
      <c r="U1777" s="83"/>
      <c r="V1777" s="83"/>
      <c r="W1777" s="83"/>
      <c r="X1777" s="74"/>
      <c r="Y1777" s="74"/>
      <c r="Z1777" s="74"/>
      <c r="AA1777" s="66"/>
      <c r="AB1777" s="72"/>
      <c r="AC1777" s="66"/>
      <c r="AD1777" s="72"/>
      <c r="AE1777" s="72"/>
      <c r="AF1777" s="72"/>
      <c r="AG1777" s="62"/>
      <c r="AH1777" s="104"/>
      <c r="AI1777" s="105"/>
      <c r="AJ1777" s="30"/>
      <c r="AK1777" s="30"/>
      <c r="AL1777" s="30"/>
      <c r="AM1777" s="30"/>
      <c r="AN1777" s="68"/>
      <c r="AO1777" s="68"/>
      <c r="AP1777" s="68"/>
      <c r="AQ1777" s="68"/>
      <c r="AR1777" s="68"/>
      <c r="AS1777" s="31"/>
      <c r="AT1777" s="73"/>
      <c r="AU1777" s="73"/>
      <c r="AV1777" s="68"/>
      <c r="AW1777" s="67"/>
      <c r="AX1777" s="67"/>
      <c r="AY1777" s="67"/>
      <c r="AZ1777" s="67"/>
      <c r="BA1777" s="123"/>
      <c r="BB1777" s="123"/>
      <c r="BC1777" s="123"/>
      <c r="BD1777" s="123"/>
      <c r="BE1777" s="123"/>
      <c r="BF1777" s="67"/>
    </row>
    <row r="1778" spans="1:58" ht="25.5" customHeight="1" x14ac:dyDescent="0.25">
      <c r="A1778" s="31"/>
      <c r="B1778" s="31"/>
      <c r="C1778" s="31"/>
      <c r="D1778" s="31"/>
      <c r="E1778" s="33"/>
      <c r="F1778" s="90"/>
      <c r="G1778" s="31"/>
      <c r="H1778" s="83"/>
      <c r="I1778" s="83"/>
      <c r="J1778" s="62"/>
      <c r="K1778" s="31"/>
      <c r="L1778" s="31"/>
      <c r="M1778" s="83"/>
      <c r="N1778" s="69"/>
      <c r="O1778" s="69"/>
      <c r="P1778" s="74"/>
      <c r="Q1778" s="74"/>
      <c r="R1778" s="75"/>
      <c r="S1778" s="34"/>
      <c r="T1778" s="83"/>
      <c r="U1778" s="83"/>
      <c r="V1778" s="83"/>
      <c r="W1778" s="83"/>
      <c r="X1778" s="74"/>
      <c r="Y1778" s="74"/>
      <c r="Z1778" s="74"/>
      <c r="AA1778" s="66"/>
      <c r="AB1778" s="72"/>
      <c r="AC1778" s="66"/>
      <c r="AD1778" s="72"/>
      <c r="AE1778" s="72"/>
      <c r="AF1778" s="72"/>
      <c r="AG1778" s="62"/>
      <c r="AH1778" s="104"/>
      <c r="AI1778" s="105"/>
      <c r="AJ1778" s="30"/>
      <c r="AK1778" s="30"/>
      <c r="AL1778" s="30"/>
      <c r="AM1778" s="30"/>
      <c r="AN1778" s="68"/>
      <c r="AO1778" s="68"/>
      <c r="AP1778" s="68"/>
      <c r="AQ1778" s="68"/>
      <c r="AR1778" s="68"/>
      <c r="AS1778" s="31"/>
      <c r="AT1778" s="73"/>
      <c r="AU1778" s="73"/>
      <c r="AV1778" s="68"/>
      <c r="AW1778" s="67"/>
      <c r="AX1778" s="67"/>
      <c r="AY1778" s="67"/>
      <c r="AZ1778" s="67"/>
      <c r="BA1778" s="123"/>
      <c r="BB1778" s="123"/>
      <c r="BC1778" s="123"/>
      <c r="BD1778" s="123"/>
      <c r="BE1778" s="123"/>
      <c r="BF1778" s="67"/>
    </row>
    <row r="1779" spans="1:58" ht="25.5" customHeight="1" x14ac:dyDescent="0.25">
      <c r="A1779" s="31"/>
      <c r="B1779" s="31"/>
      <c r="C1779" s="31"/>
      <c r="D1779" s="31"/>
      <c r="E1779" s="33"/>
      <c r="F1779" s="90"/>
      <c r="G1779" s="31"/>
      <c r="H1779" s="83"/>
      <c r="I1779" s="83"/>
      <c r="J1779" s="62"/>
      <c r="K1779" s="31"/>
      <c r="L1779" s="31"/>
      <c r="M1779" s="83"/>
      <c r="N1779" s="69"/>
      <c r="O1779" s="69"/>
      <c r="P1779" s="74"/>
      <c r="Q1779" s="74"/>
      <c r="R1779" s="75"/>
      <c r="S1779" s="34"/>
      <c r="T1779" s="83"/>
      <c r="U1779" s="83"/>
      <c r="V1779" s="83"/>
      <c r="W1779" s="83"/>
      <c r="X1779" s="74"/>
      <c r="Y1779" s="74"/>
      <c r="Z1779" s="74"/>
      <c r="AA1779" s="66"/>
      <c r="AB1779" s="72"/>
      <c r="AC1779" s="66"/>
      <c r="AD1779" s="72"/>
      <c r="AE1779" s="72"/>
      <c r="AF1779" s="72"/>
      <c r="AG1779" s="62"/>
      <c r="AH1779" s="104"/>
      <c r="AI1779" s="105"/>
      <c r="AJ1779" s="30"/>
      <c r="AK1779" s="30"/>
      <c r="AL1779" s="30"/>
      <c r="AM1779" s="30"/>
      <c r="AN1779" s="68"/>
      <c r="AO1779" s="68"/>
      <c r="AP1779" s="68"/>
      <c r="AQ1779" s="68"/>
      <c r="AR1779" s="68"/>
      <c r="AS1779" s="31"/>
      <c r="AT1779" s="73"/>
      <c r="AU1779" s="73"/>
      <c r="AV1779" s="68"/>
      <c r="AW1779" s="67"/>
      <c r="AX1779" s="67"/>
      <c r="AY1779" s="67"/>
      <c r="AZ1779" s="67"/>
      <c r="BA1779" s="123"/>
      <c r="BB1779" s="123"/>
      <c r="BC1779" s="123"/>
      <c r="BD1779" s="123"/>
      <c r="BE1779" s="123"/>
      <c r="BF1779" s="67"/>
    </row>
    <row r="1780" spans="1:58" ht="25.5" customHeight="1" x14ac:dyDescent="0.25">
      <c r="A1780" s="31"/>
      <c r="B1780" s="31"/>
      <c r="C1780" s="31"/>
      <c r="D1780" s="31"/>
      <c r="E1780" s="33"/>
      <c r="F1780" s="90"/>
      <c r="G1780" s="31"/>
      <c r="H1780" s="83"/>
      <c r="I1780" s="83"/>
      <c r="J1780" s="62"/>
      <c r="K1780" s="31"/>
      <c r="L1780" s="31"/>
      <c r="M1780" s="83"/>
      <c r="N1780" s="69"/>
      <c r="O1780" s="69"/>
      <c r="P1780" s="74"/>
      <c r="Q1780" s="74"/>
      <c r="R1780" s="75"/>
      <c r="S1780" s="34"/>
      <c r="T1780" s="83"/>
      <c r="U1780" s="83"/>
      <c r="V1780" s="83"/>
      <c r="W1780" s="83"/>
      <c r="X1780" s="74"/>
      <c r="Y1780" s="74"/>
      <c r="Z1780" s="74"/>
      <c r="AA1780" s="66"/>
      <c r="AB1780" s="72"/>
      <c r="AC1780" s="66"/>
      <c r="AD1780" s="72"/>
      <c r="AE1780" s="72"/>
      <c r="AF1780" s="72"/>
      <c r="AG1780" s="62"/>
      <c r="AH1780" s="104"/>
      <c r="AI1780" s="105"/>
      <c r="AJ1780" s="30"/>
      <c r="AK1780" s="30"/>
      <c r="AL1780" s="30"/>
      <c r="AM1780" s="30"/>
      <c r="AN1780" s="68"/>
      <c r="AO1780" s="68"/>
      <c r="AP1780" s="68"/>
      <c r="AQ1780" s="68"/>
      <c r="AR1780" s="68"/>
      <c r="AS1780" s="31"/>
      <c r="AT1780" s="73"/>
      <c r="AU1780" s="73"/>
      <c r="AV1780" s="68"/>
      <c r="AW1780" s="67"/>
      <c r="AX1780" s="67"/>
      <c r="AY1780" s="67"/>
      <c r="AZ1780" s="67"/>
      <c r="BA1780" s="123"/>
      <c r="BB1780" s="123"/>
      <c r="BC1780" s="123"/>
      <c r="BD1780" s="123"/>
      <c r="BE1780" s="123"/>
      <c r="BF1780" s="67"/>
    </row>
    <row r="1781" spans="1:58" ht="25.5" customHeight="1" x14ac:dyDescent="0.25">
      <c r="A1781" s="31"/>
      <c r="B1781" s="31"/>
      <c r="C1781" s="31"/>
      <c r="D1781" s="31"/>
      <c r="E1781" s="33"/>
      <c r="F1781" s="90"/>
      <c r="G1781" s="31"/>
      <c r="H1781" s="83"/>
      <c r="I1781" s="83"/>
      <c r="J1781" s="62"/>
      <c r="K1781" s="31"/>
      <c r="L1781" s="31"/>
      <c r="M1781" s="83"/>
      <c r="N1781" s="69"/>
      <c r="O1781" s="69"/>
      <c r="P1781" s="74"/>
      <c r="Q1781" s="74"/>
      <c r="R1781" s="75"/>
      <c r="S1781" s="34"/>
      <c r="T1781" s="83"/>
      <c r="U1781" s="83"/>
      <c r="V1781" s="83"/>
      <c r="W1781" s="83"/>
      <c r="X1781" s="74"/>
      <c r="Y1781" s="74"/>
      <c r="Z1781" s="74"/>
      <c r="AA1781" s="66"/>
      <c r="AB1781" s="72"/>
      <c r="AC1781" s="66"/>
      <c r="AD1781" s="72"/>
      <c r="AE1781" s="72"/>
      <c r="AF1781" s="72"/>
      <c r="AG1781" s="62"/>
      <c r="AH1781" s="104"/>
      <c r="AI1781" s="105"/>
      <c r="AJ1781" s="30"/>
      <c r="AK1781" s="30"/>
      <c r="AL1781" s="30"/>
      <c r="AM1781" s="30"/>
      <c r="AN1781" s="68"/>
      <c r="AO1781" s="68"/>
      <c r="AP1781" s="68"/>
      <c r="AQ1781" s="68"/>
      <c r="AR1781" s="68"/>
      <c r="AS1781" s="31"/>
      <c r="AT1781" s="73"/>
      <c r="AU1781" s="73"/>
      <c r="AV1781" s="68"/>
      <c r="AW1781" s="67"/>
      <c r="AX1781" s="67"/>
      <c r="AY1781" s="67"/>
      <c r="AZ1781" s="67"/>
      <c r="BA1781" s="123"/>
      <c r="BB1781" s="123"/>
      <c r="BC1781" s="123"/>
      <c r="BD1781" s="123"/>
      <c r="BE1781" s="123"/>
      <c r="BF1781" s="67"/>
    </row>
    <row r="1782" spans="1:58" ht="25.5" customHeight="1" x14ac:dyDescent="0.25">
      <c r="A1782" s="31"/>
      <c r="B1782" s="31"/>
      <c r="C1782" s="31"/>
      <c r="D1782" s="31"/>
      <c r="E1782" s="33"/>
      <c r="F1782" s="90"/>
      <c r="G1782" s="31"/>
      <c r="H1782" s="83"/>
      <c r="I1782" s="83"/>
      <c r="J1782" s="62"/>
      <c r="K1782" s="31"/>
      <c r="L1782" s="31"/>
      <c r="M1782" s="83"/>
      <c r="N1782" s="69"/>
      <c r="O1782" s="69"/>
      <c r="P1782" s="74"/>
      <c r="Q1782" s="74"/>
      <c r="R1782" s="75"/>
      <c r="S1782" s="34"/>
      <c r="T1782" s="83"/>
      <c r="U1782" s="83"/>
      <c r="V1782" s="83"/>
      <c r="W1782" s="83"/>
      <c r="X1782" s="74"/>
      <c r="Y1782" s="74"/>
      <c r="Z1782" s="74"/>
      <c r="AA1782" s="66"/>
      <c r="AB1782" s="72"/>
      <c r="AC1782" s="66"/>
      <c r="AD1782" s="72"/>
      <c r="AE1782" s="72"/>
      <c r="AF1782" s="72"/>
      <c r="AG1782" s="62"/>
      <c r="AH1782" s="104"/>
      <c r="AI1782" s="105"/>
      <c r="AJ1782" s="30"/>
      <c r="AK1782" s="30"/>
      <c r="AL1782" s="30"/>
      <c r="AM1782" s="30"/>
      <c r="AN1782" s="68"/>
      <c r="AO1782" s="68"/>
      <c r="AP1782" s="68"/>
      <c r="AQ1782" s="68"/>
      <c r="AR1782" s="68"/>
      <c r="AS1782" s="31"/>
      <c r="AT1782" s="73"/>
      <c r="AU1782" s="73"/>
      <c r="AV1782" s="68"/>
      <c r="AW1782" s="67"/>
      <c r="AX1782" s="67"/>
      <c r="AY1782" s="67"/>
      <c r="AZ1782" s="67"/>
      <c r="BA1782" s="123"/>
      <c r="BB1782" s="123"/>
      <c r="BC1782" s="123"/>
      <c r="BD1782" s="123"/>
      <c r="BE1782" s="123"/>
      <c r="BF1782" s="67"/>
    </row>
    <row r="1783" spans="1:58" ht="25.5" customHeight="1" x14ac:dyDescent="0.25">
      <c r="A1783" s="31"/>
      <c r="B1783" s="31"/>
      <c r="C1783" s="31"/>
      <c r="D1783" s="31"/>
      <c r="E1783" s="33"/>
      <c r="F1783" s="90"/>
      <c r="G1783" s="31"/>
      <c r="H1783" s="83"/>
      <c r="I1783" s="83"/>
      <c r="J1783" s="62"/>
      <c r="K1783" s="31"/>
      <c r="L1783" s="31"/>
      <c r="M1783" s="83"/>
      <c r="N1783" s="69"/>
      <c r="O1783" s="69"/>
      <c r="P1783" s="74"/>
      <c r="Q1783" s="74"/>
      <c r="R1783" s="75"/>
      <c r="S1783" s="34"/>
      <c r="T1783" s="83"/>
      <c r="U1783" s="83"/>
      <c r="V1783" s="83"/>
      <c r="W1783" s="83"/>
      <c r="X1783" s="74"/>
      <c r="Y1783" s="74"/>
      <c r="Z1783" s="74"/>
      <c r="AA1783" s="66"/>
      <c r="AB1783" s="72"/>
      <c r="AC1783" s="66"/>
      <c r="AD1783" s="72"/>
      <c r="AE1783" s="72"/>
      <c r="AF1783" s="72"/>
      <c r="AG1783" s="62"/>
      <c r="AH1783" s="104"/>
      <c r="AI1783" s="105"/>
      <c r="AJ1783" s="30"/>
      <c r="AK1783" s="30"/>
      <c r="AL1783" s="30"/>
      <c r="AM1783" s="30"/>
      <c r="AN1783" s="68"/>
      <c r="AO1783" s="68"/>
      <c r="AP1783" s="68"/>
      <c r="AQ1783" s="68"/>
      <c r="AR1783" s="68"/>
      <c r="AS1783" s="31"/>
      <c r="AT1783" s="73"/>
      <c r="AU1783" s="73"/>
      <c r="AV1783" s="68"/>
      <c r="AW1783" s="67"/>
      <c r="AX1783" s="67"/>
      <c r="AY1783" s="67"/>
      <c r="AZ1783" s="67"/>
      <c r="BA1783" s="123"/>
      <c r="BB1783" s="123"/>
      <c r="BC1783" s="123"/>
      <c r="BD1783" s="123"/>
      <c r="BE1783" s="123"/>
      <c r="BF1783" s="67"/>
    </row>
    <row r="1784" spans="1:58" ht="25.5" customHeight="1" x14ac:dyDescent="0.25">
      <c r="A1784" s="31"/>
      <c r="B1784" s="31"/>
      <c r="C1784" s="31"/>
      <c r="D1784" s="31"/>
      <c r="E1784" s="33"/>
      <c r="F1784" s="90"/>
      <c r="G1784" s="31"/>
      <c r="H1784" s="83"/>
      <c r="I1784" s="83"/>
      <c r="J1784" s="62"/>
      <c r="K1784" s="31"/>
      <c r="L1784" s="31"/>
      <c r="M1784" s="83"/>
      <c r="N1784" s="69"/>
      <c r="O1784" s="69"/>
      <c r="P1784" s="74"/>
      <c r="Q1784" s="74"/>
      <c r="R1784" s="75"/>
      <c r="S1784" s="34"/>
      <c r="T1784" s="83"/>
      <c r="U1784" s="83"/>
      <c r="V1784" s="83"/>
      <c r="W1784" s="83"/>
      <c r="X1784" s="74"/>
      <c r="Y1784" s="74"/>
      <c r="Z1784" s="74"/>
      <c r="AA1784" s="66"/>
      <c r="AB1784" s="72"/>
      <c r="AC1784" s="66"/>
      <c r="AD1784" s="72"/>
      <c r="AE1784" s="72"/>
      <c r="AF1784" s="72"/>
      <c r="AG1784" s="62"/>
      <c r="AH1784" s="104"/>
      <c r="AI1784" s="105"/>
      <c r="AJ1784" s="30"/>
      <c r="AK1784" s="30"/>
      <c r="AL1784" s="30"/>
      <c r="AM1784" s="30"/>
      <c r="AN1784" s="68"/>
      <c r="AO1784" s="68"/>
      <c r="AP1784" s="68"/>
      <c r="AQ1784" s="68"/>
      <c r="AR1784" s="68"/>
      <c r="AS1784" s="31"/>
      <c r="AT1784" s="73"/>
      <c r="AU1784" s="73"/>
      <c r="AV1784" s="68"/>
      <c r="AW1784" s="67"/>
      <c r="AX1784" s="67"/>
      <c r="AY1784" s="67"/>
      <c r="AZ1784" s="67"/>
      <c r="BA1784" s="123"/>
      <c r="BB1784" s="123"/>
      <c r="BC1784" s="123"/>
      <c r="BD1784" s="123"/>
      <c r="BE1784" s="123"/>
      <c r="BF1784" s="67"/>
    </row>
    <row r="1785" spans="1:58" ht="25.5" customHeight="1" x14ac:dyDescent="0.25">
      <c r="A1785" s="31"/>
      <c r="B1785" s="31"/>
      <c r="C1785" s="31"/>
      <c r="D1785" s="31"/>
      <c r="E1785" s="33"/>
      <c r="F1785" s="90"/>
      <c r="G1785" s="31"/>
      <c r="H1785" s="83"/>
      <c r="I1785" s="83"/>
      <c r="J1785" s="62"/>
      <c r="K1785" s="31"/>
      <c r="L1785" s="31"/>
      <c r="M1785" s="83"/>
      <c r="N1785" s="69"/>
      <c r="O1785" s="69"/>
      <c r="P1785" s="74"/>
      <c r="Q1785" s="74"/>
      <c r="R1785" s="75"/>
      <c r="S1785" s="34"/>
      <c r="T1785" s="83"/>
      <c r="U1785" s="83"/>
      <c r="V1785" s="83"/>
      <c r="W1785" s="83"/>
      <c r="X1785" s="74"/>
      <c r="Y1785" s="74"/>
      <c r="Z1785" s="74"/>
      <c r="AA1785" s="66"/>
      <c r="AB1785" s="72"/>
      <c r="AC1785" s="66"/>
      <c r="AD1785" s="72"/>
      <c r="AE1785" s="72"/>
      <c r="AF1785" s="72"/>
      <c r="AG1785" s="62"/>
      <c r="AH1785" s="104"/>
      <c r="AI1785" s="105"/>
      <c r="AJ1785" s="30"/>
      <c r="AK1785" s="30"/>
      <c r="AL1785" s="30"/>
      <c r="AM1785" s="30"/>
      <c r="AN1785" s="68"/>
      <c r="AO1785" s="68"/>
      <c r="AP1785" s="68"/>
      <c r="AQ1785" s="68"/>
      <c r="AR1785" s="68"/>
      <c r="AS1785" s="31"/>
      <c r="AT1785" s="73"/>
      <c r="AU1785" s="73"/>
      <c r="AV1785" s="68"/>
      <c r="AW1785" s="67"/>
      <c r="AX1785" s="67"/>
      <c r="AY1785" s="67"/>
      <c r="AZ1785" s="67"/>
      <c r="BA1785" s="123"/>
      <c r="BB1785" s="123"/>
      <c r="BC1785" s="123"/>
      <c r="BD1785" s="123"/>
      <c r="BE1785" s="123"/>
      <c r="BF1785" s="67"/>
    </row>
    <row r="1786" spans="1:58" ht="25.5" customHeight="1" x14ac:dyDescent="0.25">
      <c r="A1786" s="31"/>
      <c r="B1786" s="31"/>
      <c r="C1786" s="31"/>
      <c r="D1786" s="31"/>
      <c r="E1786" s="33"/>
      <c r="F1786" s="90"/>
      <c r="G1786" s="31"/>
      <c r="H1786" s="83"/>
      <c r="I1786" s="83"/>
      <c r="J1786" s="62"/>
      <c r="K1786" s="31"/>
      <c r="L1786" s="31"/>
      <c r="M1786" s="83"/>
      <c r="N1786" s="69"/>
      <c r="O1786" s="69"/>
      <c r="P1786" s="74"/>
      <c r="Q1786" s="74"/>
      <c r="R1786" s="75"/>
      <c r="S1786" s="34"/>
      <c r="T1786" s="83"/>
      <c r="U1786" s="83"/>
      <c r="V1786" s="83"/>
      <c r="W1786" s="83"/>
      <c r="X1786" s="74"/>
      <c r="Y1786" s="74"/>
      <c r="Z1786" s="74"/>
      <c r="AA1786" s="66"/>
      <c r="AB1786" s="72"/>
      <c r="AC1786" s="66"/>
      <c r="AD1786" s="72"/>
      <c r="AE1786" s="72"/>
      <c r="AF1786" s="72"/>
      <c r="AG1786" s="62"/>
      <c r="AH1786" s="104"/>
      <c r="AI1786" s="105"/>
      <c r="AJ1786" s="30"/>
      <c r="AK1786" s="30"/>
      <c r="AL1786" s="30"/>
      <c r="AM1786" s="30"/>
      <c r="AN1786" s="68"/>
      <c r="AO1786" s="68"/>
      <c r="AP1786" s="68"/>
      <c r="AQ1786" s="68"/>
      <c r="AR1786" s="68"/>
      <c r="AS1786" s="31"/>
      <c r="AT1786" s="73"/>
      <c r="AU1786" s="73"/>
      <c r="AV1786" s="68"/>
      <c r="AW1786" s="67"/>
      <c r="AX1786" s="67"/>
      <c r="AY1786" s="67"/>
      <c r="AZ1786" s="67"/>
      <c r="BA1786" s="123"/>
      <c r="BB1786" s="123"/>
      <c r="BC1786" s="123"/>
      <c r="BD1786" s="123"/>
      <c r="BE1786" s="123"/>
      <c r="BF1786" s="67"/>
    </row>
    <row r="1787" spans="1:58" ht="25.5" customHeight="1" x14ac:dyDescent="0.25">
      <c r="A1787" s="31"/>
      <c r="B1787" s="31"/>
      <c r="C1787" s="31"/>
      <c r="D1787" s="31"/>
      <c r="E1787" s="33"/>
      <c r="F1787" s="90"/>
      <c r="G1787" s="31"/>
      <c r="H1787" s="83"/>
      <c r="I1787" s="83"/>
      <c r="J1787" s="62"/>
      <c r="K1787" s="31"/>
      <c r="L1787" s="31"/>
      <c r="M1787" s="83"/>
      <c r="N1787" s="69"/>
      <c r="O1787" s="69"/>
      <c r="P1787" s="74"/>
      <c r="Q1787" s="74"/>
      <c r="R1787" s="75"/>
      <c r="S1787" s="34"/>
      <c r="T1787" s="83"/>
      <c r="U1787" s="83"/>
      <c r="V1787" s="83"/>
      <c r="W1787" s="83"/>
      <c r="X1787" s="74"/>
      <c r="Y1787" s="74"/>
      <c r="Z1787" s="74"/>
      <c r="AA1787" s="66"/>
      <c r="AB1787" s="72"/>
      <c r="AC1787" s="66"/>
      <c r="AD1787" s="72"/>
      <c r="AE1787" s="72"/>
      <c r="AF1787" s="72"/>
      <c r="AG1787" s="62"/>
      <c r="AH1787" s="104"/>
      <c r="AI1787" s="105"/>
      <c r="AJ1787" s="30"/>
      <c r="AK1787" s="30"/>
      <c r="AL1787" s="30"/>
      <c r="AM1787" s="30"/>
      <c r="AN1787" s="68"/>
      <c r="AO1787" s="68"/>
      <c r="AP1787" s="68"/>
      <c r="AQ1787" s="68"/>
      <c r="AR1787" s="68"/>
      <c r="AS1787" s="31"/>
      <c r="AT1787" s="73"/>
      <c r="AU1787" s="73"/>
      <c r="AV1787" s="68"/>
      <c r="AW1787" s="67"/>
      <c r="AX1787" s="67"/>
      <c r="AY1787" s="67"/>
      <c r="AZ1787" s="67"/>
      <c r="BA1787" s="123"/>
      <c r="BB1787" s="123"/>
      <c r="BC1787" s="123"/>
      <c r="BD1787" s="123"/>
      <c r="BE1787" s="123"/>
      <c r="BF1787" s="67"/>
    </row>
    <row r="1788" spans="1:58" ht="25.5" customHeight="1" x14ac:dyDescent="0.25">
      <c r="A1788" s="31"/>
      <c r="B1788" s="31"/>
      <c r="C1788" s="31"/>
      <c r="D1788" s="31"/>
      <c r="E1788" s="33"/>
      <c r="F1788" s="90"/>
      <c r="G1788" s="31"/>
      <c r="H1788" s="83"/>
      <c r="I1788" s="83"/>
      <c r="J1788" s="62"/>
      <c r="K1788" s="31"/>
      <c r="L1788" s="31"/>
      <c r="M1788" s="83"/>
      <c r="N1788" s="69"/>
      <c r="O1788" s="69"/>
      <c r="P1788" s="74"/>
      <c r="Q1788" s="74"/>
      <c r="R1788" s="75"/>
      <c r="S1788" s="34"/>
      <c r="T1788" s="83"/>
      <c r="U1788" s="83"/>
      <c r="V1788" s="83"/>
      <c r="W1788" s="83"/>
      <c r="X1788" s="74"/>
      <c r="Y1788" s="74"/>
      <c r="Z1788" s="74"/>
      <c r="AA1788" s="66"/>
      <c r="AB1788" s="72"/>
      <c r="AC1788" s="66"/>
      <c r="AD1788" s="72"/>
      <c r="AE1788" s="72"/>
      <c r="AF1788" s="72"/>
      <c r="AG1788" s="62"/>
      <c r="AH1788" s="104"/>
      <c r="AI1788" s="105"/>
      <c r="AJ1788" s="30"/>
      <c r="AK1788" s="30"/>
      <c r="AL1788" s="30"/>
      <c r="AM1788" s="30"/>
      <c r="AN1788" s="68"/>
      <c r="AO1788" s="68"/>
      <c r="AP1788" s="68"/>
      <c r="AQ1788" s="68"/>
      <c r="AR1788" s="68"/>
      <c r="AS1788" s="31"/>
      <c r="AT1788" s="73"/>
      <c r="AU1788" s="73"/>
      <c r="AV1788" s="68"/>
      <c r="AW1788" s="67"/>
      <c r="AX1788" s="67"/>
      <c r="AY1788" s="67"/>
      <c r="AZ1788" s="67"/>
      <c r="BA1788" s="123"/>
      <c r="BB1788" s="123"/>
      <c r="BC1788" s="123"/>
      <c r="BD1788" s="123"/>
      <c r="BE1788" s="123"/>
      <c r="BF1788" s="67"/>
    </row>
    <row r="1789" spans="1:58" ht="25.5" customHeight="1" x14ac:dyDescent="0.25">
      <c r="A1789" s="31"/>
      <c r="B1789" s="31"/>
      <c r="C1789" s="31"/>
      <c r="D1789" s="31"/>
      <c r="E1789" s="33"/>
      <c r="F1789" s="90"/>
      <c r="G1789" s="31"/>
      <c r="H1789" s="83"/>
      <c r="I1789" s="83"/>
      <c r="J1789" s="62"/>
      <c r="K1789" s="31"/>
      <c r="L1789" s="31"/>
      <c r="M1789" s="83"/>
      <c r="N1789" s="69"/>
      <c r="O1789" s="69"/>
      <c r="P1789" s="74"/>
      <c r="Q1789" s="74"/>
      <c r="R1789" s="75"/>
      <c r="S1789" s="34"/>
      <c r="T1789" s="83"/>
      <c r="U1789" s="83"/>
      <c r="V1789" s="83"/>
      <c r="W1789" s="83"/>
      <c r="X1789" s="74"/>
      <c r="Y1789" s="74"/>
      <c r="Z1789" s="74"/>
      <c r="AA1789" s="66"/>
      <c r="AB1789" s="72"/>
      <c r="AC1789" s="66"/>
      <c r="AD1789" s="72"/>
      <c r="AE1789" s="72"/>
      <c r="AF1789" s="72"/>
      <c r="AG1789" s="62"/>
      <c r="AH1789" s="104"/>
      <c r="AI1789" s="105"/>
      <c r="AJ1789" s="30"/>
      <c r="AK1789" s="30"/>
      <c r="AL1789" s="30"/>
      <c r="AM1789" s="30"/>
      <c r="AN1789" s="68"/>
      <c r="AO1789" s="68"/>
      <c r="AP1789" s="68"/>
      <c r="AQ1789" s="68"/>
      <c r="AR1789" s="68"/>
      <c r="AS1789" s="31"/>
      <c r="AT1789" s="73"/>
      <c r="AU1789" s="73"/>
      <c r="AV1789" s="68"/>
      <c r="AW1789" s="67"/>
      <c r="AX1789" s="67"/>
      <c r="AY1789" s="67"/>
      <c r="AZ1789" s="67"/>
      <c r="BA1789" s="123"/>
      <c r="BB1789" s="123"/>
      <c r="BC1789" s="123"/>
      <c r="BD1789" s="123"/>
      <c r="BE1789" s="123"/>
      <c r="BF1789" s="67"/>
    </row>
    <row r="1790" spans="1:58" ht="25.5" customHeight="1" x14ac:dyDescent="0.25">
      <c r="A1790" s="31"/>
      <c r="B1790" s="31"/>
      <c r="C1790" s="31"/>
      <c r="D1790" s="31"/>
      <c r="E1790" s="33"/>
      <c r="F1790" s="90"/>
      <c r="G1790" s="31"/>
      <c r="H1790" s="83"/>
      <c r="I1790" s="83"/>
      <c r="J1790" s="62"/>
      <c r="K1790" s="31"/>
      <c r="L1790" s="31"/>
      <c r="M1790" s="83"/>
      <c r="N1790" s="69"/>
      <c r="O1790" s="69"/>
      <c r="P1790" s="74"/>
      <c r="Q1790" s="74"/>
      <c r="R1790" s="75"/>
      <c r="S1790" s="34"/>
      <c r="T1790" s="83"/>
      <c r="U1790" s="83"/>
      <c r="V1790" s="83"/>
      <c r="W1790" s="83"/>
      <c r="X1790" s="74"/>
      <c r="Y1790" s="74"/>
      <c r="Z1790" s="74"/>
      <c r="AA1790" s="66"/>
      <c r="AB1790" s="72"/>
      <c r="AC1790" s="66"/>
      <c r="AD1790" s="72"/>
      <c r="AE1790" s="72"/>
      <c r="AF1790" s="72"/>
      <c r="AG1790" s="62"/>
      <c r="AH1790" s="104"/>
      <c r="AI1790" s="105"/>
      <c r="AJ1790" s="30"/>
      <c r="AK1790" s="30"/>
      <c r="AL1790" s="30"/>
      <c r="AM1790" s="30"/>
      <c r="AN1790" s="68"/>
      <c r="AO1790" s="68"/>
      <c r="AP1790" s="68"/>
      <c r="AQ1790" s="68"/>
      <c r="AR1790" s="68"/>
      <c r="AS1790" s="31"/>
      <c r="AT1790" s="73"/>
      <c r="AU1790" s="73"/>
      <c r="AV1790" s="68"/>
      <c r="AW1790" s="67"/>
      <c r="AX1790" s="67"/>
      <c r="AY1790" s="67"/>
      <c r="AZ1790" s="67"/>
      <c r="BA1790" s="123"/>
      <c r="BB1790" s="123"/>
      <c r="BC1790" s="123"/>
      <c r="BD1790" s="123"/>
      <c r="BE1790" s="123"/>
      <c r="BF1790" s="67"/>
    </row>
    <row r="1791" spans="1:58" ht="25.5" customHeight="1" x14ac:dyDescent="0.25">
      <c r="A1791" s="31"/>
      <c r="B1791" s="31"/>
      <c r="C1791" s="31"/>
      <c r="D1791" s="31"/>
      <c r="E1791" s="33"/>
      <c r="F1791" s="90"/>
      <c r="G1791" s="31"/>
      <c r="H1791" s="83"/>
      <c r="I1791" s="83"/>
      <c r="J1791" s="62"/>
      <c r="K1791" s="31"/>
      <c r="L1791" s="31"/>
      <c r="M1791" s="83"/>
      <c r="N1791" s="69"/>
      <c r="O1791" s="69"/>
      <c r="P1791" s="74"/>
      <c r="Q1791" s="74"/>
      <c r="R1791" s="75"/>
      <c r="S1791" s="34"/>
      <c r="T1791" s="83"/>
      <c r="U1791" s="83"/>
      <c r="V1791" s="83"/>
      <c r="W1791" s="83"/>
      <c r="X1791" s="74"/>
      <c r="Y1791" s="74"/>
      <c r="Z1791" s="74"/>
      <c r="AA1791" s="66"/>
      <c r="AB1791" s="72"/>
      <c r="AC1791" s="66"/>
      <c r="AD1791" s="72"/>
      <c r="AE1791" s="72"/>
      <c r="AF1791" s="72"/>
      <c r="AG1791" s="62"/>
      <c r="AH1791" s="104"/>
      <c r="AI1791" s="105"/>
      <c r="AJ1791" s="30"/>
      <c r="AK1791" s="30"/>
      <c r="AL1791" s="30"/>
      <c r="AM1791" s="30"/>
      <c r="AN1791" s="68"/>
      <c r="AO1791" s="68"/>
      <c r="AP1791" s="68"/>
      <c r="AQ1791" s="68"/>
      <c r="AR1791" s="68"/>
      <c r="AS1791" s="31"/>
      <c r="AT1791" s="73"/>
      <c r="AU1791" s="73"/>
      <c r="AV1791" s="68"/>
      <c r="AW1791" s="67"/>
      <c r="AX1791" s="67"/>
      <c r="AY1791" s="67"/>
      <c r="AZ1791" s="67"/>
      <c r="BA1791" s="123"/>
      <c r="BB1791" s="123"/>
      <c r="BC1791" s="123"/>
      <c r="BD1791" s="123"/>
      <c r="BE1791" s="123"/>
      <c r="BF1791" s="67"/>
    </row>
    <row r="1792" spans="1:58" ht="25.5" customHeight="1" x14ac:dyDescent="0.25">
      <c r="A1792" s="31"/>
      <c r="B1792" s="31"/>
      <c r="C1792" s="31"/>
      <c r="D1792" s="31"/>
      <c r="E1792" s="33"/>
      <c r="F1792" s="90"/>
      <c r="G1792" s="31"/>
      <c r="H1792" s="83"/>
      <c r="I1792" s="83"/>
      <c r="J1792" s="62"/>
      <c r="K1792" s="31"/>
      <c r="L1792" s="31"/>
      <c r="M1792" s="83"/>
      <c r="N1792" s="69"/>
      <c r="O1792" s="69"/>
      <c r="P1792" s="74"/>
      <c r="Q1792" s="74"/>
      <c r="R1792" s="75"/>
      <c r="S1792" s="34"/>
      <c r="T1792" s="83"/>
      <c r="U1792" s="83"/>
      <c r="V1792" s="83"/>
      <c r="W1792" s="83"/>
      <c r="X1792" s="74"/>
      <c r="Y1792" s="74"/>
      <c r="Z1792" s="74"/>
      <c r="AA1792" s="66"/>
      <c r="AB1792" s="72"/>
      <c r="AC1792" s="66"/>
      <c r="AD1792" s="72"/>
      <c r="AE1792" s="72"/>
      <c r="AF1792" s="72"/>
      <c r="AG1792" s="62"/>
      <c r="AH1792" s="104"/>
      <c r="AI1792" s="105"/>
      <c r="AJ1792" s="30"/>
      <c r="AK1792" s="30"/>
      <c r="AL1792" s="30"/>
      <c r="AM1792" s="30"/>
      <c r="AN1792" s="68"/>
      <c r="AO1792" s="68"/>
      <c r="AP1792" s="68"/>
      <c r="AQ1792" s="68"/>
      <c r="AR1792" s="68"/>
      <c r="AS1792" s="31"/>
      <c r="AT1792" s="73"/>
      <c r="AU1792" s="73"/>
      <c r="AV1792" s="68"/>
      <c r="AW1792" s="67"/>
      <c r="AX1792" s="67"/>
      <c r="AY1792" s="67"/>
      <c r="AZ1792" s="67"/>
      <c r="BA1792" s="123"/>
      <c r="BB1792" s="123"/>
      <c r="BC1792" s="123"/>
      <c r="BD1792" s="123"/>
      <c r="BE1792" s="123"/>
      <c r="BF1792" s="67"/>
    </row>
    <row r="1793" spans="1:58" ht="25.5" customHeight="1" x14ac:dyDescent="0.25">
      <c r="A1793" s="31"/>
      <c r="B1793" s="31"/>
      <c r="C1793" s="31"/>
      <c r="D1793" s="31"/>
      <c r="E1793" s="33"/>
      <c r="F1793" s="90"/>
      <c r="G1793" s="31"/>
      <c r="H1793" s="83"/>
      <c r="I1793" s="83"/>
      <c r="J1793" s="62"/>
      <c r="K1793" s="31"/>
      <c r="L1793" s="31"/>
      <c r="M1793" s="83"/>
      <c r="N1793" s="69"/>
      <c r="O1793" s="69"/>
      <c r="P1793" s="74"/>
      <c r="Q1793" s="74"/>
      <c r="R1793" s="75"/>
      <c r="S1793" s="34"/>
      <c r="T1793" s="83"/>
      <c r="U1793" s="83"/>
      <c r="V1793" s="83"/>
      <c r="W1793" s="83"/>
      <c r="X1793" s="74"/>
      <c r="Y1793" s="74"/>
      <c r="Z1793" s="74"/>
      <c r="AA1793" s="66"/>
      <c r="AB1793" s="72"/>
      <c r="AC1793" s="66"/>
      <c r="AD1793" s="72"/>
      <c r="AE1793" s="72"/>
      <c r="AF1793" s="72"/>
      <c r="AG1793" s="62"/>
      <c r="AH1793" s="104"/>
      <c r="AI1793" s="105"/>
      <c r="AJ1793" s="30"/>
      <c r="AK1793" s="30"/>
      <c r="AL1793" s="30"/>
      <c r="AM1793" s="30"/>
      <c r="AN1793" s="68"/>
      <c r="AO1793" s="68"/>
      <c r="AP1793" s="68"/>
      <c r="AQ1793" s="68"/>
      <c r="AR1793" s="68"/>
      <c r="AS1793" s="31"/>
      <c r="AT1793" s="73"/>
      <c r="AU1793" s="73"/>
      <c r="AV1793" s="68"/>
      <c r="AW1793" s="67"/>
      <c r="AX1793" s="67"/>
      <c r="AY1793" s="67"/>
      <c r="AZ1793" s="67"/>
      <c r="BA1793" s="123"/>
      <c r="BB1793" s="123"/>
      <c r="BC1793" s="123"/>
      <c r="BD1793" s="123"/>
      <c r="BE1793" s="123"/>
      <c r="BF1793" s="67"/>
    </row>
    <row r="1794" spans="1:58" ht="25.5" customHeight="1" x14ac:dyDescent="0.25">
      <c r="A1794" s="31"/>
      <c r="B1794" s="31"/>
      <c r="C1794" s="31"/>
      <c r="D1794" s="31"/>
      <c r="E1794" s="33"/>
      <c r="F1794" s="90"/>
      <c r="G1794" s="31"/>
      <c r="H1794" s="83"/>
      <c r="I1794" s="83"/>
      <c r="J1794" s="62"/>
      <c r="K1794" s="31"/>
      <c r="L1794" s="31"/>
      <c r="M1794" s="83"/>
      <c r="N1794" s="69"/>
      <c r="O1794" s="69"/>
      <c r="P1794" s="74"/>
      <c r="Q1794" s="74"/>
      <c r="R1794" s="75"/>
      <c r="S1794" s="34"/>
      <c r="T1794" s="83"/>
      <c r="U1794" s="83"/>
      <c r="V1794" s="83"/>
      <c r="W1794" s="83"/>
      <c r="X1794" s="74"/>
      <c r="Y1794" s="74"/>
      <c r="Z1794" s="74"/>
      <c r="AA1794" s="66"/>
      <c r="AB1794" s="72"/>
      <c r="AC1794" s="66"/>
      <c r="AD1794" s="72"/>
      <c r="AE1794" s="72"/>
      <c r="AF1794" s="72"/>
      <c r="AG1794" s="62"/>
      <c r="AH1794" s="104"/>
      <c r="AI1794" s="105"/>
      <c r="AJ1794" s="30"/>
      <c r="AK1794" s="30"/>
      <c r="AL1794" s="30"/>
      <c r="AM1794" s="30"/>
      <c r="AN1794" s="68"/>
      <c r="AO1794" s="68"/>
      <c r="AP1794" s="68"/>
      <c r="AQ1794" s="68"/>
      <c r="AR1794" s="68"/>
      <c r="AS1794" s="31"/>
      <c r="AT1794" s="73"/>
      <c r="AU1794" s="73"/>
      <c r="AV1794" s="68"/>
      <c r="AW1794" s="67"/>
      <c r="AX1794" s="67"/>
      <c r="AY1794" s="67"/>
      <c r="AZ1794" s="67"/>
      <c r="BA1794" s="123"/>
      <c r="BB1794" s="123"/>
      <c r="BC1794" s="123"/>
      <c r="BD1794" s="123"/>
      <c r="BE1794" s="123"/>
      <c r="BF1794" s="67"/>
    </row>
    <row r="1795" spans="1:58" ht="25.5" customHeight="1" x14ac:dyDescent="0.25">
      <c r="A1795" s="31"/>
      <c r="B1795" s="31"/>
      <c r="C1795" s="31"/>
      <c r="D1795" s="31"/>
      <c r="E1795" s="33"/>
      <c r="F1795" s="90"/>
      <c r="G1795" s="31"/>
      <c r="H1795" s="83"/>
      <c r="I1795" s="83"/>
      <c r="J1795" s="62"/>
      <c r="K1795" s="31"/>
      <c r="L1795" s="31"/>
      <c r="M1795" s="83"/>
      <c r="N1795" s="69"/>
      <c r="O1795" s="69"/>
      <c r="P1795" s="74"/>
      <c r="Q1795" s="74"/>
      <c r="R1795" s="75"/>
      <c r="S1795" s="34"/>
      <c r="T1795" s="83"/>
      <c r="U1795" s="83"/>
      <c r="V1795" s="83"/>
      <c r="W1795" s="83"/>
      <c r="X1795" s="74"/>
      <c r="Y1795" s="74"/>
      <c r="Z1795" s="74"/>
      <c r="AA1795" s="66"/>
      <c r="AB1795" s="72"/>
      <c r="AC1795" s="66"/>
      <c r="AD1795" s="72"/>
      <c r="AE1795" s="72"/>
      <c r="AF1795" s="72"/>
      <c r="AG1795" s="62"/>
      <c r="AH1795" s="104"/>
      <c r="AI1795" s="105"/>
      <c r="AJ1795" s="30"/>
      <c r="AK1795" s="30"/>
      <c r="AL1795" s="30"/>
      <c r="AM1795" s="30"/>
      <c r="AN1795" s="68"/>
      <c r="AO1795" s="68"/>
      <c r="AP1795" s="68"/>
      <c r="AQ1795" s="68"/>
      <c r="AR1795" s="68"/>
      <c r="AS1795" s="31"/>
      <c r="AT1795" s="73"/>
      <c r="AU1795" s="73"/>
      <c r="AV1795" s="68"/>
      <c r="AW1795" s="67"/>
      <c r="AX1795" s="67"/>
      <c r="AY1795" s="67"/>
      <c r="AZ1795" s="67"/>
      <c r="BA1795" s="123"/>
      <c r="BB1795" s="123"/>
      <c r="BC1795" s="123"/>
      <c r="BD1795" s="123"/>
      <c r="BE1795" s="123"/>
      <c r="BF1795" s="67"/>
    </row>
    <row r="1796" spans="1:58" ht="25.5" customHeight="1" x14ac:dyDescent="0.25">
      <c r="A1796" s="31"/>
      <c r="B1796" s="31"/>
      <c r="C1796" s="31"/>
      <c r="D1796" s="31"/>
      <c r="E1796" s="33"/>
      <c r="F1796" s="90"/>
      <c r="G1796" s="31"/>
      <c r="H1796" s="83"/>
      <c r="I1796" s="83"/>
      <c r="J1796" s="62"/>
      <c r="K1796" s="31"/>
      <c r="L1796" s="31"/>
      <c r="M1796" s="83"/>
      <c r="N1796" s="69"/>
      <c r="O1796" s="69"/>
      <c r="P1796" s="74"/>
      <c r="Q1796" s="74"/>
      <c r="R1796" s="75"/>
      <c r="S1796" s="34"/>
      <c r="T1796" s="83"/>
      <c r="U1796" s="83"/>
      <c r="V1796" s="83"/>
      <c r="W1796" s="83"/>
      <c r="X1796" s="74"/>
      <c r="Y1796" s="74"/>
      <c r="Z1796" s="74"/>
      <c r="AA1796" s="66"/>
      <c r="AB1796" s="72"/>
      <c r="AC1796" s="66"/>
      <c r="AD1796" s="72"/>
      <c r="AE1796" s="72"/>
      <c r="AF1796" s="72"/>
      <c r="AG1796" s="62"/>
      <c r="AH1796" s="104"/>
      <c r="AI1796" s="105"/>
      <c r="AJ1796" s="30"/>
      <c r="AK1796" s="30"/>
      <c r="AL1796" s="30"/>
      <c r="AM1796" s="30"/>
      <c r="AN1796" s="68"/>
      <c r="AO1796" s="68"/>
      <c r="AP1796" s="68"/>
      <c r="AQ1796" s="68"/>
      <c r="AR1796" s="68"/>
      <c r="AS1796" s="31"/>
      <c r="AT1796" s="73"/>
      <c r="AU1796" s="73"/>
      <c r="AV1796" s="68"/>
      <c r="AW1796" s="67"/>
      <c r="AX1796" s="67"/>
      <c r="AY1796" s="67"/>
      <c r="AZ1796" s="67"/>
      <c r="BA1796" s="123"/>
      <c r="BB1796" s="123"/>
      <c r="BC1796" s="123"/>
      <c r="BD1796" s="123"/>
      <c r="BE1796" s="123"/>
      <c r="BF1796" s="67"/>
    </row>
    <row r="1797" spans="1:58" ht="25.5" customHeight="1" x14ac:dyDescent="0.25">
      <c r="A1797" s="31"/>
      <c r="B1797" s="31"/>
      <c r="C1797" s="31"/>
      <c r="D1797" s="31"/>
      <c r="E1797" s="33"/>
      <c r="F1797" s="90"/>
      <c r="G1797" s="31"/>
      <c r="H1797" s="83"/>
      <c r="I1797" s="83"/>
      <c r="J1797" s="62"/>
      <c r="K1797" s="31"/>
      <c r="L1797" s="31"/>
      <c r="M1797" s="83"/>
      <c r="N1797" s="69"/>
      <c r="O1797" s="69"/>
      <c r="P1797" s="74"/>
      <c r="Q1797" s="74"/>
      <c r="R1797" s="75"/>
      <c r="S1797" s="34"/>
      <c r="T1797" s="83"/>
      <c r="U1797" s="83"/>
      <c r="V1797" s="83"/>
      <c r="W1797" s="83"/>
      <c r="X1797" s="74"/>
      <c r="Y1797" s="74"/>
      <c r="Z1797" s="74"/>
      <c r="AA1797" s="66"/>
      <c r="AB1797" s="72"/>
      <c r="AC1797" s="66"/>
      <c r="AD1797" s="72"/>
      <c r="AE1797" s="72"/>
      <c r="AF1797" s="72"/>
      <c r="AG1797" s="62"/>
      <c r="AH1797" s="104"/>
      <c r="AI1797" s="105"/>
      <c r="AJ1797" s="30"/>
      <c r="AK1797" s="30"/>
      <c r="AL1797" s="30"/>
      <c r="AM1797" s="30"/>
      <c r="AN1797" s="68"/>
      <c r="AO1797" s="68"/>
      <c r="AP1797" s="68"/>
      <c r="AQ1797" s="68"/>
      <c r="AR1797" s="68"/>
      <c r="AS1797" s="31"/>
      <c r="AT1797" s="73"/>
      <c r="AU1797" s="73"/>
      <c r="AV1797" s="68"/>
      <c r="AW1797" s="67"/>
      <c r="AX1797" s="67"/>
      <c r="AY1797" s="67"/>
      <c r="AZ1797" s="67"/>
      <c r="BA1797" s="123"/>
      <c r="BB1797" s="123"/>
      <c r="BC1797" s="123"/>
      <c r="BD1797" s="123"/>
      <c r="BE1797" s="123"/>
      <c r="BF1797" s="67"/>
    </row>
    <row r="1798" spans="1:58" ht="25.5" customHeight="1" x14ac:dyDescent="0.25">
      <c r="A1798" s="31"/>
      <c r="B1798" s="31"/>
      <c r="C1798" s="31"/>
      <c r="D1798" s="31"/>
      <c r="E1798" s="33"/>
      <c r="F1798" s="90"/>
      <c r="G1798" s="31"/>
      <c r="H1798" s="83"/>
      <c r="I1798" s="83"/>
      <c r="J1798" s="62"/>
      <c r="K1798" s="31"/>
      <c r="L1798" s="31"/>
      <c r="M1798" s="83"/>
      <c r="N1798" s="69"/>
      <c r="O1798" s="69"/>
      <c r="P1798" s="74"/>
      <c r="Q1798" s="74"/>
      <c r="R1798" s="75"/>
      <c r="S1798" s="34"/>
      <c r="T1798" s="83"/>
      <c r="U1798" s="83"/>
      <c r="V1798" s="83"/>
      <c r="W1798" s="83"/>
      <c r="X1798" s="74"/>
      <c r="Y1798" s="74"/>
      <c r="Z1798" s="74"/>
      <c r="AA1798" s="66"/>
      <c r="AB1798" s="72"/>
      <c r="AC1798" s="66"/>
      <c r="AD1798" s="72"/>
      <c r="AE1798" s="72"/>
      <c r="AF1798" s="72"/>
      <c r="AG1798" s="62"/>
      <c r="AH1798" s="104"/>
      <c r="AI1798" s="105"/>
      <c r="AJ1798" s="30"/>
      <c r="AK1798" s="30"/>
      <c r="AL1798" s="30"/>
      <c r="AM1798" s="30"/>
      <c r="AN1798" s="68"/>
      <c r="AO1798" s="68"/>
      <c r="AP1798" s="68"/>
      <c r="AQ1798" s="68"/>
      <c r="AR1798" s="68"/>
      <c r="AS1798" s="31"/>
      <c r="AT1798" s="73"/>
      <c r="AU1798" s="73"/>
      <c r="AV1798" s="68"/>
      <c r="AW1798" s="67"/>
      <c r="AX1798" s="67"/>
      <c r="AY1798" s="67"/>
      <c r="AZ1798" s="67"/>
      <c r="BA1798" s="123"/>
      <c r="BB1798" s="123"/>
      <c r="BC1798" s="123"/>
      <c r="BD1798" s="123"/>
      <c r="BE1798" s="123"/>
      <c r="BF1798" s="67"/>
    </row>
    <row r="1799" spans="1:58" ht="25.5" customHeight="1" x14ac:dyDescent="0.25">
      <c r="A1799" s="31"/>
      <c r="B1799" s="31"/>
      <c r="C1799" s="31"/>
      <c r="D1799" s="31"/>
      <c r="E1799" s="33"/>
      <c r="F1799" s="90"/>
      <c r="G1799" s="31"/>
      <c r="H1799" s="83"/>
      <c r="I1799" s="83"/>
      <c r="J1799" s="62"/>
      <c r="K1799" s="31"/>
      <c r="L1799" s="31"/>
      <c r="M1799" s="83"/>
      <c r="N1799" s="69"/>
      <c r="O1799" s="69"/>
      <c r="P1799" s="74"/>
      <c r="Q1799" s="74"/>
      <c r="R1799" s="75"/>
      <c r="S1799" s="34"/>
      <c r="T1799" s="83"/>
      <c r="U1799" s="83"/>
      <c r="V1799" s="83"/>
      <c r="W1799" s="83"/>
      <c r="X1799" s="74"/>
      <c r="Y1799" s="74"/>
      <c r="Z1799" s="74"/>
      <c r="AA1799" s="66"/>
      <c r="AB1799" s="72"/>
      <c r="AC1799" s="66"/>
      <c r="AD1799" s="72"/>
      <c r="AE1799" s="72"/>
      <c r="AF1799" s="72"/>
      <c r="AG1799" s="62"/>
      <c r="AH1799" s="104"/>
      <c r="AI1799" s="105"/>
      <c r="AJ1799" s="30"/>
      <c r="AK1799" s="30"/>
      <c r="AL1799" s="30"/>
      <c r="AM1799" s="30"/>
      <c r="AN1799" s="68"/>
      <c r="AO1799" s="68"/>
      <c r="AP1799" s="68"/>
      <c r="AQ1799" s="68"/>
      <c r="AR1799" s="68"/>
      <c r="AS1799" s="31"/>
      <c r="AT1799" s="73"/>
      <c r="AU1799" s="73"/>
      <c r="AV1799" s="68"/>
      <c r="AW1799" s="67"/>
      <c r="AX1799" s="67"/>
      <c r="AY1799" s="67"/>
      <c r="AZ1799" s="67"/>
      <c r="BA1799" s="123"/>
      <c r="BB1799" s="123"/>
      <c r="BC1799" s="123"/>
      <c r="BD1799" s="123"/>
      <c r="BE1799" s="123"/>
      <c r="BF1799" s="67"/>
    </row>
    <row r="1800" spans="1:58" ht="25.5" customHeight="1" x14ac:dyDescent="0.25">
      <c r="A1800" s="31"/>
      <c r="B1800" s="31"/>
      <c r="C1800" s="31"/>
      <c r="D1800" s="31"/>
      <c r="E1800" s="33"/>
      <c r="F1800" s="90"/>
      <c r="G1800" s="31"/>
      <c r="H1800" s="83"/>
      <c r="I1800" s="83"/>
      <c r="J1800" s="62"/>
      <c r="K1800" s="31"/>
      <c r="L1800" s="31"/>
      <c r="M1800" s="83"/>
      <c r="N1800" s="69"/>
      <c r="O1800" s="69"/>
      <c r="P1800" s="74"/>
      <c r="Q1800" s="74"/>
      <c r="R1800" s="75"/>
      <c r="S1800" s="34"/>
      <c r="T1800" s="83"/>
      <c r="U1800" s="83"/>
      <c r="V1800" s="83"/>
      <c r="W1800" s="83"/>
      <c r="X1800" s="74"/>
      <c r="Y1800" s="74"/>
      <c r="Z1800" s="74"/>
      <c r="AA1800" s="66"/>
      <c r="AB1800" s="72"/>
      <c r="AC1800" s="66"/>
      <c r="AD1800" s="72"/>
      <c r="AE1800" s="72"/>
      <c r="AF1800" s="72"/>
      <c r="AG1800" s="62"/>
      <c r="AH1800" s="104"/>
      <c r="AI1800" s="105"/>
      <c r="AJ1800" s="30"/>
      <c r="AK1800" s="30"/>
      <c r="AL1800" s="30"/>
      <c r="AM1800" s="30"/>
      <c r="AN1800" s="68"/>
      <c r="AO1800" s="68"/>
      <c r="AP1800" s="68"/>
      <c r="AQ1800" s="68"/>
      <c r="AR1800" s="68"/>
      <c r="AS1800" s="31"/>
      <c r="AT1800" s="73"/>
      <c r="AU1800" s="73"/>
      <c r="AV1800" s="68"/>
      <c r="AW1800" s="67"/>
      <c r="AX1800" s="67"/>
      <c r="AY1800" s="67"/>
      <c r="AZ1800" s="67"/>
      <c r="BA1800" s="123"/>
      <c r="BB1800" s="123"/>
      <c r="BC1800" s="123"/>
      <c r="BD1800" s="123"/>
      <c r="BE1800" s="123"/>
      <c r="BF1800" s="67"/>
    </row>
    <row r="1801" spans="1:58" ht="25.5" customHeight="1" x14ac:dyDescent="0.25">
      <c r="A1801" s="31"/>
      <c r="B1801" s="31"/>
      <c r="C1801" s="31"/>
      <c r="D1801" s="31"/>
      <c r="E1801" s="33"/>
      <c r="F1801" s="90"/>
      <c r="G1801" s="31"/>
      <c r="H1801" s="83"/>
      <c r="I1801" s="83"/>
      <c r="J1801" s="62"/>
      <c r="K1801" s="31"/>
      <c r="L1801" s="31"/>
      <c r="M1801" s="83"/>
      <c r="N1801" s="69"/>
      <c r="O1801" s="69"/>
      <c r="P1801" s="74"/>
      <c r="Q1801" s="74"/>
      <c r="R1801" s="75"/>
      <c r="S1801" s="34"/>
      <c r="T1801" s="83"/>
      <c r="U1801" s="83"/>
      <c r="V1801" s="83"/>
      <c r="W1801" s="83"/>
      <c r="X1801" s="74"/>
      <c r="Y1801" s="74"/>
      <c r="Z1801" s="74"/>
      <c r="AA1801" s="66"/>
      <c r="AB1801" s="72"/>
      <c r="AC1801" s="66"/>
      <c r="AD1801" s="72"/>
      <c r="AE1801" s="72"/>
      <c r="AF1801" s="72"/>
      <c r="AG1801" s="62"/>
      <c r="AH1801" s="104"/>
      <c r="AI1801" s="105"/>
      <c r="AJ1801" s="30"/>
      <c r="AK1801" s="30"/>
      <c r="AL1801" s="30"/>
      <c r="AM1801" s="30"/>
      <c r="AN1801" s="68"/>
      <c r="AO1801" s="68"/>
      <c r="AP1801" s="68"/>
      <c r="AQ1801" s="68"/>
      <c r="AR1801" s="68"/>
      <c r="AS1801" s="31"/>
      <c r="AT1801" s="73"/>
      <c r="AU1801" s="73"/>
      <c r="AV1801" s="68"/>
      <c r="AW1801" s="67"/>
      <c r="AX1801" s="67"/>
      <c r="AY1801" s="67"/>
      <c r="AZ1801" s="67"/>
      <c r="BA1801" s="123"/>
      <c r="BB1801" s="123"/>
      <c r="BC1801" s="123"/>
      <c r="BD1801" s="123"/>
      <c r="BE1801" s="123"/>
      <c r="BF1801" s="67"/>
    </row>
    <row r="1802" spans="1:58" ht="25.5" customHeight="1" x14ac:dyDescent="0.25">
      <c r="A1802" s="31"/>
      <c r="B1802" s="31"/>
      <c r="C1802" s="31"/>
      <c r="D1802" s="31"/>
      <c r="E1802" s="33"/>
      <c r="F1802" s="90"/>
      <c r="G1802" s="31"/>
      <c r="H1802" s="83"/>
      <c r="I1802" s="83"/>
      <c r="J1802" s="62"/>
      <c r="K1802" s="31"/>
      <c r="L1802" s="31"/>
      <c r="M1802" s="83"/>
      <c r="N1802" s="69"/>
      <c r="O1802" s="69"/>
      <c r="P1802" s="74"/>
      <c r="Q1802" s="74"/>
      <c r="R1802" s="75"/>
      <c r="S1802" s="34"/>
      <c r="T1802" s="83"/>
      <c r="U1802" s="83"/>
      <c r="V1802" s="83"/>
      <c r="W1802" s="83"/>
      <c r="X1802" s="74"/>
      <c r="Y1802" s="74"/>
      <c r="Z1802" s="74"/>
      <c r="AA1802" s="66"/>
      <c r="AB1802" s="72"/>
      <c r="AC1802" s="66"/>
      <c r="AD1802" s="72"/>
      <c r="AE1802" s="72"/>
      <c r="AF1802" s="72"/>
      <c r="AG1802" s="62"/>
      <c r="AH1802" s="104"/>
      <c r="AI1802" s="105"/>
      <c r="AJ1802" s="30"/>
      <c r="AK1802" s="30"/>
      <c r="AL1802" s="30"/>
      <c r="AM1802" s="30"/>
      <c r="AN1802" s="68"/>
      <c r="AO1802" s="68"/>
      <c r="AP1802" s="68"/>
      <c r="AQ1802" s="68"/>
      <c r="AR1802" s="68"/>
      <c r="AS1802" s="31"/>
      <c r="AT1802" s="73"/>
      <c r="AU1802" s="73"/>
      <c r="AV1802" s="68"/>
      <c r="AW1802" s="67"/>
      <c r="AX1802" s="67"/>
      <c r="AY1802" s="67"/>
      <c r="AZ1802" s="67"/>
      <c r="BA1802" s="123"/>
      <c r="BB1802" s="123"/>
      <c r="BC1802" s="123"/>
      <c r="BD1802" s="123"/>
      <c r="BE1802" s="123"/>
      <c r="BF1802" s="67"/>
    </row>
    <row r="1803" spans="1:58" ht="25.5" customHeight="1" x14ac:dyDescent="0.25">
      <c r="A1803" s="31"/>
      <c r="B1803" s="31"/>
      <c r="C1803" s="31"/>
      <c r="D1803" s="31"/>
      <c r="E1803" s="33"/>
      <c r="F1803" s="90"/>
      <c r="G1803" s="31"/>
      <c r="H1803" s="83"/>
      <c r="I1803" s="83"/>
      <c r="J1803" s="62"/>
      <c r="K1803" s="31"/>
      <c r="L1803" s="31"/>
      <c r="M1803" s="83"/>
      <c r="N1803" s="69"/>
      <c r="O1803" s="69"/>
      <c r="P1803" s="74"/>
      <c r="Q1803" s="74"/>
      <c r="R1803" s="75"/>
      <c r="S1803" s="34"/>
      <c r="T1803" s="83"/>
      <c r="U1803" s="83"/>
      <c r="V1803" s="83"/>
      <c r="W1803" s="83"/>
      <c r="X1803" s="74"/>
      <c r="Y1803" s="74"/>
      <c r="Z1803" s="74"/>
      <c r="AA1803" s="66"/>
      <c r="AB1803" s="72"/>
      <c r="AC1803" s="66"/>
      <c r="AD1803" s="72"/>
      <c r="AE1803" s="72"/>
      <c r="AF1803" s="72"/>
      <c r="AG1803" s="62"/>
      <c r="AH1803" s="104"/>
      <c r="AI1803" s="105"/>
      <c r="AJ1803" s="30"/>
      <c r="AK1803" s="30"/>
      <c r="AL1803" s="30"/>
      <c r="AM1803" s="30"/>
      <c r="AN1803" s="68"/>
      <c r="AO1803" s="68"/>
      <c r="AP1803" s="68"/>
      <c r="AQ1803" s="68"/>
      <c r="AR1803" s="68"/>
      <c r="AS1803" s="31"/>
      <c r="AT1803" s="73"/>
      <c r="AU1803" s="73"/>
      <c r="AV1803" s="68"/>
      <c r="AW1803" s="67"/>
      <c r="AX1803" s="67"/>
      <c r="AY1803" s="67"/>
      <c r="AZ1803" s="67"/>
      <c r="BA1803" s="123"/>
      <c r="BB1803" s="123"/>
      <c r="BC1803" s="123"/>
      <c r="BD1803" s="123"/>
      <c r="BE1803" s="123"/>
      <c r="BF1803" s="67"/>
    </row>
    <row r="1804" spans="1:58" ht="25.5" customHeight="1" x14ac:dyDescent="0.25">
      <c r="A1804" s="31"/>
      <c r="B1804" s="31"/>
      <c r="C1804" s="31"/>
      <c r="D1804" s="31"/>
      <c r="E1804" s="33"/>
      <c r="F1804" s="90"/>
      <c r="G1804" s="31"/>
      <c r="H1804" s="83"/>
      <c r="I1804" s="83"/>
      <c r="J1804" s="62"/>
      <c r="K1804" s="31"/>
      <c r="L1804" s="31"/>
      <c r="M1804" s="83"/>
      <c r="N1804" s="69"/>
      <c r="O1804" s="69"/>
      <c r="P1804" s="74"/>
      <c r="Q1804" s="74"/>
      <c r="R1804" s="75"/>
      <c r="S1804" s="34"/>
      <c r="T1804" s="83"/>
      <c r="U1804" s="83"/>
      <c r="V1804" s="83"/>
      <c r="W1804" s="83"/>
      <c r="X1804" s="74"/>
      <c r="Y1804" s="74"/>
      <c r="Z1804" s="74"/>
      <c r="AA1804" s="66"/>
      <c r="AB1804" s="72"/>
      <c r="AC1804" s="66"/>
      <c r="AD1804" s="72"/>
      <c r="AE1804" s="72"/>
      <c r="AF1804" s="72"/>
      <c r="AG1804" s="62"/>
      <c r="AH1804" s="104"/>
      <c r="AI1804" s="105"/>
      <c r="AJ1804" s="30"/>
      <c r="AK1804" s="30"/>
      <c r="AL1804" s="30"/>
      <c r="AM1804" s="30"/>
      <c r="AN1804" s="68"/>
      <c r="AO1804" s="68"/>
      <c r="AP1804" s="68"/>
      <c r="AQ1804" s="68"/>
      <c r="AR1804" s="68"/>
      <c r="AS1804" s="31"/>
      <c r="AT1804" s="73"/>
      <c r="AU1804" s="73"/>
      <c r="AV1804" s="68"/>
      <c r="AW1804" s="67"/>
      <c r="AX1804" s="67"/>
      <c r="AY1804" s="67"/>
      <c r="AZ1804" s="67"/>
      <c r="BA1804" s="123"/>
      <c r="BB1804" s="123"/>
      <c r="BC1804" s="123"/>
      <c r="BD1804" s="123"/>
      <c r="BE1804" s="123"/>
      <c r="BF1804" s="67"/>
    </row>
    <row r="1805" spans="1:58" ht="25.5" customHeight="1" x14ac:dyDescent="0.25">
      <c r="A1805" s="31"/>
      <c r="B1805" s="31"/>
      <c r="C1805" s="31"/>
      <c r="D1805" s="31"/>
      <c r="E1805" s="33"/>
      <c r="F1805" s="90"/>
      <c r="G1805" s="31"/>
      <c r="H1805" s="83"/>
      <c r="I1805" s="83"/>
      <c r="J1805" s="62"/>
      <c r="K1805" s="31"/>
      <c r="L1805" s="31"/>
      <c r="M1805" s="83"/>
      <c r="N1805" s="69"/>
      <c r="O1805" s="69"/>
      <c r="P1805" s="74"/>
      <c r="Q1805" s="74"/>
      <c r="R1805" s="75"/>
      <c r="S1805" s="34"/>
      <c r="T1805" s="83"/>
      <c r="U1805" s="83"/>
      <c r="V1805" s="83"/>
      <c r="W1805" s="83"/>
      <c r="X1805" s="74"/>
      <c r="Y1805" s="74"/>
      <c r="Z1805" s="74"/>
      <c r="AA1805" s="66"/>
      <c r="AB1805" s="72"/>
      <c r="AC1805" s="66"/>
      <c r="AD1805" s="72"/>
      <c r="AE1805" s="72"/>
      <c r="AF1805" s="72"/>
      <c r="AG1805" s="62"/>
      <c r="AH1805" s="104"/>
      <c r="AI1805" s="105"/>
      <c r="AJ1805" s="30"/>
      <c r="AK1805" s="30"/>
      <c r="AL1805" s="30"/>
      <c r="AM1805" s="30"/>
      <c r="AN1805" s="68"/>
      <c r="AO1805" s="68"/>
      <c r="AP1805" s="68"/>
      <c r="AQ1805" s="68"/>
      <c r="AR1805" s="68"/>
      <c r="AS1805" s="31"/>
      <c r="AT1805" s="73"/>
      <c r="AU1805" s="73"/>
      <c r="AV1805" s="68"/>
      <c r="AW1805" s="67"/>
      <c r="AX1805" s="67"/>
      <c r="AY1805" s="67"/>
      <c r="AZ1805" s="67"/>
      <c r="BA1805" s="123"/>
      <c r="BB1805" s="123"/>
      <c r="BC1805" s="123"/>
      <c r="BD1805" s="123"/>
      <c r="BE1805" s="123"/>
      <c r="BF1805" s="67"/>
    </row>
    <row r="1806" spans="1:58" ht="25.5" customHeight="1" x14ac:dyDescent="0.25">
      <c r="A1806" s="31"/>
      <c r="B1806" s="31"/>
      <c r="C1806" s="31"/>
      <c r="D1806" s="31"/>
      <c r="E1806" s="33"/>
      <c r="F1806" s="90"/>
      <c r="G1806" s="31"/>
      <c r="H1806" s="83"/>
      <c r="I1806" s="83"/>
      <c r="J1806" s="62"/>
      <c r="K1806" s="31"/>
      <c r="L1806" s="31"/>
      <c r="M1806" s="83"/>
      <c r="N1806" s="69"/>
      <c r="O1806" s="69"/>
      <c r="P1806" s="74"/>
      <c r="Q1806" s="74"/>
      <c r="R1806" s="75"/>
      <c r="S1806" s="34"/>
      <c r="T1806" s="83"/>
      <c r="U1806" s="83"/>
      <c r="V1806" s="83"/>
      <c r="W1806" s="83"/>
      <c r="X1806" s="74"/>
      <c r="Y1806" s="74"/>
      <c r="Z1806" s="74"/>
      <c r="AA1806" s="66"/>
      <c r="AB1806" s="72"/>
      <c r="AC1806" s="66"/>
      <c r="AD1806" s="72"/>
      <c r="AE1806" s="72"/>
      <c r="AF1806" s="72"/>
      <c r="AG1806" s="62"/>
      <c r="AH1806" s="104"/>
      <c r="AI1806" s="105"/>
      <c r="AJ1806" s="30"/>
      <c r="AK1806" s="30"/>
      <c r="AL1806" s="30"/>
      <c r="AM1806" s="30"/>
      <c r="AN1806" s="68"/>
      <c r="AO1806" s="68"/>
      <c r="AP1806" s="68"/>
      <c r="AQ1806" s="68"/>
      <c r="AR1806" s="68"/>
      <c r="AS1806" s="31"/>
      <c r="AT1806" s="73"/>
      <c r="AU1806" s="73"/>
      <c r="AV1806" s="68"/>
      <c r="AW1806" s="67"/>
      <c r="AX1806" s="67"/>
      <c r="AY1806" s="67"/>
      <c r="AZ1806" s="67"/>
      <c r="BA1806" s="123"/>
      <c r="BB1806" s="123"/>
      <c r="BC1806" s="123"/>
      <c r="BD1806" s="123"/>
      <c r="BE1806" s="123"/>
      <c r="BF1806" s="67"/>
    </row>
    <row r="1807" spans="1:58" ht="25.5" customHeight="1" x14ac:dyDescent="0.25">
      <c r="A1807" s="31"/>
      <c r="B1807" s="31"/>
      <c r="C1807" s="31"/>
      <c r="D1807" s="31"/>
      <c r="E1807" s="33"/>
      <c r="F1807" s="90"/>
      <c r="G1807" s="31"/>
      <c r="H1807" s="83"/>
      <c r="I1807" s="83"/>
      <c r="J1807" s="62"/>
      <c r="K1807" s="31"/>
      <c r="L1807" s="31"/>
      <c r="M1807" s="83"/>
      <c r="N1807" s="69"/>
      <c r="O1807" s="69"/>
      <c r="P1807" s="74"/>
      <c r="Q1807" s="74"/>
      <c r="R1807" s="75"/>
      <c r="S1807" s="34"/>
      <c r="T1807" s="83"/>
      <c r="U1807" s="83"/>
      <c r="V1807" s="83"/>
      <c r="W1807" s="83"/>
      <c r="X1807" s="74"/>
      <c r="Y1807" s="74"/>
      <c r="Z1807" s="74"/>
      <c r="AA1807" s="66"/>
      <c r="AB1807" s="72"/>
      <c r="AC1807" s="66"/>
      <c r="AD1807" s="72"/>
      <c r="AE1807" s="72"/>
      <c r="AF1807" s="72"/>
      <c r="AG1807" s="62"/>
      <c r="AH1807" s="104"/>
      <c r="AI1807" s="105"/>
      <c r="AJ1807" s="30"/>
      <c r="AK1807" s="30"/>
      <c r="AL1807" s="30"/>
      <c r="AM1807" s="30"/>
      <c r="AN1807" s="68"/>
      <c r="AO1807" s="68"/>
      <c r="AP1807" s="68"/>
      <c r="AQ1807" s="68"/>
      <c r="AR1807" s="68"/>
      <c r="AS1807" s="31"/>
      <c r="AT1807" s="73"/>
      <c r="AU1807" s="73"/>
      <c r="AV1807" s="68"/>
      <c r="AW1807" s="67"/>
      <c r="AX1807" s="67"/>
      <c r="AY1807" s="67"/>
      <c r="AZ1807" s="67"/>
      <c r="BA1807" s="123"/>
      <c r="BB1807" s="123"/>
      <c r="BC1807" s="123"/>
      <c r="BD1807" s="123"/>
      <c r="BE1807" s="123"/>
      <c r="BF1807" s="67"/>
    </row>
    <row r="1808" spans="1:58" ht="25.5" customHeight="1" x14ac:dyDescent="0.25">
      <c r="A1808" s="31"/>
      <c r="B1808" s="31"/>
      <c r="C1808" s="31"/>
      <c r="D1808" s="31"/>
      <c r="E1808" s="33"/>
      <c r="F1808" s="90"/>
      <c r="G1808" s="31"/>
      <c r="H1808" s="83"/>
      <c r="I1808" s="83"/>
      <c r="J1808" s="62"/>
      <c r="K1808" s="31"/>
      <c r="L1808" s="31"/>
      <c r="M1808" s="83"/>
      <c r="N1808" s="69"/>
      <c r="O1808" s="69"/>
      <c r="P1808" s="74"/>
      <c r="Q1808" s="74"/>
      <c r="R1808" s="75"/>
      <c r="S1808" s="34"/>
      <c r="T1808" s="83"/>
      <c r="U1808" s="83"/>
      <c r="V1808" s="83"/>
      <c r="W1808" s="83"/>
      <c r="X1808" s="74"/>
      <c r="Y1808" s="74"/>
      <c r="Z1808" s="74"/>
      <c r="AA1808" s="66"/>
      <c r="AB1808" s="72"/>
      <c r="AC1808" s="66"/>
      <c r="AD1808" s="72"/>
      <c r="AE1808" s="72"/>
      <c r="AF1808" s="72"/>
      <c r="AG1808" s="62"/>
      <c r="AH1808" s="104"/>
      <c r="AI1808" s="105"/>
      <c r="AJ1808" s="30"/>
      <c r="AK1808" s="30"/>
      <c r="AL1808" s="30"/>
      <c r="AM1808" s="30"/>
      <c r="AN1808" s="68"/>
      <c r="AO1808" s="68"/>
      <c r="AP1808" s="68"/>
      <c r="AQ1808" s="68"/>
      <c r="AR1808" s="68"/>
      <c r="AS1808" s="31"/>
      <c r="AT1808" s="73"/>
      <c r="AU1808" s="73"/>
      <c r="AV1808" s="68"/>
      <c r="AW1808" s="67"/>
      <c r="AX1808" s="67"/>
      <c r="AY1808" s="67"/>
      <c r="AZ1808" s="67"/>
      <c r="BA1808" s="123"/>
      <c r="BB1808" s="123"/>
      <c r="BC1808" s="123"/>
      <c r="BD1808" s="123"/>
      <c r="BE1808" s="123"/>
      <c r="BF1808" s="67"/>
    </row>
    <row r="1809" spans="1:58" ht="25.5" customHeight="1" x14ac:dyDescent="0.25">
      <c r="A1809" s="31"/>
      <c r="B1809" s="31"/>
      <c r="C1809" s="31"/>
      <c r="D1809" s="31"/>
      <c r="E1809" s="33"/>
      <c r="F1809" s="90"/>
      <c r="G1809" s="31"/>
      <c r="H1809" s="83"/>
      <c r="I1809" s="83"/>
      <c r="J1809" s="62"/>
      <c r="K1809" s="31"/>
      <c r="L1809" s="31"/>
      <c r="M1809" s="83"/>
      <c r="N1809" s="69"/>
      <c r="O1809" s="69"/>
      <c r="P1809" s="74"/>
      <c r="Q1809" s="74"/>
      <c r="R1809" s="75"/>
      <c r="S1809" s="34"/>
      <c r="T1809" s="83"/>
      <c r="U1809" s="83"/>
      <c r="V1809" s="83"/>
      <c r="W1809" s="83"/>
      <c r="X1809" s="74"/>
      <c r="Y1809" s="74"/>
      <c r="Z1809" s="74"/>
      <c r="AA1809" s="66"/>
      <c r="AB1809" s="72"/>
      <c r="AC1809" s="66"/>
      <c r="AD1809" s="72"/>
      <c r="AE1809" s="72"/>
      <c r="AF1809" s="72"/>
      <c r="AG1809" s="62"/>
      <c r="AH1809" s="104"/>
      <c r="AI1809" s="105"/>
      <c r="AJ1809" s="30"/>
      <c r="AK1809" s="30"/>
      <c r="AL1809" s="30"/>
      <c r="AM1809" s="30"/>
      <c r="AN1809" s="68"/>
      <c r="AO1809" s="68"/>
      <c r="AP1809" s="68"/>
      <c r="AQ1809" s="68"/>
      <c r="AR1809" s="68"/>
      <c r="AS1809" s="31"/>
      <c r="AT1809" s="73"/>
      <c r="AU1809" s="73"/>
      <c r="AV1809" s="68"/>
      <c r="AW1809" s="67"/>
      <c r="AX1809" s="67"/>
      <c r="AY1809" s="67"/>
      <c r="AZ1809" s="67"/>
      <c r="BA1809" s="123"/>
      <c r="BB1809" s="123"/>
      <c r="BC1809" s="123"/>
      <c r="BD1809" s="123"/>
      <c r="BE1809" s="123"/>
      <c r="BF1809" s="67"/>
    </row>
    <row r="1810" spans="1:58" ht="25.5" customHeight="1" x14ac:dyDescent="0.25">
      <c r="A1810" s="31"/>
      <c r="B1810" s="31"/>
      <c r="C1810" s="31"/>
      <c r="D1810" s="31"/>
      <c r="E1810" s="33"/>
      <c r="F1810" s="90"/>
      <c r="G1810" s="31"/>
      <c r="H1810" s="83"/>
      <c r="I1810" s="83"/>
      <c r="J1810" s="62"/>
      <c r="K1810" s="31"/>
      <c r="L1810" s="31"/>
      <c r="M1810" s="83"/>
      <c r="N1810" s="69"/>
      <c r="O1810" s="69"/>
      <c r="P1810" s="74"/>
      <c r="Q1810" s="74"/>
      <c r="R1810" s="75"/>
      <c r="S1810" s="34"/>
      <c r="T1810" s="83"/>
      <c r="U1810" s="83"/>
      <c r="V1810" s="83"/>
      <c r="W1810" s="83"/>
      <c r="X1810" s="74"/>
      <c r="Y1810" s="74"/>
      <c r="Z1810" s="74"/>
      <c r="AA1810" s="66"/>
      <c r="AB1810" s="72"/>
      <c r="AC1810" s="66"/>
      <c r="AD1810" s="72"/>
      <c r="AE1810" s="72"/>
      <c r="AF1810" s="72"/>
      <c r="AG1810" s="62"/>
      <c r="AH1810" s="104"/>
      <c r="AI1810" s="105"/>
      <c r="AJ1810" s="30"/>
      <c r="AK1810" s="30"/>
      <c r="AL1810" s="30"/>
      <c r="AM1810" s="30"/>
      <c r="AN1810" s="68"/>
      <c r="AO1810" s="68"/>
      <c r="AP1810" s="68"/>
      <c r="AQ1810" s="68"/>
      <c r="AR1810" s="68"/>
      <c r="AS1810" s="31"/>
      <c r="AT1810" s="73"/>
      <c r="AU1810" s="73"/>
      <c r="AV1810" s="68"/>
      <c r="AW1810" s="67"/>
      <c r="AX1810" s="67"/>
      <c r="AY1810" s="67"/>
      <c r="AZ1810" s="67"/>
      <c r="BA1810" s="123"/>
      <c r="BB1810" s="123"/>
      <c r="BC1810" s="123"/>
      <c r="BD1810" s="123"/>
      <c r="BE1810" s="123"/>
      <c r="BF1810" s="67"/>
    </row>
    <row r="1811" spans="1:58" ht="25.5" customHeight="1" x14ac:dyDescent="0.25">
      <c r="A1811" s="31"/>
      <c r="B1811" s="31"/>
      <c r="C1811" s="31"/>
      <c r="D1811" s="31"/>
      <c r="E1811" s="33"/>
      <c r="F1811" s="90"/>
      <c r="G1811" s="31"/>
      <c r="H1811" s="83"/>
      <c r="I1811" s="83"/>
      <c r="J1811" s="62"/>
      <c r="K1811" s="31"/>
      <c r="L1811" s="31"/>
      <c r="M1811" s="83"/>
      <c r="N1811" s="69"/>
      <c r="O1811" s="69"/>
      <c r="P1811" s="74"/>
      <c r="Q1811" s="74"/>
      <c r="R1811" s="75"/>
      <c r="S1811" s="34"/>
      <c r="T1811" s="83"/>
      <c r="U1811" s="83"/>
      <c r="V1811" s="83"/>
      <c r="W1811" s="83"/>
      <c r="X1811" s="74"/>
      <c r="Y1811" s="74"/>
      <c r="Z1811" s="74"/>
      <c r="AA1811" s="66"/>
      <c r="AB1811" s="72"/>
      <c r="AC1811" s="66"/>
      <c r="AD1811" s="72"/>
      <c r="AE1811" s="72"/>
      <c r="AF1811" s="72"/>
      <c r="AG1811" s="62"/>
      <c r="AH1811" s="104"/>
      <c r="AI1811" s="105"/>
      <c r="AJ1811" s="30"/>
      <c r="AK1811" s="30"/>
      <c r="AL1811" s="30"/>
      <c r="AM1811" s="30"/>
      <c r="AN1811" s="68"/>
      <c r="AO1811" s="68"/>
      <c r="AP1811" s="68"/>
      <c r="AQ1811" s="68"/>
      <c r="AR1811" s="68"/>
      <c r="AS1811" s="31"/>
      <c r="AT1811" s="73"/>
      <c r="AU1811" s="73"/>
      <c r="AV1811" s="68"/>
      <c r="AW1811" s="67"/>
      <c r="AX1811" s="67"/>
      <c r="AY1811" s="67"/>
      <c r="AZ1811" s="67"/>
      <c r="BA1811" s="123"/>
      <c r="BB1811" s="123"/>
      <c r="BC1811" s="123"/>
      <c r="BD1811" s="123"/>
      <c r="BE1811" s="123"/>
      <c r="BF1811" s="67"/>
    </row>
    <row r="1812" spans="1:58" ht="25.5" customHeight="1" x14ac:dyDescent="0.25">
      <c r="A1812" s="31"/>
      <c r="B1812" s="31"/>
      <c r="C1812" s="31"/>
      <c r="D1812" s="31"/>
      <c r="E1812" s="33"/>
      <c r="F1812" s="90"/>
      <c r="G1812" s="31"/>
      <c r="H1812" s="83"/>
      <c r="I1812" s="83"/>
      <c r="J1812" s="62"/>
      <c r="K1812" s="31"/>
      <c r="L1812" s="31"/>
      <c r="M1812" s="83"/>
      <c r="N1812" s="69"/>
      <c r="O1812" s="69"/>
      <c r="P1812" s="74"/>
      <c r="Q1812" s="74"/>
      <c r="R1812" s="75"/>
      <c r="S1812" s="34"/>
      <c r="T1812" s="83"/>
      <c r="U1812" s="83"/>
      <c r="V1812" s="83"/>
      <c r="W1812" s="83"/>
      <c r="X1812" s="74"/>
      <c r="Y1812" s="74"/>
      <c r="Z1812" s="74"/>
      <c r="AA1812" s="66"/>
      <c r="AB1812" s="72"/>
      <c r="AC1812" s="66"/>
      <c r="AD1812" s="72"/>
      <c r="AE1812" s="72"/>
      <c r="AF1812" s="72"/>
      <c r="AG1812" s="62"/>
      <c r="AH1812" s="104"/>
      <c r="AI1812" s="105"/>
      <c r="AJ1812" s="30"/>
      <c r="AK1812" s="30"/>
      <c r="AL1812" s="30"/>
      <c r="AM1812" s="30"/>
      <c r="AN1812" s="68"/>
      <c r="AO1812" s="68"/>
      <c r="AP1812" s="68"/>
      <c r="AQ1812" s="68"/>
      <c r="AR1812" s="68"/>
      <c r="AS1812" s="31"/>
      <c r="AT1812" s="73"/>
      <c r="AU1812" s="73"/>
      <c r="AV1812" s="68"/>
      <c r="AW1812" s="67"/>
      <c r="AX1812" s="67"/>
      <c r="AY1812" s="67"/>
      <c r="AZ1812" s="67"/>
      <c r="BA1812" s="123"/>
      <c r="BB1812" s="123"/>
      <c r="BC1812" s="123"/>
      <c r="BD1812" s="123"/>
      <c r="BE1812" s="123"/>
      <c r="BF1812" s="67"/>
    </row>
    <row r="1813" spans="1:58" ht="25.5" customHeight="1" x14ac:dyDescent="0.25">
      <c r="A1813" s="31"/>
      <c r="B1813" s="31"/>
      <c r="C1813" s="31"/>
      <c r="D1813" s="31"/>
      <c r="E1813" s="33"/>
      <c r="F1813" s="90"/>
      <c r="G1813" s="31"/>
      <c r="H1813" s="83"/>
      <c r="I1813" s="83"/>
      <c r="J1813" s="62"/>
      <c r="K1813" s="31"/>
      <c r="L1813" s="31"/>
      <c r="M1813" s="83"/>
      <c r="N1813" s="69"/>
      <c r="O1813" s="69"/>
      <c r="P1813" s="74"/>
      <c r="Q1813" s="74"/>
      <c r="R1813" s="75"/>
      <c r="S1813" s="34"/>
      <c r="T1813" s="83"/>
      <c r="U1813" s="83"/>
      <c r="V1813" s="83"/>
      <c r="W1813" s="83"/>
      <c r="X1813" s="74"/>
      <c r="Y1813" s="74"/>
      <c r="Z1813" s="74"/>
      <c r="AA1813" s="66"/>
      <c r="AB1813" s="72"/>
      <c r="AC1813" s="66"/>
      <c r="AD1813" s="72"/>
      <c r="AE1813" s="72"/>
      <c r="AF1813" s="72"/>
      <c r="AG1813" s="62"/>
      <c r="AH1813" s="104"/>
      <c r="AI1813" s="105"/>
      <c r="AJ1813" s="30"/>
      <c r="AK1813" s="30"/>
      <c r="AL1813" s="30"/>
      <c r="AM1813" s="30"/>
      <c r="AN1813" s="68"/>
      <c r="AO1813" s="68"/>
      <c r="AP1813" s="68"/>
      <c r="AQ1813" s="68"/>
      <c r="AR1813" s="68"/>
      <c r="AS1813" s="31"/>
      <c r="AT1813" s="73"/>
      <c r="AU1813" s="73"/>
      <c r="AV1813" s="68"/>
      <c r="AW1813" s="67"/>
      <c r="AX1813" s="67"/>
      <c r="AY1813" s="67"/>
      <c r="AZ1813" s="67"/>
      <c r="BA1813" s="123"/>
      <c r="BB1813" s="123"/>
      <c r="BC1813" s="123"/>
      <c r="BD1813" s="123"/>
      <c r="BE1813" s="123"/>
      <c r="BF1813" s="67"/>
    </row>
    <row r="1814" spans="1:58" ht="25.5" customHeight="1" x14ac:dyDescent="0.25">
      <c r="A1814" s="31"/>
      <c r="B1814" s="31"/>
      <c r="C1814" s="31"/>
      <c r="D1814" s="31"/>
      <c r="E1814" s="33"/>
      <c r="F1814" s="90"/>
      <c r="G1814" s="31"/>
      <c r="H1814" s="83"/>
      <c r="I1814" s="83"/>
      <c r="J1814" s="62"/>
      <c r="K1814" s="31"/>
      <c r="L1814" s="31"/>
      <c r="M1814" s="83"/>
      <c r="N1814" s="69"/>
      <c r="O1814" s="69"/>
      <c r="P1814" s="74"/>
      <c r="Q1814" s="74"/>
      <c r="R1814" s="75"/>
      <c r="S1814" s="34"/>
      <c r="T1814" s="83"/>
      <c r="U1814" s="83"/>
      <c r="V1814" s="83"/>
      <c r="W1814" s="83"/>
      <c r="X1814" s="74"/>
      <c r="Y1814" s="74"/>
      <c r="Z1814" s="74"/>
      <c r="AA1814" s="66"/>
      <c r="AB1814" s="72"/>
      <c r="AC1814" s="66"/>
      <c r="AD1814" s="72"/>
      <c r="AE1814" s="72"/>
      <c r="AF1814" s="72"/>
      <c r="AG1814" s="62"/>
      <c r="AH1814" s="104"/>
      <c r="AI1814" s="105"/>
      <c r="AJ1814" s="30"/>
      <c r="AK1814" s="30"/>
      <c r="AL1814" s="30"/>
      <c r="AM1814" s="30"/>
      <c r="AN1814" s="68"/>
      <c r="AO1814" s="68"/>
      <c r="AP1814" s="68"/>
      <c r="AQ1814" s="68"/>
      <c r="AR1814" s="68"/>
      <c r="AS1814" s="31"/>
      <c r="AT1814" s="73"/>
      <c r="AU1814" s="73"/>
      <c r="AV1814" s="68"/>
      <c r="AW1814" s="67"/>
      <c r="AX1814" s="67"/>
      <c r="AY1814" s="67"/>
      <c r="AZ1814" s="67"/>
      <c r="BA1814" s="123"/>
      <c r="BB1814" s="123"/>
      <c r="BC1814" s="123"/>
      <c r="BD1814" s="123"/>
      <c r="BE1814" s="123"/>
      <c r="BF1814" s="67"/>
    </row>
    <row r="1815" spans="1:58" ht="25.5" customHeight="1" x14ac:dyDescent="0.25">
      <c r="A1815" s="31"/>
      <c r="B1815" s="31"/>
      <c r="C1815" s="31"/>
      <c r="D1815" s="31"/>
      <c r="E1815" s="33"/>
      <c r="F1815" s="90"/>
      <c r="G1815" s="31"/>
      <c r="H1815" s="83"/>
      <c r="I1815" s="83"/>
      <c r="J1815" s="62"/>
      <c r="K1815" s="31"/>
      <c r="L1815" s="31"/>
      <c r="M1815" s="83"/>
      <c r="N1815" s="69"/>
      <c r="O1815" s="69"/>
      <c r="P1815" s="74"/>
      <c r="Q1815" s="74"/>
      <c r="R1815" s="75"/>
      <c r="S1815" s="34"/>
      <c r="T1815" s="83"/>
      <c r="U1815" s="83"/>
      <c r="V1815" s="83"/>
      <c r="W1815" s="83"/>
      <c r="X1815" s="74"/>
      <c r="Y1815" s="74"/>
      <c r="Z1815" s="74"/>
      <c r="AA1815" s="66"/>
      <c r="AB1815" s="72"/>
      <c r="AC1815" s="66"/>
      <c r="AD1815" s="72"/>
      <c r="AE1815" s="72"/>
      <c r="AF1815" s="72"/>
      <c r="AG1815" s="62"/>
      <c r="AH1815" s="104"/>
      <c r="AI1815" s="105"/>
      <c r="AJ1815" s="30"/>
      <c r="AK1815" s="30"/>
      <c r="AL1815" s="30"/>
      <c r="AM1815" s="30"/>
      <c r="AN1815" s="68"/>
      <c r="AO1815" s="68"/>
      <c r="AP1815" s="68"/>
      <c r="AQ1815" s="68"/>
      <c r="AR1815" s="68"/>
      <c r="AS1815" s="31"/>
      <c r="AT1815" s="73"/>
      <c r="AU1815" s="73"/>
      <c r="AV1815" s="68"/>
      <c r="AW1815" s="67"/>
      <c r="AX1815" s="67"/>
      <c r="AY1815" s="67"/>
      <c r="AZ1815" s="67"/>
      <c r="BA1815" s="123"/>
      <c r="BB1815" s="123"/>
      <c r="BC1815" s="123"/>
      <c r="BD1815" s="123"/>
      <c r="BE1815" s="123"/>
      <c r="BF1815" s="67"/>
    </row>
    <row r="1816" spans="1:58" ht="25.5" customHeight="1" x14ac:dyDescent="0.25">
      <c r="A1816" s="31"/>
      <c r="B1816" s="31"/>
      <c r="C1816" s="31"/>
      <c r="D1816" s="31"/>
      <c r="E1816" s="33"/>
      <c r="F1816" s="90"/>
      <c r="G1816" s="31"/>
      <c r="H1816" s="83"/>
      <c r="I1816" s="83"/>
      <c r="J1816" s="62"/>
      <c r="K1816" s="31"/>
      <c r="L1816" s="31"/>
      <c r="M1816" s="83"/>
      <c r="N1816" s="69"/>
      <c r="O1816" s="69"/>
      <c r="P1816" s="74"/>
      <c r="Q1816" s="74"/>
      <c r="R1816" s="75"/>
      <c r="S1816" s="34"/>
      <c r="T1816" s="83"/>
      <c r="U1816" s="83"/>
      <c r="V1816" s="83"/>
      <c r="W1816" s="83"/>
      <c r="X1816" s="74"/>
      <c r="Y1816" s="74"/>
      <c r="Z1816" s="74"/>
      <c r="AA1816" s="66"/>
      <c r="AB1816" s="72"/>
      <c r="AC1816" s="66"/>
      <c r="AD1816" s="72"/>
      <c r="AE1816" s="72"/>
      <c r="AF1816" s="72"/>
      <c r="AG1816" s="62"/>
      <c r="AH1816" s="104"/>
      <c r="AI1816" s="105"/>
      <c r="AJ1816" s="30"/>
      <c r="AK1816" s="30"/>
      <c r="AL1816" s="30"/>
      <c r="AM1816" s="30"/>
      <c r="AN1816" s="68"/>
      <c r="AO1816" s="68"/>
      <c r="AP1816" s="68"/>
      <c r="AQ1816" s="68"/>
      <c r="AR1816" s="68"/>
      <c r="AS1816" s="31"/>
      <c r="AT1816" s="73"/>
      <c r="AU1816" s="73"/>
      <c r="AV1816" s="68"/>
      <c r="AW1816" s="67"/>
      <c r="AX1816" s="67"/>
      <c r="AY1816" s="67"/>
      <c r="AZ1816" s="67"/>
      <c r="BA1816" s="123"/>
      <c r="BB1816" s="123"/>
      <c r="BC1816" s="123"/>
      <c r="BD1816" s="123"/>
      <c r="BE1816" s="123"/>
      <c r="BF1816" s="67"/>
    </row>
    <row r="1817" spans="1:58" ht="25.5" customHeight="1" x14ac:dyDescent="0.25">
      <c r="A1817" s="31"/>
      <c r="B1817" s="31"/>
      <c r="C1817" s="31"/>
      <c r="D1817" s="31"/>
      <c r="E1817" s="33"/>
      <c r="F1817" s="90"/>
      <c r="G1817" s="31"/>
      <c r="H1817" s="83"/>
      <c r="I1817" s="83"/>
      <c r="J1817" s="62"/>
      <c r="K1817" s="31"/>
      <c r="L1817" s="31"/>
      <c r="M1817" s="83"/>
      <c r="N1817" s="69"/>
      <c r="O1817" s="69"/>
      <c r="P1817" s="74"/>
      <c r="Q1817" s="74"/>
      <c r="R1817" s="75"/>
      <c r="S1817" s="34"/>
      <c r="T1817" s="83"/>
      <c r="U1817" s="83"/>
      <c r="V1817" s="83"/>
      <c r="W1817" s="83"/>
      <c r="X1817" s="74"/>
      <c r="Y1817" s="74"/>
      <c r="Z1817" s="74"/>
      <c r="AA1817" s="66"/>
      <c r="AB1817" s="72"/>
      <c r="AC1817" s="66"/>
      <c r="AD1817" s="72"/>
      <c r="AE1817" s="72"/>
      <c r="AF1817" s="72"/>
      <c r="AG1817" s="62"/>
      <c r="AH1817" s="104"/>
      <c r="AI1817" s="105"/>
      <c r="AJ1817" s="30"/>
      <c r="AK1817" s="30"/>
      <c r="AL1817" s="30"/>
      <c r="AM1817" s="30"/>
      <c r="AN1817" s="68"/>
      <c r="AO1817" s="68"/>
      <c r="AP1817" s="68"/>
      <c r="AQ1817" s="68"/>
      <c r="AR1817" s="68"/>
      <c r="AS1817" s="31"/>
      <c r="AT1817" s="73"/>
      <c r="AU1817" s="73"/>
      <c r="AV1817" s="68"/>
      <c r="AW1817" s="67"/>
      <c r="AX1817" s="67"/>
      <c r="AY1817" s="67"/>
      <c r="AZ1817" s="67"/>
      <c r="BA1817" s="123"/>
      <c r="BB1817" s="123"/>
      <c r="BC1817" s="123"/>
      <c r="BD1817" s="123"/>
      <c r="BE1817" s="123"/>
      <c r="BF1817" s="67"/>
    </row>
    <row r="1818" spans="1:58" ht="25.5" customHeight="1" x14ac:dyDescent="0.25">
      <c r="A1818" s="31"/>
      <c r="B1818" s="31"/>
      <c r="C1818" s="31"/>
      <c r="D1818" s="31"/>
      <c r="E1818" s="33"/>
      <c r="F1818" s="90"/>
      <c r="G1818" s="31"/>
      <c r="H1818" s="83"/>
      <c r="I1818" s="83"/>
      <c r="J1818" s="62"/>
      <c r="K1818" s="31"/>
      <c r="L1818" s="31"/>
      <c r="M1818" s="83"/>
      <c r="N1818" s="69"/>
      <c r="O1818" s="69"/>
      <c r="P1818" s="74"/>
      <c r="Q1818" s="74"/>
      <c r="R1818" s="75"/>
      <c r="S1818" s="34"/>
      <c r="T1818" s="83"/>
      <c r="U1818" s="83"/>
      <c r="V1818" s="83"/>
      <c r="W1818" s="83"/>
      <c r="X1818" s="74"/>
      <c r="Y1818" s="74"/>
      <c r="Z1818" s="74"/>
      <c r="AA1818" s="66"/>
      <c r="AB1818" s="72"/>
      <c r="AC1818" s="66"/>
      <c r="AD1818" s="72"/>
      <c r="AE1818" s="72"/>
      <c r="AF1818" s="72"/>
      <c r="AG1818" s="62"/>
      <c r="AH1818" s="104"/>
      <c r="AI1818" s="105"/>
      <c r="AJ1818" s="30"/>
      <c r="AK1818" s="30"/>
      <c r="AL1818" s="30"/>
      <c r="AM1818" s="30"/>
      <c r="AN1818" s="68"/>
      <c r="AO1818" s="68"/>
      <c r="AP1818" s="68"/>
      <c r="AQ1818" s="68"/>
      <c r="AR1818" s="68"/>
      <c r="AS1818" s="31"/>
      <c r="AT1818" s="73"/>
      <c r="AU1818" s="73"/>
      <c r="AV1818" s="68"/>
      <c r="AW1818" s="67"/>
      <c r="AX1818" s="67"/>
      <c r="AY1818" s="67"/>
      <c r="AZ1818" s="67"/>
      <c r="BA1818" s="123"/>
      <c r="BB1818" s="123"/>
      <c r="BC1818" s="123"/>
      <c r="BD1818" s="123"/>
      <c r="BE1818" s="123"/>
      <c r="BF1818" s="67"/>
    </row>
    <row r="1819" spans="1:58" ht="25.5" customHeight="1" x14ac:dyDescent="0.25">
      <c r="A1819" s="31"/>
      <c r="B1819" s="31"/>
      <c r="C1819" s="31"/>
      <c r="D1819" s="31"/>
      <c r="E1819" s="33"/>
      <c r="F1819" s="90"/>
      <c r="G1819" s="31"/>
      <c r="H1819" s="83"/>
      <c r="I1819" s="83"/>
      <c r="J1819" s="62"/>
      <c r="K1819" s="31"/>
      <c r="L1819" s="31"/>
      <c r="M1819" s="83"/>
      <c r="N1819" s="69"/>
      <c r="O1819" s="69"/>
      <c r="P1819" s="74"/>
      <c r="Q1819" s="74"/>
      <c r="R1819" s="75"/>
      <c r="S1819" s="34"/>
      <c r="T1819" s="83"/>
      <c r="U1819" s="83"/>
      <c r="V1819" s="83"/>
      <c r="W1819" s="83"/>
      <c r="X1819" s="74"/>
      <c r="Y1819" s="74"/>
      <c r="Z1819" s="74"/>
      <c r="AA1819" s="66"/>
      <c r="AB1819" s="72"/>
      <c r="AC1819" s="66"/>
      <c r="AD1819" s="72"/>
      <c r="AE1819" s="72"/>
      <c r="AF1819" s="72"/>
      <c r="AG1819" s="62"/>
      <c r="AH1819" s="104"/>
      <c r="AI1819" s="105"/>
      <c r="AJ1819" s="30"/>
      <c r="AK1819" s="30"/>
      <c r="AL1819" s="30"/>
      <c r="AM1819" s="30"/>
      <c r="AN1819" s="68"/>
      <c r="AO1819" s="68"/>
      <c r="AP1819" s="68"/>
      <c r="AQ1819" s="68"/>
      <c r="AR1819" s="68"/>
      <c r="AS1819" s="31"/>
      <c r="AT1819" s="73"/>
      <c r="AU1819" s="73"/>
      <c r="AV1819" s="68"/>
      <c r="AW1819" s="67"/>
      <c r="AX1819" s="67"/>
      <c r="AY1819" s="67"/>
      <c r="AZ1819" s="67"/>
      <c r="BA1819" s="123"/>
      <c r="BB1819" s="123"/>
      <c r="BC1819" s="123"/>
      <c r="BD1819" s="123"/>
      <c r="BE1819" s="123"/>
      <c r="BF1819" s="67"/>
    </row>
    <row r="1820" spans="1:58" ht="25.5" customHeight="1" x14ac:dyDescent="0.25">
      <c r="A1820" s="31"/>
      <c r="B1820" s="31"/>
      <c r="C1820" s="31"/>
      <c r="D1820" s="31"/>
      <c r="E1820" s="33"/>
      <c r="F1820" s="90"/>
      <c r="G1820" s="31"/>
      <c r="H1820" s="83"/>
      <c r="I1820" s="83"/>
      <c r="J1820" s="62"/>
      <c r="K1820" s="31"/>
      <c r="L1820" s="31"/>
      <c r="M1820" s="83"/>
      <c r="N1820" s="69"/>
      <c r="O1820" s="69"/>
      <c r="P1820" s="74"/>
      <c r="Q1820" s="74"/>
      <c r="R1820" s="75"/>
      <c r="S1820" s="34"/>
      <c r="T1820" s="83"/>
      <c r="U1820" s="83"/>
      <c r="V1820" s="83"/>
      <c r="W1820" s="83"/>
      <c r="X1820" s="74"/>
      <c r="Y1820" s="74"/>
      <c r="Z1820" s="74"/>
      <c r="AA1820" s="66"/>
      <c r="AB1820" s="72"/>
      <c r="AC1820" s="66"/>
      <c r="AD1820" s="72"/>
      <c r="AE1820" s="72"/>
      <c r="AF1820" s="72"/>
      <c r="AG1820" s="62"/>
      <c r="AH1820" s="104"/>
      <c r="AI1820" s="105"/>
      <c r="AJ1820" s="30"/>
      <c r="AK1820" s="30"/>
      <c r="AL1820" s="30"/>
      <c r="AM1820" s="30"/>
      <c r="AN1820" s="68"/>
      <c r="AO1820" s="68"/>
      <c r="AP1820" s="68"/>
      <c r="AQ1820" s="68"/>
      <c r="AR1820" s="68"/>
      <c r="AS1820" s="31"/>
      <c r="AT1820" s="73"/>
      <c r="AU1820" s="73"/>
      <c r="AV1820" s="68"/>
      <c r="AW1820" s="67"/>
      <c r="AX1820" s="67"/>
      <c r="AY1820" s="67"/>
      <c r="AZ1820" s="67"/>
      <c r="BA1820" s="123"/>
      <c r="BB1820" s="123"/>
      <c r="BC1820" s="123"/>
      <c r="BD1820" s="123"/>
      <c r="BE1820" s="123"/>
      <c r="BF1820" s="67"/>
    </row>
    <row r="1821" spans="1:58" ht="25.5" customHeight="1" x14ac:dyDescent="0.25">
      <c r="A1821" s="31"/>
      <c r="B1821" s="31"/>
      <c r="C1821" s="31"/>
      <c r="D1821" s="31"/>
      <c r="E1821" s="33"/>
      <c r="F1821" s="90"/>
      <c r="G1821" s="31"/>
      <c r="H1821" s="83"/>
      <c r="I1821" s="83"/>
      <c r="J1821" s="62"/>
      <c r="K1821" s="31"/>
      <c r="L1821" s="31"/>
      <c r="M1821" s="83"/>
      <c r="N1821" s="69"/>
      <c r="O1821" s="69"/>
      <c r="P1821" s="74"/>
      <c r="Q1821" s="74"/>
      <c r="R1821" s="75"/>
      <c r="S1821" s="34"/>
      <c r="T1821" s="83"/>
      <c r="U1821" s="83"/>
      <c r="V1821" s="83"/>
      <c r="W1821" s="83"/>
      <c r="X1821" s="74"/>
      <c r="Y1821" s="74"/>
      <c r="Z1821" s="74"/>
      <c r="AA1821" s="66"/>
      <c r="AB1821" s="72"/>
      <c r="AC1821" s="66"/>
      <c r="AD1821" s="72"/>
      <c r="AE1821" s="72"/>
      <c r="AF1821" s="72"/>
      <c r="AG1821" s="62"/>
      <c r="AH1821" s="104"/>
      <c r="AI1821" s="105"/>
      <c r="AJ1821" s="30"/>
      <c r="AK1821" s="30"/>
      <c r="AL1821" s="30"/>
      <c r="AM1821" s="30"/>
      <c r="AN1821" s="68"/>
      <c r="AO1821" s="68"/>
      <c r="AP1821" s="68"/>
      <c r="AQ1821" s="68"/>
      <c r="AR1821" s="68"/>
      <c r="AS1821" s="31"/>
      <c r="AT1821" s="73"/>
      <c r="AU1821" s="73"/>
      <c r="AV1821" s="68"/>
      <c r="AW1821" s="67"/>
      <c r="AX1821" s="67"/>
      <c r="AY1821" s="67"/>
      <c r="AZ1821" s="67"/>
      <c r="BA1821" s="123"/>
      <c r="BB1821" s="123"/>
      <c r="BC1821" s="123"/>
      <c r="BD1821" s="123"/>
      <c r="BE1821" s="123"/>
      <c r="BF1821" s="67"/>
    </row>
    <row r="1822" spans="1:58" ht="25.5" customHeight="1" x14ac:dyDescent="0.25">
      <c r="A1822" s="31"/>
      <c r="B1822" s="31"/>
      <c r="C1822" s="31"/>
      <c r="D1822" s="31"/>
      <c r="E1822" s="33"/>
      <c r="F1822" s="90"/>
      <c r="G1822" s="31"/>
      <c r="H1822" s="83"/>
      <c r="I1822" s="83"/>
      <c r="J1822" s="62"/>
      <c r="K1822" s="31"/>
      <c r="L1822" s="31"/>
      <c r="M1822" s="83"/>
      <c r="N1822" s="69"/>
      <c r="O1822" s="69"/>
      <c r="P1822" s="74"/>
      <c r="Q1822" s="74"/>
      <c r="R1822" s="75"/>
      <c r="S1822" s="34"/>
      <c r="T1822" s="83"/>
      <c r="U1822" s="83"/>
      <c r="V1822" s="83"/>
      <c r="W1822" s="83"/>
      <c r="X1822" s="74"/>
      <c r="Y1822" s="74"/>
      <c r="Z1822" s="74"/>
      <c r="AA1822" s="66"/>
      <c r="AB1822" s="72"/>
      <c r="AC1822" s="66"/>
      <c r="AD1822" s="72"/>
      <c r="AE1822" s="72"/>
      <c r="AF1822" s="72"/>
      <c r="AG1822" s="62"/>
      <c r="AH1822" s="104"/>
      <c r="AI1822" s="105"/>
      <c r="AJ1822" s="30"/>
      <c r="AK1822" s="30"/>
      <c r="AL1822" s="30"/>
      <c r="AM1822" s="30"/>
      <c r="AN1822" s="68"/>
      <c r="AO1822" s="68"/>
      <c r="AP1822" s="68"/>
      <c r="AQ1822" s="68"/>
      <c r="AR1822" s="68"/>
      <c r="AS1822" s="31"/>
      <c r="AT1822" s="73"/>
      <c r="AU1822" s="73"/>
      <c r="AV1822" s="68"/>
      <c r="AW1822" s="67"/>
      <c r="AX1822" s="67"/>
      <c r="AY1822" s="67"/>
      <c r="AZ1822" s="67"/>
      <c r="BA1822" s="123"/>
      <c r="BB1822" s="123"/>
      <c r="BC1822" s="123"/>
      <c r="BD1822" s="123"/>
      <c r="BE1822" s="123"/>
      <c r="BF1822" s="67"/>
    </row>
    <row r="1823" spans="1:58" ht="25.5" customHeight="1" x14ac:dyDescent="0.25">
      <c r="A1823" s="31"/>
      <c r="B1823" s="31"/>
      <c r="C1823" s="31"/>
      <c r="D1823" s="31"/>
      <c r="E1823" s="33"/>
      <c r="F1823" s="90"/>
      <c r="G1823" s="31"/>
      <c r="H1823" s="83"/>
      <c r="I1823" s="83"/>
      <c r="J1823" s="62"/>
      <c r="K1823" s="31"/>
      <c r="L1823" s="31"/>
      <c r="M1823" s="83"/>
      <c r="N1823" s="69"/>
      <c r="O1823" s="69"/>
      <c r="P1823" s="74"/>
      <c r="Q1823" s="74"/>
      <c r="R1823" s="75"/>
      <c r="S1823" s="34"/>
      <c r="T1823" s="83"/>
      <c r="U1823" s="83"/>
      <c r="V1823" s="83"/>
      <c r="W1823" s="83"/>
      <c r="X1823" s="74"/>
      <c r="Y1823" s="74"/>
      <c r="Z1823" s="74"/>
      <c r="AA1823" s="66"/>
      <c r="AB1823" s="72"/>
      <c r="AC1823" s="66"/>
      <c r="AD1823" s="72"/>
      <c r="AE1823" s="72"/>
      <c r="AF1823" s="72"/>
      <c r="AG1823" s="62"/>
      <c r="AH1823" s="104"/>
      <c r="AI1823" s="105"/>
      <c r="AJ1823" s="30"/>
      <c r="AK1823" s="30"/>
      <c r="AL1823" s="30"/>
      <c r="AM1823" s="30"/>
      <c r="AN1823" s="68"/>
      <c r="AO1823" s="68"/>
      <c r="AP1823" s="68"/>
      <c r="AQ1823" s="68"/>
      <c r="AR1823" s="68"/>
      <c r="AS1823" s="31"/>
      <c r="AT1823" s="73"/>
      <c r="AU1823" s="73"/>
      <c r="AV1823" s="68"/>
      <c r="AW1823" s="67"/>
      <c r="AX1823" s="67"/>
      <c r="AY1823" s="67"/>
      <c r="AZ1823" s="67"/>
      <c r="BA1823" s="123"/>
      <c r="BB1823" s="123"/>
      <c r="BC1823" s="123"/>
      <c r="BD1823" s="123"/>
      <c r="BE1823" s="123"/>
      <c r="BF1823" s="67"/>
    </row>
    <row r="1824" spans="1:58" ht="25.5" customHeight="1" x14ac:dyDescent="0.25">
      <c r="A1824" s="31"/>
      <c r="B1824" s="31"/>
      <c r="C1824" s="31"/>
      <c r="D1824" s="31"/>
      <c r="E1824" s="33"/>
      <c r="F1824" s="90"/>
      <c r="G1824" s="31"/>
      <c r="H1824" s="83"/>
      <c r="I1824" s="83"/>
      <c r="J1824" s="62"/>
      <c r="K1824" s="31"/>
      <c r="L1824" s="31"/>
      <c r="M1824" s="83"/>
      <c r="N1824" s="69"/>
      <c r="O1824" s="69"/>
      <c r="P1824" s="74"/>
      <c r="Q1824" s="74"/>
      <c r="R1824" s="75"/>
      <c r="S1824" s="34"/>
      <c r="T1824" s="83"/>
      <c r="U1824" s="83"/>
      <c r="V1824" s="83"/>
      <c r="W1824" s="83"/>
      <c r="X1824" s="74"/>
      <c r="Y1824" s="74"/>
      <c r="Z1824" s="74"/>
      <c r="AA1824" s="66"/>
      <c r="AB1824" s="72"/>
      <c r="AC1824" s="66"/>
      <c r="AD1824" s="72"/>
      <c r="AE1824" s="72"/>
      <c r="AF1824" s="72"/>
      <c r="AG1824" s="62"/>
      <c r="AH1824" s="104"/>
      <c r="AI1824" s="105"/>
      <c r="AJ1824" s="30"/>
      <c r="AK1824" s="30"/>
      <c r="AL1824" s="30"/>
      <c r="AM1824" s="30"/>
      <c r="AN1824" s="68"/>
      <c r="AO1824" s="68"/>
      <c r="AP1824" s="68"/>
      <c r="AQ1824" s="68"/>
      <c r="AR1824" s="68"/>
      <c r="AS1824" s="31"/>
      <c r="AT1824" s="73"/>
      <c r="AU1824" s="73"/>
      <c r="AV1824" s="68"/>
      <c r="AW1824" s="67"/>
      <c r="AX1824" s="67"/>
      <c r="AY1824" s="67"/>
      <c r="AZ1824" s="67"/>
      <c r="BA1824" s="123"/>
      <c r="BB1824" s="123"/>
      <c r="BC1824" s="123"/>
      <c r="BD1824" s="123"/>
      <c r="BE1824" s="123"/>
      <c r="BF1824" s="67"/>
    </row>
    <row r="1825" spans="1:58" ht="25.5" customHeight="1" x14ac:dyDescent="0.25">
      <c r="A1825" s="31"/>
      <c r="B1825" s="31"/>
      <c r="C1825" s="31"/>
      <c r="D1825" s="31"/>
      <c r="E1825" s="33"/>
      <c r="F1825" s="90"/>
      <c r="G1825" s="31"/>
      <c r="H1825" s="83"/>
      <c r="I1825" s="83"/>
      <c r="J1825" s="62"/>
      <c r="K1825" s="31"/>
      <c r="L1825" s="31"/>
      <c r="M1825" s="83"/>
      <c r="N1825" s="69"/>
      <c r="O1825" s="69"/>
      <c r="P1825" s="74"/>
      <c r="Q1825" s="74"/>
      <c r="R1825" s="75"/>
      <c r="S1825" s="34"/>
      <c r="T1825" s="83"/>
      <c r="U1825" s="83"/>
      <c r="V1825" s="83"/>
      <c r="W1825" s="83"/>
      <c r="X1825" s="74"/>
      <c r="Y1825" s="74"/>
      <c r="Z1825" s="74"/>
      <c r="AA1825" s="66"/>
      <c r="AB1825" s="72"/>
      <c r="AC1825" s="66"/>
      <c r="AD1825" s="72"/>
      <c r="AE1825" s="72"/>
      <c r="AF1825" s="72"/>
      <c r="AG1825" s="62"/>
      <c r="AH1825" s="104"/>
      <c r="AI1825" s="105"/>
      <c r="AJ1825" s="30"/>
      <c r="AK1825" s="30"/>
      <c r="AL1825" s="30"/>
      <c r="AM1825" s="30"/>
      <c r="AN1825" s="68"/>
      <c r="AO1825" s="68"/>
      <c r="AP1825" s="68"/>
      <c r="AQ1825" s="68"/>
      <c r="AR1825" s="68"/>
      <c r="AS1825" s="31"/>
      <c r="AT1825" s="73"/>
      <c r="AU1825" s="73"/>
      <c r="AV1825" s="68"/>
      <c r="AW1825" s="67"/>
      <c r="AX1825" s="67"/>
      <c r="AY1825" s="67"/>
      <c r="AZ1825" s="67"/>
      <c r="BA1825" s="123"/>
      <c r="BB1825" s="123"/>
      <c r="BC1825" s="123"/>
      <c r="BD1825" s="123"/>
      <c r="BE1825" s="123"/>
      <c r="BF1825" s="67"/>
    </row>
    <row r="1826" spans="1:58" ht="25.5" customHeight="1" x14ac:dyDescent="0.25">
      <c r="A1826" s="31"/>
      <c r="B1826" s="31"/>
      <c r="C1826" s="31"/>
      <c r="D1826" s="31"/>
      <c r="E1826" s="33"/>
      <c r="F1826" s="90"/>
      <c r="G1826" s="31"/>
      <c r="H1826" s="83"/>
      <c r="I1826" s="83"/>
      <c r="J1826" s="62"/>
      <c r="K1826" s="31"/>
      <c r="L1826" s="31"/>
      <c r="M1826" s="83"/>
      <c r="N1826" s="69"/>
      <c r="O1826" s="69"/>
      <c r="P1826" s="74"/>
      <c r="Q1826" s="74"/>
      <c r="R1826" s="75"/>
      <c r="S1826" s="34"/>
      <c r="T1826" s="83"/>
      <c r="U1826" s="83"/>
      <c r="V1826" s="83"/>
      <c r="W1826" s="83"/>
      <c r="X1826" s="74"/>
      <c r="Y1826" s="74"/>
      <c r="Z1826" s="74"/>
      <c r="AA1826" s="66"/>
      <c r="AB1826" s="72"/>
      <c r="AC1826" s="66"/>
      <c r="AD1826" s="72"/>
      <c r="AE1826" s="72"/>
      <c r="AF1826" s="72"/>
      <c r="AG1826" s="62"/>
      <c r="AH1826" s="104"/>
      <c r="AI1826" s="105"/>
      <c r="AJ1826" s="30"/>
      <c r="AK1826" s="30"/>
      <c r="AL1826" s="30"/>
      <c r="AM1826" s="30"/>
      <c r="AN1826" s="68"/>
      <c r="AO1826" s="68"/>
      <c r="AP1826" s="68"/>
      <c r="AQ1826" s="68"/>
      <c r="AR1826" s="68"/>
      <c r="AS1826" s="31"/>
      <c r="AT1826" s="73"/>
      <c r="AU1826" s="73"/>
      <c r="AV1826" s="68"/>
      <c r="AW1826" s="67"/>
      <c r="AX1826" s="67"/>
      <c r="AY1826" s="67"/>
      <c r="AZ1826" s="67"/>
      <c r="BA1826" s="123"/>
      <c r="BB1826" s="123"/>
      <c r="BC1826" s="123"/>
      <c r="BD1826" s="123"/>
      <c r="BE1826" s="123"/>
      <c r="BF1826" s="67"/>
    </row>
    <row r="1827" spans="1:58" ht="25.5" customHeight="1" x14ac:dyDescent="0.25">
      <c r="A1827" s="31"/>
      <c r="B1827" s="31"/>
      <c r="C1827" s="31"/>
      <c r="D1827" s="31"/>
      <c r="E1827" s="33"/>
      <c r="F1827" s="90"/>
      <c r="G1827" s="31"/>
      <c r="H1827" s="83"/>
      <c r="I1827" s="83"/>
      <c r="J1827" s="62"/>
      <c r="K1827" s="31"/>
      <c r="L1827" s="31"/>
      <c r="M1827" s="83"/>
      <c r="N1827" s="69"/>
      <c r="O1827" s="69"/>
      <c r="P1827" s="74"/>
      <c r="Q1827" s="74"/>
      <c r="R1827" s="75"/>
      <c r="S1827" s="34"/>
      <c r="T1827" s="83"/>
      <c r="U1827" s="83"/>
      <c r="V1827" s="83"/>
      <c r="W1827" s="83"/>
      <c r="X1827" s="74"/>
      <c r="Y1827" s="74"/>
      <c r="Z1827" s="74"/>
      <c r="AA1827" s="66"/>
      <c r="AB1827" s="72"/>
      <c r="AC1827" s="66"/>
      <c r="AD1827" s="72"/>
      <c r="AE1827" s="72"/>
      <c r="AF1827" s="72"/>
      <c r="AG1827" s="62"/>
      <c r="AH1827" s="104"/>
      <c r="AI1827" s="105"/>
      <c r="AJ1827" s="30"/>
      <c r="AK1827" s="30"/>
      <c r="AL1827" s="30"/>
      <c r="AM1827" s="30"/>
      <c r="AN1827" s="68"/>
      <c r="AO1827" s="68"/>
      <c r="AP1827" s="68"/>
      <c r="AQ1827" s="68"/>
      <c r="AR1827" s="68"/>
      <c r="AS1827" s="31"/>
      <c r="AT1827" s="73"/>
      <c r="AU1827" s="73"/>
      <c r="AV1827" s="68"/>
      <c r="AW1827" s="67"/>
      <c r="AX1827" s="67"/>
      <c r="AY1827" s="67"/>
      <c r="AZ1827" s="67"/>
      <c r="BA1827" s="123"/>
      <c r="BB1827" s="123"/>
      <c r="BC1827" s="123"/>
      <c r="BD1827" s="123"/>
      <c r="BE1827" s="123"/>
      <c r="BF1827" s="67"/>
    </row>
    <row r="1828" spans="1:58" ht="25.5" customHeight="1" x14ac:dyDescent="0.25">
      <c r="A1828" s="31"/>
      <c r="B1828" s="31"/>
      <c r="C1828" s="31"/>
      <c r="D1828" s="31"/>
      <c r="E1828" s="33"/>
      <c r="F1828" s="90"/>
      <c r="G1828" s="31"/>
      <c r="H1828" s="83"/>
      <c r="I1828" s="83"/>
      <c r="J1828" s="62"/>
      <c r="K1828" s="31"/>
      <c r="L1828" s="31"/>
      <c r="M1828" s="83"/>
      <c r="N1828" s="69"/>
      <c r="O1828" s="69"/>
      <c r="P1828" s="74"/>
      <c r="Q1828" s="74"/>
      <c r="R1828" s="75"/>
      <c r="S1828" s="34"/>
      <c r="T1828" s="83"/>
      <c r="U1828" s="83"/>
      <c r="V1828" s="83"/>
      <c r="W1828" s="83"/>
      <c r="X1828" s="74"/>
      <c r="Y1828" s="74"/>
      <c r="Z1828" s="74"/>
      <c r="AA1828" s="66"/>
      <c r="AB1828" s="72"/>
      <c r="AC1828" s="66"/>
      <c r="AD1828" s="72"/>
      <c r="AE1828" s="72"/>
      <c r="AF1828" s="72"/>
      <c r="AG1828" s="62"/>
      <c r="AH1828" s="104"/>
      <c r="AI1828" s="105"/>
      <c r="AJ1828" s="30"/>
      <c r="AK1828" s="30"/>
      <c r="AL1828" s="30"/>
      <c r="AM1828" s="30"/>
      <c r="AN1828" s="68"/>
      <c r="AO1828" s="68"/>
      <c r="AP1828" s="68"/>
      <c r="AQ1828" s="68"/>
      <c r="AR1828" s="68"/>
      <c r="AS1828" s="31"/>
      <c r="AT1828" s="73"/>
      <c r="AU1828" s="73"/>
      <c r="AV1828" s="68"/>
      <c r="AW1828" s="67"/>
      <c r="AX1828" s="67"/>
      <c r="AY1828" s="67"/>
      <c r="AZ1828" s="67"/>
      <c r="BA1828" s="123"/>
      <c r="BB1828" s="123"/>
      <c r="BC1828" s="123"/>
      <c r="BD1828" s="123"/>
      <c r="BE1828" s="123"/>
      <c r="BF1828" s="67"/>
    </row>
    <row r="1829" spans="1:58" ht="25.5" customHeight="1" x14ac:dyDescent="0.25">
      <c r="A1829" s="31"/>
      <c r="B1829" s="31"/>
      <c r="C1829" s="31"/>
      <c r="D1829" s="31"/>
      <c r="E1829" s="33"/>
      <c r="F1829" s="90"/>
      <c r="G1829" s="31"/>
      <c r="H1829" s="83"/>
      <c r="I1829" s="83"/>
      <c r="J1829" s="62"/>
      <c r="K1829" s="31"/>
      <c r="L1829" s="31"/>
      <c r="M1829" s="83"/>
      <c r="N1829" s="69"/>
      <c r="O1829" s="69"/>
      <c r="P1829" s="74"/>
      <c r="Q1829" s="74"/>
      <c r="R1829" s="75"/>
      <c r="S1829" s="34"/>
      <c r="T1829" s="83"/>
      <c r="U1829" s="83"/>
      <c r="V1829" s="83"/>
      <c r="W1829" s="83"/>
      <c r="X1829" s="74"/>
      <c r="Y1829" s="74"/>
      <c r="Z1829" s="74"/>
      <c r="AA1829" s="66"/>
      <c r="AB1829" s="72"/>
      <c r="AC1829" s="66"/>
      <c r="AD1829" s="72"/>
      <c r="AE1829" s="72"/>
      <c r="AF1829" s="72"/>
      <c r="AG1829" s="62"/>
      <c r="AH1829" s="104"/>
      <c r="AI1829" s="105"/>
      <c r="AJ1829" s="30"/>
      <c r="AK1829" s="30"/>
      <c r="AL1829" s="30"/>
      <c r="AM1829" s="30"/>
      <c r="AN1829" s="68"/>
      <c r="AO1829" s="68"/>
      <c r="AP1829" s="68"/>
      <c r="AQ1829" s="68"/>
      <c r="AR1829" s="68"/>
      <c r="AS1829" s="31"/>
      <c r="AT1829" s="73"/>
      <c r="AU1829" s="73"/>
      <c r="AV1829" s="68"/>
      <c r="AW1829" s="67"/>
      <c r="AX1829" s="67"/>
      <c r="AY1829" s="67"/>
      <c r="AZ1829" s="67"/>
      <c r="BA1829" s="123"/>
      <c r="BB1829" s="123"/>
      <c r="BC1829" s="123"/>
      <c r="BD1829" s="123"/>
      <c r="BE1829" s="123"/>
      <c r="BF1829" s="67"/>
    </row>
    <row r="1830" spans="1:58" ht="25.5" customHeight="1" x14ac:dyDescent="0.25">
      <c r="A1830" s="31"/>
      <c r="B1830" s="31"/>
      <c r="C1830" s="31"/>
      <c r="D1830" s="31"/>
      <c r="E1830" s="33"/>
      <c r="F1830" s="90"/>
      <c r="G1830" s="31"/>
      <c r="H1830" s="83"/>
      <c r="I1830" s="83"/>
      <c r="J1830" s="62"/>
      <c r="K1830" s="31"/>
      <c r="L1830" s="31"/>
      <c r="M1830" s="83"/>
      <c r="N1830" s="69"/>
      <c r="O1830" s="69"/>
      <c r="P1830" s="74"/>
      <c r="Q1830" s="74"/>
      <c r="R1830" s="75"/>
      <c r="S1830" s="34"/>
      <c r="T1830" s="83"/>
      <c r="U1830" s="83"/>
      <c r="V1830" s="83"/>
      <c r="W1830" s="83"/>
      <c r="X1830" s="74"/>
      <c r="Y1830" s="74"/>
      <c r="Z1830" s="74"/>
      <c r="AA1830" s="66"/>
      <c r="AB1830" s="72"/>
      <c r="AC1830" s="66"/>
      <c r="AD1830" s="72"/>
      <c r="AE1830" s="72"/>
      <c r="AF1830" s="72"/>
      <c r="AG1830" s="62"/>
      <c r="AH1830" s="104"/>
      <c r="AI1830" s="105"/>
      <c r="AJ1830" s="30"/>
      <c r="AK1830" s="30"/>
      <c r="AL1830" s="30"/>
      <c r="AM1830" s="30"/>
      <c r="AN1830" s="68"/>
      <c r="AO1830" s="68"/>
      <c r="AP1830" s="68"/>
      <c r="AQ1830" s="68"/>
      <c r="AR1830" s="68"/>
      <c r="AS1830" s="31"/>
      <c r="AT1830" s="73"/>
      <c r="AU1830" s="73"/>
      <c r="AV1830" s="68"/>
      <c r="AW1830" s="67"/>
      <c r="AX1830" s="67"/>
      <c r="AY1830" s="67"/>
      <c r="AZ1830" s="67"/>
      <c r="BA1830" s="123"/>
      <c r="BB1830" s="123"/>
      <c r="BC1830" s="123"/>
      <c r="BD1830" s="123"/>
      <c r="BE1830" s="123"/>
      <c r="BF1830" s="67"/>
    </row>
    <row r="1831" spans="1:58" ht="25.5" customHeight="1" x14ac:dyDescent="0.25">
      <c r="A1831" s="31"/>
      <c r="B1831" s="31"/>
      <c r="C1831" s="31"/>
      <c r="D1831" s="31"/>
      <c r="E1831" s="33"/>
      <c r="F1831" s="90"/>
      <c r="G1831" s="31"/>
      <c r="H1831" s="83"/>
      <c r="I1831" s="83"/>
      <c r="J1831" s="62"/>
      <c r="K1831" s="31"/>
      <c r="L1831" s="31"/>
      <c r="M1831" s="83"/>
      <c r="N1831" s="69"/>
      <c r="O1831" s="69"/>
      <c r="P1831" s="74"/>
      <c r="Q1831" s="74"/>
      <c r="R1831" s="75"/>
      <c r="S1831" s="34"/>
      <c r="T1831" s="83"/>
      <c r="U1831" s="83"/>
      <c r="V1831" s="83"/>
      <c r="W1831" s="83"/>
      <c r="X1831" s="74"/>
      <c r="Y1831" s="74"/>
      <c r="Z1831" s="74"/>
      <c r="AA1831" s="66"/>
      <c r="AB1831" s="72"/>
      <c r="AC1831" s="66"/>
      <c r="AD1831" s="72"/>
      <c r="AE1831" s="72"/>
      <c r="AF1831" s="72"/>
      <c r="AG1831" s="62"/>
      <c r="AH1831" s="104"/>
      <c r="AI1831" s="105"/>
      <c r="AJ1831" s="30"/>
      <c r="AK1831" s="30"/>
      <c r="AL1831" s="30"/>
      <c r="AM1831" s="30"/>
      <c r="AN1831" s="68"/>
      <c r="AO1831" s="68"/>
      <c r="AP1831" s="68"/>
      <c r="AQ1831" s="68"/>
      <c r="AR1831" s="68"/>
      <c r="AS1831" s="31"/>
      <c r="AT1831" s="73"/>
      <c r="AU1831" s="73"/>
      <c r="AV1831" s="68"/>
      <c r="AW1831" s="67"/>
      <c r="AX1831" s="67"/>
      <c r="AY1831" s="67"/>
      <c r="AZ1831" s="67"/>
      <c r="BA1831" s="123"/>
      <c r="BB1831" s="123"/>
      <c r="BC1831" s="123"/>
      <c r="BD1831" s="123"/>
      <c r="BE1831" s="123"/>
      <c r="BF1831" s="67"/>
    </row>
    <row r="1832" spans="1:58" ht="25.5" customHeight="1" x14ac:dyDescent="0.25">
      <c r="A1832" s="31"/>
      <c r="B1832" s="31"/>
      <c r="C1832" s="31"/>
      <c r="D1832" s="31"/>
      <c r="E1832" s="33"/>
      <c r="F1832" s="90"/>
      <c r="G1832" s="31"/>
      <c r="H1832" s="83"/>
      <c r="I1832" s="83"/>
      <c r="J1832" s="62"/>
      <c r="K1832" s="31"/>
      <c r="L1832" s="31"/>
      <c r="M1832" s="83"/>
      <c r="N1832" s="69"/>
      <c r="O1832" s="69"/>
      <c r="P1832" s="74"/>
      <c r="Q1832" s="74"/>
      <c r="R1832" s="75"/>
      <c r="S1832" s="34"/>
      <c r="T1832" s="83"/>
      <c r="U1832" s="83"/>
      <c r="V1832" s="83"/>
      <c r="W1832" s="83"/>
      <c r="X1832" s="74"/>
      <c r="Y1832" s="74"/>
      <c r="Z1832" s="74"/>
      <c r="AA1832" s="66"/>
      <c r="AB1832" s="72"/>
      <c r="AC1832" s="66"/>
      <c r="AD1832" s="72"/>
      <c r="AE1832" s="72"/>
      <c r="AF1832" s="72"/>
      <c r="AG1832" s="62"/>
      <c r="AH1832" s="104"/>
      <c r="AI1832" s="105"/>
      <c r="AJ1832" s="30"/>
      <c r="AK1832" s="30"/>
      <c r="AL1832" s="30"/>
      <c r="AM1832" s="30"/>
      <c r="AN1832" s="68"/>
      <c r="AO1832" s="68"/>
      <c r="AP1832" s="68"/>
      <c r="AQ1832" s="68"/>
      <c r="AR1832" s="68"/>
      <c r="AS1832" s="31"/>
      <c r="AT1832" s="73"/>
      <c r="AU1832" s="73"/>
      <c r="AV1832" s="68"/>
      <c r="AW1832" s="67"/>
      <c r="AX1832" s="67"/>
      <c r="AY1832" s="67"/>
      <c r="AZ1832" s="67"/>
      <c r="BA1832" s="123"/>
      <c r="BB1832" s="123"/>
      <c r="BC1832" s="123"/>
      <c r="BD1832" s="123"/>
      <c r="BE1832" s="123"/>
      <c r="BF1832" s="67"/>
    </row>
    <row r="1833" spans="1:58" ht="25.5" customHeight="1" x14ac:dyDescent="0.25">
      <c r="A1833" s="31"/>
      <c r="B1833" s="31"/>
      <c r="C1833" s="31"/>
      <c r="D1833" s="31"/>
      <c r="E1833" s="33"/>
      <c r="F1833" s="90"/>
      <c r="G1833" s="31"/>
      <c r="H1833" s="83"/>
      <c r="I1833" s="83"/>
      <c r="J1833" s="62"/>
      <c r="K1833" s="31"/>
      <c r="L1833" s="31"/>
      <c r="M1833" s="83"/>
      <c r="N1833" s="69"/>
      <c r="O1833" s="69"/>
      <c r="P1833" s="74"/>
      <c r="Q1833" s="74"/>
      <c r="R1833" s="75"/>
      <c r="S1833" s="34"/>
      <c r="T1833" s="83"/>
      <c r="U1833" s="83"/>
      <c r="V1833" s="83"/>
      <c r="W1833" s="83"/>
      <c r="X1833" s="74"/>
      <c r="Y1833" s="74"/>
      <c r="Z1833" s="74"/>
      <c r="AA1833" s="66"/>
      <c r="AB1833" s="72"/>
      <c r="AC1833" s="66"/>
      <c r="AD1833" s="72"/>
      <c r="AE1833" s="72"/>
      <c r="AF1833" s="72"/>
      <c r="AG1833" s="62"/>
      <c r="AH1833" s="104"/>
      <c r="AI1833" s="105"/>
      <c r="AJ1833" s="30"/>
      <c r="AK1833" s="30"/>
      <c r="AL1833" s="30"/>
      <c r="AM1833" s="30"/>
      <c r="AN1833" s="68"/>
      <c r="AO1833" s="68"/>
      <c r="AP1833" s="68"/>
      <c r="AQ1833" s="68"/>
      <c r="AR1833" s="68"/>
      <c r="AS1833" s="31"/>
      <c r="AT1833" s="73"/>
      <c r="AU1833" s="73"/>
      <c r="AV1833" s="68"/>
      <c r="AW1833" s="67"/>
      <c r="AX1833" s="67"/>
      <c r="AY1833" s="67"/>
      <c r="AZ1833" s="67"/>
      <c r="BA1833" s="123"/>
      <c r="BB1833" s="123"/>
      <c r="BC1833" s="123"/>
      <c r="BD1833" s="123"/>
      <c r="BE1833" s="123"/>
      <c r="BF1833" s="67"/>
    </row>
    <row r="1834" spans="1:58" ht="25.5" customHeight="1" x14ac:dyDescent="0.25">
      <c r="A1834" s="31"/>
      <c r="B1834" s="31"/>
      <c r="C1834" s="31"/>
      <c r="D1834" s="31"/>
      <c r="E1834" s="33"/>
      <c r="F1834" s="90"/>
      <c r="G1834" s="31"/>
      <c r="H1834" s="83"/>
      <c r="I1834" s="83"/>
      <c r="J1834" s="62"/>
      <c r="K1834" s="31"/>
      <c r="L1834" s="31"/>
      <c r="M1834" s="83"/>
      <c r="N1834" s="69"/>
      <c r="O1834" s="69"/>
      <c r="P1834" s="74"/>
      <c r="Q1834" s="74"/>
      <c r="R1834" s="75"/>
      <c r="S1834" s="34"/>
      <c r="T1834" s="83"/>
      <c r="U1834" s="83"/>
      <c r="V1834" s="83"/>
      <c r="W1834" s="83"/>
      <c r="X1834" s="74"/>
      <c r="Y1834" s="74"/>
      <c r="Z1834" s="74"/>
      <c r="AA1834" s="66"/>
      <c r="AB1834" s="72"/>
      <c r="AC1834" s="66"/>
      <c r="AD1834" s="72"/>
      <c r="AE1834" s="72"/>
      <c r="AF1834" s="72"/>
      <c r="AG1834" s="62"/>
      <c r="AH1834" s="104"/>
      <c r="AI1834" s="105"/>
      <c r="AJ1834" s="30"/>
      <c r="AK1834" s="30"/>
      <c r="AL1834" s="30"/>
      <c r="AM1834" s="30"/>
      <c r="AN1834" s="68"/>
      <c r="AO1834" s="68"/>
      <c r="AP1834" s="68"/>
      <c r="AQ1834" s="68"/>
      <c r="AR1834" s="68"/>
      <c r="AS1834" s="31"/>
      <c r="AT1834" s="73"/>
      <c r="AU1834" s="73"/>
      <c r="AV1834" s="68"/>
      <c r="AW1834" s="67"/>
      <c r="AX1834" s="67"/>
      <c r="AY1834" s="67"/>
      <c r="AZ1834" s="67"/>
      <c r="BA1834" s="123"/>
      <c r="BB1834" s="123"/>
      <c r="BC1834" s="123"/>
      <c r="BD1834" s="123"/>
      <c r="BE1834" s="123"/>
      <c r="BF1834" s="67"/>
    </row>
    <row r="1835" spans="1:58" ht="25.5" customHeight="1" x14ac:dyDescent="0.25">
      <c r="A1835" s="31"/>
      <c r="B1835" s="31"/>
      <c r="C1835" s="31"/>
      <c r="D1835" s="31"/>
      <c r="E1835" s="33"/>
      <c r="F1835" s="90"/>
      <c r="G1835" s="31"/>
      <c r="H1835" s="83"/>
      <c r="I1835" s="83"/>
      <c r="J1835" s="62"/>
      <c r="K1835" s="31"/>
      <c r="L1835" s="31"/>
      <c r="M1835" s="83"/>
      <c r="N1835" s="69"/>
      <c r="O1835" s="69"/>
      <c r="P1835" s="74"/>
      <c r="Q1835" s="74"/>
      <c r="R1835" s="75"/>
      <c r="S1835" s="34"/>
      <c r="T1835" s="83"/>
      <c r="U1835" s="83"/>
      <c r="V1835" s="83"/>
      <c r="W1835" s="83"/>
      <c r="X1835" s="74"/>
      <c r="Y1835" s="74"/>
      <c r="Z1835" s="74"/>
      <c r="AA1835" s="66"/>
      <c r="AB1835" s="72"/>
      <c r="AC1835" s="66"/>
      <c r="AD1835" s="72"/>
      <c r="AE1835" s="72"/>
      <c r="AF1835" s="72"/>
      <c r="AG1835" s="62"/>
      <c r="AH1835" s="104"/>
      <c r="AI1835" s="105"/>
      <c r="AJ1835" s="30"/>
      <c r="AK1835" s="30"/>
      <c r="AL1835" s="30"/>
      <c r="AM1835" s="30"/>
      <c r="AN1835" s="68"/>
      <c r="AO1835" s="68"/>
      <c r="AP1835" s="68"/>
      <c r="AQ1835" s="68"/>
      <c r="AR1835" s="68"/>
      <c r="AS1835" s="31"/>
      <c r="AT1835" s="73"/>
      <c r="AU1835" s="73"/>
      <c r="AV1835" s="68"/>
      <c r="AW1835" s="67"/>
      <c r="AX1835" s="67"/>
      <c r="AY1835" s="67"/>
      <c r="AZ1835" s="67"/>
      <c r="BA1835" s="123"/>
      <c r="BB1835" s="123"/>
      <c r="BC1835" s="123"/>
      <c r="BD1835" s="123"/>
      <c r="BE1835" s="123"/>
      <c r="BF1835" s="67"/>
    </row>
    <row r="1836" spans="1:58" ht="25.5" customHeight="1" x14ac:dyDescent="0.25">
      <c r="A1836" s="31"/>
      <c r="B1836" s="31"/>
      <c r="C1836" s="31"/>
      <c r="D1836" s="31"/>
      <c r="E1836" s="33"/>
      <c r="F1836" s="90"/>
      <c r="G1836" s="31"/>
      <c r="H1836" s="83"/>
      <c r="I1836" s="83"/>
      <c r="J1836" s="62"/>
      <c r="K1836" s="31"/>
      <c r="L1836" s="31"/>
      <c r="M1836" s="83"/>
      <c r="N1836" s="69"/>
      <c r="O1836" s="69"/>
      <c r="P1836" s="74"/>
      <c r="Q1836" s="74"/>
      <c r="R1836" s="75"/>
      <c r="S1836" s="34"/>
      <c r="T1836" s="83"/>
      <c r="U1836" s="83"/>
      <c r="V1836" s="83"/>
      <c r="W1836" s="83"/>
      <c r="X1836" s="74"/>
      <c r="Y1836" s="74"/>
      <c r="Z1836" s="74"/>
      <c r="AA1836" s="66"/>
      <c r="AB1836" s="72"/>
      <c r="AC1836" s="66"/>
      <c r="AD1836" s="72"/>
      <c r="AE1836" s="72"/>
      <c r="AF1836" s="72"/>
      <c r="AG1836" s="62"/>
      <c r="AH1836" s="104"/>
      <c r="AI1836" s="105"/>
      <c r="AJ1836" s="30"/>
      <c r="AK1836" s="30"/>
      <c r="AL1836" s="30"/>
      <c r="AM1836" s="30"/>
      <c r="AN1836" s="68"/>
      <c r="AO1836" s="68"/>
      <c r="AP1836" s="68"/>
      <c r="AQ1836" s="68"/>
      <c r="AR1836" s="68"/>
      <c r="AS1836" s="31"/>
      <c r="AT1836" s="73"/>
      <c r="AU1836" s="73"/>
      <c r="AV1836" s="68"/>
      <c r="AW1836" s="67"/>
      <c r="AX1836" s="67"/>
      <c r="AY1836" s="67"/>
      <c r="AZ1836" s="67"/>
      <c r="BA1836" s="123"/>
      <c r="BB1836" s="123"/>
      <c r="BC1836" s="123"/>
      <c r="BD1836" s="123"/>
      <c r="BE1836" s="123"/>
      <c r="BF1836" s="67"/>
    </row>
    <row r="1837" spans="1:58" ht="25.5" customHeight="1" x14ac:dyDescent="0.25">
      <c r="A1837" s="31"/>
      <c r="B1837" s="31"/>
      <c r="C1837" s="31"/>
      <c r="D1837" s="31"/>
      <c r="E1837" s="33"/>
      <c r="F1837" s="90"/>
      <c r="G1837" s="31"/>
      <c r="H1837" s="83"/>
      <c r="I1837" s="83"/>
      <c r="J1837" s="62"/>
      <c r="K1837" s="31"/>
      <c r="L1837" s="31"/>
      <c r="M1837" s="83"/>
      <c r="N1837" s="69"/>
      <c r="O1837" s="69"/>
      <c r="P1837" s="74"/>
      <c r="Q1837" s="74"/>
      <c r="R1837" s="75"/>
      <c r="S1837" s="34"/>
      <c r="T1837" s="83"/>
      <c r="U1837" s="83"/>
      <c r="V1837" s="83"/>
      <c r="W1837" s="83"/>
      <c r="X1837" s="74"/>
      <c r="Y1837" s="74"/>
      <c r="Z1837" s="74"/>
      <c r="AA1837" s="66"/>
      <c r="AB1837" s="72"/>
      <c r="AC1837" s="66"/>
      <c r="AD1837" s="72"/>
      <c r="AE1837" s="72"/>
      <c r="AF1837" s="72"/>
      <c r="AG1837" s="62"/>
      <c r="AH1837" s="104"/>
      <c r="AI1837" s="105"/>
      <c r="AJ1837" s="30"/>
      <c r="AK1837" s="30"/>
      <c r="AL1837" s="30"/>
      <c r="AM1837" s="30"/>
      <c r="AN1837" s="68"/>
      <c r="AO1837" s="68"/>
      <c r="AP1837" s="68"/>
      <c r="AQ1837" s="68"/>
      <c r="AR1837" s="68"/>
      <c r="AS1837" s="31"/>
      <c r="AT1837" s="73"/>
      <c r="AU1837" s="73"/>
      <c r="AV1837" s="68"/>
      <c r="AW1837" s="67"/>
      <c r="AX1837" s="67"/>
      <c r="AY1837" s="67"/>
      <c r="AZ1837" s="67"/>
      <c r="BA1837" s="123"/>
      <c r="BB1837" s="123"/>
      <c r="BC1837" s="123"/>
      <c r="BD1837" s="123"/>
      <c r="BE1837" s="123"/>
      <c r="BF1837" s="67"/>
    </row>
    <row r="1838" spans="1:58" ht="25.5" customHeight="1" x14ac:dyDescent="0.25">
      <c r="A1838" s="31"/>
      <c r="B1838" s="31"/>
      <c r="C1838" s="31"/>
      <c r="D1838" s="31"/>
      <c r="E1838" s="33"/>
      <c r="F1838" s="90"/>
      <c r="G1838" s="31"/>
      <c r="H1838" s="83"/>
      <c r="I1838" s="83"/>
      <c r="J1838" s="62"/>
      <c r="K1838" s="31"/>
      <c r="L1838" s="31"/>
      <c r="M1838" s="83"/>
      <c r="N1838" s="69"/>
      <c r="O1838" s="69"/>
      <c r="P1838" s="74"/>
      <c r="Q1838" s="74"/>
      <c r="R1838" s="75"/>
      <c r="S1838" s="34"/>
      <c r="T1838" s="83"/>
      <c r="U1838" s="83"/>
      <c r="V1838" s="83"/>
      <c r="W1838" s="83"/>
      <c r="X1838" s="74"/>
      <c r="Y1838" s="74"/>
      <c r="Z1838" s="74"/>
      <c r="AA1838" s="66"/>
      <c r="AB1838" s="72"/>
      <c r="AC1838" s="66"/>
      <c r="AD1838" s="72"/>
      <c r="AE1838" s="72"/>
      <c r="AF1838" s="72"/>
      <c r="AG1838" s="62"/>
      <c r="AH1838" s="104"/>
      <c r="AI1838" s="105"/>
      <c r="AJ1838" s="30"/>
      <c r="AK1838" s="30"/>
      <c r="AL1838" s="30"/>
      <c r="AM1838" s="30"/>
      <c r="AN1838" s="68"/>
      <c r="AO1838" s="68"/>
      <c r="AP1838" s="68"/>
      <c r="AQ1838" s="68"/>
      <c r="AR1838" s="68"/>
      <c r="AS1838" s="31"/>
      <c r="AT1838" s="73"/>
      <c r="AU1838" s="73"/>
      <c r="AV1838" s="68"/>
      <c r="AW1838" s="67"/>
      <c r="AX1838" s="67"/>
      <c r="AY1838" s="67"/>
      <c r="AZ1838" s="67"/>
      <c r="BA1838" s="123"/>
      <c r="BB1838" s="123"/>
      <c r="BC1838" s="123"/>
      <c r="BD1838" s="123"/>
      <c r="BE1838" s="123"/>
      <c r="BF1838" s="67"/>
    </row>
    <row r="1839" spans="1:58" ht="25.5" customHeight="1" x14ac:dyDescent="0.25">
      <c r="A1839" s="31"/>
      <c r="B1839" s="31"/>
      <c r="C1839" s="31"/>
      <c r="D1839" s="31"/>
      <c r="E1839" s="33"/>
      <c r="F1839" s="90"/>
      <c r="G1839" s="31"/>
      <c r="H1839" s="83"/>
      <c r="I1839" s="83"/>
      <c r="J1839" s="62"/>
      <c r="K1839" s="31"/>
      <c r="L1839" s="31"/>
      <c r="M1839" s="83"/>
      <c r="N1839" s="69"/>
      <c r="O1839" s="69"/>
      <c r="P1839" s="74"/>
      <c r="Q1839" s="74"/>
      <c r="R1839" s="75"/>
      <c r="S1839" s="34"/>
      <c r="T1839" s="83"/>
      <c r="U1839" s="83"/>
      <c r="V1839" s="83"/>
      <c r="W1839" s="83"/>
      <c r="X1839" s="74"/>
      <c r="Y1839" s="74"/>
      <c r="Z1839" s="74"/>
      <c r="AA1839" s="66"/>
      <c r="AB1839" s="72"/>
      <c r="AC1839" s="66"/>
      <c r="AD1839" s="72"/>
      <c r="AE1839" s="72"/>
      <c r="AF1839" s="72"/>
      <c r="AG1839" s="62"/>
      <c r="AH1839" s="104"/>
      <c r="AI1839" s="105"/>
      <c r="AJ1839" s="30"/>
      <c r="AK1839" s="30"/>
      <c r="AL1839" s="30"/>
      <c r="AM1839" s="30"/>
      <c r="AN1839" s="68"/>
      <c r="AO1839" s="68"/>
      <c r="AP1839" s="68"/>
      <c r="AQ1839" s="68"/>
      <c r="AR1839" s="68"/>
      <c r="AS1839" s="31"/>
      <c r="AT1839" s="73"/>
      <c r="AU1839" s="73"/>
      <c r="AV1839" s="68"/>
      <c r="AW1839" s="67"/>
      <c r="AX1839" s="67"/>
      <c r="AY1839" s="67"/>
      <c r="AZ1839" s="67"/>
      <c r="BA1839" s="123"/>
      <c r="BB1839" s="123"/>
      <c r="BC1839" s="123"/>
      <c r="BD1839" s="123"/>
      <c r="BE1839" s="123"/>
      <c r="BF1839" s="67"/>
    </row>
    <row r="1840" spans="1:58" ht="25.5" customHeight="1" x14ac:dyDescent="0.25">
      <c r="A1840" s="31"/>
      <c r="B1840" s="31"/>
      <c r="C1840" s="31"/>
      <c r="D1840" s="31"/>
      <c r="E1840" s="33"/>
      <c r="F1840" s="90"/>
      <c r="G1840" s="31"/>
      <c r="H1840" s="83"/>
      <c r="I1840" s="83"/>
      <c r="J1840" s="62"/>
      <c r="K1840" s="31"/>
      <c r="L1840" s="31"/>
      <c r="M1840" s="83"/>
      <c r="N1840" s="69"/>
      <c r="O1840" s="69"/>
      <c r="P1840" s="74"/>
      <c r="Q1840" s="74"/>
      <c r="R1840" s="75"/>
      <c r="S1840" s="34"/>
      <c r="T1840" s="83"/>
      <c r="U1840" s="83"/>
      <c r="V1840" s="83"/>
      <c r="W1840" s="83"/>
      <c r="X1840" s="74"/>
      <c r="Y1840" s="74"/>
      <c r="Z1840" s="74"/>
      <c r="AA1840" s="66"/>
      <c r="AB1840" s="72"/>
      <c r="AC1840" s="66"/>
      <c r="AD1840" s="72"/>
      <c r="AE1840" s="72"/>
      <c r="AF1840" s="72"/>
      <c r="AG1840" s="62"/>
      <c r="AH1840" s="104"/>
      <c r="AI1840" s="105"/>
      <c r="AJ1840" s="30"/>
      <c r="AK1840" s="30"/>
      <c r="AL1840" s="30"/>
      <c r="AM1840" s="30"/>
      <c r="AN1840" s="68"/>
      <c r="AO1840" s="68"/>
      <c r="AP1840" s="68"/>
      <c r="AQ1840" s="68"/>
      <c r="AR1840" s="68"/>
      <c r="AS1840" s="31"/>
      <c r="AT1840" s="73"/>
      <c r="AU1840" s="73"/>
      <c r="AV1840" s="68"/>
      <c r="AW1840" s="67"/>
      <c r="AX1840" s="67"/>
      <c r="AY1840" s="67"/>
      <c r="AZ1840" s="67"/>
      <c r="BA1840" s="123"/>
      <c r="BB1840" s="123"/>
      <c r="BC1840" s="123"/>
      <c r="BD1840" s="123"/>
      <c r="BE1840" s="123"/>
      <c r="BF1840" s="67"/>
    </row>
    <row r="1841" spans="1:58" ht="25.5" customHeight="1" x14ac:dyDescent="0.25">
      <c r="A1841" s="31"/>
      <c r="B1841" s="31"/>
      <c r="C1841" s="31"/>
      <c r="D1841" s="31"/>
      <c r="E1841" s="33"/>
      <c r="F1841" s="90"/>
      <c r="G1841" s="31"/>
      <c r="H1841" s="83"/>
      <c r="I1841" s="83"/>
      <c r="J1841" s="62"/>
      <c r="K1841" s="31"/>
      <c r="L1841" s="31"/>
      <c r="M1841" s="83"/>
      <c r="N1841" s="69"/>
      <c r="O1841" s="69"/>
      <c r="P1841" s="74"/>
      <c r="Q1841" s="74"/>
      <c r="R1841" s="75"/>
      <c r="S1841" s="34"/>
      <c r="T1841" s="83"/>
      <c r="U1841" s="83"/>
      <c r="V1841" s="83"/>
      <c r="W1841" s="83"/>
      <c r="X1841" s="74"/>
      <c r="Y1841" s="74"/>
      <c r="Z1841" s="74"/>
      <c r="AA1841" s="66"/>
      <c r="AB1841" s="72"/>
      <c r="AC1841" s="66"/>
      <c r="AD1841" s="72"/>
      <c r="AE1841" s="72"/>
      <c r="AF1841" s="72"/>
      <c r="AG1841" s="62"/>
      <c r="AH1841" s="104"/>
      <c r="AI1841" s="105"/>
      <c r="AJ1841" s="30"/>
      <c r="AK1841" s="30"/>
      <c r="AL1841" s="30"/>
      <c r="AM1841" s="30"/>
      <c r="AN1841" s="68"/>
      <c r="AO1841" s="68"/>
      <c r="AP1841" s="68"/>
      <c r="AQ1841" s="68"/>
      <c r="AR1841" s="68"/>
      <c r="AS1841" s="31"/>
      <c r="AT1841" s="73"/>
      <c r="AU1841" s="73"/>
      <c r="AV1841" s="68"/>
      <c r="AW1841" s="67"/>
      <c r="AX1841" s="67"/>
      <c r="AY1841" s="67"/>
      <c r="AZ1841" s="67"/>
      <c r="BA1841" s="123"/>
      <c r="BB1841" s="123"/>
      <c r="BC1841" s="123"/>
      <c r="BD1841" s="123"/>
      <c r="BE1841" s="123"/>
      <c r="BF1841" s="67"/>
    </row>
    <row r="1842" spans="1:58" ht="25.5" customHeight="1" x14ac:dyDescent="0.25">
      <c r="A1842" s="31"/>
      <c r="B1842" s="31"/>
      <c r="C1842" s="31"/>
      <c r="D1842" s="31"/>
      <c r="E1842" s="33"/>
      <c r="F1842" s="90"/>
      <c r="G1842" s="31"/>
      <c r="H1842" s="83"/>
      <c r="I1842" s="83"/>
      <c r="J1842" s="62"/>
      <c r="K1842" s="31"/>
      <c r="L1842" s="31"/>
      <c r="M1842" s="83"/>
      <c r="N1842" s="69"/>
      <c r="O1842" s="69"/>
      <c r="P1842" s="74"/>
      <c r="Q1842" s="74"/>
      <c r="R1842" s="75"/>
      <c r="S1842" s="34"/>
      <c r="T1842" s="83"/>
      <c r="U1842" s="83"/>
      <c r="V1842" s="83"/>
      <c r="W1842" s="83"/>
      <c r="X1842" s="74"/>
      <c r="Y1842" s="74"/>
      <c r="Z1842" s="74"/>
      <c r="AA1842" s="66"/>
      <c r="AB1842" s="72"/>
      <c r="AC1842" s="66"/>
      <c r="AD1842" s="72"/>
      <c r="AE1842" s="72"/>
      <c r="AF1842" s="72"/>
      <c r="AG1842" s="62"/>
      <c r="AH1842" s="104"/>
      <c r="AI1842" s="105"/>
      <c r="AJ1842" s="30"/>
      <c r="AK1842" s="30"/>
      <c r="AL1842" s="30"/>
      <c r="AM1842" s="30"/>
      <c r="AN1842" s="68"/>
      <c r="AO1842" s="68"/>
      <c r="AP1842" s="68"/>
      <c r="AQ1842" s="68"/>
      <c r="AR1842" s="68"/>
      <c r="AS1842" s="31"/>
      <c r="AT1842" s="73"/>
      <c r="AU1842" s="73"/>
      <c r="AV1842" s="68"/>
      <c r="AW1842" s="67"/>
      <c r="AX1842" s="67"/>
      <c r="AY1842" s="67"/>
      <c r="AZ1842" s="67"/>
      <c r="BA1842" s="123"/>
      <c r="BB1842" s="123"/>
      <c r="BC1842" s="123"/>
      <c r="BD1842" s="123"/>
      <c r="BE1842" s="123"/>
      <c r="BF1842" s="67"/>
    </row>
    <row r="1843" spans="1:58" ht="25.5" customHeight="1" x14ac:dyDescent="0.25">
      <c r="A1843" s="31"/>
      <c r="B1843" s="31"/>
      <c r="C1843" s="31"/>
      <c r="D1843" s="31"/>
      <c r="E1843" s="33"/>
      <c r="F1843" s="90"/>
      <c r="G1843" s="31"/>
      <c r="H1843" s="83"/>
      <c r="I1843" s="83"/>
      <c r="J1843" s="62"/>
      <c r="K1843" s="31"/>
      <c r="L1843" s="31"/>
      <c r="M1843" s="83"/>
      <c r="N1843" s="69"/>
      <c r="O1843" s="69"/>
      <c r="P1843" s="74"/>
      <c r="Q1843" s="74"/>
      <c r="R1843" s="75"/>
      <c r="S1843" s="34"/>
      <c r="T1843" s="83"/>
      <c r="U1843" s="83"/>
      <c r="V1843" s="83"/>
      <c r="W1843" s="83"/>
      <c r="X1843" s="74"/>
      <c r="Y1843" s="74"/>
      <c r="Z1843" s="74"/>
      <c r="AA1843" s="66"/>
      <c r="AB1843" s="72"/>
      <c r="AC1843" s="66"/>
      <c r="AD1843" s="72"/>
      <c r="AE1843" s="72"/>
      <c r="AF1843" s="72"/>
      <c r="AG1843" s="62"/>
      <c r="AH1843" s="104"/>
      <c r="AI1843" s="105"/>
      <c r="AJ1843" s="30"/>
      <c r="AK1843" s="30"/>
      <c r="AL1843" s="30"/>
      <c r="AM1843" s="30"/>
      <c r="AN1843" s="68"/>
      <c r="AO1843" s="68"/>
      <c r="AP1843" s="68"/>
      <c r="AQ1843" s="68"/>
      <c r="AR1843" s="68"/>
      <c r="AS1843" s="31"/>
      <c r="AT1843" s="73"/>
      <c r="AU1843" s="73"/>
      <c r="AV1843" s="68"/>
      <c r="AW1843" s="67"/>
      <c r="AX1843" s="67"/>
      <c r="AY1843" s="67"/>
      <c r="AZ1843" s="67"/>
      <c r="BA1843" s="123"/>
      <c r="BB1843" s="123"/>
      <c r="BC1843" s="123"/>
      <c r="BD1843" s="123"/>
      <c r="BE1843" s="123"/>
      <c r="BF1843" s="67"/>
    </row>
    <row r="1844" spans="1:58" ht="25.5" customHeight="1" x14ac:dyDescent="0.25">
      <c r="A1844" s="31"/>
      <c r="B1844" s="31"/>
      <c r="C1844" s="31"/>
      <c r="D1844" s="31"/>
      <c r="E1844" s="33"/>
      <c r="F1844" s="90"/>
      <c r="G1844" s="31"/>
      <c r="H1844" s="83"/>
      <c r="I1844" s="83"/>
      <c r="J1844" s="62"/>
      <c r="K1844" s="31"/>
      <c r="L1844" s="31"/>
      <c r="M1844" s="83"/>
      <c r="N1844" s="69"/>
      <c r="O1844" s="69"/>
      <c r="P1844" s="74"/>
      <c r="Q1844" s="74"/>
      <c r="R1844" s="75"/>
      <c r="S1844" s="34"/>
      <c r="T1844" s="83"/>
      <c r="U1844" s="83"/>
      <c r="V1844" s="83"/>
      <c r="W1844" s="83"/>
      <c r="X1844" s="74"/>
      <c r="Y1844" s="74"/>
      <c r="Z1844" s="74"/>
      <c r="AA1844" s="66"/>
      <c r="AB1844" s="72"/>
      <c r="AC1844" s="66"/>
      <c r="AD1844" s="72"/>
      <c r="AE1844" s="72"/>
      <c r="AF1844" s="72"/>
      <c r="AG1844" s="62"/>
      <c r="AH1844" s="104"/>
      <c r="AI1844" s="105"/>
      <c r="AJ1844" s="30"/>
      <c r="AK1844" s="30"/>
      <c r="AL1844" s="30"/>
      <c r="AM1844" s="30"/>
      <c r="AN1844" s="68"/>
      <c r="AO1844" s="68"/>
      <c r="AP1844" s="68"/>
      <c r="AQ1844" s="68"/>
      <c r="AR1844" s="68"/>
      <c r="AS1844" s="31"/>
      <c r="AT1844" s="73"/>
      <c r="AU1844" s="73"/>
      <c r="AV1844" s="68"/>
      <c r="AW1844" s="67"/>
      <c r="AX1844" s="67"/>
      <c r="AY1844" s="67"/>
      <c r="AZ1844" s="67"/>
      <c r="BA1844" s="123"/>
      <c r="BB1844" s="123"/>
      <c r="BC1844" s="123"/>
      <c r="BD1844" s="123"/>
      <c r="BE1844" s="123"/>
      <c r="BF1844" s="67"/>
    </row>
    <row r="1845" spans="1:58" ht="25.5" customHeight="1" x14ac:dyDescent="0.25">
      <c r="A1845" s="31"/>
      <c r="B1845" s="31"/>
      <c r="C1845" s="31"/>
      <c r="D1845" s="31"/>
      <c r="E1845" s="33"/>
      <c r="F1845" s="90"/>
      <c r="G1845" s="31"/>
      <c r="H1845" s="83"/>
      <c r="I1845" s="83"/>
      <c r="J1845" s="62"/>
      <c r="K1845" s="31"/>
      <c r="L1845" s="31"/>
      <c r="M1845" s="83"/>
      <c r="N1845" s="69"/>
      <c r="O1845" s="69"/>
      <c r="P1845" s="74"/>
      <c r="Q1845" s="74"/>
      <c r="R1845" s="75"/>
      <c r="S1845" s="34"/>
      <c r="T1845" s="83"/>
      <c r="U1845" s="83"/>
      <c r="V1845" s="83"/>
      <c r="W1845" s="83"/>
      <c r="X1845" s="74"/>
      <c r="Y1845" s="74"/>
      <c r="Z1845" s="74"/>
      <c r="AA1845" s="66"/>
      <c r="AB1845" s="72"/>
      <c r="AC1845" s="66"/>
      <c r="AD1845" s="72"/>
      <c r="AE1845" s="72"/>
      <c r="AF1845" s="72"/>
      <c r="AG1845" s="62"/>
      <c r="AH1845" s="104"/>
      <c r="AI1845" s="105"/>
      <c r="AJ1845" s="30"/>
      <c r="AK1845" s="30"/>
      <c r="AL1845" s="30"/>
      <c r="AM1845" s="30"/>
      <c r="AN1845" s="68"/>
      <c r="AO1845" s="68"/>
      <c r="AP1845" s="68"/>
      <c r="AQ1845" s="68"/>
      <c r="AR1845" s="68"/>
      <c r="AS1845" s="31"/>
      <c r="AT1845" s="73"/>
      <c r="AU1845" s="73"/>
      <c r="AV1845" s="68"/>
      <c r="AW1845" s="67"/>
      <c r="AX1845" s="67"/>
      <c r="AY1845" s="67"/>
      <c r="AZ1845" s="67"/>
      <c r="BA1845" s="123"/>
      <c r="BB1845" s="123"/>
      <c r="BC1845" s="123"/>
      <c r="BD1845" s="123"/>
      <c r="BE1845" s="123"/>
      <c r="BF1845" s="67"/>
    </row>
    <row r="1846" spans="1:58" ht="25.5" customHeight="1" x14ac:dyDescent="0.25">
      <c r="A1846" s="31"/>
      <c r="B1846" s="31"/>
      <c r="C1846" s="31"/>
      <c r="D1846" s="31"/>
      <c r="E1846" s="33"/>
      <c r="F1846" s="90"/>
      <c r="G1846" s="31"/>
      <c r="H1846" s="83"/>
      <c r="I1846" s="83"/>
      <c r="J1846" s="62"/>
      <c r="K1846" s="31"/>
      <c r="L1846" s="31"/>
      <c r="M1846" s="83"/>
      <c r="N1846" s="69"/>
      <c r="O1846" s="69"/>
      <c r="P1846" s="74"/>
      <c r="Q1846" s="74"/>
      <c r="R1846" s="75"/>
      <c r="S1846" s="34"/>
      <c r="T1846" s="83"/>
      <c r="U1846" s="83"/>
      <c r="V1846" s="83"/>
      <c r="W1846" s="83"/>
      <c r="X1846" s="74"/>
      <c r="Y1846" s="74"/>
      <c r="Z1846" s="74"/>
      <c r="AA1846" s="66"/>
      <c r="AB1846" s="72"/>
      <c r="AC1846" s="66"/>
      <c r="AD1846" s="72"/>
      <c r="AE1846" s="72"/>
      <c r="AF1846" s="72"/>
      <c r="AG1846" s="62"/>
      <c r="AH1846" s="104"/>
      <c r="AI1846" s="105"/>
      <c r="AJ1846" s="30"/>
      <c r="AK1846" s="30"/>
      <c r="AL1846" s="30"/>
      <c r="AM1846" s="30"/>
      <c r="AN1846" s="68"/>
      <c r="AO1846" s="68"/>
      <c r="AP1846" s="68"/>
      <c r="AQ1846" s="68"/>
      <c r="AR1846" s="68"/>
      <c r="AS1846" s="31"/>
      <c r="AT1846" s="73"/>
      <c r="AU1846" s="73"/>
      <c r="AV1846" s="68"/>
      <c r="AW1846" s="67"/>
      <c r="AX1846" s="67"/>
      <c r="AY1846" s="67"/>
      <c r="AZ1846" s="67"/>
      <c r="BA1846" s="123"/>
      <c r="BB1846" s="123"/>
      <c r="BC1846" s="123"/>
      <c r="BD1846" s="123"/>
      <c r="BE1846" s="123"/>
      <c r="BF1846" s="67"/>
    </row>
    <row r="1847" spans="1:58" ht="25.5" customHeight="1" x14ac:dyDescent="0.25">
      <c r="A1847" s="31"/>
      <c r="B1847" s="31"/>
      <c r="C1847" s="31"/>
      <c r="D1847" s="31"/>
      <c r="E1847" s="33"/>
      <c r="F1847" s="90"/>
      <c r="G1847" s="31"/>
      <c r="H1847" s="83"/>
      <c r="I1847" s="83"/>
      <c r="J1847" s="62"/>
      <c r="K1847" s="31"/>
      <c r="L1847" s="31"/>
      <c r="M1847" s="83"/>
      <c r="N1847" s="69"/>
      <c r="O1847" s="69"/>
      <c r="P1847" s="74"/>
      <c r="Q1847" s="74"/>
      <c r="R1847" s="75"/>
      <c r="S1847" s="34"/>
      <c r="T1847" s="83"/>
      <c r="U1847" s="83"/>
      <c r="V1847" s="83"/>
      <c r="W1847" s="83"/>
      <c r="X1847" s="74"/>
      <c r="Y1847" s="74"/>
      <c r="Z1847" s="74"/>
      <c r="AA1847" s="66"/>
      <c r="AB1847" s="72"/>
      <c r="AC1847" s="66"/>
      <c r="AD1847" s="72"/>
      <c r="AE1847" s="72"/>
      <c r="AF1847" s="72"/>
      <c r="AG1847" s="62"/>
      <c r="AH1847" s="104"/>
      <c r="AI1847" s="105"/>
      <c r="AJ1847" s="30"/>
      <c r="AK1847" s="30"/>
      <c r="AL1847" s="30"/>
      <c r="AM1847" s="30"/>
      <c r="AN1847" s="68"/>
      <c r="AO1847" s="68"/>
      <c r="AP1847" s="68"/>
      <c r="AQ1847" s="68"/>
      <c r="AR1847" s="68"/>
      <c r="AS1847" s="31"/>
      <c r="AT1847" s="73"/>
      <c r="AU1847" s="73"/>
      <c r="AV1847" s="68"/>
      <c r="AW1847" s="67"/>
      <c r="AX1847" s="67"/>
      <c r="AY1847" s="67"/>
      <c r="AZ1847" s="67"/>
      <c r="BA1847" s="123"/>
      <c r="BB1847" s="123"/>
      <c r="BC1847" s="123"/>
      <c r="BD1847" s="123"/>
      <c r="BE1847" s="123"/>
      <c r="BF1847" s="67"/>
    </row>
    <row r="1848" spans="1:58" ht="25.5" customHeight="1" x14ac:dyDescent="0.25">
      <c r="A1848" s="31"/>
      <c r="B1848" s="31"/>
      <c r="C1848" s="31"/>
      <c r="D1848" s="31"/>
      <c r="E1848" s="33"/>
      <c r="F1848" s="90"/>
      <c r="G1848" s="31"/>
      <c r="H1848" s="83"/>
      <c r="I1848" s="83"/>
      <c r="J1848" s="62"/>
      <c r="K1848" s="31"/>
      <c r="L1848" s="31"/>
      <c r="M1848" s="83"/>
      <c r="N1848" s="69"/>
      <c r="O1848" s="69"/>
      <c r="P1848" s="74"/>
      <c r="Q1848" s="74"/>
      <c r="R1848" s="75"/>
      <c r="S1848" s="34"/>
      <c r="T1848" s="83"/>
      <c r="U1848" s="83"/>
      <c r="V1848" s="83"/>
      <c r="W1848" s="83"/>
      <c r="X1848" s="74"/>
      <c r="Y1848" s="74"/>
      <c r="Z1848" s="74"/>
      <c r="AA1848" s="66"/>
      <c r="AB1848" s="72"/>
      <c r="AC1848" s="66"/>
      <c r="AD1848" s="72"/>
      <c r="AE1848" s="72"/>
      <c r="AF1848" s="72"/>
      <c r="AG1848" s="62"/>
      <c r="AH1848" s="104"/>
      <c r="AI1848" s="105"/>
      <c r="AJ1848" s="30"/>
      <c r="AK1848" s="30"/>
      <c r="AL1848" s="30"/>
      <c r="AM1848" s="30"/>
      <c r="AN1848" s="68"/>
      <c r="AO1848" s="68"/>
      <c r="AP1848" s="68"/>
      <c r="AQ1848" s="68"/>
      <c r="AR1848" s="68"/>
      <c r="AS1848" s="31"/>
      <c r="AT1848" s="73"/>
      <c r="AU1848" s="73"/>
      <c r="AV1848" s="68"/>
      <c r="AW1848" s="67"/>
      <c r="AX1848" s="67"/>
      <c r="AY1848" s="67"/>
      <c r="AZ1848" s="67"/>
      <c r="BA1848" s="123"/>
      <c r="BB1848" s="123"/>
      <c r="BC1848" s="123"/>
      <c r="BD1848" s="123"/>
      <c r="BE1848" s="123"/>
      <c r="BF1848" s="67"/>
    </row>
    <row r="1849" spans="1:58" ht="25.5" customHeight="1" x14ac:dyDescent="0.25">
      <c r="A1849" s="31"/>
      <c r="B1849" s="31"/>
      <c r="C1849" s="31"/>
      <c r="D1849" s="31"/>
      <c r="E1849" s="33"/>
      <c r="F1849" s="90"/>
      <c r="G1849" s="31"/>
      <c r="H1849" s="83"/>
      <c r="I1849" s="83"/>
      <c r="J1849" s="62"/>
      <c r="K1849" s="31"/>
      <c r="L1849" s="31"/>
      <c r="M1849" s="83"/>
      <c r="N1849" s="69"/>
      <c r="O1849" s="69"/>
      <c r="P1849" s="74"/>
      <c r="Q1849" s="74"/>
      <c r="R1849" s="75"/>
      <c r="S1849" s="34"/>
      <c r="T1849" s="83"/>
      <c r="U1849" s="83"/>
      <c r="V1849" s="83"/>
      <c r="W1849" s="83"/>
      <c r="X1849" s="74"/>
      <c r="Y1849" s="74"/>
      <c r="Z1849" s="74"/>
      <c r="AA1849" s="66"/>
      <c r="AB1849" s="72"/>
      <c r="AC1849" s="66"/>
      <c r="AD1849" s="72"/>
      <c r="AE1849" s="72"/>
      <c r="AF1849" s="72"/>
      <c r="AG1849" s="62"/>
      <c r="AH1849" s="104"/>
      <c r="AI1849" s="105"/>
      <c r="AJ1849" s="30"/>
      <c r="AK1849" s="30"/>
      <c r="AL1849" s="30"/>
      <c r="AM1849" s="30"/>
      <c r="AN1849" s="68"/>
      <c r="AO1849" s="68"/>
      <c r="AP1849" s="68"/>
      <c r="AQ1849" s="68"/>
      <c r="AR1849" s="68"/>
      <c r="AS1849" s="31"/>
      <c r="AT1849" s="73"/>
      <c r="AU1849" s="73"/>
      <c r="AV1849" s="68"/>
      <c r="AW1849" s="67"/>
      <c r="AX1849" s="67"/>
      <c r="AY1849" s="67"/>
      <c r="AZ1849" s="67"/>
      <c r="BA1849" s="123"/>
      <c r="BB1849" s="123"/>
      <c r="BC1849" s="123"/>
      <c r="BD1849" s="123"/>
      <c r="BE1849" s="123"/>
      <c r="BF1849" s="67"/>
    </row>
    <row r="1850" spans="1:58" ht="25.5" customHeight="1" x14ac:dyDescent="0.25">
      <c r="A1850" s="31"/>
      <c r="B1850" s="31"/>
      <c r="C1850" s="31"/>
      <c r="D1850" s="31"/>
      <c r="E1850" s="33"/>
      <c r="F1850" s="90"/>
      <c r="G1850" s="31"/>
      <c r="H1850" s="83"/>
      <c r="I1850" s="83"/>
      <c r="J1850" s="62"/>
      <c r="K1850" s="31"/>
      <c r="L1850" s="31"/>
      <c r="M1850" s="83"/>
      <c r="N1850" s="69"/>
      <c r="O1850" s="69"/>
      <c r="P1850" s="74"/>
      <c r="Q1850" s="74"/>
      <c r="R1850" s="75"/>
      <c r="S1850" s="34"/>
      <c r="T1850" s="83"/>
      <c r="U1850" s="83"/>
      <c r="V1850" s="83"/>
      <c r="W1850" s="83"/>
      <c r="X1850" s="74"/>
      <c r="Y1850" s="74"/>
      <c r="Z1850" s="74"/>
      <c r="AA1850" s="66"/>
      <c r="AB1850" s="72"/>
      <c r="AC1850" s="66"/>
      <c r="AD1850" s="72"/>
      <c r="AE1850" s="72"/>
      <c r="AF1850" s="72"/>
      <c r="AG1850" s="62"/>
      <c r="AH1850" s="104"/>
      <c r="AI1850" s="105"/>
      <c r="AJ1850" s="30"/>
      <c r="AK1850" s="30"/>
      <c r="AL1850" s="30"/>
      <c r="AM1850" s="30"/>
      <c r="AN1850" s="68"/>
      <c r="AO1850" s="68"/>
      <c r="AP1850" s="68"/>
      <c r="AQ1850" s="68"/>
      <c r="AR1850" s="68"/>
      <c r="AS1850" s="31"/>
      <c r="AT1850" s="73"/>
      <c r="AU1850" s="73"/>
      <c r="AV1850" s="68"/>
      <c r="AW1850" s="67"/>
      <c r="AX1850" s="67"/>
      <c r="AY1850" s="67"/>
      <c r="AZ1850" s="67"/>
      <c r="BA1850" s="123"/>
      <c r="BB1850" s="123"/>
      <c r="BC1850" s="123"/>
      <c r="BD1850" s="123"/>
      <c r="BE1850" s="123"/>
      <c r="BF1850" s="67"/>
    </row>
    <row r="1851" spans="1:58" ht="25.5" customHeight="1" x14ac:dyDescent="0.25">
      <c r="A1851" s="31"/>
      <c r="B1851" s="31"/>
      <c r="C1851" s="31"/>
      <c r="D1851" s="31"/>
      <c r="E1851" s="33"/>
      <c r="F1851" s="90"/>
      <c r="G1851" s="31"/>
      <c r="H1851" s="83"/>
      <c r="I1851" s="83"/>
      <c r="J1851" s="62"/>
      <c r="K1851" s="31"/>
      <c r="L1851" s="31"/>
      <c r="M1851" s="83"/>
      <c r="N1851" s="69"/>
      <c r="O1851" s="69"/>
      <c r="P1851" s="74"/>
      <c r="Q1851" s="74"/>
      <c r="R1851" s="75"/>
      <c r="S1851" s="34"/>
      <c r="T1851" s="83"/>
      <c r="U1851" s="83"/>
      <c r="V1851" s="83"/>
      <c r="W1851" s="83"/>
      <c r="X1851" s="74"/>
      <c r="Y1851" s="74"/>
      <c r="Z1851" s="74"/>
      <c r="AA1851" s="66"/>
      <c r="AB1851" s="72"/>
      <c r="AC1851" s="66"/>
      <c r="AD1851" s="72"/>
      <c r="AE1851" s="72"/>
      <c r="AF1851" s="72"/>
      <c r="AG1851" s="62"/>
      <c r="AH1851" s="104"/>
      <c r="AI1851" s="105"/>
      <c r="AJ1851" s="30"/>
      <c r="AK1851" s="30"/>
      <c r="AL1851" s="30"/>
      <c r="AM1851" s="30"/>
      <c r="AN1851" s="68"/>
      <c r="AO1851" s="68"/>
      <c r="AP1851" s="68"/>
      <c r="AQ1851" s="68"/>
      <c r="AR1851" s="68"/>
      <c r="AS1851" s="31"/>
      <c r="AT1851" s="73"/>
      <c r="AU1851" s="73"/>
      <c r="AV1851" s="68"/>
      <c r="AW1851" s="67"/>
      <c r="AX1851" s="67"/>
      <c r="AY1851" s="67"/>
      <c r="AZ1851" s="67"/>
      <c r="BA1851" s="123"/>
      <c r="BB1851" s="123"/>
      <c r="BC1851" s="123"/>
      <c r="BD1851" s="123"/>
      <c r="BE1851" s="123"/>
      <c r="BF1851" s="67"/>
    </row>
    <row r="1852" spans="1:58" ht="25.5" customHeight="1" x14ac:dyDescent="0.25">
      <c r="A1852" s="31"/>
      <c r="B1852" s="31"/>
      <c r="C1852" s="31"/>
      <c r="D1852" s="31"/>
      <c r="E1852" s="33"/>
      <c r="F1852" s="90"/>
      <c r="G1852" s="31"/>
      <c r="H1852" s="83"/>
      <c r="I1852" s="83"/>
      <c r="J1852" s="62"/>
      <c r="K1852" s="31"/>
      <c r="L1852" s="31"/>
      <c r="M1852" s="83"/>
      <c r="N1852" s="69"/>
      <c r="O1852" s="69"/>
      <c r="P1852" s="74"/>
      <c r="Q1852" s="74"/>
      <c r="R1852" s="75"/>
      <c r="S1852" s="34"/>
      <c r="T1852" s="83"/>
      <c r="U1852" s="83"/>
      <c r="V1852" s="83"/>
      <c r="W1852" s="83"/>
      <c r="X1852" s="74"/>
      <c r="Y1852" s="74"/>
      <c r="Z1852" s="74"/>
      <c r="AA1852" s="66"/>
      <c r="AB1852" s="72"/>
      <c r="AC1852" s="66"/>
      <c r="AD1852" s="72"/>
      <c r="AE1852" s="72"/>
      <c r="AF1852" s="72"/>
      <c r="AG1852" s="62"/>
      <c r="AH1852" s="104"/>
      <c r="AI1852" s="105"/>
      <c r="AJ1852" s="30"/>
      <c r="AK1852" s="30"/>
      <c r="AL1852" s="30"/>
      <c r="AM1852" s="30"/>
      <c r="AN1852" s="68"/>
      <c r="AO1852" s="68"/>
      <c r="AP1852" s="68"/>
      <c r="AQ1852" s="68"/>
      <c r="AR1852" s="68"/>
      <c r="AS1852" s="31"/>
      <c r="AT1852" s="73"/>
      <c r="AU1852" s="73"/>
      <c r="AV1852" s="68"/>
      <c r="AW1852" s="67"/>
      <c r="AX1852" s="67"/>
      <c r="AY1852" s="67"/>
      <c r="AZ1852" s="67"/>
      <c r="BA1852" s="123"/>
      <c r="BB1852" s="123"/>
      <c r="BC1852" s="123"/>
      <c r="BD1852" s="123"/>
      <c r="BE1852" s="123"/>
      <c r="BF1852" s="67"/>
    </row>
    <row r="1853" spans="1:58" ht="25.5" customHeight="1" x14ac:dyDescent="0.25">
      <c r="A1853" s="31"/>
      <c r="B1853" s="31"/>
      <c r="C1853" s="31"/>
      <c r="D1853" s="31"/>
      <c r="E1853" s="33"/>
      <c r="F1853" s="90"/>
      <c r="G1853" s="31"/>
      <c r="H1853" s="83"/>
      <c r="I1853" s="83"/>
      <c r="J1853" s="62"/>
      <c r="K1853" s="31"/>
      <c r="L1853" s="31"/>
      <c r="M1853" s="83"/>
      <c r="N1853" s="69"/>
      <c r="O1853" s="69"/>
      <c r="P1853" s="74"/>
      <c r="Q1853" s="74"/>
      <c r="R1853" s="75"/>
      <c r="S1853" s="34"/>
      <c r="T1853" s="83"/>
      <c r="U1853" s="83"/>
      <c r="V1853" s="83"/>
      <c r="W1853" s="83"/>
      <c r="X1853" s="74"/>
      <c r="Y1853" s="74"/>
      <c r="Z1853" s="74"/>
      <c r="AA1853" s="66"/>
      <c r="AB1853" s="72"/>
      <c r="AC1853" s="66"/>
      <c r="AD1853" s="72"/>
      <c r="AE1853" s="72"/>
      <c r="AF1853" s="72"/>
      <c r="AG1853" s="62"/>
      <c r="AH1853" s="104"/>
      <c r="AI1853" s="105"/>
      <c r="AJ1853" s="30"/>
      <c r="AK1853" s="30"/>
      <c r="AL1853" s="30"/>
      <c r="AM1853" s="30"/>
      <c r="AN1853" s="68"/>
      <c r="AO1853" s="68"/>
      <c r="AP1853" s="68"/>
      <c r="AQ1853" s="68"/>
      <c r="AR1853" s="68"/>
      <c r="AS1853" s="31"/>
      <c r="AT1853" s="73"/>
      <c r="AU1853" s="73"/>
      <c r="AV1853" s="68"/>
      <c r="AW1853" s="67"/>
      <c r="AX1853" s="67"/>
      <c r="AY1853" s="67"/>
      <c r="AZ1853" s="67"/>
      <c r="BA1853" s="123"/>
      <c r="BB1853" s="123"/>
      <c r="BC1853" s="123"/>
      <c r="BD1853" s="123"/>
      <c r="BE1853" s="123"/>
      <c r="BF1853" s="67"/>
    </row>
    <row r="1854" spans="1:58" ht="25.5" customHeight="1" x14ac:dyDescent="0.25">
      <c r="A1854" s="31"/>
      <c r="B1854" s="31"/>
      <c r="C1854" s="31"/>
      <c r="D1854" s="31"/>
      <c r="E1854" s="33"/>
      <c r="F1854" s="90"/>
      <c r="G1854" s="31"/>
      <c r="H1854" s="83"/>
      <c r="I1854" s="83"/>
      <c r="J1854" s="62"/>
      <c r="K1854" s="31"/>
      <c r="L1854" s="31"/>
      <c r="M1854" s="83"/>
      <c r="N1854" s="69"/>
      <c r="O1854" s="69"/>
      <c r="P1854" s="74"/>
      <c r="Q1854" s="74"/>
      <c r="R1854" s="75"/>
      <c r="S1854" s="34"/>
      <c r="T1854" s="83"/>
      <c r="U1854" s="83"/>
      <c r="V1854" s="83"/>
      <c r="W1854" s="83"/>
      <c r="X1854" s="74"/>
      <c r="Y1854" s="74"/>
      <c r="Z1854" s="74"/>
      <c r="AA1854" s="66"/>
      <c r="AB1854" s="72"/>
      <c r="AC1854" s="66"/>
      <c r="AD1854" s="72"/>
      <c r="AE1854" s="72"/>
      <c r="AF1854" s="72"/>
      <c r="AG1854" s="62"/>
      <c r="AH1854" s="104"/>
      <c r="AI1854" s="105"/>
      <c r="AJ1854" s="30"/>
      <c r="AK1854" s="30"/>
      <c r="AL1854" s="30"/>
      <c r="AM1854" s="30"/>
      <c r="AN1854" s="68"/>
      <c r="AO1854" s="68"/>
      <c r="AP1854" s="68"/>
      <c r="AQ1854" s="68"/>
      <c r="AR1854" s="68"/>
      <c r="AS1854" s="31"/>
      <c r="AT1854" s="73"/>
      <c r="AU1854" s="73"/>
      <c r="AV1854" s="68"/>
      <c r="AW1854" s="67"/>
      <c r="AX1854" s="67"/>
      <c r="AY1854" s="67"/>
      <c r="AZ1854" s="67"/>
      <c r="BA1854" s="123"/>
      <c r="BB1854" s="123"/>
      <c r="BC1854" s="123"/>
      <c r="BD1854" s="123"/>
      <c r="BE1854" s="123"/>
      <c r="BF1854" s="67"/>
    </row>
    <row r="1855" spans="1:58" ht="25.5" customHeight="1" x14ac:dyDescent="0.25">
      <c r="A1855" s="31"/>
      <c r="B1855" s="31"/>
      <c r="C1855" s="31"/>
      <c r="D1855" s="31"/>
      <c r="E1855" s="33"/>
      <c r="F1855" s="90"/>
      <c r="G1855" s="31"/>
      <c r="H1855" s="83"/>
      <c r="I1855" s="83"/>
      <c r="J1855" s="62"/>
      <c r="K1855" s="31"/>
      <c r="L1855" s="31"/>
      <c r="M1855" s="83"/>
      <c r="N1855" s="69"/>
      <c r="O1855" s="69"/>
      <c r="P1855" s="74"/>
      <c r="Q1855" s="74"/>
      <c r="R1855" s="75"/>
      <c r="S1855" s="34"/>
      <c r="T1855" s="83"/>
      <c r="U1855" s="83"/>
      <c r="V1855" s="83"/>
      <c r="W1855" s="83"/>
      <c r="X1855" s="74"/>
      <c r="Y1855" s="74"/>
      <c r="Z1855" s="74"/>
      <c r="AA1855" s="66"/>
      <c r="AB1855" s="72"/>
      <c r="AC1855" s="66"/>
      <c r="AD1855" s="72"/>
      <c r="AE1855" s="72"/>
      <c r="AF1855" s="72"/>
      <c r="AG1855" s="62"/>
      <c r="AH1855" s="104"/>
      <c r="AI1855" s="105"/>
      <c r="AJ1855" s="30"/>
      <c r="AK1855" s="30"/>
      <c r="AL1855" s="30"/>
      <c r="AM1855" s="30"/>
      <c r="AN1855" s="68"/>
      <c r="AO1855" s="68"/>
      <c r="AP1855" s="68"/>
      <c r="AQ1855" s="68"/>
      <c r="AR1855" s="68"/>
      <c r="AS1855" s="31"/>
      <c r="AT1855" s="73"/>
      <c r="AU1855" s="73"/>
      <c r="AV1855" s="68"/>
      <c r="AW1855" s="67"/>
      <c r="AX1855" s="67"/>
      <c r="AY1855" s="67"/>
      <c r="AZ1855" s="67"/>
      <c r="BA1855" s="123"/>
      <c r="BB1855" s="123"/>
      <c r="BC1855" s="123"/>
      <c r="BD1855" s="123"/>
      <c r="BE1855" s="123"/>
      <c r="BF1855" s="67"/>
    </row>
    <row r="1856" spans="1:58" ht="25.5" customHeight="1" x14ac:dyDescent="0.25">
      <c r="A1856" s="31"/>
      <c r="B1856" s="31"/>
      <c r="C1856" s="31"/>
      <c r="D1856" s="31"/>
      <c r="E1856" s="33"/>
      <c r="F1856" s="90"/>
      <c r="G1856" s="31"/>
      <c r="H1856" s="83"/>
      <c r="I1856" s="83"/>
      <c r="J1856" s="62"/>
      <c r="K1856" s="31"/>
      <c r="L1856" s="31"/>
      <c r="M1856" s="83"/>
      <c r="N1856" s="69"/>
      <c r="O1856" s="69"/>
      <c r="P1856" s="74"/>
      <c r="Q1856" s="74"/>
      <c r="R1856" s="75"/>
      <c r="S1856" s="34"/>
      <c r="T1856" s="83"/>
      <c r="U1856" s="83"/>
      <c r="V1856" s="83"/>
      <c r="W1856" s="83"/>
      <c r="X1856" s="74"/>
      <c r="Y1856" s="74"/>
      <c r="Z1856" s="74"/>
      <c r="AA1856" s="66"/>
      <c r="AB1856" s="72"/>
      <c r="AC1856" s="66"/>
      <c r="AD1856" s="72"/>
      <c r="AE1856" s="72"/>
      <c r="AF1856" s="72"/>
      <c r="AG1856" s="62"/>
      <c r="AH1856" s="104"/>
      <c r="AI1856" s="105"/>
      <c r="AJ1856" s="30"/>
      <c r="AK1856" s="30"/>
      <c r="AL1856" s="30"/>
      <c r="AM1856" s="30"/>
      <c r="AN1856" s="68"/>
      <c r="AO1856" s="68"/>
      <c r="AP1856" s="68"/>
      <c r="AQ1856" s="68"/>
      <c r="AR1856" s="68"/>
      <c r="AS1856" s="31"/>
      <c r="AT1856" s="73"/>
      <c r="AU1856" s="73"/>
      <c r="AV1856" s="68"/>
      <c r="AW1856" s="67"/>
      <c r="AX1856" s="67"/>
      <c r="AY1856" s="67"/>
      <c r="AZ1856" s="67"/>
      <c r="BA1856" s="123"/>
      <c r="BB1856" s="123"/>
      <c r="BC1856" s="123"/>
      <c r="BD1856" s="123"/>
      <c r="BE1856" s="123"/>
      <c r="BF1856" s="67"/>
    </row>
    <row r="1857" spans="1:58" ht="25.5" customHeight="1" x14ac:dyDescent="0.25">
      <c r="A1857" s="31"/>
      <c r="B1857" s="31"/>
      <c r="C1857" s="31"/>
      <c r="D1857" s="31"/>
      <c r="E1857" s="33"/>
      <c r="F1857" s="90"/>
      <c r="G1857" s="31"/>
      <c r="H1857" s="83"/>
      <c r="I1857" s="83"/>
      <c r="J1857" s="62"/>
      <c r="K1857" s="31"/>
      <c r="L1857" s="31"/>
      <c r="M1857" s="83"/>
      <c r="N1857" s="69"/>
      <c r="O1857" s="69"/>
      <c r="P1857" s="74"/>
      <c r="Q1857" s="74"/>
      <c r="R1857" s="75"/>
      <c r="S1857" s="34"/>
      <c r="T1857" s="83"/>
      <c r="U1857" s="83"/>
      <c r="V1857" s="83"/>
      <c r="W1857" s="83"/>
      <c r="X1857" s="74"/>
      <c r="Y1857" s="74"/>
      <c r="Z1857" s="74"/>
      <c r="AA1857" s="66"/>
      <c r="AB1857" s="72"/>
      <c r="AC1857" s="66"/>
      <c r="AD1857" s="72"/>
      <c r="AE1857" s="72"/>
      <c r="AF1857" s="72"/>
      <c r="AG1857" s="62"/>
      <c r="AH1857" s="104"/>
      <c r="AI1857" s="105"/>
      <c r="AJ1857" s="30"/>
      <c r="AK1857" s="30"/>
      <c r="AL1857" s="30"/>
      <c r="AM1857" s="30"/>
      <c r="AN1857" s="68"/>
      <c r="AO1857" s="68"/>
      <c r="AP1857" s="68"/>
      <c r="AQ1857" s="68"/>
      <c r="AR1857" s="68"/>
      <c r="AS1857" s="31"/>
      <c r="AT1857" s="73"/>
      <c r="AU1857" s="73"/>
      <c r="AV1857" s="68"/>
      <c r="AW1857" s="67"/>
      <c r="AX1857" s="67"/>
      <c r="AY1857" s="67"/>
      <c r="AZ1857" s="67"/>
      <c r="BA1857" s="123"/>
      <c r="BB1857" s="123"/>
      <c r="BC1857" s="123"/>
      <c r="BD1857" s="123"/>
      <c r="BE1857" s="123"/>
      <c r="BF1857" s="67"/>
    </row>
    <row r="1858" spans="1:58" ht="25.5" customHeight="1" x14ac:dyDescent="0.25">
      <c r="A1858" s="31"/>
      <c r="B1858" s="31"/>
      <c r="C1858" s="31"/>
      <c r="D1858" s="31"/>
      <c r="E1858" s="33"/>
      <c r="F1858" s="90"/>
      <c r="G1858" s="31"/>
      <c r="H1858" s="83"/>
      <c r="I1858" s="83"/>
      <c r="J1858" s="62"/>
      <c r="K1858" s="31"/>
      <c r="L1858" s="31"/>
      <c r="M1858" s="83"/>
      <c r="N1858" s="69"/>
      <c r="O1858" s="69"/>
      <c r="P1858" s="74"/>
      <c r="Q1858" s="74"/>
      <c r="R1858" s="75"/>
      <c r="S1858" s="34"/>
      <c r="T1858" s="83"/>
      <c r="U1858" s="83"/>
      <c r="V1858" s="83"/>
      <c r="W1858" s="83"/>
      <c r="X1858" s="74"/>
      <c r="Y1858" s="74"/>
      <c r="Z1858" s="74"/>
      <c r="AA1858" s="66"/>
      <c r="AB1858" s="72"/>
      <c r="AC1858" s="66"/>
      <c r="AD1858" s="72"/>
      <c r="AE1858" s="72"/>
      <c r="AF1858" s="72"/>
      <c r="AG1858" s="62"/>
      <c r="AH1858" s="104"/>
      <c r="AI1858" s="105"/>
      <c r="AJ1858" s="30"/>
      <c r="AK1858" s="30"/>
      <c r="AL1858" s="30"/>
      <c r="AM1858" s="30"/>
      <c r="AN1858" s="68"/>
      <c r="AO1858" s="68"/>
      <c r="AP1858" s="68"/>
      <c r="AQ1858" s="68"/>
      <c r="AR1858" s="68"/>
      <c r="AS1858" s="31"/>
      <c r="AT1858" s="73"/>
      <c r="AU1858" s="73"/>
      <c r="AV1858" s="68"/>
      <c r="AW1858" s="67"/>
      <c r="AX1858" s="67"/>
      <c r="AY1858" s="67"/>
      <c r="AZ1858" s="67"/>
      <c r="BA1858" s="123"/>
      <c r="BB1858" s="123"/>
      <c r="BC1858" s="123"/>
      <c r="BD1858" s="123"/>
      <c r="BE1858" s="123"/>
      <c r="BF1858" s="67"/>
    </row>
    <row r="1859" spans="1:58" ht="25.5" customHeight="1" x14ac:dyDescent="0.25">
      <c r="A1859" s="31"/>
      <c r="B1859" s="31"/>
      <c r="C1859" s="31"/>
      <c r="D1859" s="31"/>
      <c r="E1859" s="33"/>
      <c r="F1859" s="90"/>
      <c r="G1859" s="31"/>
      <c r="H1859" s="83"/>
      <c r="I1859" s="83"/>
      <c r="J1859" s="62"/>
      <c r="K1859" s="31"/>
      <c r="L1859" s="31"/>
      <c r="M1859" s="83"/>
      <c r="N1859" s="69"/>
      <c r="O1859" s="69"/>
      <c r="P1859" s="74"/>
      <c r="Q1859" s="74"/>
      <c r="R1859" s="75"/>
      <c r="S1859" s="34"/>
      <c r="T1859" s="83"/>
      <c r="U1859" s="83"/>
      <c r="V1859" s="83"/>
      <c r="W1859" s="83"/>
      <c r="X1859" s="74"/>
      <c r="Y1859" s="74"/>
      <c r="Z1859" s="74"/>
      <c r="AA1859" s="66"/>
      <c r="AB1859" s="72"/>
      <c r="AC1859" s="66"/>
      <c r="AD1859" s="72"/>
      <c r="AE1859" s="72"/>
      <c r="AF1859" s="72"/>
      <c r="AG1859" s="62"/>
      <c r="AH1859" s="104"/>
      <c r="AI1859" s="105"/>
      <c r="AJ1859" s="30"/>
      <c r="AK1859" s="30"/>
      <c r="AL1859" s="30"/>
      <c r="AM1859" s="30"/>
      <c r="AN1859" s="68"/>
      <c r="AO1859" s="68"/>
      <c r="AP1859" s="68"/>
      <c r="AQ1859" s="68"/>
      <c r="AR1859" s="68"/>
      <c r="AS1859" s="31"/>
      <c r="AT1859" s="73"/>
      <c r="AU1859" s="73"/>
      <c r="AV1859" s="68"/>
      <c r="AW1859" s="67"/>
      <c r="AX1859" s="67"/>
      <c r="AY1859" s="67"/>
      <c r="AZ1859" s="67"/>
      <c r="BA1859" s="123"/>
      <c r="BB1859" s="123"/>
      <c r="BC1859" s="123"/>
      <c r="BD1859" s="123"/>
      <c r="BE1859" s="123"/>
      <c r="BF1859" s="67"/>
    </row>
    <row r="1860" spans="1:58" ht="25.5" customHeight="1" x14ac:dyDescent="0.25">
      <c r="A1860" s="31"/>
      <c r="B1860" s="31"/>
      <c r="C1860" s="31"/>
      <c r="D1860" s="31"/>
      <c r="E1860" s="33"/>
      <c r="F1860" s="90"/>
      <c r="G1860" s="31"/>
      <c r="H1860" s="83"/>
      <c r="I1860" s="83"/>
      <c r="J1860" s="62"/>
      <c r="K1860" s="31"/>
      <c r="L1860" s="31"/>
      <c r="M1860" s="83"/>
      <c r="N1860" s="69"/>
      <c r="O1860" s="69"/>
      <c r="P1860" s="74"/>
      <c r="Q1860" s="74"/>
      <c r="R1860" s="75"/>
      <c r="S1860" s="34"/>
      <c r="T1860" s="83"/>
      <c r="U1860" s="83"/>
      <c r="V1860" s="83"/>
      <c r="W1860" s="83"/>
      <c r="X1860" s="74"/>
      <c r="Y1860" s="74"/>
      <c r="Z1860" s="74"/>
      <c r="AA1860" s="66"/>
      <c r="AB1860" s="72"/>
      <c r="AC1860" s="66"/>
      <c r="AD1860" s="72"/>
      <c r="AE1860" s="72"/>
      <c r="AF1860" s="72"/>
      <c r="AG1860" s="62"/>
      <c r="AH1860" s="104"/>
      <c r="AI1860" s="105"/>
      <c r="AJ1860" s="30"/>
      <c r="AK1860" s="30"/>
      <c r="AL1860" s="30"/>
      <c r="AM1860" s="30"/>
      <c r="AN1860" s="68"/>
      <c r="AO1860" s="68"/>
      <c r="AP1860" s="68"/>
      <c r="AQ1860" s="68"/>
      <c r="AR1860" s="68"/>
      <c r="AS1860" s="31"/>
      <c r="AT1860" s="73"/>
      <c r="AU1860" s="73"/>
      <c r="AV1860" s="68"/>
      <c r="AW1860" s="67"/>
      <c r="AX1860" s="67"/>
      <c r="AY1860" s="67"/>
      <c r="AZ1860" s="67"/>
      <c r="BA1860" s="123"/>
      <c r="BB1860" s="123"/>
      <c r="BC1860" s="123"/>
      <c r="BD1860" s="123"/>
      <c r="BE1860" s="123"/>
      <c r="BF1860" s="67"/>
    </row>
    <row r="1861" spans="1:58" ht="25.5" customHeight="1" x14ac:dyDescent="0.25">
      <c r="A1861" s="31"/>
      <c r="B1861" s="31"/>
      <c r="C1861" s="31"/>
      <c r="D1861" s="31"/>
      <c r="E1861" s="33"/>
      <c r="F1861" s="90"/>
      <c r="G1861" s="31"/>
      <c r="H1861" s="83"/>
      <c r="I1861" s="83"/>
      <c r="J1861" s="62"/>
      <c r="K1861" s="31"/>
      <c r="L1861" s="31"/>
      <c r="M1861" s="83"/>
      <c r="N1861" s="69"/>
      <c r="O1861" s="69"/>
      <c r="P1861" s="74"/>
      <c r="Q1861" s="74"/>
      <c r="R1861" s="75"/>
      <c r="S1861" s="34"/>
      <c r="T1861" s="83"/>
      <c r="U1861" s="83"/>
      <c r="V1861" s="83"/>
      <c r="W1861" s="83"/>
      <c r="X1861" s="74"/>
      <c r="Y1861" s="74"/>
      <c r="Z1861" s="74"/>
      <c r="AA1861" s="66"/>
      <c r="AB1861" s="72"/>
      <c r="AC1861" s="66"/>
      <c r="AD1861" s="72"/>
      <c r="AE1861" s="72"/>
      <c r="AF1861" s="72"/>
      <c r="AG1861" s="62"/>
      <c r="AH1861" s="104"/>
      <c r="AI1861" s="105"/>
      <c r="AJ1861" s="30"/>
      <c r="AK1861" s="30"/>
      <c r="AL1861" s="30"/>
      <c r="AM1861" s="30"/>
      <c r="AN1861" s="68"/>
      <c r="AO1861" s="68"/>
      <c r="AP1861" s="68"/>
      <c r="AQ1861" s="68"/>
      <c r="AR1861" s="68"/>
      <c r="AS1861" s="31"/>
      <c r="AT1861" s="73"/>
      <c r="AU1861" s="73"/>
      <c r="AV1861" s="68"/>
      <c r="AW1861" s="67"/>
      <c r="AX1861" s="67"/>
      <c r="AY1861" s="67"/>
      <c r="AZ1861" s="67"/>
      <c r="BA1861" s="123"/>
      <c r="BB1861" s="123"/>
      <c r="BC1861" s="123"/>
      <c r="BD1861" s="123"/>
      <c r="BE1861" s="123"/>
      <c r="BF1861" s="67"/>
    </row>
    <row r="1862" spans="1:58" ht="25.5" customHeight="1" x14ac:dyDescent="0.25">
      <c r="A1862" s="31"/>
      <c r="B1862" s="31"/>
      <c r="C1862" s="31"/>
      <c r="D1862" s="31"/>
      <c r="E1862" s="33"/>
      <c r="F1862" s="90"/>
      <c r="G1862" s="31"/>
      <c r="H1862" s="83"/>
      <c r="I1862" s="83"/>
      <c r="J1862" s="62"/>
      <c r="K1862" s="31"/>
      <c r="L1862" s="31"/>
      <c r="M1862" s="83"/>
      <c r="N1862" s="69"/>
      <c r="O1862" s="69"/>
      <c r="P1862" s="74"/>
      <c r="Q1862" s="74"/>
      <c r="R1862" s="75"/>
      <c r="S1862" s="34"/>
      <c r="T1862" s="83"/>
      <c r="U1862" s="83"/>
      <c r="V1862" s="83"/>
      <c r="W1862" s="83"/>
      <c r="X1862" s="74"/>
      <c r="Y1862" s="74"/>
      <c r="Z1862" s="74"/>
      <c r="AA1862" s="66"/>
      <c r="AB1862" s="72"/>
      <c r="AC1862" s="66"/>
      <c r="AD1862" s="72"/>
      <c r="AE1862" s="72"/>
      <c r="AF1862" s="72"/>
      <c r="AG1862" s="62"/>
      <c r="AH1862" s="104"/>
      <c r="AI1862" s="105"/>
      <c r="AJ1862" s="30"/>
      <c r="AK1862" s="30"/>
      <c r="AL1862" s="30"/>
      <c r="AM1862" s="30"/>
      <c r="AN1862" s="68"/>
      <c r="AO1862" s="68"/>
      <c r="AP1862" s="68"/>
      <c r="AQ1862" s="68"/>
      <c r="AR1862" s="68"/>
      <c r="AS1862" s="31"/>
      <c r="AT1862" s="73"/>
      <c r="AU1862" s="73"/>
      <c r="AV1862" s="68"/>
      <c r="AW1862" s="67"/>
      <c r="AX1862" s="67"/>
      <c r="AY1862" s="67"/>
      <c r="AZ1862" s="67"/>
      <c r="BA1862" s="123"/>
      <c r="BB1862" s="123"/>
      <c r="BC1862" s="123"/>
      <c r="BD1862" s="123"/>
      <c r="BE1862" s="123"/>
      <c r="BF1862" s="67"/>
    </row>
    <row r="1863" spans="1:58" ht="25.5" customHeight="1" x14ac:dyDescent="0.25">
      <c r="A1863" s="31"/>
      <c r="B1863" s="31"/>
      <c r="C1863" s="31"/>
      <c r="D1863" s="31"/>
      <c r="E1863" s="33"/>
      <c r="F1863" s="90"/>
      <c r="G1863" s="31"/>
      <c r="H1863" s="83"/>
      <c r="I1863" s="83"/>
      <c r="J1863" s="62"/>
      <c r="K1863" s="31"/>
      <c r="L1863" s="31"/>
      <c r="M1863" s="83"/>
      <c r="N1863" s="69"/>
      <c r="O1863" s="69"/>
      <c r="P1863" s="74"/>
      <c r="Q1863" s="74"/>
      <c r="R1863" s="75"/>
      <c r="S1863" s="34"/>
      <c r="T1863" s="83"/>
      <c r="U1863" s="83"/>
      <c r="V1863" s="83"/>
      <c r="W1863" s="83"/>
      <c r="X1863" s="74"/>
      <c r="Y1863" s="74"/>
      <c r="Z1863" s="74"/>
      <c r="AA1863" s="66"/>
      <c r="AB1863" s="72"/>
      <c r="AC1863" s="66"/>
      <c r="AD1863" s="72"/>
      <c r="AE1863" s="72"/>
      <c r="AF1863" s="72"/>
      <c r="AG1863" s="62"/>
      <c r="AH1863" s="104"/>
      <c r="AI1863" s="105"/>
      <c r="AJ1863" s="30"/>
      <c r="AK1863" s="30"/>
      <c r="AL1863" s="30"/>
      <c r="AM1863" s="30"/>
      <c r="AN1863" s="68"/>
      <c r="AO1863" s="68"/>
      <c r="AP1863" s="68"/>
      <c r="AQ1863" s="68"/>
      <c r="AR1863" s="68"/>
      <c r="AS1863" s="31"/>
      <c r="AT1863" s="73"/>
      <c r="AU1863" s="73"/>
      <c r="AV1863" s="68"/>
      <c r="AW1863" s="67"/>
      <c r="AX1863" s="67"/>
      <c r="AY1863" s="67"/>
      <c r="AZ1863" s="67"/>
      <c r="BA1863" s="123"/>
      <c r="BB1863" s="123"/>
      <c r="BC1863" s="123"/>
      <c r="BD1863" s="123"/>
      <c r="BE1863" s="123"/>
      <c r="BF1863" s="67"/>
    </row>
    <row r="1864" spans="1:58" ht="25.5" customHeight="1" x14ac:dyDescent="0.25">
      <c r="A1864" s="31"/>
      <c r="B1864" s="31"/>
      <c r="C1864" s="31"/>
      <c r="D1864" s="31"/>
      <c r="E1864" s="33"/>
      <c r="F1864" s="90"/>
      <c r="G1864" s="31"/>
      <c r="H1864" s="83"/>
      <c r="I1864" s="83"/>
      <c r="J1864" s="62"/>
      <c r="K1864" s="31"/>
      <c r="L1864" s="31"/>
      <c r="M1864" s="83"/>
      <c r="N1864" s="69"/>
      <c r="O1864" s="69"/>
      <c r="P1864" s="74"/>
      <c r="Q1864" s="74"/>
      <c r="R1864" s="75"/>
      <c r="S1864" s="34"/>
      <c r="T1864" s="83"/>
      <c r="U1864" s="83"/>
      <c r="V1864" s="83"/>
      <c r="W1864" s="83"/>
      <c r="X1864" s="74"/>
      <c r="Y1864" s="74"/>
      <c r="Z1864" s="74"/>
      <c r="AA1864" s="66"/>
      <c r="AB1864" s="72"/>
      <c r="AC1864" s="66"/>
      <c r="AD1864" s="72"/>
      <c r="AE1864" s="72"/>
      <c r="AF1864" s="72"/>
      <c r="AG1864" s="62"/>
      <c r="AH1864" s="104"/>
      <c r="AI1864" s="105"/>
      <c r="AJ1864" s="30"/>
      <c r="AK1864" s="30"/>
      <c r="AL1864" s="30"/>
      <c r="AM1864" s="30"/>
      <c r="AN1864" s="68"/>
      <c r="AO1864" s="68"/>
      <c r="AP1864" s="68"/>
      <c r="AQ1864" s="68"/>
      <c r="AR1864" s="68"/>
      <c r="AS1864" s="31"/>
      <c r="AT1864" s="73"/>
      <c r="AU1864" s="73"/>
      <c r="AV1864" s="68"/>
      <c r="AW1864" s="67"/>
      <c r="AX1864" s="67"/>
      <c r="AY1864" s="67"/>
      <c r="AZ1864" s="67"/>
      <c r="BA1864" s="123"/>
      <c r="BB1864" s="123"/>
      <c r="BC1864" s="123"/>
      <c r="BD1864" s="123"/>
      <c r="BE1864" s="123"/>
      <c r="BF1864" s="67"/>
    </row>
    <row r="1865" spans="1:58" ht="25.5" customHeight="1" x14ac:dyDescent="0.25">
      <c r="A1865" s="31"/>
      <c r="B1865" s="31"/>
      <c r="C1865" s="31"/>
      <c r="D1865" s="31"/>
      <c r="E1865" s="33"/>
      <c r="F1865" s="90"/>
      <c r="G1865" s="31"/>
      <c r="H1865" s="83"/>
      <c r="I1865" s="83"/>
      <c r="J1865" s="62"/>
      <c r="K1865" s="31"/>
      <c r="L1865" s="31"/>
      <c r="M1865" s="83"/>
      <c r="N1865" s="69"/>
      <c r="O1865" s="69"/>
      <c r="P1865" s="74"/>
      <c r="Q1865" s="74"/>
      <c r="R1865" s="75"/>
      <c r="S1865" s="34"/>
      <c r="T1865" s="83"/>
      <c r="U1865" s="83"/>
      <c r="V1865" s="83"/>
      <c r="W1865" s="83"/>
      <c r="X1865" s="74"/>
      <c r="Y1865" s="74"/>
      <c r="Z1865" s="74"/>
      <c r="AA1865" s="66"/>
      <c r="AB1865" s="72"/>
      <c r="AC1865" s="66"/>
      <c r="AD1865" s="72"/>
      <c r="AE1865" s="72"/>
      <c r="AF1865" s="72"/>
      <c r="AG1865" s="62"/>
      <c r="AH1865" s="104"/>
      <c r="AI1865" s="105"/>
      <c r="AJ1865" s="30"/>
      <c r="AK1865" s="30"/>
      <c r="AL1865" s="30"/>
      <c r="AM1865" s="30"/>
      <c r="AN1865" s="68"/>
      <c r="AO1865" s="68"/>
      <c r="AP1865" s="68"/>
      <c r="AQ1865" s="68"/>
      <c r="AR1865" s="68"/>
      <c r="AS1865" s="31"/>
      <c r="AT1865" s="73"/>
      <c r="AU1865" s="73"/>
      <c r="AV1865" s="68"/>
      <c r="AW1865" s="67"/>
      <c r="AX1865" s="67"/>
      <c r="AY1865" s="67"/>
      <c r="AZ1865" s="67"/>
      <c r="BA1865" s="123"/>
      <c r="BB1865" s="123"/>
      <c r="BC1865" s="123"/>
      <c r="BD1865" s="123"/>
      <c r="BE1865" s="123"/>
      <c r="BF1865" s="67"/>
    </row>
    <row r="1866" spans="1:58" ht="25.5" customHeight="1" x14ac:dyDescent="0.25">
      <c r="A1866" s="31"/>
      <c r="B1866" s="31"/>
      <c r="C1866" s="31"/>
      <c r="D1866" s="31"/>
      <c r="E1866" s="33"/>
      <c r="F1866" s="90"/>
      <c r="G1866" s="31"/>
      <c r="H1866" s="83"/>
      <c r="I1866" s="83"/>
      <c r="J1866" s="62"/>
      <c r="K1866" s="31"/>
      <c r="L1866" s="31"/>
      <c r="M1866" s="83"/>
      <c r="N1866" s="69"/>
      <c r="O1866" s="69"/>
      <c r="P1866" s="74"/>
      <c r="Q1866" s="74"/>
      <c r="R1866" s="75"/>
      <c r="S1866" s="34"/>
      <c r="T1866" s="83"/>
      <c r="U1866" s="83"/>
      <c r="V1866" s="83"/>
      <c r="W1866" s="83"/>
      <c r="X1866" s="74"/>
      <c r="Y1866" s="74"/>
      <c r="Z1866" s="74"/>
      <c r="AA1866" s="66"/>
      <c r="AB1866" s="72"/>
      <c r="AC1866" s="66"/>
      <c r="AD1866" s="72"/>
      <c r="AE1866" s="72"/>
      <c r="AF1866" s="72"/>
      <c r="AG1866" s="62"/>
      <c r="AH1866" s="104"/>
      <c r="AI1866" s="105"/>
      <c r="AJ1866" s="30"/>
      <c r="AK1866" s="30"/>
      <c r="AL1866" s="30"/>
      <c r="AM1866" s="30"/>
      <c r="AN1866" s="68"/>
      <c r="AO1866" s="68"/>
      <c r="AP1866" s="68"/>
      <c r="AQ1866" s="68"/>
      <c r="AR1866" s="68"/>
      <c r="AS1866" s="31"/>
      <c r="AT1866" s="73"/>
      <c r="AU1866" s="73"/>
      <c r="AV1866" s="68"/>
      <c r="AW1866" s="67"/>
      <c r="AX1866" s="67"/>
      <c r="AY1866" s="67"/>
      <c r="AZ1866" s="67"/>
      <c r="BA1866" s="123"/>
      <c r="BB1866" s="123"/>
      <c r="BC1866" s="123"/>
      <c r="BD1866" s="123"/>
      <c r="BE1866" s="123"/>
      <c r="BF1866" s="67"/>
    </row>
    <row r="1867" spans="1:58" ht="25.5" customHeight="1" x14ac:dyDescent="0.25">
      <c r="A1867" s="31"/>
      <c r="B1867" s="31"/>
      <c r="C1867" s="31"/>
      <c r="D1867" s="31"/>
      <c r="E1867" s="33"/>
      <c r="F1867" s="90"/>
      <c r="G1867" s="31"/>
      <c r="H1867" s="83"/>
      <c r="I1867" s="83"/>
      <c r="J1867" s="62"/>
      <c r="K1867" s="31"/>
      <c r="L1867" s="31"/>
      <c r="M1867" s="83"/>
      <c r="N1867" s="69"/>
      <c r="O1867" s="69"/>
      <c r="P1867" s="74"/>
      <c r="Q1867" s="74"/>
      <c r="R1867" s="75"/>
      <c r="S1867" s="34"/>
      <c r="T1867" s="83"/>
      <c r="U1867" s="83"/>
      <c r="V1867" s="83"/>
      <c r="W1867" s="83"/>
      <c r="X1867" s="74"/>
      <c r="Y1867" s="74"/>
      <c r="Z1867" s="74"/>
      <c r="AA1867" s="66"/>
      <c r="AB1867" s="72"/>
      <c r="AC1867" s="66"/>
      <c r="AD1867" s="72"/>
      <c r="AE1867" s="72"/>
      <c r="AF1867" s="72"/>
      <c r="AG1867" s="62"/>
      <c r="AH1867" s="104"/>
      <c r="AI1867" s="105"/>
      <c r="AJ1867" s="30"/>
      <c r="AK1867" s="30"/>
      <c r="AL1867" s="30"/>
      <c r="AM1867" s="30"/>
      <c r="AN1867" s="68"/>
      <c r="AO1867" s="68"/>
      <c r="AP1867" s="68"/>
      <c r="AQ1867" s="68"/>
      <c r="AR1867" s="68"/>
      <c r="AS1867" s="31"/>
      <c r="AT1867" s="73"/>
      <c r="AU1867" s="73"/>
      <c r="AV1867" s="68"/>
      <c r="AW1867" s="67"/>
      <c r="AX1867" s="67"/>
      <c r="AY1867" s="67"/>
      <c r="AZ1867" s="67"/>
      <c r="BA1867" s="123"/>
      <c r="BB1867" s="123"/>
      <c r="BC1867" s="123"/>
      <c r="BD1867" s="123"/>
      <c r="BE1867" s="123"/>
      <c r="BF1867" s="67"/>
    </row>
    <row r="1868" spans="1:58" ht="25.5" customHeight="1" x14ac:dyDescent="0.25">
      <c r="A1868" s="31"/>
      <c r="B1868" s="31"/>
      <c r="C1868" s="31"/>
      <c r="D1868" s="31"/>
      <c r="E1868" s="33"/>
      <c r="F1868" s="90"/>
      <c r="G1868" s="31"/>
      <c r="H1868" s="83"/>
      <c r="I1868" s="83"/>
      <c r="J1868" s="62"/>
      <c r="K1868" s="31"/>
      <c r="L1868" s="31"/>
      <c r="M1868" s="83"/>
      <c r="N1868" s="69"/>
      <c r="O1868" s="69"/>
      <c r="P1868" s="74"/>
      <c r="Q1868" s="74"/>
      <c r="R1868" s="75"/>
      <c r="S1868" s="34"/>
      <c r="T1868" s="83"/>
      <c r="U1868" s="83"/>
      <c r="V1868" s="83"/>
      <c r="W1868" s="83"/>
      <c r="X1868" s="74"/>
      <c r="Y1868" s="74"/>
      <c r="Z1868" s="74"/>
      <c r="AA1868" s="66"/>
      <c r="AB1868" s="72"/>
      <c r="AC1868" s="66"/>
      <c r="AD1868" s="72"/>
      <c r="AE1868" s="72"/>
      <c r="AF1868" s="72"/>
      <c r="AG1868" s="62"/>
      <c r="AH1868" s="104"/>
      <c r="AI1868" s="105"/>
      <c r="AJ1868" s="30"/>
      <c r="AK1868" s="30"/>
      <c r="AL1868" s="30"/>
      <c r="AM1868" s="30"/>
      <c r="AN1868" s="68"/>
      <c r="AO1868" s="68"/>
      <c r="AP1868" s="68"/>
      <c r="AQ1868" s="68"/>
      <c r="AR1868" s="68"/>
      <c r="AS1868" s="31"/>
      <c r="AT1868" s="73"/>
      <c r="AU1868" s="73"/>
      <c r="AV1868" s="68"/>
      <c r="AW1868" s="67"/>
      <c r="AX1868" s="67"/>
      <c r="AY1868" s="67"/>
      <c r="AZ1868" s="67"/>
      <c r="BA1868" s="123"/>
      <c r="BB1868" s="123"/>
      <c r="BC1868" s="123"/>
      <c r="BD1868" s="123"/>
      <c r="BE1868" s="123"/>
      <c r="BF1868" s="67"/>
    </row>
    <row r="1869" spans="1:58" ht="25.5" customHeight="1" x14ac:dyDescent="0.25">
      <c r="A1869" s="31"/>
      <c r="B1869" s="31"/>
      <c r="C1869" s="31"/>
      <c r="D1869" s="31"/>
      <c r="E1869" s="33"/>
      <c r="F1869" s="90"/>
      <c r="G1869" s="31"/>
      <c r="H1869" s="83"/>
      <c r="I1869" s="83"/>
      <c r="J1869" s="62"/>
      <c r="K1869" s="31"/>
      <c r="L1869" s="31"/>
      <c r="M1869" s="83"/>
      <c r="N1869" s="69"/>
      <c r="O1869" s="69"/>
      <c r="P1869" s="74"/>
      <c r="Q1869" s="74"/>
      <c r="R1869" s="75"/>
      <c r="S1869" s="34"/>
      <c r="T1869" s="83"/>
      <c r="U1869" s="83"/>
      <c r="V1869" s="83"/>
      <c r="W1869" s="83"/>
      <c r="X1869" s="74"/>
      <c r="Y1869" s="74"/>
      <c r="Z1869" s="74"/>
      <c r="AA1869" s="66"/>
      <c r="AB1869" s="72"/>
      <c r="AC1869" s="66"/>
      <c r="AD1869" s="72"/>
      <c r="AE1869" s="72"/>
      <c r="AF1869" s="72"/>
      <c r="AG1869" s="62"/>
      <c r="AH1869" s="104"/>
      <c r="AI1869" s="105"/>
      <c r="AJ1869" s="30"/>
      <c r="AK1869" s="30"/>
      <c r="AL1869" s="30"/>
      <c r="AM1869" s="30"/>
      <c r="AN1869" s="68"/>
      <c r="AO1869" s="68"/>
      <c r="AP1869" s="68"/>
      <c r="AQ1869" s="68"/>
      <c r="AR1869" s="68"/>
      <c r="AS1869" s="31"/>
      <c r="AT1869" s="73"/>
      <c r="AU1869" s="73"/>
      <c r="AV1869" s="68"/>
      <c r="AW1869" s="67"/>
      <c r="AX1869" s="67"/>
      <c r="AY1869" s="67"/>
      <c r="AZ1869" s="67"/>
      <c r="BA1869" s="123"/>
      <c r="BB1869" s="123"/>
      <c r="BC1869" s="123"/>
      <c r="BD1869" s="123"/>
      <c r="BE1869" s="123"/>
      <c r="BF1869" s="67"/>
    </row>
    <row r="1870" spans="1:58" ht="25.5" customHeight="1" x14ac:dyDescent="0.25">
      <c r="A1870" s="31"/>
      <c r="B1870" s="31"/>
      <c r="C1870" s="31"/>
      <c r="D1870" s="31"/>
      <c r="E1870" s="33"/>
      <c r="F1870" s="90"/>
      <c r="G1870" s="31"/>
      <c r="H1870" s="83"/>
      <c r="I1870" s="83"/>
      <c r="J1870" s="62"/>
      <c r="K1870" s="31"/>
      <c r="L1870" s="31"/>
      <c r="M1870" s="83"/>
      <c r="N1870" s="69"/>
      <c r="O1870" s="69"/>
      <c r="P1870" s="74"/>
      <c r="Q1870" s="74"/>
      <c r="R1870" s="75"/>
      <c r="S1870" s="34"/>
      <c r="T1870" s="83"/>
      <c r="U1870" s="83"/>
      <c r="V1870" s="83"/>
      <c r="W1870" s="83"/>
      <c r="X1870" s="74"/>
      <c r="Y1870" s="74"/>
      <c r="Z1870" s="74"/>
      <c r="AA1870" s="66"/>
      <c r="AB1870" s="72"/>
      <c r="AC1870" s="66"/>
      <c r="AD1870" s="72"/>
      <c r="AE1870" s="72"/>
      <c r="AF1870" s="72"/>
      <c r="AG1870" s="62"/>
      <c r="AH1870" s="104"/>
      <c r="AI1870" s="105"/>
      <c r="AJ1870" s="30"/>
      <c r="AK1870" s="30"/>
      <c r="AL1870" s="30"/>
      <c r="AM1870" s="30"/>
      <c r="AN1870" s="68"/>
      <c r="AO1870" s="68"/>
      <c r="AP1870" s="68"/>
      <c r="AQ1870" s="68"/>
      <c r="AR1870" s="68"/>
      <c r="AS1870" s="31"/>
      <c r="AT1870" s="73"/>
      <c r="AU1870" s="73"/>
      <c r="AV1870" s="68"/>
      <c r="AW1870" s="67"/>
      <c r="AX1870" s="67"/>
      <c r="AY1870" s="67"/>
      <c r="AZ1870" s="67"/>
      <c r="BA1870" s="123"/>
      <c r="BB1870" s="123"/>
      <c r="BC1870" s="123"/>
      <c r="BD1870" s="123"/>
      <c r="BE1870" s="123"/>
      <c r="BF1870" s="67"/>
    </row>
    <row r="1871" spans="1:58" ht="25.5" customHeight="1" x14ac:dyDescent="0.25">
      <c r="A1871" s="31"/>
      <c r="B1871" s="31"/>
      <c r="C1871" s="31"/>
      <c r="D1871" s="31"/>
      <c r="E1871" s="33"/>
      <c r="F1871" s="90"/>
      <c r="G1871" s="31"/>
      <c r="H1871" s="83"/>
      <c r="I1871" s="83"/>
      <c r="J1871" s="62"/>
      <c r="K1871" s="31"/>
      <c r="L1871" s="31"/>
      <c r="M1871" s="83"/>
      <c r="N1871" s="69"/>
      <c r="O1871" s="69"/>
      <c r="P1871" s="74"/>
      <c r="Q1871" s="74"/>
      <c r="R1871" s="75"/>
      <c r="S1871" s="34"/>
      <c r="T1871" s="83"/>
      <c r="U1871" s="83"/>
      <c r="V1871" s="83"/>
      <c r="W1871" s="83"/>
      <c r="X1871" s="74"/>
      <c r="Y1871" s="74"/>
      <c r="Z1871" s="74"/>
      <c r="AA1871" s="66"/>
      <c r="AB1871" s="72"/>
      <c r="AC1871" s="66"/>
      <c r="AD1871" s="72"/>
      <c r="AE1871" s="72"/>
      <c r="AF1871" s="72"/>
      <c r="AG1871" s="62"/>
      <c r="AH1871" s="104"/>
      <c r="AI1871" s="105"/>
      <c r="AJ1871" s="30"/>
      <c r="AK1871" s="30"/>
      <c r="AL1871" s="30"/>
      <c r="AM1871" s="30"/>
      <c r="AN1871" s="68"/>
      <c r="AO1871" s="68"/>
      <c r="AP1871" s="68"/>
      <c r="AQ1871" s="68"/>
      <c r="AR1871" s="68"/>
      <c r="AS1871" s="31"/>
      <c r="AT1871" s="73"/>
      <c r="AU1871" s="73"/>
      <c r="AV1871" s="68"/>
      <c r="AW1871" s="67"/>
      <c r="AX1871" s="67"/>
      <c r="AY1871" s="67"/>
      <c r="AZ1871" s="67"/>
      <c r="BA1871" s="123"/>
      <c r="BB1871" s="123"/>
      <c r="BC1871" s="123"/>
      <c r="BD1871" s="123"/>
      <c r="BE1871" s="123"/>
      <c r="BF1871" s="67"/>
    </row>
    <row r="1872" spans="1:58" ht="25.5" customHeight="1" x14ac:dyDescent="0.25">
      <c r="A1872" s="31"/>
      <c r="B1872" s="31"/>
      <c r="C1872" s="31"/>
      <c r="D1872" s="31"/>
      <c r="E1872" s="33"/>
      <c r="F1872" s="90"/>
      <c r="G1872" s="31"/>
      <c r="H1872" s="83"/>
      <c r="I1872" s="83"/>
      <c r="J1872" s="62"/>
      <c r="K1872" s="31"/>
      <c r="L1872" s="31"/>
      <c r="M1872" s="83"/>
      <c r="N1872" s="69"/>
      <c r="O1872" s="69"/>
      <c r="P1872" s="74"/>
      <c r="Q1872" s="74"/>
      <c r="R1872" s="75"/>
      <c r="S1872" s="34"/>
      <c r="T1872" s="83"/>
      <c r="U1872" s="83"/>
      <c r="V1872" s="83"/>
      <c r="W1872" s="83"/>
      <c r="X1872" s="74"/>
      <c r="Y1872" s="74"/>
      <c r="Z1872" s="74"/>
      <c r="AA1872" s="66"/>
      <c r="AB1872" s="72"/>
      <c r="AC1872" s="66"/>
      <c r="AD1872" s="72"/>
      <c r="AE1872" s="72"/>
      <c r="AF1872" s="72"/>
      <c r="AG1872" s="62"/>
      <c r="AH1872" s="104"/>
      <c r="AI1872" s="105"/>
      <c r="AJ1872" s="30"/>
      <c r="AK1872" s="30"/>
      <c r="AL1872" s="30"/>
      <c r="AM1872" s="30"/>
      <c r="AN1872" s="68"/>
      <c r="AO1872" s="68"/>
      <c r="AP1872" s="68"/>
      <c r="AQ1872" s="68"/>
      <c r="AR1872" s="68"/>
      <c r="AS1872" s="31"/>
      <c r="AT1872" s="73"/>
      <c r="AU1872" s="73"/>
      <c r="AV1872" s="68"/>
      <c r="AW1872" s="67"/>
      <c r="AX1872" s="67"/>
      <c r="AY1872" s="67"/>
      <c r="AZ1872" s="67"/>
      <c r="BA1872" s="123"/>
      <c r="BB1872" s="123"/>
      <c r="BC1872" s="123"/>
      <c r="BD1872" s="123"/>
      <c r="BE1872" s="123"/>
      <c r="BF1872" s="67"/>
    </row>
    <row r="1873" spans="1:58" ht="25.5" customHeight="1" x14ac:dyDescent="0.25">
      <c r="A1873" s="31"/>
      <c r="B1873" s="31"/>
      <c r="C1873" s="31"/>
      <c r="D1873" s="31"/>
      <c r="E1873" s="33"/>
      <c r="F1873" s="90"/>
      <c r="G1873" s="31"/>
      <c r="H1873" s="83"/>
      <c r="I1873" s="83"/>
      <c r="J1873" s="62"/>
      <c r="K1873" s="31"/>
      <c r="L1873" s="31"/>
      <c r="M1873" s="83"/>
      <c r="N1873" s="69"/>
      <c r="O1873" s="69"/>
      <c r="P1873" s="74"/>
      <c r="Q1873" s="74"/>
      <c r="R1873" s="75"/>
      <c r="S1873" s="34"/>
      <c r="T1873" s="83"/>
      <c r="U1873" s="83"/>
      <c r="V1873" s="83"/>
      <c r="W1873" s="83"/>
      <c r="X1873" s="74"/>
      <c r="Y1873" s="74"/>
      <c r="Z1873" s="74"/>
      <c r="AA1873" s="66"/>
      <c r="AB1873" s="72"/>
      <c r="AC1873" s="66"/>
      <c r="AD1873" s="72"/>
      <c r="AE1873" s="72"/>
      <c r="AF1873" s="72"/>
      <c r="AG1873" s="62"/>
      <c r="AH1873" s="104"/>
      <c r="AI1873" s="105"/>
      <c r="AJ1873" s="30"/>
      <c r="AK1873" s="30"/>
      <c r="AL1873" s="30"/>
      <c r="AM1873" s="30"/>
      <c r="AN1873" s="68"/>
      <c r="AO1873" s="68"/>
      <c r="AP1873" s="68"/>
      <c r="AQ1873" s="68"/>
      <c r="AR1873" s="68"/>
      <c r="AS1873" s="31"/>
      <c r="AT1873" s="73"/>
      <c r="AU1873" s="73"/>
      <c r="AV1873" s="68"/>
      <c r="AW1873" s="67"/>
      <c r="AX1873" s="67"/>
      <c r="AY1873" s="67"/>
      <c r="AZ1873" s="67"/>
      <c r="BA1873" s="123"/>
      <c r="BB1873" s="123"/>
      <c r="BC1873" s="123"/>
      <c r="BD1873" s="123"/>
      <c r="BE1873" s="123"/>
      <c r="BF1873" s="67"/>
    </row>
    <row r="1874" spans="1:58" ht="25.5" customHeight="1" x14ac:dyDescent="0.25">
      <c r="A1874" s="31"/>
      <c r="B1874" s="31"/>
      <c r="C1874" s="31"/>
      <c r="D1874" s="31"/>
      <c r="E1874" s="33"/>
      <c r="F1874" s="90"/>
      <c r="G1874" s="31"/>
      <c r="H1874" s="83"/>
      <c r="I1874" s="83"/>
      <c r="J1874" s="62"/>
      <c r="K1874" s="31"/>
      <c r="L1874" s="31"/>
      <c r="M1874" s="83"/>
      <c r="N1874" s="69"/>
      <c r="O1874" s="69"/>
      <c r="P1874" s="74"/>
      <c r="Q1874" s="74"/>
      <c r="R1874" s="75"/>
      <c r="S1874" s="34"/>
      <c r="T1874" s="83"/>
      <c r="U1874" s="83"/>
      <c r="V1874" s="83"/>
      <c r="W1874" s="83"/>
      <c r="X1874" s="74"/>
      <c r="Y1874" s="74"/>
      <c r="Z1874" s="74"/>
      <c r="AA1874" s="66"/>
      <c r="AB1874" s="72"/>
      <c r="AC1874" s="66"/>
      <c r="AD1874" s="72"/>
      <c r="AE1874" s="72"/>
      <c r="AF1874" s="72"/>
      <c r="AG1874" s="62"/>
      <c r="AH1874" s="104"/>
      <c r="AI1874" s="105"/>
      <c r="AJ1874" s="30"/>
      <c r="AK1874" s="30"/>
      <c r="AL1874" s="30"/>
      <c r="AM1874" s="30"/>
      <c r="AN1874" s="68"/>
      <c r="AO1874" s="68"/>
      <c r="AP1874" s="68"/>
      <c r="AQ1874" s="68"/>
      <c r="AR1874" s="68"/>
      <c r="AS1874" s="31"/>
      <c r="AT1874" s="73"/>
      <c r="AU1874" s="73"/>
      <c r="AV1874" s="68"/>
      <c r="AW1874" s="67"/>
      <c r="AX1874" s="67"/>
      <c r="AY1874" s="67"/>
      <c r="AZ1874" s="67"/>
      <c r="BA1874" s="123"/>
      <c r="BB1874" s="123"/>
      <c r="BC1874" s="123"/>
      <c r="BD1874" s="123"/>
      <c r="BE1874" s="123"/>
      <c r="BF1874" s="67"/>
    </row>
    <row r="1875" spans="1:58" ht="25.5" customHeight="1" x14ac:dyDescent="0.25">
      <c r="A1875" s="31"/>
      <c r="B1875" s="31"/>
      <c r="C1875" s="31"/>
      <c r="D1875" s="31"/>
      <c r="E1875" s="33"/>
      <c r="F1875" s="90"/>
      <c r="G1875" s="31"/>
      <c r="H1875" s="83"/>
      <c r="I1875" s="83"/>
      <c r="J1875" s="62"/>
      <c r="K1875" s="31"/>
      <c r="L1875" s="31"/>
      <c r="M1875" s="83"/>
      <c r="N1875" s="69"/>
      <c r="O1875" s="69"/>
      <c r="P1875" s="74"/>
      <c r="Q1875" s="74"/>
      <c r="R1875" s="75"/>
      <c r="S1875" s="34"/>
      <c r="T1875" s="83"/>
      <c r="U1875" s="83"/>
      <c r="V1875" s="83"/>
      <c r="W1875" s="83"/>
      <c r="X1875" s="74"/>
      <c r="Y1875" s="74"/>
      <c r="Z1875" s="74"/>
      <c r="AA1875" s="66"/>
      <c r="AB1875" s="72"/>
      <c r="AC1875" s="66"/>
      <c r="AD1875" s="72"/>
      <c r="AE1875" s="72"/>
      <c r="AF1875" s="72"/>
      <c r="AG1875" s="62"/>
      <c r="AH1875" s="104"/>
      <c r="AI1875" s="105"/>
      <c r="AJ1875" s="30"/>
      <c r="AK1875" s="30"/>
      <c r="AL1875" s="30"/>
      <c r="AM1875" s="30"/>
      <c r="AN1875" s="68"/>
      <c r="AO1875" s="68"/>
      <c r="AP1875" s="68"/>
      <c r="AQ1875" s="68"/>
      <c r="AR1875" s="68"/>
      <c r="AS1875" s="31"/>
      <c r="AT1875" s="73"/>
      <c r="AU1875" s="73"/>
      <c r="AV1875" s="68"/>
      <c r="AW1875" s="67"/>
      <c r="AX1875" s="67"/>
      <c r="AY1875" s="67"/>
      <c r="AZ1875" s="67"/>
      <c r="BA1875" s="123"/>
      <c r="BB1875" s="123"/>
      <c r="BC1875" s="123"/>
      <c r="BD1875" s="123"/>
      <c r="BE1875" s="123"/>
      <c r="BF1875" s="67"/>
    </row>
    <row r="1876" spans="1:58" ht="25.5" customHeight="1" x14ac:dyDescent="0.25">
      <c r="A1876" s="31"/>
      <c r="B1876" s="31"/>
      <c r="C1876" s="31"/>
      <c r="D1876" s="31"/>
      <c r="E1876" s="33"/>
      <c r="F1876" s="90"/>
      <c r="G1876" s="31"/>
      <c r="H1876" s="83"/>
      <c r="I1876" s="83"/>
      <c r="J1876" s="62"/>
      <c r="K1876" s="31"/>
      <c r="L1876" s="31"/>
      <c r="M1876" s="83"/>
      <c r="N1876" s="69"/>
      <c r="O1876" s="69"/>
      <c r="P1876" s="74"/>
      <c r="Q1876" s="74"/>
      <c r="R1876" s="75"/>
      <c r="S1876" s="34"/>
      <c r="T1876" s="83"/>
      <c r="U1876" s="83"/>
      <c r="V1876" s="83"/>
      <c r="W1876" s="83"/>
      <c r="X1876" s="74"/>
      <c r="Y1876" s="74"/>
      <c r="Z1876" s="74"/>
      <c r="AA1876" s="66"/>
      <c r="AB1876" s="72"/>
      <c r="AC1876" s="66"/>
      <c r="AD1876" s="72"/>
      <c r="AE1876" s="72"/>
      <c r="AF1876" s="72"/>
      <c r="AG1876" s="62"/>
      <c r="AH1876" s="104"/>
      <c r="AI1876" s="105"/>
      <c r="AJ1876" s="30"/>
      <c r="AK1876" s="30"/>
      <c r="AL1876" s="30"/>
      <c r="AM1876" s="30"/>
      <c r="AN1876" s="68"/>
      <c r="AO1876" s="68"/>
      <c r="AP1876" s="68"/>
      <c r="AQ1876" s="68"/>
      <c r="AR1876" s="68"/>
      <c r="AS1876" s="31"/>
      <c r="AT1876" s="73"/>
      <c r="AU1876" s="73"/>
      <c r="AV1876" s="68"/>
      <c r="AW1876" s="67"/>
      <c r="AX1876" s="67"/>
      <c r="AY1876" s="67"/>
      <c r="AZ1876" s="67"/>
      <c r="BA1876" s="123"/>
      <c r="BB1876" s="123"/>
      <c r="BC1876" s="123"/>
      <c r="BD1876" s="123"/>
      <c r="BE1876" s="123"/>
      <c r="BF1876" s="67"/>
    </row>
    <row r="1877" spans="1:58" ht="25.5" customHeight="1" x14ac:dyDescent="0.25">
      <c r="A1877" s="31"/>
      <c r="B1877" s="31"/>
      <c r="C1877" s="31"/>
      <c r="D1877" s="31"/>
      <c r="E1877" s="33"/>
      <c r="F1877" s="90"/>
      <c r="G1877" s="31"/>
      <c r="H1877" s="83"/>
      <c r="I1877" s="83"/>
      <c r="J1877" s="62"/>
      <c r="K1877" s="31"/>
      <c r="L1877" s="31"/>
      <c r="M1877" s="83"/>
      <c r="N1877" s="69"/>
      <c r="O1877" s="69"/>
      <c r="P1877" s="74"/>
      <c r="Q1877" s="74"/>
      <c r="R1877" s="75"/>
      <c r="S1877" s="34"/>
      <c r="T1877" s="83"/>
      <c r="U1877" s="83"/>
      <c r="V1877" s="83"/>
      <c r="W1877" s="83"/>
      <c r="X1877" s="74"/>
      <c r="Y1877" s="74"/>
      <c r="Z1877" s="74"/>
      <c r="AA1877" s="66"/>
      <c r="AB1877" s="72"/>
      <c r="AC1877" s="66"/>
      <c r="AD1877" s="72"/>
      <c r="AE1877" s="72"/>
      <c r="AF1877" s="72"/>
      <c r="AG1877" s="62"/>
      <c r="AH1877" s="104"/>
      <c r="AI1877" s="105"/>
      <c r="AJ1877" s="30"/>
      <c r="AK1877" s="30"/>
      <c r="AL1877" s="30"/>
      <c r="AM1877" s="30"/>
      <c r="AN1877" s="68"/>
      <c r="AO1877" s="68"/>
      <c r="AP1877" s="68"/>
      <c r="AQ1877" s="68"/>
      <c r="AR1877" s="68"/>
      <c r="AS1877" s="31"/>
      <c r="AT1877" s="73"/>
      <c r="AU1877" s="73"/>
      <c r="AV1877" s="68"/>
      <c r="AW1877" s="67"/>
      <c r="AX1877" s="67"/>
      <c r="AY1877" s="67"/>
      <c r="AZ1877" s="67"/>
      <c r="BA1877" s="123"/>
      <c r="BB1877" s="123"/>
      <c r="BC1877" s="123"/>
      <c r="BD1877" s="123"/>
      <c r="BE1877" s="123"/>
      <c r="BF1877" s="67"/>
    </row>
    <row r="1878" spans="1:58" ht="25.5" customHeight="1" x14ac:dyDescent="0.25">
      <c r="A1878" s="31"/>
      <c r="B1878" s="31"/>
      <c r="C1878" s="31"/>
      <c r="D1878" s="31"/>
      <c r="E1878" s="33"/>
      <c r="F1878" s="90"/>
      <c r="G1878" s="31"/>
      <c r="H1878" s="83"/>
      <c r="I1878" s="83"/>
      <c r="J1878" s="62"/>
      <c r="K1878" s="31"/>
      <c r="L1878" s="31"/>
      <c r="M1878" s="83"/>
      <c r="N1878" s="69"/>
      <c r="O1878" s="69"/>
      <c r="P1878" s="74"/>
      <c r="Q1878" s="74"/>
      <c r="R1878" s="75"/>
      <c r="S1878" s="34"/>
      <c r="T1878" s="83"/>
      <c r="U1878" s="83"/>
      <c r="V1878" s="83"/>
      <c r="W1878" s="83"/>
      <c r="X1878" s="74"/>
      <c r="Y1878" s="74"/>
      <c r="Z1878" s="74"/>
      <c r="AA1878" s="66"/>
      <c r="AB1878" s="72"/>
      <c r="AC1878" s="66"/>
      <c r="AD1878" s="72"/>
      <c r="AE1878" s="72"/>
      <c r="AF1878" s="72"/>
      <c r="AG1878" s="62"/>
      <c r="AH1878" s="104"/>
      <c r="AI1878" s="105"/>
      <c r="AJ1878" s="30"/>
      <c r="AK1878" s="30"/>
      <c r="AL1878" s="30"/>
      <c r="AM1878" s="30"/>
      <c r="AN1878" s="68"/>
      <c r="AO1878" s="68"/>
      <c r="AP1878" s="68"/>
      <c r="AQ1878" s="68"/>
      <c r="AR1878" s="68"/>
      <c r="AS1878" s="31"/>
      <c r="AT1878" s="73"/>
      <c r="AU1878" s="73"/>
      <c r="AV1878" s="68"/>
      <c r="AW1878" s="67"/>
      <c r="AX1878" s="67"/>
      <c r="AY1878" s="67"/>
      <c r="AZ1878" s="67"/>
      <c r="BA1878" s="123"/>
      <c r="BB1878" s="123"/>
      <c r="BC1878" s="123"/>
      <c r="BD1878" s="123"/>
      <c r="BE1878" s="123"/>
      <c r="BF1878" s="67"/>
    </row>
    <row r="1879" spans="1:58" ht="25.5" customHeight="1" x14ac:dyDescent="0.25">
      <c r="A1879" s="31"/>
      <c r="B1879" s="31"/>
      <c r="C1879" s="31"/>
      <c r="D1879" s="31"/>
      <c r="E1879" s="33"/>
      <c r="F1879" s="90"/>
      <c r="G1879" s="31"/>
      <c r="H1879" s="83"/>
      <c r="I1879" s="83"/>
      <c r="J1879" s="62"/>
      <c r="K1879" s="31"/>
      <c r="L1879" s="31"/>
      <c r="M1879" s="83"/>
      <c r="N1879" s="69"/>
      <c r="O1879" s="69"/>
      <c r="P1879" s="74"/>
      <c r="Q1879" s="74"/>
      <c r="R1879" s="75"/>
      <c r="S1879" s="34"/>
      <c r="T1879" s="83"/>
      <c r="U1879" s="83"/>
      <c r="V1879" s="83"/>
      <c r="W1879" s="83"/>
      <c r="X1879" s="74"/>
      <c r="Y1879" s="74"/>
      <c r="Z1879" s="74"/>
      <c r="AA1879" s="66"/>
      <c r="AB1879" s="72"/>
      <c r="AC1879" s="66"/>
      <c r="AD1879" s="72"/>
      <c r="AE1879" s="72"/>
      <c r="AF1879" s="72"/>
      <c r="AG1879" s="62"/>
      <c r="AH1879" s="104"/>
      <c r="AI1879" s="105"/>
      <c r="AJ1879" s="30"/>
      <c r="AK1879" s="30"/>
      <c r="AL1879" s="30"/>
      <c r="AM1879" s="30"/>
      <c r="AN1879" s="68"/>
      <c r="AO1879" s="68"/>
      <c r="AP1879" s="68"/>
      <c r="AQ1879" s="68"/>
      <c r="AR1879" s="68"/>
      <c r="AS1879" s="31"/>
      <c r="AT1879" s="73"/>
      <c r="AU1879" s="73"/>
      <c r="AV1879" s="68"/>
      <c r="AW1879" s="67"/>
      <c r="AX1879" s="67"/>
      <c r="AY1879" s="67"/>
      <c r="AZ1879" s="67"/>
      <c r="BA1879" s="123"/>
      <c r="BB1879" s="123"/>
      <c r="BC1879" s="123"/>
      <c r="BD1879" s="123"/>
      <c r="BE1879" s="123"/>
      <c r="BF1879" s="67"/>
    </row>
    <row r="1880" spans="1:58" ht="25.5" customHeight="1" x14ac:dyDescent="0.25">
      <c r="A1880" s="31"/>
      <c r="B1880" s="31"/>
      <c r="C1880" s="31"/>
      <c r="D1880" s="31"/>
      <c r="E1880" s="33"/>
      <c r="F1880" s="90"/>
      <c r="G1880" s="31"/>
      <c r="H1880" s="83"/>
      <c r="I1880" s="83"/>
      <c r="J1880" s="62"/>
      <c r="K1880" s="31"/>
      <c r="L1880" s="31"/>
      <c r="M1880" s="83"/>
      <c r="N1880" s="69"/>
      <c r="O1880" s="69"/>
      <c r="P1880" s="74"/>
      <c r="Q1880" s="74"/>
      <c r="R1880" s="75"/>
      <c r="S1880" s="34"/>
      <c r="T1880" s="83"/>
      <c r="U1880" s="83"/>
      <c r="V1880" s="83"/>
      <c r="W1880" s="83"/>
      <c r="X1880" s="74"/>
      <c r="Y1880" s="74"/>
      <c r="Z1880" s="74"/>
      <c r="AA1880" s="66"/>
      <c r="AB1880" s="72"/>
      <c r="AC1880" s="66"/>
      <c r="AD1880" s="72"/>
      <c r="AE1880" s="72"/>
      <c r="AF1880" s="72"/>
      <c r="AG1880" s="62"/>
      <c r="AH1880" s="104"/>
      <c r="AI1880" s="105"/>
      <c r="AJ1880" s="30"/>
      <c r="AK1880" s="30"/>
      <c r="AL1880" s="30"/>
      <c r="AM1880" s="30"/>
      <c r="AN1880" s="68"/>
      <c r="AO1880" s="68"/>
      <c r="AP1880" s="68"/>
      <c r="AQ1880" s="68"/>
      <c r="AR1880" s="68"/>
      <c r="AS1880" s="31"/>
      <c r="AT1880" s="73"/>
      <c r="AU1880" s="73"/>
      <c r="AV1880" s="68"/>
      <c r="AW1880" s="67"/>
      <c r="AX1880" s="67"/>
      <c r="AY1880" s="67"/>
      <c r="AZ1880" s="67"/>
      <c r="BA1880" s="123"/>
      <c r="BB1880" s="123"/>
      <c r="BC1880" s="123"/>
      <c r="BD1880" s="123"/>
      <c r="BE1880" s="123"/>
      <c r="BF1880" s="67"/>
    </row>
    <row r="1881" spans="1:58" ht="25.5" customHeight="1" x14ac:dyDescent="0.25">
      <c r="A1881" s="31"/>
      <c r="B1881" s="31"/>
      <c r="C1881" s="31"/>
      <c r="D1881" s="31"/>
      <c r="E1881" s="33"/>
      <c r="F1881" s="90"/>
      <c r="G1881" s="31"/>
      <c r="H1881" s="83"/>
      <c r="I1881" s="83"/>
      <c r="J1881" s="62"/>
      <c r="K1881" s="31"/>
      <c r="L1881" s="31"/>
      <c r="M1881" s="83"/>
      <c r="N1881" s="69"/>
      <c r="O1881" s="69"/>
      <c r="P1881" s="74"/>
      <c r="Q1881" s="74"/>
      <c r="R1881" s="75"/>
      <c r="S1881" s="34"/>
      <c r="T1881" s="83"/>
      <c r="U1881" s="83"/>
      <c r="V1881" s="83"/>
      <c r="W1881" s="83"/>
      <c r="X1881" s="74"/>
      <c r="Y1881" s="74"/>
      <c r="Z1881" s="74"/>
      <c r="AA1881" s="66"/>
      <c r="AB1881" s="72"/>
      <c r="AC1881" s="66"/>
      <c r="AD1881" s="72"/>
      <c r="AE1881" s="72"/>
      <c r="AF1881" s="72"/>
      <c r="AG1881" s="62"/>
      <c r="AH1881" s="104"/>
      <c r="AI1881" s="105"/>
      <c r="AJ1881" s="30"/>
      <c r="AK1881" s="30"/>
      <c r="AL1881" s="30"/>
      <c r="AM1881" s="30"/>
      <c r="AN1881" s="68"/>
      <c r="AO1881" s="68"/>
      <c r="AP1881" s="68"/>
      <c r="AQ1881" s="68"/>
      <c r="AR1881" s="68"/>
      <c r="AS1881" s="31"/>
      <c r="AT1881" s="73"/>
      <c r="AU1881" s="73"/>
      <c r="AV1881" s="68"/>
      <c r="AW1881" s="67"/>
      <c r="AX1881" s="67"/>
      <c r="AY1881" s="67"/>
      <c r="AZ1881" s="67"/>
      <c r="BA1881" s="123"/>
      <c r="BB1881" s="123"/>
      <c r="BC1881" s="123"/>
      <c r="BD1881" s="123"/>
      <c r="BE1881" s="123"/>
      <c r="BF1881" s="67"/>
    </row>
    <row r="1882" spans="1:58" ht="25.5" customHeight="1" x14ac:dyDescent="0.25">
      <c r="A1882" s="31"/>
      <c r="B1882" s="31"/>
      <c r="C1882" s="31"/>
      <c r="D1882" s="31"/>
      <c r="E1882" s="33"/>
      <c r="F1882" s="90"/>
      <c r="G1882" s="31"/>
      <c r="H1882" s="83"/>
      <c r="I1882" s="83"/>
      <c r="J1882" s="62"/>
      <c r="K1882" s="31"/>
      <c r="L1882" s="31"/>
      <c r="M1882" s="83"/>
      <c r="N1882" s="69"/>
      <c r="O1882" s="69"/>
      <c r="P1882" s="74"/>
      <c r="Q1882" s="74"/>
      <c r="R1882" s="75"/>
      <c r="S1882" s="34"/>
      <c r="T1882" s="83"/>
      <c r="U1882" s="83"/>
      <c r="V1882" s="83"/>
      <c r="W1882" s="83"/>
      <c r="X1882" s="74"/>
      <c r="Y1882" s="74"/>
      <c r="Z1882" s="74"/>
      <c r="AA1882" s="66"/>
      <c r="AB1882" s="72"/>
      <c r="AC1882" s="66"/>
      <c r="AD1882" s="72"/>
      <c r="AE1882" s="72"/>
      <c r="AF1882" s="72"/>
      <c r="AG1882" s="62"/>
      <c r="AH1882" s="104"/>
      <c r="AI1882" s="105"/>
      <c r="AJ1882" s="30"/>
      <c r="AK1882" s="30"/>
      <c r="AL1882" s="30"/>
      <c r="AM1882" s="30"/>
      <c r="AN1882" s="68"/>
      <c r="AO1882" s="68"/>
      <c r="AP1882" s="68"/>
      <c r="AQ1882" s="68"/>
      <c r="AR1882" s="68"/>
      <c r="AS1882" s="31"/>
      <c r="AT1882" s="73"/>
      <c r="AU1882" s="73"/>
      <c r="AV1882" s="68"/>
      <c r="AW1882" s="67"/>
      <c r="AX1882" s="67"/>
      <c r="AY1882" s="67"/>
      <c r="AZ1882" s="67"/>
      <c r="BA1882" s="123"/>
      <c r="BB1882" s="123"/>
      <c r="BC1882" s="123"/>
      <c r="BD1882" s="123"/>
      <c r="BE1882" s="123"/>
      <c r="BF1882" s="67"/>
    </row>
    <row r="1883" spans="1:58" ht="25.5" customHeight="1" x14ac:dyDescent="0.25">
      <c r="A1883" s="31"/>
      <c r="B1883" s="31"/>
      <c r="C1883" s="31"/>
      <c r="D1883" s="31"/>
      <c r="E1883" s="33"/>
      <c r="F1883" s="90"/>
      <c r="G1883" s="31"/>
      <c r="H1883" s="83"/>
      <c r="I1883" s="83"/>
      <c r="J1883" s="62"/>
      <c r="K1883" s="31"/>
      <c r="L1883" s="31"/>
      <c r="M1883" s="83"/>
      <c r="N1883" s="69"/>
      <c r="O1883" s="69"/>
      <c r="P1883" s="74"/>
      <c r="Q1883" s="74"/>
      <c r="R1883" s="75"/>
      <c r="S1883" s="34"/>
      <c r="T1883" s="83"/>
      <c r="U1883" s="83"/>
      <c r="V1883" s="83"/>
      <c r="W1883" s="83"/>
      <c r="X1883" s="74"/>
      <c r="Y1883" s="74"/>
      <c r="Z1883" s="74"/>
      <c r="AA1883" s="66"/>
      <c r="AB1883" s="72"/>
      <c r="AC1883" s="66"/>
      <c r="AD1883" s="72"/>
      <c r="AE1883" s="72"/>
      <c r="AF1883" s="72"/>
      <c r="AG1883" s="62"/>
      <c r="AH1883" s="104"/>
      <c r="AI1883" s="105"/>
      <c r="AJ1883" s="30"/>
      <c r="AK1883" s="30"/>
      <c r="AL1883" s="30"/>
      <c r="AM1883" s="30"/>
      <c r="AN1883" s="68"/>
      <c r="AO1883" s="68"/>
      <c r="AP1883" s="68"/>
      <c r="AQ1883" s="68"/>
      <c r="AR1883" s="68"/>
      <c r="AS1883" s="31"/>
      <c r="AT1883" s="73"/>
      <c r="AU1883" s="73"/>
      <c r="AV1883" s="68"/>
      <c r="AW1883" s="67"/>
      <c r="AX1883" s="67"/>
      <c r="AY1883" s="67"/>
      <c r="AZ1883" s="67"/>
      <c r="BA1883" s="123"/>
      <c r="BB1883" s="123"/>
      <c r="BC1883" s="123"/>
      <c r="BD1883" s="123"/>
      <c r="BE1883" s="123"/>
      <c r="BF1883" s="67"/>
    </row>
    <row r="1884" spans="1:58" ht="25.5" customHeight="1" x14ac:dyDescent="0.25">
      <c r="A1884" s="31"/>
      <c r="B1884" s="31"/>
      <c r="C1884" s="31"/>
      <c r="D1884" s="31"/>
      <c r="E1884" s="33"/>
      <c r="F1884" s="90"/>
      <c r="G1884" s="31"/>
      <c r="H1884" s="83"/>
      <c r="I1884" s="83"/>
      <c r="J1884" s="62"/>
      <c r="K1884" s="31"/>
      <c r="L1884" s="31"/>
      <c r="M1884" s="83"/>
      <c r="N1884" s="69"/>
      <c r="O1884" s="69"/>
      <c r="P1884" s="74"/>
      <c r="Q1884" s="74"/>
      <c r="R1884" s="75"/>
      <c r="S1884" s="34"/>
      <c r="T1884" s="83"/>
      <c r="U1884" s="83"/>
      <c r="V1884" s="83"/>
      <c r="W1884" s="83"/>
      <c r="X1884" s="74"/>
      <c r="Y1884" s="74"/>
      <c r="Z1884" s="74"/>
      <c r="AA1884" s="66"/>
      <c r="AB1884" s="72"/>
      <c r="AC1884" s="66"/>
      <c r="AD1884" s="72"/>
      <c r="AE1884" s="72"/>
      <c r="AF1884" s="72"/>
      <c r="AG1884" s="62"/>
      <c r="AH1884" s="104"/>
      <c r="AI1884" s="105"/>
      <c r="AJ1884" s="30"/>
      <c r="AK1884" s="30"/>
      <c r="AL1884" s="30"/>
      <c r="AM1884" s="30"/>
      <c r="AN1884" s="68"/>
      <c r="AO1884" s="68"/>
      <c r="AP1884" s="68"/>
      <c r="AQ1884" s="68"/>
      <c r="AR1884" s="68"/>
      <c r="AS1884" s="31"/>
      <c r="AT1884" s="73"/>
      <c r="AU1884" s="73"/>
      <c r="AV1884" s="68"/>
      <c r="AW1884" s="67"/>
      <c r="AX1884" s="67"/>
      <c r="AY1884" s="67"/>
      <c r="AZ1884" s="67"/>
      <c r="BA1884" s="123"/>
      <c r="BB1884" s="123"/>
      <c r="BC1884" s="123"/>
      <c r="BD1884" s="123"/>
      <c r="BE1884" s="123"/>
      <c r="BF1884" s="67"/>
    </row>
    <row r="1885" spans="1:58" ht="25.5" customHeight="1" x14ac:dyDescent="0.25">
      <c r="A1885" s="31"/>
      <c r="B1885" s="31"/>
      <c r="C1885" s="31"/>
      <c r="D1885" s="31"/>
      <c r="E1885" s="33"/>
      <c r="F1885" s="90"/>
      <c r="G1885" s="31"/>
      <c r="H1885" s="83"/>
      <c r="I1885" s="83"/>
      <c r="J1885" s="62"/>
      <c r="K1885" s="31"/>
      <c r="L1885" s="31"/>
      <c r="M1885" s="83"/>
      <c r="N1885" s="69"/>
      <c r="O1885" s="69"/>
      <c r="P1885" s="74"/>
      <c r="Q1885" s="74"/>
      <c r="R1885" s="75"/>
      <c r="S1885" s="34"/>
      <c r="T1885" s="83"/>
      <c r="U1885" s="83"/>
      <c r="V1885" s="83"/>
      <c r="W1885" s="83"/>
      <c r="X1885" s="74"/>
      <c r="Y1885" s="74"/>
      <c r="Z1885" s="74"/>
      <c r="AA1885" s="66"/>
      <c r="AB1885" s="72"/>
      <c r="AC1885" s="66"/>
      <c r="AD1885" s="72"/>
      <c r="AE1885" s="72"/>
      <c r="AF1885" s="72"/>
      <c r="AG1885" s="62"/>
      <c r="AH1885" s="104"/>
      <c r="AI1885" s="105"/>
      <c r="AJ1885" s="30"/>
      <c r="AK1885" s="30"/>
      <c r="AL1885" s="30"/>
      <c r="AM1885" s="30"/>
      <c r="AN1885" s="68"/>
      <c r="AO1885" s="68"/>
      <c r="AP1885" s="68"/>
      <c r="AQ1885" s="68"/>
      <c r="AR1885" s="68"/>
      <c r="AS1885" s="31"/>
      <c r="AT1885" s="73"/>
      <c r="AU1885" s="73"/>
      <c r="AV1885" s="68"/>
      <c r="AW1885" s="67"/>
      <c r="AX1885" s="67"/>
      <c r="AY1885" s="67"/>
      <c r="AZ1885" s="67"/>
      <c r="BA1885" s="123"/>
      <c r="BB1885" s="123"/>
      <c r="BC1885" s="123"/>
      <c r="BD1885" s="123"/>
      <c r="BE1885" s="123"/>
      <c r="BF1885" s="67"/>
    </row>
    <row r="1886" spans="1:58" ht="25.5" customHeight="1" x14ac:dyDescent="0.25">
      <c r="A1886" s="31"/>
      <c r="B1886" s="31"/>
      <c r="C1886" s="31"/>
      <c r="D1886" s="31"/>
      <c r="E1886" s="33"/>
      <c r="F1886" s="90"/>
      <c r="G1886" s="31"/>
      <c r="H1886" s="83"/>
      <c r="I1886" s="83"/>
      <c r="J1886" s="62"/>
      <c r="K1886" s="31"/>
      <c r="L1886" s="31"/>
      <c r="M1886" s="83"/>
      <c r="N1886" s="69"/>
      <c r="O1886" s="69"/>
      <c r="P1886" s="74"/>
      <c r="Q1886" s="74"/>
      <c r="R1886" s="75"/>
      <c r="S1886" s="34"/>
      <c r="T1886" s="83"/>
      <c r="U1886" s="83"/>
      <c r="V1886" s="83"/>
      <c r="W1886" s="83"/>
      <c r="X1886" s="74"/>
      <c r="Y1886" s="74"/>
      <c r="Z1886" s="74"/>
      <c r="AA1886" s="66"/>
      <c r="AB1886" s="72"/>
      <c r="AC1886" s="66"/>
      <c r="AD1886" s="72"/>
      <c r="AE1886" s="72"/>
      <c r="AF1886" s="72"/>
      <c r="AG1886" s="62"/>
      <c r="AH1886" s="104"/>
      <c r="AI1886" s="105"/>
      <c r="AJ1886" s="30"/>
      <c r="AK1886" s="30"/>
      <c r="AL1886" s="30"/>
      <c r="AM1886" s="30"/>
      <c r="AN1886" s="68"/>
      <c r="AO1886" s="68"/>
      <c r="AP1886" s="68"/>
      <c r="AQ1886" s="68"/>
      <c r="AR1886" s="68"/>
      <c r="AS1886" s="31"/>
      <c r="AT1886" s="73"/>
      <c r="AU1886" s="73"/>
      <c r="AV1886" s="68"/>
      <c r="AW1886" s="67"/>
      <c r="AX1886" s="67"/>
      <c r="AY1886" s="67"/>
      <c r="AZ1886" s="67"/>
      <c r="BA1886" s="123"/>
      <c r="BB1886" s="123"/>
      <c r="BC1886" s="123"/>
      <c r="BD1886" s="123"/>
      <c r="BE1886" s="123"/>
      <c r="BF1886" s="67"/>
    </row>
    <row r="1887" spans="1:58" ht="25.5" customHeight="1" x14ac:dyDescent="0.25">
      <c r="A1887" s="31"/>
      <c r="B1887" s="31"/>
      <c r="C1887" s="31"/>
      <c r="D1887" s="31"/>
      <c r="E1887" s="33"/>
      <c r="F1887" s="90"/>
      <c r="G1887" s="31"/>
      <c r="H1887" s="83"/>
      <c r="I1887" s="83"/>
      <c r="J1887" s="62"/>
      <c r="K1887" s="31"/>
      <c r="L1887" s="31"/>
      <c r="M1887" s="83"/>
      <c r="N1887" s="69"/>
      <c r="O1887" s="69"/>
      <c r="P1887" s="74"/>
      <c r="Q1887" s="74"/>
      <c r="R1887" s="75"/>
      <c r="S1887" s="34"/>
      <c r="T1887" s="83"/>
      <c r="U1887" s="83"/>
      <c r="V1887" s="83"/>
      <c r="W1887" s="83"/>
      <c r="X1887" s="74"/>
      <c r="Y1887" s="74"/>
      <c r="Z1887" s="74"/>
      <c r="AA1887" s="66"/>
      <c r="AB1887" s="72"/>
      <c r="AC1887" s="66"/>
      <c r="AD1887" s="72"/>
      <c r="AE1887" s="72"/>
      <c r="AF1887" s="72"/>
      <c r="AG1887" s="62"/>
      <c r="AH1887" s="104"/>
      <c r="AI1887" s="105"/>
      <c r="AJ1887" s="30"/>
      <c r="AK1887" s="30"/>
      <c r="AL1887" s="30"/>
      <c r="AM1887" s="30"/>
      <c r="AN1887" s="68"/>
      <c r="AO1887" s="68"/>
      <c r="AP1887" s="68"/>
      <c r="AQ1887" s="68"/>
      <c r="AR1887" s="68"/>
      <c r="AS1887" s="31"/>
      <c r="AT1887" s="73"/>
      <c r="AU1887" s="73"/>
      <c r="AV1887" s="68"/>
      <c r="AW1887" s="67"/>
      <c r="AX1887" s="67"/>
      <c r="AY1887" s="67"/>
      <c r="AZ1887" s="67"/>
      <c r="BA1887" s="123"/>
      <c r="BB1887" s="123"/>
      <c r="BC1887" s="123"/>
      <c r="BD1887" s="123"/>
      <c r="BE1887" s="123"/>
      <c r="BF1887" s="67"/>
    </row>
    <row r="1888" spans="1:58" ht="25.5" customHeight="1" x14ac:dyDescent="0.25">
      <c r="A1888" s="31"/>
      <c r="B1888" s="31"/>
      <c r="C1888" s="31"/>
      <c r="D1888" s="31"/>
      <c r="E1888" s="33"/>
      <c r="F1888" s="90"/>
      <c r="G1888" s="31"/>
      <c r="H1888" s="83"/>
      <c r="I1888" s="83"/>
      <c r="J1888" s="62"/>
      <c r="K1888" s="31"/>
      <c r="L1888" s="31"/>
      <c r="M1888" s="83"/>
      <c r="N1888" s="69"/>
      <c r="O1888" s="69"/>
      <c r="P1888" s="74"/>
      <c r="Q1888" s="74"/>
      <c r="R1888" s="75"/>
      <c r="S1888" s="34"/>
      <c r="T1888" s="83"/>
      <c r="U1888" s="83"/>
      <c r="V1888" s="83"/>
      <c r="W1888" s="83"/>
      <c r="X1888" s="74"/>
      <c r="Y1888" s="74"/>
      <c r="Z1888" s="74"/>
      <c r="AA1888" s="66"/>
      <c r="AB1888" s="72"/>
      <c r="AC1888" s="66"/>
      <c r="AD1888" s="72"/>
      <c r="AE1888" s="72"/>
      <c r="AF1888" s="72"/>
      <c r="AG1888" s="62"/>
      <c r="AH1888" s="104"/>
      <c r="AI1888" s="105"/>
      <c r="AJ1888" s="30"/>
      <c r="AK1888" s="30"/>
      <c r="AL1888" s="30"/>
      <c r="AM1888" s="30"/>
      <c r="AN1888" s="68"/>
      <c r="AO1888" s="68"/>
      <c r="AP1888" s="68"/>
      <c r="AQ1888" s="68"/>
      <c r="AR1888" s="68"/>
      <c r="AS1888" s="31"/>
      <c r="AT1888" s="73"/>
      <c r="AU1888" s="73"/>
      <c r="AV1888" s="68"/>
      <c r="AW1888" s="67"/>
      <c r="AX1888" s="67"/>
      <c r="AY1888" s="67"/>
      <c r="AZ1888" s="67"/>
      <c r="BA1888" s="123"/>
      <c r="BB1888" s="123"/>
      <c r="BC1888" s="123"/>
      <c r="BD1888" s="123"/>
      <c r="BE1888" s="123"/>
      <c r="BF1888" s="67"/>
    </row>
    <row r="1889" spans="1:58" ht="25.5" customHeight="1" x14ac:dyDescent="0.25">
      <c r="A1889" s="31"/>
      <c r="B1889" s="31"/>
      <c r="C1889" s="31"/>
      <c r="D1889" s="31"/>
      <c r="E1889" s="33"/>
      <c r="F1889" s="90"/>
      <c r="G1889" s="31"/>
      <c r="H1889" s="83"/>
      <c r="I1889" s="83"/>
      <c r="J1889" s="62"/>
      <c r="K1889" s="31"/>
      <c r="L1889" s="31"/>
      <c r="M1889" s="83"/>
      <c r="N1889" s="69"/>
      <c r="O1889" s="69"/>
      <c r="P1889" s="74"/>
      <c r="Q1889" s="74"/>
      <c r="R1889" s="75"/>
      <c r="S1889" s="34"/>
      <c r="T1889" s="83"/>
      <c r="U1889" s="83"/>
      <c r="V1889" s="83"/>
      <c r="W1889" s="83"/>
      <c r="X1889" s="74"/>
      <c r="Y1889" s="74"/>
      <c r="Z1889" s="74"/>
      <c r="AA1889" s="66"/>
      <c r="AB1889" s="72"/>
      <c r="AC1889" s="66"/>
      <c r="AD1889" s="72"/>
      <c r="AE1889" s="72"/>
      <c r="AF1889" s="72"/>
      <c r="AG1889" s="62"/>
      <c r="AH1889" s="104"/>
      <c r="AI1889" s="105"/>
      <c r="AJ1889" s="30"/>
      <c r="AK1889" s="30"/>
      <c r="AL1889" s="30"/>
      <c r="AM1889" s="30"/>
      <c r="AN1889" s="68"/>
      <c r="AO1889" s="68"/>
      <c r="AP1889" s="68"/>
      <c r="AQ1889" s="68"/>
      <c r="AR1889" s="68"/>
      <c r="AS1889" s="31"/>
      <c r="AT1889" s="73"/>
      <c r="AU1889" s="73"/>
      <c r="AV1889" s="68"/>
      <c r="AW1889" s="67"/>
      <c r="AX1889" s="67"/>
      <c r="AY1889" s="67"/>
      <c r="AZ1889" s="67"/>
      <c r="BA1889" s="123"/>
      <c r="BB1889" s="123"/>
      <c r="BC1889" s="123"/>
      <c r="BD1889" s="123"/>
      <c r="BE1889" s="123"/>
      <c r="BF1889" s="67"/>
    </row>
    <row r="1890" spans="1:58" ht="25.5" customHeight="1" x14ac:dyDescent="0.25">
      <c r="A1890" s="31"/>
      <c r="B1890" s="31"/>
      <c r="C1890" s="31"/>
      <c r="D1890" s="31"/>
      <c r="E1890" s="33"/>
      <c r="F1890" s="90"/>
      <c r="G1890" s="31"/>
      <c r="H1890" s="83"/>
      <c r="I1890" s="83"/>
      <c r="J1890" s="62"/>
      <c r="K1890" s="31"/>
      <c r="L1890" s="31"/>
      <c r="M1890" s="83"/>
      <c r="N1890" s="69"/>
      <c r="O1890" s="69"/>
      <c r="P1890" s="74"/>
      <c r="Q1890" s="74"/>
      <c r="R1890" s="75"/>
      <c r="S1890" s="34"/>
      <c r="T1890" s="83"/>
      <c r="U1890" s="83"/>
      <c r="V1890" s="83"/>
      <c r="W1890" s="83"/>
      <c r="X1890" s="74"/>
      <c r="Y1890" s="74"/>
      <c r="Z1890" s="74"/>
      <c r="AA1890" s="66"/>
      <c r="AB1890" s="72"/>
      <c r="AC1890" s="66"/>
      <c r="AD1890" s="72"/>
      <c r="AE1890" s="72"/>
      <c r="AF1890" s="72"/>
      <c r="AG1890" s="62"/>
      <c r="AH1890" s="104"/>
      <c r="AI1890" s="105"/>
      <c r="AJ1890" s="30"/>
      <c r="AK1890" s="30"/>
      <c r="AL1890" s="30"/>
      <c r="AM1890" s="30"/>
      <c r="AN1890" s="68"/>
      <c r="AO1890" s="68"/>
      <c r="AP1890" s="68"/>
      <c r="AQ1890" s="68"/>
      <c r="AR1890" s="68"/>
      <c r="AS1890" s="31"/>
      <c r="AT1890" s="73"/>
      <c r="AU1890" s="73"/>
      <c r="AV1890" s="68"/>
      <c r="AW1890" s="67"/>
      <c r="AX1890" s="67"/>
      <c r="AY1890" s="67"/>
      <c r="AZ1890" s="67"/>
      <c r="BA1890" s="123"/>
      <c r="BB1890" s="123"/>
      <c r="BC1890" s="123"/>
      <c r="BD1890" s="123"/>
      <c r="BE1890" s="123"/>
      <c r="BF1890" s="67"/>
    </row>
    <row r="1891" spans="1:58" ht="25.5" customHeight="1" x14ac:dyDescent="0.25">
      <c r="A1891" s="31"/>
      <c r="B1891" s="31"/>
      <c r="C1891" s="31"/>
      <c r="D1891" s="31"/>
      <c r="E1891" s="33"/>
      <c r="F1891" s="90"/>
      <c r="G1891" s="31"/>
      <c r="H1891" s="83"/>
      <c r="I1891" s="83"/>
      <c r="J1891" s="62"/>
      <c r="K1891" s="31"/>
      <c r="L1891" s="31"/>
      <c r="M1891" s="83"/>
      <c r="N1891" s="69"/>
      <c r="O1891" s="69"/>
      <c r="P1891" s="74"/>
      <c r="Q1891" s="74"/>
      <c r="R1891" s="75"/>
      <c r="S1891" s="34"/>
      <c r="T1891" s="83"/>
      <c r="U1891" s="83"/>
      <c r="V1891" s="83"/>
      <c r="W1891" s="83"/>
      <c r="X1891" s="74"/>
      <c r="Y1891" s="74"/>
      <c r="Z1891" s="74"/>
      <c r="AA1891" s="66"/>
      <c r="AB1891" s="72"/>
      <c r="AC1891" s="66"/>
      <c r="AD1891" s="72"/>
      <c r="AE1891" s="72"/>
      <c r="AF1891" s="72"/>
      <c r="AG1891" s="62"/>
      <c r="AH1891" s="104"/>
      <c r="AI1891" s="105"/>
      <c r="AJ1891" s="30"/>
      <c r="AK1891" s="30"/>
      <c r="AL1891" s="30"/>
      <c r="AM1891" s="30"/>
      <c r="AN1891" s="68"/>
      <c r="AO1891" s="68"/>
      <c r="AP1891" s="68"/>
      <c r="AQ1891" s="68"/>
      <c r="AR1891" s="68"/>
      <c r="AS1891" s="31"/>
      <c r="AT1891" s="73"/>
      <c r="AU1891" s="73"/>
      <c r="AV1891" s="68"/>
      <c r="AW1891" s="67"/>
      <c r="AX1891" s="67"/>
      <c r="AY1891" s="67"/>
      <c r="AZ1891" s="67"/>
      <c r="BA1891" s="123"/>
      <c r="BB1891" s="123"/>
      <c r="BC1891" s="123"/>
      <c r="BD1891" s="123"/>
      <c r="BE1891" s="123"/>
      <c r="BF1891" s="67"/>
    </row>
    <row r="1892" spans="1:58" ht="25.5" customHeight="1" x14ac:dyDescent="0.25">
      <c r="A1892" s="31"/>
      <c r="B1892" s="31"/>
      <c r="C1892" s="31"/>
      <c r="D1892" s="31"/>
      <c r="E1892" s="33"/>
      <c r="F1892" s="90"/>
      <c r="G1892" s="31"/>
      <c r="H1892" s="83"/>
      <c r="I1892" s="83"/>
      <c r="J1892" s="62"/>
      <c r="K1892" s="31"/>
      <c r="L1892" s="31"/>
      <c r="M1892" s="83"/>
      <c r="N1892" s="69"/>
      <c r="O1892" s="69"/>
      <c r="P1892" s="74"/>
      <c r="Q1892" s="74"/>
      <c r="R1892" s="75"/>
      <c r="S1892" s="34"/>
      <c r="T1892" s="83"/>
      <c r="U1892" s="83"/>
      <c r="V1892" s="83"/>
      <c r="W1892" s="83"/>
      <c r="X1892" s="74"/>
      <c r="Y1892" s="74"/>
      <c r="Z1892" s="74"/>
      <c r="AA1892" s="66"/>
      <c r="AB1892" s="72"/>
      <c r="AC1892" s="66"/>
      <c r="AD1892" s="72"/>
      <c r="AE1892" s="72"/>
      <c r="AF1892" s="72"/>
      <c r="AG1892" s="62"/>
      <c r="AH1892" s="104"/>
      <c r="AI1892" s="105"/>
      <c r="AJ1892" s="30"/>
      <c r="AK1892" s="30"/>
      <c r="AL1892" s="30"/>
      <c r="AM1892" s="30"/>
      <c r="AN1892" s="68"/>
      <c r="AO1892" s="68"/>
      <c r="AP1892" s="68"/>
      <c r="AQ1892" s="68"/>
      <c r="AR1892" s="68"/>
      <c r="AS1892" s="31"/>
      <c r="AT1892" s="73"/>
      <c r="AU1892" s="73"/>
      <c r="AV1892" s="68"/>
      <c r="AW1892" s="67"/>
      <c r="AX1892" s="67"/>
      <c r="AY1892" s="67"/>
      <c r="AZ1892" s="67"/>
      <c r="BA1892" s="123"/>
      <c r="BB1892" s="123"/>
      <c r="BC1892" s="123"/>
      <c r="BD1892" s="123"/>
      <c r="BE1892" s="123"/>
      <c r="BF1892" s="67"/>
    </row>
    <row r="1893" spans="1:58" ht="25.5" customHeight="1" x14ac:dyDescent="0.25">
      <c r="A1893" s="31"/>
      <c r="B1893" s="31"/>
      <c r="C1893" s="31"/>
      <c r="D1893" s="31"/>
      <c r="E1893" s="33"/>
      <c r="F1893" s="90"/>
      <c r="G1893" s="31"/>
      <c r="H1893" s="83"/>
      <c r="I1893" s="83"/>
      <c r="J1893" s="62"/>
      <c r="K1893" s="31"/>
      <c r="L1893" s="31"/>
      <c r="M1893" s="83"/>
      <c r="N1893" s="69"/>
      <c r="O1893" s="69"/>
      <c r="P1893" s="74"/>
      <c r="Q1893" s="74"/>
      <c r="R1893" s="75"/>
      <c r="S1893" s="34"/>
      <c r="T1893" s="83"/>
      <c r="U1893" s="83"/>
      <c r="V1893" s="83"/>
      <c r="W1893" s="83"/>
      <c r="X1893" s="74"/>
      <c r="Y1893" s="74"/>
      <c r="Z1893" s="74"/>
      <c r="AA1893" s="66"/>
      <c r="AB1893" s="72"/>
      <c r="AC1893" s="66"/>
      <c r="AD1893" s="72"/>
      <c r="AE1893" s="72"/>
      <c r="AF1893" s="72"/>
      <c r="AG1893" s="62"/>
      <c r="AH1893" s="104"/>
      <c r="AI1893" s="105"/>
      <c r="AJ1893" s="30"/>
      <c r="AK1893" s="30"/>
      <c r="AL1893" s="30"/>
      <c r="AM1893" s="30"/>
      <c r="AN1893" s="68"/>
      <c r="AO1893" s="68"/>
      <c r="AP1893" s="68"/>
      <c r="AQ1893" s="68"/>
      <c r="AR1893" s="68"/>
      <c r="AS1893" s="31"/>
      <c r="AT1893" s="73"/>
      <c r="AU1893" s="73"/>
      <c r="AV1893" s="68"/>
      <c r="AW1893" s="67"/>
      <c r="AX1893" s="67"/>
      <c r="AY1893" s="67"/>
      <c r="AZ1893" s="67"/>
      <c r="BA1893" s="123"/>
      <c r="BB1893" s="123"/>
      <c r="BC1893" s="123"/>
      <c r="BD1893" s="123"/>
      <c r="BE1893" s="123"/>
      <c r="BF1893" s="67"/>
    </row>
    <row r="1894" spans="1:58" ht="25.5" customHeight="1" x14ac:dyDescent="0.25">
      <c r="A1894" s="31"/>
      <c r="B1894" s="31"/>
      <c r="C1894" s="31"/>
      <c r="D1894" s="31"/>
      <c r="E1894" s="33"/>
      <c r="F1894" s="90"/>
      <c r="G1894" s="31"/>
      <c r="H1894" s="83"/>
      <c r="I1894" s="83"/>
      <c r="J1894" s="62"/>
      <c r="K1894" s="31"/>
      <c r="L1894" s="31"/>
      <c r="M1894" s="83"/>
      <c r="N1894" s="69"/>
      <c r="O1894" s="69"/>
      <c r="P1894" s="74"/>
      <c r="Q1894" s="74"/>
      <c r="R1894" s="75"/>
      <c r="S1894" s="34"/>
      <c r="T1894" s="83"/>
      <c r="U1894" s="83"/>
      <c r="V1894" s="83"/>
      <c r="W1894" s="83"/>
      <c r="X1894" s="74"/>
      <c r="Y1894" s="74"/>
      <c r="Z1894" s="74"/>
      <c r="AA1894" s="66"/>
      <c r="AB1894" s="72"/>
      <c r="AC1894" s="66"/>
      <c r="AD1894" s="72"/>
      <c r="AE1894" s="72"/>
      <c r="AF1894" s="72"/>
      <c r="AG1894" s="62"/>
      <c r="AH1894" s="104"/>
      <c r="AI1894" s="105"/>
      <c r="AJ1894" s="30"/>
      <c r="AK1894" s="30"/>
      <c r="AL1894" s="30"/>
      <c r="AM1894" s="30"/>
      <c r="AN1894" s="68"/>
      <c r="AO1894" s="68"/>
      <c r="AP1894" s="68"/>
      <c r="AQ1894" s="68"/>
      <c r="AR1894" s="68"/>
      <c r="AS1894" s="31"/>
      <c r="AT1894" s="73"/>
      <c r="AU1894" s="73"/>
      <c r="AV1894" s="68"/>
      <c r="AW1894" s="67"/>
      <c r="AX1894" s="67"/>
      <c r="AY1894" s="67"/>
      <c r="AZ1894" s="67"/>
      <c r="BA1894" s="123"/>
      <c r="BB1894" s="123"/>
      <c r="BC1894" s="123"/>
      <c r="BD1894" s="123"/>
      <c r="BE1894" s="123"/>
      <c r="BF1894" s="67"/>
    </row>
    <row r="1895" spans="1:58" ht="25.5" customHeight="1" x14ac:dyDescent="0.25">
      <c r="A1895" s="31"/>
      <c r="B1895" s="31"/>
      <c r="C1895" s="31"/>
      <c r="D1895" s="31"/>
      <c r="E1895" s="33"/>
      <c r="F1895" s="90"/>
      <c r="G1895" s="31"/>
      <c r="H1895" s="83"/>
      <c r="I1895" s="83"/>
      <c r="J1895" s="62"/>
      <c r="K1895" s="31"/>
      <c r="L1895" s="31"/>
      <c r="M1895" s="83"/>
      <c r="N1895" s="69"/>
      <c r="O1895" s="69"/>
      <c r="P1895" s="74"/>
      <c r="Q1895" s="74"/>
      <c r="R1895" s="75"/>
      <c r="S1895" s="34"/>
      <c r="T1895" s="83"/>
      <c r="U1895" s="83"/>
      <c r="V1895" s="83"/>
      <c r="W1895" s="83"/>
      <c r="X1895" s="74"/>
      <c r="Y1895" s="74"/>
      <c r="Z1895" s="74"/>
      <c r="AA1895" s="66"/>
      <c r="AB1895" s="72"/>
      <c r="AC1895" s="66"/>
      <c r="AD1895" s="72"/>
      <c r="AE1895" s="72"/>
      <c r="AF1895" s="72"/>
      <c r="AG1895" s="62"/>
      <c r="AH1895" s="104"/>
      <c r="AI1895" s="105"/>
      <c r="AJ1895" s="30"/>
      <c r="AK1895" s="30"/>
      <c r="AL1895" s="30"/>
      <c r="AM1895" s="30"/>
      <c r="AN1895" s="68"/>
      <c r="AO1895" s="68"/>
      <c r="AP1895" s="68"/>
      <c r="AQ1895" s="68"/>
      <c r="AR1895" s="68"/>
      <c r="AS1895" s="31"/>
      <c r="AT1895" s="73"/>
      <c r="AU1895" s="73"/>
      <c r="AV1895" s="68"/>
      <c r="AW1895" s="67"/>
      <c r="AX1895" s="67"/>
      <c r="AY1895" s="67"/>
      <c r="AZ1895" s="67"/>
      <c r="BA1895" s="123"/>
      <c r="BB1895" s="123"/>
      <c r="BC1895" s="123"/>
      <c r="BD1895" s="123"/>
      <c r="BE1895" s="123"/>
      <c r="BF1895" s="67"/>
    </row>
    <row r="1896" spans="1:58" ht="25.5" customHeight="1" x14ac:dyDescent="0.25">
      <c r="A1896" s="31"/>
      <c r="B1896" s="31"/>
      <c r="C1896" s="31"/>
      <c r="D1896" s="31"/>
      <c r="E1896" s="33"/>
      <c r="F1896" s="90"/>
      <c r="G1896" s="31"/>
      <c r="H1896" s="83"/>
      <c r="I1896" s="83"/>
      <c r="J1896" s="62"/>
      <c r="K1896" s="31"/>
      <c r="L1896" s="31"/>
      <c r="M1896" s="83"/>
      <c r="N1896" s="69"/>
      <c r="O1896" s="69"/>
      <c r="P1896" s="74"/>
      <c r="Q1896" s="74"/>
      <c r="R1896" s="75"/>
      <c r="S1896" s="34"/>
      <c r="T1896" s="83"/>
      <c r="U1896" s="83"/>
      <c r="V1896" s="83"/>
      <c r="W1896" s="83"/>
      <c r="X1896" s="74"/>
      <c r="Y1896" s="74"/>
      <c r="Z1896" s="74"/>
      <c r="AA1896" s="66"/>
      <c r="AB1896" s="72"/>
      <c r="AC1896" s="66"/>
      <c r="AD1896" s="72"/>
      <c r="AE1896" s="72"/>
      <c r="AF1896" s="72"/>
      <c r="AG1896" s="62"/>
      <c r="AH1896" s="104"/>
      <c r="AI1896" s="105"/>
      <c r="AJ1896" s="30"/>
      <c r="AK1896" s="30"/>
      <c r="AL1896" s="30"/>
      <c r="AM1896" s="30"/>
      <c r="AN1896" s="68"/>
      <c r="AO1896" s="68"/>
      <c r="AP1896" s="68"/>
      <c r="AQ1896" s="68"/>
      <c r="AR1896" s="68"/>
      <c r="AS1896" s="31"/>
      <c r="AT1896" s="73"/>
      <c r="AU1896" s="73"/>
      <c r="AV1896" s="68"/>
      <c r="AW1896" s="67"/>
      <c r="AX1896" s="67"/>
      <c r="AY1896" s="67"/>
      <c r="AZ1896" s="67"/>
      <c r="BA1896" s="123"/>
      <c r="BB1896" s="123"/>
      <c r="BC1896" s="123"/>
      <c r="BD1896" s="123"/>
      <c r="BE1896" s="123"/>
      <c r="BF1896" s="67"/>
    </row>
    <row r="1897" spans="1:58" ht="25.5" customHeight="1" x14ac:dyDescent="0.25">
      <c r="A1897" s="31"/>
      <c r="B1897" s="31"/>
      <c r="C1897" s="31"/>
      <c r="D1897" s="31"/>
      <c r="E1897" s="33"/>
      <c r="F1897" s="90"/>
      <c r="G1897" s="31"/>
      <c r="H1897" s="83"/>
      <c r="I1897" s="83"/>
      <c r="J1897" s="62"/>
      <c r="K1897" s="31"/>
      <c r="L1897" s="31"/>
      <c r="M1897" s="83"/>
      <c r="N1897" s="69"/>
      <c r="O1897" s="69"/>
      <c r="P1897" s="74"/>
      <c r="Q1897" s="74"/>
      <c r="R1897" s="75"/>
      <c r="S1897" s="34"/>
      <c r="T1897" s="83"/>
      <c r="U1897" s="83"/>
      <c r="V1897" s="83"/>
      <c r="W1897" s="83"/>
      <c r="X1897" s="74"/>
      <c r="Y1897" s="74"/>
      <c r="Z1897" s="74"/>
      <c r="AA1897" s="66"/>
      <c r="AB1897" s="72"/>
      <c r="AC1897" s="66"/>
      <c r="AD1897" s="72"/>
      <c r="AE1897" s="72"/>
      <c r="AF1897" s="72"/>
      <c r="AG1897" s="62"/>
      <c r="AH1897" s="104"/>
      <c r="AI1897" s="105"/>
      <c r="AJ1897" s="30"/>
      <c r="AK1897" s="30"/>
      <c r="AL1897" s="30"/>
      <c r="AM1897" s="30"/>
      <c r="AN1897" s="68"/>
      <c r="AO1897" s="68"/>
      <c r="AP1897" s="68"/>
      <c r="AQ1897" s="68"/>
      <c r="AR1897" s="68"/>
      <c r="AS1897" s="31"/>
      <c r="AT1897" s="73"/>
      <c r="AU1897" s="73"/>
      <c r="AV1897" s="68"/>
      <c r="AW1897" s="67"/>
      <c r="AX1897" s="67"/>
      <c r="AY1897" s="67"/>
      <c r="AZ1897" s="67"/>
      <c r="BA1897" s="123"/>
      <c r="BB1897" s="123"/>
      <c r="BC1897" s="123"/>
      <c r="BD1897" s="123"/>
      <c r="BE1897" s="123"/>
      <c r="BF1897" s="67"/>
    </row>
    <row r="1898" spans="1:58" ht="25.5" customHeight="1" x14ac:dyDescent="0.25">
      <c r="A1898" s="31"/>
      <c r="B1898" s="31"/>
      <c r="C1898" s="31"/>
      <c r="D1898" s="31"/>
      <c r="E1898" s="33"/>
      <c r="F1898" s="90"/>
      <c r="G1898" s="31"/>
      <c r="H1898" s="83"/>
      <c r="I1898" s="83"/>
      <c r="J1898" s="62"/>
      <c r="K1898" s="31"/>
      <c r="L1898" s="31"/>
      <c r="M1898" s="83"/>
      <c r="N1898" s="69"/>
      <c r="O1898" s="69"/>
      <c r="P1898" s="74"/>
      <c r="Q1898" s="74"/>
      <c r="R1898" s="75"/>
      <c r="S1898" s="34"/>
      <c r="T1898" s="83"/>
      <c r="U1898" s="83"/>
      <c r="V1898" s="83"/>
      <c r="W1898" s="83"/>
      <c r="X1898" s="74"/>
      <c r="Y1898" s="74"/>
      <c r="Z1898" s="74"/>
      <c r="AA1898" s="66"/>
      <c r="AB1898" s="72"/>
      <c r="AC1898" s="66"/>
      <c r="AD1898" s="72"/>
      <c r="AE1898" s="72"/>
      <c r="AF1898" s="72"/>
      <c r="AG1898" s="62"/>
      <c r="AH1898" s="104"/>
      <c r="AI1898" s="105"/>
      <c r="AJ1898" s="30"/>
      <c r="AK1898" s="30"/>
      <c r="AL1898" s="30"/>
      <c r="AM1898" s="30"/>
      <c r="AN1898" s="68"/>
      <c r="AO1898" s="68"/>
      <c r="AP1898" s="68"/>
      <c r="AQ1898" s="68"/>
      <c r="AR1898" s="68"/>
      <c r="AS1898" s="31"/>
      <c r="AT1898" s="73"/>
      <c r="AU1898" s="73"/>
      <c r="AV1898" s="68"/>
      <c r="AW1898" s="67"/>
      <c r="AX1898" s="67"/>
      <c r="AY1898" s="67"/>
      <c r="AZ1898" s="67"/>
      <c r="BA1898" s="123"/>
      <c r="BB1898" s="123"/>
      <c r="BC1898" s="123"/>
      <c r="BD1898" s="123"/>
      <c r="BE1898" s="123"/>
      <c r="BF1898" s="67"/>
    </row>
    <row r="1899" spans="1:58" ht="25.5" customHeight="1" x14ac:dyDescent="0.25">
      <c r="A1899" s="31"/>
      <c r="B1899" s="31"/>
      <c r="C1899" s="31"/>
      <c r="D1899" s="31"/>
      <c r="E1899" s="33"/>
      <c r="F1899" s="90"/>
      <c r="G1899" s="31"/>
      <c r="H1899" s="83"/>
      <c r="I1899" s="83"/>
      <c r="J1899" s="62"/>
      <c r="K1899" s="31"/>
      <c r="L1899" s="31"/>
      <c r="M1899" s="83"/>
      <c r="N1899" s="69"/>
      <c r="O1899" s="69"/>
      <c r="P1899" s="74"/>
      <c r="Q1899" s="74"/>
      <c r="R1899" s="75"/>
      <c r="S1899" s="34"/>
      <c r="T1899" s="83"/>
      <c r="U1899" s="83"/>
      <c r="V1899" s="83"/>
      <c r="W1899" s="83"/>
      <c r="X1899" s="74"/>
      <c r="Y1899" s="74"/>
      <c r="Z1899" s="74"/>
      <c r="AA1899" s="66"/>
      <c r="AB1899" s="72"/>
      <c r="AC1899" s="66"/>
      <c r="AD1899" s="72"/>
      <c r="AE1899" s="72"/>
      <c r="AF1899" s="72"/>
      <c r="AG1899" s="62"/>
      <c r="AH1899" s="104"/>
      <c r="AI1899" s="105"/>
      <c r="AJ1899" s="30"/>
      <c r="AK1899" s="30"/>
      <c r="AL1899" s="30"/>
      <c r="AM1899" s="30"/>
      <c r="AN1899" s="68"/>
      <c r="AO1899" s="68"/>
      <c r="AP1899" s="68"/>
      <c r="AQ1899" s="68"/>
      <c r="AR1899" s="68"/>
      <c r="AS1899" s="31"/>
      <c r="AT1899" s="73"/>
      <c r="AU1899" s="73"/>
      <c r="AV1899" s="68"/>
      <c r="AW1899" s="67"/>
      <c r="AX1899" s="67"/>
      <c r="AY1899" s="67"/>
      <c r="AZ1899" s="67"/>
      <c r="BA1899" s="123"/>
      <c r="BB1899" s="123"/>
      <c r="BC1899" s="123"/>
      <c r="BD1899" s="123"/>
      <c r="BE1899" s="123"/>
      <c r="BF1899" s="67"/>
    </row>
    <row r="1900" spans="1:58" ht="25.5" customHeight="1" x14ac:dyDescent="0.25">
      <c r="A1900" s="31"/>
      <c r="B1900" s="31"/>
      <c r="C1900" s="31"/>
      <c r="D1900" s="31"/>
      <c r="E1900" s="33"/>
      <c r="F1900" s="90"/>
      <c r="G1900" s="31"/>
      <c r="H1900" s="83"/>
      <c r="I1900" s="83"/>
      <c r="J1900" s="62"/>
      <c r="K1900" s="31"/>
      <c r="L1900" s="31"/>
      <c r="M1900" s="83"/>
      <c r="N1900" s="69"/>
      <c r="O1900" s="69"/>
      <c r="P1900" s="74"/>
      <c r="Q1900" s="74"/>
      <c r="R1900" s="75"/>
      <c r="S1900" s="34"/>
      <c r="T1900" s="83"/>
      <c r="U1900" s="83"/>
      <c r="V1900" s="83"/>
      <c r="W1900" s="83"/>
      <c r="X1900" s="74"/>
      <c r="Y1900" s="74"/>
      <c r="Z1900" s="74"/>
      <c r="AA1900" s="66"/>
      <c r="AB1900" s="72"/>
      <c r="AC1900" s="66"/>
      <c r="AD1900" s="72"/>
      <c r="AE1900" s="72"/>
      <c r="AF1900" s="72"/>
      <c r="AG1900" s="62"/>
      <c r="AH1900" s="104"/>
      <c r="AI1900" s="105"/>
      <c r="AJ1900" s="30"/>
      <c r="AK1900" s="30"/>
      <c r="AL1900" s="30"/>
      <c r="AM1900" s="30"/>
      <c r="AN1900" s="68"/>
      <c r="AO1900" s="68"/>
      <c r="AP1900" s="68"/>
      <c r="AQ1900" s="68"/>
      <c r="AR1900" s="68"/>
      <c r="AS1900" s="31"/>
      <c r="AT1900" s="73"/>
      <c r="AU1900" s="73"/>
      <c r="AV1900" s="68"/>
      <c r="AW1900" s="67"/>
      <c r="AX1900" s="67"/>
      <c r="AY1900" s="67"/>
      <c r="AZ1900" s="67"/>
      <c r="BA1900" s="123"/>
      <c r="BB1900" s="123"/>
      <c r="BC1900" s="123"/>
      <c r="BD1900" s="123"/>
      <c r="BE1900" s="123"/>
      <c r="BF1900" s="67"/>
    </row>
    <row r="1901" spans="1:58" ht="25.5" customHeight="1" x14ac:dyDescent="0.25">
      <c r="A1901" s="31"/>
      <c r="B1901" s="31"/>
      <c r="C1901" s="31"/>
      <c r="D1901" s="31"/>
      <c r="E1901" s="33"/>
      <c r="F1901" s="90"/>
      <c r="G1901" s="31"/>
      <c r="H1901" s="83"/>
      <c r="I1901" s="83"/>
      <c r="J1901" s="62"/>
      <c r="K1901" s="31"/>
      <c r="L1901" s="31"/>
      <c r="M1901" s="83"/>
      <c r="N1901" s="69"/>
      <c r="O1901" s="69"/>
      <c r="P1901" s="74"/>
      <c r="Q1901" s="74"/>
      <c r="R1901" s="75"/>
      <c r="S1901" s="34"/>
      <c r="T1901" s="83"/>
      <c r="U1901" s="83"/>
      <c r="V1901" s="83"/>
      <c r="W1901" s="83"/>
      <c r="X1901" s="74"/>
      <c r="Y1901" s="74"/>
      <c r="Z1901" s="74"/>
      <c r="AA1901" s="66"/>
      <c r="AB1901" s="72"/>
      <c r="AC1901" s="66"/>
      <c r="AD1901" s="72"/>
      <c r="AE1901" s="72"/>
      <c r="AF1901" s="72"/>
      <c r="AG1901" s="62"/>
      <c r="AH1901" s="104"/>
      <c r="AI1901" s="105"/>
      <c r="AJ1901" s="30"/>
      <c r="AK1901" s="30"/>
      <c r="AL1901" s="30"/>
      <c r="AM1901" s="30"/>
      <c r="AN1901" s="68"/>
      <c r="AO1901" s="68"/>
      <c r="AP1901" s="68"/>
      <c r="AQ1901" s="68"/>
      <c r="AR1901" s="68"/>
      <c r="AS1901" s="31"/>
      <c r="AT1901" s="73"/>
      <c r="AU1901" s="73"/>
      <c r="AV1901" s="68"/>
      <c r="AW1901" s="67"/>
      <c r="AX1901" s="67"/>
      <c r="AY1901" s="67"/>
      <c r="AZ1901" s="67"/>
      <c r="BA1901" s="123"/>
      <c r="BB1901" s="123"/>
      <c r="BC1901" s="123"/>
      <c r="BD1901" s="123"/>
      <c r="BE1901" s="123"/>
      <c r="BF1901" s="67"/>
    </row>
    <row r="1902" spans="1:58" ht="25.5" customHeight="1" x14ac:dyDescent="0.25">
      <c r="A1902" s="31"/>
      <c r="B1902" s="31"/>
      <c r="C1902" s="31"/>
      <c r="D1902" s="31"/>
      <c r="E1902" s="33"/>
      <c r="F1902" s="90"/>
      <c r="G1902" s="31"/>
      <c r="H1902" s="83"/>
      <c r="I1902" s="83"/>
      <c r="J1902" s="62"/>
      <c r="K1902" s="31"/>
      <c r="L1902" s="31"/>
      <c r="M1902" s="83"/>
      <c r="N1902" s="69"/>
      <c r="O1902" s="69"/>
      <c r="P1902" s="74"/>
      <c r="Q1902" s="74"/>
      <c r="R1902" s="75"/>
      <c r="S1902" s="34"/>
      <c r="T1902" s="83"/>
      <c r="U1902" s="83"/>
      <c r="V1902" s="83"/>
      <c r="W1902" s="83"/>
      <c r="X1902" s="74"/>
      <c r="Y1902" s="74"/>
      <c r="Z1902" s="74"/>
      <c r="AA1902" s="66"/>
      <c r="AB1902" s="72"/>
      <c r="AC1902" s="66"/>
      <c r="AD1902" s="72"/>
      <c r="AE1902" s="72"/>
      <c r="AF1902" s="72"/>
      <c r="AG1902" s="62"/>
      <c r="AH1902" s="104"/>
      <c r="AI1902" s="105"/>
      <c r="AJ1902" s="30"/>
      <c r="AK1902" s="30"/>
      <c r="AL1902" s="30"/>
      <c r="AM1902" s="30"/>
      <c r="AN1902" s="68"/>
      <c r="AO1902" s="68"/>
      <c r="AP1902" s="68"/>
      <c r="AQ1902" s="68"/>
      <c r="AR1902" s="68"/>
      <c r="AS1902" s="31"/>
      <c r="AT1902" s="73"/>
      <c r="AU1902" s="73"/>
      <c r="AV1902" s="68"/>
      <c r="AW1902" s="67"/>
      <c r="AX1902" s="67"/>
      <c r="AY1902" s="67"/>
      <c r="AZ1902" s="67"/>
      <c r="BA1902" s="123"/>
      <c r="BB1902" s="123"/>
      <c r="BC1902" s="123"/>
      <c r="BD1902" s="123"/>
      <c r="BE1902" s="123"/>
      <c r="BF1902" s="67"/>
    </row>
    <row r="1903" spans="1:58" ht="25.5" customHeight="1" x14ac:dyDescent="0.25">
      <c r="A1903" s="31"/>
      <c r="B1903" s="31"/>
      <c r="C1903" s="31"/>
      <c r="D1903" s="31"/>
      <c r="E1903" s="33"/>
      <c r="F1903" s="90"/>
      <c r="G1903" s="31"/>
      <c r="H1903" s="83"/>
      <c r="I1903" s="83"/>
      <c r="J1903" s="62"/>
      <c r="K1903" s="31"/>
      <c r="L1903" s="31"/>
      <c r="M1903" s="83"/>
      <c r="N1903" s="69"/>
      <c r="O1903" s="69"/>
      <c r="P1903" s="74"/>
      <c r="Q1903" s="74"/>
      <c r="R1903" s="75"/>
      <c r="S1903" s="34"/>
      <c r="T1903" s="83"/>
      <c r="U1903" s="83"/>
      <c r="V1903" s="83"/>
      <c r="W1903" s="83"/>
      <c r="X1903" s="74"/>
      <c r="Y1903" s="74"/>
      <c r="Z1903" s="74"/>
      <c r="AA1903" s="66"/>
      <c r="AB1903" s="72"/>
      <c r="AC1903" s="66"/>
      <c r="AD1903" s="72"/>
      <c r="AE1903" s="72"/>
      <c r="AF1903" s="72"/>
      <c r="AG1903" s="62"/>
      <c r="AH1903" s="104"/>
      <c r="AI1903" s="105"/>
      <c r="AJ1903" s="30"/>
      <c r="AK1903" s="30"/>
      <c r="AL1903" s="30"/>
      <c r="AM1903" s="30"/>
      <c r="AN1903" s="68"/>
      <c r="AO1903" s="68"/>
      <c r="AP1903" s="68"/>
      <c r="AQ1903" s="68"/>
      <c r="AR1903" s="68"/>
      <c r="AS1903" s="31"/>
      <c r="AT1903" s="73"/>
      <c r="AU1903" s="73"/>
      <c r="AV1903" s="68"/>
      <c r="AW1903" s="67"/>
      <c r="AX1903" s="67"/>
      <c r="AY1903" s="67"/>
      <c r="AZ1903" s="67"/>
      <c r="BA1903" s="123"/>
      <c r="BB1903" s="123"/>
      <c r="BC1903" s="123"/>
      <c r="BD1903" s="123"/>
      <c r="BE1903" s="123"/>
      <c r="BF1903" s="67"/>
    </row>
    <row r="1904" spans="1:58" ht="25.5" customHeight="1" x14ac:dyDescent="0.25">
      <c r="A1904" s="31"/>
      <c r="B1904" s="31"/>
      <c r="C1904" s="31"/>
      <c r="D1904" s="31"/>
      <c r="E1904" s="33"/>
      <c r="F1904" s="90"/>
      <c r="G1904" s="31"/>
      <c r="H1904" s="83"/>
      <c r="I1904" s="83"/>
      <c r="J1904" s="62"/>
      <c r="K1904" s="31"/>
      <c r="L1904" s="31"/>
      <c r="M1904" s="83"/>
      <c r="N1904" s="69"/>
      <c r="O1904" s="69"/>
      <c r="P1904" s="74"/>
      <c r="Q1904" s="74"/>
      <c r="R1904" s="75"/>
      <c r="S1904" s="34"/>
      <c r="T1904" s="83"/>
      <c r="U1904" s="83"/>
      <c r="V1904" s="83"/>
      <c r="W1904" s="83"/>
      <c r="X1904" s="74"/>
      <c r="Y1904" s="74"/>
      <c r="Z1904" s="74"/>
      <c r="AA1904" s="66"/>
      <c r="AB1904" s="72"/>
      <c r="AC1904" s="66"/>
      <c r="AD1904" s="72"/>
      <c r="AE1904" s="72"/>
      <c r="AF1904" s="72"/>
      <c r="AG1904" s="62"/>
      <c r="AH1904" s="104"/>
      <c r="AI1904" s="105"/>
      <c r="AJ1904" s="30"/>
      <c r="AK1904" s="30"/>
      <c r="AL1904" s="30"/>
      <c r="AM1904" s="30"/>
      <c r="AN1904" s="68"/>
      <c r="AO1904" s="68"/>
      <c r="AP1904" s="68"/>
      <c r="AQ1904" s="68"/>
      <c r="AR1904" s="68"/>
      <c r="AS1904" s="31"/>
      <c r="AT1904" s="73"/>
      <c r="AU1904" s="73"/>
      <c r="AV1904" s="68"/>
      <c r="AW1904" s="67"/>
      <c r="AX1904" s="67"/>
      <c r="AY1904" s="67"/>
      <c r="AZ1904" s="67"/>
      <c r="BA1904" s="123"/>
      <c r="BB1904" s="123"/>
      <c r="BC1904" s="123"/>
      <c r="BD1904" s="123"/>
      <c r="BE1904" s="123"/>
      <c r="BF1904" s="67"/>
    </row>
    <row r="1905" spans="1:58" ht="25.5" customHeight="1" x14ac:dyDescent="0.25">
      <c r="A1905" s="31"/>
      <c r="B1905" s="31"/>
      <c r="C1905" s="31"/>
      <c r="D1905" s="31"/>
      <c r="E1905" s="33"/>
      <c r="F1905" s="90"/>
      <c r="G1905" s="31"/>
      <c r="H1905" s="83"/>
      <c r="I1905" s="83"/>
      <c r="J1905" s="62"/>
      <c r="K1905" s="31"/>
      <c r="L1905" s="31"/>
      <c r="M1905" s="83"/>
      <c r="N1905" s="69"/>
      <c r="O1905" s="69"/>
      <c r="P1905" s="74"/>
      <c r="Q1905" s="74"/>
      <c r="R1905" s="75"/>
      <c r="S1905" s="34"/>
      <c r="T1905" s="83"/>
      <c r="U1905" s="83"/>
      <c r="V1905" s="83"/>
      <c r="W1905" s="83"/>
      <c r="X1905" s="74"/>
      <c r="Y1905" s="74"/>
      <c r="Z1905" s="74"/>
      <c r="AA1905" s="66"/>
      <c r="AB1905" s="72"/>
      <c r="AC1905" s="66"/>
      <c r="AD1905" s="72"/>
      <c r="AE1905" s="72"/>
      <c r="AF1905" s="72"/>
      <c r="AG1905" s="62"/>
      <c r="AH1905" s="104"/>
      <c r="AI1905" s="105"/>
      <c r="AJ1905" s="30"/>
      <c r="AK1905" s="30"/>
      <c r="AL1905" s="30"/>
      <c r="AM1905" s="30"/>
      <c r="AN1905" s="68"/>
      <c r="AO1905" s="68"/>
      <c r="AP1905" s="68"/>
      <c r="AQ1905" s="68"/>
      <c r="AR1905" s="68"/>
      <c r="AS1905" s="31"/>
      <c r="AT1905" s="73"/>
      <c r="AU1905" s="73"/>
      <c r="AV1905" s="68"/>
      <c r="AW1905" s="67"/>
      <c r="AX1905" s="67"/>
      <c r="AY1905" s="67"/>
      <c r="AZ1905" s="67"/>
      <c r="BA1905" s="123"/>
      <c r="BB1905" s="123"/>
      <c r="BC1905" s="123"/>
      <c r="BD1905" s="123"/>
      <c r="BE1905" s="123"/>
      <c r="BF1905" s="67"/>
    </row>
    <row r="1906" spans="1:58" ht="25.5" customHeight="1" x14ac:dyDescent="0.25">
      <c r="A1906" s="31"/>
      <c r="B1906" s="31"/>
      <c r="C1906" s="31"/>
      <c r="D1906" s="31"/>
      <c r="E1906" s="33"/>
      <c r="F1906" s="90"/>
      <c r="G1906" s="31"/>
      <c r="H1906" s="83"/>
      <c r="I1906" s="83"/>
      <c r="J1906" s="62"/>
      <c r="K1906" s="31"/>
      <c r="L1906" s="31"/>
      <c r="M1906" s="83"/>
      <c r="N1906" s="69"/>
      <c r="O1906" s="69"/>
      <c r="P1906" s="74"/>
      <c r="Q1906" s="74"/>
      <c r="R1906" s="75"/>
      <c r="S1906" s="34"/>
      <c r="T1906" s="83"/>
      <c r="U1906" s="83"/>
      <c r="V1906" s="83"/>
      <c r="W1906" s="83"/>
      <c r="X1906" s="74"/>
      <c r="Y1906" s="74"/>
      <c r="Z1906" s="74"/>
      <c r="AA1906" s="66"/>
      <c r="AB1906" s="72"/>
      <c r="AC1906" s="66"/>
      <c r="AD1906" s="72"/>
      <c r="AE1906" s="72"/>
      <c r="AF1906" s="72"/>
      <c r="AG1906" s="62"/>
      <c r="AH1906" s="104"/>
      <c r="AI1906" s="105"/>
      <c r="AJ1906" s="30"/>
      <c r="AK1906" s="30"/>
      <c r="AL1906" s="30"/>
      <c r="AM1906" s="30"/>
      <c r="AN1906" s="68"/>
      <c r="AO1906" s="68"/>
      <c r="AP1906" s="68"/>
      <c r="AQ1906" s="68"/>
      <c r="AR1906" s="68"/>
      <c r="AS1906" s="31"/>
      <c r="AT1906" s="73"/>
      <c r="AU1906" s="73"/>
      <c r="AV1906" s="68"/>
      <c r="AW1906" s="67"/>
      <c r="AX1906" s="67"/>
      <c r="AY1906" s="67"/>
      <c r="AZ1906" s="67"/>
      <c r="BA1906" s="123"/>
      <c r="BB1906" s="123"/>
      <c r="BC1906" s="123"/>
      <c r="BD1906" s="123"/>
      <c r="BE1906" s="123"/>
      <c r="BF1906" s="67"/>
    </row>
    <row r="1907" spans="1:58" ht="25.5" customHeight="1" x14ac:dyDescent="0.25">
      <c r="A1907" s="31"/>
      <c r="B1907" s="31"/>
      <c r="C1907" s="31"/>
      <c r="D1907" s="31"/>
      <c r="E1907" s="33"/>
      <c r="F1907" s="90"/>
      <c r="G1907" s="31"/>
      <c r="H1907" s="83"/>
      <c r="I1907" s="83"/>
      <c r="J1907" s="62"/>
      <c r="K1907" s="31"/>
      <c r="L1907" s="31"/>
      <c r="M1907" s="83"/>
      <c r="N1907" s="69"/>
      <c r="O1907" s="69"/>
      <c r="P1907" s="74"/>
      <c r="Q1907" s="74"/>
      <c r="R1907" s="75"/>
      <c r="S1907" s="34"/>
      <c r="T1907" s="83"/>
      <c r="U1907" s="83"/>
      <c r="V1907" s="83"/>
      <c r="W1907" s="83"/>
      <c r="X1907" s="74"/>
      <c r="Y1907" s="74"/>
      <c r="Z1907" s="74"/>
      <c r="AA1907" s="66"/>
      <c r="AB1907" s="72"/>
      <c r="AC1907" s="66"/>
      <c r="AD1907" s="72"/>
      <c r="AE1907" s="72"/>
      <c r="AF1907" s="72"/>
      <c r="AG1907" s="62"/>
      <c r="AH1907" s="104"/>
      <c r="AI1907" s="105"/>
      <c r="AJ1907" s="30"/>
      <c r="AK1907" s="30"/>
      <c r="AL1907" s="30"/>
      <c r="AM1907" s="30"/>
      <c r="AN1907" s="68"/>
      <c r="AO1907" s="68"/>
      <c r="AP1907" s="68"/>
      <c r="AQ1907" s="68"/>
      <c r="AR1907" s="68"/>
      <c r="AS1907" s="31"/>
      <c r="AT1907" s="73"/>
      <c r="AU1907" s="73"/>
      <c r="AV1907" s="68"/>
      <c r="AW1907" s="67"/>
      <c r="AX1907" s="67"/>
      <c r="AY1907" s="67"/>
      <c r="AZ1907" s="67"/>
      <c r="BA1907" s="123"/>
      <c r="BB1907" s="123"/>
      <c r="BC1907" s="123"/>
      <c r="BD1907" s="123"/>
      <c r="BE1907" s="123"/>
      <c r="BF1907" s="67"/>
    </row>
    <row r="1908" spans="1:58" ht="25.5" customHeight="1" x14ac:dyDescent="0.25">
      <c r="A1908" s="31"/>
      <c r="B1908" s="31"/>
      <c r="C1908" s="31"/>
      <c r="D1908" s="31"/>
      <c r="E1908" s="33"/>
      <c r="F1908" s="90"/>
      <c r="G1908" s="31"/>
      <c r="H1908" s="83"/>
      <c r="I1908" s="83"/>
      <c r="J1908" s="62"/>
      <c r="K1908" s="31"/>
      <c r="L1908" s="31"/>
      <c r="M1908" s="83"/>
      <c r="N1908" s="69"/>
      <c r="O1908" s="69"/>
      <c r="P1908" s="74"/>
      <c r="Q1908" s="74"/>
      <c r="R1908" s="75"/>
      <c r="S1908" s="34"/>
      <c r="T1908" s="83"/>
      <c r="U1908" s="83"/>
      <c r="V1908" s="83"/>
      <c r="W1908" s="83"/>
      <c r="X1908" s="74"/>
      <c r="Y1908" s="74"/>
      <c r="Z1908" s="74"/>
      <c r="AA1908" s="66"/>
      <c r="AB1908" s="72"/>
      <c r="AC1908" s="66"/>
      <c r="AD1908" s="72"/>
      <c r="AE1908" s="72"/>
      <c r="AF1908" s="72"/>
      <c r="AG1908" s="62"/>
      <c r="AH1908" s="104"/>
      <c r="AI1908" s="105"/>
      <c r="AJ1908" s="30"/>
      <c r="AK1908" s="30"/>
      <c r="AL1908" s="30"/>
      <c r="AM1908" s="30"/>
      <c r="AN1908" s="68"/>
      <c r="AO1908" s="68"/>
      <c r="AP1908" s="68"/>
      <c r="AQ1908" s="68"/>
      <c r="AR1908" s="68"/>
      <c r="AS1908" s="31"/>
      <c r="AT1908" s="73"/>
      <c r="AU1908" s="73"/>
      <c r="AV1908" s="68"/>
      <c r="AW1908" s="67"/>
      <c r="AX1908" s="67"/>
      <c r="AY1908" s="67"/>
      <c r="AZ1908" s="67"/>
      <c r="BA1908" s="123"/>
      <c r="BB1908" s="123"/>
      <c r="BC1908" s="123"/>
      <c r="BD1908" s="123"/>
      <c r="BE1908" s="123"/>
      <c r="BF1908" s="67"/>
    </row>
    <row r="1909" spans="1:58" ht="25.5" customHeight="1" x14ac:dyDescent="0.25">
      <c r="A1909" s="31"/>
      <c r="B1909" s="31"/>
      <c r="C1909" s="31"/>
      <c r="D1909" s="31"/>
      <c r="E1909" s="33"/>
      <c r="F1909" s="90"/>
      <c r="G1909" s="31"/>
      <c r="H1909" s="83"/>
      <c r="I1909" s="83"/>
      <c r="J1909" s="62"/>
      <c r="K1909" s="31"/>
      <c r="L1909" s="31"/>
      <c r="M1909" s="83"/>
      <c r="N1909" s="69"/>
      <c r="O1909" s="69"/>
      <c r="P1909" s="74"/>
      <c r="Q1909" s="74"/>
      <c r="R1909" s="75"/>
      <c r="S1909" s="34"/>
      <c r="T1909" s="83"/>
      <c r="U1909" s="83"/>
      <c r="V1909" s="83"/>
      <c r="W1909" s="83"/>
      <c r="X1909" s="74"/>
      <c r="Y1909" s="74"/>
      <c r="Z1909" s="74"/>
      <c r="AA1909" s="66"/>
      <c r="AB1909" s="72"/>
      <c r="AC1909" s="66"/>
      <c r="AD1909" s="72"/>
      <c r="AE1909" s="72"/>
      <c r="AF1909" s="72"/>
      <c r="AG1909" s="62"/>
      <c r="AH1909" s="104"/>
      <c r="AI1909" s="105"/>
      <c r="AJ1909" s="30"/>
      <c r="AK1909" s="30"/>
      <c r="AL1909" s="30"/>
      <c r="AM1909" s="30"/>
      <c r="AN1909" s="68"/>
      <c r="AO1909" s="68"/>
      <c r="AP1909" s="68"/>
      <c r="AQ1909" s="68"/>
      <c r="AR1909" s="68"/>
      <c r="AS1909" s="31"/>
      <c r="AT1909" s="73"/>
      <c r="AU1909" s="73"/>
      <c r="AV1909" s="68"/>
      <c r="AW1909" s="67"/>
      <c r="AX1909" s="67"/>
      <c r="AY1909" s="67"/>
      <c r="AZ1909" s="67"/>
      <c r="BA1909" s="123"/>
      <c r="BB1909" s="123"/>
      <c r="BC1909" s="123"/>
      <c r="BD1909" s="123"/>
      <c r="BE1909" s="123"/>
      <c r="BF1909" s="67"/>
    </row>
    <row r="1910" spans="1:58" ht="25.5" customHeight="1" x14ac:dyDescent="0.25">
      <c r="A1910" s="31"/>
      <c r="B1910" s="31"/>
      <c r="C1910" s="31"/>
      <c r="D1910" s="31"/>
      <c r="E1910" s="33"/>
      <c r="F1910" s="90"/>
      <c r="G1910" s="31"/>
      <c r="H1910" s="83"/>
      <c r="I1910" s="83"/>
      <c r="J1910" s="62"/>
      <c r="K1910" s="31"/>
      <c r="L1910" s="31"/>
      <c r="M1910" s="83"/>
      <c r="N1910" s="69"/>
      <c r="O1910" s="69"/>
      <c r="P1910" s="74"/>
      <c r="Q1910" s="74"/>
      <c r="R1910" s="75"/>
      <c r="S1910" s="34"/>
      <c r="T1910" s="83"/>
      <c r="U1910" s="83"/>
      <c r="V1910" s="83"/>
      <c r="W1910" s="83"/>
      <c r="X1910" s="74"/>
      <c r="Y1910" s="74"/>
      <c r="Z1910" s="74"/>
      <c r="AA1910" s="66"/>
      <c r="AB1910" s="72"/>
      <c r="AC1910" s="66"/>
      <c r="AD1910" s="72"/>
      <c r="AE1910" s="72"/>
      <c r="AF1910" s="72"/>
      <c r="AG1910" s="62"/>
      <c r="AH1910" s="104"/>
      <c r="AI1910" s="105"/>
      <c r="AJ1910" s="30"/>
      <c r="AK1910" s="30"/>
      <c r="AL1910" s="30"/>
      <c r="AM1910" s="30"/>
      <c r="AN1910" s="68"/>
      <c r="AO1910" s="68"/>
      <c r="AP1910" s="68"/>
      <c r="AQ1910" s="68"/>
      <c r="AR1910" s="68"/>
      <c r="AS1910" s="31"/>
      <c r="AT1910" s="73"/>
      <c r="AU1910" s="73"/>
      <c r="AV1910" s="68"/>
      <c r="AW1910" s="67"/>
      <c r="AX1910" s="67"/>
      <c r="AY1910" s="67"/>
      <c r="AZ1910" s="67"/>
      <c r="BA1910" s="123"/>
      <c r="BB1910" s="123"/>
      <c r="BC1910" s="123"/>
      <c r="BD1910" s="123"/>
      <c r="BE1910" s="123"/>
      <c r="BF1910" s="67"/>
    </row>
    <row r="1911" spans="1:58" ht="25.5" customHeight="1" x14ac:dyDescent="0.25">
      <c r="A1911" s="31"/>
      <c r="B1911" s="31"/>
      <c r="C1911" s="31"/>
      <c r="D1911" s="31"/>
      <c r="E1911" s="33"/>
      <c r="F1911" s="90"/>
      <c r="G1911" s="31"/>
      <c r="H1911" s="83"/>
      <c r="I1911" s="83"/>
      <c r="J1911" s="62"/>
      <c r="K1911" s="31"/>
      <c r="L1911" s="31"/>
      <c r="M1911" s="83"/>
      <c r="N1911" s="69"/>
      <c r="O1911" s="69"/>
      <c r="P1911" s="74"/>
      <c r="Q1911" s="74"/>
      <c r="R1911" s="75"/>
      <c r="S1911" s="34"/>
      <c r="T1911" s="83"/>
      <c r="U1911" s="83"/>
      <c r="V1911" s="83"/>
      <c r="W1911" s="83"/>
      <c r="X1911" s="74"/>
      <c r="Y1911" s="74"/>
      <c r="Z1911" s="74"/>
      <c r="AA1911" s="66"/>
      <c r="AB1911" s="72"/>
      <c r="AC1911" s="66"/>
      <c r="AD1911" s="72"/>
      <c r="AE1911" s="72"/>
      <c r="AF1911" s="72"/>
      <c r="AG1911" s="62"/>
      <c r="AH1911" s="104"/>
      <c r="AI1911" s="105"/>
      <c r="AJ1911" s="30"/>
      <c r="AK1911" s="30"/>
      <c r="AL1911" s="30"/>
      <c r="AM1911" s="30"/>
      <c r="AN1911" s="68"/>
      <c r="AO1911" s="68"/>
      <c r="AP1911" s="68"/>
      <c r="AQ1911" s="68"/>
      <c r="AR1911" s="68"/>
      <c r="AS1911" s="31"/>
      <c r="AT1911" s="73"/>
      <c r="AU1911" s="73"/>
      <c r="AV1911" s="68"/>
      <c r="AW1911" s="67"/>
      <c r="AX1911" s="67"/>
      <c r="AY1911" s="67"/>
      <c r="AZ1911" s="67"/>
      <c r="BA1911" s="123"/>
      <c r="BB1911" s="123"/>
      <c r="BC1911" s="123"/>
      <c r="BD1911" s="123"/>
      <c r="BE1911" s="123"/>
      <c r="BF1911" s="67"/>
    </row>
    <row r="1912" spans="1:58" ht="25.5" customHeight="1" x14ac:dyDescent="0.25">
      <c r="A1912" s="31"/>
      <c r="B1912" s="31"/>
      <c r="C1912" s="31"/>
      <c r="D1912" s="31"/>
      <c r="E1912" s="33"/>
      <c r="F1912" s="90"/>
      <c r="G1912" s="31"/>
      <c r="H1912" s="83"/>
      <c r="I1912" s="83"/>
      <c r="J1912" s="62"/>
      <c r="K1912" s="31"/>
      <c r="L1912" s="31"/>
      <c r="M1912" s="83"/>
      <c r="N1912" s="69"/>
      <c r="O1912" s="69"/>
      <c r="P1912" s="74"/>
      <c r="Q1912" s="74"/>
      <c r="R1912" s="75"/>
      <c r="S1912" s="34"/>
      <c r="T1912" s="83"/>
      <c r="U1912" s="83"/>
      <c r="V1912" s="83"/>
      <c r="W1912" s="83"/>
      <c r="X1912" s="74"/>
      <c r="Y1912" s="74"/>
      <c r="Z1912" s="74"/>
      <c r="AA1912" s="66"/>
      <c r="AB1912" s="72"/>
      <c r="AC1912" s="66"/>
      <c r="AD1912" s="72"/>
      <c r="AE1912" s="72"/>
      <c r="AF1912" s="72"/>
      <c r="AG1912" s="62"/>
      <c r="AH1912" s="104"/>
      <c r="AI1912" s="105"/>
      <c r="AJ1912" s="30"/>
      <c r="AK1912" s="30"/>
      <c r="AL1912" s="30"/>
      <c r="AM1912" s="30"/>
      <c r="AN1912" s="68"/>
      <c r="AO1912" s="68"/>
      <c r="AP1912" s="68"/>
      <c r="AQ1912" s="68"/>
      <c r="AR1912" s="68"/>
      <c r="AS1912" s="31"/>
      <c r="AT1912" s="73"/>
      <c r="AU1912" s="73"/>
      <c r="AV1912" s="68"/>
      <c r="AW1912" s="67"/>
      <c r="AX1912" s="67"/>
      <c r="AY1912" s="67"/>
      <c r="AZ1912" s="67"/>
      <c r="BA1912" s="123"/>
      <c r="BB1912" s="123"/>
      <c r="BC1912" s="123"/>
      <c r="BD1912" s="123"/>
      <c r="BE1912" s="123"/>
      <c r="BF1912" s="67"/>
    </row>
    <row r="1913" spans="1:58" ht="25.5" customHeight="1" x14ac:dyDescent="0.25">
      <c r="A1913" s="31"/>
      <c r="B1913" s="31"/>
      <c r="C1913" s="31"/>
      <c r="D1913" s="31"/>
      <c r="E1913" s="33"/>
      <c r="F1913" s="90"/>
      <c r="G1913" s="31"/>
      <c r="H1913" s="83"/>
      <c r="I1913" s="83"/>
      <c r="J1913" s="62"/>
      <c r="K1913" s="31"/>
      <c r="L1913" s="31"/>
      <c r="M1913" s="83"/>
      <c r="N1913" s="69"/>
      <c r="O1913" s="69"/>
      <c r="P1913" s="74"/>
      <c r="Q1913" s="74"/>
      <c r="R1913" s="75"/>
      <c r="S1913" s="34"/>
      <c r="T1913" s="83"/>
      <c r="U1913" s="83"/>
      <c r="V1913" s="83"/>
      <c r="W1913" s="83"/>
      <c r="X1913" s="74"/>
      <c r="Y1913" s="74"/>
      <c r="Z1913" s="74"/>
      <c r="AA1913" s="66"/>
      <c r="AB1913" s="72"/>
      <c r="AC1913" s="66"/>
      <c r="AD1913" s="72"/>
      <c r="AE1913" s="72"/>
      <c r="AF1913" s="72"/>
      <c r="AG1913" s="62"/>
      <c r="AH1913" s="104"/>
      <c r="AI1913" s="105"/>
      <c r="AJ1913" s="30"/>
      <c r="AK1913" s="30"/>
      <c r="AL1913" s="30"/>
      <c r="AM1913" s="30"/>
      <c r="AN1913" s="68"/>
      <c r="AO1913" s="68"/>
      <c r="AP1913" s="68"/>
      <c r="AQ1913" s="68"/>
      <c r="AR1913" s="68"/>
      <c r="AS1913" s="31"/>
      <c r="AT1913" s="73"/>
      <c r="AU1913" s="73"/>
      <c r="AV1913" s="68"/>
      <c r="AW1913" s="67"/>
      <c r="AX1913" s="67"/>
      <c r="AY1913" s="67"/>
      <c r="AZ1913" s="67"/>
      <c r="BA1913" s="123"/>
      <c r="BB1913" s="123"/>
      <c r="BC1913" s="123"/>
      <c r="BD1913" s="123"/>
      <c r="BE1913" s="123"/>
      <c r="BF1913" s="67"/>
    </row>
    <row r="1914" spans="1:58" ht="25.5" customHeight="1" x14ac:dyDescent="0.25">
      <c r="A1914" s="31"/>
      <c r="B1914" s="31"/>
      <c r="C1914" s="31"/>
      <c r="D1914" s="31"/>
      <c r="E1914" s="33"/>
      <c r="F1914" s="90"/>
      <c r="G1914" s="31"/>
      <c r="H1914" s="83"/>
      <c r="I1914" s="83"/>
      <c r="J1914" s="62"/>
      <c r="K1914" s="31"/>
      <c r="L1914" s="31"/>
      <c r="M1914" s="83"/>
      <c r="N1914" s="69"/>
      <c r="O1914" s="69"/>
      <c r="P1914" s="74"/>
      <c r="Q1914" s="74"/>
      <c r="R1914" s="75"/>
      <c r="S1914" s="34"/>
      <c r="T1914" s="83"/>
      <c r="U1914" s="83"/>
      <c r="V1914" s="83"/>
      <c r="W1914" s="83"/>
      <c r="X1914" s="74"/>
      <c r="Y1914" s="74"/>
      <c r="Z1914" s="74"/>
      <c r="AA1914" s="66"/>
      <c r="AB1914" s="72"/>
      <c r="AC1914" s="66"/>
      <c r="AD1914" s="72"/>
      <c r="AE1914" s="72"/>
      <c r="AF1914" s="72"/>
      <c r="AG1914" s="62"/>
      <c r="AH1914" s="104"/>
      <c r="AI1914" s="105"/>
      <c r="AJ1914" s="30"/>
      <c r="AK1914" s="30"/>
      <c r="AL1914" s="30"/>
      <c r="AM1914" s="30"/>
      <c r="AN1914" s="68"/>
      <c r="AO1914" s="68"/>
      <c r="AP1914" s="68"/>
      <c r="AQ1914" s="68"/>
      <c r="AR1914" s="68"/>
      <c r="AS1914" s="31"/>
      <c r="AT1914" s="73"/>
      <c r="AU1914" s="73"/>
      <c r="AV1914" s="68"/>
      <c r="AW1914" s="67"/>
      <c r="AX1914" s="67"/>
      <c r="AY1914" s="67"/>
      <c r="AZ1914" s="67"/>
      <c r="BA1914" s="123"/>
      <c r="BB1914" s="123"/>
      <c r="BC1914" s="123"/>
      <c r="BD1914" s="123"/>
      <c r="BE1914" s="123"/>
      <c r="BF1914" s="67"/>
    </row>
    <row r="1915" spans="1:58" ht="25.5" customHeight="1" x14ac:dyDescent="0.25">
      <c r="A1915" s="31"/>
      <c r="B1915" s="31"/>
      <c r="C1915" s="31"/>
      <c r="D1915" s="31"/>
      <c r="E1915" s="33"/>
      <c r="F1915" s="90"/>
      <c r="G1915" s="31"/>
      <c r="H1915" s="83"/>
      <c r="I1915" s="83"/>
      <c r="J1915" s="62"/>
      <c r="K1915" s="31"/>
      <c r="L1915" s="31"/>
      <c r="M1915" s="83"/>
      <c r="N1915" s="69"/>
      <c r="O1915" s="69"/>
      <c r="P1915" s="74"/>
      <c r="Q1915" s="74"/>
      <c r="R1915" s="75"/>
      <c r="S1915" s="34"/>
      <c r="T1915" s="83"/>
      <c r="U1915" s="83"/>
      <c r="V1915" s="83"/>
      <c r="W1915" s="83"/>
      <c r="X1915" s="74"/>
      <c r="Y1915" s="74"/>
      <c r="Z1915" s="74"/>
      <c r="AA1915" s="66"/>
      <c r="AB1915" s="72"/>
      <c r="AC1915" s="66"/>
      <c r="AD1915" s="72"/>
      <c r="AE1915" s="72"/>
      <c r="AF1915" s="72"/>
      <c r="AG1915" s="62"/>
      <c r="AH1915" s="104"/>
      <c r="AI1915" s="105"/>
      <c r="AJ1915" s="30"/>
      <c r="AK1915" s="30"/>
      <c r="AL1915" s="30"/>
      <c r="AM1915" s="30"/>
      <c r="AN1915" s="68"/>
      <c r="AO1915" s="68"/>
      <c r="AP1915" s="68"/>
      <c r="AQ1915" s="68"/>
      <c r="AR1915" s="68"/>
      <c r="AS1915" s="31"/>
      <c r="AT1915" s="73"/>
      <c r="AU1915" s="73"/>
      <c r="AV1915" s="68"/>
      <c r="AW1915" s="67"/>
      <c r="AX1915" s="67"/>
      <c r="AY1915" s="67"/>
      <c r="AZ1915" s="67"/>
      <c r="BA1915" s="123"/>
      <c r="BB1915" s="123"/>
      <c r="BC1915" s="123"/>
      <c r="BD1915" s="123"/>
      <c r="BE1915" s="123"/>
      <c r="BF1915" s="67"/>
    </row>
    <row r="1916" spans="1:58" ht="25.5" customHeight="1" x14ac:dyDescent="0.25">
      <c r="A1916" s="31"/>
      <c r="B1916" s="31"/>
      <c r="C1916" s="31"/>
      <c r="D1916" s="31"/>
      <c r="E1916" s="33"/>
      <c r="F1916" s="90"/>
      <c r="G1916" s="31"/>
      <c r="H1916" s="83"/>
      <c r="I1916" s="83"/>
      <c r="J1916" s="62"/>
      <c r="K1916" s="31"/>
      <c r="L1916" s="31"/>
      <c r="M1916" s="83"/>
      <c r="N1916" s="69"/>
      <c r="O1916" s="69"/>
      <c r="P1916" s="74"/>
      <c r="Q1916" s="74"/>
      <c r="R1916" s="75"/>
      <c r="S1916" s="34"/>
      <c r="T1916" s="83"/>
      <c r="U1916" s="83"/>
      <c r="V1916" s="83"/>
      <c r="W1916" s="83"/>
      <c r="X1916" s="74"/>
      <c r="Y1916" s="74"/>
      <c r="Z1916" s="74"/>
      <c r="AA1916" s="66"/>
      <c r="AB1916" s="72"/>
      <c r="AC1916" s="66"/>
      <c r="AD1916" s="72"/>
      <c r="AE1916" s="72"/>
      <c r="AF1916" s="72"/>
      <c r="AG1916" s="62"/>
      <c r="AH1916" s="104"/>
      <c r="AI1916" s="105"/>
      <c r="AJ1916" s="30"/>
      <c r="AK1916" s="30"/>
      <c r="AL1916" s="30"/>
      <c r="AM1916" s="30"/>
      <c r="AN1916" s="68"/>
      <c r="AO1916" s="68"/>
      <c r="AP1916" s="68"/>
      <c r="AQ1916" s="68"/>
      <c r="AR1916" s="68"/>
      <c r="AS1916" s="31"/>
      <c r="AT1916" s="73"/>
      <c r="AU1916" s="73"/>
      <c r="AV1916" s="68"/>
      <c r="AW1916" s="67"/>
      <c r="AX1916" s="67"/>
      <c r="AY1916" s="67"/>
      <c r="AZ1916" s="67"/>
      <c r="BA1916" s="123"/>
      <c r="BB1916" s="123"/>
      <c r="BC1916" s="123"/>
      <c r="BD1916" s="123"/>
      <c r="BE1916" s="123"/>
      <c r="BF1916" s="67"/>
    </row>
    <row r="1917" spans="1:58" ht="25.5" customHeight="1" x14ac:dyDescent="0.25">
      <c r="A1917" s="31"/>
      <c r="B1917" s="31"/>
      <c r="C1917" s="31"/>
      <c r="D1917" s="31"/>
      <c r="E1917" s="33"/>
      <c r="F1917" s="90"/>
      <c r="G1917" s="31"/>
      <c r="H1917" s="83"/>
      <c r="I1917" s="83"/>
      <c r="J1917" s="62"/>
      <c r="K1917" s="31"/>
      <c r="L1917" s="31"/>
      <c r="M1917" s="83"/>
      <c r="N1917" s="69"/>
      <c r="O1917" s="69"/>
      <c r="P1917" s="74"/>
      <c r="Q1917" s="74"/>
      <c r="R1917" s="75"/>
      <c r="S1917" s="34"/>
      <c r="T1917" s="83"/>
      <c r="U1917" s="83"/>
      <c r="V1917" s="83"/>
      <c r="W1917" s="83"/>
      <c r="X1917" s="74"/>
      <c r="Y1917" s="74"/>
      <c r="Z1917" s="74"/>
      <c r="AA1917" s="66"/>
      <c r="AB1917" s="72"/>
      <c r="AC1917" s="66"/>
      <c r="AD1917" s="72"/>
      <c r="AE1917" s="72"/>
      <c r="AF1917" s="72"/>
      <c r="AG1917" s="62"/>
      <c r="AH1917" s="104"/>
      <c r="AI1917" s="105"/>
      <c r="AJ1917" s="30"/>
      <c r="AK1917" s="30"/>
      <c r="AL1917" s="30"/>
      <c r="AM1917" s="30"/>
      <c r="AN1917" s="68"/>
      <c r="AO1917" s="68"/>
      <c r="AP1917" s="68"/>
      <c r="AQ1917" s="68"/>
      <c r="AR1917" s="68"/>
      <c r="AS1917" s="31"/>
      <c r="AT1917" s="73"/>
      <c r="AU1917" s="73"/>
      <c r="AV1917" s="68"/>
      <c r="AW1917" s="67"/>
      <c r="AX1917" s="67"/>
      <c r="AY1917" s="67"/>
      <c r="AZ1917" s="67"/>
      <c r="BA1917" s="123"/>
      <c r="BB1917" s="123"/>
      <c r="BC1917" s="123"/>
      <c r="BD1917" s="123"/>
      <c r="BE1917" s="123"/>
      <c r="BF1917" s="67"/>
    </row>
    <row r="1918" spans="1:58" ht="25.5" customHeight="1" x14ac:dyDescent="0.25">
      <c r="A1918" s="31"/>
      <c r="B1918" s="31"/>
      <c r="C1918" s="31"/>
      <c r="D1918" s="31"/>
      <c r="E1918" s="33"/>
      <c r="F1918" s="90"/>
      <c r="G1918" s="31"/>
      <c r="H1918" s="83"/>
      <c r="I1918" s="83"/>
      <c r="J1918" s="62"/>
      <c r="K1918" s="31"/>
      <c r="L1918" s="31"/>
      <c r="M1918" s="83"/>
      <c r="N1918" s="69"/>
      <c r="O1918" s="69"/>
      <c r="P1918" s="74"/>
      <c r="Q1918" s="74"/>
      <c r="R1918" s="75"/>
      <c r="S1918" s="34"/>
      <c r="T1918" s="83"/>
      <c r="U1918" s="83"/>
      <c r="V1918" s="83"/>
      <c r="W1918" s="83"/>
      <c r="X1918" s="74"/>
      <c r="Y1918" s="74"/>
      <c r="Z1918" s="74"/>
      <c r="AA1918" s="66"/>
      <c r="AB1918" s="72"/>
      <c r="AC1918" s="66"/>
      <c r="AD1918" s="72"/>
      <c r="AE1918" s="72"/>
      <c r="AF1918" s="72"/>
      <c r="AG1918" s="62"/>
      <c r="AH1918" s="104"/>
      <c r="AI1918" s="105"/>
      <c r="AJ1918" s="30"/>
      <c r="AK1918" s="30"/>
      <c r="AL1918" s="30"/>
      <c r="AM1918" s="30"/>
      <c r="AN1918" s="68"/>
      <c r="AO1918" s="68"/>
      <c r="AP1918" s="68"/>
      <c r="AQ1918" s="68"/>
      <c r="AR1918" s="68"/>
      <c r="AS1918" s="31"/>
      <c r="AT1918" s="73"/>
      <c r="AU1918" s="73"/>
      <c r="AV1918" s="68"/>
      <c r="AW1918" s="67"/>
      <c r="AX1918" s="67"/>
      <c r="AY1918" s="67"/>
      <c r="AZ1918" s="67"/>
      <c r="BA1918" s="123"/>
      <c r="BB1918" s="123"/>
      <c r="BC1918" s="123"/>
      <c r="BD1918" s="123"/>
      <c r="BE1918" s="123"/>
      <c r="BF1918" s="67"/>
    </row>
    <row r="1919" spans="1:58" ht="25.5" customHeight="1" x14ac:dyDescent="0.25">
      <c r="A1919" s="31"/>
      <c r="B1919" s="31"/>
      <c r="C1919" s="31"/>
      <c r="D1919" s="31"/>
      <c r="E1919" s="33"/>
      <c r="F1919" s="90"/>
      <c r="G1919" s="31"/>
      <c r="H1919" s="83"/>
      <c r="I1919" s="83"/>
      <c r="J1919" s="62"/>
      <c r="K1919" s="31"/>
      <c r="L1919" s="31"/>
      <c r="M1919" s="83"/>
      <c r="N1919" s="69"/>
      <c r="O1919" s="69"/>
      <c r="P1919" s="74"/>
      <c r="Q1919" s="74"/>
      <c r="R1919" s="75"/>
      <c r="S1919" s="34"/>
      <c r="T1919" s="83"/>
      <c r="U1919" s="83"/>
      <c r="V1919" s="83"/>
      <c r="W1919" s="83"/>
      <c r="X1919" s="74"/>
      <c r="Y1919" s="74"/>
      <c r="Z1919" s="74"/>
      <c r="AA1919" s="66"/>
      <c r="AB1919" s="72"/>
      <c r="AC1919" s="66"/>
      <c r="AD1919" s="72"/>
      <c r="AE1919" s="72"/>
      <c r="AF1919" s="72"/>
      <c r="AG1919" s="62"/>
      <c r="AH1919" s="104"/>
      <c r="AI1919" s="105"/>
      <c r="AJ1919" s="30"/>
      <c r="AK1919" s="30"/>
      <c r="AL1919" s="30"/>
      <c r="AM1919" s="30"/>
      <c r="AN1919" s="68"/>
      <c r="AO1919" s="68"/>
      <c r="AP1919" s="68"/>
      <c r="AQ1919" s="68"/>
      <c r="AR1919" s="68"/>
      <c r="AS1919" s="31"/>
      <c r="AT1919" s="73"/>
      <c r="AU1919" s="73"/>
      <c r="AV1919" s="68"/>
      <c r="AW1919" s="67"/>
      <c r="AX1919" s="67"/>
      <c r="AY1919" s="67"/>
      <c r="AZ1919" s="67"/>
      <c r="BA1919" s="123"/>
      <c r="BB1919" s="123"/>
      <c r="BC1919" s="123"/>
      <c r="BD1919" s="123"/>
      <c r="BE1919" s="123"/>
      <c r="BF1919" s="67"/>
    </row>
    <row r="1920" spans="1:58" ht="25.5" customHeight="1" x14ac:dyDescent="0.25">
      <c r="A1920" s="31"/>
      <c r="B1920" s="31"/>
      <c r="C1920" s="31"/>
      <c r="D1920" s="31"/>
      <c r="E1920" s="33"/>
      <c r="F1920" s="90"/>
      <c r="G1920" s="31"/>
      <c r="H1920" s="83"/>
      <c r="I1920" s="83"/>
      <c r="J1920" s="62"/>
      <c r="K1920" s="31"/>
      <c r="L1920" s="31"/>
      <c r="M1920" s="83"/>
      <c r="N1920" s="69"/>
      <c r="O1920" s="69"/>
      <c r="P1920" s="74"/>
      <c r="Q1920" s="74"/>
      <c r="R1920" s="75"/>
      <c r="S1920" s="34"/>
      <c r="T1920" s="83"/>
      <c r="U1920" s="83"/>
      <c r="V1920" s="83"/>
      <c r="W1920" s="83"/>
      <c r="X1920" s="74"/>
      <c r="Y1920" s="74"/>
      <c r="Z1920" s="74"/>
      <c r="AA1920" s="66"/>
      <c r="AB1920" s="72"/>
      <c r="AC1920" s="66"/>
      <c r="AD1920" s="72"/>
      <c r="AE1920" s="72"/>
      <c r="AF1920" s="72"/>
      <c r="AG1920" s="62"/>
      <c r="AH1920" s="104"/>
      <c r="AI1920" s="105"/>
      <c r="AJ1920" s="30"/>
      <c r="AK1920" s="30"/>
      <c r="AL1920" s="30"/>
      <c r="AM1920" s="30"/>
      <c r="AN1920" s="68"/>
      <c r="AO1920" s="68"/>
      <c r="AP1920" s="68"/>
      <c r="AQ1920" s="68"/>
      <c r="AR1920" s="68"/>
      <c r="AS1920" s="31"/>
      <c r="AT1920" s="73"/>
      <c r="AU1920" s="73"/>
      <c r="AV1920" s="68"/>
      <c r="AW1920" s="67"/>
      <c r="AX1920" s="67"/>
      <c r="AY1920" s="67"/>
      <c r="AZ1920" s="67"/>
      <c r="BA1920" s="123"/>
      <c r="BB1920" s="123"/>
      <c r="BC1920" s="123"/>
      <c r="BD1920" s="123"/>
      <c r="BE1920" s="123"/>
      <c r="BF1920" s="67"/>
    </row>
    <row r="1921" spans="1:58" ht="25.5" customHeight="1" x14ac:dyDescent="0.25">
      <c r="A1921" s="31"/>
      <c r="B1921" s="31"/>
      <c r="C1921" s="31"/>
      <c r="D1921" s="31"/>
      <c r="E1921" s="33"/>
      <c r="F1921" s="90"/>
      <c r="G1921" s="31"/>
      <c r="H1921" s="83"/>
      <c r="I1921" s="83"/>
      <c r="J1921" s="62"/>
      <c r="K1921" s="31"/>
      <c r="L1921" s="31"/>
      <c r="M1921" s="83"/>
      <c r="N1921" s="69"/>
      <c r="O1921" s="69"/>
      <c r="P1921" s="74"/>
      <c r="Q1921" s="74"/>
      <c r="R1921" s="75"/>
      <c r="S1921" s="34"/>
      <c r="T1921" s="83"/>
      <c r="U1921" s="83"/>
      <c r="V1921" s="83"/>
      <c r="W1921" s="83"/>
      <c r="X1921" s="74"/>
      <c r="Y1921" s="74"/>
      <c r="Z1921" s="74"/>
      <c r="AA1921" s="66"/>
      <c r="AB1921" s="72"/>
      <c r="AC1921" s="66"/>
      <c r="AD1921" s="72"/>
      <c r="AE1921" s="72"/>
      <c r="AF1921" s="72"/>
      <c r="AG1921" s="62"/>
      <c r="AH1921" s="104"/>
      <c r="AI1921" s="105"/>
      <c r="AJ1921" s="30"/>
      <c r="AK1921" s="30"/>
      <c r="AL1921" s="30"/>
      <c r="AM1921" s="30"/>
      <c r="AN1921" s="68"/>
      <c r="AO1921" s="68"/>
      <c r="AP1921" s="68"/>
      <c r="AQ1921" s="68"/>
      <c r="AR1921" s="68"/>
      <c r="AS1921" s="31"/>
      <c r="AT1921" s="73"/>
      <c r="AU1921" s="73"/>
      <c r="AV1921" s="68"/>
      <c r="AW1921" s="67"/>
      <c r="AX1921" s="67"/>
      <c r="AY1921" s="67"/>
      <c r="AZ1921" s="67"/>
      <c r="BA1921" s="123"/>
      <c r="BB1921" s="123"/>
      <c r="BC1921" s="123"/>
      <c r="BD1921" s="123"/>
      <c r="BE1921" s="123"/>
      <c r="BF1921" s="67"/>
    </row>
    <row r="1922" spans="1:58" ht="25.5" customHeight="1" x14ac:dyDescent="0.25">
      <c r="A1922" s="31"/>
      <c r="B1922" s="31"/>
      <c r="C1922" s="31"/>
      <c r="D1922" s="31"/>
      <c r="E1922" s="33"/>
      <c r="F1922" s="90"/>
      <c r="G1922" s="31"/>
      <c r="H1922" s="83"/>
      <c r="I1922" s="83"/>
      <c r="J1922" s="62"/>
      <c r="K1922" s="31"/>
      <c r="L1922" s="31"/>
      <c r="M1922" s="83"/>
      <c r="N1922" s="69"/>
      <c r="O1922" s="69"/>
      <c r="P1922" s="74"/>
      <c r="Q1922" s="74"/>
      <c r="R1922" s="75"/>
      <c r="S1922" s="34"/>
      <c r="T1922" s="83"/>
      <c r="U1922" s="83"/>
      <c r="V1922" s="83"/>
      <c r="W1922" s="83"/>
      <c r="X1922" s="74"/>
      <c r="Y1922" s="74"/>
      <c r="Z1922" s="74"/>
      <c r="AA1922" s="66"/>
      <c r="AB1922" s="72"/>
      <c r="AC1922" s="66"/>
      <c r="AD1922" s="72"/>
      <c r="AE1922" s="72"/>
      <c r="AF1922" s="72"/>
      <c r="AG1922" s="62"/>
      <c r="AH1922" s="104"/>
      <c r="AI1922" s="105"/>
      <c r="AJ1922" s="30"/>
      <c r="AK1922" s="30"/>
      <c r="AL1922" s="30"/>
      <c r="AM1922" s="30"/>
      <c r="AN1922" s="68"/>
      <c r="AO1922" s="68"/>
      <c r="AP1922" s="68"/>
      <c r="AQ1922" s="68"/>
      <c r="AR1922" s="68"/>
      <c r="AS1922" s="31"/>
      <c r="AT1922" s="73"/>
      <c r="AU1922" s="73"/>
      <c r="AV1922" s="68"/>
      <c r="AW1922" s="67"/>
      <c r="AX1922" s="67"/>
      <c r="AY1922" s="67"/>
      <c r="AZ1922" s="67"/>
      <c r="BA1922" s="123"/>
      <c r="BB1922" s="123"/>
      <c r="BC1922" s="123"/>
      <c r="BD1922" s="123"/>
      <c r="BE1922" s="123"/>
      <c r="BF1922" s="67"/>
    </row>
    <row r="1923" spans="1:58" ht="25.5" customHeight="1" x14ac:dyDescent="0.25">
      <c r="A1923" s="31"/>
      <c r="B1923" s="31"/>
      <c r="C1923" s="31"/>
      <c r="D1923" s="31"/>
      <c r="E1923" s="33"/>
      <c r="F1923" s="90"/>
      <c r="G1923" s="31"/>
      <c r="H1923" s="83"/>
      <c r="I1923" s="83"/>
      <c r="J1923" s="62"/>
      <c r="K1923" s="31"/>
      <c r="L1923" s="31"/>
      <c r="M1923" s="83"/>
      <c r="N1923" s="69"/>
      <c r="O1923" s="69"/>
      <c r="P1923" s="74"/>
      <c r="Q1923" s="74"/>
      <c r="R1923" s="75"/>
      <c r="S1923" s="34"/>
      <c r="T1923" s="83"/>
      <c r="U1923" s="83"/>
      <c r="V1923" s="83"/>
      <c r="W1923" s="83"/>
      <c r="X1923" s="74"/>
      <c r="Y1923" s="74"/>
      <c r="Z1923" s="74"/>
      <c r="AA1923" s="66"/>
      <c r="AB1923" s="72"/>
      <c r="AC1923" s="66"/>
      <c r="AD1923" s="72"/>
      <c r="AE1923" s="72"/>
      <c r="AF1923" s="72"/>
      <c r="AG1923" s="62"/>
      <c r="AH1923" s="104"/>
      <c r="AI1923" s="105"/>
      <c r="AJ1923" s="30"/>
      <c r="AK1923" s="30"/>
      <c r="AL1923" s="30"/>
      <c r="AM1923" s="30"/>
      <c r="AN1923" s="68"/>
      <c r="AO1923" s="68"/>
      <c r="AP1923" s="68"/>
      <c r="AQ1923" s="68"/>
      <c r="AR1923" s="68"/>
      <c r="AS1923" s="31"/>
      <c r="AT1923" s="73"/>
      <c r="AU1923" s="73"/>
      <c r="AV1923" s="68"/>
      <c r="AW1923" s="67"/>
      <c r="AX1923" s="67"/>
      <c r="AY1923" s="67"/>
      <c r="AZ1923" s="67"/>
      <c r="BA1923" s="123"/>
      <c r="BB1923" s="123"/>
      <c r="BC1923" s="123"/>
      <c r="BD1923" s="123"/>
      <c r="BE1923" s="123"/>
      <c r="BF1923" s="67"/>
    </row>
    <row r="1924" spans="1:58" ht="25.5" customHeight="1" x14ac:dyDescent="0.25">
      <c r="A1924" s="31"/>
      <c r="B1924" s="31"/>
      <c r="C1924" s="31"/>
      <c r="D1924" s="31"/>
      <c r="E1924" s="33"/>
      <c r="F1924" s="90"/>
      <c r="G1924" s="31"/>
      <c r="H1924" s="83"/>
      <c r="I1924" s="83"/>
      <c r="J1924" s="62"/>
      <c r="K1924" s="31"/>
      <c r="L1924" s="31"/>
      <c r="M1924" s="83"/>
      <c r="N1924" s="69"/>
      <c r="O1924" s="69"/>
      <c r="P1924" s="74"/>
      <c r="Q1924" s="74"/>
      <c r="R1924" s="75"/>
      <c r="S1924" s="34"/>
      <c r="T1924" s="83"/>
      <c r="U1924" s="83"/>
      <c r="V1924" s="83"/>
      <c r="W1924" s="83"/>
      <c r="X1924" s="74"/>
      <c r="Y1924" s="74"/>
      <c r="Z1924" s="74"/>
      <c r="AA1924" s="66"/>
      <c r="AB1924" s="72"/>
      <c r="AC1924" s="66"/>
      <c r="AD1924" s="72"/>
      <c r="AE1924" s="72"/>
      <c r="AF1924" s="72"/>
      <c r="AG1924" s="62"/>
      <c r="AH1924" s="104"/>
      <c r="AI1924" s="105"/>
      <c r="AJ1924" s="30"/>
      <c r="AK1924" s="30"/>
      <c r="AL1924" s="30"/>
      <c r="AM1924" s="30"/>
      <c r="AN1924" s="68"/>
      <c r="AO1924" s="68"/>
      <c r="AP1924" s="68"/>
      <c r="AQ1924" s="68"/>
      <c r="AR1924" s="68"/>
      <c r="AS1924" s="31"/>
      <c r="AT1924" s="73"/>
      <c r="AU1924" s="73"/>
      <c r="AV1924" s="68"/>
      <c r="AW1924" s="67"/>
      <c r="AX1924" s="67"/>
      <c r="AY1924" s="67"/>
      <c r="AZ1924" s="67"/>
      <c r="BA1924" s="123"/>
      <c r="BB1924" s="123"/>
      <c r="BC1924" s="123"/>
      <c r="BD1924" s="123"/>
      <c r="BE1924" s="123"/>
      <c r="BF1924" s="67"/>
    </row>
    <row r="1925" spans="1:58" ht="25.5" customHeight="1" x14ac:dyDescent="0.25">
      <c r="A1925" s="31"/>
      <c r="B1925" s="31"/>
      <c r="C1925" s="31"/>
      <c r="D1925" s="31"/>
      <c r="E1925" s="33"/>
      <c r="F1925" s="90"/>
      <c r="G1925" s="31"/>
      <c r="H1925" s="83"/>
      <c r="I1925" s="83"/>
      <c r="J1925" s="62"/>
      <c r="K1925" s="31"/>
      <c r="L1925" s="31"/>
      <c r="M1925" s="83"/>
      <c r="N1925" s="69"/>
      <c r="O1925" s="69"/>
      <c r="P1925" s="74"/>
      <c r="Q1925" s="74"/>
      <c r="R1925" s="75"/>
      <c r="S1925" s="34"/>
      <c r="T1925" s="83"/>
      <c r="U1925" s="83"/>
      <c r="V1925" s="83"/>
      <c r="W1925" s="83"/>
      <c r="X1925" s="74"/>
      <c r="Y1925" s="74"/>
      <c r="Z1925" s="74"/>
      <c r="AA1925" s="66"/>
      <c r="AB1925" s="72"/>
      <c r="AC1925" s="66"/>
      <c r="AD1925" s="72"/>
      <c r="AE1925" s="72"/>
      <c r="AF1925" s="72"/>
      <c r="AG1925" s="62"/>
      <c r="AH1925" s="104"/>
      <c r="AI1925" s="105"/>
      <c r="AJ1925" s="30"/>
      <c r="AK1925" s="30"/>
      <c r="AL1925" s="30"/>
      <c r="AM1925" s="30"/>
      <c r="AN1925" s="68"/>
      <c r="AO1925" s="68"/>
      <c r="AP1925" s="68"/>
      <c r="AQ1925" s="68"/>
      <c r="AR1925" s="68"/>
      <c r="AS1925" s="31"/>
      <c r="AT1925" s="73"/>
      <c r="AU1925" s="73"/>
      <c r="AV1925" s="68"/>
      <c r="AW1925" s="67"/>
      <c r="AX1925" s="67"/>
      <c r="AY1925" s="67"/>
      <c r="AZ1925" s="67"/>
      <c r="BA1925" s="123"/>
      <c r="BB1925" s="123"/>
      <c r="BC1925" s="123"/>
      <c r="BD1925" s="123"/>
      <c r="BE1925" s="123"/>
      <c r="BF1925" s="67"/>
    </row>
    <row r="1926" spans="1:58" ht="25.5" customHeight="1" x14ac:dyDescent="0.25">
      <c r="A1926" s="31"/>
      <c r="B1926" s="31"/>
      <c r="C1926" s="31"/>
      <c r="D1926" s="31"/>
      <c r="E1926" s="33"/>
      <c r="F1926" s="90"/>
      <c r="G1926" s="31"/>
      <c r="H1926" s="83"/>
      <c r="I1926" s="83"/>
      <c r="J1926" s="62"/>
      <c r="K1926" s="31"/>
      <c r="L1926" s="31"/>
      <c r="M1926" s="83"/>
      <c r="N1926" s="69"/>
      <c r="O1926" s="69"/>
      <c r="P1926" s="74"/>
      <c r="Q1926" s="74"/>
      <c r="R1926" s="75"/>
      <c r="S1926" s="34"/>
      <c r="T1926" s="83"/>
      <c r="U1926" s="83"/>
      <c r="V1926" s="83"/>
      <c r="W1926" s="83"/>
      <c r="X1926" s="74"/>
      <c r="Y1926" s="74"/>
      <c r="Z1926" s="74"/>
      <c r="AA1926" s="66"/>
      <c r="AB1926" s="72"/>
      <c r="AC1926" s="66"/>
      <c r="AD1926" s="72"/>
      <c r="AE1926" s="72"/>
      <c r="AF1926" s="72"/>
      <c r="AG1926" s="62"/>
      <c r="AH1926" s="104"/>
      <c r="AI1926" s="105"/>
      <c r="AJ1926" s="30"/>
      <c r="AK1926" s="30"/>
      <c r="AL1926" s="30"/>
      <c r="AM1926" s="30"/>
      <c r="AN1926" s="68"/>
      <c r="AO1926" s="68"/>
      <c r="AP1926" s="68"/>
      <c r="AQ1926" s="68"/>
      <c r="AR1926" s="68"/>
      <c r="AS1926" s="31"/>
      <c r="AT1926" s="73"/>
      <c r="AU1926" s="73"/>
      <c r="AV1926" s="68"/>
      <c r="AW1926" s="67"/>
      <c r="AX1926" s="67"/>
      <c r="AY1926" s="67"/>
      <c r="AZ1926" s="67"/>
      <c r="BA1926" s="123"/>
      <c r="BB1926" s="123"/>
      <c r="BC1926" s="123"/>
      <c r="BD1926" s="123"/>
      <c r="BE1926" s="123"/>
      <c r="BF1926" s="67"/>
    </row>
    <row r="1927" spans="1:58" ht="25.5" customHeight="1" x14ac:dyDescent="0.25">
      <c r="A1927" s="31"/>
      <c r="B1927" s="31"/>
      <c r="C1927" s="31"/>
      <c r="D1927" s="31"/>
      <c r="E1927" s="33"/>
      <c r="F1927" s="90"/>
      <c r="G1927" s="31"/>
      <c r="H1927" s="83"/>
      <c r="I1927" s="83"/>
      <c r="J1927" s="62"/>
      <c r="K1927" s="31"/>
      <c r="L1927" s="31"/>
      <c r="M1927" s="83"/>
      <c r="N1927" s="69"/>
      <c r="O1927" s="69"/>
      <c r="P1927" s="74"/>
      <c r="Q1927" s="74"/>
      <c r="R1927" s="75"/>
      <c r="S1927" s="34"/>
      <c r="T1927" s="83"/>
      <c r="U1927" s="83"/>
      <c r="V1927" s="83"/>
      <c r="W1927" s="83"/>
      <c r="X1927" s="74"/>
      <c r="Y1927" s="74"/>
      <c r="Z1927" s="74"/>
      <c r="AA1927" s="66"/>
      <c r="AB1927" s="72"/>
      <c r="AC1927" s="66"/>
      <c r="AD1927" s="72"/>
      <c r="AE1927" s="72"/>
      <c r="AF1927" s="72"/>
      <c r="AG1927" s="62"/>
      <c r="AH1927" s="104"/>
      <c r="AI1927" s="105"/>
      <c r="AJ1927" s="30"/>
      <c r="AK1927" s="30"/>
      <c r="AL1927" s="30"/>
      <c r="AM1927" s="30"/>
      <c r="AN1927" s="68"/>
      <c r="AO1927" s="68"/>
      <c r="AP1927" s="68"/>
      <c r="AQ1927" s="68"/>
      <c r="AR1927" s="68"/>
      <c r="AS1927" s="31"/>
      <c r="AT1927" s="73"/>
      <c r="AU1927" s="73"/>
      <c r="AV1927" s="68"/>
      <c r="AW1927" s="67"/>
      <c r="AX1927" s="67"/>
      <c r="AY1927" s="67"/>
      <c r="AZ1927" s="67"/>
      <c r="BA1927" s="123"/>
      <c r="BB1927" s="123"/>
      <c r="BC1927" s="123"/>
      <c r="BD1927" s="123"/>
      <c r="BE1927" s="123"/>
      <c r="BF1927" s="67"/>
    </row>
    <row r="1928" spans="1:58" ht="25.5" customHeight="1" x14ac:dyDescent="0.25">
      <c r="A1928" s="31"/>
      <c r="B1928" s="31"/>
      <c r="C1928" s="31"/>
      <c r="D1928" s="31"/>
      <c r="E1928" s="33"/>
      <c r="F1928" s="90"/>
      <c r="G1928" s="31"/>
      <c r="H1928" s="83"/>
      <c r="I1928" s="83"/>
      <c r="J1928" s="62"/>
      <c r="K1928" s="31"/>
      <c r="L1928" s="31"/>
      <c r="M1928" s="83"/>
      <c r="N1928" s="69"/>
      <c r="O1928" s="69"/>
      <c r="P1928" s="74"/>
      <c r="Q1928" s="74"/>
      <c r="R1928" s="75"/>
      <c r="S1928" s="34"/>
      <c r="T1928" s="83"/>
      <c r="U1928" s="83"/>
      <c r="V1928" s="83"/>
      <c r="W1928" s="83"/>
      <c r="X1928" s="74"/>
      <c r="Y1928" s="74"/>
      <c r="Z1928" s="74"/>
      <c r="AA1928" s="66"/>
      <c r="AB1928" s="72"/>
      <c r="AC1928" s="66"/>
      <c r="AD1928" s="72"/>
      <c r="AE1928" s="72"/>
      <c r="AF1928" s="72"/>
      <c r="AG1928" s="62"/>
      <c r="AH1928" s="104"/>
      <c r="AI1928" s="105"/>
      <c r="AJ1928" s="30"/>
      <c r="AK1928" s="30"/>
      <c r="AL1928" s="30"/>
      <c r="AM1928" s="30"/>
      <c r="AN1928" s="68"/>
      <c r="AO1928" s="68"/>
      <c r="AP1928" s="68"/>
      <c r="AQ1928" s="68"/>
      <c r="AR1928" s="68"/>
      <c r="AS1928" s="31"/>
      <c r="AT1928" s="73"/>
      <c r="AU1928" s="73"/>
      <c r="AV1928" s="68"/>
      <c r="AW1928" s="67"/>
      <c r="AX1928" s="67"/>
      <c r="AY1928" s="67"/>
      <c r="AZ1928" s="67"/>
      <c r="BA1928" s="123"/>
      <c r="BB1928" s="123"/>
      <c r="BC1928" s="123"/>
      <c r="BD1928" s="123"/>
      <c r="BE1928" s="123"/>
      <c r="BF1928" s="67"/>
    </row>
    <row r="1929" spans="1:58" ht="25.5" customHeight="1" x14ac:dyDescent="0.25">
      <c r="A1929" s="31"/>
      <c r="B1929" s="31"/>
      <c r="C1929" s="31"/>
      <c r="D1929" s="31"/>
      <c r="E1929" s="33"/>
      <c r="F1929" s="90"/>
      <c r="G1929" s="31"/>
      <c r="H1929" s="83"/>
      <c r="I1929" s="83"/>
      <c r="J1929" s="62"/>
      <c r="K1929" s="31"/>
      <c r="L1929" s="31"/>
      <c r="M1929" s="83"/>
      <c r="N1929" s="69"/>
      <c r="O1929" s="69"/>
      <c r="P1929" s="74"/>
      <c r="Q1929" s="74"/>
      <c r="R1929" s="75"/>
      <c r="S1929" s="34"/>
      <c r="T1929" s="83"/>
      <c r="U1929" s="83"/>
      <c r="V1929" s="83"/>
      <c r="W1929" s="83"/>
      <c r="X1929" s="74"/>
      <c r="Y1929" s="74"/>
      <c r="Z1929" s="74"/>
      <c r="AA1929" s="66"/>
      <c r="AB1929" s="72"/>
      <c r="AC1929" s="66"/>
      <c r="AD1929" s="72"/>
      <c r="AE1929" s="72"/>
      <c r="AF1929" s="72"/>
      <c r="AG1929" s="62"/>
      <c r="AH1929" s="104"/>
      <c r="AI1929" s="105"/>
      <c r="AJ1929" s="30"/>
      <c r="AK1929" s="30"/>
      <c r="AL1929" s="30"/>
      <c r="AM1929" s="30"/>
      <c r="AN1929" s="68"/>
      <c r="AO1929" s="68"/>
      <c r="AP1929" s="68"/>
      <c r="AQ1929" s="68"/>
      <c r="AR1929" s="68"/>
      <c r="AS1929" s="31"/>
      <c r="AT1929" s="73"/>
      <c r="AU1929" s="73"/>
      <c r="AV1929" s="68"/>
      <c r="AW1929" s="67"/>
      <c r="AX1929" s="67"/>
      <c r="AY1929" s="67"/>
      <c r="AZ1929" s="67"/>
      <c r="BA1929" s="123"/>
      <c r="BB1929" s="123"/>
      <c r="BC1929" s="123"/>
      <c r="BD1929" s="123"/>
      <c r="BE1929" s="123"/>
      <c r="BF1929" s="67"/>
    </row>
    <row r="1930" spans="1:58" ht="25.5" customHeight="1" x14ac:dyDescent="0.25">
      <c r="A1930" s="31"/>
      <c r="B1930" s="31"/>
      <c r="C1930" s="31"/>
      <c r="D1930" s="31"/>
      <c r="E1930" s="33"/>
      <c r="F1930" s="90"/>
      <c r="G1930" s="31"/>
      <c r="H1930" s="83"/>
      <c r="I1930" s="83"/>
      <c r="J1930" s="62"/>
      <c r="K1930" s="31"/>
      <c r="L1930" s="31"/>
      <c r="M1930" s="83"/>
      <c r="N1930" s="69"/>
      <c r="O1930" s="69"/>
      <c r="P1930" s="74"/>
      <c r="Q1930" s="74"/>
      <c r="R1930" s="75"/>
      <c r="S1930" s="34"/>
      <c r="T1930" s="83"/>
      <c r="U1930" s="83"/>
      <c r="V1930" s="83"/>
      <c r="W1930" s="83"/>
      <c r="X1930" s="74"/>
      <c r="Y1930" s="74"/>
      <c r="Z1930" s="74"/>
      <c r="AA1930" s="66"/>
      <c r="AB1930" s="72"/>
      <c r="AC1930" s="66"/>
      <c r="AD1930" s="72"/>
      <c r="AE1930" s="72"/>
      <c r="AF1930" s="72"/>
      <c r="AG1930" s="62"/>
      <c r="AH1930" s="104"/>
      <c r="AI1930" s="105"/>
      <c r="AJ1930" s="30"/>
      <c r="AK1930" s="30"/>
      <c r="AL1930" s="30"/>
      <c r="AM1930" s="30"/>
      <c r="AN1930" s="68"/>
      <c r="AO1930" s="68"/>
      <c r="AP1930" s="68"/>
      <c r="AQ1930" s="68"/>
      <c r="AR1930" s="68"/>
      <c r="AS1930" s="31"/>
      <c r="AT1930" s="73"/>
      <c r="AU1930" s="73"/>
      <c r="AV1930" s="68"/>
      <c r="AW1930" s="67"/>
      <c r="AX1930" s="67"/>
      <c r="AY1930" s="67"/>
      <c r="AZ1930" s="67"/>
      <c r="BA1930" s="123"/>
      <c r="BB1930" s="123"/>
      <c r="BC1930" s="123"/>
      <c r="BD1930" s="123"/>
      <c r="BE1930" s="123"/>
      <c r="BF1930" s="67"/>
    </row>
    <row r="1931" spans="1:58" ht="25.5" customHeight="1" x14ac:dyDescent="0.25">
      <c r="A1931" s="31"/>
      <c r="B1931" s="31"/>
      <c r="C1931" s="31"/>
      <c r="D1931" s="31"/>
      <c r="E1931" s="33"/>
      <c r="F1931" s="90"/>
      <c r="G1931" s="31"/>
      <c r="H1931" s="83"/>
      <c r="I1931" s="83"/>
      <c r="J1931" s="62"/>
      <c r="K1931" s="31"/>
      <c r="L1931" s="31"/>
      <c r="M1931" s="83"/>
      <c r="N1931" s="69"/>
      <c r="O1931" s="69"/>
      <c r="P1931" s="74"/>
      <c r="Q1931" s="74"/>
      <c r="R1931" s="75"/>
      <c r="S1931" s="34"/>
      <c r="T1931" s="83"/>
      <c r="U1931" s="83"/>
      <c r="V1931" s="83"/>
      <c r="W1931" s="83"/>
      <c r="X1931" s="74"/>
      <c r="Y1931" s="74"/>
      <c r="Z1931" s="74"/>
      <c r="AA1931" s="66"/>
      <c r="AB1931" s="72"/>
      <c r="AC1931" s="66"/>
      <c r="AD1931" s="72"/>
      <c r="AE1931" s="72"/>
      <c r="AF1931" s="72"/>
      <c r="AG1931" s="62"/>
      <c r="AH1931" s="104"/>
      <c r="AI1931" s="105"/>
      <c r="AJ1931" s="30"/>
      <c r="AK1931" s="30"/>
      <c r="AL1931" s="30"/>
      <c r="AM1931" s="30"/>
      <c r="AN1931" s="68"/>
      <c r="AO1931" s="68"/>
      <c r="AP1931" s="68"/>
      <c r="AQ1931" s="68"/>
      <c r="AR1931" s="68"/>
      <c r="AS1931" s="31"/>
      <c r="AT1931" s="73"/>
      <c r="AU1931" s="73"/>
      <c r="AV1931" s="68"/>
      <c r="AW1931" s="67"/>
      <c r="AX1931" s="67"/>
      <c r="AY1931" s="67"/>
      <c r="AZ1931" s="67"/>
      <c r="BA1931" s="123"/>
      <c r="BB1931" s="123"/>
      <c r="BC1931" s="123"/>
      <c r="BD1931" s="123"/>
      <c r="BE1931" s="123"/>
      <c r="BF1931" s="67"/>
    </row>
    <row r="1932" spans="1:58" ht="25.5" customHeight="1" x14ac:dyDescent="0.25">
      <c r="A1932" s="31"/>
      <c r="B1932" s="31"/>
      <c r="C1932" s="31"/>
      <c r="D1932" s="31"/>
      <c r="E1932" s="33"/>
      <c r="F1932" s="90"/>
      <c r="G1932" s="31"/>
      <c r="H1932" s="83"/>
      <c r="I1932" s="83"/>
      <c r="J1932" s="62"/>
      <c r="K1932" s="31"/>
      <c r="L1932" s="31"/>
      <c r="M1932" s="83"/>
      <c r="N1932" s="69"/>
      <c r="O1932" s="69"/>
      <c r="P1932" s="74"/>
      <c r="Q1932" s="74"/>
      <c r="R1932" s="75"/>
      <c r="S1932" s="34"/>
      <c r="T1932" s="83"/>
      <c r="U1932" s="83"/>
      <c r="V1932" s="83"/>
      <c r="W1932" s="83"/>
      <c r="X1932" s="74"/>
      <c r="Y1932" s="74"/>
      <c r="Z1932" s="74"/>
      <c r="AA1932" s="66"/>
      <c r="AB1932" s="72"/>
      <c r="AC1932" s="66"/>
      <c r="AD1932" s="72"/>
      <c r="AE1932" s="72"/>
      <c r="AF1932" s="72"/>
      <c r="AG1932" s="62"/>
      <c r="AH1932" s="104"/>
      <c r="AI1932" s="105"/>
      <c r="AJ1932" s="30"/>
      <c r="AK1932" s="30"/>
      <c r="AL1932" s="30"/>
      <c r="AM1932" s="30"/>
      <c r="AN1932" s="68"/>
      <c r="AO1932" s="68"/>
      <c r="AP1932" s="68"/>
      <c r="AQ1932" s="68"/>
      <c r="AR1932" s="68"/>
      <c r="AS1932" s="31"/>
      <c r="AT1932" s="73"/>
      <c r="AU1932" s="73"/>
      <c r="AV1932" s="68"/>
      <c r="AW1932" s="67"/>
      <c r="AX1932" s="67"/>
      <c r="AY1932" s="67"/>
      <c r="AZ1932" s="67"/>
      <c r="BA1932" s="123"/>
      <c r="BB1932" s="123"/>
      <c r="BC1932" s="123"/>
      <c r="BD1932" s="123"/>
      <c r="BE1932" s="123"/>
      <c r="BF1932" s="67"/>
    </row>
    <row r="1933" spans="1:58" ht="25.5" customHeight="1" x14ac:dyDescent="0.25">
      <c r="A1933" s="31"/>
      <c r="B1933" s="31"/>
      <c r="C1933" s="31"/>
      <c r="D1933" s="31"/>
      <c r="E1933" s="33"/>
      <c r="F1933" s="90"/>
      <c r="G1933" s="31"/>
      <c r="H1933" s="83"/>
      <c r="I1933" s="83"/>
      <c r="J1933" s="62"/>
      <c r="K1933" s="31"/>
      <c r="L1933" s="31"/>
      <c r="M1933" s="83"/>
      <c r="N1933" s="69"/>
      <c r="O1933" s="69"/>
      <c r="P1933" s="74"/>
      <c r="Q1933" s="74"/>
      <c r="R1933" s="75"/>
      <c r="S1933" s="34"/>
      <c r="T1933" s="83"/>
      <c r="U1933" s="83"/>
      <c r="V1933" s="83"/>
      <c r="W1933" s="83"/>
      <c r="X1933" s="74"/>
      <c r="Y1933" s="74"/>
      <c r="Z1933" s="74"/>
      <c r="AA1933" s="66"/>
      <c r="AB1933" s="72"/>
      <c r="AC1933" s="66"/>
      <c r="AD1933" s="72"/>
      <c r="AE1933" s="72"/>
      <c r="AF1933" s="72"/>
      <c r="AG1933" s="62"/>
      <c r="AH1933" s="104"/>
      <c r="AI1933" s="105"/>
      <c r="AJ1933" s="30"/>
      <c r="AK1933" s="30"/>
      <c r="AL1933" s="30"/>
      <c r="AM1933" s="30"/>
      <c r="AN1933" s="68"/>
      <c r="AO1933" s="68"/>
      <c r="AP1933" s="68"/>
      <c r="AQ1933" s="68"/>
      <c r="AR1933" s="68"/>
      <c r="AS1933" s="31"/>
      <c r="AT1933" s="73"/>
      <c r="AU1933" s="73"/>
      <c r="AV1933" s="68"/>
      <c r="AW1933" s="67"/>
      <c r="AX1933" s="67"/>
      <c r="AY1933" s="67"/>
      <c r="AZ1933" s="67"/>
      <c r="BA1933" s="123"/>
      <c r="BB1933" s="123"/>
      <c r="BC1933" s="123"/>
      <c r="BD1933" s="123"/>
      <c r="BE1933" s="123"/>
      <c r="BF1933" s="67"/>
    </row>
    <row r="1934" spans="1:58" ht="25.5" customHeight="1" x14ac:dyDescent="0.25">
      <c r="A1934" s="31"/>
      <c r="B1934" s="31"/>
      <c r="C1934" s="31"/>
      <c r="D1934" s="31"/>
      <c r="E1934" s="33"/>
      <c r="F1934" s="90"/>
      <c r="G1934" s="31"/>
      <c r="H1934" s="83"/>
      <c r="I1934" s="83"/>
      <c r="J1934" s="62"/>
      <c r="K1934" s="31"/>
      <c r="L1934" s="31"/>
      <c r="M1934" s="83"/>
      <c r="N1934" s="69"/>
      <c r="O1934" s="69"/>
      <c r="P1934" s="74"/>
      <c r="Q1934" s="74"/>
      <c r="R1934" s="75"/>
      <c r="S1934" s="34"/>
      <c r="T1934" s="83"/>
      <c r="U1934" s="83"/>
      <c r="V1934" s="83"/>
      <c r="W1934" s="83"/>
      <c r="X1934" s="74"/>
      <c r="Y1934" s="74"/>
      <c r="Z1934" s="74"/>
      <c r="AA1934" s="66"/>
      <c r="AB1934" s="72"/>
      <c r="AC1934" s="66"/>
      <c r="AD1934" s="72"/>
      <c r="AE1934" s="72"/>
      <c r="AF1934" s="72"/>
      <c r="AG1934" s="62"/>
      <c r="AH1934" s="104"/>
      <c r="AI1934" s="105"/>
      <c r="AJ1934" s="30"/>
      <c r="AK1934" s="30"/>
      <c r="AL1934" s="30"/>
      <c r="AM1934" s="30"/>
      <c r="AN1934" s="68"/>
      <c r="AO1934" s="68"/>
      <c r="AP1934" s="68"/>
      <c r="AQ1934" s="68"/>
      <c r="AR1934" s="68"/>
      <c r="AS1934" s="31"/>
      <c r="AT1934" s="73"/>
      <c r="AU1934" s="73"/>
      <c r="AV1934" s="68"/>
      <c r="AW1934" s="67"/>
      <c r="AX1934" s="67"/>
      <c r="AY1934" s="67"/>
      <c r="AZ1934" s="67"/>
      <c r="BA1934" s="123"/>
      <c r="BB1934" s="123"/>
      <c r="BC1934" s="123"/>
      <c r="BD1934" s="123"/>
      <c r="BE1934" s="123"/>
      <c r="BF1934" s="67"/>
    </row>
    <row r="1935" spans="1:58" ht="25.5" customHeight="1" x14ac:dyDescent="0.25">
      <c r="A1935" s="31"/>
      <c r="B1935" s="31"/>
      <c r="C1935" s="31"/>
      <c r="D1935" s="31"/>
      <c r="E1935" s="33"/>
      <c r="F1935" s="90"/>
      <c r="G1935" s="31"/>
      <c r="H1935" s="83"/>
      <c r="I1935" s="83"/>
      <c r="J1935" s="62"/>
      <c r="K1935" s="31"/>
      <c r="L1935" s="31"/>
      <c r="M1935" s="83"/>
      <c r="N1935" s="69"/>
      <c r="O1935" s="69"/>
      <c r="P1935" s="74"/>
      <c r="Q1935" s="74"/>
      <c r="R1935" s="75"/>
      <c r="S1935" s="34"/>
      <c r="T1935" s="83"/>
      <c r="U1935" s="83"/>
      <c r="V1935" s="83"/>
      <c r="W1935" s="83"/>
      <c r="X1935" s="74"/>
      <c r="Y1935" s="74"/>
      <c r="Z1935" s="74"/>
      <c r="AA1935" s="66"/>
      <c r="AB1935" s="72"/>
      <c r="AC1935" s="66"/>
      <c r="AD1935" s="72"/>
      <c r="AE1935" s="72"/>
      <c r="AF1935" s="72"/>
      <c r="AG1935" s="62"/>
      <c r="AH1935" s="104"/>
      <c r="AI1935" s="105"/>
      <c r="AJ1935" s="30"/>
      <c r="AK1935" s="30"/>
      <c r="AL1935" s="30"/>
      <c r="AM1935" s="30"/>
      <c r="AN1935" s="68"/>
      <c r="AO1935" s="68"/>
      <c r="AP1935" s="68"/>
      <c r="AQ1935" s="68"/>
      <c r="AR1935" s="68"/>
      <c r="AS1935" s="31"/>
      <c r="AT1935" s="73"/>
      <c r="AU1935" s="73"/>
      <c r="AV1935" s="68"/>
      <c r="AW1935" s="67"/>
      <c r="AX1935" s="67"/>
      <c r="AY1935" s="67"/>
      <c r="AZ1935" s="67"/>
      <c r="BA1935" s="123"/>
      <c r="BB1935" s="123"/>
      <c r="BC1935" s="123"/>
      <c r="BD1935" s="123"/>
      <c r="BE1935" s="123"/>
      <c r="BF1935" s="67"/>
    </row>
    <row r="1936" spans="1:58" ht="25.5" customHeight="1" x14ac:dyDescent="0.25">
      <c r="A1936" s="31"/>
      <c r="B1936" s="31"/>
      <c r="C1936" s="31"/>
      <c r="D1936" s="31"/>
      <c r="E1936" s="33"/>
      <c r="F1936" s="90"/>
      <c r="G1936" s="31"/>
      <c r="H1936" s="83"/>
      <c r="I1936" s="83"/>
      <c r="J1936" s="62"/>
      <c r="K1936" s="31"/>
      <c r="L1936" s="31"/>
      <c r="M1936" s="83"/>
      <c r="N1936" s="69"/>
      <c r="O1936" s="69"/>
      <c r="P1936" s="74"/>
      <c r="Q1936" s="74"/>
      <c r="R1936" s="75"/>
      <c r="S1936" s="34"/>
      <c r="T1936" s="83"/>
      <c r="U1936" s="83"/>
      <c r="V1936" s="83"/>
      <c r="W1936" s="83"/>
      <c r="X1936" s="74"/>
      <c r="Y1936" s="74"/>
      <c r="Z1936" s="74"/>
      <c r="AA1936" s="66"/>
      <c r="AB1936" s="72"/>
      <c r="AC1936" s="66"/>
      <c r="AD1936" s="72"/>
      <c r="AE1936" s="72"/>
      <c r="AF1936" s="72"/>
      <c r="AG1936" s="62"/>
      <c r="AH1936" s="104"/>
      <c r="AI1936" s="105"/>
      <c r="AJ1936" s="30"/>
      <c r="AK1936" s="30"/>
      <c r="AL1936" s="30"/>
      <c r="AM1936" s="30"/>
      <c r="AN1936" s="68"/>
      <c r="AO1936" s="68"/>
      <c r="AP1936" s="68"/>
      <c r="AQ1936" s="68"/>
      <c r="AR1936" s="68"/>
      <c r="AS1936" s="31"/>
      <c r="AT1936" s="73"/>
      <c r="AU1936" s="73"/>
      <c r="AV1936" s="68"/>
      <c r="AW1936" s="67"/>
      <c r="AX1936" s="67"/>
      <c r="AY1936" s="67"/>
      <c r="AZ1936" s="67"/>
      <c r="BA1936" s="123"/>
      <c r="BB1936" s="123"/>
      <c r="BC1936" s="123"/>
      <c r="BD1936" s="123"/>
      <c r="BE1936" s="123"/>
      <c r="BF1936" s="67"/>
    </row>
    <row r="1937" spans="1:58" ht="25.5" customHeight="1" x14ac:dyDescent="0.25">
      <c r="A1937" s="31"/>
      <c r="B1937" s="31"/>
      <c r="C1937" s="31"/>
      <c r="D1937" s="31"/>
      <c r="E1937" s="33"/>
      <c r="F1937" s="90"/>
      <c r="G1937" s="31"/>
      <c r="H1937" s="83"/>
      <c r="I1937" s="83"/>
      <c r="J1937" s="62"/>
      <c r="K1937" s="31"/>
      <c r="L1937" s="31"/>
      <c r="M1937" s="83"/>
      <c r="N1937" s="69"/>
      <c r="O1937" s="69"/>
      <c r="P1937" s="74"/>
      <c r="Q1937" s="74"/>
      <c r="R1937" s="75"/>
      <c r="S1937" s="34"/>
      <c r="T1937" s="83"/>
      <c r="U1937" s="83"/>
      <c r="V1937" s="83"/>
      <c r="W1937" s="83"/>
      <c r="X1937" s="74"/>
      <c r="Y1937" s="74"/>
      <c r="Z1937" s="74"/>
      <c r="AA1937" s="66"/>
      <c r="AB1937" s="72"/>
      <c r="AC1937" s="66"/>
      <c r="AD1937" s="72"/>
      <c r="AE1937" s="72"/>
      <c r="AF1937" s="72"/>
      <c r="AG1937" s="62"/>
      <c r="AH1937" s="104"/>
      <c r="AI1937" s="105"/>
      <c r="AJ1937" s="30"/>
      <c r="AK1937" s="30"/>
      <c r="AL1937" s="30"/>
      <c r="AM1937" s="30"/>
      <c r="AN1937" s="68"/>
      <c r="AO1937" s="68"/>
      <c r="AP1937" s="68"/>
      <c r="AQ1937" s="68"/>
      <c r="AR1937" s="68"/>
      <c r="AS1937" s="31"/>
      <c r="AT1937" s="73"/>
      <c r="AU1937" s="73"/>
      <c r="AV1937" s="68"/>
      <c r="AW1937" s="67"/>
      <c r="AX1937" s="67"/>
      <c r="AY1937" s="67"/>
      <c r="AZ1937" s="67"/>
      <c r="BA1937" s="123"/>
      <c r="BB1937" s="123"/>
      <c r="BC1937" s="123"/>
      <c r="BD1937" s="123"/>
      <c r="BE1937" s="123"/>
      <c r="BF1937" s="67"/>
    </row>
    <row r="1938" spans="1:58" ht="25.5" customHeight="1" x14ac:dyDescent="0.25">
      <c r="A1938" s="31"/>
      <c r="B1938" s="31"/>
      <c r="C1938" s="31"/>
      <c r="D1938" s="31"/>
      <c r="E1938" s="33"/>
      <c r="F1938" s="90"/>
      <c r="G1938" s="31"/>
      <c r="H1938" s="83"/>
      <c r="I1938" s="83"/>
      <c r="J1938" s="62"/>
      <c r="K1938" s="31"/>
      <c r="L1938" s="31"/>
      <c r="M1938" s="83"/>
      <c r="N1938" s="69"/>
      <c r="O1938" s="69"/>
      <c r="P1938" s="74"/>
      <c r="Q1938" s="74"/>
      <c r="R1938" s="75"/>
      <c r="S1938" s="34"/>
      <c r="T1938" s="83"/>
      <c r="U1938" s="83"/>
      <c r="V1938" s="83"/>
      <c r="W1938" s="83"/>
      <c r="X1938" s="74"/>
      <c r="Y1938" s="74"/>
      <c r="Z1938" s="74"/>
      <c r="AA1938" s="66"/>
      <c r="AB1938" s="72"/>
      <c r="AC1938" s="66"/>
      <c r="AD1938" s="72"/>
      <c r="AE1938" s="72"/>
      <c r="AF1938" s="72"/>
      <c r="AG1938" s="62"/>
      <c r="AH1938" s="104"/>
      <c r="AI1938" s="105"/>
      <c r="AJ1938" s="30"/>
      <c r="AK1938" s="30"/>
      <c r="AL1938" s="30"/>
      <c r="AM1938" s="30"/>
      <c r="AN1938" s="68"/>
      <c r="AO1938" s="68"/>
      <c r="AP1938" s="68"/>
      <c r="AQ1938" s="68"/>
      <c r="AR1938" s="68"/>
      <c r="AS1938" s="31"/>
      <c r="AT1938" s="73"/>
      <c r="AU1938" s="73"/>
      <c r="AV1938" s="68"/>
      <c r="AW1938" s="67"/>
      <c r="AX1938" s="67"/>
      <c r="AY1938" s="67"/>
      <c r="AZ1938" s="67"/>
      <c r="BA1938" s="123"/>
      <c r="BB1938" s="123"/>
      <c r="BC1938" s="123"/>
      <c r="BD1938" s="123"/>
      <c r="BE1938" s="123"/>
      <c r="BF1938" s="67"/>
    </row>
    <row r="1939" spans="1:58" ht="25.5" customHeight="1" x14ac:dyDescent="0.25">
      <c r="A1939" s="31"/>
      <c r="B1939" s="31"/>
      <c r="C1939" s="31"/>
      <c r="D1939" s="31"/>
      <c r="E1939" s="33"/>
      <c r="F1939" s="90"/>
      <c r="G1939" s="31"/>
      <c r="H1939" s="83"/>
      <c r="I1939" s="83"/>
      <c r="J1939" s="62"/>
      <c r="K1939" s="31"/>
      <c r="L1939" s="31"/>
      <c r="M1939" s="83"/>
      <c r="N1939" s="69"/>
      <c r="O1939" s="69"/>
      <c r="P1939" s="74"/>
      <c r="Q1939" s="74"/>
      <c r="R1939" s="75"/>
      <c r="S1939" s="34"/>
      <c r="T1939" s="83"/>
      <c r="U1939" s="83"/>
      <c r="V1939" s="83"/>
      <c r="W1939" s="83"/>
      <c r="X1939" s="74"/>
      <c r="Y1939" s="74"/>
      <c r="Z1939" s="74"/>
      <c r="AA1939" s="66"/>
      <c r="AB1939" s="72"/>
      <c r="AC1939" s="66"/>
      <c r="AD1939" s="72"/>
      <c r="AE1939" s="72"/>
      <c r="AF1939" s="72"/>
      <c r="AG1939" s="62"/>
      <c r="AH1939" s="104"/>
      <c r="AI1939" s="105"/>
      <c r="AJ1939" s="30"/>
      <c r="AK1939" s="30"/>
      <c r="AL1939" s="30"/>
      <c r="AM1939" s="30"/>
      <c r="AN1939" s="68"/>
      <c r="AO1939" s="68"/>
      <c r="AP1939" s="68"/>
      <c r="AQ1939" s="68"/>
      <c r="AR1939" s="68"/>
      <c r="AS1939" s="31"/>
      <c r="AT1939" s="73"/>
      <c r="AU1939" s="73"/>
      <c r="AV1939" s="68"/>
      <c r="AW1939" s="67"/>
      <c r="AX1939" s="67"/>
      <c r="AY1939" s="67"/>
      <c r="AZ1939" s="67"/>
      <c r="BA1939" s="123"/>
      <c r="BB1939" s="123"/>
      <c r="BC1939" s="123"/>
      <c r="BD1939" s="123"/>
      <c r="BE1939" s="123"/>
      <c r="BF1939" s="67"/>
    </row>
    <row r="1940" spans="1:58" ht="25.5" customHeight="1" x14ac:dyDescent="0.25">
      <c r="A1940" s="31"/>
      <c r="B1940" s="31"/>
      <c r="C1940" s="31"/>
      <c r="D1940" s="31"/>
      <c r="E1940" s="33"/>
      <c r="F1940" s="90"/>
      <c r="G1940" s="31"/>
      <c r="H1940" s="83"/>
      <c r="I1940" s="83"/>
      <c r="J1940" s="62"/>
      <c r="K1940" s="31"/>
      <c r="L1940" s="31"/>
      <c r="M1940" s="83"/>
      <c r="N1940" s="69"/>
      <c r="O1940" s="69"/>
      <c r="P1940" s="74"/>
      <c r="Q1940" s="74"/>
      <c r="R1940" s="75"/>
      <c r="S1940" s="34"/>
      <c r="T1940" s="83"/>
      <c r="U1940" s="83"/>
      <c r="V1940" s="83"/>
      <c r="W1940" s="83"/>
      <c r="X1940" s="74"/>
      <c r="Y1940" s="74"/>
      <c r="Z1940" s="74"/>
      <c r="AA1940" s="66"/>
      <c r="AB1940" s="72"/>
      <c r="AC1940" s="66"/>
      <c r="AD1940" s="72"/>
      <c r="AE1940" s="72"/>
      <c r="AF1940" s="72"/>
      <c r="AG1940" s="62"/>
      <c r="AH1940" s="104"/>
      <c r="AI1940" s="105"/>
      <c r="AJ1940" s="30"/>
      <c r="AK1940" s="30"/>
      <c r="AL1940" s="30"/>
      <c r="AM1940" s="30"/>
      <c r="AN1940" s="68"/>
      <c r="AO1940" s="68"/>
      <c r="AP1940" s="68"/>
      <c r="AQ1940" s="68"/>
      <c r="AR1940" s="68"/>
      <c r="AS1940" s="31"/>
      <c r="AT1940" s="73"/>
      <c r="AU1940" s="73"/>
      <c r="AV1940" s="68"/>
      <c r="AW1940" s="67"/>
      <c r="AX1940" s="67"/>
      <c r="AY1940" s="67"/>
      <c r="AZ1940" s="67"/>
      <c r="BA1940" s="123"/>
      <c r="BB1940" s="123"/>
      <c r="BC1940" s="123"/>
      <c r="BD1940" s="123"/>
      <c r="BE1940" s="123"/>
      <c r="BF1940" s="67"/>
    </row>
    <row r="1941" spans="1:58" ht="25.5" customHeight="1" x14ac:dyDescent="0.25">
      <c r="A1941" s="31"/>
      <c r="B1941" s="31"/>
      <c r="C1941" s="31"/>
      <c r="D1941" s="31"/>
      <c r="E1941" s="33"/>
      <c r="F1941" s="90"/>
      <c r="G1941" s="31"/>
      <c r="H1941" s="83"/>
      <c r="I1941" s="83"/>
      <c r="J1941" s="62"/>
      <c r="K1941" s="31"/>
      <c r="L1941" s="31"/>
      <c r="M1941" s="83"/>
      <c r="N1941" s="69"/>
      <c r="O1941" s="69"/>
      <c r="P1941" s="74"/>
      <c r="Q1941" s="74"/>
      <c r="R1941" s="75"/>
      <c r="S1941" s="34"/>
      <c r="T1941" s="83"/>
      <c r="U1941" s="83"/>
      <c r="V1941" s="83"/>
      <c r="W1941" s="83"/>
      <c r="X1941" s="74"/>
      <c r="Y1941" s="74"/>
      <c r="Z1941" s="74"/>
      <c r="AA1941" s="66"/>
      <c r="AB1941" s="72"/>
      <c r="AC1941" s="66"/>
      <c r="AD1941" s="72"/>
      <c r="AE1941" s="72"/>
      <c r="AF1941" s="72"/>
      <c r="AG1941" s="62"/>
      <c r="AH1941" s="104"/>
      <c r="AI1941" s="105"/>
      <c r="AJ1941" s="30"/>
      <c r="AK1941" s="30"/>
      <c r="AL1941" s="30"/>
      <c r="AM1941" s="30"/>
      <c r="AN1941" s="68"/>
      <c r="AO1941" s="68"/>
      <c r="AP1941" s="68"/>
      <c r="AQ1941" s="68"/>
      <c r="AR1941" s="68"/>
      <c r="AS1941" s="31"/>
      <c r="AT1941" s="73"/>
      <c r="AU1941" s="73"/>
      <c r="AV1941" s="68"/>
      <c r="AW1941" s="67"/>
      <c r="AX1941" s="67"/>
      <c r="AY1941" s="67"/>
      <c r="AZ1941" s="67"/>
      <c r="BA1941" s="123"/>
      <c r="BB1941" s="123"/>
      <c r="BC1941" s="123"/>
      <c r="BD1941" s="123"/>
      <c r="BE1941" s="123"/>
      <c r="BF1941" s="67"/>
    </row>
    <row r="1942" spans="1:58" ht="25.5" customHeight="1" x14ac:dyDescent="0.25">
      <c r="A1942" s="31"/>
      <c r="B1942" s="31"/>
      <c r="C1942" s="31"/>
      <c r="D1942" s="31"/>
      <c r="E1942" s="33"/>
      <c r="F1942" s="90"/>
      <c r="G1942" s="31"/>
      <c r="H1942" s="83"/>
      <c r="I1942" s="83"/>
      <c r="J1942" s="62"/>
      <c r="K1942" s="31"/>
      <c r="L1942" s="31"/>
      <c r="M1942" s="83"/>
      <c r="N1942" s="69"/>
      <c r="O1942" s="69"/>
      <c r="P1942" s="74"/>
      <c r="Q1942" s="74"/>
      <c r="R1942" s="75"/>
      <c r="S1942" s="34"/>
      <c r="T1942" s="83"/>
      <c r="U1942" s="83"/>
      <c r="V1942" s="83"/>
      <c r="W1942" s="83"/>
      <c r="X1942" s="74"/>
      <c r="Y1942" s="74"/>
      <c r="Z1942" s="74"/>
      <c r="AA1942" s="66"/>
      <c r="AB1942" s="72"/>
      <c r="AC1942" s="66"/>
      <c r="AD1942" s="72"/>
      <c r="AE1942" s="72"/>
      <c r="AF1942" s="72"/>
      <c r="AG1942" s="62"/>
      <c r="AH1942" s="104"/>
      <c r="AI1942" s="105"/>
      <c r="AJ1942" s="30"/>
      <c r="AK1942" s="30"/>
      <c r="AL1942" s="30"/>
      <c r="AM1942" s="30"/>
      <c r="AN1942" s="68"/>
      <c r="AO1942" s="68"/>
      <c r="AP1942" s="68"/>
      <c r="AQ1942" s="68"/>
      <c r="AR1942" s="68"/>
      <c r="AS1942" s="31"/>
      <c r="AT1942" s="73"/>
      <c r="AU1942" s="73"/>
      <c r="AV1942" s="68"/>
      <c r="AW1942" s="67"/>
      <c r="AX1942" s="67"/>
      <c r="AY1942" s="67"/>
      <c r="AZ1942" s="67"/>
      <c r="BA1942" s="123"/>
      <c r="BB1942" s="123"/>
      <c r="BC1942" s="123"/>
      <c r="BD1942" s="123"/>
      <c r="BE1942" s="123"/>
      <c r="BF1942" s="67"/>
    </row>
    <row r="1943" spans="1:58" ht="25.5" customHeight="1" x14ac:dyDescent="0.25">
      <c r="A1943" s="31"/>
      <c r="B1943" s="31"/>
      <c r="C1943" s="31"/>
      <c r="D1943" s="31"/>
      <c r="E1943" s="33"/>
      <c r="F1943" s="90"/>
      <c r="G1943" s="31"/>
      <c r="H1943" s="83"/>
      <c r="I1943" s="83"/>
      <c r="J1943" s="62"/>
      <c r="K1943" s="31"/>
      <c r="L1943" s="31"/>
      <c r="M1943" s="83"/>
      <c r="N1943" s="69"/>
      <c r="O1943" s="69"/>
      <c r="P1943" s="74"/>
      <c r="Q1943" s="74"/>
      <c r="R1943" s="75"/>
      <c r="S1943" s="34"/>
      <c r="T1943" s="83"/>
      <c r="U1943" s="83"/>
      <c r="V1943" s="83"/>
      <c r="W1943" s="83"/>
      <c r="X1943" s="74"/>
      <c r="Y1943" s="74"/>
      <c r="Z1943" s="74"/>
      <c r="AA1943" s="66"/>
      <c r="AB1943" s="72"/>
      <c r="AC1943" s="66"/>
      <c r="AD1943" s="72"/>
      <c r="AE1943" s="72"/>
      <c r="AF1943" s="72"/>
      <c r="AG1943" s="62"/>
      <c r="AH1943" s="104"/>
      <c r="AI1943" s="105"/>
      <c r="AJ1943" s="30"/>
      <c r="AK1943" s="30"/>
      <c r="AL1943" s="30"/>
      <c r="AM1943" s="30"/>
      <c r="AN1943" s="68"/>
      <c r="AO1943" s="68"/>
      <c r="AP1943" s="68"/>
      <c r="AQ1943" s="68"/>
      <c r="AR1943" s="68"/>
      <c r="AS1943" s="31"/>
      <c r="AT1943" s="73"/>
      <c r="AU1943" s="73"/>
      <c r="AV1943" s="68"/>
      <c r="AW1943" s="67"/>
      <c r="AX1943" s="67"/>
      <c r="AY1943" s="67"/>
      <c r="AZ1943" s="67"/>
      <c r="BA1943" s="123"/>
      <c r="BB1943" s="123"/>
      <c r="BC1943" s="123"/>
      <c r="BD1943" s="123"/>
      <c r="BE1943" s="123"/>
      <c r="BF1943" s="67"/>
    </row>
    <row r="1944" spans="1:58" ht="25.5" customHeight="1" x14ac:dyDescent="0.25">
      <c r="A1944" s="31"/>
      <c r="B1944" s="31"/>
      <c r="C1944" s="31"/>
      <c r="D1944" s="31"/>
      <c r="E1944" s="33"/>
      <c r="F1944" s="90"/>
      <c r="G1944" s="31"/>
      <c r="H1944" s="83"/>
      <c r="I1944" s="83"/>
      <c r="J1944" s="62"/>
      <c r="K1944" s="31"/>
      <c r="L1944" s="31"/>
      <c r="M1944" s="83"/>
      <c r="N1944" s="69"/>
      <c r="O1944" s="69"/>
      <c r="P1944" s="74"/>
      <c r="Q1944" s="74"/>
      <c r="R1944" s="75"/>
      <c r="S1944" s="34"/>
      <c r="T1944" s="83"/>
      <c r="U1944" s="83"/>
      <c r="V1944" s="83"/>
      <c r="W1944" s="83"/>
      <c r="X1944" s="74"/>
      <c r="Y1944" s="74"/>
      <c r="Z1944" s="74"/>
      <c r="AA1944" s="66"/>
      <c r="AB1944" s="72"/>
      <c r="AC1944" s="66"/>
      <c r="AD1944" s="72"/>
      <c r="AE1944" s="72"/>
      <c r="AF1944" s="72"/>
      <c r="AG1944" s="62"/>
      <c r="AH1944" s="104"/>
      <c r="AI1944" s="105"/>
      <c r="AJ1944" s="30"/>
      <c r="AK1944" s="30"/>
      <c r="AL1944" s="30"/>
      <c r="AM1944" s="30"/>
      <c r="AN1944" s="68"/>
      <c r="AO1944" s="68"/>
      <c r="AP1944" s="68"/>
      <c r="AQ1944" s="68"/>
      <c r="AR1944" s="68"/>
      <c r="AS1944" s="31"/>
      <c r="AT1944" s="73"/>
      <c r="AU1944" s="73"/>
      <c r="AV1944" s="68"/>
      <c r="AW1944" s="67"/>
      <c r="AX1944" s="67"/>
      <c r="AY1944" s="67"/>
      <c r="AZ1944" s="67"/>
      <c r="BA1944" s="123"/>
      <c r="BB1944" s="123"/>
      <c r="BC1944" s="123"/>
      <c r="BD1944" s="123"/>
      <c r="BE1944" s="123"/>
      <c r="BF1944" s="67"/>
    </row>
    <row r="1945" spans="1:58" ht="25.5" customHeight="1" x14ac:dyDescent="0.25">
      <c r="A1945" s="31"/>
      <c r="B1945" s="31"/>
      <c r="C1945" s="31"/>
      <c r="D1945" s="31"/>
      <c r="E1945" s="33"/>
      <c r="F1945" s="90"/>
      <c r="G1945" s="31"/>
      <c r="H1945" s="83"/>
      <c r="I1945" s="83"/>
      <c r="J1945" s="62"/>
      <c r="K1945" s="31"/>
      <c r="L1945" s="31"/>
      <c r="M1945" s="83"/>
      <c r="N1945" s="69"/>
      <c r="O1945" s="69"/>
      <c r="P1945" s="74"/>
      <c r="Q1945" s="74"/>
      <c r="R1945" s="75"/>
      <c r="S1945" s="34"/>
      <c r="T1945" s="83"/>
      <c r="U1945" s="83"/>
      <c r="V1945" s="83"/>
      <c r="W1945" s="83"/>
      <c r="X1945" s="74"/>
      <c r="Y1945" s="74"/>
      <c r="Z1945" s="74"/>
      <c r="AA1945" s="66"/>
      <c r="AB1945" s="72"/>
      <c r="AC1945" s="66"/>
      <c r="AD1945" s="72"/>
      <c r="AE1945" s="72"/>
      <c r="AF1945" s="72"/>
      <c r="AG1945" s="62"/>
      <c r="AH1945" s="104"/>
      <c r="AI1945" s="105"/>
      <c r="AJ1945" s="30"/>
      <c r="AK1945" s="30"/>
      <c r="AL1945" s="30"/>
      <c r="AM1945" s="30"/>
      <c r="AN1945" s="68"/>
      <c r="AO1945" s="68"/>
      <c r="AP1945" s="68"/>
      <c r="AQ1945" s="68"/>
      <c r="AR1945" s="68"/>
      <c r="AS1945" s="31"/>
      <c r="AT1945" s="73"/>
      <c r="AU1945" s="73"/>
      <c r="AV1945" s="68"/>
      <c r="AW1945" s="67"/>
      <c r="AX1945" s="67"/>
      <c r="AY1945" s="67"/>
      <c r="AZ1945" s="67"/>
      <c r="BA1945" s="123"/>
      <c r="BB1945" s="123"/>
      <c r="BC1945" s="123"/>
      <c r="BD1945" s="123"/>
      <c r="BE1945" s="123"/>
      <c r="BF1945" s="67"/>
    </row>
    <row r="1946" spans="1:58" ht="25.5" customHeight="1" x14ac:dyDescent="0.25">
      <c r="A1946" s="31"/>
      <c r="B1946" s="31"/>
      <c r="C1946" s="31"/>
      <c r="D1946" s="31"/>
      <c r="E1946" s="33"/>
      <c r="F1946" s="90"/>
      <c r="G1946" s="31"/>
      <c r="H1946" s="83"/>
      <c r="I1946" s="83"/>
      <c r="J1946" s="62"/>
      <c r="K1946" s="31"/>
      <c r="L1946" s="31"/>
      <c r="M1946" s="83"/>
      <c r="N1946" s="69"/>
      <c r="O1946" s="69"/>
      <c r="P1946" s="74"/>
      <c r="Q1946" s="74"/>
      <c r="R1946" s="75"/>
      <c r="S1946" s="34"/>
      <c r="T1946" s="83"/>
      <c r="U1946" s="83"/>
      <c r="V1946" s="83"/>
      <c r="W1946" s="83"/>
      <c r="X1946" s="74"/>
      <c r="Y1946" s="74"/>
      <c r="Z1946" s="74"/>
      <c r="AA1946" s="66"/>
      <c r="AB1946" s="72"/>
      <c r="AC1946" s="66"/>
      <c r="AD1946" s="72"/>
      <c r="AE1946" s="72"/>
      <c r="AF1946" s="72"/>
      <c r="AG1946" s="62"/>
      <c r="AH1946" s="104"/>
      <c r="AI1946" s="105"/>
      <c r="AJ1946" s="30"/>
      <c r="AK1946" s="30"/>
      <c r="AL1946" s="30"/>
      <c r="AM1946" s="30"/>
      <c r="AN1946" s="68"/>
      <c r="AO1946" s="68"/>
      <c r="AP1946" s="68"/>
      <c r="AQ1946" s="68"/>
      <c r="AR1946" s="68"/>
      <c r="AS1946" s="31"/>
      <c r="AT1946" s="73"/>
      <c r="AU1946" s="73"/>
      <c r="AV1946" s="68"/>
      <c r="AW1946" s="67"/>
      <c r="AX1946" s="67"/>
      <c r="AY1946" s="67"/>
      <c r="AZ1946" s="67"/>
      <c r="BA1946" s="123"/>
      <c r="BB1946" s="123"/>
      <c r="BC1946" s="123"/>
      <c r="BD1946" s="123"/>
      <c r="BE1946" s="123"/>
      <c r="BF1946" s="67"/>
    </row>
    <row r="1947" spans="1:58" ht="25.5" customHeight="1" x14ac:dyDescent="0.25">
      <c r="A1947" s="31"/>
      <c r="B1947" s="31"/>
      <c r="C1947" s="31"/>
      <c r="D1947" s="31"/>
      <c r="E1947" s="33"/>
      <c r="F1947" s="90"/>
      <c r="G1947" s="31"/>
      <c r="H1947" s="83"/>
      <c r="I1947" s="83"/>
      <c r="J1947" s="62"/>
      <c r="K1947" s="31"/>
      <c r="L1947" s="31"/>
      <c r="M1947" s="83"/>
      <c r="N1947" s="69"/>
      <c r="O1947" s="69"/>
      <c r="P1947" s="74"/>
      <c r="Q1947" s="74"/>
      <c r="R1947" s="75"/>
      <c r="S1947" s="34"/>
      <c r="T1947" s="83"/>
      <c r="U1947" s="83"/>
      <c r="V1947" s="83"/>
      <c r="W1947" s="83"/>
      <c r="X1947" s="74"/>
      <c r="Y1947" s="74"/>
      <c r="Z1947" s="74"/>
      <c r="AA1947" s="66"/>
      <c r="AB1947" s="72"/>
      <c r="AC1947" s="66"/>
      <c r="AD1947" s="72"/>
      <c r="AE1947" s="72"/>
      <c r="AF1947" s="72"/>
      <c r="AG1947" s="62"/>
      <c r="AH1947" s="104"/>
      <c r="AI1947" s="105"/>
      <c r="AJ1947" s="30"/>
      <c r="AK1947" s="30"/>
      <c r="AL1947" s="30"/>
      <c r="AM1947" s="30"/>
      <c r="AN1947" s="68"/>
      <c r="AO1947" s="68"/>
      <c r="AP1947" s="68"/>
      <c r="AQ1947" s="68"/>
      <c r="AR1947" s="68"/>
      <c r="AS1947" s="31"/>
      <c r="AT1947" s="73"/>
      <c r="AU1947" s="73"/>
      <c r="AV1947" s="68"/>
      <c r="AW1947" s="67"/>
      <c r="AX1947" s="67"/>
      <c r="AY1947" s="67"/>
      <c r="AZ1947" s="67"/>
      <c r="BA1947" s="123"/>
      <c r="BB1947" s="123"/>
      <c r="BC1947" s="123"/>
      <c r="BD1947" s="123"/>
      <c r="BE1947" s="123"/>
      <c r="BF1947" s="67"/>
    </row>
    <row r="1948" spans="1:58" ht="25.5" customHeight="1" x14ac:dyDescent="0.25">
      <c r="A1948" s="31"/>
      <c r="B1948" s="31"/>
      <c r="C1948" s="31"/>
      <c r="D1948" s="31"/>
      <c r="E1948" s="33"/>
      <c r="F1948" s="90"/>
      <c r="G1948" s="31"/>
      <c r="H1948" s="83"/>
      <c r="I1948" s="83"/>
      <c r="J1948" s="62"/>
      <c r="K1948" s="31"/>
      <c r="L1948" s="31"/>
      <c r="M1948" s="83"/>
      <c r="N1948" s="69"/>
      <c r="O1948" s="69"/>
      <c r="P1948" s="74"/>
      <c r="Q1948" s="74"/>
      <c r="R1948" s="75"/>
      <c r="S1948" s="34"/>
      <c r="T1948" s="83"/>
      <c r="U1948" s="83"/>
      <c r="V1948" s="83"/>
      <c r="W1948" s="83"/>
      <c r="X1948" s="74"/>
      <c r="Y1948" s="74"/>
      <c r="Z1948" s="74"/>
      <c r="AA1948" s="66"/>
      <c r="AB1948" s="72"/>
      <c r="AC1948" s="66"/>
      <c r="AD1948" s="72"/>
      <c r="AE1948" s="72"/>
      <c r="AF1948" s="72"/>
      <c r="AG1948" s="62"/>
      <c r="AH1948" s="104"/>
      <c r="AI1948" s="105"/>
      <c r="AJ1948" s="30"/>
      <c r="AK1948" s="30"/>
      <c r="AL1948" s="30"/>
      <c r="AM1948" s="30"/>
      <c r="AN1948" s="68"/>
      <c r="AO1948" s="68"/>
      <c r="AP1948" s="68"/>
      <c r="AQ1948" s="68"/>
      <c r="AR1948" s="68"/>
      <c r="AS1948" s="31"/>
      <c r="AT1948" s="73"/>
      <c r="AU1948" s="73"/>
      <c r="AV1948" s="68"/>
      <c r="AW1948" s="67"/>
      <c r="AX1948" s="67"/>
      <c r="AY1948" s="67"/>
      <c r="AZ1948" s="67"/>
      <c r="BA1948" s="123"/>
      <c r="BB1948" s="123"/>
      <c r="BC1948" s="123"/>
      <c r="BD1948" s="123"/>
      <c r="BE1948" s="123"/>
      <c r="BF1948" s="67"/>
    </row>
    <row r="1949" spans="1:58" ht="25.5" customHeight="1" x14ac:dyDescent="0.25">
      <c r="A1949" s="31"/>
      <c r="B1949" s="31"/>
      <c r="C1949" s="31"/>
      <c r="D1949" s="31"/>
      <c r="E1949" s="33"/>
      <c r="F1949" s="90"/>
      <c r="G1949" s="31"/>
      <c r="H1949" s="83"/>
      <c r="I1949" s="83"/>
      <c r="J1949" s="62"/>
      <c r="K1949" s="31"/>
      <c r="L1949" s="31"/>
      <c r="M1949" s="83"/>
      <c r="N1949" s="69"/>
      <c r="O1949" s="69"/>
      <c r="P1949" s="74"/>
      <c r="Q1949" s="74"/>
      <c r="R1949" s="75"/>
      <c r="S1949" s="34"/>
      <c r="T1949" s="83"/>
      <c r="U1949" s="83"/>
      <c r="V1949" s="83"/>
      <c r="W1949" s="83"/>
      <c r="X1949" s="74"/>
      <c r="Y1949" s="74"/>
      <c r="Z1949" s="74"/>
      <c r="AA1949" s="66"/>
      <c r="AB1949" s="72"/>
      <c r="AC1949" s="66"/>
      <c r="AD1949" s="72"/>
      <c r="AE1949" s="72"/>
      <c r="AF1949" s="72"/>
      <c r="AG1949" s="62"/>
      <c r="AH1949" s="104"/>
      <c r="AI1949" s="105"/>
      <c r="AJ1949" s="30"/>
      <c r="AK1949" s="30"/>
      <c r="AL1949" s="30"/>
      <c r="AM1949" s="30"/>
      <c r="AN1949" s="68"/>
      <c r="AO1949" s="68"/>
      <c r="AP1949" s="68"/>
      <c r="AQ1949" s="68"/>
      <c r="AR1949" s="68"/>
      <c r="AS1949" s="31"/>
      <c r="AT1949" s="73"/>
      <c r="AU1949" s="73"/>
      <c r="AV1949" s="68"/>
      <c r="AW1949" s="67"/>
      <c r="AX1949" s="67"/>
      <c r="AY1949" s="67"/>
      <c r="AZ1949" s="67"/>
      <c r="BA1949" s="123"/>
      <c r="BB1949" s="123"/>
      <c r="BC1949" s="123"/>
      <c r="BD1949" s="123"/>
      <c r="BE1949" s="123"/>
      <c r="BF1949" s="67"/>
    </row>
    <row r="1950" spans="1:58" ht="25.5" customHeight="1" x14ac:dyDescent="0.25">
      <c r="A1950" s="31"/>
      <c r="B1950" s="31"/>
      <c r="C1950" s="31"/>
      <c r="D1950" s="31"/>
      <c r="E1950" s="33"/>
      <c r="F1950" s="90"/>
      <c r="G1950" s="31"/>
      <c r="H1950" s="83"/>
      <c r="I1950" s="83"/>
      <c r="J1950" s="62"/>
      <c r="K1950" s="31"/>
      <c r="L1950" s="31"/>
      <c r="M1950" s="83"/>
      <c r="N1950" s="69"/>
      <c r="O1950" s="69"/>
      <c r="P1950" s="74"/>
      <c r="Q1950" s="74"/>
      <c r="R1950" s="75"/>
      <c r="S1950" s="34"/>
      <c r="T1950" s="83"/>
      <c r="U1950" s="83"/>
      <c r="V1950" s="83"/>
      <c r="W1950" s="83"/>
      <c r="X1950" s="74"/>
      <c r="Y1950" s="74"/>
      <c r="Z1950" s="74"/>
      <c r="AA1950" s="66"/>
      <c r="AB1950" s="72"/>
      <c r="AC1950" s="66"/>
      <c r="AD1950" s="72"/>
      <c r="AE1950" s="72"/>
      <c r="AF1950" s="72"/>
      <c r="AG1950" s="62"/>
      <c r="AH1950" s="104"/>
      <c r="AI1950" s="105"/>
      <c r="AJ1950" s="30"/>
      <c r="AK1950" s="30"/>
      <c r="AL1950" s="30"/>
      <c r="AM1950" s="30"/>
      <c r="AN1950" s="68"/>
      <c r="AO1950" s="68"/>
      <c r="AP1950" s="68"/>
      <c r="AQ1950" s="68"/>
      <c r="AR1950" s="68"/>
      <c r="AS1950" s="31"/>
      <c r="AT1950" s="73"/>
      <c r="AU1950" s="73"/>
      <c r="AV1950" s="68"/>
      <c r="AW1950" s="67"/>
      <c r="AX1950" s="67"/>
      <c r="AY1950" s="67"/>
      <c r="AZ1950" s="67"/>
      <c r="BA1950" s="123"/>
      <c r="BB1950" s="123"/>
      <c r="BC1950" s="123"/>
      <c r="BD1950" s="123"/>
      <c r="BE1950" s="123"/>
      <c r="BF1950" s="67"/>
    </row>
    <row r="1951" spans="1:58" ht="25.5" customHeight="1" x14ac:dyDescent="0.25">
      <c r="A1951" s="31"/>
      <c r="B1951" s="31"/>
      <c r="C1951" s="31"/>
      <c r="D1951" s="31"/>
      <c r="E1951" s="33"/>
      <c r="F1951" s="90"/>
      <c r="G1951" s="31"/>
      <c r="H1951" s="83"/>
      <c r="I1951" s="83"/>
      <c r="J1951" s="62"/>
      <c r="K1951" s="31"/>
      <c r="L1951" s="31"/>
      <c r="M1951" s="83"/>
      <c r="N1951" s="69"/>
      <c r="O1951" s="69"/>
      <c r="P1951" s="74"/>
      <c r="Q1951" s="74"/>
      <c r="R1951" s="75"/>
      <c r="S1951" s="34"/>
      <c r="T1951" s="83"/>
      <c r="U1951" s="83"/>
      <c r="V1951" s="83"/>
      <c r="W1951" s="83"/>
      <c r="X1951" s="74"/>
      <c r="Y1951" s="74"/>
      <c r="Z1951" s="74"/>
      <c r="AA1951" s="66"/>
      <c r="AB1951" s="72"/>
      <c r="AC1951" s="66"/>
      <c r="AD1951" s="72"/>
      <c r="AE1951" s="72"/>
      <c r="AF1951" s="72"/>
      <c r="AG1951" s="62"/>
      <c r="AH1951" s="104"/>
      <c r="AI1951" s="105"/>
      <c r="AJ1951" s="30"/>
      <c r="AK1951" s="30"/>
      <c r="AL1951" s="30"/>
      <c r="AM1951" s="30"/>
      <c r="AN1951" s="68"/>
      <c r="AO1951" s="68"/>
      <c r="AP1951" s="68"/>
      <c r="AQ1951" s="68"/>
      <c r="AR1951" s="68"/>
      <c r="AS1951" s="31"/>
      <c r="AT1951" s="73"/>
      <c r="AU1951" s="73"/>
      <c r="AV1951" s="68"/>
      <c r="AW1951" s="67"/>
      <c r="AX1951" s="67"/>
      <c r="AY1951" s="67"/>
      <c r="AZ1951" s="67"/>
      <c r="BA1951" s="123"/>
      <c r="BB1951" s="123"/>
      <c r="BC1951" s="123"/>
      <c r="BD1951" s="123"/>
      <c r="BE1951" s="123"/>
      <c r="BF1951" s="67"/>
    </row>
    <row r="1952" spans="1:58" ht="25.5" customHeight="1" x14ac:dyDescent="0.25">
      <c r="A1952" s="31"/>
      <c r="B1952" s="31"/>
      <c r="C1952" s="31"/>
      <c r="D1952" s="31"/>
      <c r="E1952" s="33"/>
      <c r="F1952" s="90"/>
      <c r="G1952" s="31"/>
      <c r="H1952" s="83"/>
      <c r="I1952" s="83"/>
      <c r="J1952" s="62"/>
      <c r="K1952" s="31"/>
      <c r="L1952" s="31"/>
      <c r="M1952" s="83"/>
      <c r="N1952" s="69"/>
      <c r="O1952" s="69"/>
      <c r="P1952" s="74"/>
      <c r="Q1952" s="74"/>
      <c r="R1952" s="75"/>
      <c r="S1952" s="34"/>
      <c r="T1952" s="83"/>
      <c r="U1952" s="83"/>
      <c r="V1952" s="83"/>
      <c r="W1952" s="83"/>
      <c r="X1952" s="74"/>
      <c r="Y1952" s="74"/>
      <c r="Z1952" s="74"/>
      <c r="AA1952" s="66"/>
      <c r="AB1952" s="72"/>
      <c r="AC1952" s="66"/>
      <c r="AD1952" s="72"/>
      <c r="AE1952" s="72"/>
      <c r="AF1952" s="72"/>
      <c r="AG1952" s="62"/>
      <c r="AH1952" s="104"/>
      <c r="AI1952" s="105"/>
      <c r="AJ1952" s="30"/>
      <c r="AK1952" s="30"/>
      <c r="AL1952" s="30"/>
      <c r="AM1952" s="30"/>
      <c r="AN1952" s="68"/>
      <c r="AO1952" s="68"/>
      <c r="AP1952" s="68"/>
      <c r="AQ1952" s="68"/>
      <c r="AR1952" s="68"/>
      <c r="AS1952" s="31"/>
      <c r="AT1952" s="73"/>
      <c r="AU1952" s="73"/>
      <c r="AV1952" s="68"/>
      <c r="AW1952" s="67"/>
      <c r="AX1952" s="67"/>
      <c r="AY1952" s="67"/>
      <c r="AZ1952" s="67"/>
      <c r="BA1952" s="123"/>
      <c r="BB1952" s="123"/>
      <c r="BC1952" s="123"/>
      <c r="BD1952" s="123"/>
      <c r="BE1952" s="123"/>
      <c r="BF1952" s="67"/>
    </row>
    <row r="1953" spans="1:58" ht="25.5" customHeight="1" x14ac:dyDescent="0.25">
      <c r="A1953" s="31"/>
      <c r="B1953" s="31"/>
      <c r="C1953" s="31"/>
      <c r="D1953" s="31"/>
      <c r="E1953" s="33"/>
      <c r="F1953" s="90"/>
      <c r="G1953" s="31"/>
      <c r="H1953" s="83"/>
      <c r="I1953" s="83"/>
      <c r="J1953" s="62"/>
      <c r="K1953" s="31"/>
      <c r="L1953" s="31"/>
      <c r="M1953" s="83"/>
      <c r="N1953" s="69"/>
      <c r="O1953" s="69"/>
      <c r="P1953" s="74"/>
      <c r="Q1953" s="74"/>
      <c r="R1953" s="75"/>
      <c r="S1953" s="34"/>
      <c r="T1953" s="83"/>
      <c r="U1953" s="83"/>
      <c r="V1953" s="83"/>
      <c r="W1953" s="83"/>
      <c r="X1953" s="74"/>
      <c r="Y1953" s="74"/>
      <c r="Z1953" s="74"/>
      <c r="AA1953" s="66"/>
      <c r="AB1953" s="72"/>
      <c r="AC1953" s="66"/>
      <c r="AD1953" s="72"/>
      <c r="AE1953" s="72"/>
      <c r="AF1953" s="72"/>
      <c r="AG1953" s="62"/>
      <c r="AH1953" s="104"/>
      <c r="AI1953" s="105"/>
      <c r="AJ1953" s="30"/>
      <c r="AK1953" s="30"/>
      <c r="AL1953" s="30"/>
      <c r="AM1953" s="30"/>
      <c r="AN1953" s="68"/>
      <c r="AO1953" s="68"/>
      <c r="AP1953" s="68"/>
      <c r="AQ1953" s="68"/>
      <c r="AR1953" s="68"/>
      <c r="AS1953" s="31"/>
      <c r="AT1953" s="73"/>
      <c r="AU1953" s="73"/>
      <c r="AV1953" s="68"/>
      <c r="AW1953" s="67"/>
      <c r="AX1953" s="67"/>
      <c r="AY1953" s="67"/>
      <c r="AZ1953" s="67"/>
      <c r="BA1953" s="123"/>
      <c r="BB1953" s="123"/>
      <c r="BC1953" s="123"/>
      <c r="BD1953" s="123"/>
      <c r="BE1953" s="123"/>
      <c r="BF1953" s="67"/>
    </row>
    <row r="1954" spans="1:58" ht="25.5" customHeight="1" x14ac:dyDescent="0.25">
      <c r="A1954" s="31"/>
      <c r="B1954" s="31"/>
      <c r="C1954" s="31"/>
      <c r="D1954" s="31"/>
      <c r="E1954" s="33"/>
      <c r="F1954" s="90"/>
      <c r="G1954" s="31"/>
      <c r="H1954" s="83"/>
      <c r="I1954" s="83"/>
      <c r="J1954" s="62"/>
      <c r="K1954" s="31"/>
      <c r="L1954" s="31"/>
      <c r="M1954" s="83"/>
      <c r="N1954" s="69"/>
      <c r="O1954" s="69"/>
      <c r="P1954" s="74"/>
      <c r="Q1954" s="74"/>
      <c r="R1954" s="75"/>
      <c r="S1954" s="34"/>
      <c r="T1954" s="83"/>
      <c r="U1954" s="83"/>
      <c r="V1954" s="83"/>
      <c r="W1954" s="83"/>
      <c r="X1954" s="74"/>
      <c r="Y1954" s="74"/>
      <c r="Z1954" s="74"/>
      <c r="AA1954" s="66"/>
      <c r="AB1954" s="72"/>
      <c r="AC1954" s="66"/>
      <c r="AD1954" s="72"/>
      <c r="AE1954" s="72"/>
      <c r="AF1954" s="72"/>
      <c r="AG1954" s="62"/>
      <c r="AH1954" s="104"/>
      <c r="AI1954" s="105"/>
      <c r="AJ1954" s="30"/>
      <c r="AK1954" s="30"/>
      <c r="AL1954" s="30"/>
      <c r="AM1954" s="30"/>
      <c r="AN1954" s="68"/>
      <c r="AO1954" s="68"/>
      <c r="AP1954" s="68"/>
      <c r="AQ1954" s="68"/>
      <c r="AR1954" s="68"/>
      <c r="AS1954" s="31"/>
      <c r="AT1954" s="73"/>
      <c r="AU1954" s="73"/>
      <c r="AV1954" s="68"/>
      <c r="AW1954" s="67"/>
      <c r="AX1954" s="67"/>
      <c r="AY1954" s="67"/>
      <c r="AZ1954" s="67"/>
      <c r="BA1954" s="123"/>
      <c r="BB1954" s="123"/>
      <c r="BC1954" s="123"/>
      <c r="BD1954" s="123"/>
      <c r="BE1954" s="123"/>
      <c r="BF1954" s="67"/>
    </row>
    <row r="1955" spans="1:58" ht="25.5" customHeight="1" x14ac:dyDescent="0.25">
      <c r="A1955" s="31"/>
      <c r="B1955" s="31"/>
      <c r="C1955" s="31"/>
      <c r="D1955" s="31"/>
      <c r="E1955" s="33"/>
      <c r="F1955" s="90"/>
      <c r="G1955" s="31"/>
      <c r="H1955" s="83"/>
      <c r="I1955" s="83"/>
      <c r="J1955" s="62"/>
      <c r="K1955" s="31"/>
      <c r="L1955" s="31"/>
      <c r="M1955" s="83"/>
      <c r="N1955" s="69"/>
      <c r="O1955" s="69"/>
      <c r="P1955" s="74"/>
      <c r="Q1955" s="74"/>
      <c r="R1955" s="75"/>
      <c r="S1955" s="34"/>
      <c r="T1955" s="83"/>
      <c r="U1955" s="83"/>
      <c r="V1955" s="83"/>
      <c r="W1955" s="83"/>
      <c r="X1955" s="74"/>
      <c r="Y1955" s="74"/>
      <c r="Z1955" s="74"/>
      <c r="AA1955" s="66"/>
      <c r="AB1955" s="72"/>
      <c r="AC1955" s="66"/>
      <c r="AD1955" s="72"/>
      <c r="AE1955" s="72"/>
      <c r="AF1955" s="72"/>
      <c r="AG1955" s="62"/>
      <c r="AH1955" s="104"/>
      <c r="AI1955" s="105"/>
      <c r="AJ1955" s="30"/>
      <c r="AK1955" s="30"/>
      <c r="AL1955" s="30"/>
      <c r="AM1955" s="30"/>
      <c r="AN1955" s="68"/>
      <c r="AO1955" s="68"/>
      <c r="AP1955" s="68"/>
      <c r="AQ1955" s="68"/>
      <c r="AR1955" s="68"/>
      <c r="AS1955" s="31"/>
      <c r="AT1955" s="73"/>
      <c r="AU1955" s="73"/>
      <c r="AV1955" s="68"/>
      <c r="AW1955" s="67"/>
      <c r="AX1955" s="67"/>
      <c r="AY1955" s="67"/>
      <c r="AZ1955" s="67"/>
      <c r="BA1955" s="123"/>
      <c r="BB1955" s="123"/>
      <c r="BC1955" s="123"/>
      <c r="BD1955" s="123"/>
      <c r="BE1955" s="123"/>
      <c r="BF1955" s="67"/>
    </row>
    <row r="1956" spans="1:58" ht="25.5" customHeight="1" x14ac:dyDescent="0.25">
      <c r="A1956" s="31"/>
      <c r="B1956" s="31"/>
      <c r="C1956" s="31"/>
      <c r="D1956" s="31"/>
      <c r="E1956" s="33"/>
      <c r="F1956" s="90"/>
      <c r="G1956" s="31"/>
      <c r="H1956" s="83"/>
      <c r="I1956" s="83"/>
      <c r="J1956" s="62"/>
      <c r="K1956" s="31"/>
      <c r="L1956" s="31"/>
      <c r="M1956" s="83"/>
      <c r="N1956" s="69"/>
      <c r="O1956" s="69"/>
      <c r="P1956" s="74"/>
      <c r="Q1956" s="74"/>
      <c r="R1956" s="75"/>
      <c r="S1956" s="34"/>
      <c r="T1956" s="83"/>
      <c r="U1956" s="83"/>
      <c r="V1956" s="83"/>
      <c r="W1956" s="83"/>
      <c r="X1956" s="74"/>
      <c r="Y1956" s="74"/>
      <c r="Z1956" s="74"/>
      <c r="AA1956" s="66"/>
      <c r="AB1956" s="72"/>
      <c r="AC1956" s="66"/>
      <c r="AD1956" s="72"/>
      <c r="AE1956" s="72"/>
      <c r="AF1956" s="72"/>
      <c r="AG1956" s="62"/>
      <c r="AH1956" s="104"/>
      <c r="AI1956" s="105"/>
      <c r="AJ1956" s="30"/>
      <c r="AK1956" s="30"/>
      <c r="AL1956" s="30"/>
      <c r="AM1956" s="30"/>
      <c r="AN1956" s="68"/>
      <c r="AO1956" s="68"/>
      <c r="AP1956" s="68"/>
      <c r="AQ1956" s="68"/>
      <c r="AR1956" s="68"/>
      <c r="AS1956" s="31"/>
      <c r="AT1956" s="73"/>
      <c r="AU1956" s="73"/>
      <c r="AV1956" s="68"/>
      <c r="AW1956" s="67"/>
      <c r="AX1956" s="67"/>
      <c r="AY1956" s="67"/>
      <c r="AZ1956" s="67"/>
      <c r="BA1956" s="123"/>
      <c r="BB1956" s="123"/>
      <c r="BC1956" s="123"/>
      <c r="BD1956" s="123"/>
      <c r="BE1956" s="123"/>
      <c r="BF1956" s="67"/>
    </row>
    <row r="1957" spans="1:58" ht="25.5" customHeight="1" x14ac:dyDescent="0.25">
      <c r="A1957" s="31"/>
      <c r="B1957" s="31"/>
      <c r="C1957" s="31"/>
      <c r="D1957" s="31"/>
      <c r="E1957" s="33"/>
      <c r="F1957" s="90"/>
      <c r="G1957" s="31"/>
      <c r="H1957" s="83"/>
      <c r="I1957" s="83"/>
      <c r="J1957" s="62"/>
      <c r="K1957" s="31"/>
      <c r="L1957" s="31"/>
      <c r="M1957" s="83"/>
      <c r="N1957" s="69"/>
      <c r="O1957" s="69"/>
      <c r="P1957" s="74"/>
      <c r="Q1957" s="74"/>
      <c r="R1957" s="75"/>
      <c r="S1957" s="34"/>
      <c r="T1957" s="83"/>
      <c r="U1957" s="83"/>
      <c r="V1957" s="83"/>
      <c r="W1957" s="83"/>
      <c r="X1957" s="74"/>
      <c r="Y1957" s="74"/>
      <c r="Z1957" s="74"/>
      <c r="AA1957" s="66"/>
      <c r="AB1957" s="72"/>
      <c r="AC1957" s="66"/>
      <c r="AD1957" s="72"/>
      <c r="AE1957" s="72"/>
      <c r="AF1957" s="72"/>
      <c r="AG1957" s="62"/>
      <c r="AH1957" s="104"/>
      <c r="AI1957" s="105"/>
      <c r="AJ1957" s="30"/>
      <c r="AK1957" s="30"/>
      <c r="AL1957" s="30"/>
      <c r="AM1957" s="30"/>
      <c r="AN1957" s="68"/>
      <c r="AO1957" s="68"/>
      <c r="AP1957" s="68"/>
      <c r="AQ1957" s="68"/>
      <c r="AR1957" s="68"/>
      <c r="AS1957" s="31"/>
      <c r="AT1957" s="73"/>
      <c r="AU1957" s="73"/>
      <c r="AV1957" s="68"/>
      <c r="AW1957" s="67"/>
      <c r="AX1957" s="67"/>
      <c r="AY1957" s="67"/>
      <c r="AZ1957" s="67"/>
      <c r="BA1957" s="123"/>
      <c r="BB1957" s="123"/>
      <c r="BC1957" s="123"/>
      <c r="BD1957" s="123"/>
      <c r="BE1957" s="123"/>
      <c r="BF1957" s="67"/>
    </row>
    <row r="1958" spans="1:58" ht="25.5" customHeight="1" x14ac:dyDescent="0.25">
      <c r="A1958" s="31"/>
      <c r="B1958" s="31"/>
      <c r="C1958" s="31"/>
      <c r="D1958" s="31"/>
      <c r="E1958" s="33"/>
      <c r="F1958" s="90"/>
      <c r="G1958" s="31"/>
      <c r="H1958" s="83"/>
      <c r="I1958" s="83"/>
      <c r="J1958" s="62"/>
      <c r="K1958" s="31"/>
      <c r="L1958" s="31"/>
      <c r="M1958" s="83"/>
      <c r="N1958" s="69"/>
      <c r="O1958" s="69"/>
      <c r="P1958" s="74"/>
      <c r="Q1958" s="74"/>
      <c r="R1958" s="75"/>
      <c r="S1958" s="34"/>
      <c r="T1958" s="83"/>
      <c r="U1958" s="83"/>
      <c r="V1958" s="83"/>
      <c r="W1958" s="83"/>
      <c r="X1958" s="74"/>
      <c r="Y1958" s="74"/>
      <c r="Z1958" s="74"/>
      <c r="AA1958" s="66"/>
      <c r="AB1958" s="72"/>
      <c r="AC1958" s="66"/>
      <c r="AD1958" s="72"/>
      <c r="AE1958" s="72"/>
      <c r="AF1958" s="72"/>
      <c r="AG1958" s="62"/>
      <c r="AH1958" s="104"/>
      <c r="AI1958" s="105"/>
      <c r="AJ1958" s="30"/>
      <c r="AK1958" s="30"/>
      <c r="AL1958" s="30"/>
      <c r="AM1958" s="30"/>
      <c r="AN1958" s="68"/>
      <c r="AO1958" s="68"/>
      <c r="AP1958" s="68"/>
      <c r="AQ1958" s="68"/>
      <c r="AR1958" s="68"/>
      <c r="AS1958" s="31"/>
      <c r="AT1958" s="73"/>
      <c r="AU1958" s="73"/>
      <c r="AV1958" s="68"/>
      <c r="AW1958" s="67"/>
      <c r="AX1958" s="67"/>
      <c r="AY1958" s="67"/>
      <c r="AZ1958" s="67"/>
      <c r="BA1958" s="123"/>
      <c r="BB1958" s="123"/>
      <c r="BC1958" s="123"/>
      <c r="BD1958" s="123"/>
      <c r="BE1958" s="123"/>
      <c r="BF1958" s="67"/>
    </row>
    <row r="1959" spans="1:58" ht="25.5" customHeight="1" x14ac:dyDescent="0.25">
      <c r="A1959" s="31"/>
      <c r="B1959" s="31"/>
      <c r="C1959" s="31"/>
      <c r="D1959" s="31"/>
      <c r="E1959" s="33"/>
      <c r="F1959" s="90"/>
      <c r="G1959" s="31"/>
      <c r="H1959" s="83"/>
      <c r="I1959" s="83"/>
      <c r="J1959" s="62"/>
      <c r="K1959" s="31"/>
      <c r="L1959" s="31"/>
      <c r="M1959" s="83"/>
      <c r="N1959" s="69"/>
      <c r="O1959" s="69"/>
      <c r="P1959" s="74"/>
      <c r="Q1959" s="74"/>
      <c r="R1959" s="75"/>
      <c r="S1959" s="34"/>
      <c r="T1959" s="83"/>
      <c r="U1959" s="83"/>
      <c r="V1959" s="83"/>
      <c r="W1959" s="83"/>
      <c r="X1959" s="74"/>
      <c r="Y1959" s="74"/>
      <c r="Z1959" s="74"/>
      <c r="AA1959" s="66"/>
      <c r="AB1959" s="72"/>
      <c r="AC1959" s="66"/>
      <c r="AD1959" s="72"/>
      <c r="AE1959" s="72"/>
      <c r="AF1959" s="72"/>
      <c r="AG1959" s="62"/>
      <c r="AH1959" s="104"/>
      <c r="AI1959" s="105"/>
      <c r="AJ1959" s="30"/>
      <c r="AK1959" s="30"/>
      <c r="AL1959" s="30"/>
      <c r="AM1959" s="30"/>
      <c r="AN1959" s="68"/>
      <c r="AO1959" s="68"/>
      <c r="AP1959" s="68"/>
      <c r="AQ1959" s="68"/>
      <c r="AR1959" s="68"/>
      <c r="AS1959" s="31"/>
      <c r="AT1959" s="73"/>
      <c r="AU1959" s="73"/>
      <c r="AV1959" s="68"/>
      <c r="AW1959" s="67"/>
      <c r="AX1959" s="67"/>
      <c r="AY1959" s="67"/>
      <c r="AZ1959" s="67"/>
      <c r="BA1959" s="123"/>
      <c r="BB1959" s="123"/>
      <c r="BC1959" s="123"/>
      <c r="BD1959" s="123"/>
      <c r="BE1959" s="123"/>
      <c r="BF1959" s="67"/>
    </row>
    <row r="1960" spans="1:58" ht="25.5" customHeight="1" x14ac:dyDescent="0.25">
      <c r="A1960" s="31"/>
      <c r="B1960" s="31"/>
      <c r="C1960" s="31"/>
      <c r="D1960" s="31"/>
      <c r="E1960" s="33"/>
      <c r="F1960" s="90"/>
      <c r="G1960" s="31"/>
      <c r="H1960" s="83"/>
      <c r="I1960" s="83"/>
      <c r="J1960" s="62"/>
      <c r="K1960" s="31"/>
      <c r="L1960" s="31"/>
      <c r="M1960" s="83"/>
      <c r="N1960" s="69"/>
      <c r="O1960" s="69"/>
      <c r="P1960" s="74"/>
      <c r="Q1960" s="74"/>
      <c r="R1960" s="75"/>
      <c r="S1960" s="34"/>
      <c r="T1960" s="83"/>
      <c r="U1960" s="83"/>
      <c r="V1960" s="83"/>
      <c r="W1960" s="83"/>
      <c r="X1960" s="74"/>
      <c r="Y1960" s="74"/>
      <c r="Z1960" s="74"/>
      <c r="AA1960" s="66"/>
      <c r="AB1960" s="72"/>
      <c r="AC1960" s="66"/>
      <c r="AD1960" s="72"/>
      <c r="AE1960" s="72"/>
      <c r="AF1960" s="72"/>
      <c r="AG1960" s="62"/>
      <c r="AH1960" s="104"/>
      <c r="AI1960" s="105"/>
      <c r="AJ1960" s="30"/>
      <c r="AK1960" s="30"/>
      <c r="AL1960" s="30"/>
      <c r="AM1960" s="30"/>
      <c r="AN1960" s="68"/>
      <c r="AO1960" s="68"/>
      <c r="AP1960" s="68"/>
      <c r="AQ1960" s="68"/>
      <c r="AR1960" s="68"/>
      <c r="AS1960" s="31"/>
      <c r="AT1960" s="73"/>
      <c r="AU1960" s="73"/>
      <c r="AV1960" s="68"/>
      <c r="AW1960" s="67"/>
      <c r="AX1960" s="67"/>
      <c r="AY1960" s="67"/>
      <c r="AZ1960" s="67"/>
      <c r="BA1960" s="123"/>
      <c r="BB1960" s="123"/>
      <c r="BC1960" s="123"/>
      <c r="BD1960" s="123"/>
      <c r="BE1960" s="123"/>
      <c r="BF1960" s="67"/>
    </row>
    <row r="1961" spans="1:58" ht="25.5" customHeight="1" x14ac:dyDescent="0.25">
      <c r="A1961" s="31"/>
      <c r="B1961" s="31"/>
      <c r="C1961" s="31"/>
      <c r="D1961" s="31"/>
      <c r="E1961" s="33"/>
      <c r="F1961" s="90"/>
      <c r="G1961" s="31"/>
      <c r="H1961" s="83"/>
      <c r="I1961" s="83"/>
      <c r="J1961" s="62"/>
      <c r="K1961" s="31"/>
      <c r="L1961" s="31"/>
      <c r="M1961" s="83"/>
      <c r="N1961" s="69"/>
      <c r="O1961" s="69"/>
      <c r="P1961" s="74"/>
      <c r="Q1961" s="74"/>
      <c r="R1961" s="75"/>
      <c r="S1961" s="34"/>
      <c r="T1961" s="83"/>
      <c r="U1961" s="83"/>
      <c r="V1961" s="83"/>
      <c r="W1961" s="83"/>
      <c r="X1961" s="74"/>
      <c r="Y1961" s="74"/>
      <c r="Z1961" s="74"/>
      <c r="AA1961" s="66"/>
      <c r="AB1961" s="72"/>
      <c r="AC1961" s="66"/>
      <c r="AD1961" s="72"/>
      <c r="AE1961" s="72"/>
      <c r="AF1961" s="72"/>
      <c r="AG1961" s="62"/>
      <c r="AH1961" s="104"/>
      <c r="AI1961" s="105"/>
      <c r="AJ1961" s="30"/>
      <c r="AK1961" s="30"/>
      <c r="AL1961" s="30"/>
      <c r="AM1961" s="30"/>
      <c r="AN1961" s="68"/>
      <c r="AO1961" s="68"/>
      <c r="AP1961" s="68"/>
      <c r="AQ1961" s="68"/>
      <c r="AR1961" s="68"/>
      <c r="AS1961" s="31"/>
      <c r="AT1961" s="73"/>
      <c r="AU1961" s="73"/>
      <c r="AV1961" s="68"/>
      <c r="AW1961" s="67"/>
      <c r="AX1961" s="67"/>
      <c r="AY1961" s="67"/>
      <c r="AZ1961" s="67"/>
      <c r="BA1961" s="123"/>
      <c r="BB1961" s="123"/>
      <c r="BC1961" s="123"/>
      <c r="BD1961" s="123"/>
      <c r="BE1961" s="123"/>
      <c r="BF1961" s="67"/>
    </row>
    <row r="1962" spans="1:58" ht="25.5" customHeight="1" x14ac:dyDescent="0.25">
      <c r="A1962" s="31"/>
      <c r="B1962" s="31"/>
      <c r="C1962" s="31"/>
      <c r="D1962" s="31"/>
      <c r="E1962" s="33"/>
      <c r="F1962" s="90"/>
      <c r="G1962" s="31"/>
      <c r="H1962" s="83"/>
      <c r="I1962" s="83"/>
      <c r="J1962" s="62"/>
      <c r="K1962" s="31"/>
      <c r="L1962" s="31"/>
      <c r="M1962" s="83"/>
      <c r="N1962" s="69"/>
      <c r="O1962" s="69"/>
      <c r="P1962" s="74"/>
      <c r="Q1962" s="74"/>
      <c r="R1962" s="75"/>
      <c r="S1962" s="34"/>
      <c r="T1962" s="83"/>
      <c r="U1962" s="83"/>
      <c r="V1962" s="83"/>
      <c r="W1962" s="83"/>
      <c r="X1962" s="74"/>
      <c r="Y1962" s="74"/>
      <c r="Z1962" s="74"/>
      <c r="AA1962" s="66"/>
      <c r="AB1962" s="72"/>
      <c r="AC1962" s="66"/>
      <c r="AD1962" s="72"/>
      <c r="AE1962" s="72"/>
      <c r="AF1962" s="72"/>
      <c r="AG1962" s="62"/>
      <c r="AH1962" s="104"/>
      <c r="AI1962" s="105"/>
      <c r="AJ1962" s="30"/>
      <c r="AK1962" s="30"/>
      <c r="AL1962" s="30"/>
      <c r="AM1962" s="30"/>
      <c r="AN1962" s="68"/>
      <c r="AO1962" s="68"/>
      <c r="AP1962" s="68"/>
      <c r="AQ1962" s="68"/>
      <c r="AR1962" s="68"/>
      <c r="AS1962" s="31"/>
      <c r="AT1962" s="73"/>
      <c r="AU1962" s="73"/>
      <c r="AV1962" s="68"/>
      <c r="AW1962" s="67"/>
      <c r="AX1962" s="67"/>
      <c r="AY1962" s="67"/>
      <c r="AZ1962" s="67"/>
      <c r="BA1962" s="123"/>
      <c r="BB1962" s="123"/>
      <c r="BC1962" s="123"/>
      <c r="BD1962" s="123"/>
      <c r="BE1962" s="123"/>
      <c r="BF1962" s="67"/>
    </row>
    <row r="1963" spans="1:58" ht="25.5" customHeight="1" x14ac:dyDescent="0.25">
      <c r="A1963" s="31"/>
      <c r="B1963" s="31"/>
      <c r="C1963" s="31"/>
      <c r="D1963" s="31"/>
      <c r="E1963" s="33"/>
      <c r="F1963" s="90"/>
      <c r="G1963" s="31"/>
      <c r="H1963" s="83"/>
      <c r="I1963" s="83"/>
      <c r="J1963" s="62"/>
      <c r="K1963" s="31"/>
      <c r="L1963" s="31"/>
      <c r="M1963" s="83"/>
      <c r="N1963" s="69"/>
      <c r="O1963" s="69"/>
      <c r="P1963" s="74"/>
      <c r="Q1963" s="74"/>
      <c r="R1963" s="75"/>
      <c r="S1963" s="34"/>
      <c r="T1963" s="83"/>
      <c r="U1963" s="83"/>
      <c r="V1963" s="83"/>
      <c r="W1963" s="83"/>
      <c r="X1963" s="74"/>
      <c r="Y1963" s="74"/>
      <c r="Z1963" s="74"/>
      <c r="AA1963" s="66"/>
      <c r="AB1963" s="72"/>
      <c r="AC1963" s="66"/>
      <c r="AD1963" s="72"/>
      <c r="AE1963" s="72"/>
      <c r="AF1963" s="72"/>
      <c r="AG1963" s="62"/>
      <c r="AH1963" s="104"/>
      <c r="AI1963" s="105"/>
      <c r="AJ1963" s="30"/>
      <c r="AK1963" s="30"/>
      <c r="AL1963" s="30"/>
      <c r="AM1963" s="30"/>
      <c r="AN1963" s="68"/>
      <c r="AO1963" s="68"/>
      <c r="AP1963" s="68"/>
      <c r="AQ1963" s="68"/>
      <c r="AR1963" s="68"/>
      <c r="AS1963" s="31"/>
      <c r="AT1963" s="73"/>
      <c r="AU1963" s="73"/>
      <c r="AV1963" s="68"/>
      <c r="AW1963" s="67"/>
      <c r="AX1963" s="67"/>
      <c r="AY1963" s="67"/>
      <c r="AZ1963" s="67"/>
      <c r="BA1963" s="123"/>
      <c r="BB1963" s="123"/>
      <c r="BC1963" s="123"/>
      <c r="BD1963" s="123"/>
      <c r="BE1963" s="123"/>
      <c r="BF1963" s="67"/>
    </row>
    <row r="1964" spans="1:58" ht="25.5" customHeight="1" x14ac:dyDescent="0.25">
      <c r="A1964" s="31"/>
      <c r="B1964" s="31"/>
      <c r="C1964" s="31"/>
      <c r="D1964" s="31"/>
      <c r="E1964" s="33"/>
      <c r="F1964" s="90"/>
      <c r="G1964" s="31"/>
      <c r="H1964" s="83"/>
      <c r="I1964" s="83"/>
      <c r="J1964" s="62"/>
      <c r="K1964" s="31"/>
      <c r="L1964" s="31"/>
      <c r="M1964" s="83"/>
      <c r="N1964" s="69"/>
      <c r="O1964" s="69"/>
      <c r="P1964" s="74"/>
      <c r="Q1964" s="74"/>
      <c r="R1964" s="75"/>
      <c r="S1964" s="34"/>
      <c r="T1964" s="83"/>
      <c r="U1964" s="83"/>
      <c r="V1964" s="83"/>
      <c r="W1964" s="83"/>
      <c r="X1964" s="74"/>
      <c r="Y1964" s="74"/>
      <c r="Z1964" s="74"/>
      <c r="AA1964" s="66"/>
      <c r="AB1964" s="72"/>
      <c r="AC1964" s="66"/>
      <c r="AD1964" s="72"/>
      <c r="AE1964" s="72"/>
      <c r="AF1964" s="72"/>
      <c r="AG1964" s="62"/>
      <c r="AH1964" s="104"/>
      <c r="AI1964" s="105"/>
      <c r="AJ1964" s="30"/>
      <c r="AK1964" s="30"/>
      <c r="AL1964" s="30"/>
      <c r="AM1964" s="30"/>
      <c r="AN1964" s="68"/>
      <c r="AO1964" s="68"/>
      <c r="AP1964" s="68"/>
      <c r="AQ1964" s="68"/>
      <c r="AR1964" s="68"/>
      <c r="AS1964" s="31"/>
      <c r="AT1964" s="73"/>
      <c r="AU1964" s="73"/>
      <c r="AV1964" s="68"/>
      <c r="AW1964" s="67"/>
      <c r="AX1964" s="67"/>
      <c r="AY1964" s="67"/>
      <c r="AZ1964" s="67"/>
      <c r="BA1964" s="123"/>
      <c r="BB1964" s="123"/>
      <c r="BC1964" s="123"/>
      <c r="BD1964" s="123"/>
      <c r="BE1964" s="123"/>
      <c r="BF1964" s="67"/>
    </row>
    <row r="1965" spans="1:58" ht="25.5" customHeight="1" x14ac:dyDescent="0.25">
      <c r="A1965" s="31"/>
      <c r="B1965" s="31"/>
      <c r="C1965" s="31"/>
      <c r="D1965" s="31"/>
      <c r="E1965" s="33"/>
      <c r="F1965" s="90"/>
      <c r="G1965" s="31"/>
      <c r="H1965" s="83"/>
      <c r="I1965" s="83"/>
      <c r="J1965" s="62"/>
      <c r="K1965" s="31"/>
      <c r="L1965" s="31"/>
      <c r="M1965" s="83"/>
      <c r="N1965" s="69"/>
      <c r="O1965" s="69"/>
      <c r="P1965" s="74"/>
      <c r="Q1965" s="74"/>
      <c r="R1965" s="75"/>
      <c r="S1965" s="34"/>
      <c r="T1965" s="83"/>
      <c r="U1965" s="83"/>
      <c r="V1965" s="83"/>
      <c r="W1965" s="83"/>
      <c r="X1965" s="74"/>
      <c r="Y1965" s="74"/>
      <c r="Z1965" s="74"/>
      <c r="AA1965" s="66"/>
      <c r="AB1965" s="72"/>
      <c r="AC1965" s="66"/>
      <c r="AD1965" s="72"/>
      <c r="AE1965" s="72"/>
      <c r="AF1965" s="72"/>
      <c r="AG1965" s="62"/>
      <c r="AH1965" s="104"/>
      <c r="AI1965" s="105"/>
      <c r="AJ1965" s="30"/>
      <c r="AK1965" s="30"/>
      <c r="AL1965" s="30"/>
      <c r="AM1965" s="30"/>
      <c r="AN1965" s="68"/>
      <c r="AO1965" s="68"/>
      <c r="AP1965" s="68"/>
      <c r="AQ1965" s="68"/>
      <c r="AR1965" s="68"/>
      <c r="AS1965" s="31"/>
      <c r="AT1965" s="73"/>
      <c r="AU1965" s="73"/>
      <c r="AV1965" s="68"/>
      <c r="AW1965" s="67"/>
      <c r="AX1965" s="67"/>
      <c r="AY1965" s="67"/>
      <c r="AZ1965" s="67"/>
      <c r="BA1965" s="123"/>
      <c r="BB1965" s="123"/>
      <c r="BC1965" s="123"/>
      <c r="BD1965" s="123"/>
      <c r="BE1965" s="123"/>
      <c r="BF1965" s="67"/>
    </row>
    <row r="1966" spans="1:58" ht="25.5" customHeight="1" x14ac:dyDescent="0.25">
      <c r="A1966" s="31"/>
      <c r="B1966" s="31"/>
      <c r="C1966" s="31"/>
      <c r="D1966" s="31"/>
      <c r="E1966" s="33"/>
      <c r="F1966" s="90"/>
      <c r="G1966" s="31"/>
      <c r="H1966" s="83"/>
      <c r="I1966" s="83"/>
      <c r="J1966" s="62"/>
      <c r="K1966" s="31"/>
      <c r="L1966" s="31"/>
      <c r="M1966" s="83"/>
      <c r="N1966" s="69"/>
      <c r="O1966" s="69"/>
      <c r="P1966" s="74"/>
      <c r="Q1966" s="74"/>
      <c r="R1966" s="75"/>
      <c r="S1966" s="34"/>
      <c r="T1966" s="83"/>
      <c r="U1966" s="83"/>
      <c r="V1966" s="83"/>
      <c r="W1966" s="83"/>
      <c r="X1966" s="74"/>
      <c r="Y1966" s="74"/>
      <c r="Z1966" s="74"/>
      <c r="AA1966" s="66"/>
      <c r="AB1966" s="72"/>
      <c r="AC1966" s="66"/>
      <c r="AD1966" s="72"/>
      <c r="AE1966" s="72"/>
      <c r="AF1966" s="72"/>
      <c r="AG1966" s="62"/>
      <c r="AH1966" s="104"/>
      <c r="AI1966" s="105"/>
      <c r="AJ1966" s="30"/>
      <c r="AK1966" s="30"/>
      <c r="AL1966" s="30"/>
      <c r="AM1966" s="30"/>
      <c r="AN1966" s="68"/>
      <c r="AO1966" s="68"/>
      <c r="AP1966" s="68"/>
      <c r="AQ1966" s="68"/>
      <c r="AR1966" s="68"/>
      <c r="AS1966" s="31"/>
      <c r="AT1966" s="73"/>
      <c r="AU1966" s="73"/>
      <c r="AV1966" s="68"/>
      <c r="AW1966" s="67"/>
      <c r="AX1966" s="67"/>
      <c r="AY1966" s="67"/>
      <c r="AZ1966" s="67"/>
      <c r="BA1966" s="123"/>
      <c r="BB1966" s="123"/>
      <c r="BC1966" s="123"/>
      <c r="BD1966" s="123"/>
      <c r="BE1966" s="123"/>
      <c r="BF1966" s="67"/>
    </row>
    <row r="1967" spans="1:58" ht="25.5" customHeight="1" x14ac:dyDescent="0.25">
      <c r="A1967" s="31"/>
      <c r="B1967" s="31"/>
      <c r="C1967" s="31"/>
      <c r="D1967" s="31"/>
      <c r="E1967" s="33"/>
      <c r="F1967" s="90"/>
      <c r="G1967" s="31"/>
      <c r="H1967" s="83"/>
      <c r="I1967" s="83"/>
      <c r="J1967" s="62"/>
      <c r="K1967" s="31"/>
      <c r="L1967" s="31"/>
      <c r="M1967" s="83"/>
      <c r="N1967" s="69"/>
      <c r="O1967" s="69"/>
      <c r="P1967" s="74"/>
      <c r="Q1967" s="74"/>
      <c r="R1967" s="75"/>
      <c r="S1967" s="34"/>
      <c r="T1967" s="83"/>
      <c r="U1967" s="83"/>
      <c r="V1967" s="83"/>
      <c r="W1967" s="83"/>
      <c r="X1967" s="74"/>
      <c r="Y1967" s="74"/>
      <c r="Z1967" s="74"/>
      <c r="AA1967" s="66"/>
      <c r="AB1967" s="72"/>
      <c r="AC1967" s="66"/>
      <c r="AD1967" s="72"/>
      <c r="AE1967" s="72"/>
      <c r="AF1967" s="72"/>
      <c r="AG1967" s="62"/>
      <c r="AH1967" s="104"/>
      <c r="AI1967" s="105"/>
      <c r="AJ1967" s="30"/>
      <c r="AK1967" s="30"/>
      <c r="AL1967" s="30"/>
      <c r="AM1967" s="30"/>
      <c r="AN1967" s="68"/>
      <c r="AO1967" s="68"/>
      <c r="AP1967" s="68"/>
      <c r="AQ1967" s="68"/>
      <c r="AR1967" s="68"/>
      <c r="AS1967" s="31"/>
      <c r="AT1967" s="73"/>
      <c r="AU1967" s="73"/>
      <c r="AV1967" s="68"/>
      <c r="AW1967" s="67"/>
      <c r="AX1967" s="67"/>
      <c r="AY1967" s="67"/>
      <c r="AZ1967" s="67"/>
      <c r="BA1967" s="123"/>
      <c r="BB1967" s="123"/>
      <c r="BC1967" s="123"/>
      <c r="BD1967" s="123"/>
      <c r="BE1967" s="123"/>
      <c r="BF1967" s="67"/>
    </row>
    <row r="1968" spans="1:58" ht="25.5" customHeight="1" x14ac:dyDescent="0.25">
      <c r="A1968" s="31"/>
      <c r="B1968" s="31"/>
      <c r="C1968" s="31"/>
      <c r="D1968" s="31"/>
      <c r="E1968" s="33"/>
      <c r="F1968" s="90"/>
      <c r="G1968" s="31"/>
      <c r="H1968" s="83"/>
      <c r="I1968" s="83"/>
      <c r="J1968" s="62"/>
      <c r="K1968" s="31"/>
      <c r="L1968" s="31"/>
      <c r="M1968" s="83"/>
      <c r="N1968" s="69"/>
      <c r="O1968" s="69"/>
      <c r="P1968" s="74"/>
      <c r="Q1968" s="74"/>
      <c r="R1968" s="75"/>
      <c r="S1968" s="34"/>
      <c r="T1968" s="83"/>
      <c r="U1968" s="83"/>
      <c r="V1968" s="83"/>
      <c r="W1968" s="83"/>
      <c r="X1968" s="74"/>
      <c r="Y1968" s="74"/>
      <c r="Z1968" s="74"/>
      <c r="AA1968" s="66"/>
      <c r="AB1968" s="72"/>
      <c r="AC1968" s="66"/>
      <c r="AD1968" s="72"/>
      <c r="AE1968" s="72"/>
      <c r="AF1968" s="72"/>
      <c r="AG1968" s="62"/>
      <c r="AH1968" s="104"/>
      <c r="AI1968" s="105"/>
      <c r="AJ1968" s="30"/>
      <c r="AK1968" s="30"/>
      <c r="AL1968" s="30"/>
      <c r="AM1968" s="30"/>
      <c r="AN1968" s="68"/>
      <c r="AO1968" s="68"/>
      <c r="AP1968" s="68"/>
      <c r="AQ1968" s="68"/>
      <c r="AR1968" s="68"/>
      <c r="AS1968" s="31"/>
      <c r="AT1968" s="73"/>
      <c r="AU1968" s="73"/>
      <c r="AV1968" s="68"/>
      <c r="AW1968" s="67"/>
      <c r="AX1968" s="67"/>
      <c r="AY1968" s="67"/>
      <c r="AZ1968" s="67"/>
      <c r="BA1968" s="123"/>
      <c r="BB1968" s="123"/>
      <c r="BC1968" s="123"/>
      <c r="BD1968" s="123"/>
      <c r="BE1968" s="123"/>
      <c r="BF1968" s="67"/>
    </row>
    <row r="1969" spans="1:58" ht="25.5" customHeight="1" x14ac:dyDescent="0.25">
      <c r="A1969" s="31"/>
      <c r="B1969" s="31"/>
      <c r="C1969" s="31"/>
      <c r="D1969" s="31"/>
      <c r="E1969" s="33"/>
      <c r="F1969" s="90"/>
      <c r="G1969" s="31"/>
      <c r="H1969" s="83"/>
      <c r="I1969" s="83"/>
      <c r="J1969" s="62"/>
      <c r="K1969" s="31"/>
      <c r="L1969" s="31"/>
      <c r="M1969" s="83"/>
      <c r="N1969" s="69"/>
      <c r="O1969" s="69"/>
      <c r="P1969" s="74"/>
      <c r="Q1969" s="74"/>
      <c r="R1969" s="75"/>
      <c r="S1969" s="34"/>
      <c r="T1969" s="83"/>
      <c r="U1969" s="83"/>
      <c r="V1969" s="83"/>
      <c r="W1969" s="83"/>
      <c r="X1969" s="74"/>
      <c r="Y1969" s="74"/>
      <c r="Z1969" s="74"/>
      <c r="AA1969" s="66"/>
      <c r="AB1969" s="72"/>
      <c r="AC1969" s="66"/>
      <c r="AD1969" s="72"/>
      <c r="AE1969" s="72"/>
      <c r="AF1969" s="72"/>
      <c r="AG1969" s="62"/>
      <c r="AH1969" s="104"/>
      <c r="AI1969" s="105"/>
      <c r="AJ1969" s="30"/>
      <c r="AK1969" s="30"/>
      <c r="AL1969" s="30"/>
      <c r="AM1969" s="30"/>
      <c r="AN1969" s="68"/>
      <c r="AO1969" s="68"/>
      <c r="AP1969" s="68"/>
      <c r="AQ1969" s="68"/>
      <c r="AR1969" s="68"/>
      <c r="AS1969" s="31"/>
      <c r="AT1969" s="73"/>
      <c r="AU1969" s="73"/>
      <c r="AV1969" s="68"/>
      <c r="AW1969" s="67"/>
      <c r="AX1969" s="67"/>
      <c r="AY1969" s="67"/>
      <c r="AZ1969" s="67"/>
      <c r="BA1969" s="123"/>
      <c r="BB1969" s="123"/>
      <c r="BC1969" s="123"/>
      <c r="BD1969" s="123"/>
      <c r="BE1969" s="123"/>
      <c r="BF1969" s="67"/>
    </row>
    <row r="1970" spans="1:58" ht="25.5" customHeight="1" x14ac:dyDescent="0.25">
      <c r="A1970" s="31"/>
      <c r="B1970" s="31"/>
      <c r="C1970" s="31"/>
      <c r="D1970" s="31"/>
      <c r="E1970" s="33"/>
      <c r="F1970" s="90"/>
      <c r="G1970" s="31"/>
      <c r="H1970" s="83"/>
      <c r="I1970" s="83"/>
      <c r="J1970" s="62"/>
      <c r="K1970" s="31"/>
      <c r="L1970" s="31"/>
      <c r="M1970" s="83"/>
      <c r="N1970" s="69"/>
      <c r="O1970" s="69"/>
      <c r="P1970" s="74"/>
      <c r="Q1970" s="74"/>
      <c r="R1970" s="75"/>
      <c r="S1970" s="34"/>
      <c r="T1970" s="83"/>
      <c r="U1970" s="83"/>
      <c r="V1970" s="83"/>
      <c r="W1970" s="83"/>
      <c r="X1970" s="74"/>
      <c r="Y1970" s="74"/>
      <c r="Z1970" s="74"/>
      <c r="AA1970" s="66"/>
      <c r="AB1970" s="72"/>
      <c r="AC1970" s="66"/>
      <c r="AD1970" s="72"/>
      <c r="AE1970" s="72"/>
      <c r="AF1970" s="72"/>
      <c r="AG1970" s="62"/>
      <c r="AH1970" s="104"/>
      <c r="AI1970" s="105"/>
      <c r="AJ1970" s="30"/>
      <c r="AK1970" s="30"/>
      <c r="AL1970" s="30"/>
      <c r="AM1970" s="30"/>
      <c r="AN1970" s="68"/>
      <c r="AO1970" s="68"/>
      <c r="AP1970" s="68"/>
      <c r="AQ1970" s="68"/>
      <c r="AR1970" s="68"/>
      <c r="AS1970" s="31"/>
      <c r="AT1970" s="73"/>
      <c r="AU1970" s="73"/>
      <c r="AV1970" s="68"/>
      <c r="AW1970" s="67"/>
      <c r="AX1970" s="67"/>
      <c r="AY1970" s="67"/>
      <c r="AZ1970" s="67"/>
      <c r="BA1970" s="123"/>
      <c r="BB1970" s="123"/>
      <c r="BC1970" s="123"/>
      <c r="BD1970" s="123"/>
      <c r="BE1970" s="123"/>
      <c r="BF1970" s="67"/>
    </row>
    <row r="1971" spans="1:58" ht="25.5" customHeight="1" x14ac:dyDescent="0.25">
      <c r="A1971" s="31"/>
      <c r="B1971" s="31"/>
      <c r="C1971" s="31"/>
      <c r="D1971" s="31"/>
      <c r="E1971" s="33"/>
      <c r="F1971" s="90"/>
      <c r="G1971" s="31"/>
      <c r="H1971" s="83"/>
      <c r="I1971" s="83"/>
      <c r="J1971" s="62"/>
      <c r="K1971" s="31"/>
      <c r="L1971" s="31"/>
      <c r="M1971" s="83"/>
      <c r="N1971" s="69"/>
      <c r="O1971" s="69"/>
      <c r="P1971" s="74"/>
      <c r="Q1971" s="74"/>
      <c r="R1971" s="75"/>
      <c r="S1971" s="34"/>
      <c r="T1971" s="83"/>
      <c r="U1971" s="83"/>
      <c r="V1971" s="83"/>
      <c r="W1971" s="83"/>
      <c r="X1971" s="74"/>
      <c r="Y1971" s="74"/>
      <c r="Z1971" s="74"/>
      <c r="AA1971" s="66"/>
      <c r="AB1971" s="72"/>
      <c r="AC1971" s="66"/>
      <c r="AD1971" s="72"/>
      <c r="AE1971" s="72"/>
      <c r="AF1971" s="72"/>
      <c r="AG1971" s="62"/>
      <c r="AH1971" s="104"/>
      <c r="AI1971" s="105"/>
      <c r="AJ1971" s="30"/>
      <c r="AK1971" s="30"/>
      <c r="AL1971" s="30"/>
      <c r="AM1971" s="30"/>
      <c r="AN1971" s="68"/>
      <c r="AO1971" s="68"/>
      <c r="AP1971" s="68"/>
      <c r="AQ1971" s="68"/>
      <c r="AR1971" s="68"/>
      <c r="AS1971" s="31"/>
      <c r="AT1971" s="73"/>
      <c r="AU1971" s="73"/>
      <c r="AV1971" s="68"/>
      <c r="AW1971" s="67"/>
      <c r="AX1971" s="67"/>
      <c r="AY1971" s="67"/>
      <c r="AZ1971" s="67"/>
      <c r="BA1971" s="123"/>
      <c r="BB1971" s="123"/>
      <c r="BC1971" s="123"/>
      <c r="BD1971" s="123"/>
      <c r="BE1971" s="123"/>
      <c r="BF1971" s="67"/>
    </row>
    <row r="1972" spans="1:58" ht="25.5" customHeight="1" x14ac:dyDescent="0.25">
      <c r="A1972" s="31"/>
      <c r="B1972" s="31"/>
      <c r="C1972" s="31"/>
      <c r="D1972" s="31"/>
      <c r="E1972" s="33"/>
      <c r="F1972" s="90"/>
      <c r="G1972" s="31"/>
      <c r="H1972" s="83"/>
      <c r="I1972" s="83"/>
      <c r="J1972" s="62"/>
      <c r="K1972" s="31"/>
      <c r="L1972" s="31"/>
      <c r="M1972" s="83"/>
      <c r="N1972" s="69"/>
      <c r="O1972" s="69"/>
      <c r="P1972" s="74"/>
      <c r="Q1972" s="74"/>
      <c r="R1972" s="75"/>
      <c r="S1972" s="34"/>
      <c r="T1972" s="83"/>
      <c r="U1972" s="83"/>
      <c r="V1972" s="83"/>
      <c r="W1972" s="83"/>
      <c r="X1972" s="74"/>
      <c r="Y1972" s="74"/>
      <c r="Z1972" s="74"/>
      <c r="AA1972" s="66"/>
      <c r="AB1972" s="72"/>
      <c r="AC1972" s="66"/>
      <c r="AD1972" s="72"/>
      <c r="AE1972" s="72"/>
      <c r="AF1972" s="72"/>
      <c r="AG1972" s="62"/>
      <c r="AH1972" s="104"/>
      <c r="AI1972" s="105"/>
      <c r="AJ1972" s="30"/>
      <c r="AK1972" s="30"/>
      <c r="AL1972" s="30"/>
      <c r="AM1972" s="30"/>
      <c r="AN1972" s="68"/>
      <c r="AO1972" s="68"/>
      <c r="AP1972" s="68"/>
      <c r="AQ1972" s="68"/>
      <c r="AR1972" s="68"/>
      <c r="AS1972" s="31"/>
      <c r="AT1972" s="73"/>
      <c r="AU1972" s="73"/>
      <c r="AV1972" s="68"/>
      <c r="AW1972" s="67"/>
      <c r="AX1972" s="67"/>
      <c r="AY1972" s="67"/>
      <c r="AZ1972" s="67"/>
      <c r="BA1972" s="123"/>
      <c r="BB1972" s="123"/>
      <c r="BC1972" s="123"/>
      <c r="BD1972" s="123"/>
      <c r="BE1972" s="123"/>
      <c r="BF1972" s="67"/>
    </row>
    <row r="1973" spans="1:58" ht="25.5" customHeight="1" x14ac:dyDescent="0.25">
      <c r="A1973" s="31"/>
      <c r="B1973" s="31"/>
      <c r="C1973" s="31"/>
      <c r="D1973" s="31"/>
      <c r="E1973" s="33"/>
      <c r="F1973" s="90"/>
      <c r="G1973" s="31"/>
      <c r="H1973" s="83"/>
      <c r="I1973" s="83"/>
      <c r="J1973" s="62"/>
      <c r="K1973" s="31"/>
      <c r="L1973" s="31"/>
      <c r="M1973" s="83"/>
      <c r="N1973" s="69"/>
      <c r="O1973" s="69"/>
      <c r="P1973" s="74"/>
      <c r="Q1973" s="74"/>
      <c r="R1973" s="75"/>
      <c r="S1973" s="34"/>
      <c r="T1973" s="83"/>
      <c r="U1973" s="83"/>
      <c r="V1973" s="83"/>
      <c r="W1973" s="83"/>
      <c r="X1973" s="74"/>
      <c r="Y1973" s="74"/>
      <c r="Z1973" s="74"/>
      <c r="AA1973" s="66"/>
      <c r="AB1973" s="72"/>
      <c r="AC1973" s="66"/>
      <c r="AD1973" s="72"/>
      <c r="AE1973" s="72"/>
      <c r="AF1973" s="72"/>
      <c r="AG1973" s="62"/>
      <c r="AH1973" s="104"/>
      <c r="AI1973" s="105"/>
      <c r="AJ1973" s="30"/>
      <c r="AK1973" s="30"/>
      <c r="AL1973" s="30"/>
      <c r="AM1973" s="30"/>
      <c r="AN1973" s="68"/>
      <c r="AO1973" s="68"/>
      <c r="AP1973" s="68"/>
      <c r="AQ1973" s="68"/>
      <c r="AR1973" s="68"/>
      <c r="AS1973" s="31"/>
      <c r="AT1973" s="73"/>
      <c r="AU1973" s="73"/>
      <c r="AV1973" s="68"/>
      <c r="AW1973" s="67"/>
      <c r="AX1973" s="67"/>
      <c r="AY1973" s="67"/>
      <c r="AZ1973" s="67"/>
      <c r="BA1973" s="123"/>
      <c r="BB1973" s="123"/>
      <c r="BC1973" s="123"/>
      <c r="BD1973" s="123"/>
      <c r="BE1973" s="123"/>
      <c r="BF1973" s="67"/>
    </row>
    <row r="1974" spans="1:58" ht="25.5" customHeight="1" x14ac:dyDescent="0.25">
      <c r="A1974" s="31"/>
      <c r="B1974" s="31"/>
      <c r="C1974" s="31"/>
      <c r="D1974" s="31"/>
      <c r="E1974" s="33"/>
      <c r="F1974" s="90"/>
      <c r="G1974" s="31"/>
      <c r="H1974" s="83"/>
      <c r="I1974" s="83"/>
      <c r="J1974" s="62"/>
      <c r="K1974" s="31"/>
      <c r="L1974" s="31"/>
      <c r="M1974" s="83"/>
      <c r="N1974" s="69"/>
      <c r="O1974" s="69"/>
      <c r="P1974" s="74"/>
      <c r="Q1974" s="74"/>
      <c r="R1974" s="75"/>
      <c r="S1974" s="34"/>
      <c r="T1974" s="83"/>
      <c r="U1974" s="83"/>
      <c r="V1974" s="83"/>
      <c r="W1974" s="83"/>
      <c r="X1974" s="74"/>
      <c r="Y1974" s="74"/>
      <c r="Z1974" s="74"/>
      <c r="AA1974" s="66"/>
      <c r="AB1974" s="72"/>
      <c r="AC1974" s="66"/>
      <c r="AD1974" s="72"/>
      <c r="AE1974" s="72"/>
      <c r="AF1974" s="72"/>
      <c r="AG1974" s="62"/>
      <c r="AH1974" s="104"/>
      <c r="AI1974" s="105"/>
      <c r="AJ1974" s="30"/>
      <c r="AK1974" s="30"/>
      <c r="AL1974" s="30"/>
      <c r="AM1974" s="30"/>
      <c r="AN1974" s="68"/>
      <c r="AO1974" s="68"/>
      <c r="AP1974" s="68"/>
      <c r="AQ1974" s="68"/>
      <c r="AR1974" s="68"/>
      <c r="AS1974" s="31"/>
      <c r="AT1974" s="73"/>
      <c r="AU1974" s="73"/>
      <c r="AV1974" s="68"/>
      <c r="AW1974" s="67"/>
      <c r="AX1974" s="67"/>
      <c r="AY1974" s="67"/>
      <c r="AZ1974" s="67"/>
      <c r="BA1974" s="123"/>
      <c r="BB1974" s="123"/>
      <c r="BC1974" s="123"/>
      <c r="BD1974" s="123"/>
      <c r="BE1974" s="123"/>
      <c r="BF1974" s="67"/>
    </row>
    <row r="1975" spans="1:58" ht="25.5" customHeight="1" x14ac:dyDescent="0.25">
      <c r="A1975" s="31"/>
      <c r="B1975" s="31"/>
      <c r="C1975" s="31"/>
      <c r="D1975" s="31"/>
      <c r="E1975" s="33"/>
      <c r="F1975" s="90"/>
      <c r="G1975" s="31"/>
      <c r="H1975" s="83"/>
      <c r="I1975" s="83"/>
      <c r="J1975" s="62"/>
      <c r="K1975" s="31"/>
      <c r="L1975" s="31"/>
      <c r="M1975" s="83"/>
      <c r="N1975" s="69"/>
      <c r="O1975" s="69"/>
      <c r="P1975" s="74"/>
      <c r="Q1975" s="74"/>
      <c r="R1975" s="75"/>
      <c r="S1975" s="34"/>
      <c r="T1975" s="83"/>
      <c r="U1975" s="83"/>
      <c r="V1975" s="83"/>
      <c r="W1975" s="83"/>
      <c r="X1975" s="74"/>
      <c r="Y1975" s="74"/>
      <c r="Z1975" s="74"/>
      <c r="AA1975" s="66"/>
      <c r="AB1975" s="72"/>
      <c r="AC1975" s="66"/>
      <c r="AD1975" s="72"/>
      <c r="AE1975" s="72"/>
      <c r="AF1975" s="72"/>
      <c r="AG1975" s="62"/>
      <c r="AH1975" s="104"/>
      <c r="AI1975" s="105"/>
      <c r="AJ1975" s="30"/>
      <c r="AK1975" s="30"/>
      <c r="AL1975" s="30"/>
      <c r="AM1975" s="30"/>
      <c r="AN1975" s="68"/>
      <c r="AO1975" s="68"/>
      <c r="AP1975" s="68"/>
      <c r="AQ1975" s="68"/>
      <c r="AR1975" s="68"/>
      <c r="AS1975" s="31"/>
      <c r="AT1975" s="73"/>
      <c r="AU1975" s="73"/>
      <c r="AV1975" s="68"/>
      <c r="AW1975" s="67"/>
      <c r="AX1975" s="67"/>
      <c r="AY1975" s="67"/>
      <c r="AZ1975" s="67"/>
      <c r="BA1975" s="123"/>
      <c r="BB1975" s="123"/>
      <c r="BC1975" s="123"/>
      <c r="BD1975" s="123"/>
      <c r="BE1975" s="123"/>
      <c r="BF1975" s="67"/>
    </row>
    <row r="1976" spans="1:58" ht="25.5" customHeight="1" x14ac:dyDescent="0.25">
      <c r="A1976" s="31"/>
      <c r="B1976" s="31"/>
      <c r="C1976" s="31"/>
      <c r="D1976" s="31"/>
      <c r="E1976" s="33"/>
      <c r="F1976" s="90"/>
      <c r="G1976" s="31"/>
      <c r="H1976" s="83"/>
      <c r="I1976" s="83"/>
      <c r="J1976" s="62"/>
      <c r="K1976" s="31"/>
      <c r="L1976" s="31"/>
      <c r="M1976" s="83"/>
      <c r="N1976" s="69"/>
      <c r="O1976" s="69"/>
      <c r="P1976" s="74"/>
      <c r="Q1976" s="74"/>
      <c r="R1976" s="75"/>
      <c r="S1976" s="34"/>
      <c r="T1976" s="83"/>
      <c r="U1976" s="83"/>
      <c r="V1976" s="83"/>
      <c r="W1976" s="83"/>
      <c r="X1976" s="74"/>
      <c r="Y1976" s="74"/>
      <c r="Z1976" s="74"/>
      <c r="AA1976" s="66"/>
      <c r="AB1976" s="72"/>
      <c r="AC1976" s="66"/>
      <c r="AD1976" s="72"/>
      <c r="AE1976" s="72"/>
      <c r="AF1976" s="72"/>
      <c r="AG1976" s="62"/>
      <c r="AH1976" s="104"/>
      <c r="AI1976" s="105"/>
      <c r="AJ1976" s="30"/>
      <c r="AK1976" s="30"/>
      <c r="AL1976" s="30"/>
      <c r="AM1976" s="30"/>
      <c r="AN1976" s="68"/>
      <c r="AO1976" s="68"/>
      <c r="AP1976" s="68"/>
      <c r="AQ1976" s="68"/>
      <c r="AR1976" s="68"/>
      <c r="AS1976" s="31"/>
      <c r="AT1976" s="73"/>
      <c r="AU1976" s="73"/>
      <c r="AV1976" s="68"/>
      <c r="AW1976" s="67"/>
      <c r="AX1976" s="67"/>
      <c r="AY1976" s="67"/>
      <c r="AZ1976" s="67"/>
      <c r="BA1976" s="123"/>
      <c r="BB1976" s="123"/>
      <c r="BC1976" s="123"/>
      <c r="BD1976" s="123"/>
      <c r="BE1976" s="123"/>
      <c r="BF1976" s="67"/>
    </row>
    <row r="1977" spans="1:58" ht="25.5" customHeight="1" x14ac:dyDescent="0.25">
      <c r="A1977" s="31"/>
      <c r="B1977" s="31"/>
      <c r="C1977" s="31"/>
      <c r="D1977" s="31"/>
      <c r="E1977" s="33"/>
      <c r="F1977" s="90"/>
      <c r="G1977" s="31"/>
      <c r="H1977" s="83"/>
      <c r="I1977" s="83"/>
      <c r="J1977" s="62"/>
      <c r="K1977" s="31"/>
      <c r="L1977" s="31"/>
      <c r="M1977" s="83"/>
      <c r="N1977" s="69"/>
      <c r="O1977" s="69"/>
      <c r="P1977" s="74"/>
      <c r="Q1977" s="74"/>
      <c r="R1977" s="75"/>
      <c r="S1977" s="34"/>
      <c r="T1977" s="83"/>
      <c r="U1977" s="83"/>
      <c r="V1977" s="83"/>
      <c r="W1977" s="83"/>
      <c r="X1977" s="74"/>
      <c r="Y1977" s="74"/>
      <c r="Z1977" s="74"/>
      <c r="AA1977" s="66"/>
      <c r="AB1977" s="72"/>
      <c r="AC1977" s="66"/>
      <c r="AD1977" s="72"/>
      <c r="AE1977" s="72"/>
      <c r="AF1977" s="72"/>
      <c r="AG1977" s="62"/>
      <c r="AH1977" s="104"/>
      <c r="AI1977" s="105"/>
      <c r="AJ1977" s="30"/>
      <c r="AK1977" s="30"/>
      <c r="AL1977" s="30"/>
      <c r="AM1977" s="30"/>
      <c r="AN1977" s="68"/>
      <c r="AO1977" s="68"/>
      <c r="AP1977" s="68"/>
      <c r="AQ1977" s="68"/>
      <c r="AR1977" s="68"/>
      <c r="AS1977" s="31"/>
      <c r="AT1977" s="73"/>
      <c r="AU1977" s="73"/>
      <c r="AV1977" s="68"/>
      <c r="AW1977" s="67"/>
      <c r="AX1977" s="67"/>
      <c r="AY1977" s="67"/>
      <c r="AZ1977" s="67"/>
      <c r="BA1977" s="123"/>
      <c r="BB1977" s="123"/>
      <c r="BC1977" s="123"/>
      <c r="BD1977" s="123"/>
      <c r="BE1977" s="123"/>
      <c r="BF1977" s="67"/>
    </row>
    <row r="1978" spans="1:58" ht="25.5" customHeight="1" x14ac:dyDescent="0.25">
      <c r="A1978" s="31"/>
      <c r="B1978" s="31"/>
      <c r="C1978" s="31"/>
      <c r="D1978" s="31"/>
      <c r="E1978" s="33"/>
      <c r="F1978" s="90"/>
      <c r="G1978" s="31"/>
      <c r="H1978" s="83"/>
      <c r="I1978" s="83"/>
      <c r="J1978" s="62"/>
      <c r="K1978" s="31"/>
      <c r="L1978" s="31"/>
      <c r="M1978" s="83"/>
      <c r="N1978" s="69"/>
      <c r="O1978" s="69"/>
      <c r="P1978" s="74"/>
      <c r="Q1978" s="74"/>
      <c r="R1978" s="75"/>
      <c r="S1978" s="34"/>
      <c r="T1978" s="83"/>
      <c r="U1978" s="83"/>
      <c r="V1978" s="83"/>
      <c r="W1978" s="83"/>
      <c r="X1978" s="74"/>
      <c r="Y1978" s="74"/>
      <c r="Z1978" s="74"/>
      <c r="AA1978" s="66"/>
      <c r="AB1978" s="72"/>
      <c r="AC1978" s="66"/>
      <c r="AD1978" s="72"/>
      <c r="AE1978" s="72"/>
      <c r="AF1978" s="72"/>
      <c r="AG1978" s="62"/>
      <c r="AH1978" s="104"/>
      <c r="AI1978" s="105"/>
      <c r="AJ1978" s="30"/>
      <c r="AK1978" s="30"/>
      <c r="AL1978" s="30"/>
      <c r="AM1978" s="30"/>
      <c r="AN1978" s="68"/>
      <c r="AO1978" s="68"/>
      <c r="AP1978" s="68"/>
      <c r="AQ1978" s="68"/>
      <c r="AR1978" s="68"/>
      <c r="AS1978" s="31"/>
      <c r="AT1978" s="73"/>
      <c r="AU1978" s="73"/>
      <c r="AV1978" s="68"/>
      <c r="AW1978" s="67"/>
      <c r="AX1978" s="67"/>
      <c r="AY1978" s="67"/>
      <c r="AZ1978" s="67"/>
      <c r="BA1978" s="123"/>
      <c r="BB1978" s="123"/>
      <c r="BC1978" s="123"/>
      <c r="BD1978" s="123"/>
      <c r="BE1978" s="123"/>
      <c r="BF1978" s="67"/>
    </row>
    <row r="1979" spans="1:58" ht="25.5" customHeight="1" x14ac:dyDescent="0.25">
      <c r="A1979" s="31"/>
      <c r="B1979" s="31"/>
      <c r="C1979" s="31"/>
      <c r="D1979" s="31"/>
      <c r="E1979" s="33"/>
      <c r="F1979" s="90"/>
      <c r="G1979" s="31"/>
      <c r="H1979" s="83"/>
      <c r="I1979" s="83"/>
      <c r="J1979" s="62"/>
      <c r="K1979" s="31"/>
      <c r="L1979" s="31"/>
      <c r="M1979" s="83"/>
      <c r="N1979" s="69"/>
      <c r="O1979" s="69"/>
      <c r="P1979" s="74"/>
      <c r="Q1979" s="74"/>
      <c r="R1979" s="75"/>
      <c r="S1979" s="34"/>
      <c r="T1979" s="83"/>
      <c r="U1979" s="83"/>
      <c r="V1979" s="83"/>
      <c r="W1979" s="83"/>
      <c r="X1979" s="74"/>
      <c r="Y1979" s="74"/>
      <c r="Z1979" s="74"/>
      <c r="AA1979" s="66"/>
      <c r="AB1979" s="72"/>
      <c r="AC1979" s="66"/>
      <c r="AD1979" s="72"/>
      <c r="AE1979" s="72"/>
      <c r="AF1979" s="72"/>
      <c r="AG1979" s="62"/>
      <c r="AH1979" s="104"/>
      <c r="AI1979" s="105"/>
      <c r="AJ1979" s="30"/>
      <c r="AK1979" s="30"/>
      <c r="AL1979" s="30"/>
      <c r="AM1979" s="30"/>
      <c r="AN1979" s="68"/>
      <c r="AO1979" s="68"/>
      <c r="AP1979" s="68"/>
      <c r="AQ1979" s="68"/>
      <c r="AR1979" s="68"/>
      <c r="AS1979" s="31"/>
      <c r="AT1979" s="73"/>
      <c r="AU1979" s="73"/>
      <c r="AV1979" s="68"/>
      <c r="AW1979" s="67"/>
      <c r="AX1979" s="67"/>
      <c r="AY1979" s="67"/>
      <c r="AZ1979" s="67"/>
      <c r="BA1979" s="123"/>
      <c r="BB1979" s="123"/>
      <c r="BC1979" s="123"/>
      <c r="BD1979" s="123"/>
      <c r="BE1979" s="123"/>
      <c r="BF1979" s="67"/>
    </row>
    <row r="1980" spans="1:58" ht="25.5" customHeight="1" x14ac:dyDescent="0.25">
      <c r="A1980" s="31"/>
      <c r="B1980" s="31"/>
      <c r="C1980" s="31"/>
      <c r="D1980" s="31"/>
      <c r="E1980" s="33"/>
      <c r="F1980" s="90"/>
      <c r="G1980" s="31"/>
      <c r="H1980" s="83"/>
      <c r="I1980" s="83"/>
      <c r="J1980" s="62"/>
      <c r="K1980" s="31"/>
      <c r="L1980" s="31"/>
      <c r="M1980" s="83"/>
      <c r="N1980" s="69"/>
      <c r="O1980" s="69"/>
      <c r="P1980" s="74"/>
      <c r="Q1980" s="74"/>
      <c r="R1980" s="75"/>
      <c r="S1980" s="34"/>
      <c r="T1980" s="83"/>
      <c r="U1980" s="83"/>
      <c r="V1980" s="83"/>
      <c r="W1980" s="83"/>
      <c r="X1980" s="74"/>
      <c r="Y1980" s="74"/>
      <c r="Z1980" s="74"/>
      <c r="AA1980" s="66"/>
      <c r="AB1980" s="72"/>
      <c r="AC1980" s="66"/>
      <c r="AD1980" s="72"/>
      <c r="AE1980" s="72"/>
      <c r="AF1980" s="72"/>
      <c r="AG1980" s="62"/>
      <c r="AH1980" s="104"/>
      <c r="AI1980" s="105"/>
      <c r="AJ1980" s="30"/>
      <c r="AK1980" s="30"/>
      <c r="AL1980" s="30"/>
      <c r="AM1980" s="30"/>
      <c r="AN1980" s="68"/>
      <c r="AO1980" s="68"/>
      <c r="AP1980" s="68"/>
      <c r="AQ1980" s="68"/>
      <c r="AR1980" s="68"/>
      <c r="AS1980" s="31"/>
      <c r="AT1980" s="73"/>
      <c r="AU1980" s="73"/>
      <c r="AV1980" s="68"/>
      <c r="AW1980" s="67"/>
      <c r="AX1980" s="67"/>
      <c r="AY1980" s="67"/>
      <c r="AZ1980" s="67"/>
      <c r="BA1980" s="123"/>
      <c r="BB1980" s="123"/>
      <c r="BC1980" s="123"/>
      <c r="BD1980" s="123"/>
      <c r="BE1980" s="123"/>
      <c r="BF1980" s="67"/>
    </row>
    <row r="1981" spans="1:58" ht="25.5" customHeight="1" x14ac:dyDescent="0.25">
      <c r="A1981" s="31"/>
      <c r="B1981" s="31"/>
      <c r="C1981" s="31"/>
      <c r="D1981" s="31"/>
      <c r="E1981" s="33"/>
      <c r="F1981" s="90"/>
      <c r="G1981" s="31"/>
      <c r="H1981" s="83"/>
      <c r="I1981" s="83"/>
      <c r="J1981" s="62"/>
      <c r="K1981" s="31"/>
      <c r="L1981" s="31"/>
      <c r="M1981" s="83"/>
      <c r="N1981" s="69"/>
      <c r="O1981" s="69"/>
      <c r="P1981" s="74"/>
      <c r="Q1981" s="74"/>
      <c r="R1981" s="75"/>
      <c r="S1981" s="34"/>
      <c r="T1981" s="83"/>
      <c r="U1981" s="83"/>
      <c r="V1981" s="83"/>
      <c r="W1981" s="83"/>
      <c r="X1981" s="74"/>
      <c r="Y1981" s="74"/>
      <c r="Z1981" s="74"/>
      <c r="AA1981" s="66"/>
      <c r="AB1981" s="72"/>
      <c r="AC1981" s="66"/>
      <c r="AD1981" s="72"/>
      <c r="AE1981" s="72"/>
      <c r="AF1981" s="72"/>
      <c r="AG1981" s="62"/>
      <c r="AH1981" s="104"/>
      <c r="AI1981" s="105"/>
      <c r="AJ1981" s="30"/>
      <c r="AK1981" s="30"/>
      <c r="AL1981" s="30"/>
      <c r="AM1981" s="30"/>
      <c r="AN1981" s="68"/>
      <c r="AO1981" s="68"/>
      <c r="AP1981" s="68"/>
      <c r="AQ1981" s="68"/>
      <c r="AR1981" s="68"/>
      <c r="AS1981" s="31"/>
      <c r="AT1981" s="73"/>
      <c r="AU1981" s="73"/>
      <c r="AV1981" s="68"/>
      <c r="AW1981" s="67"/>
      <c r="AX1981" s="67"/>
      <c r="AY1981" s="67"/>
      <c r="AZ1981" s="67"/>
      <c r="BA1981" s="123"/>
      <c r="BB1981" s="123"/>
      <c r="BC1981" s="123"/>
      <c r="BD1981" s="123"/>
      <c r="BE1981" s="123"/>
      <c r="BF1981" s="67"/>
    </row>
    <row r="1982" spans="1:58" ht="25.5" customHeight="1" x14ac:dyDescent="0.25">
      <c r="A1982" s="31"/>
      <c r="B1982" s="31"/>
      <c r="C1982" s="31"/>
      <c r="D1982" s="31"/>
      <c r="E1982" s="33"/>
      <c r="F1982" s="90"/>
      <c r="G1982" s="31"/>
      <c r="H1982" s="83"/>
      <c r="I1982" s="83"/>
      <c r="J1982" s="62"/>
      <c r="K1982" s="31"/>
      <c r="L1982" s="31"/>
      <c r="M1982" s="83"/>
      <c r="N1982" s="69"/>
      <c r="O1982" s="69"/>
      <c r="P1982" s="74"/>
      <c r="Q1982" s="74"/>
      <c r="R1982" s="75"/>
      <c r="S1982" s="34"/>
      <c r="T1982" s="83"/>
      <c r="U1982" s="83"/>
      <c r="V1982" s="83"/>
      <c r="W1982" s="83"/>
      <c r="X1982" s="74"/>
      <c r="Y1982" s="74"/>
      <c r="Z1982" s="74"/>
      <c r="AA1982" s="66"/>
      <c r="AB1982" s="72"/>
      <c r="AC1982" s="66"/>
      <c r="AD1982" s="72"/>
      <c r="AE1982" s="72"/>
      <c r="AF1982" s="72"/>
      <c r="AG1982" s="62"/>
      <c r="AH1982" s="104"/>
      <c r="AI1982" s="105"/>
      <c r="AJ1982" s="30"/>
      <c r="AK1982" s="30"/>
      <c r="AL1982" s="30"/>
      <c r="AM1982" s="30"/>
      <c r="AN1982" s="68"/>
      <c r="AO1982" s="68"/>
      <c r="AP1982" s="68"/>
      <c r="AQ1982" s="68"/>
      <c r="AR1982" s="68"/>
      <c r="AS1982" s="31"/>
      <c r="AT1982" s="73"/>
      <c r="AU1982" s="73"/>
      <c r="AV1982" s="68"/>
      <c r="AW1982" s="67"/>
      <c r="AX1982" s="67"/>
      <c r="AY1982" s="67"/>
      <c r="AZ1982" s="67"/>
      <c r="BA1982" s="123"/>
      <c r="BB1982" s="123"/>
      <c r="BC1982" s="123"/>
      <c r="BD1982" s="123"/>
      <c r="BE1982" s="123"/>
      <c r="BF1982" s="67"/>
    </row>
    <row r="1983" spans="1:58" ht="25.5" customHeight="1" x14ac:dyDescent="0.25">
      <c r="A1983" s="31"/>
      <c r="B1983" s="31"/>
      <c r="C1983" s="31"/>
      <c r="D1983" s="31"/>
      <c r="E1983" s="33"/>
      <c r="F1983" s="90"/>
      <c r="G1983" s="31"/>
      <c r="H1983" s="83"/>
      <c r="I1983" s="83"/>
      <c r="J1983" s="62"/>
      <c r="K1983" s="31"/>
      <c r="L1983" s="31"/>
      <c r="M1983" s="83"/>
      <c r="N1983" s="69"/>
      <c r="O1983" s="69"/>
      <c r="P1983" s="74"/>
      <c r="Q1983" s="74"/>
      <c r="R1983" s="75"/>
      <c r="S1983" s="34"/>
      <c r="T1983" s="83"/>
      <c r="U1983" s="83"/>
      <c r="V1983" s="83"/>
      <c r="W1983" s="83"/>
      <c r="X1983" s="74"/>
      <c r="Y1983" s="74"/>
      <c r="Z1983" s="74"/>
      <c r="AA1983" s="66"/>
      <c r="AB1983" s="72"/>
      <c r="AC1983" s="66"/>
      <c r="AD1983" s="72"/>
      <c r="AE1983" s="72"/>
      <c r="AF1983" s="72"/>
      <c r="AG1983" s="62"/>
      <c r="AH1983" s="104"/>
      <c r="AI1983" s="105"/>
      <c r="AJ1983" s="30"/>
      <c r="AK1983" s="30"/>
      <c r="AL1983" s="30"/>
      <c r="AM1983" s="30"/>
      <c r="AN1983" s="68"/>
      <c r="AO1983" s="68"/>
      <c r="AP1983" s="68"/>
      <c r="AQ1983" s="68"/>
      <c r="AR1983" s="68"/>
      <c r="AS1983" s="31"/>
      <c r="AT1983" s="73"/>
      <c r="AU1983" s="73"/>
      <c r="AV1983" s="68"/>
      <c r="AW1983" s="67"/>
      <c r="AX1983" s="67"/>
      <c r="AY1983" s="67"/>
      <c r="AZ1983" s="67"/>
      <c r="BA1983" s="123"/>
      <c r="BB1983" s="123"/>
      <c r="BC1983" s="123"/>
      <c r="BD1983" s="123"/>
      <c r="BE1983" s="123"/>
      <c r="BF1983" s="67"/>
    </row>
    <row r="1984" spans="1:58" ht="25.5" customHeight="1" x14ac:dyDescent="0.25">
      <c r="A1984" s="31"/>
      <c r="B1984" s="31"/>
      <c r="C1984" s="31"/>
      <c r="D1984" s="31"/>
      <c r="E1984" s="33"/>
      <c r="F1984" s="90"/>
      <c r="G1984" s="31"/>
      <c r="H1984" s="83"/>
      <c r="I1984" s="83"/>
      <c r="J1984" s="62"/>
      <c r="K1984" s="31"/>
      <c r="L1984" s="31"/>
      <c r="M1984" s="83"/>
      <c r="N1984" s="69"/>
      <c r="O1984" s="69"/>
      <c r="P1984" s="74"/>
      <c r="Q1984" s="74"/>
      <c r="R1984" s="75"/>
      <c r="S1984" s="34"/>
      <c r="T1984" s="83"/>
      <c r="U1984" s="83"/>
      <c r="V1984" s="83"/>
      <c r="W1984" s="83"/>
      <c r="X1984" s="74"/>
      <c r="Y1984" s="74"/>
      <c r="Z1984" s="74"/>
      <c r="AA1984" s="66"/>
      <c r="AB1984" s="72"/>
      <c r="AC1984" s="66"/>
      <c r="AD1984" s="72"/>
      <c r="AE1984" s="72"/>
      <c r="AF1984" s="72"/>
      <c r="AG1984" s="62"/>
      <c r="AH1984" s="104"/>
      <c r="AI1984" s="105"/>
      <c r="AJ1984" s="30"/>
      <c r="AK1984" s="30"/>
      <c r="AL1984" s="30"/>
      <c r="AM1984" s="30"/>
      <c r="AN1984" s="68"/>
      <c r="AO1984" s="68"/>
      <c r="AP1984" s="68"/>
      <c r="AQ1984" s="68"/>
      <c r="AR1984" s="68"/>
      <c r="AS1984" s="31"/>
      <c r="AT1984" s="73"/>
      <c r="AU1984" s="73"/>
      <c r="AV1984" s="68"/>
      <c r="AW1984" s="67"/>
      <c r="AX1984" s="67"/>
      <c r="AY1984" s="67"/>
      <c r="AZ1984" s="67"/>
      <c r="BA1984" s="123"/>
      <c r="BB1984" s="123"/>
      <c r="BC1984" s="123"/>
      <c r="BD1984" s="123"/>
      <c r="BE1984" s="123"/>
      <c r="BF1984" s="67"/>
    </row>
    <row r="1985" spans="1:58" ht="25.5" customHeight="1" x14ac:dyDescent="0.25">
      <c r="A1985" s="31"/>
      <c r="B1985" s="31"/>
      <c r="C1985" s="31"/>
      <c r="D1985" s="31"/>
      <c r="E1985" s="33"/>
      <c r="F1985" s="90"/>
      <c r="G1985" s="31"/>
      <c r="H1985" s="83"/>
      <c r="I1985" s="83"/>
      <c r="J1985" s="62"/>
      <c r="K1985" s="31"/>
      <c r="L1985" s="31"/>
      <c r="M1985" s="83"/>
      <c r="N1985" s="69"/>
      <c r="O1985" s="69"/>
      <c r="P1985" s="74"/>
      <c r="Q1985" s="74"/>
      <c r="R1985" s="75"/>
      <c r="S1985" s="34"/>
      <c r="T1985" s="83"/>
      <c r="U1985" s="83"/>
      <c r="V1985" s="83"/>
      <c r="W1985" s="83"/>
      <c r="X1985" s="74"/>
      <c r="Y1985" s="74"/>
      <c r="Z1985" s="74"/>
      <c r="AA1985" s="66"/>
      <c r="AB1985" s="72"/>
      <c r="AC1985" s="66"/>
      <c r="AD1985" s="72"/>
      <c r="AE1985" s="72"/>
      <c r="AF1985" s="72"/>
      <c r="AG1985" s="62"/>
      <c r="AH1985" s="104"/>
      <c r="AI1985" s="105"/>
      <c r="AJ1985" s="30"/>
      <c r="AK1985" s="30"/>
      <c r="AL1985" s="30"/>
      <c r="AM1985" s="30"/>
      <c r="AN1985" s="68"/>
      <c r="AO1985" s="68"/>
      <c r="AP1985" s="68"/>
      <c r="AQ1985" s="68"/>
      <c r="AR1985" s="68"/>
      <c r="AS1985" s="31"/>
      <c r="AT1985" s="73"/>
      <c r="AU1985" s="73"/>
      <c r="AV1985" s="68"/>
      <c r="AW1985" s="67"/>
      <c r="AX1985" s="67"/>
      <c r="AY1985" s="67"/>
      <c r="AZ1985" s="67"/>
      <c r="BA1985" s="123"/>
      <c r="BB1985" s="123"/>
      <c r="BC1985" s="123"/>
      <c r="BD1985" s="123"/>
      <c r="BE1985" s="123"/>
      <c r="BF1985" s="67"/>
    </row>
    <row r="1986" spans="1:58" ht="25.5" customHeight="1" x14ac:dyDescent="0.25">
      <c r="A1986" s="31"/>
      <c r="B1986" s="31"/>
      <c r="C1986" s="31"/>
      <c r="D1986" s="31"/>
      <c r="E1986" s="33"/>
      <c r="F1986" s="90"/>
      <c r="G1986" s="31"/>
      <c r="H1986" s="83"/>
      <c r="I1986" s="83"/>
      <c r="J1986" s="62"/>
      <c r="K1986" s="31"/>
      <c r="L1986" s="31"/>
      <c r="M1986" s="83"/>
      <c r="N1986" s="69"/>
      <c r="O1986" s="69"/>
      <c r="P1986" s="74"/>
      <c r="Q1986" s="74"/>
      <c r="R1986" s="75"/>
      <c r="S1986" s="34"/>
      <c r="T1986" s="83"/>
      <c r="U1986" s="83"/>
      <c r="V1986" s="83"/>
      <c r="W1986" s="83"/>
      <c r="X1986" s="74"/>
      <c r="Y1986" s="74"/>
      <c r="Z1986" s="74"/>
      <c r="AA1986" s="66"/>
      <c r="AB1986" s="72"/>
      <c r="AC1986" s="66"/>
      <c r="AD1986" s="72"/>
      <c r="AE1986" s="72"/>
      <c r="AF1986" s="72"/>
      <c r="AG1986" s="62"/>
      <c r="AH1986" s="104"/>
      <c r="AI1986" s="105"/>
      <c r="AJ1986" s="30"/>
      <c r="AK1986" s="30"/>
      <c r="AL1986" s="30"/>
      <c r="AM1986" s="30"/>
      <c r="AN1986" s="68"/>
      <c r="AO1986" s="68"/>
      <c r="AP1986" s="68"/>
      <c r="AQ1986" s="68"/>
      <c r="AR1986" s="68"/>
      <c r="AS1986" s="31"/>
      <c r="AT1986" s="73"/>
      <c r="AU1986" s="73"/>
      <c r="AV1986" s="68"/>
      <c r="AW1986" s="67"/>
      <c r="AX1986" s="67"/>
      <c r="AY1986" s="67"/>
      <c r="AZ1986" s="67"/>
      <c r="BA1986" s="123"/>
      <c r="BB1986" s="123"/>
      <c r="BC1986" s="123"/>
      <c r="BD1986" s="123"/>
      <c r="BE1986" s="123"/>
      <c r="BF1986" s="67"/>
    </row>
    <row r="1987" spans="1:58" ht="25.5" customHeight="1" x14ac:dyDescent="0.25">
      <c r="A1987" s="31"/>
      <c r="B1987" s="31"/>
      <c r="C1987" s="31"/>
      <c r="D1987" s="31"/>
      <c r="E1987" s="33"/>
      <c r="F1987" s="90"/>
      <c r="G1987" s="31"/>
      <c r="H1987" s="83"/>
      <c r="I1987" s="83"/>
      <c r="J1987" s="62"/>
      <c r="K1987" s="31"/>
      <c r="L1987" s="31"/>
      <c r="M1987" s="83"/>
      <c r="N1987" s="69"/>
      <c r="O1987" s="69"/>
      <c r="P1987" s="74"/>
      <c r="Q1987" s="74"/>
      <c r="R1987" s="75"/>
      <c r="S1987" s="34"/>
      <c r="T1987" s="83"/>
      <c r="U1987" s="83"/>
      <c r="V1987" s="83"/>
      <c r="W1987" s="83"/>
      <c r="X1987" s="74"/>
      <c r="Y1987" s="74"/>
      <c r="Z1987" s="74"/>
      <c r="AA1987" s="66"/>
      <c r="AB1987" s="72"/>
      <c r="AC1987" s="66"/>
      <c r="AD1987" s="72"/>
      <c r="AE1987" s="72"/>
      <c r="AF1987" s="72"/>
      <c r="AG1987" s="62"/>
      <c r="AH1987" s="104"/>
      <c r="AI1987" s="105"/>
      <c r="AJ1987" s="30"/>
      <c r="AK1987" s="30"/>
      <c r="AL1987" s="30"/>
      <c r="AM1987" s="30"/>
      <c r="AN1987" s="68"/>
      <c r="AO1987" s="68"/>
      <c r="AP1987" s="68"/>
      <c r="AQ1987" s="68"/>
      <c r="AR1987" s="68"/>
      <c r="AS1987" s="31"/>
      <c r="AT1987" s="73"/>
      <c r="AU1987" s="73"/>
      <c r="AV1987" s="68"/>
      <c r="AW1987" s="67"/>
      <c r="AX1987" s="67"/>
      <c r="AY1987" s="67"/>
      <c r="AZ1987" s="67"/>
      <c r="BA1987" s="123"/>
      <c r="BB1987" s="123"/>
      <c r="BC1987" s="123"/>
      <c r="BD1987" s="123"/>
      <c r="BE1987" s="123"/>
      <c r="BF1987" s="67"/>
    </row>
    <row r="1988" spans="1:58" ht="25.5" customHeight="1" x14ac:dyDescent="0.25">
      <c r="A1988" s="31"/>
      <c r="B1988" s="31"/>
      <c r="C1988" s="31"/>
      <c r="D1988" s="31"/>
      <c r="E1988" s="33"/>
      <c r="F1988" s="90"/>
      <c r="G1988" s="31"/>
      <c r="H1988" s="83"/>
      <c r="I1988" s="83"/>
      <c r="J1988" s="62"/>
      <c r="K1988" s="31"/>
      <c r="L1988" s="31"/>
      <c r="M1988" s="83"/>
      <c r="N1988" s="69"/>
      <c r="O1988" s="69"/>
      <c r="P1988" s="74"/>
      <c r="Q1988" s="74"/>
      <c r="R1988" s="75"/>
      <c r="S1988" s="34"/>
      <c r="T1988" s="83"/>
      <c r="U1988" s="83"/>
      <c r="V1988" s="83"/>
      <c r="W1988" s="83"/>
      <c r="X1988" s="74"/>
      <c r="Y1988" s="74"/>
      <c r="Z1988" s="74"/>
      <c r="AA1988" s="66"/>
      <c r="AB1988" s="72"/>
      <c r="AC1988" s="66"/>
      <c r="AD1988" s="72"/>
      <c r="AE1988" s="72"/>
      <c r="AF1988" s="72"/>
      <c r="AG1988" s="62"/>
      <c r="AH1988" s="104"/>
      <c r="AI1988" s="105"/>
      <c r="AJ1988" s="30"/>
      <c r="AK1988" s="30"/>
      <c r="AL1988" s="30"/>
      <c r="AM1988" s="30"/>
      <c r="AN1988" s="68"/>
      <c r="AO1988" s="68"/>
      <c r="AP1988" s="68"/>
      <c r="AQ1988" s="68"/>
      <c r="AR1988" s="68"/>
      <c r="AS1988" s="31"/>
      <c r="AT1988" s="73"/>
      <c r="AU1988" s="73"/>
      <c r="AV1988" s="68"/>
      <c r="AW1988" s="67"/>
      <c r="AX1988" s="67"/>
      <c r="AY1988" s="67"/>
      <c r="AZ1988" s="67"/>
      <c r="BA1988" s="123"/>
      <c r="BB1988" s="123"/>
      <c r="BC1988" s="123"/>
      <c r="BD1988" s="123"/>
      <c r="BE1988" s="123"/>
      <c r="BF1988" s="67"/>
    </row>
    <row r="1989" spans="1:58" ht="25.5" customHeight="1" x14ac:dyDescent="0.25">
      <c r="A1989" s="31"/>
      <c r="B1989" s="31"/>
      <c r="C1989" s="31"/>
      <c r="D1989" s="31"/>
      <c r="E1989" s="33"/>
      <c r="F1989" s="90"/>
      <c r="G1989" s="31"/>
      <c r="H1989" s="83"/>
      <c r="I1989" s="83"/>
      <c r="J1989" s="62"/>
      <c r="K1989" s="31"/>
      <c r="L1989" s="31"/>
      <c r="M1989" s="83"/>
      <c r="N1989" s="69"/>
      <c r="O1989" s="69"/>
      <c r="P1989" s="74"/>
      <c r="Q1989" s="74"/>
      <c r="R1989" s="75"/>
      <c r="S1989" s="34"/>
      <c r="T1989" s="83"/>
      <c r="U1989" s="83"/>
      <c r="V1989" s="83"/>
      <c r="W1989" s="83"/>
      <c r="X1989" s="74"/>
      <c r="Y1989" s="74"/>
      <c r="Z1989" s="74"/>
      <c r="AA1989" s="66"/>
      <c r="AB1989" s="72"/>
      <c r="AC1989" s="66"/>
      <c r="AD1989" s="72"/>
      <c r="AE1989" s="72"/>
      <c r="AF1989" s="72"/>
      <c r="AG1989" s="62"/>
      <c r="AH1989" s="104"/>
      <c r="AI1989" s="105"/>
      <c r="AJ1989" s="30"/>
      <c r="AK1989" s="30"/>
      <c r="AL1989" s="30"/>
      <c r="AM1989" s="30"/>
      <c r="AN1989" s="68"/>
      <c r="AO1989" s="68"/>
      <c r="AP1989" s="68"/>
      <c r="AQ1989" s="68"/>
      <c r="AR1989" s="68"/>
      <c r="AS1989" s="31"/>
      <c r="AT1989" s="73"/>
      <c r="AU1989" s="73"/>
      <c r="AV1989" s="68"/>
      <c r="AW1989" s="67"/>
      <c r="AX1989" s="67"/>
      <c r="AY1989" s="67"/>
      <c r="AZ1989" s="67"/>
      <c r="BA1989" s="123"/>
      <c r="BB1989" s="123"/>
      <c r="BC1989" s="123"/>
      <c r="BD1989" s="123"/>
      <c r="BE1989" s="123"/>
      <c r="BF1989" s="67"/>
    </row>
    <row r="1990" spans="1:58" ht="25.5" customHeight="1" x14ac:dyDescent="0.25">
      <c r="A1990" s="31"/>
      <c r="B1990" s="31"/>
      <c r="C1990" s="31"/>
      <c r="D1990" s="31"/>
      <c r="E1990" s="33"/>
      <c r="F1990" s="90"/>
      <c r="G1990" s="31"/>
      <c r="H1990" s="83"/>
      <c r="I1990" s="83"/>
      <c r="J1990" s="62"/>
      <c r="K1990" s="31"/>
      <c r="L1990" s="31"/>
      <c r="M1990" s="83"/>
      <c r="N1990" s="69"/>
      <c r="O1990" s="69"/>
      <c r="P1990" s="74"/>
      <c r="Q1990" s="74"/>
      <c r="R1990" s="75"/>
      <c r="S1990" s="34"/>
      <c r="T1990" s="83"/>
      <c r="U1990" s="83"/>
      <c r="V1990" s="83"/>
      <c r="W1990" s="83"/>
      <c r="X1990" s="74"/>
      <c r="Y1990" s="74"/>
      <c r="Z1990" s="74"/>
      <c r="AA1990" s="66"/>
      <c r="AB1990" s="72"/>
      <c r="AC1990" s="66"/>
      <c r="AD1990" s="72"/>
      <c r="AE1990" s="72"/>
      <c r="AF1990" s="72"/>
      <c r="AG1990" s="62"/>
      <c r="AH1990" s="104"/>
      <c r="AI1990" s="105"/>
      <c r="AJ1990" s="30"/>
      <c r="AK1990" s="30"/>
      <c r="AL1990" s="30"/>
      <c r="AM1990" s="30"/>
      <c r="AN1990" s="68"/>
      <c r="AO1990" s="68"/>
      <c r="AP1990" s="68"/>
      <c r="AQ1990" s="68"/>
      <c r="AR1990" s="68"/>
      <c r="AS1990" s="31"/>
      <c r="AT1990" s="73"/>
      <c r="AU1990" s="73"/>
      <c r="AV1990" s="68"/>
      <c r="AW1990" s="67"/>
      <c r="AX1990" s="67"/>
      <c r="AY1990" s="67"/>
      <c r="AZ1990" s="67"/>
      <c r="BA1990" s="123"/>
      <c r="BB1990" s="123"/>
      <c r="BC1990" s="123"/>
      <c r="BD1990" s="123"/>
      <c r="BE1990" s="123"/>
      <c r="BF1990" s="67"/>
    </row>
    <row r="1991" spans="1:58" ht="25.5" customHeight="1" x14ac:dyDescent="0.25">
      <c r="A1991" s="31"/>
      <c r="B1991" s="31"/>
      <c r="C1991" s="31"/>
      <c r="D1991" s="31"/>
      <c r="E1991" s="33"/>
      <c r="F1991" s="90"/>
      <c r="G1991" s="31"/>
      <c r="H1991" s="83"/>
      <c r="I1991" s="83"/>
      <c r="J1991" s="62"/>
      <c r="K1991" s="31"/>
      <c r="L1991" s="31"/>
      <c r="M1991" s="83"/>
      <c r="N1991" s="69"/>
      <c r="O1991" s="69"/>
      <c r="P1991" s="74"/>
      <c r="Q1991" s="74"/>
      <c r="R1991" s="75"/>
      <c r="S1991" s="34"/>
      <c r="T1991" s="83"/>
      <c r="U1991" s="83"/>
      <c r="V1991" s="83"/>
      <c r="W1991" s="83"/>
      <c r="X1991" s="74"/>
      <c r="Y1991" s="74"/>
      <c r="Z1991" s="74"/>
      <c r="AA1991" s="66"/>
      <c r="AB1991" s="72"/>
      <c r="AC1991" s="66"/>
      <c r="AD1991" s="72"/>
      <c r="AE1991" s="72"/>
      <c r="AF1991" s="72"/>
      <c r="AG1991" s="62"/>
      <c r="AH1991" s="104"/>
      <c r="AI1991" s="105"/>
      <c r="AJ1991" s="30"/>
      <c r="AK1991" s="30"/>
      <c r="AL1991" s="30"/>
      <c r="AM1991" s="30"/>
      <c r="AN1991" s="68"/>
      <c r="AO1991" s="68"/>
      <c r="AP1991" s="68"/>
      <c r="AQ1991" s="68"/>
      <c r="AR1991" s="68"/>
      <c r="AS1991" s="31"/>
      <c r="AT1991" s="73"/>
      <c r="AU1991" s="73"/>
      <c r="AV1991" s="68"/>
      <c r="AW1991" s="67"/>
      <c r="AX1991" s="67"/>
      <c r="AY1991" s="67"/>
      <c r="AZ1991" s="67"/>
      <c r="BA1991" s="123"/>
      <c r="BB1991" s="123"/>
      <c r="BC1991" s="123"/>
      <c r="BD1991" s="123"/>
      <c r="BE1991" s="123"/>
      <c r="BF1991" s="67"/>
    </row>
    <row r="1992" spans="1:58" ht="25.5" customHeight="1" x14ac:dyDescent="0.25">
      <c r="A1992" s="31"/>
      <c r="B1992" s="31"/>
      <c r="C1992" s="31"/>
      <c r="D1992" s="31"/>
      <c r="E1992" s="33"/>
      <c r="F1992" s="90"/>
      <c r="G1992" s="31"/>
      <c r="H1992" s="83"/>
      <c r="I1992" s="83"/>
      <c r="J1992" s="62"/>
      <c r="K1992" s="31"/>
      <c r="L1992" s="31"/>
      <c r="M1992" s="83"/>
      <c r="N1992" s="69"/>
      <c r="O1992" s="69"/>
      <c r="P1992" s="74"/>
      <c r="Q1992" s="74"/>
      <c r="R1992" s="75"/>
      <c r="S1992" s="34"/>
      <c r="T1992" s="83"/>
      <c r="U1992" s="83"/>
      <c r="V1992" s="83"/>
      <c r="W1992" s="83"/>
      <c r="X1992" s="74"/>
      <c r="Y1992" s="74"/>
      <c r="Z1992" s="74"/>
      <c r="AA1992" s="66"/>
      <c r="AB1992" s="72"/>
      <c r="AC1992" s="66"/>
      <c r="AD1992" s="72"/>
      <c r="AE1992" s="72"/>
      <c r="AF1992" s="72"/>
      <c r="AG1992" s="62"/>
      <c r="AH1992" s="104"/>
      <c r="AI1992" s="105"/>
      <c r="AJ1992" s="30"/>
      <c r="AK1992" s="30"/>
      <c r="AL1992" s="30"/>
      <c r="AM1992" s="30"/>
      <c r="AN1992" s="68"/>
      <c r="AO1992" s="68"/>
      <c r="AP1992" s="68"/>
      <c r="AQ1992" s="68"/>
      <c r="AR1992" s="68"/>
      <c r="AS1992" s="31"/>
      <c r="AT1992" s="73"/>
      <c r="AU1992" s="73"/>
      <c r="AV1992" s="68"/>
      <c r="AW1992" s="67"/>
      <c r="AX1992" s="67"/>
      <c r="AY1992" s="67"/>
      <c r="AZ1992" s="67"/>
      <c r="BA1992" s="123"/>
      <c r="BB1992" s="123"/>
      <c r="BC1992" s="123"/>
      <c r="BD1992" s="123"/>
      <c r="BE1992" s="123"/>
      <c r="BF1992" s="67"/>
    </row>
    <row r="1993" spans="1:58" ht="25.5" customHeight="1" x14ac:dyDescent="0.25">
      <c r="A1993" s="31"/>
      <c r="B1993" s="31"/>
      <c r="C1993" s="31"/>
      <c r="D1993" s="31"/>
      <c r="E1993" s="33"/>
      <c r="F1993" s="90"/>
      <c r="G1993" s="31"/>
      <c r="H1993" s="83"/>
      <c r="I1993" s="83"/>
      <c r="J1993" s="62"/>
      <c r="K1993" s="31"/>
      <c r="L1993" s="31"/>
      <c r="M1993" s="83"/>
      <c r="N1993" s="69"/>
      <c r="O1993" s="69"/>
      <c r="P1993" s="74"/>
      <c r="Q1993" s="74"/>
      <c r="R1993" s="75"/>
      <c r="S1993" s="34"/>
      <c r="T1993" s="83"/>
      <c r="U1993" s="83"/>
      <c r="V1993" s="83"/>
      <c r="W1993" s="83"/>
      <c r="X1993" s="74"/>
      <c r="Y1993" s="74"/>
      <c r="Z1993" s="74"/>
      <c r="AA1993" s="66"/>
      <c r="AB1993" s="72"/>
      <c r="AC1993" s="66"/>
      <c r="AD1993" s="72"/>
      <c r="AE1993" s="72"/>
      <c r="AF1993" s="72"/>
      <c r="AG1993" s="62"/>
      <c r="AH1993" s="104"/>
      <c r="AI1993" s="105"/>
      <c r="AJ1993" s="30"/>
      <c r="AK1993" s="30"/>
      <c r="AL1993" s="30"/>
      <c r="AM1993" s="30"/>
      <c r="AN1993" s="68"/>
      <c r="AO1993" s="68"/>
      <c r="AP1993" s="68"/>
      <c r="AQ1993" s="68"/>
      <c r="AR1993" s="68"/>
      <c r="AS1993" s="31"/>
      <c r="AT1993" s="73"/>
      <c r="AU1993" s="73"/>
      <c r="AV1993" s="68"/>
      <c r="AW1993" s="67"/>
      <c r="AX1993" s="67"/>
      <c r="AY1993" s="67"/>
      <c r="AZ1993" s="67"/>
      <c r="BA1993" s="123"/>
      <c r="BB1993" s="123"/>
      <c r="BC1993" s="123"/>
      <c r="BD1993" s="123"/>
      <c r="BE1993" s="123"/>
      <c r="BF1993" s="67"/>
    </row>
    <row r="1994" spans="1:58" ht="25.5" customHeight="1" x14ac:dyDescent="0.25">
      <c r="A1994" s="31"/>
      <c r="B1994" s="31"/>
      <c r="C1994" s="31"/>
      <c r="D1994" s="31"/>
      <c r="E1994" s="33"/>
      <c r="F1994" s="90"/>
      <c r="G1994" s="31"/>
      <c r="H1994" s="83"/>
      <c r="I1994" s="83"/>
      <c r="J1994" s="62"/>
      <c r="K1994" s="31"/>
      <c r="L1994" s="31"/>
      <c r="M1994" s="83"/>
      <c r="N1994" s="69"/>
      <c r="O1994" s="69"/>
      <c r="P1994" s="74"/>
      <c r="Q1994" s="74"/>
      <c r="R1994" s="75"/>
      <c r="S1994" s="34"/>
      <c r="T1994" s="83"/>
      <c r="U1994" s="83"/>
      <c r="V1994" s="83"/>
      <c r="W1994" s="83"/>
      <c r="X1994" s="74"/>
      <c r="Y1994" s="74"/>
      <c r="Z1994" s="74"/>
      <c r="AA1994" s="66"/>
      <c r="AB1994" s="72"/>
      <c r="AC1994" s="66"/>
      <c r="AD1994" s="72"/>
      <c r="AE1994" s="72"/>
      <c r="AF1994" s="72"/>
      <c r="AG1994" s="62"/>
      <c r="AH1994" s="104"/>
      <c r="AI1994" s="105"/>
      <c r="AJ1994" s="30"/>
      <c r="AK1994" s="30"/>
      <c r="AL1994" s="30"/>
      <c r="AM1994" s="30"/>
      <c r="AN1994" s="68"/>
      <c r="AO1994" s="68"/>
      <c r="AP1994" s="68"/>
      <c r="AQ1994" s="68"/>
      <c r="AR1994" s="68"/>
      <c r="AS1994" s="31"/>
      <c r="AT1994" s="73"/>
      <c r="AU1994" s="73"/>
      <c r="AV1994" s="68"/>
      <c r="AW1994" s="67"/>
      <c r="AX1994" s="67"/>
      <c r="AY1994" s="67"/>
      <c r="AZ1994" s="67"/>
      <c r="BA1994" s="123"/>
      <c r="BB1994" s="123"/>
      <c r="BC1994" s="123"/>
      <c r="BD1994" s="123"/>
      <c r="BE1994" s="123"/>
      <c r="BF1994" s="67"/>
    </row>
    <row r="1995" spans="1:58" ht="25.5" customHeight="1" x14ac:dyDescent="0.25">
      <c r="A1995" s="31"/>
      <c r="B1995" s="31"/>
      <c r="C1995" s="31"/>
      <c r="D1995" s="31"/>
      <c r="E1995" s="33"/>
      <c r="F1995" s="90"/>
      <c r="G1995" s="31"/>
      <c r="H1995" s="83"/>
      <c r="I1995" s="83"/>
      <c r="J1995" s="62"/>
      <c r="K1995" s="31"/>
      <c r="L1995" s="31"/>
      <c r="M1995" s="83"/>
      <c r="N1995" s="69"/>
      <c r="O1995" s="69"/>
      <c r="P1995" s="74"/>
      <c r="Q1995" s="74"/>
      <c r="R1995" s="75"/>
      <c r="S1995" s="34"/>
      <c r="T1995" s="83"/>
      <c r="U1995" s="83"/>
      <c r="V1995" s="83"/>
      <c r="W1995" s="83"/>
      <c r="X1995" s="74"/>
      <c r="Y1995" s="74"/>
      <c r="Z1995" s="74"/>
      <c r="AA1995" s="66"/>
      <c r="AB1995" s="72"/>
      <c r="AC1995" s="66"/>
      <c r="AD1995" s="72"/>
      <c r="AE1995" s="72"/>
      <c r="AF1995" s="72"/>
      <c r="AG1995" s="62"/>
      <c r="AH1995" s="104"/>
      <c r="AI1995" s="105"/>
      <c r="AJ1995" s="30"/>
      <c r="AK1995" s="30"/>
      <c r="AL1995" s="30"/>
      <c r="AM1995" s="30"/>
      <c r="AN1995" s="68"/>
      <c r="AO1995" s="68"/>
      <c r="AP1995" s="68"/>
      <c r="AQ1995" s="68"/>
      <c r="AR1995" s="68"/>
      <c r="AS1995" s="31"/>
      <c r="AT1995" s="73"/>
      <c r="AU1995" s="73"/>
      <c r="AV1995" s="68"/>
      <c r="AW1995" s="67"/>
      <c r="AX1995" s="67"/>
      <c r="AY1995" s="67"/>
      <c r="AZ1995" s="67"/>
      <c r="BA1995" s="123"/>
      <c r="BB1995" s="123"/>
      <c r="BC1995" s="123"/>
      <c r="BD1995" s="123"/>
      <c r="BE1995" s="123"/>
      <c r="BF1995" s="67"/>
    </row>
    <row r="1996" spans="1:58" ht="25.5" customHeight="1" x14ac:dyDescent="0.25">
      <c r="A1996" s="31"/>
      <c r="B1996" s="31"/>
      <c r="C1996" s="31"/>
      <c r="D1996" s="31"/>
      <c r="E1996" s="33"/>
      <c r="F1996" s="90"/>
      <c r="G1996" s="31"/>
      <c r="H1996" s="83"/>
      <c r="I1996" s="83"/>
      <c r="J1996" s="62"/>
      <c r="K1996" s="31"/>
      <c r="L1996" s="31"/>
      <c r="M1996" s="83"/>
      <c r="N1996" s="69"/>
      <c r="O1996" s="69"/>
      <c r="P1996" s="74"/>
      <c r="Q1996" s="74"/>
      <c r="R1996" s="75"/>
      <c r="S1996" s="34"/>
      <c r="T1996" s="83"/>
      <c r="U1996" s="83"/>
      <c r="V1996" s="83"/>
      <c r="W1996" s="83"/>
      <c r="X1996" s="74"/>
      <c r="Y1996" s="74"/>
      <c r="Z1996" s="74"/>
      <c r="AA1996" s="66"/>
      <c r="AB1996" s="72"/>
      <c r="AC1996" s="66"/>
      <c r="AD1996" s="72"/>
      <c r="AE1996" s="72"/>
      <c r="AF1996" s="72"/>
      <c r="AG1996" s="62"/>
      <c r="AH1996" s="104"/>
      <c r="AI1996" s="105"/>
      <c r="AJ1996" s="30"/>
      <c r="AK1996" s="30"/>
      <c r="AL1996" s="30"/>
      <c r="AM1996" s="30"/>
      <c r="AN1996" s="68"/>
      <c r="AO1996" s="68"/>
      <c r="AP1996" s="68"/>
      <c r="AQ1996" s="68"/>
      <c r="AR1996" s="68"/>
      <c r="AS1996" s="31"/>
      <c r="AT1996" s="73"/>
      <c r="AU1996" s="73"/>
      <c r="AV1996" s="68"/>
      <c r="AW1996" s="67"/>
      <c r="AX1996" s="67"/>
      <c r="AY1996" s="67"/>
      <c r="AZ1996" s="67"/>
      <c r="BA1996" s="123"/>
      <c r="BB1996" s="123"/>
      <c r="BC1996" s="123"/>
      <c r="BD1996" s="123"/>
      <c r="BE1996" s="123"/>
      <c r="BF1996" s="67"/>
    </row>
    <row r="1997" spans="1:58" ht="25.5" customHeight="1" x14ac:dyDescent="0.25">
      <c r="A1997" s="31"/>
      <c r="B1997" s="31"/>
      <c r="C1997" s="31"/>
      <c r="D1997" s="31"/>
      <c r="E1997" s="33"/>
      <c r="F1997" s="90"/>
      <c r="G1997" s="31"/>
      <c r="H1997" s="83"/>
      <c r="I1997" s="83"/>
      <c r="J1997" s="62"/>
      <c r="K1997" s="31"/>
      <c r="L1997" s="31"/>
      <c r="M1997" s="83"/>
      <c r="N1997" s="69"/>
      <c r="O1997" s="69"/>
      <c r="P1997" s="74"/>
      <c r="Q1997" s="74"/>
      <c r="R1997" s="75"/>
      <c r="S1997" s="34"/>
      <c r="T1997" s="83"/>
      <c r="U1997" s="83"/>
      <c r="V1997" s="83"/>
      <c r="W1997" s="83"/>
      <c r="X1997" s="74"/>
      <c r="Y1997" s="74"/>
      <c r="Z1997" s="74"/>
      <c r="AA1997" s="66"/>
      <c r="AB1997" s="72"/>
      <c r="AC1997" s="66"/>
      <c r="AD1997" s="72"/>
      <c r="AE1997" s="72"/>
      <c r="AF1997" s="72"/>
      <c r="AG1997" s="62"/>
      <c r="AH1997" s="104"/>
      <c r="AI1997" s="105"/>
      <c r="AJ1997" s="30"/>
      <c r="AK1997" s="30"/>
      <c r="AL1997" s="30"/>
      <c r="AM1997" s="30"/>
      <c r="AN1997" s="68"/>
      <c r="AO1997" s="68"/>
      <c r="AP1997" s="68"/>
      <c r="AQ1997" s="68"/>
      <c r="AR1997" s="68"/>
      <c r="AS1997" s="31"/>
      <c r="AT1997" s="73"/>
      <c r="AU1997" s="73"/>
      <c r="AV1997" s="68"/>
      <c r="AW1997" s="67"/>
      <c r="AX1997" s="67"/>
      <c r="AY1997" s="67"/>
      <c r="AZ1997" s="67"/>
      <c r="BA1997" s="123"/>
      <c r="BB1997" s="123"/>
      <c r="BC1997" s="123"/>
      <c r="BD1997" s="123"/>
      <c r="BE1997" s="123"/>
      <c r="BF1997" s="67"/>
    </row>
    <row r="1998" spans="1:58" ht="25.5" customHeight="1" x14ac:dyDescent="0.25">
      <c r="A1998" s="31"/>
      <c r="B1998" s="31"/>
      <c r="C1998" s="31"/>
      <c r="D1998" s="31"/>
      <c r="E1998" s="33"/>
      <c r="F1998" s="90"/>
      <c r="G1998" s="31"/>
      <c r="H1998" s="83"/>
      <c r="I1998" s="83"/>
      <c r="J1998" s="62"/>
      <c r="K1998" s="31"/>
      <c r="L1998" s="31"/>
      <c r="M1998" s="83"/>
      <c r="N1998" s="69"/>
      <c r="O1998" s="69"/>
      <c r="P1998" s="74"/>
      <c r="Q1998" s="74"/>
      <c r="R1998" s="75"/>
      <c r="S1998" s="34"/>
      <c r="T1998" s="83"/>
      <c r="U1998" s="83"/>
      <c r="V1998" s="83"/>
      <c r="W1998" s="83"/>
      <c r="X1998" s="74"/>
      <c r="Y1998" s="74"/>
      <c r="Z1998" s="74"/>
      <c r="AA1998" s="66"/>
      <c r="AB1998" s="72"/>
      <c r="AC1998" s="66"/>
      <c r="AD1998" s="72"/>
      <c r="AE1998" s="72"/>
      <c r="AF1998" s="72"/>
      <c r="AG1998" s="62"/>
      <c r="AH1998" s="104"/>
      <c r="AI1998" s="105"/>
      <c r="AJ1998" s="30"/>
      <c r="AK1998" s="30"/>
      <c r="AL1998" s="30"/>
      <c r="AM1998" s="30"/>
      <c r="AN1998" s="68"/>
      <c r="AO1998" s="68"/>
      <c r="AP1998" s="68"/>
      <c r="AQ1998" s="68"/>
      <c r="AR1998" s="68"/>
      <c r="AS1998" s="31"/>
      <c r="AT1998" s="73"/>
      <c r="AU1998" s="73"/>
      <c r="AV1998" s="68"/>
      <c r="AW1998" s="67"/>
      <c r="AX1998" s="67"/>
      <c r="AY1998" s="67"/>
      <c r="AZ1998" s="67"/>
      <c r="BA1998" s="123"/>
      <c r="BB1998" s="123"/>
      <c r="BC1998" s="123"/>
      <c r="BD1998" s="123"/>
      <c r="BE1998" s="123"/>
      <c r="BF1998" s="67"/>
    </row>
    <row r="1999" spans="1:58" ht="25.5" customHeight="1" x14ac:dyDescent="0.25">
      <c r="A1999" s="31"/>
      <c r="B1999" s="31"/>
      <c r="C1999" s="31"/>
      <c r="D1999" s="31"/>
      <c r="E1999" s="33"/>
      <c r="F1999" s="90"/>
      <c r="G1999" s="31"/>
      <c r="H1999" s="83"/>
      <c r="I1999" s="83"/>
      <c r="J1999" s="62"/>
      <c r="K1999" s="31"/>
      <c r="L1999" s="31"/>
      <c r="M1999" s="83"/>
      <c r="N1999" s="69"/>
      <c r="O1999" s="69"/>
      <c r="P1999" s="74"/>
      <c r="Q1999" s="74"/>
      <c r="R1999" s="75"/>
      <c r="S1999" s="34"/>
      <c r="T1999" s="83"/>
      <c r="U1999" s="83"/>
      <c r="V1999" s="83"/>
      <c r="W1999" s="83"/>
      <c r="X1999" s="74"/>
      <c r="Y1999" s="74"/>
      <c r="Z1999" s="74"/>
      <c r="AA1999" s="66"/>
      <c r="AB1999" s="72"/>
      <c r="AC1999" s="66"/>
      <c r="AD1999" s="72"/>
      <c r="AE1999" s="72"/>
      <c r="AF1999" s="72"/>
      <c r="AG1999" s="62"/>
      <c r="AH1999" s="104"/>
      <c r="AI1999" s="105"/>
      <c r="AJ1999" s="30"/>
      <c r="AK1999" s="30"/>
      <c r="AL1999" s="30"/>
      <c r="AM1999" s="30"/>
      <c r="AN1999" s="68"/>
      <c r="AO1999" s="68"/>
      <c r="AP1999" s="68"/>
      <c r="AQ1999" s="68"/>
      <c r="AR1999" s="68"/>
      <c r="AS1999" s="31"/>
      <c r="AT1999" s="73"/>
      <c r="AU1999" s="73"/>
      <c r="AV1999" s="68"/>
      <c r="AW1999" s="67"/>
      <c r="AX1999" s="67"/>
      <c r="AY1999" s="67"/>
      <c r="AZ1999" s="67"/>
      <c r="BA1999" s="123"/>
      <c r="BB1999" s="123"/>
      <c r="BC1999" s="123"/>
      <c r="BD1999" s="123"/>
      <c r="BE1999" s="123"/>
      <c r="BF1999" s="67"/>
    </row>
    <row r="2000" spans="1:58" ht="25.5" customHeight="1" x14ac:dyDescent="0.25">
      <c r="A2000" s="31"/>
      <c r="B2000" s="31"/>
      <c r="C2000" s="31"/>
      <c r="D2000" s="31"/>
      <c r="E2000" s="33"/>
      <c r="F2000" s="90"/>
      <c r="G2000" s="31"/>
      <c r="H2000" s="83"/>
      <c r="I2000" s="83"/>
      <c r="J2000" s="62"/>
      <c r="K2000" s="31"/>
      <c r="L2000" s="31"/>
      <c r="M2000" s="83"/>
      <c r="N2000" s="69"/>
      <c r="O2000" s="69"/>
      <c r="P2000" s="74"/>
      <c r="Q2000" s="74"/>
      <c r="R2000" s="75"/>
      <c r="S2000" s="34"/>
      <c r="T2000" s="83"/>
      <c r="U2000" s="83"/>
      <c r="V2000" s="83"/>
      <c r="W2000" s="83"/>
      <c r="X2000" s="74"/>
      <c r="Y2000" s="74"/>
      <c r="Z2000" s="74"/>
      <c r="AA2000" s="66"/>
      <c r="AB2000" s="72"/>
      <c r="AC2000" s="66"/>
      <c r="AD2000" s="72"/>
      <c r="AE2000" s="72"/>
      <c r="AF2000" s="72"/>
      <c r="AG2000" s="62"/>
      <c r="AH2000" s="104"/>
      <c r="AI2000" s="105"/>
      <c r="AJ2000" s="30"/>
      <c r="AK2000" s="30"/>
      <c r="AL2000" s="30"/>
      <c r="AM2000" s="30"/>
      <c r="AN2000" s="68"/>
      <c r="AO2000" s="68"/>
      <c r="AP2000" s="68"/>
      <c r="AQ2000" s="68"/>
      <c r="AR2000" s="68"/>
      <c r="AS2000" s="31"/>
      <c r="AT2000" s="73"/>
      <c r="AU2000" s="73"/>
      <c r="AV2000" s="68"/>
      <c r="AW2000" s="67"/>
      <c r="AX2000" s="67"/>
      <c r="AY2000" s="67"/>
      <c r="AZ2000" s="67"/>
      <c r="BA2000" s="123"/>
      <c r="BB2000" s="123"/>
      <c r="BC2000" s="123"/>
      <c r="BD2000" s="123"/>
      <c r="BE2000" s="123"/>
      <c r="BF2000" s="67"/>
    </row>
  </sheetData>
  <sheetProtection sheet="1" objects="1" scenarios="1" formatCells="0" formatColumns="0" sort="0" autoFilter="0"/>
  <autoFilter ref="A8:BF8" xr:uid="{00000000-0001-0000-0000-000000000000}"/>
  <customSheetViews>
    <customSheetView guid="{F092BC4C-24E2-4F37-8B15-63CD85F12429}" scale="70" hiddenRows="1" topLeftCell="A10">
      <selection activeCell="A64" sqref="A14:XFD64"/>
      <pageMargins left="0" right="0" top="0" bottom="0" header="0" footer="0"/>
    </customSheetView>
    <customSheetView guid="{B3932255-588A-4E85-91CF-65C36B1A0722}" scale="70" topLeftCell="H60">
      <selection activeCell="P70" sqref="P70"/>
      <pageMargins left="0" right="0" top="0" bottom="0" header="0" footer="0"/>
    </customSheetView>
  </customSheetViews>
  <mergeCells count="2">
    <mergeCell ref="B1:BF1"/>
    <mergeCell ref="A2:BE2"/>
  </mergeCells>
  <conditionalFormatting sqref="A5:D5">
    <cfRule type="expression" dxfId="20" priority="213">
      <formula>$D$5="A value entered for General Application is not correct. Please verify each General Application entered matches a value in the drop down list"</formula>
    </cfRule>
  </conditionalFormatting>
  <conditionalFormatting sqref="E5:F5">
    <cfRule type="expression" dxfId="18" priority="32">
      <formula>$E$5="A value entered for PUD is not correct. Please verify each PUD entered matches a value in the drop down list"</formula>
    </cfRule>
  </conditionalFormatting>
  <conditionalFormatting sqref="F5 J5 S5 AC5">
    <cfRule type="expression" dxfId="17" priority="15">
      <formula>COUNTIF($F:$F,"Yes")&gt;0</formula>
    </cfRule>
  </conditionalFormatting>
  <conditionalFormatting sqref="F10:F2000">
    <cfRule type="expression" dxfId="0" priority="23">
      <formula>COUNTIF(LUNA_eligible,$E10)&gt;0</formula>
    </cfRule>
  </conditionalFormatting>
  <conditionalFormatting sqref="H10:H2000">
    <cfRule type="expression" dxfId="16" priority="49">
      <formula>COUNTIF(E10,"Replacement Lamps (Plug and Play) (UL Type A)")&gt;0</formula>
    </cfRule>
  </conditionalFormatting>
  <conditionalFormatting sqref="I10:I2000">
    <cfRule type="expression" dxfId="15" priority="70">
      <formula>COUNTIF(E10,"Replacement Lamps (Plug and Play) (UL Type A)")&gt;0</formula>
    </cfRule>
  </conditionalFormatting>
  <conditionalFormatting sqref="N5:O5">
    <cfRule type="containsText" dxfId="14" priority="9" operator="containsText" text="One or More">
      <formula>NOT(ISERROR(SEARCH("One or More",N5)))</formula>
    </cfRule>
  </conditionalFormatting>
  <conditionalFormatting sqref="O10:O2000">
    <cfRule type="expression" dxfId="13" priority="38">
      <formula>ISBLANK($N10)=FALSE</formula>
    </cfRule>
  </conditionalFormatting>
  <conditionalFormatting sqref="AK10:AK2000">
    <cfRule type="expression" dxfId="7" priority="7">
      <formula>AL10="Yes"</formula>
    </cfRule>
  </conditionalFormatting>
  <conditionalFormatting sqref="AL10:AL2000">
    <cfRule type="expression" dxfId="6" priority="6">
      <formula>OR(AK10="Yes", AM10="Yes")</formula>
    </cfRule>
  </conditionalFormatting>
  <conditionalFormatting sqref="AN10:AO2000">
    <cfRule type="expression" dxfId="5" priority="4">
      <formula>AJ10="Yes"</formula>
    </cfRule>
  </conditionalFormatting>
  <conditionalFormatting sqref="AP10:AP2000">
    <cfRule type="expression" dxfId="4" priority="3">
      <formula>AK10="Yes"</formula>
    </cfRule>
  </conditionalFormatting>
  <conditionalFormatting sqref="AQ10:AQ2000">
    <cfRule type="expression" dxfId="3" priority="2">
      <formula>AK10="Yes"</formula>
    </cfRule>
  </conditionalFormatting>
  <conditionalFormatting sqref="AR10:AR2000">
    <cfRule type="expression" dxfId="2" priority="1">
      <formula>AK10="Yes"</formula>
    </cfRule>
  </conditionalFormatting>
  <dataValidations count="78">
    <dataValidation type="decimal" allowBlank="1" showInputMessage="1" showErrorMessage="1" error="Please enter a valid 'Reported Total Harmonic Distortion (THD)' value." sqref="Q10:Q2000" xr:uid="{00000000-0002-0000-0000-000000000000}">
      <formula1>0</formula1>
      <formula2>20</formula2>
    </dataValidation>
    <dataValidation type="decimal" allowBlank="1" showInputMessage="1" showErrorMessage="1" error="Please enter a valid 'Reported Power Factor' value." sqref="R10:R2000" xr:uid="{00000000-0002-0000-0000-000001000000}">
      <formula1>0.9</formula1>
      <formula2>1</formula2>
    </dataValidation>
    <dataValidation type="decimal" allowBlank="1" showInputMessage="1" showErrorMessage="1" error="Please enter a valid 'Reported Input Voltage' value." sqref="H10:I2000" xr:uid="{00000000-0002-0000-0000-000003000000}">
      <formula1>0</formula1>
      <formula2>600</formula2>
    </dataValidation>
    <dataValidation type="decimal" allowBlank="1" showInputMessage="1" showErrorMessage="1" error="Please enter a valid 'Reported CRI' value." sqref="T10:T2000" xr:uid="{00000000-0002-0000-0000-000006000000}">
      <formula1>0</formula1>
      <formula2>100</formula2>
    </dataValidation>
    <dataValidation type="decimal" allowBlank="1" showInputMessage="1" showErrorMessage="1" error="Please enter a valid 'Reported Rf' value." sqref="V10:V2000" xr:uid="{00000000-0002-0000-0000-000009000000}">
      <formula1>0</formula1>
      <formula2>1000</formula2>
    </dataValidation>
    <dataValidation type="decimal" allowBlank="1" showInputMessage="1" showErrorMessage="1" error="Please enter a valid 'Reported Rg' value." sqref="W10:W2000" xr:uid="{00000000-0002-0000-0000-00000A000000}">
      <formula1>0</formula1>
      <formula2>1000</formula2>
    </dataValidation>
    <dataValidation type="decimal" allowBlank="1" showInputMessage="1" showErrorMessage="1" error="Please enter a valid 'Reported Rcs,h1' value." sqref="X10:X2000" xr:uid="{00000000-0002-0000-0000-00000B000000}">
      <formula1>-150</formula1>
      <formula2>150</formula2>
    </dataValidation>
    <dataValidation type="decimal" allowBlank="1" showInputMessage="1" showErrorMessage="1" error="Please enter a valid 'Reported R9' value." sqref="U10:U2000" xr:uid="{00000000-0002-0000-0000-00000C000000}">
      <formula1>-200</formula1>
      <formula2>100</formula2>
    </dataValidation>
    <dataValidation type="decimal" allowBlank="1" showInputMessage="1" showErrorMessage="1" error="Please enter a valid 'Reported Input Wattage' value." sqref="P10:P2000" xr:uid="{00000000-0002-0000-0000-00000E000000}">
      <formula1>0</formula1>
      <formula2>10000</formula2>
    </dataValidation>
    <dataValidation type="custom" allowBlank="1" showInputMessage="1" showErrorMessage="1" sqref="B9" xr:uid="{00000000-0002-0000-0000-00000F000000}">
      <formula1>B9="Brand"</formula1>
    </dataValidation>
    <dataValidation type="custom" allowBlank="1" showInputMessage="1" showErrorMessage="1" sqref="C9" xr:uid="{00000000-0002-0000-0000-000010000000}">
      <formula1>C9="Category"</formula1>
    </dataValidation>
    <dataValidation type="custom" allowBlank="1" showInputMessage="1" showErrorMessage="1" sqref="D9" xr:uid="{00000000-0002-0000-0000-000011000000}">
      <formula1>D9="General Application"</formula1>
    </dataValidation>
    <dataValidation type="custom" allowBlank="1" showInputMessage="1" showErrorMessage="1" sqref="E9" xr:uid="{00000000-0002-0000-0000-000012000000}">
      <formula1>E9="Primary Use Designation"</formula1>
    </dataValidation>
    <dataValidation type="custom" allowBlank="1" showInputMessage="1" showErrorMessage="1" sqref="G9" xr:uid="{00000000-0002-0000-0000-000013000000}">
      <formula1>G9="Classification"</formula1>
    </dataValidation>
    <dataValidation type="custom" allowBlank="1" showInputMessage="1" showErrorMessage="1" sqref="H9" xr:uid="{00000000-0002-0000-0000-000014000000}">
      <formula1>H9="Reported Minimum Input Voltage"</formula1>
    </dataValidation>
    <dataValidation type="custom" allowBlank="1" showInputMessage="1" showErrorMessage="1" sqref="I9" xr:uid="{00000000-0002-0000-0000-000015000000}">
      <formula1>I9="Reported Maximum Input Voltage"</formula1>
    </dataValidation>
    <dataValidation type="custom" allowBlank="1" showInputMessage="1" showErrorMessage="1" sqref="J9" xr:uid="{00000000-0002-0000-0000-000016000000}">
      <formula1>J9="Model Number"</formula1>
    </dataValidation>
    <dataValidation type="custom" allowBlank="1" showInputMessage="1" showErrorMessage="1" sqref="K9" xr:uid="{00000000-0002-0000-0000-000017000000}">
      <formula1>K9="Optical Code"</formula1>
    </dataValidation>
    <dataValidation type="custom" allowBlank="1" showInputMessage="1" showErrorMessage="1" sqref="M9" xr:uid="{00000000-0002-0000-0000-000018000000}">
      <formula1>M9="Reported Light Output"</formula1>
    </dataValidation>
    <dataValidation type="custom" allowBlank="1" showInputMessage="1" showErrorMessage="1" sqref="N9" xr:uid="{00000000-0002-0000-0000-000019000000}">
      <formula1>N9="Reported Efficacy (AC)"</formula1>
    </dataValidation>
    <dataValidation type="custom" allowBlank="1" showInputMessage="1" showErrorMessage="1" sqref="O9" xr:uid="{00000000-0002-0000-0000-00001A000000}">
      <formula1>O9="Reported Efficacy (DC)"</formula1>
    </dataValidation>
    <dataValidation type="custom" allowBlank="1" showInputMessage="1" showErrorMessage="1" sqref="P9" xr:uid="{00000000-0002-0000-0000-00001B000000}">
      <formula1>P9="Reported Input Wattage"</formula1>
    </dataValidation>
    <dataValidation type="custom" allowBlank="1" showInputMessage="1" showErrorMessage="1" sqref="Q9" xr:uid="{00000000-0002-0000-0000-00001C000000}">
      <formula1>Q9="Reported Total Harmonic Distortion"</formula1>
    </dataValidation>
    <dataValidation type="custom" allowBlank="1" showInputMessage="1" showErrorMessage="1" sqref="R9" xr:uid="{00000000-0002-0000-0000-00001D000000}">
      <formula1>R9="Reported Power Factor"</formula1>
    </dataValidation>
    <dataValidation type="custom" allowBlank="1" showInputMessage="1" showErrorMessage="1" sqref="S9" xr:uid="{00000000-0002-0000-0000-00001E000000}">
      <formula1>S9="Reported CCT"</formula1>
    </dataValidation>
    <dataValidation type="custom" allowBlank="1" showInputMessage="1" showErrorMessage="1" sqref="T9" xr:uid="{00000000-0002-0000-0000-00001F000000}">
      <formula1>T9="Reported CRI (Ra)"</formula1>
    </dataValidation>
    <dataValidation type="custom" allowBlank="1" showInputMessage="1" showErrorMessage="1" sqref="U9" xr:uid="{00000000-0002-0000-0000-000020000000}">
      <formula1>U9="Reported R9"</formula1>
    </dataValidation>
    <dataValidation type="custom" allowBlank="1" showInputMessage="1" showErrorMessage="1" sqref="V9" xr:uid="{00000000-0002-0000-0000-000021000000}">
      <formula1>V9="Reported IES Rf"</formula1>
    </dataValidation>
    <dataValidation type="custom" allowBlank="1" showInputMessage="1" showErrorMessage="1" sqref="W9" xr:uid="{00000000-0002-0000-0000-000022000000}">
      <formula1>W9="Reported IES Rg"</formula1>
    </dataValidation>
    <dataValidation type="custom" allowBlank="1" showInputMessage="1" showErrorMessage="1" sqref="X9" xr:uid="{00000000-0002-0000-0000-000023000000}">
      <formula1>X9="Reported IES Rcs,h1"</formula1>
    </dataValidation>
    <dataValidation type="custom" allowBlank="1" showInputMessage="1" showErrorMessage="1" sqref="Z9" xr:uid="{00000000-0002-0000-0000-000024000000}">
      <formula1>Z9="Driver Model Number"</formula1>
    </dataValidation>
    <dataValidation type="custom" allowBlank="1" showInputMessage="1" showErrorMessage="1" sqref="AA9" xr:uid="{00000000-0002-0000-0000-000027000000}">
      <formula1>AA9="UGR Bin"</formula1>
    </dataValidation>
    <dataValidation type="custom" allowBlank="1" showInputMessage="1" showErrorMessage="1" sqref="AB9" xr:uid="{00000000-0002-0000-0000-000028000000}">
      <formula1>AB9="Reported Backlight (TM-15 BUG)"</formula1>
    </dataValidation>
    <dataValidation type="custom" allowBlank="1" showInputMessage="1" showErrorMessage="1" sqref="AC9" xr:uid="{00000000-0002-0000-0000-000029000000}">
      <formula1>AC9="Reported Uplight (TM-15 BUG)"</formula1>
    </dataValidation>
    <dataValidation type="custom" allowBlank="1" showInputMessage="1" showErrorMessage="1" sqref="AD9" xr:uid="{00000000-0002-0000-0000-00002A000000}">
      <formula1>AD9="Reported Glare (TM-15 BUG)"</formula1>
    </dataValidation>
    <dataValidation type="custom" allowBlank="1" showInputMessage="1" showErrorMessage="1" sqref="AE9" xr:uid="{00000000-0002-0000-0000-00002B000000}">
      <formula1>AE9="Reported Beam Angle"</formula1>
    </dataValidation>
    <dataValidation type="custom" allowBlank="1" showInputMessage="1" showErrorMessage="1" sqref="AG9" xr:uid="{00000000-0002-0000-0000-000034000000}">
      <formula1>AG9="Field Adjustable Light Output"</formula1>
    </dataValidation>
    <dataValidation type="custom" allowBlank="1" showInputMessage="1" showErrorMessage="1" sqref="AH9" xr:uid="{00000000-0002-0000-0000-000035000000}">
      <formula1>AH9="Reported Default Light Output"</formula1>
    </dataValidation>
    <dataValidation type="custom" allowBlank="1" showInputMessage="1" showErrorMessage="1" sqref="AI9" xr:uid="{00000000-0002-0000-0000-000036000000}">
      <formula1>AI9="Reported Default Input Wattage"</formula1>
    </dataValidation>
    <dataValidation type="custom" allowBlank="1" showInputMessage="1" showErrorMessage="1" sqref="Y9" xr:uid="{00000000-0002-0000-0000-00003F000000}">
      <formula1>Y9="LED Model Number"</formula1>
    </dataValidation>
    <dataValidation type="list" allowBlank="1" showInputMessage="1" showErrorMessage="1" sqref="C2001:C1048576" xr:uid="{00000000-0002-0000-0000-000042000000}">
      <formula1>Category</formula1>
    </dataValidation>
    <dataValidation type="list" allowBlank="1" showInputMessage="1" showErrorMessage="1" sqref="S2001:S1048576" xr:uid="{00000000-0002-0000-0000-000043000000}">
      <formula1>Reported_CCT</formula1>
    </dataValidation>
    <dataValidation type="list" allowBlank="1" showInputMessage="1" showErrorMessage="1" sqref="AT2001:AT1048576" xr:uid="{00000000-0002-0000-0000-000044000000}">
      <formula1>FALD_Type</formula1>
    </dataValidation>
    <dataValidation type="list" allowBlank="1" showInputMessage="1" showErrorMessage="1" sqref="G2001:G1048576" xr:uid="{00000000-0002-0000-0000-000046000000}">
      <formula1>Classification</formula1>
    </dataValidation>
    <dataValidation type="list" allowBlank="1" showInputMessage="1" showErrorMessage="1" sqref="AA2001:AA1048576" xr:uid="{00000000-0002-0000-0000-000048000000}">
      <formula1>UGR_Bin</formula1>
    </dataValidation>
    <dataValidation type="list" allowBlank="1" showInputMessage="1" showErrorMessage="1" sqref="AB2001:AD1048576" xr:uid="{00000000-0002-0000-0000-000049000000}">
      <formula1>Reported_BUG</formula1>
    </dataValidation>
    <dataValidation type="list" allowBlank="1" showInputMessage="1" showErrorMessage="1" sqref="AG2001:AG1048576 AS10:AS1048576" xr:uid="{00000000-0002-0000-0000-00004D000000}">
      <formula1>Yes_No</formula1>
    </dataValidation>
    <dataValidation type="decimal" allowBlank="1" showInputMessage="1" showErrorMessage="1" error="Please enter a valid 'Reported Beam Angle' value." sqref="AE10:AE2000" xr:uid="{C3C911BC-2BF0-4C85-9CFB-F3E7ACE27DB3}">
      <formula1>140</formula1>
      <formula2>360</formula2>
    </dataValidation>
    <dataValidation type="list" allowBlank="1" showInputMessage="1" showErrorMessage="1" error="Please enter a valid &quot;Classification&quot; value." sqref="G10:G2000" xr:uid="{CCBB7CF9-DAB3-4CEB-AB0A-FB64946C47A6}">
      <formula1>IF(AND(E10&lt;&gt;"",COUNTIF(Standard_PUDs,E10)&gt;0),Standard_Only,Classification)</formula1>
    </dataValidation>
    <dataValidation type="list" allowBlank="1" showInputMessage="1" showErrorMessage="1" error="Please enter a valid 'UGR Bin' value." sqref="AA10:AA2000" xr:uid="{377D8740-B1EE-4E07-A5AD-07C80D7FE679}">
      <formula1>UGR_Bin</formula1>
    </dataValidation>
    <dataValidation type="list" allowBlank="1" showInputMessage="1" showErrorMessage="1" error="Please enter a valid 'Reported Backlight' value." sqref="AB10:AB2000" xr:uid="{84B9A40D-4DAB-4C45-938B-0BCB4C741B14}">
      <formula1>Reported_BUG</formula1>
    </dataValidation>
    <dataValidation type="list" allowBlank="1" showInputMessage="1" showErrorMessage="1" error="Please enter a valid 'Reported Glare' value." sqref="AD10:AD2000" xr:uid="{5FD7AD62-41D7-492A-B409-ABC489E96486}">
      <formula1>Reported_BUG</formula1>
    </dataValidation>
    <dataValidation type="list" allowBlank="1" showInputMessage="1" showErrorMessage="1" error="Please enter a valid 'Field Adjustable Light Output' value." sqref="AG10:AG2000 BF10:BF2000 AW10:AZ2000" xr:uid="{8C425C1A-C977-4EC9-BF15-84EBE00B203C}">
      <formula1>Yes_No</formula1>
    </dataValidation>
    <dataValidation type="decimal" allowBlank="1" showInputMessage="1" showErrorMessage="1" error="Please enter a valid 'Reported Default Input Wattage' value." sqref="AI10:AI2000" xr:uid="{0025120F-9650-4269-88B0-972A23000AB8}">
      <formula1>0</formula1>
      <formula2>10000</formula2>
    </dataValidation>
    <dataValidation type="list" allowBlank="1" showInputMessage="1" showErrorMessage="1" error="Please enter a valid 'Field Adjustable Distribution Type' value." sqref="AT10:AT2000" xr:uid="{8C1D9E85-AA7D-4D4C-BBF1-D79FA4CC4534}">
      <formula1>FALD_Type</formula1>
    </dataValidation>
    <dataValidation type="list" allowBlank="1" showInputMessage="1" showErrorMessage="1" error="Please enter a valid 'DLC Category' value." sqref="C12:C2000" xr:uid="{F16C4CA3-3DF9-42E4-8EDE-9CCF7FFDAD65}">
      <formula1>Category</formula1>
    </dataValidation>
    <dataValidation type="decimal" allowBlank="1" showInputMessage="1" showErrorMessage="1" error="Please enter a valid 'Reported Light Output' value." sqref="M10:M2000" xr:uid="{0CF6CEB1-88E4-4354-887F-EACE48B4ACA4}">
      <formula1>0</formula1>
      <formula2>1000000</formula2>
    </dataValidation>
    <dataValidation type="decimal" allowBlank="1" showInputMessage="1" showErrorMessage="1" error="Please enter a valid 'Reported Default Light Output' value." sqref="AH10:AH2000" xr:uid="{CBE80A6C-9BC9-49C0-8854-01CB7A40214A}">
      <formula1>0</formula1>
      <formula2>1000000</formula2>
    </dataValidation>
    <dataValidation type="custom" allowBlank="1" showInputMessage="1" showErrorMessage="1" sqref="F9" xr:uid="{39929F4A-E548-444F-BA65-92CD08C7FABF}">
      <formula1>F9="LUNA"</formula1>
    </dataValidation>
    <dataValidation type="custom" allowBlank="1" showInputMessage="1" showErrorMessage="1" error="The Brand Name, PUD, and Model Number combination entered is a duplicate value." sqref="J12:J2000" xr:uid="{00000000-0002-0000-0000-00004E000000}">
      <formula1>$B$10:$B$2000&amp;$J$10:$J2002&amp;$E$10:$E$2000&lt;&gt;$B12&amp;$J12&amp;$E12</formula1>
    </dataValidation>
    <dataValidation allowBlank="1" showInputMessage="1" showErrorMessage="1" sqref="AF9 AJ9:AY9 BC9:BF9" xr:uid="{611C7D8F-93A3-4484-9C53-AC5BAE1E8ADF}"/>
    <dataValidation type="decimal" allowBlank="1" showInputMessage="1" showErrorMessage="1" error="Please enter a valid 'Reported  Efficacy (AC)' value." sqref="N10:N2000" xr:uid="{269B5D44-7EED-4BC9-8F1A-7180113B591C}">
      <formula1>17</formula1>
      <formula2>300</formula2>
    </dataValidation>
    <dataValidation type="decimal" allowBlank="1" showInputMessage="1" showErrorMessage="1" error="Please enter a valid 'Reported  Efficacy (DC)' value." sqref="O10:O2000" xr:uid="{57B70139-CBA0-4652-9D0C-71668064DA99}">
      <formula1>17</formula1>
      <formula2>300</formula2>
    </dataValidation>
    <dataValidation type="decimal" allowBlank="1" showInputMessage="1" showErrorMessage="1" error="Please enter a valid 'Luminaire Length' value." sqref="AF10:AF2000" xr:uid="{9A4896AE-E797-4283-BCA2-88377C32F059}">
      <formula1>0</formula1>
      <formula2>100</formula2>
    </dataValidation>
    <dataValidation type="list" allowBlank="1" showInputMessage="1" showErrorMessage="1" error="Please enter a valid 'Field Adjustable Color Temperature' value." sqref="AJ10:AJ2000" xr:uid="{44165996-D305-4A91-90CA-479601522514}">
      <formula1>Yes_No</formula1>
    </dataValidation>
    <dataValidation type="list" allowBlank="1" showInputMessage="1" showErrorMessage="1" error="Please enter a valid 'CCT-Tunable' value." sqref="AK10:AK2000" xr:uid="{6E419E1B-6AB4-42CF-8189-A8081C262013}">
      <formula1>Yes_No</formula1>
    </dataValidation>
    <dataValidation type="list" allowBlank="1" showInputMessage="1" showErrorMessage="1" error="Please enter a valid 'Full Color-Tunable' value." sqref="AL10:AL2000" xr:uid="{43ADEEA5-3671-4D15-9DF0-1F0B4C98868B}">
      <formula1>Yes_No</formula1>
    </dataValidation>
    <dataValidation type="list" allowBlank="1" showInputMessage="1" showErrorMessage="1" error="Please enter a valid 'Warm-Dimming' value." sqref="AM10:AM2000" xr:uid="{FE5D7D79-7128-485C-9D35-5E6353548321}">
      <formula1>Yes_No</formula1>
    </dataValidation>
    <dataValidation type="decimal" allowBlank="1" showInputMessage="1" showErrorMessage="1" error="Please enter a valid 'Minimum Light Output' value." sqref="AQ11:AQ2000" xr:uid="{69EED363-8DCC-421A-93F0-EBBB0DC880BC}">
      <formula1>0</formula1>
      <formula2>1000000</formula2>
    </dataValidation>
    <dataValidation type="decimal" allowBlank="1" showInputMessage="1" showErrorMessage="1" error="Please enter a valid 'Reported Minimum Light Output' value." sqref="AQ10" xr:uid="{B19361E2-24E4-4F25-A7E2-9A6392A1B1BA}">
      <formula1>0</formula1>
      <formula2>1000000</formula2>
    </dataValidation>
    <dataValidation type="decimal" allowBlank="1" showInputMessage="1" showErrorMessage="1" error="Please enter a valid 'Reported Maximum Light Output' value." sqref="AR10:AR2000" xr:uid="{1AD08CE5-D8DD-4D62-A648-3C3997B43E81}">
      <formula1>0</formula1>
      <formula2>1000000</formula2>
    </dataValidation>
    <dataValidation type="decimal" allowBlank="1" showInputMessage="1" showErrorMessage="1" error="Please enter a valid 'Reported Minimum Input Wattage' value." sqref="AO10:AO2000" xr:uid="{3FAE6732-B041-4084-B0EB-E06D995C740E}">
      <formula1>0</formula1>
      <formula2>10000</formula2>
    </dataValidation>
    <dataValidation type="decimal" allowBlank="1" showInputMessage="1" showErrorMessage="1" error="Please enter a valid 'Reported Maximum Input Wattage' value." sqref="AP10:AP2000" xr:uid="{F89DAC12-AB1E-4484-A293-E177158D46B1}">
      <formula1>0</formula1>
      <formula2>10000</formula2>
    </dataValidation>
    <dataValidation type="list" allowBlank="1" showInputMessage="1" showErrorMessage="1" error="Please enter a valid 'Reported Default CCT' value." sqref="AN10:AN2000" xr:uid="{7D06564A-4BD6-4BCE-89AC-6B16519BAB2B}">
      <formula1>Reported_CCT</formula1>
    </dataValidation>
    <dataValidation type="list" allowBlank="1" showInputMessage="1" showErrorMessage="1" error="Please enter a valid 'Reported Uplight' value." sqref="AC10:AC2000" xr:uid="{94077007-BBAA-4F10-8080-7A5FAF016DDF}">
      <formula1>Reported_BUG</formula1>
    </dataValidation>
    <dataValidation type="list" allowBlank="1" showInputMessage="1" showErrorMessage="1" error="Please enter a valid 'Reported CCT (K)' value." sqref="S10:S2000" xr:uid="{CD8FDAD2-B0D7-4509-899E-29679F5BBCE2}">
      <formula1>Reported_CCT</formula1>
    </dataValidation>
    <dataValidation type="custom" allowBlank="1" showInputMessage="1" showErrorMessage="1" errorTitle="Duplicate Value" error="The Brand Name, PUD, and Model Number combination entered is a duplicate value." sqref="A12:B2000" xr:uid="{6F25DE2D-93ED-4441-82E3-85067D7965FB}">
      <formula1>$B$10:$B$2000&amp;$J$10:$J2002&amp;$E$10:$E$2000&lt;&gt;$B12&amp;$J12&amp;$E12</formula1>
    </dataValidation>
    <dataValidation type="list" allowBlank="1" showInputMessage="1" showErrorMessage="1" sqref="F10:F2000" xr:uid="{EB45F14E-C471-4C09-A844-4602DC389BE9}">
      <formula1>IF(COUNTIF(LUNA_eligible,E10)&gt;0,Yes_No,No)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5" id="{434620DB-B35C-47B2-BAFB-43D1E05B9F61}">
            <xm:f>AND($F10="Yes",MATCH($E10,'Master List'!$AT$66:$AT$80,0))</xm:f>
            <x14:dxf>
              <fill>
                <patternFill>
                  <bgColor theme="0"/>
                </patternFill>
              </fill>
            </x14:dxf>
          </x14:cfRule>
          <xm:sqref>E10:E2000</xm:sqref>
        </x14:conditionalFormatting>
        <x14:conditionalFormatting xmlns:xm="http://schemas.microsoft.com/office/excel/2006/main">
          <x14:cfRule type="expression" priority="191" id="{00000000-000E-0000-0000-00000A000000}">
            <xm:f>OR(ISNUMBER(MATCH(E10,'Master List'!$B$64:$B$71,0)),ISNUMBER(MATCH(E10,'Master List'!$B$92,0)),ISNUMBER(MATCH(E10,'Master List'!$B$92,0)),ISNUMBER(MATCH(E10,'Master List'!$B$94,0)),ISNUMBER(MATCH(E10,'Master List'!$B$96,0)),ISNUMBER(MATCH(E10,'Master List'!$B$97:$B$99,0)))</xm:f>
            <x14:dxf>
              <fill>
                <patternFill patternType="solid">
                  <bgColor theme="0"/>
                </patternFill>
              </fill>
            </x14:dxf>
          </x14:cfRule>
          <xm:sqref>AA10:AA2000</xm:sqref>
        </x14:conditionalFormatting>
        <x14:conditionalFormatting xmlns:xm="http://schemas.microsoft.com/office/excel/2006/main">
          <x14:cfRule type="expression" priority="193" id="{00000000-000E-0000-0000-00006A000000}">
            <xm:f>OR(ISNUMBER(MATCH($E10,'Master List'!$B$45:$B$51,0)),ISNUMBER(MATCH($E10,'Master List'!$B$53,0)),ISNUMBER(MATCH($E10,'Master List'!$B$115,0)),ISNUMBER(MATCH($E10,'Master List'!$B$118,0)),ISNUMBER(MATCH($E10,'Master List'!$B$123,0)),ISNUMBER(MATCH($E10,'Master List'!$B$128:$B$131,0)),ISNUMBER(MATCH($E10,'Master List'!#REF!,0)),ISNUMBER(MATCH($E10,'Master List'!$B$140,0)),ISNUMBER(MATCH($E10,'Master List'!$B$142,0)))</xm:f>
            <x14:dxf>
              <fill>
                <patternFill patternType="none">
                  <bgColor auto="1"/>
                </patternFill>
              </fill>
            </x14:dxf>
          </x14:cfRule>
          <xm:sqref>AB10:AD2000</xm:sqref>
        </x14:conditionalFormatting>
        <x14:conditionalFormatting xmlns:xm="http://schemas.microsoft.com/office/excel/2006/main">
          <x14:cfRule type="expression" priority="192" id="{F6491B63-9BBD-477D-A60B-7EDC5258FC3D}">
            <xm:f>OR(    AND(D10&lt;&gt;"", OR(        D10='Master List'!$B$41,        D10='Master List'!$B$42)),    AND(C10&lt;&gt;"", C10='Master List'!$B$15) )</xm:f>
            <x14:dxf>
              <fill>
                <patternFill>
                  <bgColor theme="0"/>
                </patternFill>
              </fill>
            </x14:dxf>
          </x14:cfRule>
          <xm:sqref>AE10:AE2000</xm:sqref>
        </x14:conditionalFormatting>
        <x14:conditionalFormatting xmlns:xm="http://schemas.microsoft.com/office/excel/2006/main">
          <x14:cfRule type="expression" priority="8" id="{F4357EC1-88A9-4EE0-A8C2-82D3D80D451E}">
            <xm:f>OR(    AND(D10&lt;&gt;"", OR(        D10='Master List'!$B$27,        D10='Master List'!$B$29,        D10='Master List'!$B$41    )),    AND(C10&lt;&gt;"", C10='Master List'!$B$15) )</xm:f>
            <x14:dxf>
              <font>
                <strike val="0"/>
              </font>
              <fill>
                <patternFill patternType="none">
                  <bgColor auto="1"/>
                </patternFill>
              </fill>
            </x14:dxf>
          </x14:cfRule>
          <xm:sqref>AF10:AF2000</xm:sqref>
        </x14:conditionalFormatting>
        <x14:conditionalFormatting xmlns:xm="http://schemas.microsoft.com/office/excel/2006/main">
          <x14:cfRule type="expression" priority="188" id="{6BFFF065-BBAA-499B-B02B-74C7EF1087B5}">
            <xm:f>OR(ISNUMBER(MATCH(#REF!,'Master List'!$B$294:$B$297,0)),ISNUMBER(MATCH($AG10,'Master List'!$B$327,0)))</xm:f>
            <x14:dxf>
              <fill>
                <patternFill>
                  <bgColor theme="0"/>
                </patternFill>
              </fill>
            </x14:dxf>
          </x14:cfRule>
          <xm:sqref>AH10:AI2000</xm:sqref>
        </x14:conditionalFormatting>
        <x14:conditionalFormatting xmlns:xm="http://schemas.microsoft.com/office/excel/2006/main">
          <x14:cfRule type="expression" priority="28" id="{80D6A83C-0C5C-450B-BE58-3417351D7904}">
            <xm:f>ISNUMBER(MATCH($AS10,'Master List'!$B$327,0))</xm:f>
            <x14:dxf>
              <fill>
                <patternFill>
                  <bgColor theme="0"/>
                </patternFill>
              </fill>
            </x14:dxf>
          </x14:cfRule>
          <xm:sqref>AT10:AV2000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A9DD1590-1A10-4AB6-B978-9E4DC396D55A}">
          <x14:formula1>
            <xm:f>'Master List'!$B$435:$B$437</xm:f>
          </x14:formula1>
          <xm:sqref>BA10:BA2000</xm:sqref>
        </x14:dataValidation>
        <x14:dataValidation type="list" allowBlank="1" showInputMessage="1" showErrorMessage="1" xr:uid="{D78293C6-081A-4745-B8B9-984641A26E3B}">
          <x14:formula1>
            <xm:f>'Master List'!$C$435:$C$437</xm:f>
          </x14:formula1>
          <xm:sqref>BB10:BB2000</xm:sqref>
        </x14:dataValidation>
        <x14:dataValidation type="list" allowBlank="1" showInputMessage="1" showErrorMessage="1" xr:uid="{D7B3BE34-7345-4561-BF54-3F056C15D1E1}">
          <x14:formula1>
            <xm:f>'Master List'!$D$435:$D$437</xm:f>
          </x14:formula1>
          <xm:sqref>BC10:BC2000</xm:sqref>
        </x14:dataValidation>
        <x14:dataValidation type="list" allowBlank="1" showInputMessage="1" showErrorMessage="1" xr:uid="{5B61D37F-8E06-4111-B098-D9CBB8290C18}">
          <x14:formula1>
            <xm:f>'Master List'!$E$435:$E$438</xm:f>
          </x14:formula1>
          <xm:sqref>BD10:BD2000</xm:sqref>
        </x14:dataValidation>
        <x14:dataValidation type="list" allowBlank="1" showInputMessage="1" showErrorMessage="1" xr:uid="{C4C082DA-F541-452F-B7AC-8307E60275EF}">
          <x14:formula1>
            <xm:f>'Master List'!$F$435:$F$436</xm:f>
          </x14:formula1>
          <xm:sqref>BE10:BE2000</xm:sqref>
        </x14:dataValidation>
        <x14:dataValidation type="list" allowBlank="1" showInputMessage="1" showErrorMessage="1" error="Please enter a valid 'DLC Category' value." xr:uid="{E665F293-0937-4295-9361-2DEB806460BB}">
          <x14:formula1>
            <xm:f>'Master List'!$B$11:$B$19</xm:f>
          </x14:formula1>
          <xm:sqref>C10:C11</xm:sqref>
        </x14:dataValidation>
        <x14:dataValidation type="list" allowBlank="1" showInputMessage="1" showErrorMessage="1" error="Please enter a valid 'DLC General Application' value." xr:uid="{E3704CE0-20DF-4662-A00F-DE7338F02D57}">
          <x14:formula1>
            <xm:f>INDIRECT('Internal Data'!G10)</xm:f>
          </x14:formula1>
          <xm:sqref>D10:D2000</xm:sqref>
        </x14:dataValidation>
        <x14:dataValidation type="list" allowBlank="1" showInputMessage="1" showErrorMessage="1" xr:uid="{00000000-0002-0000-0000-000041000000}">
          <x14:formula1>
            <xm:f>INDIRECT('Internal Data'!H2001)</xm:f>
          </x14:formula1>
          <xm:sqref>E2001:F1048576</xm:sqref>
        </x14:dataValidation>
        <x14:dataValidation type="list" allowBlank="1" showInputMessage="1" showErrorMessage="1" xr:uid="{00000000-0002-0000-0000-000045000000}">
          <x14:formula1>
            <xm:f>INDIRECT('Internal Data'!I2001)</xm:f>
          </x14:formula1>
          <xm:sqref>D2001:D1048576</xm:sqref>
        </x14:dataValidation>
        <x14:dataValidation type="list" allowBlank="1" showInputMessage="1" showErrorMessage="1" xr:uid="{0A263A59-3871-413B-B800-A1BE142D488A}">
          <x14:formula1>
            <xm:f>IF(F10&lt;&gt;"Yes",INDIRECT('Internal Data'!H10),LUNA_eligible)</xm:f>
          </x14:formula1>
          <xm:sqref>E10:E2000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FB3BD-AC68-4CEA-8E84-9F749B8B132F}">
  <sheetPr codeName="Sheet6">
    <tabColor rgb="FFFFC000"/>
  </sheetPr>
  <dimension ref="A1:Q535"/>
  <sheetViews>
    <sheetView zoomScale="104" zoomScaleNormal="104" zoomScaleSheetLayoutView="100" workbookViewId="0"/>
  </sheetViews>
  <sheetFormatPr defaultRowHeight="15" x14ac:dyDescent="0.25"/>
  <cols>
    <col min="1" max="1" width="44.85546875" style="150" customWidth="1"/>
    <col min="2" max="2" width="38" customWidth="1"/>
    <col min="3" max="3" width="19.5703125" customWidth="1"/>
    <col min="4" max="4" width="32.85546875" customWidth="1"/>
    <col min="5" max="5" width="54.85546875" customWidth="1"/>
    <col min="6" max="6" width="29.140625" customWidth="1"/>
    <col min="7" max="11" width="29.42578125" bestFit="1" customWidth="1"/>
    <col min="12" max="12" width="26" bestFit="1" customWidth="1"/>
    <col min="13" max="13" width="29.42578125" bestFit="1" customWidth="1"/>
    <col min="14" max="14" width="26" bestFit="1" customWidth="1"/>
    <col min="15" max="15" width="29.42578125" bestFit="1" customWidth="1"/>
    <col min="16" max="16" width="26" bestFit="1" customWidth="1"/>
    <col min="17" max="17" width="29.42578125" style="152" bestFit="1" customWidth="1"/>
  </cols>
  <sheetData>
    <row r="1" spans="1:17" ht="97.5" customHeight="1" thickBot="1" x14ac:dyDescent="0.3">
      <c r="A1" s="217"/>
      <c r="B1" s="253" t="s">
        <v>97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4"/>
    </row>
    <row r="2" spans="1:17" ht="81" customHeight="1" thickBot="1" x14ac:dyDescent="0.3">
      <c r="A2" s="248" t="s">
        <v>98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50"/>
    </row>
    <row r="3" spans="1:17" ht="23.25" x14ac:dyDescent="0.25">
      <c r="A3" s="146" t="s">
        <v>99</v>
      </c>
      <c r="B3" s="130"/>
      <c r="C3" s="131"/>
      <c r="D3" s="131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47"/>
    </row>
    <row r="4" spans="1:17" ht="94.5" customHeight="1" x14ac:dyDescent="0.25">
      <c r="A4" s="251" t="s">
        <v>100</v>
      </c>
      <c r="B4" s="252"/>
      <c r="C4" s="137"/>
      <c r="D4" s="251" t="s">
        <v>101</v>
      </c>
      <c r="E4" s="252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53"/>
    </row>
    <row r="5" spans="1:17" ht="30" x14ac:dyDescent="0.25">
      <c r="A5" s="148" t="s">
        <v>102</v>
      </c>
      <c r="B5" s="136" t="s">
        <v>78</v>
      </c>
      <c r="C5" s="155"/>
      <c r="D5" s="138" t="s">
        <v>103</v>
      </c>
      <c r="E5" s="145" t="s">
        <v>104</v>
      </c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53"/>
    </row>
    <row r="6" spans="1:17" x14ac:dyDescent="0.25">
      <c r="A6" s="133" t="s">
        <v>105</v>
      </c>
      <c r="B6" s="144"/>
      <c r="C6" s="156"/>
      <c r="D6" s="133" t="s">
        <v>106</v>
      </c>
      <c r="E6" s="134" t="s">
        <v>107</v>
      </c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53"/>
    </row>
    <row r="7" spans="1:17" x14ac:dyDescent="0.25">
      <c r="A7" s="133" t="s">
        <v>108</v>
      </c>
      <c r="B7" s="144"/>
      <c r="C7" s="154"/>
      <c r="D7" s="133" t="s">
        <v>105</v>
      </c>
      <c r="E7" s="222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53"/>
    </row>
    <row r="8" spans="1:17" x14ac:dyDescent="0.25">
      <c r="A8" s="133" t="s">
        <v>109</v>
      </c>
      <c r="B8" s="219"/>
      <c r="C8" s="154"/>
      <c r="D8" s="133" t="s">
        <v>108</v>
      </c>
      <c r="E8" s="221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53"/>
    </row>
    <row r="9" spans="1:17" x14ac:dyDescent="0.25">
      <c r="A9" s="133" t="s">
        <v>110</v>
      </c>
      <c r="B9" s="219"/>
      <c r="C9" s="154"/>
      <c r="D9" s="133" t="s">
        <v>109</v>
      </c>
      <c r="E9" s="223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53"/>
    </row>
    <row r="10" spans="1:17" x14ac:dyDescent="0.25">
      <c r="A10" s="133" t="s">
        <v>111</v>
      </c>
      <c r="B10" s="219"/>
      <c r="C10" s="154"/>
      <c r="D10" s="133" t="s">
        <v>110</v>
      </c>
      <c r="E10" s="223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53"/>
    </row>
    <row r="11" spans="1:17" x14ac:dyDescent="0.25">
      <c r="A11" s="133" t="s">
        <v>112</v>
      </c>
      <c r="B11" s="219"/>
      <c r="C11" s="154"/>
      <c r="D11" s="135" t="s">
        <v>111</v>
      </c>
      <c r="E11" s="224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53"/>
    </row>
    <row r="12" spans="1:17" x14ac:dyDescent="0.25">
      <c r="A12" s="133" t="s">
        <v>113</v>
      </c>
      <c r="B12" s="219"/>
      <c r="C12" s="154"/>
      <c r="D12" s="154"/>
      <c r="E12" s="154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53"/>
    </row>
    <row r="13" spans="1:17" x14ac:dyDescent="0.25">
      <c r="A13" s="149" t="s">
        <v>114</v>
      </c>
      <c r="B13" s="220"/>
      <c r="C13" s="154"/>
      <c r="D13" s="154"/>
      <c r="E13" s="154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53"/>
    </row>
    <row r="14" spans="1:17" x14ac:dyDescent="0.25">
      <c r="A14" s="157"/>
      <c r="B14" s="154"/>
      <c r="C14" s="154"/>
      <c r="D14" s="154"/>
      <c r="E14" s="154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53"/>
    </row>
    <row r="15" spans="1:17" ht="63" customHeight="1" x14ac:dyDescent="0.25">
      <c r="A15" s="245" t="s">
        <v>115</v>
      </c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7"/>
    </row>
    <row r="16" spans="1:17" ht="30" x14ac:dyDescent="0.25">
      <c r="A16" s="139" t="s">
        <v>116</v>
      </c>
      <c r="B16" s="136" t="s">
        <v>117</v>
      </c>
      <c r="C16" s="136" t="s">
        <v>118</v>
      </c>
      <c r="D16" s="136" t="s">
        <v>119</v>
      </c>
      <c r="E16" s="136" t="s">
        <v>120</v>
      </c>
      <c r="F16" s="136" t="s">
        <v>121</v>
      </c>
      <c r="G16" s="136" t="s">
        <v>122</v>
      </c>
      <c r="H16" s="136" t="s">
        <v>123</v>
      </c>
      <c r="I16" s="136" t="s">
        <v>124</v>
      </c>
      <c r="J16" s="136" t="s">
        <v>125</v>
      </c>
      <c r="K16" s="136" t="s">
        <v>126</v>
      </c>
      <c r="L16" s="136" t="s">
        <v>127</v>
      </c>
      <c r="M16" s="136" t="s">
        <v>128</v>
      </c>
      <c r="N16" s="136" t="s">
        <v>129</v>
      </c>
      <c r="O16" s="136" t="s">
        <v>130</v>
      </c>
      <c r="P16" s="136" t="s">
        <v>131</v>
      </c>
      <c r="Q16" s="151" t="s">
        <v>132</v>
      </c>
    </row>
    <row r="17" spans="1:17" ht="30" hidden="1" x14ac:dyDescent="0.25">
      <c r="A17" s="122" t="s">
        <v>133</v>
      </c>
      <c r="B17" s="122" t="s">
        <v>117</v>
      </c>
      <c r="C17" s="122" t="s">
        <v>118</v>
      </c>
      <c r="D17" s="122" t="s">
        <v>119</v>
      </c>
      <c r="E17" s="122" t="s">
        <v>120</v>
      </c>
      <c r="F17" s="122" t="s">
        <v>121</v>
      </c>
      <c r="G17" s="122" t="s">
        <v>122</v>
      </c>
      <c r="H17" s="122" t="s">
        <v>123</v>
      </c>
      <c r="I17" s="122" t="s">
        <v>124</v>
      </c>
      <c r="J17" s="122" t="s">
        <v>125</v>
      </c>
      <c r="K17" s="122" t="s">
        <v>126</v>
      </c>
      <c r="L17" s="122" t="s">
        <v>127</v>
      </c>
      <c r="M17" s="122" t="s">
        <v>128</v>
      </c>
      <c r="N17" s="122" t="s">
        <v>129</v>
      </c>
      <c r="O17" s="122" t="s">
        <v>130</v>
      </c>
      <c r="P17" s="122" t="s">
        <v>131</v>
      </c>
      <c r="Q17" s="122" t="s">
        <v>132</v>
      </c>
    </row>
    <row r="18" spans="1:17" x14ac:dyDescent="0.25">
      <c r="A18" s="225"/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7"/>
    </row>
    <row r="19" spans="1:17" x14ac:dyDescent="0.25">
      <c r="A19" s="225"/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7"/>
    </row>
    <row r="20" spans="1:17" x14ac:dyDescent="0.25">
      <c r="A20" s="225"/>
      <c r="B20" s="226"/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7"/>
    </row>
    <row r="21" spans="1:17" x14ac:dyDescent="0.25">
      <c r="A21" s="225"/>
      <c r="B21" s="226"/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6"/>
      <c r="Q21" s="227"/>
    </row>
    <row r="22" spans="1:17" x14ac:dyDescent="0.25">
      <c r="A22" s="225"/>
      <c r="B22" s="226"/>
      <c r="C22" s="226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7"/>
    </row>
    <row r="23" spans="1:17" x14ac:dyDescent="0.25">
      <c r="A23" s="225"/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7"/>
    </row>
    <row r="24" spans="1:17" x14ac:dyDescent="0.25">
      <c r="A24" s="225"/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7"/>
    </row>
    <row r="25" spans="1:17" x14ac:dyDescent="0.25">
      <c r="A25" s="225"/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7"/>
    </row>
    <row r="26" spans="1:17" x14ac:dyDescent="0.25">
      <c r="A26" s="225"/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7"/>
    </row>
    <row r="27" spans="1:17" x14ac:dyDescent="0.25">
      <c r="A27" s="225"/>
      <c r="B27" s="226"/>
      <c r="C27" s="226"/>
      <c r="D27" s="226"/>
      <c r="E27" s="226"/>
      <c r="F27" s="226"/>
      <c r="G27" s="226"/>
      <c r="H27" s="226"/>
      <c r="I27" s="226"/>
      <c r="J27" s="226"/>
      <c r="K27" s="226"/>
      <c r="L27" s="226"/>
      <c r="M27" s="226"/>
      <c r="N27" s="226"/>
      <c r="O27" s="226"/>
      <c r="P27" s="226"/>
      <c r="Q27" s="227"/>
    </row>
    <row r="28" spans="1:17" x14ac:dyDescent="0.25">
      <c r="A28" s="225"/>
      <c r="B28" s="226"/>
      <c r="C28" s="226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6"/>
      <c r="O28" s="226"/>
      <c r="P28" s="226"/>
      <c r="Q28" s="227"/>
    </row>
    <row r="29" spans="1:17" x14ac:dyDescent="0.25">
      <c r="A29" s="225"/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/>
      <c r="Q29" s="227"/>
    </row>
    <row r="30" spans="1:17" x14ac:dyDescent="0.25">
      <c r="A30" s="225"/>
      <c r="B30" s="226"/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7"/>
    </row>
    <row r="31" spans="1:17" x14ac:dyDescent="0.25">
      <c r="A31" s="225"/>
      <c r="B31" s="226"/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27"/>
    </row>
    <row r="32" spans="1:17" x14ac:dyDescent="0.25">
      <c r="A32" s="225"/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7"/>
    </row>
    <row r="33" spans="1:17" x14ac:dyDescent="0.25">
      <c r="A33" s="225"/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7"/>
    </row>
    <row r="34" spans="1:17" x14ac:dyDescent="0.25">
      <c r="A34" s="225"/>
      <c r="B34" s="226"/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7"/>
    </row>
    <row r="35" spans="1:17" x14ac:dyDescent="0.25">
      <c r="A35" s="225"/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7"/>
    </row>
    <row r="36" spans="1:17" x14ac:dyDescent="0.25">
      <c r="A36" s="225"/>
      <c r="B36" s="226"/>
      <c r="C36" s="226"/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7"/>
    </row>
    <row r="37" spans="1:17" x14ac:dyDescent="0.25">
      <c r="A37" s="225"/>
      <c r="B37" s="226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7"/>
    </row>
    <row r="38" spans="1:17" x14ac:dyDescent="0.25">
      <c r="A38" s="225"/>
      <c r="B38" s="226"/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7"/>
    </row>
    <row r="39" spans="1:17" x14ac:dyDescent="0.25">
      <c r="A39" s="225"/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7"/>
    </row>
    <row r="40" spans="1:17" x14ac:dyDescent="0.25">
      <c r="A40" s="225"/>
      <c r="B40" s="226"/>
      <c r="C40" s="226"/>
      <c r="D40" s="226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7"/>
    </row>
    <row r="41" spans="1:17" x14ac:dyDescent="0.25">
      <c r="A41" s="228"/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30"/>
    </row>
    <row r="42" spans="1:17" x14ac:dyDescent="0.25">
      <c r="A42" s="231"/>
      <c r="B42" s="232"/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3"/>
    </row>
    <row r="43" spans="1:17" x14ac:dyDescent="0.25">
      <c r="A43" s="225"/>
      <c r="B43" s="226"/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6"/>
      <c r="P43" s="226"/>
      <c r="Q43" s="227"/>
    </row>
    <row r="44" spans="1:17" x14ac:dyDescent="0.25">
      <c r="A44" s="225"/>
      <c r="B44" s="226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7"/>
    </row>
    <row r="45" spans="1:17" x14ac:dyDescent="0.25">
      <c r="A45" s="225"/>
      <c r="B45" s="226"/>
      <c r="C45" s="226"/>
      <c r="D45" s="226"/>
      <c r="E45" s="226"/>
      <c r="F45" s="226"/>
      <c r="G45" s="226"/>
      <c r="H45" s="226"/>
      <c r="I45" s="226"/>
      <c r="J45" s="226"/>
      <c r="K45" s="226"/>
      <c r="L45" s="226"/>
      <c r="M45" s="226"/>
      <c r="N45" s="226"/>
      <c r="O45" s="226"/>
      <c r="P45" s="226"/>
      <c r="Q45" s="227"/>
    </row>
    <row r="46" spans="1:17" x14ac:dyDescent="0.25">
      <c r="A46" s="225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7"/>
    </row>
    <row r="47" spans="1:17" x14ac:dyDescent="0.25">
      <c r="A47" s="225"/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7"/>
    </row>
    <row r="48" spans="1:17" x14ac:dyDescent="0.25">
      <c r="A48" s="225"/>
      <c r="B48" s="226"/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7"/>
    </row>
    <row r="49" spans="1:17" x14ac:dyDescent="0.25">
      <c r="A49" s="225"/>
      <c r="B49" s="226"/>
      <c r="C49" s="226"/>
      <c r="D49" s="226"/>
      <c r="E49" s="226"/>
      <c r="F49" s="226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7"/>
    </row>
    <row r="50" spans="1:17" x14ac:dyDescent="0.25">
      <c r="A50" s="225"/>
      <c r="B50" s="226"/>
      <c r="C50" s="226"/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7"/>
    </row>
    <row r="51" spans="1:17" x14ac:dyDescent="0.25">
      <c r="A51" s="225"/>
      <c r="B51" s="226"/>
      <c r="C51" s="226"/>
      <c r="D51" s="226"/>
      <c r="E51" s="226"/>
      <c r="F51" s="226"/>
      <c r="G51" s="226"/>
      <c r="H51" s="226"/>
      <c r="I51" s="226"/>
      <c r="J51" s="226"/>
      <c r="K51" s="226"/>
      <c r="L51" s="226"/>
      <c r="M51" s="226"/>
      <c r="N51" s="226"/>
      <c r="O51" s="226"/>
      <c r="P51" s="226"/>
      <c r="Q51" s="227"/>
    </row>
    <row r="52" spans="1:17" x14ac:dyDescent="0.25">
      <c r="A52" s="225"/>
      <c r="B52" s="226"/>
      <c r="C52" s="226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6"/>
      <c r="O52" s="226"/>
      <c r="P52" s="226"/>
      <c r="Q52" s="227"/>
    </row>
    <row r="53" spans="1:17" x14ac:dyDescent="0.25">
      <c r="A53" s="225"/>
      <c r="B53" s="226"/>
      <c r="C53" s="226"/>
      <c r="D53" s="226"/>
      <c r="E53" s="226"/>
      <c r="F53" s="226"/>
      <c r="G53" s="226"/>
      <c r="H53" s="226"/>
      <c r="I53" s="226"/>
      <c r="J53" s="226"/>
      <c r="K53" s="226"/>
      <c r="L53" s="226"/>
      <c r="M53" s="226"/>
      <c r="N53" s="226"/>
      <c r="O53" s="226"/>
      <c r="P53" s="226"/>
      <c r="Q53" s="227"/>
    </row>
    <row r="54" spans="1:17" x14ac:dyDescent="0.25">
      <c r="A54" s="225"/>
      <c r="B54" s="226"/>
      <c r="C54" s="226"/>
      <c r="D54" s="226"/>
      <c r="E54" s="226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7"/>
    </row>
    <row r="55" spans="1:17" x14ac:dyDescent="0.25">
      <c r="A55" s="225"/>
      <c r="B55" s="226"/>
      <c r="C55" s="226"/>
      <c r="D55" s="226"/>
      <c r="E55" s="226"/>
      <c r="F55" s="226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7"/>
    </row>
    <row r="56" spans="1:17" x14ac:dyDescent="0.25">
      <c r="A56" s="225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26"/>
      <c r="P56" s="226"/>
      <c r="Q56" s="227"/>
    </row>
    <row r="57" spans="1:17" x14ac:dyDescent="0.25">
      <c r="A57" s="225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26"/>
      <c r="M57" s="226"/>
      <c r="N57" s="226"/>
      <c r="O57" s="226"/>
      <c r="P57" s="226"/>
      <c r="Q57" s="227"/>
    </row>
    <row r="58" spans="1:17" x14ac:dyDescent="0.25">
      <c r="A58" s="225"/>
      <c r="B58" s="226"/>
      <c r="C58" s="226"/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7"/>
    </row>
    <row r="59" spans="1:17" x14ac:dyDescent="0.25">
      <c r="A59" s="225"/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  <c r="O59" s="226"/>
      <c r="P59" s="226"/>
      <c r="Q59" s="227"/>
    </row>
    <row r="60" spans="1:17" x14ac:dyDescent="0.25">
      <c r="A60" s="225"/>
      <c r="B60" s="226"/>
      <c r="C60" s="226"/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7"/>
    </row>
    <row r="61" spans="1:17" x14ac:dyDescent="0.25">
      <c r="A61" s="225"/>
      <c r="B61" s="226"/>
      <c r="C61" s="226"/>
      <c r="D61" s="226"/>
      <c r="E61" s="226"/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7"/>
    </row>
    <row r="62" spans="1:17" x14ac:dyDescent="0.25">
      <c r="A62" s="225"/>
      <c r="B62" s="226"/>
      <c r="C62" s="226"/>
      <c r="D62" s="226"/>
      <c r="E62" s="226"/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7"/>
    </row>
    <row r="63" spans="1:17" x14ac:dyDescent="0.25">
      <c r="A63" s="225"/>
      <c r="B63" s="226"/>
      <c r="C63" s="226"/>
      <c r="D63" s="226"/>
      <c r="E63" s="226"/>
      <c r="F63" s="226"/>
      <c r="G63" s="226"/>
      <c r="H63" s="226"/>
      <c r="I63" s="226"/>
      <c r="J63" s="226"/>
      <c r="K63" s="226"/>
      <c r="L63" s="226"/>
      <c r="M63" s="226"/>
      <c r="N63" s="226"/>
      <c r="O63" s="226"/>
      <c r="P63" s="226"/>
      <c r="Q63" s="227"/>
    </row>
    <row r="64" spans="1:17" x14ac:dyDescent="0.25">
      <c r="A64" s="225"/>
      <c r="B64" s="226"/>
      <c r="C64" s="226"/>
      <c r="D64" s="226"/>
      <c r="E64" s="226"/>
      <c r="F64" s="226"/>
      <c r="G64" s="226"/>
      <c r="H64" s="226"/>
      <c r="I64" s="226"/>
      <c r="J64" s="226"/>
      <c r="K64" s="226"/>
      <c r="L64" s="226"/>
      <c r="M64" s="226"/>
      <c r="N64" s="226"/>
      <c r="O64" s="226"/>
      <c r="P64" s="226"/>
      <c r="Q64" s="227"/>
    </row>
    <row r="65" spans="1:17" x14ac:dyDescent="0.25">
      <c r="A65" s="225"/>
      <c r="B65" s="226"/>
      <c r="C65" s="226"/>
      <c r="D65" s="226"/>
      <c r="E65" s="226"/>
      <c r="F65" s="226"/>
      <c r="G65" s="226"/>
      <c r="H65" s="226"/>
      <c r="I65" s="226"/>
      <c r="J65" s="226"/>
      <c r="K65" s="226"/>
      <c r="L65" s="226"/>
      <c r="M65" s="226"/>
      <c r="N65" s="226"/>
      <c r="O65" s="226"/>
      <c r="P65" s="226"/>
      <c r="Q65" s="227"/>
    </row>
    <row r="66" spans="1:17" x14ac:dyDescent="0.25">
      <c r="A66" s="228"/>
      <c r="B66" s="229"/>
      <c r="C66" s="229"/>
      <c r="D66" s="229"/>
      <c r="E66" s="229"/>
      <c r="F66" s="229"/>
      <c r="G66" s="229"/>
      <c r="H66" s="229"/>
      <c r="I66" s="229"/>
      <c r="J66" s="229"/>
      <c r="K66" s="229"/>
      <c r="L66" s="229"/>
      <c r="M66" s="229"/>
      <c r="N66" s="229"/>
      <c r="O66" s="229"/>
      <c r="P66" s="229"/>
      <c r="Q66" s="230"/>
    </row>
    <row r="67" spans="1:17" x14ac:dyDescent="0.25">
      <c r="A67" s="231"/>
      <c r="B67" s="232"/>
      <c r="C67" s="232"/>
      <c r="D67" s="232"/>
      <c r="E67" s="232"/>
      <c r="F67" s="232"/>
      <c r="G67" s="232"/>
      <c r="H67" s="232"/>
      <c r="I67" s="232"/>
      <c r="J67" s="232"/>
      <c r="K67" s="232"/>
      <c r="L67" s="232"/>
      <c r="M67" s="232"/>
      <c r="N67" s="232"/>
      <c r="O67" s="232"/>
      <c r="P67" s="232"/>
      <c r="Q67" s="233"/>
    </row>
    <row r="68" spans="1:17" x14ac:dyDescent="0.25">
      <c r="A68" s="225"/>
      <c r="B68" s="226"/>
      <c r="C68" s="226"/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7"/>
    </row>
    <row r="69" spans="1:17" x14ac:dyDescent="0.25">
      <c r="A69" s="225"/>
      <c r="B69" s="226"/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  <c r="O69" s="226"/>
      <c r="P69" s="226"/>
      <c r="Q69" s="227"/>
    </row>
    <row r="70" spans="1:17" x14ac:dyDescent="0.25">
      <c r="A70" s="225"/>
      <c r="B70" s="226"/>
      <c r="C70" s="226"/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6"/>
      <c r="O70" s="226"/>
      <c r="P70" s="226"/>
      <c r="Q70" s="227"/>
    </row>
    <row r="71" spans="1:17" x14ac:dyDescent="0.25">
      <c r="A71" s="225"/>
      <c r="B71" s="226"/>
      <c r="C71" s="226"/>
      <c r="D71" s="226"/>
      <c r="E71" s="226"/>
      <c r="F71" s="226"/>
      <c r="G71" s="226"/>
      <c r="H71" s="226"/>
      <c r="I71" s="226"/>
      <c r="J71" s="226"/>
      <c r="K71" s="226"/>
      <c r="L71" s="226"/>
      <c r="M71" s="226"/>
      <c r="N71" s="226"/>
      <c r="O71" s="226"/>
      <c r="P71" s="226"/>
      <c r="Q71" s="227"/>
    </row>
    <row r="72" spans="1:17" x14ac:dyDescent="0.25">
      <c r="A72" s="225"/>
      <c r="B72" s="226"/>
      <c r="C72" s="226"/>
      <c r="D72" s="226"/>
      <c r="E72" s="226"/>
      <c r="F72" s="226"/>
      <c r="G72" s="226"/>
      <c r="H72" s="226"/>
      <c r="I72" s="226"/>
      <c r="J72" s="226"/>
      <c r="K72" s="226"/>
      <c r="L72" s="226"/>
      <c r="M72" s="226"/>
      <c r="N72" s="226"/>
      <c r="O72" s="226"/>
      <c r="P72" s="226"/>
      <c r="Q72" s="227"/>
    </row>
    <row r="73" spans="1:17" x14ac:dyDescent="0.25">
      <c r="A73" s="225"/>
      <c r="B73" s="226"/>
      <c r="C73" s="226"/>
      <c r="D73" s="226"/>
      <c r="E73" s="226"/>
      <c r="F73" s="226"/>
      <c r="G73" s="226"/>
      <c r="H73" s="226"/>
      <c r="I73" s="226"/>
      <c r="J73" s="226"/>
      <c r="K73" s="226"/>
      <c r="L73" s="226"/>
      <c r="M73" s="226"/>
      <c r="N73" s="226"/>
      <c r="O73" s="226"/>
      <c r="P73" s="226"/>
      <c r="Q73" s="227"/>
    </row>
    <row r="74" spans="1:17" x14ac:dyDescent="0.25">
      <c r="A74" s="225"/>
      <c r="B74" s="226"/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7"/>
    </row>
    <row r="75" spans="1:17" x14ac:dyDescent="0.25">
      <c r="A75" s="225"/>
      <c r="B75" s="226"/>
      <c r="C75" s="226"/>
      <c r="D75" s="226"/>
      <c r="E75" s="226"/>
      <c r="F75" s="226"/>
      <c r="G75" s="226"/>
      <c r="H75" s="226"/>
      <c r="I75" s="226"/>
      <c r="J75" s="226"/>
      <c r="K75" s="226"/>
      <c r="L75" s="226"/>
      <c r="M75" s="226"/>
      <c r="N75" s="226"/>
      <c r="O75" s="226"/>
      <c r="P75" s="226"/>
      <c r="Q75" s="227"/>
    </row>
    <row r="76" spans="1:17" x14ac:dyDescent="0.25">
      <c r="A76" s="225"/>
      <c r="B76" s="226"/>
      <c r="C76" s="226"/>
      <c r="D76" s="226"/>
      <c r="E76" s="226"/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  <c r="Q76" s="227"/>
    </row>
    <row r="77" spans="1:17" x14ac:dyDescent="0.25">
      <c r="A77" s="225"/>
      <c r="B77" s="226"/>
      <c r="C77" s="226"/>
      <c r="D77" s="226"/>
      <c r="E77" s="226"/>
      <c r="F77" s="226"/>
      <c r="G77" s="226"/>
      <c r="H77" s="226"/>
      <c r="I77" s="226"/>
      <c r="J77" s="226"/>
      <c r="K77" s="226"/>
      <c r="L77" s="226"/>
      <c r="M77" s="226"/>
      <c r="N77" s="226"/>
      <c r="O77" s="226"/>
      <c r="P77" s="226"/>
      <c r="Q77" s="227"/>
    </row>
    <row r="78" spans="1:17" x14ac:dyDescent="0.25">
      <c r="A78" s="225"/>
      <c r="B78" s="226"/>
      <c r="C78" s="226"/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6"/>
      <c r="O78" s="226"/>
      <c r="P78" s="226"/>
      <c r="Q78" s="227"/>
    </row>
    <row r="79" spans="1:17" x14ac:dyDescent="0.25">
      <c r="A79" s="225"/>
      <c r="B79" s="226"/>
      <c r="C79" s="226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7"/>
    </row>
    <row r="80" spans="1:17" x14ac:dyDescent="0.25">
      <c r="A80" s="225"/>
      <c r="B80" s="226"/>
      <c r="C80" s="226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7"/>
    </row>
    <row r="81" spans="1:17" x14ac:dyDescent="0.25">
      <c r="A81" s="225"/>
      <c r="B81" s="226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7"/>
    </row>
    <row r="82" spans="1:17" x14ac:dyDescent="0.25">
      <c r="A82" s="225"/>
      <c r="B82" s="226"/>
      <c r="C82" s="226"/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7"/>
    </row>
    <row r="83" spans="1:17" x14ac:dyDescent="0.25">
      <c r="A83" s="225"/>
      <c r="B83" s="226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7"/>
    </row>
    <row r="84" spans="1:17" x14ac:dyDescent="0.25">
      <c r="A84" s="225"/>
      <c r="B84" s="226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7"/>
    </row>
    <row r="85" spans="1:17" x14ac:dyDescent="0.25">
      <c r="A85" s="225"/>
      <c r="B85" s="226"/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7"/>
    </row>
    <row r="86" spans="1:17" x14ac:dyDescent="0.25">
      <c r="A86" s="225"/>
      <c r="B86" s="226"/>
      <c r="C86" s="226"/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7"/>
    </row>
    <row r="87" spans="1:17" x14ac:dyDescent="0.25">
      <c r="A87" s="225"/>
      <c r="B87" s="226"/>
      <c r="C87" s="226"/>
      <c r="D87" s="226"/>
      <c r="E87" s="226"/>
      <c r="F87" s="226"/>
      <c r="G87" s="226"/>
      <c r="H87" s="226"/>
      <c r="I87" s="226"/>
      <c r="J87" s="226"/>
      <c r="K87" s="226"/>
      <c r="L87" s="226"/>
      <c r="M87" s="226"/>
      <c r="N87" s="226"/>
      <c r="O87" s="226"/>
      <c r="P87" s="226"/>
      <c r="Q87" s="227"/>
    </row>
    <row r="88" spans="1:17" x14ac:dyDescent="0.25">
      <c r="A88" s="225"/>
      <c r="B88" s="226"/>
      <c r="C88" s="226"/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7"/>
    </row>
    <row r="89" spans="1:17" x14ac:dyDescent="0.25">
      <c r="A89" s="225"/>
      <c r="B89" s="226"/>
      <c r="C89" s="226"/>
      <c r="D89" s="226"/>
      <c r="E89" s="226"/>
      <c r="F89" s="226"/>
      <c r="G89" s="226"/>
      <c r="H89" s="226"/>
      <c r="I89" s="226"/>
      <c r="J89" s="226"/>
      <c r="K89" s="226"/>
      <c r="L89" s="226"/>
      <c r="M89" s="226"/>
      <c r="N89" s="226"/>
      <c r="O89" s="226"/>
      <c r="P89" s="226"/>
      <c r="Q89" s="227"/>
    </row>
    <row r="90" spans="1:17" x14ac:dyDescent="0.25">
      <c r="A90" s="225"/>
      <c r="B90" s="226"/>
      <c r="C90" s="226"/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7"/>
    </row>
    <row r="91" spans="1:17" x14ac:dyDescent="0.25">
      <c r="A91" s="225"/>
      <c r="B91" s="226"/>
      <c r="C91" s="226"/>
      <c r="D91" s="226"/>
      <c r="E91" s="226"/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7"/>
    </row>
    <row r="92" spans="1:17" x14ac:dyDescent="0.25">
      <c r="A92" s="225"/>
      <c r="B92" s="226"/>
      <c r="C92" s="226"/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7"/>
    </row>
    <row r="93" spans="1:17" x14ac:dyDescent="0.25">
      <c r="A93" s="225"/>
      <c r="B93" s="226"/>
      <c r="C93" s="226"/>
      <c r="D93" s="226"/>
      <c r="E93" s="226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7"/>
    </row>
    <row r="94" spans="1:17" x14ac:dyDescent="0.25">
      <c r="A94" s="225"/>
      <c r="B94" s="226"/>
      <c r="C94" s="226"/>
      <c r="D94" s="226"/>
      <c r="E94" s="226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7"/>
    </row>
    <row r="95" spans="1:17" x14ac:dyDescent="0.25">
      <c r="A95" s="225"/>
      <c r="B95" s="226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7"/>
    </row>
    <row r="96" spans="1:17" x14ac:dyDescent="0.25">
      <c r="A96" s="225"/>
      <c r="B96" s="226"/>
      <c r="C96" s="226"/>
      <c r="D96" s="226"/>
      <c r="E96" s="226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7"/>
    </row>
    <row r="97" spans="1:17" x14ac:dyDescent="0.25">
      <c r="A97" s="225"/>
      <c r="B97" s="226"/>
      <c r="C97" s="226"/>
      <c r="D97" s="226"/>
      <c r="E97" s="226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7"/>
    </row>
    <row r="98" spans="1:17" x14ac:dyDescent="0.25">
      <c r="A98" s="225"/>
      <c r="B98" s="226"/>
      <c r="C98" s="226"/>
      <c r="D98" s="226"/>
      <c r="E98" s="226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7"/>
    </row>
    <row r="99" spans="1:17" x14ac:dyDescent="0.25">
      <c r="A99" s="225"/>
      <c r="B99" s="226"/>
      <c r="C99" s="226"/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7"/>
    </row>
    <row r="100" spans="1:17" x14ac:dyDescent="0.25">
      <c r="A100" s="225"/>
      <c r="B100" s="226"/>
      <c r="C100" s="226"/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7"/>
    </row>
    <row r="101" spans="1:17" x14ac:dyDescent="0.25">
      <c r="A101" s="225"/>
      <c r="B101" s="226"/>
      <c r="C101" s="226"/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7"/>
    </row>
    <row r="102" spans="1:17" x14ac:dyDescent="0.25">
      <c r="A102" s="225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7"/>
    </row>
    <row r="103" spans="1:17" x14ac:dyDescent="0.25">
      <c r="A103" s="225"/>
      <c r="B103" s="226"/>
      <c r="C103" s="226"/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7"/>
    </row>
    <row r="104" spans="1:17" x14ac:dyDescent="0.25">
      <c r="A104" s="225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7"/>
    </row>
    <row r="105" spans="1:17" x14ac:dyDescent="0.25">
      <c r="A105" s="225"/>
      <c r="B105" s="226"/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7"/>
    </row>
    <row r="106" spans="1:17" x14ac:dyDescent="0.25">
      <c r="A106" s="225"/>
      <c r="B106" s="226"/>
      <c r="C106" s="226"/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7"/>
    </row>
    <row r="107" spans="1:17" x14ac:dyDescent="0.25">
      <c r="A107" s="225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7"/>
    </row>
    <row r="108" spans="1:17" x14ac:dyDescent="0.25">
      <c r="A108" s="225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7"/>
    </row>
    <row r="109" spans="1:17" x14ac:dyDescent="0.25">
      <c r="A109" s="225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7"/>
    </row>
    <row r="110" spans="1:17" x14ac:dyDescent="0.25">
      <c r="A110" s="225"/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7"/>
    </row>
    <row r="111" spans="1:17" x14ac:dyDescent="0.25">
      <c r="A111" s="225"/>
      <c r="B111" s="226"/>
      <c r="C111" s="226"/>
      <c r="D111" s="226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7"/>
    </row>
    <row r="112" spans="1:17" x14ac:dyDescent="0.25">
      <c r="A112" s="225"/>
      <c r="B112" s="226"/>
      <c r="C112" s="226"/>
      <c r="D112" s="226"/>
      <c r="E112" s="226"/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  <c r="P112" s="226"/>
      <c r="Q112" s="227"/>
    </row>
    <row r="113" spans="1:17" x14ac:dyDescent="0.25">
      <c r="A113" s="225"/>
      <c r="B113" s="226"/>
      <c r="C113" s="226"/>
      <c r="D113" s="226"/>
      <c r="E113" s="226"/>
      <c r="F113" s="226"/>
      <c r="G113" s="226"/>
      <c r="H113" s="226"/>
      <c r="I113" s="226"/>
      <c r="J113" s="226"/>
      <c r="K113" s="226"/>
      <c r="L113" s="226"/>
      <c r="M113" s="226"/>
      <c r="N113" s="226"/>
      <c r="O113" s="226"/>
      <c r="P113" s="226"/>
      <c r="Q113" s="227"/>
    </row>
    <row r="114" spans="1:17" x14ac:dyDescent="0.25">
      <c r="A114" s="225"/>
      <c r="B114" s="226"/>
      <c r="C114" s="226"/>
      <c r="D114" s="226"/>
      <c r="E114" s="226"/>
      <c r="F114" s="226"/>
      <c r="G114" s="226"/>
      <c r="H114" s="226"/>
      <c r="I114" s="226"/>
      <c r="J114" s="226"/>
      <c r="K114" s="226"/>
      <c r="L114" s="226"/>
      <c r="M114" s="226"/>
      <c r="N114" s="226"/>
      <c r="O114" s="226"/>
      <c r="P114" s="226"/>
      <c r="Q114" s="227"/>
    </row>
    <row r="115" spans="1:17" x14ac:dyDescent="0.25">
      <c r="A115" s="225"/>
      <c r="B115" s="226"/>
      <c r="C115" s="226"/>
      <c r="D115" s="226"/>
      <c r="E115" s="226"/>
      <c r="F115" s="226"/>
      <c r="G115" s="226"/>
      <c r="H115" s="226"/>
      <c r="I115" s="226"/>
      <c r="J115" s="226"/>
      <c r="K115" s="226"/>
      <c r="L115" s="226"/>
      <c r="M115" s="226"/>
      <c r="N115" s="226"/>
      <c r="O115" s="226"/>
      <c r="P115" s="226"/>
      <c r="Q115" s="227"/>
    </row>
    <row r="116" spans="1:17" x14ac:dyDescent="0.25">
      <c r="A116" s="225"/>
      <c r="B116" s="226"/>
      <c r="C116" s="226"/>
      <c r="D116" s="226"/>
      <c r="E116" s="226"/>
      <c r="F116" s="226"/>
      <c r="G116" s="226"/>
      <c r="H116" s="226"/>
      <c r="I116" s="226"/>
      <c r="J116" s="226"/>
      <c r="K116" s="226"/>
      <c r="L116" s="226"/>
      <c r="M116" s="226"/>
      <c r="N116" s="226"/>
      <c r="O116" s="226"/>
      <c r="P116" s="226"/>
      <c r="Q116" s="227"/>
    </row>
    <row r="117" spans="1:17" x14ac:dyDescent="0.25">
      <c r="A117" s="225"/>
      <c r="B117" s="226"/>
      <c r="C117" s="226"/>
      <c r="D117" s="226"/>
      <c r="E117" s="226"/>
      <c r="F117" s="226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7"/>
    </row>
    <row r="118" spans="1:17" x14ac:dyDescent="0.25">
      <c r="A118" s="225"/>
      <c r="B118" s="226"/>
      <c r="C118" s="226"/>
      <c r="D118" s="226"/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7"/>
    </row>
    <row r="119" spans="1:17" x14ac:dyDescent="0.25">
      <c r="A119" s="225"/>
      <c r="B119" s="226"/>
      <c r="C119" s="226"/>
      <c r="D119" s="226"/>
      <c r="E119" s="226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7"/>
    </row>
    <row r="120" spans="1:17" x14ac:dyDescent="0.25">
      <c r="A120" s="225"/>
      <c r="B120" s="226"/>
      <c r="C120" s="226"/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7"/>
    </row>
    <row r="121" spans="1:17" x14ac:dyDescent="0.25">
      <c r="A121" s="225"/>
      <c r="B121" s="226"/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7"/>
    </row>
    <row r="122" spans="1:17" x14ac:dyDescent="0.25">
      <c r="A122" s="225"/>
      <c r="B122" s="226"/>
      <c r="C122" s="226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7"/>
    </row>
    <row r="123" spans="1:17" x14ac:dyDescent="0.25">
      <c r="A123" s="225"/>
      <c r="B123" s="226"/>
      <c r="C123" s="226"/>
      <c r="D123" s="226"/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7"/>
    </row>
    <row r="124" spans="1:17" x14ac:dyDescent="0.25">
      <c r="A124" s="225"/>
      <c r="B124" s="226"/>
      <c r="C124" s="226"/>
      <c r="D124" s="226"/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7"/>
    </row>
    <row r="125" spans="1:17" x14ac:dyDescent="0.25">
      <c r="A125" s="225"/>
      <c r="B125" s="226"/>
      <c r="C125" s="226"/>
      <c r="D125" s="226"/>
      <c r="E125" s="226"/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7"/>
    </row>
    <row r="126" spans="1:17" x14ac:dyDescent="0.25">
      <c r="A126" s="225"/>
      <c r="B126" s="226"/>
      <c r="C126" s="226"/>
      <c r="D126" s="226"/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7"/>
    </row>
    <row r="127" spans="1:17" x14ac:dyDescent="0.25">
      <c r="A127" s="225"/>
      <c r="B127" s="226"/>
      <c r="C127" s="226"/>
      <c r="D127" s="226"/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7"/>
    </row>
    <row r="128" spans="1:17" x14ac:dyDescent="0.25">
      <c r="A128" s="225"/>
      <c r="B128" s="226"/>
      <c r="C128" s="226"/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7"/>
    </row>
    <row r="129" spans="1:17" x14ac:dyDescent="0.25">
      <c r="A129" s="225"/>
      <c r="B129" s="226"/>
      <c r="C129" s="226"/>
      <c r="D129" s="226"/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7"/>
    </row>
    <row r="130" spans="1:17" x14ac:dyDescent="0.25">
      <c r="A130" s="225"/>
      <c r="B130" s="226"/>
      <c r="C130" s="226"/>
      <c r="D130" s="226"/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7"/>
    </row>
    <row r="131" spans="1:17" x14ac:dyDescent="0.25">
      <c r="A131" s="225"/>
      <c r="B131" s="226"/>
      <c r="C131" s="226"/>
      <c r="D131" s="226"/>
      <c r="E131" s="226"/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7"/>
    </row>
    <row r="132" spans="1:17" x14ac:dyDescent="0.25">
      <c r="A132" s="225"/>
      <c r="B132" s="226"/>
      <c r="C132" s="226"/>
      <c r="D132" s="226"/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7"/>
    </row>
    <row r="133" spans="1:17" x14ac:dyDescent="0.25">
      <c r="A133" s="225"/>
      <c r="B133" s="226"/>
      <c r="C133" s="226"/>
      <c r="D133" s="226"/>
      <c r="E133" s="226"/>
      <c r="F133" s="226"/>
      <c r="G133" s="226"/>
      <c r="H133" s="226"/>
      <c r="I133" s="226"/>
      <c r="J133" s="226"/>
      <c r="K133" s="226"/>
      <c r="L133" s="226"/>
      <c r="M133" s="226"/>
      <c r="N133" s="226"/>
      <c r="O133" s="226"/>
      <c r="P133" s="226"/>
      <c r="Q133" s="227"/>
    </row>
    <row r="134" spans="1:17" x14ac:dyDescent="0.25">
      <c r="A134" s="225"/>
      <c r="B134" s="226"/>
      <c r="C134" s="226"/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7"/>
    </row>
    <row r="135" spans="1:17" x14ac:dyDescent="0.25">
      <c r="A135" s="225"/>
      <c r="B135" s="226"/>
      <c r="C135" s="226"/>
      <c r="D135" s="226"/>
      <c r="E135" s="226"/>
      <c r="F135" s="226"/>
      <c r="G135" s="226"/>
      <c r="H135" s="226"/>
      <c r="I135" s="226"/>
      <c r="J135" s="226"/>
      <c r="K135" s="226"/>
      <c r="L135" s="226"/>
      <c r="M135" s="226"/>
      <c r="N135" s="226"/>
      <c r="O135" s="226"/>
      <c r="P135" s="226"/>
      <c r="Q135" s="227"/>
    </row>
    <row r="136" spans="1:17" x14ac:dyDescent="0.25">
      <c r="A136" s="225"/>
      <c r="B136" s="226"/>
      <c r="C136" s="226"/>
      <c r="D136" s="226"/>
      <c r="E136" s="226"/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7"/>
    </row>
    <row r="137" spans="1:17" x14ac:dyDescent="0.25">
      <c r="A137" s="225"/>
      <c r="B137" s="226"/>
      <c r="C137" s="226"/>
      <c r="D137" s="226"/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7"/>
    </row>
    <row r="138" spans="1:17" x14ac:dyDescent="0.25">
      <c r="A138" s="225"/>
      <c r="B138" s="226"/>
      <c r="C138" s="226"/>
      <c r="D138" s="226"/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7"/>
    </row>
    <row r="139" spans="1:17" x14ac:dyDescent="0.25">
      <c r="A139" s="225"/>
      <c r="B139" s="226"/>
      <c r="C139" s="226"/>
      <c r="D139" s="226"/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7"/>
    </row>
    <row r="140" spans="1:17" x14ac:dyDescent="0.25">
      <c r="A140" s="225"/>
      <c r="B140" s="226"/>
      <c r="C140" s="226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7"/>
    </row>
    <row r="141" spans="1:17" x14ac:dyDescent="0.25">
      <c r="A141" s="225"/>
      <c r="B141" s="226"/>
      <c r="C141" s="226"/>
      <c r="D141" s="226"/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7"/>
    </row>
    <row r="142" spans="1:17" x14ac:dyDescent="0.25">
      <c r="A142" s="225"/>
      <c r="B142" s="226"/>
      <c r="C142" s="226"/>
      <c r="D142" s="226"/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7"/>
    </row>
    <row r="143" spans="1:17" x14ac:dyDescent="0.25">
      <c r="A143" s="225"/>
      <c r="B143" s="226"/>
      <c r="C143" s="226"/>
      <c r="D143" s="226"/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7"/>
    </row>
    <row r="144" spans="1:17" x14ac:dyDescent="0.25">
      <c r="A144" s="225"/>
      <c r="B144" s="226"/>
      <c r="C144" s="226"/>
      <c r="D144" s="226"/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7"/>
    </row>
    <row r="145" spans="1:17" x14ac:dyDescent="0.25">
      <c r="A145" s="225"/>
      <c r="B145" s="226"/>
      <c r="C145" s="226"/>
      <c r="D145" s="226"/>
      <c r="E145" s="226"/>
      <c r="F145" s="226"/>
      <c r="G145" s="226"/>
      <c r="H145" s="226"/>
      <c r="I145" s="226"/>
      <c r="J145" s="226"/>
      <c r="K145" s="226"/>
      <c r="L145" s="226"/>
      <c r="M145" s="226"/>
      <c r="N145" s="226"/>
      <c r="O145" s="226"/>
      <c r="P145" s="226"/>
      <c r="Q145" s="227"/>
    </row>
    <row r="146" spans="1:17" x14ac:dyDescent="0.25">
      <c r="A146" s="225"/>
      <c r="B146" s="226"/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7"/>
    </row>
    <row r="147" spans="1:17" x14ac:dyDescent="0.25">
      <c r="A147" s="225"/>
      <c r="B147" s="226"/>
      <c r="C147" s="226"/>
      <c r="D147" s="226"/>
      <c r="E147" s="226"/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7"/>
    </row>
    <row r="148" spans="1:17" x14ac:dyDescent="0.25">
      <c r="A148" s="225"/>
      <c r="B148" s="226"/>
      <c r="C148" s="226"/>
      <c r="D148" s="226"/>
      <c r="E148" s="226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7"/>
    </row>
    <row r="149" spans="1:17" x14ac:dyDescent="0.25">
      <c r="A149" s="225"/>
      <c r="B149" s="226"/>
      <c r="C149" s="226"/>
      <c r="D149" s="226"/>
      <c r="E149" s="226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7"/>
    </row>
    <row r="150" spans="1:17" x14ac:dyDescent="0.25">
      <c r="A150" s="225"/>
      <c r="B150" s="226"/>
      <c r="C150" s="226"/>
      <c r="D150" s="226"/>
      <c r="E150" s="226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7"/>
    </row>
    <row r="151" spans="1:17" x14ac:dyDescent="0.25">
      <c r="A151" s="225"/>
      <c r="B151" s="226"/>
      <c r="C151" s="226"/>
      <c r="D151" s="226"/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7"/>
    </row>
    <row r="152" spans="1:17" x14ac:dyDescent="0.25">
      <c r="A152" s="225"/>
      <c r="B152" s="226"/>
      <c r="C152" s="226"/>
      <c r="D152" s="226"/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7"/>
    </row>
    <row r="153" spans="1:17" x14ac:dyDescent="0.25">
      <c r="A153" s="225"/>
      <c r="B153" s="226"/>
      <c r="C153" s="226"/>
      <c r="D153" s="226"/>
      <c r="E153" s="226"/>
      <c r="F153" s="226"/>
      <c r="G153" s="226"/>
      <c r="H153" s="226"/>
      <c r="I153" s="226"/>
      <c r="J153" s="226"/>
      <c r="K153" s="226"/>
      <c r="L153" s="226"/>
      <c r="M153" s="226"/>
      <c r="N153" s="226"/>
      <c r="O153" s="226"/>
      <c r="P153" s="226"/>
      <c r="Q153" s="227"/>
    </row>
    <row r="154" spans="1:17" x14ac:dyDescent="0.25">
      <c r="A154" s="225"/>
      <c r="B154" s="226"/>
      <c r="C154" s="226"/>
      <c r="D154" s="226"/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7"/>
    </row>
    <row r="155" spans="1:17" x14ac:dyDescent="0.25">
      <c r="A155" s="225"/>
      <c r="B155" s="226"/>
      <c r="C155" s="226"/>
      <c r="D155" s="226"/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7"/>
    </row>
    <row r="156" spans="1:17" x14ac:dyDescent="0.25">
      <c r="A156" s="225"/>
      <c r="B156" s="226"/>
      <c r="C156" s="226"/>
      <c r="D156" s="226"/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7"/>
    </row>
    <row r="157" spans="1:17" x14ac:dyDescent="0.25">
      <c r="A157" s="225"/>
      <c r="B157" s="226"/>
      <c r="C157" s="226"/>
      <c r="D157" s="226"/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7"/>
    </row>
    <row r="158" spans="1:17" x14ac:dyDescent="0.25">
      <c r="A158" s="225"/>
      <c r="B158" s="226"/>
      <c r="C158" s="226"/>
      <c r="D158" s="226"/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7"/>
    </row>
    <row r="159" spans="1:17" x14ac:dyDescent="0.25">
      <c r="A159" s="225"/>
      <c r="B159" s="226"/>
      <c r="C159" s="226"/>
      <c r="D159" s="226"/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7"/>
    </row>
    <row r="160" spans="1:17" x14ac:dyDescent="0.25">
      <c r="A160" s="225"/>
      <c r="B160" s="226"/>
      <c r="C160" s="226"/>
      <c r="D160" s="226"/>
      <c r="E160" s="226"/>
      <c r="F160" s="226"/>
      <c r="G160" s="226"/>
      <c r="H160" s="226"/>
      <c r="I160" s="226"/>
      <c r="J160" s="226"/>
      <c r="K160" s="226"/>
      <c r="L160" s="226"/>
      <c r="M160" s="226"/>
      <c r="N160" s="226"/>
      <c r="O160" s="226"/>
      <c r="P160" s="226"/>
      <c r="Q160" s="227"/>
    </row>
    <row r="161" spans="1:17" x14ac:dyDescent="0.25">
      <c r="A161" s="225"/>
      <c r="B161" s="226"/>
      <c r="C161" s="226"/>
      <c r="D161" s="226"/>
      <c r="E161" s="226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7"/>
    </row>
    <row r="162" spans="1:17" x14ac:dyDescent="0.25">
      <c r="A162" s="225"/>
      <c r="B162" s="226"/>
      <c r="C162" s="226"/>
      <c r="D162" s="226"/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26"/>
      <c r="Q162" s="227"/>
    </row>
    <row r="163" spans="1:17" x14ac:dyDescent="0.25">
      <c r="A163" s="225"/>
      <c r="B163" s="226"/>
      <c r="C163" s="226"/>
      <c r="D163" s="226"/>
      <c r="E163" s="226"/>
      <c r="F163" s="226"/>
      <c r="G163" s="226"/>
      <c r="H163" s="226"/>
      <c r="I163" s="226"/>
      <c r="J163" s="226"/>
      <c r="K163" s="226"/>
      <c r="L163" s="226"/>
      <c r="M163" s="226"/>
      <c r="N163" s="226"/>
      <c r="O163" s="226"/>
      <c r="P163" s="226"/>
      <c r="Q163" s="227"/>
    </row>
    <row r="164" spans="1:17" x14ac:dyDescent="0.25">
      <c r="A164" s="225"/>
      <c r="B164" s="226"/>
      <c r="C164" s="226"/>
      <c r="D164" s="226"/>
      <c r="E164" s="226"/>
      <c r="F164" s="226"/>
      <c r="G164" s="226"/>
      <c r="H164" s="226"/>
      <c r="I164" s="226"/>
      <c r="J164" s="226"/>
      <c r="K164" s="226"/>
      <c r="L164" s="226"/>
      <c r="M164" s="226"/>
      <c r="N164" s="226"/>
      <c r="O164" s="226"/>
      <c r="P164" s="226"/>
      <c r="Q164" s="227"/>
    </row>
    <row r="165" spans="1:17" x14ac:dyDescent="0.25">
      <c r="A165" s="225"/>
      <c r="B165" s="226"/>
      <c r="C165" s="226"/>
      <c r="D165" s="226"/>
      <c r="E165" s="226"/>
      <c r="F165" s="226"/>
      <c r="G165" s="226"/>
      <c r="H165" s="226"/>
      <c r="I165" s="226"/>
      <c r="J165" s="226"/>
      <c r="K165" s="226"/>
      <c r="L165" s="226"/>
      <c r="M165" s="226"/>
      <c r="N165" s="226"/>
      <c r="O165" s="226"/>
      <c r="P165" s="226"/>
      <c r="Q165" s="227"/>
    </row>
    <row r="166" spans="1:17" x14ac:dyDescent="0.25">
      <c r="A166" s="225"/>
      <c r="B166" s="226"/>
      <c r="C166" s="226"/>
      <c r="D166" s="226"/>
      <c r="E166" s="226"/>
      <c r="F166" s="226"/>
      <c r="G166" s="226"/>
      <c r="H166" s="226"/>
      <c r="I166" s="226"/>
      <c r="J166" s="226"/>
      <c r="K166" s="226"/>
      <c r="L166" s="226"/>
      <c r="M166" s="226"/>
      <c r="N166" s="226"/>
      <c r="O166" s="226"/>
      <c r="P166" s="226"/>
      <c r="Q166" s="227"/>
    </row>
    <row r="167" spans="1:17" x14ac:dyDescent="0.25">
      <c r="A167" s="225"/>
      <c r="B167" s="226"/>
      <c r="C167" s="226"/>
      <c r="D167" s="226"/>
      <c r="E167" s="226"/>
      <c r="F167" s="226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7"/>
    </row>
    <row r="168" spans="1:17" x14ac:dyDescent="0.25">
      <c r="A168" s="225"/>
      <c r="B168" s="226"/>
      <c r="C168" s="226"/>
      <c r="D168" s="226"/>
      <c r="E168" s="226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7"/>
    </row>
    <row r="169" spans="1:17" x14ac:dyDescent="0.25">
      <c r="A169" s="225"/>
      <c r="B169" s="226"/>
      <c r="C169" s="226"/>
      <c r="D169" s="226"/>
      <c r="E169" s="226"/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7"/>
    </row>
    <row r="170" spans="1:17" x14ac:dyDescent="0.25">
      <c r="A170" s="225"/>
      <c r="B170" s="226"/>
      <c r="C170" s="226"/>
      <c r="D170" s="226"/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7"/>
    </row>
    <row r="171" spans="1:17" x14ac:dyDescent="0.25">
      <c r="A171" s="225"/>
      <c r="B171" s="226"/>
      <c r="C171" s="226"/>
      <c r="D171" s="226"/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7"/>
    </row>
    <row r="172" spans="1:17" x14ac:dyDescent="0.25">
      <c r="A172" s="225"/>
      <c r="B172" s="226"/>
      <c r="C172" s="226"/>
      <c r="D172" s="226"/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7"/>
    </row>
    <row r="173" spans="1:17" x14ac:dyDescent="0.25">
      <c r="A173" s="225"/>
      <c r="B173" s="226"/>
      <c r="C173" s="226"/>
      <c r="D173" s="226"/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7"/>
    </row>
    <row r="174" spans="1:17" x14ac:dyDescent="0.25">
      <c r="A174" s="225"/>
      <c r="B174" s="226"/>
      <c r="C174" s="226"/>
      <c r="D174" s="226"/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7"/>
    </row>
    <row r="175" spans="1:17" x14ac:dyDescent="0.25">
      <c r="A175" s="225"/>
      <c r="B175" s="226"/>
      <c r="C175" s="226"/>
      <c r="D175" s="226"/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7"/>
    </row>
    <row r="176" spans="1:17" x14ac:dyDescent="0.25">
      <c r="A176" s="225"/>
      <c r="B176" s="226"/>
      <c r="C176" s="226"/>
      <c r="D176" s="226"/>
      <c r="E176" s="226"/>
      <c r="F176" s="226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7"/>
    </row>
    <row r="177" spans="1:17" x14ac:dyDescent="0.25">
      <c r="A177" s="225"/>
      <c r="B177" s="226"/>
      <c r="C177" s="226"/>
      <c r="D177" s="226"/>
      <c r="E177" s="226"/>
      <c r="F177" s="226"/>
      <c r="G177" s="226"/>
      <c r="H177" s="226"/>
      <c r="I177" s="226"/>
      <c r="J177" s="226"/>
      <c r="K177" s="226"/>
      <c r="L177" s="226"/>
      <c r="M177" s="226"/>
      <c r="N177" s="226"/>
      <c r="O177" s="226"/>
      <c r="P177" s="226"/>
      <c r="Q177" s="227"/>
    </row>
    <row r="178" spans="1:17" x14ac:dyDescent="0.25">
      <c r="A178" s="225"/>
      <c r="B178" s="226"/>
      <c r="C178" s="226"/>
      <c r="D178" s="226"/>
      <c r="E178" s="226"/>
      <c r="F178" s="226"/>
      <c r="G178" s="226"/>
      <c r="H178" s="226"/>
      <c r="I178" s="226"/>
      <c r="J178" s="226"/>
      <c r="K178" s="226"/>
      <c r="L178" s="226"/>
      <c r="M178" s="226"/>
      <c r="N178" s="226"/>
      <c r="O178" s="226"/>
      <c r="P178" s="226"/>
      <c r="Q178" s="227"/>
    </row>
    <row r="179" spans="1:17" x14ac:dyDescent="0.25">
      <c r="A179" s="225"/>
      <c r="B179" s="226"/>
      <c r="C179" s="226"/>
      <c r="D179" s="226"/>
      <c r="E179" s="226"/>
      <c r="F179" s="226"/>
      <c r="G179" s="226"/>
      <c r="H179" s="226"/>
      <c r="I179" s="226"/>
      <c r="J179" s="226"/>
      <c r="K179" s="226"/>
      <c r="L179" s="226"/>
      <c r="M179" s="226"/>
      <c r="N179" s="226"/>
      <c r="O179" s="226"/>
      <c r="P179" s="226"/>
      <c r="Q179" s="227"/>
    </row>
    <row r="180" spans="1:17" x14ac:dyDescent="0.25">
      <c r="A180" s="225"/>
      <c r="B180" s="226"/>
      <c r="C180" s="226"/>
      <c r="D180" s="226"/>
      <c r="E180" s="226"/>
      <c r="F180" s="226"/>
      <c r="G180" s="226"/>
      <c r="H180" s="226"/>
      <c r="I180" s="226"/>
      <c r="J180" s="226"/>
      <c r="K180" s="226"/>
      <c r="L180" s="226"/>
      <c r="M180" s="226"/>
      <c r="N180" s="226"/>
      <c r="O180" s="226"/>
      <c r="P180" s="226"/>
      <c r="Q180" s="227"/>
    </row>
    <row r="181" spans="1:17" x14ac:dyDescent="0.25">
      <c r="A181" s="225"/>
      <c r="B181" s="226"/>
      <c r="C181" s="226"/>
      <c r="D181" s="226"/>
      <c r="E181" s="226"/>
      <c r="F181" s="226"/>
      <c r="G181" s="226"/>
      <c r="H181" s="226"/>
      <c r="I181" s="226"/>
      <c r="J181" s="226"/>
      <c r="K181" s="226"/>
      <c r="L181" s="226"/>
      <c r="M181" s="226"/>
      <c r="N181" s="226"/>
      <c r="O181" s="226"/>
      <c r="P181" s="226"/>
      <c r="Q181" s="227"/>
    </row>
    <row r="182" spans="1:17" x14ac:dyDescent="0.25">
      <c r="A182" s="225"/>
      <c r="B182" s="226"/>
      <c r="C182" s="226"/>
      <c r="D182" s="226"/>
      <c r="E182" s="226"/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7"/>
    </row>
    <row r="183" spans="1:17" x14ac:dyDescent="0.25">
      <c r="A183" s="225"/>
      <c r="B183" s="226"/>
      <c r="C183" s="226"/>
      <c r="D183" s="226"/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7"/>
    </row>
    <row r="184" spans="1:17" x14ac:dyDescent="0.25">
      <c r="A184" s="225"/>
      <c r="B184" s="226"/>
      <c r="C184" s="226"/>
      <c r="D184" s="226"/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7"/>
    </row>
    <row r="185" spans="1:17" x14ac:dyDescent="0.25">
      <c r="A185" s="225"/>
      <c r="B185" s="226"/>
      <c r="C185" s="226"/>
      <c r="D185" s="226"/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7"/>
    </row>
    <row r="186" spans="1:17" x14ac:dyDescent="0.25">
      <c r="A186" s="225"/>
      <c r="B186" s="226"/>
      <c r="C186" s="226"/>
      <c r="D186" s="226"/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7"/>
    </row>
    <row r="187" spans="1:17" x14ac:dyDescent="0.25">
      <c r="A187" s="225"/>
      <c r="B187" s="226"/>
      <c r="C187" s="226"/>
      <c r="D187" s="226"/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7"/>
    </row>
    <row r="188" spans="1:17" x14ac:dyDescent="0.25">
      <c r="A188" s="225"/>
      <c r="B188" s="226"/>
      <c r="C188" s="226"/>
      <c r="D188" s="226"/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7"/>
    </row>
    <row r="189" spans="1:17" x14ac:dyDescent="0.25">
      <c r="A189" s="225"/>
      <c r="B189" s="226"/>
      <c r="C189" s="226"/>
      <c r="D189" s="226"/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7"/>
    </row>
    <row r="190" spans="1:17" x14ac:dyDescent="0.25">
      <c r="A190" s="225"/>
      <c r="B190" s="226"/>
      <c r="C190" s="226"/>
      <c r="D190" s="226"/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7"/>
    </row>
    <row r="191" spans="1:17" x14ac:dyDescent="0.25">
      <c r="A191" s="225"/>
      <c r="B191" s="226"/>
      <c r="C191" s="226"/>
      <c r="D191" s="226"/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7"/>
    </row>
    <row r="192" spans="1:17" x14ac:dyDescent="0.25">
      <c r="A192" s="225"/>
      <c r="B192" s="226"/>
      <c r="C192" s="226"/>
      <c r="D192" s="226"/>
      <c r="E192" s="226"/>
      <c r="F192" s="226"/>
      <c r="G192" s="226"/>
      <c r="H192" s="226"/>
      <c r="I192" s="226"/>
      <c r="J192" s="226"/>
      <c r="K192" s="226"/>
      <c r="L192" s="226"/>
      <c r="M192" s="226"/>
      <c r="N192" s="226"/>
      <c r="O192" s="226"/>
      <c r="P192" s="226"/>
      <c r="Q192" s="227"/>
    </row>
    <row r="193" spans="1:17" x14ac:dyDescent="0.25">
      <c r="A193" s="225"/>
      <c r="B193" s="226"/>
      <c r="C193" s="226"/>
      <c r="D193" s="226"/>
      <c r="E193" s="226"/>
      <c r="F193" s="226"/>
      <c r="G193" s="226"/>
      <c r="H193" s="226"/>
      <c r="I193" s="226"/>
      <c r="J193" s="226"/>
      <c r="K193" s="226"/>
      <c r="L193" s="226"/>
      <c r="M193" s="226"/>
      <c r="N193" s="226"/>
      <c r="O193" s="226"/>
      <c r="P193" s="226"/>
      <c r="Q193" s="227"/>
    </row>
    <row r="194" spans="1:17" x14ac:dyDescent="0.25">
      <c r="A194" s="225"/>
      <c r="B194" s="226"/>
      <c r="C194" s="226"/>
      <c r="D194" s="226"/>
      <c r="E194" s="226"/>
      <c r="F194" s="226"/>
      <c r="G194" s="226"/>
      <c r="H194" s="226"/>
      <c r="I194" s="226"/>
      <c r="J194" s="226"/>
      <c r="K194" s="226"/>
      <c r="L194" s="226"/>
      <c r="M194" s="226"/>
      <c r="N194" s="226"/>
      <c r="O194" s="226"/>
      <c r="P194" s="226"/>
      <c r="Q194" s="227"/>
    </row>
    <row r="195" spans="1:17" x14ac:dyDescent="0.25">
      <c r="A195" s="225"/>
      <c r="B195" s="226"/>
      <c r="C195" s="226"/>
      <c r="D195" s="226"/>
      <c r="E195" s="226"/>
      <c r="F195" s="226"/>
      <c r="G195" s="226"/>
      <c r="H195" s="226"/>
      <c r="I195" s="226"/>
      <c r="J195" s="226"/>
      <c r="K195" s="226"/>
      <c r="L195" s="226"/>
      <c r="M195" s="226"/>
      <c r="N195" s="226"/>
      <c r="O195" s="226"/>
      <c r="P195" s="226"/>
      <c r="Q195" s="227"/>
    </row>
    <row r="196" spans="1:17" x14ac:dyDescent="0.25">
      <c r="A196" s="225"/>
      <c r="B196" s="226"/>
      <c r="C196" s="226"/>
      <c r="D196" s="226"/>
      <c r="E196" s="226"/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7"/>
    </row>
    <row r="197" spans="1:17" x14ac:dyDescent="0.25">
      <c r="A197" s="225"/>
      <c r="B197" s="226"/>
      <c r="C197" s="226"/>
      <c r="D197" s="226"/>
      <c r="E197" s="226"/>
      <c r="F197" s="226"/>
      <c r="G197" s="226"/>
      <c r="H197" s="226"/>
      <c r="I197" s="226"/>
      <c r="J197" s="226"/>
      <c r="K197" s="226"/>
      <c r="L197" s="226"/>
      <c r="M197" s="226"/>
      <c r="N197" s="226"/>
      <c r="O197" s="226"/>
      <c r="P197" s="226"/>
      <c r="Q197" s="227"/>
    </row>
    <row r="198" spans="1:17" x14ac:dyDescent="0.25">
      <c r="A198" s="225"/>
      <c r="B198" s="226"/>
      <c r="C198" s="226"/>
      <c r="D198" s="226"/>
      <c r="E198" s="226"/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7"/>
    </row>
    <row r="199" spans="1:17" x14ac:dyDescent="0.25">
      <c r="A199" s="225"/>
      <c r="B199" s="226"/>
      <c r="C199" s="226"/>
      <c r="D199" s="226"/>
      <c r="E199" s="226"/>
      <c r="F199" s="226"/>
      <c r="G199" s="226"/>
      <c r="H199" s="226"/>
      <c r="I199" s="226"/>
      <c r="J199" s="226"/>
      <c r="K199" s="226"/>
      <c r="L199" s="226"/>
      <c r="M199" s="226"/>
      <c r="N199" s="226"/>
      <c r="O199" s="226"/>
      <c r="P199" s="226"/>
      <c r="Q199" s="227"/>
    </row>
    <row r="200" spans="1:17" x14ac:dyDescent="0.25">
      <c r="A200" s="225"/>
      <c r="B200" s="226"/>
      <c r="C200" s="226"/>
      <c r="D200" s="226"/>
      <c r="E200" s="226"/>
      <c r="F200" s="226"/>
      <c r="G200" s="226"/>
      <c r="H200" s="226"/>
      <c r="I200" s="226"/>
      <c r="J200" s="226"/>
      <c r="K200" s="226"/>
      <c r="L200" s="226"/>
      <c r="M200" s="226"/>
      <c r="N200" s="226"/>
      <c r="O200" s="226"/>
      <c r="P200" s="226"/>
      <c r="Q200" s="227"/>
    </row>
    <row r="201" spans="1:17" x14ac:dyDescent="0.25">
      <c r="A201" s="225"/>
      <c r="B201" s="226"/>
      <c r="C201" s="226"/>
      <c r="D201" s="226"/>
      <c r="E201" s="226"/>
      <c r="F201" s="226"/>
      <c r="G201" s="226"/>
      <c r="H201" s="226"/>
      <c r="I201" s="226"/>
      <c r="J201" s="226"/>
      <c r="K201" s="226"/>
      <c r="L201" s="226"/>
      <c r="M201" s="226"/>
      <c r="N201" s="226"/>
      <c r="O201" s="226"/>
      <c r="P201" s="226"/>
      <c r="Q201" s="227"/>
    </row>
    <row r="202" spans="1:17" x14ac:dyDescent="0.25">
      <c r="A202" s="225"/>
      <c r="B202" s="226"/>
      <c r="C202" s="226"/>
      <c r="D202" s="226"/>
      <c r="E202" s="226"/>
      <c r="F202" s="226"/>
      <c r="G202" s="226"/>
      <c r="H202" s="226"/>
      <c r="I202" s="226"/>
      <c r="J202" s="226"/>
      <c r="K202" s="226"/>
      <c r="L202" s="226"/>
      <c r="M202" s="226"/>
      <c r="N202" s="226"/>
      <c r="O202" s="226"/>
      <c r="P202" s="226"/>
      <c r="Q202" s="227"/>
    </row>
    <row r="203" spans="1:17" x14ac:dyDescent="0.25">
      <c r="A203" s="225"/>
      <c r="B203" s="226"/>
      <c r="C203" s="226"/>
      <c r="D203" s="226"/>
      <c r="E203" s="226"/>
      <c r="F203" s="226"/>
      <c r="G203" s="226"/>
      <c r="H203" s="226"/>
      <c r="I203" s="226"/>
      <c r="J203" s="226"/>
      <c r="K203" s="226"/>
      <c r="L203" s="226"/>
      <c r="M203" s="226"/>
      <c r="N203" s="226"/>
      <c r="O203" s="226"/>
      <c r="P203" s="226"/>
      <c r="Q203" s="227"/>
    </row>
    <row r="204" spans="1:17" x14ac:dyDescent="0.25">
      <c r="A204" s="225"/>
      <c r="B204" s="226"/>
      <c r="C204" s="226"/>
      <c r="D204" s="226"/>
      <c r="E204" s="226"/>
      <c r="F204" s="226"/>
      <c r="G204" s="226"/>
      <c r="H204" s="226"/>
      <c r="I204" s="226"/>
      <c r="J204" s="226"/>
      <c r="K204" s="226"/>
      <c r="L204" s="226"/>
      <c r="M204" s="226"/>
      <c r="N204" s="226"/>
      <c r="O204" s="226"/>
      <c r="P204" s="226"/>
      <c r="Q204" s="227"/>
    </row>
    <row r="205" spans="1:17" x14ac:dyDescent="0.25">
      <c r="A205" s="225"/>
      <c r="B205" s="226"/>
      <c r="C205" s="226"/>
      <c r="D205" s="226"/>
      <c r="E205" s="226"/>
      <c r="F205" s="226"/>
      <c r="G205" s="226"/>
      <c r="H205" s="226"/>
      <c r="I205" s="226"/>
      <c r="J205" s="226"/>
      <c r="K205" s="226"/>
      <c r="L205" s="226"/>
      <c r="M205" s="226"/>
      <c r="N205" s="226"/>
      <c r="O205" s="226"/>
      <c r="P205" s="226"/>
      <c r="Q205" s="227"/>
    </row>
    <row r="206" spans="1:17" x14ac:dyDescent="0.25">
      <c r="A206" s="225"/>
      <c r="B206" s="226"/>
      <c r="C206" s="226"/>
      <c r="D206" s="226"/>
      <c r="E206" s="226"/>
      <c r="F206" s="226"/>
      <c r="G206" s="226"/>
      <c r="H206" s="226"/>
      <c r="I206" s="226"/>
      <c r="J206" s="226"/>
      <c r="K206" s="226"/>
      <c r="L206" s="226"/>
      <c r="M206" s="226"/>
      <c r="N206" s="226"/>
      <c r="O206" s="226"/>
      <c r="P206" s="226"/>
      <c r="Q206" s="227"/>
    </row>
    <row r="207" spans="1:17" x14ac:dyDescent="0.25">
      <c r="A207" s="225"/>
      <c r="B207" s="226"/>
      <c r="C207" s="226"/>
      <c r="D207" s="226"/>
      <c r="E207" s="226"/>
      <c r="F207" s="226"/>
      <c r="G207" s="226"/>
      <c r="H207" s="226"/>
      <c r="I207" s="226"/>
      <c r="J207" s="226"/>
      <c r="K207" s="226"/>
      <c r="L207" s="226"/>
      <c r="M207" s="226"/>
      <c r="N207" s="226"/>
      <c r="O207" s="226"/>
      <c r="P207" s="226"/>
      <c r="Q207" s="227"/>
    </row>
    <row r="208" spans="1:17" x14ac:dyDescent="0.25">
      <c r="A208" s="225"/>
      <c r="B208" s="226"/>
      <c r="C208" s="226"/>
      <c r="D208" s="226"/>
      <c r="E208" s="226"/>
      <c r="F208" s="226"/>
      <c r="G208" s="226"/>
      <c r="H208" s="226"/>
      <c r="I208" s="226"/>
      <c r="J208" s="226"/>
      <c r="K208" s="226"/>
      <c r="L208" s="226"/>
      <c r="M208" s="226"/>
      <c r="N208" s="226"/>
      <c r="O208" s="226"/>
      <c r="P208" s="226"/>
      <c r="Q208" s="227"/>
    </row>
    <row r="209" spans="1:17" x14ac:dyDescent="0.25">
      <c r="A209" s="225"/>
      <c r="B209" s="226"/>
      <c r="C209" s="226"/>
      <c r="D209" s="226"/>
      <c r="E209" s="226"/>
      <c r="F209" s="226"/>
      <c r="G209" s="226"/>
      <c r="H209" s="226"/>
      <c r="I209" s="226"/>
      <c r="J209" s="226"/>
      <c r="K209" s="226"/>
      <c r="L209" s="226"/>
      <c r="M209" s="226"/>
      <c r="N209" s="226"/>
      <c r="O209" s="226"/>
      <c r="P209" s="226"/>
      <c r="Q209" s="227"/>
    </row>
    <row r="210" spans="1:17" x14ac:dyDescent="0.25">
      <c r="A210" s="225"/>
      <c r="B210" s="226"/>
      <c r="C210" s="226"/>
      <c r="D210" s="226"/>
      <c r="E210" s="226"/>
      <c r="F210" s="226"/>
      <c r="G210" s="226"/>
      <c r="H210" s="226"/>
      <c r="I210" s="226"/>
      <c r="J210" s="226"/>
      <c r="K210" s="226"/>
      <c r="L210" s="226"/>
      <c r="M210" s="226"/>
      <c r="N210" s="226"/>
      <c r="O210" s="226"/>
      <c r="P210" s="226"/>
      <c r="Q210" s="227"/>
    </row>
    <row r="211" spans="1:17" x14ac:dyDescent="0.25">
      <c r="A211" s="225"/>
      <c r="B211" s="226"/>
      <c r="C211" s="226"/>
      <c r="D211" s="226"/>
      <c r="E211" s="226"/>
      <c r="F211" s="226"/>
      <c r="G211" s="226"/>
      <c r="H211" s="226"/>
      <c r="I211" s="226"/>
      <c r="J211" s="226"/>
      <c r="K211" s="226"/>
      <c r="L211" s="226"/>
      <c r="M211" s="226"/>
      <c r="N211" s="226"/>
      <c r="O211" s="226"/>
      <c r="P211" s="226"/>
      <c r="Q211" s="227"/>
    </row>
    <row r="212" spans="1:17" x14ac:dyDescent="0.25">
      <c r="A212" s="225"/>
      <c r="B212" s="226"/>
      <c r="C212" s="226"/>
      <c r="D212" s="226"/>
      <c r="E212" s="226"/>
      <c r="F212" s="226"/>
      <c r="G212" s="226"/>
      <c r="H212" s="226"/>
      <c r="I212" s="226"/>
      <c r="J212" s="226"/>
      <c r="K212" s="226"/>
      <c r="L212" s="226"/>
      <c r="M212" s="226"/>
      <c r="N212" s="226"/>
      <c r="O212" s="226"/>
      <c r="P212" s="226"/>
      <c r="Q212" s="227"/>
    </row>
    <row r="213" spans="1:17" x14ac:dyDescent="0.25">
      <c r="A213" s="225"/>
      <c r="B213" s="226"/>
      <c r="C213" s="226"/>
      <c r="D213" s="226"/>
      <c r="E213" s="226"/>
      <c r="F213" s="226"/>
      <c r="G213" s="226"/>
      <c r="H213" s="226"/>
      <c r="I213" s="226"/>
      <c r="J213" s="226"/>
      <c r="K213" s="226"/>
      <c r="L213" s="226"/>
      <c r="M213" s="226"/>
      <c r="N213" s="226"/>
      <c r="O213" s="226"/>
      <c r="P213" s="226"/>
      <c r="Q213" s="227"/>
    </row>
    <row r="214" spans="1:17" x14ac:dyDescent="0.25">
      <c r="A214" s="225"/>
      <c r="B214" s="226"/>
      <c r="C214" s="226"/>
      <c r="D214" s="226"/>
      <c r="E214" s="226"/>
      <c r="F214" s="226"/>
      <c r="G214" s="226"/>
      <c r="H214" s="226"/>
      <c r="I214" s="226"/>
      <c r="J214" s="226"/>
      <c r="K214" s="226"/>
      <c r="L214" s="226"/>
      <c r="M214" s="226"/>
      <c r="N214" s="226"/>
      <c r="O214" s="226"/>
      <c r="P214" s="226"/>
      <c r="Q214" s="227"/>
    </row>
    <row r="215" spans="1:17" x14ac:dyDescent="0.25">
      <c r="A215" s="225"/>
      <c r="B215" s="226"/>
      <c r="C215" s="226"/>
      <c r="D215" s="226"/>
      <c r="E215" s="226"/>
      <c r="F215" s="226"/>
      <c r="G215" s="226"/>
      <c r="H215" s="226"/>
      <c r="I215" s="226"/>
      <c r="J215" s="226"/>
      <c r="K215" s="226"/>
      <c r="L215" s="226"/>
      <c r="M215" s="226"/>
      <c r="N215" s="226"/>
      <c r="O215" s="226"/>
      <c r="P215" s="226"/>
      <c r="Q215" s="227"/>
    </row>
    <row r="216" spans="1:17" x14ac:dyDescent="0.25">
      <c r="A216" s="225"/>
      <c r="B216" s="226"/>
      <c r="C216" s="226"/>
      <c r="D216" s="226"/>
      <c r="E216" s="226"/>
      <c r="F216" s="226"/>
      <c r="G216" s="226"/>
      <c r="H216" s="226"/>
      <c r="I216" s="226"/>
      <c r="J216" s="226"/>
      <c r="K216" s="226"/>
      <c r="L216" s="226"/>
      <c r="M216" s="226"/>
      <c r="N216" s="226"/>
      <c r="O216" s="226"/>
      <c r="P216" s="226"/>
      <c r="Q216" s="227"/>
    </row>
    <row r="217" spans="1:17" x14ac:dyDescent="0.25">
      <c r="A217" s="225"/>
      <c r="B217" s="226"/>
      <c r="C217" s="226"/>
      <c r="D217" s="226"/>
      <c r="E217" s="226"/>
      <c r="F217" s="226"/>
      <c r="G217" s="226"/>
      <c r="H217" s="226"/>
      <c r="I217" s="226"/>
      <c r="J217" s="226"/>
      <c r="K217" s="226"/>
      <c r="L217" s="226"/>
      <c r="M217" s="226"/>
      <c r="N217" s="226"/>
      <c r="O217" s="226"/>
      <c r="P217" s="226"/>
      <c r="Q217" s="227"/>
    </row>
    <row r="218" spans="1:17" x14ac:dyDescent="0.25">
      <c r="A218" s="225"/>
      <c r="B218" s="226"/>
      <c r="C218" s="226"/>
      <c r="D218" s="226"/>
      <c r="E218" s="226"/>
      <c r="F218" s="226"/>
      <c r="G218" s="226"/>
      <c r="H218" s="226"/>
      <c r="I218" s="226"/>
      <c r="J218" s="226"/>
      <c r="K218" s="226"/>
      <c r="L218" s="226"/>
      <c r="M218" s="226"/>
      <c r="N218" s="226"/>
      <c r="O218" s="226"/>
      <c r="P218" s="226"/>
      <c r="Q218" s="227"/>
    </row>
    <row r="219" spans="1:17" x14ac:dyDescent="0.25">
      <c r="A219" s="225"/>
      <c r="B219" s="226"/>
      <c r="C219" s="226"/>
      <c r="D219" s="226"/>
      <c r="E219" s="226"/>
      <c r="F219" s="226"/>
      <c r="G219" s="226"/>
      <c r="H219" s="226"/>
      <c r="I219" s="226"/>
      <c r="J219" s="226"/>
      <c r="K219" s="226"/>
      <c r="L219" s="226"/>
      <c r="M219" s="226"/>
      <c r="N219" s="226"/>
      <c r="O219" s="226"/>
      <c r="P219" s="226"/>
      <c r="Q219" s="227"/>
    </row>
    <row r="220" spans="1:17" x14ac:dyDescent="0.25">
      <c r="A220" s="225"/>
      <c r="B220" s="226"/>
      <c r="C220" s="226"/>
      <c r="D220" s="226"/>
      <c r="E220" s="226"/>
      <c r="F220" s="226"/>
      <c r="G220" s="226"/>
      <c r="H220" s="226"/>
      <c r="I220" s="226"/>
      <c r="J220" s="226"/>
      <c r="K220" s="226"/>
      <c r="L220" s="226"/>
      <c r="M220" s="226"/>
      <c r="N220" s="226"/>
      <c r="O220" s="226"/>
      <c r="P220" s="226"/>
      <c r="Q220" s="227"/>
    </row>
    <row r="221" spans="1:17" x14ac:dyDescent="0.25">
      <c r="A221" s="225"/>
      <c r="B221" s="226"/>
      <c r="C221" s="226"/>
      <c r="D221" s="226"/>
      <c r="E221" s="226"/>
      <c r="F221" s="226"/>
      <c r="G221" s="226"/>
      <c r="H221" s="226"/>
      <c r="I221" s="226"/>
      <c r="J221" s="226"/>
      <c r="K221" s="226"/>
      <c r="L221" s="226"/>
      <c r="M221" s="226"/>
      <c r="N221" s="226"/>
      <c r="O221" s="226"/>
      <c r="P221" s="226"/>
      <c r="Q221" s="227"/>
    </row>
    <row r="222" spans="1:17" x14ac:dyDescent="0.25">
      <c r="A222" s="225"/>
      <c r="B222" s="226"/>
      <c r="C222" s="226"/>
      <c r="D222" s="226"/>
      <c r="E222" s="226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7"/>
    </row>
    <row r="223" spans="1:17" x14ac:dyDescent="0.25">
      <c r="A223" s="225"/>
      <c r="B223" s="226"/>
      <c r="C223" s="226"/>
      <c r="D223" s="226"/>
      <c r="E223" s="226"/>
      <c r="F223" s="226"/>
      <c r="G223" s="226"/>
      <c r="H223" s="226"/>
      <c r="I223" s="226"/>
      <c r="J223" s="226"/>
      <c r="K223" s="226"/>
      <c r="L223" s="226"/>
      <c r="M223" s="226"/>
      <c r="N223" s="226"/>
      <c r="O223" s="226"/>
      <c r="P223" s="226"/>
      <c r="Q223" s="227"/>
    </row>
    <row r="224" spans="1:17" x14ac:dyDescent="0.25">
      <c r="A224" s="225"/>
      <c r="B224" s="226"/>
      <c r="C224" s="226"/>
      <c r="D224" s="226"/>
      <c r="E224" s="226"/>
      <c r="F224" s="226"/>
      <c r="G224" s="226"/>
      <c r="H224" s="226"/>
      <c r="I224" s="226"/>
      <c r="J224" s="226"/>
      <c r="K224" s="226"/>
      <c r="L224" s="226"/>
      <c r="M224" s="226"/>
      <c r="N224" s="226"/>
      <c r="O224" s="226"/>
      <c r="P224" s="226"/>
      <c r="Q224" s="227"/>
    </row>
    <row r="225" spans="1:17" x14ac:dyDescent="0.25">
      <c r="A225" s="225"/>
      <c r="B225" s="226"/>
      <c r="C225" s="226"/>
      <c r="D225" s="226"/>
      <c r="E225" s="226"/>
      <c r="F225" s="226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7"/>
    </row>
    <row r="226" spans="1:17" x14ac:dyDescent="0.25">
      <c r="A226" s="225"/>
      <c r="B226" s="226"/>
      <c r="C226" s="226"/>
      <c r="D226" s="226"/>
      <c r="E226" s="226"/>
      <c r="F226" s="226"/>
      <c r="G226" s="226"/>
      <c r="H226" s="226"/>
      <c r="I226" s="226"/>
      <c r="J226" s="226"/>
      <c r="K226" s="226"/>
      <c r="L226" s="226"/>
      <c r="M226" s="226"/>
      <c r="N226" s="226"/>
      <c r="O226" s="226"/>
      <c r="P226" s="226"/>
      <c r="Q226" s="227"/>
    </row>
    <row r="227" spans="1:17" x14ac:dyDescent="0.25">
      <c r="A227" s="225"/>
      <c r="B227" s="226"/>
      <c r="C227" s="226"/>
      <c r="D227" s="226"/>
      <c r="E227" s="226"/>
      <c r="F227" s="226"/>
      <c r="G227" s="226"/>
      <c r="H227" s="226"/>
      <c r="I227" s="226"/>
      <c r="J227" s="226"/>
      <c r="K227" s="226"/>
      <c r="L227" s="226"/>
      <c r="M227" s="226"/>
      <c r="N227" s="226"/>
      <c r="O227" s="226"/>
      <c r="P227" s="226"/>
      <c r="Q227" s="227"/>
    </row>
    <row r="228" spans="1:17" x14ac:dyDescent="0.25">
      <c r="A228" s="225"/>
      <c r="B228" s="226"/>
      <c r="C228" s="226"/>
      <c r="D228" s="226"/>
      <c r="E228" s="226"/>
      <c r="F228" s="226"/>
      <c r="G228" s="226"/>
      <c r="H228" s="226"/>
      <c r="I228" s="226"/>
      <c r="J228" s="226"/>
      <c r="K228" s="226"/>
      <c r="L228" s="226"/>
      <c r="M228" s="226"/>
      <c r="N228" s="226"/>
      <c r="O228" s="226"/>
      <c r="P228" s="226"/>
      <c r="Q228" s="227"/>
    </row>
    <row r="229" spans="1:17" x14ac:dyDescent="0.25">
      <c r="A229" s="225"/>
      <c r="B229" s="226"/>
      <c r="C229" s="226"/>
      <c r="D229" s="226"/>
      <c r="E229" s="226"/>
      <c r="F229" s="226"/>
      <c r="G229" s="226"/>
      <c r="H229" s="226"/>
      <c r="I229" s="226"/>
      <c r="J229" s="226"/>
      <c r="K229" s="226"/>
      <c r="L229" s="226"/>
      <c r="M229" s="226"/>
      <c r="N229" s="226"/>
      <c r="O229" s="226"/>
      <c r="P229" s="226"/>
      <c r="Q229" s="227"/>
    </row>
    <row r="230" spans="1:17" x14ac:dyDescent="0.25">
      <c r="A230" s="225"/>
      <c r="B230" s="226"/>
      <c r="C230" s="226"/>
      <c r="D230" s="226"/>
      <c r="E230" s="226"/>
      <c r="F230" s="226"/>
      <c r="G230" s="226"/>
      <c r="H230" s="226"/>
      <c r="I230" s="226"/>
      <c r="J230" s="226"/>
      <c r="K230" s="226"/>
      <c r="L230" s="226"/>
      <c r="M230" s="226"/>
      <c r="N230" s="226"/>
      <c r="O230" s="226"/>
      <c r="P230" s="226"/>
      <c r="Q230" s="227"/>
    </row>
    <row r="231" spans="1:17" x14ac:dyDescent="0.25">
      <c r="A231" s="225"/>
      <c r="B231" s="226"/>
      <c r="C231" s="226"/>
      <c r="D231" s="226"/>
      <c r="E231" s="226"/>
      <c r="F231" s="226"/>
      <c r="G231" s="226"/>
      <c r="H231" s="226"/>
      <c r="I231" s="226"/>
      <c r="J231" s="226"/>
      <c r="K231" s="226"/>
      <c r="L231" s="226"/>
      <c r="M231" s="226"/>
      <c r="N231" s="226"/>
      <c r="O231" s="226"/>
      <c r="P231" s="226"/>
      <c r="Q231" s="227"/>
    </row>
    <row r="232" spans="1:17" x14ac:dyDescent="0.25">
      <c r="A232" s="225"/>
      <c r="B232" s="226"/>
      <c r="C232" s="226"/>
      <c r="D232" s="226"/>
      <c r="E232" s="226"/>
      <c r="F232" s="226"/>
      <c r="G232" s="226"/>
      <c r="H232" s="226"/>
      <c r="I232" s="226"/>
      <c r="J232" s="226"/>
      <c r="K232" s="226"/>
      <c r="L232" s="226"/>
      <c r="M232" s="226"/>
      <c r="N232" s="226"/>
      <c r="O232" s="226"/>
      <c r="P232" s="226"/>
      <c r="Q232" s="227"/>
    </row>
    <row r="233" spans="1:17" x14ac:dyDescent="0.25">
      <c r="A233" s="225"/>
      <c r="B233" s="226"/>
      <c r="C233" s="226"/>
      <c r="D233" s="226"/>
      <c r="E233" s="226"/>
      <c r="F233" s="226"/>
      <c r="G233" s="226"/>
      <c r="H233" s="226"/>
      <c r="I233" s="226"/>
      <c r="J233" s="226"/>
      <c r="K233" s="226"/>
      <c r="L233" s="226"/>
      <c r="M233" s="226"/>
      <c r="N233" s="226"/>
      <c r="O233" s="226"/>
      <c r="P233" s="226"/>
      <c r="Q233" s="227"/>
    </row>
    <row r="234" spans="1:17" x14ac:dyDescent="0.25">
      <c r="A234" s="225"/>
      <c r="B234" s="226"/>
      <c r="C234" s="226"/>
      <c r="D234" s="226"/>
      <c r="E234" s="226"/>
      <c r="F234" s="226"/>
      <c r="G234" s="226"/>
      <c r="H234" s="226"/>
      <c r="I234" s="226"/>
      <c r="J234" s="226"/>
      <c r="K234" s="226"/>
      <c r="L234" s="226"/>
      <c r="M234" s="226"/>
      <c r="N234" s="226"/>
      <c r="O234" s="226"/>
      <c r="P234" s="226"/>
      <c r="Q234" s="227"/>
    </row>
    <row r="235" spans="1:17" x14ac:dyDescent="0.25">
      <c r="A235" s="225"/>
      <c r="B235" s="226"/>
      <c r="C235" s="226"/>
      <c r="D235" s="226"/>
      <c r="E235" s="226"/>
      <c r="F235" s="226"/>
      <c r="G235" s="226"/>
      <c r="H235" s="226"/>
      <c r="I235" s="226"/>
      <c r="J235" s="226"/>
      <c r="K235" s="226"/>
      <c r="L235" s="226"/>
      <c r="M235" s="226"/>
      <c r="N235" s="226"/>
      <c r="O235" s="226"/>
      <c r="P235" s="226"/>
      <c r="Q235" s="227"/>
    </row>
    <row r="236" spans="1:17" x14ac:dyDescent="0.25">
      <c r="A236" s="225"/>
      <c r="B236" s="226"/>
      <c r="C236" s="226"/>
      <c r="D236" s="226"/>
      <c r="E236" s="226"/>
      <c r="F236" s="226"/>
      <c r="G236" s="226"/>
      <c r="H236" s="226"/>
      <c r="I236" s="226"/>
      <c r="J236" s="226"/>
      <c r="K236" s="226"/>
      <c r="L236" s="226"/>
      <c r="M236" s="226"/>
      <c r="N236" s="226"/>
      <c r="O236" s="226"/>
      <c r="P236" s="226"/>
      <c r="Q236" s="227"/>
    </row>
    <row r="237" spans="1:17" x14ac:dyDescent="0.25">
      <c r="A237" s="225"/>
      <c r="B237" s="226"/>
      <c r="C237" s="226"/>
      <c r="D237" s="226"/>
      <c r="E237" s="226"/>
      <c r="F237" s="226"/>
      <c r="G237" s="226"/>
      <c r="H237" s="226"/>
      <c r="I237" s="226"/>
      <c r="J237" s="226"/>
      <c r="K237" s="226"/>
      <c r="L237" s="226"/>
      <c r="M237" s="226"/>
      <c r="N237" s="226"/>
      <c r="O237" s="226"/>
      <c r="P237" s="226"/>
      <c r="Q237" s="227"/>
    </row>
    <row r="238" spans="1:17" x14ac:dyDescent="0.25">
      <c r="A238" s="225"/>
      <c r="B238" s="226"/>
      <c r="C238" s="226"/>
      <c r="D238" s="226"/>
      <c r="E238" s="226"/>
      <c r="F238" s="226"/>
      <c r="G238" s="226"/>
      <c r="H238" s="226"/>
      <c r="I238" s="226"/>
      <c r="J238" s="226"/>
      <c r="K238" s="226"/>
      <c r="L238" s="226"/>
      <c r="M238" s="226"/>
      <c r="N238" s="226"/>
      <c r="O238" s="226"/>
      <c r="P238" s="226"/>
      <c r="Q238" s="227"/>
    </row>
    <row r="239" spans="1:17" x14ac:dyDescent="0.25">
      <c r="A239" s="225"/>
      <c r="B239" s="226"/>
      <c r="C239" s="226"/>
      <c r="D239" s="226"/>
      <c r="E239" s="226"/>
      <c r="F239" s="226"/>
      <c r="G239" s="226"/>
      <c r="H239" s="226"/>
      <c r="I239" s="226"/>
      <c r="J239" s="226"/>
      <c r="K239" s="226"/>
      <c r="L239" s="226"/>
      <c r="M239" s="226"/>
      <c r="N239" s="226"/>
      <c r="O239" s="226"/>
      <c r="P239" s="226"/>
      <c r="Q239" s="227"/>
    </row>
    <row r="240" spans="1:17" x14ac:dyDescent="0.25">
      <c r="A240" s="225"/>
      <c r="B240" s="226"/>
      <c r="C240" s="226"/>
      <c r="D240" s="226"/>
      <c r="E240" s="226"/>
      <c r="F240" s="226"/>
      <c r="G240" s="226"/>
      <c r="H240" s="226"/>
      <c r="I240" s="226"/>
      <c r="J240" s="226"/>
      <c r="K240" s="226"/>
      <c r="L240" s="226"/>
      <c r="M240" s="226"/>
      <c r="N240" s="226"/>
      <c r="O240" s="226"/>
      <c r="P240" s="226"/>
      <c r="Q240" s="227"/>
    </row>
    <row r="241" spans="1:17" x14ac:dyDescent="0.25">
      <c r="A241" s="225"/>
      <c r="B241" s="226"/>
      <c r="C241" s="226"/>
      <c r="D241" s="226"/>
      <c r="E241" s="226"/>
      <c r="F241" s="226"/>
      <c r="G241" s="226"/>
      <c r="H241" s="226"/>
      <c r="I241" s="226"/>
      <c r="J241" s="226"/>
      <c r="K241" s="226"/>
      <c r="L241" s="226"/>
      <c r="M241" s="226"/>
      <c r="N241" s="226"/>
      <c r="O241" s="226"/>
      <c r="P241" s="226"/>
      <c r="Q241" s="227"/>
    </row>
    <row r="242" spans="1:17" x14ac:dyDescent="0.25">
      <c r="A242" s="225"/>
      <c r="B242" s="226"/>
      <c r="C242" s="226"/>
      <c r="D242" s="226"/>
      <c r="E242" s="226"/>
      <c r="F242" s="226"/>
      <c r="G242" s="226"/>
      <c r="H242" s="226"/>
      <c r="I242" s="226"/>
      <c r="J242" s="226"/>
      <c r="K242" s="226"/>
      <c r="L242" s="226"/>
      <c r="M242" s="226"/>
      <c r="N242" s="226"/>
      <c r="O242" s="226"/>
      <c r="P242" s="226"/>
      <c r="Q242" s="227"/>
    </row>
    <row r="243" spans="1:17" x14ac:dyDescent="0.25">
      <c r="A243" s="225"/>
      <c r="B243" s="226"/>
      <c r="C243" s="226"/>
      <c r="D243" s="226"/>
      <c r="E243" s="226"/>
      <c r="F243" s="226"/>
      <c r="G243" s="226"/>
      <c r="H243" s="226"/>
      <c r="I243" s="226"/>
      <c r="J243" s="226"/>
      <c r="K243" s="226"/>
      <c r="L243" s="226"/>
      <c r="M243" s="226"/>
      <c r="N243" s="226"/>
      <c r="O243" s="226"/>
      <c r="P243" s="226"/>
      <c r="Q243" s="227"/>
    </row>
    <row r="244" spans="1:17" x14ac:dyDescent="0.25">
      <c r="A244" s="225"/>
      <c r="B244" s="226"/>
      <c r="C244" s="226"/>
      <c r="D244" s="226"/>
      <c r="E244" s="226"/>
      <c r="F244" s="226"/>
      <c r="G244" s="226"/>
      <c r="H244" s="226"/>
      <c r="I244" s="226"/>
      <c r="J244" s="226"/>
      <c r="K244" s="226"/>
      <c r="L244" s="226"/>
      <c r="M244" s="226"/>
      <c r="N244" s="226"/>
      <c r="O244" s="226"/>
      <c r="P244" s="226"/>
      <c r="Q244" s="227"/>
    </row>
    <row r="245" spans="1:17" x14ac:dyDescent="0.25">
      <c r="A245" s="225"/>
      <c r="B245" s="226"/>
      <c r="C245" s="226"/>
      <c r="D245" s="226"/>
      <c r="E245" s="226"/>
      <c r="F245" s="226"/>
      <c r="G245" s="226"/>
      <c r="H245" s="226"/>
      <c r="I245" s="226"/>
      <c r="J245" s="226"/>
      <c r="K245" s="226"/>
      <c r="L245" s="226"/>
      <c r="M245" s="226"/>
      <c r="N245" s="226"/>
      <c r="O245" s="226"/>
      <c r="P245" s="226"/>
      <c r="Q245" s="227"/>
    </row>
    <row r="246" spans="1:17" x14ac:dyDescent="0.25">
      <c r="A246" s="225"/>
      <c r="B246" s="226"/>
      <c r="C246" s="226"/>
      <c r="D246" s="226"/>
      <c r="E246" s="226"/>
      <c r="F246" s="226"/>
      <c r="G246" s="226"/>
      <c r="H246" s="226"/>
      <c r="I246" s="226"/>
      <c r="J246" s="226"/>
      <c r="K246" s="226"/>
      <c r="L246" s="226"/>
      <c r="M246" s="226"/>
      <c r="N246" s="226"/>
      <c r="O246" s="226"/>
      <c r="P246" s="226"/>
      <c r="Q246" s="227"/>
    </row>
    <row r="247" spans="1:17" x14ac:dyDescent="0.25">
      <c r="A247" s="225"/>
      <c r="B247" s="226"/>
      <c r="C247" s="226"/>
      <c r="D247" s="226"/>
      <c r="E247" s="226"/>
      <c r="F247" s="226"/>
      <c r="G247" s="226"/>
      <c r="H247" s="226"/>
      <c r="I247" s="226"/>
      <c r="J247" s="226"/>
      <c r="K247" s="226"/>
      <c r="L247" s="226"/>
      <c r="M247" s="226"/>
      <c r="N247" s="226"/>
      <c r="O247" s="226"/>
      <c r="P247" s="226"/>
      <c r="Q247" s="227"/>
    </row>
    <row r="248" spans="1:17" x14ac:dyDescent="0.25">
      <c r="A248" s="225"/>
      <c r="B248" s="226"/>
      <c r="C248" s="226"/>
      <c r="D248" s="226"/>
      <c r="E248" s="226"/>
      <c r="F248" s="226"/>
      <c r="G248" s="226"/>
      <c r="H248" s="226"/>
      <c r="I248" s="226"/>
      <c r="J248" s="226"/>
      <c r="K248" s="226"/>
      <c r="L248" s="226"/>
      <c r="M248" s="226"/>
      <c r="N248" s="226"/>
      <c r="O248" s="226"/>
      <c r="P248" s="226"/>
      <c r="Q248" s="227"/>
    </row>
    <row r="249" spans="1:17" x14ac:dyDescent="0.25">
      <c r="A249" s="225"/>
      <c r="B249" s="226"/>
      <c r="C249" s="226"/>
      <c r="D249" s="226"/>
      <c r="E249" s="226"/>
      <c r="F249" s="226"/>
      <c r="G249" s="226"/>
      <c r="H249" s="226"/>
      <c r="I249" s="226"/>
      <c r="J249" s="226"/>
      <c r="K249" s="226"/>
      <c r="L249" s="226"/>
      <c r="M249" s="226"/>
      <c r="N249" s="226"/>
      <c r="O249" s="226"/>
      <c r="P249" s="226"/>
      <c r="Q249" s="227"/>
    </row>
    <row r="250" spans="1:17" x14ac:dyDescent="0.25">
      <c r="A250" s="225"/>
      <c r="B250" s="226"/>
      <c r="C250" s="226"/>
      <c r="D250" s="226"/>
      <c r="E250" s="226"/>
      <c r="F250" s="226"/>
      <c r="G250" s="226"/>
      <c r="H250" s="226"/>
      <c r="I250" s="226"/>
      <c r="J250" s="226"/>
      <c r="K250" s="226"/>
      <c r="L250" s="226"/>
      <c r="M250" s="226"/>
      <c r="N250" s="226"/>
      <c r="O250" s="226"/>
      <c r="P250" s="226"/>
      <c r="Q250" s="227"/>
    </row>
    <row r="251" spans="1:17" x14ac:dyDescent="0.25">
      <c r="A251" s="225"/>
      <c r="B251" s="226"/>
      <c r="C251" s="226"/>
      <c r="D251" s="226"/>
      <c r="E251" s="226"/>
      <c r="F251" s="226"/>
      <c r="G251" s="226"/>
      <c r="H251" s="226"/>
      <c r="I251" s="226"/>
      <c r="J251" s="226"/>
      <c r="K251" s="226"/>
      <c r="L251" s="226"/>
      <c r="M251" s="226"/>
      <c r="N251" s="226"/>
      <c r="O251" s="226"/>
      <c r="P251" s="226"/>
      <c r="Q251" s="227"/>
    </row>
    <row r="252" spans="1:17" x14ac:dyDescent="0.25">
      <c r="A252" s="225"/>
      <c r="B252" s="226"/>
      <c r="C252" s="226"/>
      <c r="D252" s="226"/>
      <c r="E252" s="226"/>
      <c r="F252" s="226"/>
      <c r="G252" s="226"/>
      <c r="H252" s="226"/>
      <c r="I252" s="226"/>
      <c r="J252" s="226"/>
      <c r="K252" s="226"/>
      <c r="L252" s="226"/>
      <c r="M252" s="226"/>
      <c r="N252" s="226"/>
      <c r="O252" s="226"/>
      <c r="P252" s="226"/>
      <c r="Q252" s="227"/>
    </row>
    <row r="253" spans="1:17" x14ac:dyDescent="0.25">
      <c r="A253" s="225"/>
      <c r="B253" s="226"/>
      <c r="C253" s="226"/>
      <c r="D253" s="226"/>
      <c r="E253" s="226"/>
      <c r="F253" s="226"/>
      <c r="G253" s="226"/>
      <c r="H253" s="226"/>
      <c r="I253" s="226"/>
      <c r="J253" s="226"/>
      <c r="K253" s="226"/>
      <c r="L253" s="226"/>
      <c r="M253" s="226"/>
      <c r="N253" s="226"/>
      <c r="O253" s="226"/>
      <c r="P253" s="226"/>
      <c r="Q253" s="227"/>
    </row>
    <row r="254" spans="1:17" x14ac:dyDescent="0.25">
      <c r="A254" s="225"/>
      <c r="B254" s="226"/>
      <c r="C254" s="226"/>
      <c r="D254" s="226"/>
      <c r="E254" s="226"/>
      <c r="F254" s="226"/>
      <c r="G254" s="226"/>
      <c r="H254" s="226"/>
      <c r="I254" s="226"/>
      <c r="J254" s="226"/>
      <c r="K254" s="226"/>
      <c r="L254" s="226"/>
      <c r="M254" s="226"/>
      <c r="N254" s="226"/>
      <c r="O254" s="226"/>
      <c r="P254" s="226"/>
      <c r="Q254" s="227"/>
    </row>
    <row r="255" spans="1:17" x14ac:dyDescent="0.25">
      <c r="A255" s="225"/>
      <c r="B255" s="226"/>
      <c r="C255" s="226"/>
      <c r="D255" s="226"/>
      <c r="E255" s="226"/>
      <c r="F255" s="226"/>
      <c r="G255" s="226"/>
      <c r="H255" s="226"/>
      <c r="I255" s="226"/>
      <c r="J255" s="226"/>
      <c r="K255" s="226"/>
      <c r="L255" s="226"/>
      <c r="M255" s="226"/>
      <c r="N255" s="226"/>
      <c r="O255" s="226"/>
      <c r="P255" s="226"/>
      <c r="Q255" s="227"/>
    </row>
    <row r="256" spans="1:17" x14ac:dyDescent="0.25">
      <c r="A256" s="225"/>
      <c r="B256" s="226"/>
      <c r="C256" s="226"/>
      <c r="D256" s="226"/>
      <c r="E256" s="226"/>
      <c r="F256" s="226"/>
      <c r="G256" s="226"/>
      <c r="H256" s="226"/>
      <c r="I256" s="226"/>
      <c r="J256" s="226"/>
      <c r="K256" s="226"/>
      <c r="L256" s="226"/>
      <c r="M256" s="226"/>
      <c r="N256" s="226"/>
      <c r="O256" s="226"/>
      <c r="P256" s="226"/>
      <c r="Q256" s="227"/>
    </row>
    <row r="257" spans="1:17" x14ac:dyDescent="0.25">
      <c r="A257" s="225"/>
      <c r="B257" s="226"/>
      <c r="C257" s="226"/>
      <c r="D257" s="226"/>
      <c r="E257" s="226"/>
      <c r="F257" s="226"/>
      <c r="G257" s="226"/>
      <c r="H257" s="226"/>
      <c r="I257" s="226"/>
      <c r="J257" s="226"/>
      <c r="K257" s="226"/>
      <c r="L257" s="226"/>
      <c r="M257" s="226"/>
      <c r="N257" s="226"/>
      <c r="O257" s="226"/>
      <c r="P257" s="226"/>
      <c r="Q257" s="227"/>
    </row>
    <row r="258" spans="1:17" x14ac:dyDescent="0.25">
      <c r="A258" s="225"/>
      <c r="B258" s="226"/>
      <c r="C258" s="226"/>
      <c r="D258" s="226"/>
      <c r="E258" s="226"/>
      <c r="F258" s="226"/>
      <c r="G258" s="226"/>
      <c r="H258" s="226"/>
      <c r="I258" s="226"/>
      <c r="J258" s="226"/>
      <c r="K258" s="226"/>
      <c r="L258" s="226"/>
      <c r="M258" s="226"/>
      <c r="N258" s="226"/>
      <c r="O258" s="226"/>
      <c r="P258" s="226"/>
      <c r="Q258" s="227"/>
    </row>
    <row r="259" spans="1:17" x14ac:dyDescent="0.25">
      <c r="A259" s="225"/>
      <c r="B259" s="226"/>
      <c r="C259" s="226"/>
      <c r="D259" s="226"/>
      <c r="E259" s="226"/>
      <c r="F259" s="226"/>
      <c r="G259" s="226"/>
      <c r="H259" s="226"/>
      <c r="I259" s="226"/>
      <c r="J259" s="226"/>
      <c r="K259" s="226"/>
      <c r="L259" s="226"/>
      <c r="M259" s="226"/>
      <c r="N259" s="226"/>
      <c r="O259" s="226"/>
      <c r="P259" s="226"/>
      <c r="Q259" s="227"/>
    </row>
    <row r="260" spans="1:17" x14ac:dyDescent="0.25">
      <c r="A260" s="225"/>
      <c r="B260" s="226"/>
      <c r="C260" s="226"/>
      <c r="D260" s="226"/>
      <c r="E260" s="226"/>
      <c r="F260" s="226"/>
      <c r="G260" s="226"/>
      <c r="H260" s="226"/>
      <c r="I260" s="226"/>
      <c r="J260" s="226"/>
      <c r="K260" s="226"/>
      <c r="L260" s="226"/>
      <c r="M260" s="226"/>
      <c r="N260" s="226"/>
      <c r="O260" s="226"/>
      <c r="P260" s="226"/>
      <c r="Q260" s="227"/>
    </row>
    <row r="261" spans="1:17" x14ac:dyDescent="0.25">
      <c r="A261" s="225"/>
      <c r="B261" s="226"/>
      <c r="C261" s="226"/>
      <c r="D261" s="226"/>
      <c r="E261" s="226"/>
      <c r="F261" s="226"/>
      <c r="G261" s="226"/>
      <c r="H261" s="226"/>
      <c r="I261" s="226"/>
      <c r="J261" s="226"/>
      <c r="K261" s="226"/>
      <c r="L261" s="226"/>
      <c r="M261" s="226"/>
      <c r="N261" s="226"/>
      <c r="O261" s="226"/>
      <c r="P261" s="226"/>
      <c r="Q261" s="227"/>
    </row>
    <row r="262" spans="1:17" x14ac:dyDescent="0.25">
      <c r="A262" s="225"/>
      <c r="B262" s="226"/>
      <c r="C262" s="226"/>
      <c r="D262" s="226"/>
      <c r="E262" s="226"/>
      <c r="F262" s="226"/>
      <c r="G262" s="226"/>
      <c r="H262" s="226"/>
      <c r="I262" s="226"/>
      <c r="J262" s="226"/>
      <c r="K262" s="226"/>
      <c r="L262" s="226"/>
      <c r="M262" s="226"/>
      <c r="N262" s="226"/>
      <c r="O262" s="226"/>
      <c r="P262" s="226"/>
      <c r="Q262" s="227"/>
    </row>
    <row r="263" spans="1:17" x14ac:dyDescent="0.25">
      <c r="A263" s="225"/>
      <c r="B263" s="226"/>
      <c r="C263" s="226"/>
      <c r="D263" s="226"/>
      <c r="E263" s="226"/>
      <c r="F263" s="226"/>
      <c r="G263" s="226"/>
      <c r="H263" s="226"/>
      <c r="I263" s="226"/>
      <c r="J263" s="226"/>
      <c r="K263" s="226"/>
      <c r="L263" s="226"/>
      <c r="M263" s="226"/>
      <c r="N263" s="226"/>
      <c r="O263" s="226"/>
      <c r="P263" s="226"/>
      <c r="Q263" s="227"/>
    </row>
    <row r="264" spans="1:17" x14ac:dyDescent="0.25">
      <c r="A264" s="225"/>
      <c r="B264" s="226"/>
      <c r="C264" s="226"/>
      <c r="D264" s="226"/>
      <c r="E264" s="226"/>
      <c r="F264" s="226"/>
      <c r="G264" s="226"/>
      <c r="H264" s="226"/>
      <c r="I264" s="226"/>
      <c r="J264" s="226"/>
      <c r="K264" s="226"/>
      <c r="L264" s="226"/>
      <c r="M264" s="226"/>
      <c r="N264" s="226"/>
      <c r="O264" s="226"/>
      <c r="P264" s="226"/>
      <c r="Q264" s="227"/>
    </row>
    <row r="265" spans="1:17" x14ac:dyDescent="0.25">
      <c r="A265" s="225"/>
      <c r="B265" s="226"/>
      <c r="C265" s="226"/>
      <c r="D265" s="226"/>
      <c r="E265" s="226"/>
      <c r="F265" s="226"/>
      <c r="G265" s="226"/>
      <c r="H265" s="226"/>
      <c r="I265" s="226"/>
      <c r="J265" s="226"/>
      <c r="K265" s="226"/>
      <c r="L265" s="226"/>
      <c r="M265" s="226"/>
      <c r="N265" s="226"/>
      <c r="O265" s="226"/>
      <c r="P265" s="226"/>
      <c r="Q265" s="227"/>
    </row>
    <row r="266" spans="1:17" x14ac:dyDescent="0.25">
      <c r="A266" s="225"/>
      <c r="B266" s="226"/>
      <c r="C266" s="226"/>
      <c r="D266" s="226"/>
      <c r="E266" s="226"/>
      <c r="F266" s="226"/>
      <c r="G266" s="226"/>
      <c r="H266" s="226"/>
      <c r="I266" s="226"/>
      <c r="J266" s="226"/>
      <c r="K266" s="226"/>
      <c r="L266" s="226"/>
      <c r="M266" s="226"/>
      <c r="N266" s="226"/>
      <c r="O266" s="226"/>
      <c r="P266" s="226"/>
      <c r="Q266" s="227"/>
    </row>
    <row r="267" spans="1:17" x14ac:dyDescent="0.25">
      <c r="A267" s="225"/>
      <c r="B267" s="226"/>
      <c r="C267" s="226"/>
      <c r="D267" s="226"/>
      <c r="E267" s="226"/>
      <c r="F267" s="226"/>
      <c r="G267" s="226"/>
      <c r="H267" s="226"/>
      <c r="I267" s="226"/>
      <c r="J267" s="226"/>
      <c r="K267" s="226"/>
      <c r="L267" s="226"/>
      <c r="M267" s="226"/>
      <c r="N267" s="226"/>
      <c r="O267" s="226"/>
      <c r="P267" s="226"/>
      <c r="Q267" s="227"/>
    </row>
    <row r="268" spans="1:17" x14ac:dyDescent="0.25">
      <c r="A268" s="225"/>
      <c r="B268" s="226"/>
      <c r="C268" s="226"/>
      <c r="D268" s="226"/>
      <c r="E268" s="226"/>
      <c r="F268" s="226"/>
      <c r="G268" s="226"/>
      <c r="H268" s="226"/>
      <c r="I268" s="226"/>
      <c r="J268" s="226"/>
      <c r="K268" s="226"/>
      <c r="L268" s="226"/>
      <c r="M268" s="226"/>
      <c r="N268" s="226"/>
      <c r="O268" s="226"/>
      <c r="P268" s="226"/>
      <c r="Q268" s="227"/>
    </row>
    <row r="269" spans="1:17" x14ac:dyDescent="0.25">
      <c r="A269" s="225"/>
      <c r="B269" s="226"/>
      <c r="C269" s="226"/>
      <c r="D269" s="226"/>
      <c r="E269" s="226"/>
      <c r="F269" s="226"/>
      <c r="G269" s="226"/>
      <c r="H269" s="226"/>
      <c r="I269" s="226"/>
      <c r="J269" s="226"/>
      <c r="K269" s="226"/>
      <c r="L269" s="226"/>
      <c r="M269" s="226"/>
      <c r="N269" s="226"/>
      <c r="O269" s="226"/>
      <c r="P269" s="226"/>
      <c r="Q269" s="227"/>
    </row>
    <row r="270" spans="1:17" x14ac:dyDescent="0.25">
      <c r="A270" s="225"/>
      <c r="B270" s="226"/>
      <c r="C270" s="226"/>
      <c r="D270" s="226"/>
      <c r="E270" s="226"/>
      <c r="F270" s="226"/>
      <c r="G270" s="226"/>
      <c r="H270" s="226"/>
      <c r="I270" s="226"/>
      <c r="J270" s="226"/>
      <c r="K270" s="226"/>
      <c r="L270" s="226"/>
      <c r="M270" s="226"/>
      <c r="N270" s="226"/>
      <c r="O270" s="226"/>
      <c r="P270" s="226"/>
      <c r="Q270" s="227"/>
    </row>
    <row r="271" spans="1:17" x14ac:dyDescent="0.25">
      <c r="A271" s="225"/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226"/>
      <c r="P271" s="226"/>
      <c r="Q271" s="227"/>
    </row>
    <row r="272" spans="1:17" x14ac:dyDescent="0.25">
      <c r="A272" s="225"/>
      <c r="B272" s="226"/>
      <c r="C272" s="226"/>
      <c r="D272" s="226"/>
      <c r="E272" s="226"/>
      <c r="F272" s="226"/>
      <c r="G272" s="226"/>
      <c r="H272" s="226"/>
      <c r="I272" s="226"/>
      <c r="J272" s="226"/>
      <c r="K272" s="226"/>
      <c r="L272" s="226"/>
      <c r="M272" s="226"/>
      <c r="N272" s="226"/>
      <c r="O272" s="226"/>
      <c r="P272" s="226"/>
      <c r="Q272" s="227"/>
    </row>
    <row r="273" spans="1:17" x14ac:dyDescent="0.25">
      <c r="A273" s="225"/>
      <c r="B273" s="226"/>
      <c r="C273" s="226"/>
      <c r="D273" s="226"/>
      <c r="E273" s="226"/>
      <c r="F273" s="226"/>
      <c r="G273" s="226"/>
      <c r="H273" s="226"/>
      <c r="I273" s="226"/>
      <c r="J273" s="226"/>
      <c r="K273" s="226"/>
      <c r="L273" s="226"/>
      <c r="M273" s="226"/>
      <c r="N273" s="226"/>
      <c r="O273" s="226"/>
      <c r="P273" s="226"/>
      <c r="Q273" s="227"/>
    </row>
    <row r="274" spans="1:17" x14ac:dyDescent="0.25">
      <c r="A274" s="225"/>
      <c r="B274" s="226"/>
      <c r="C274" s="226"/>
      <c r="D274" s="226"/>
      <c r="E274" s="226"/>
      <c r="F274" s="226"/>
      <c r="G274" s="226"/>
      <c r="H274" s="226"/>
      <c r="I274" s="226"/>
      <c r="J274" s="226"/>
      <c r="K274" s="226"/>
      <c r="L274" s="226"/>
      <c r="M274" s="226"/>
      <c r="N274" s="226"/>
      <c r="O274" s="226"/>
      <c r="P274" s="226"/>
      <c r="Q274" s="227"/>
    </row>
    <row r="275" spans="1:17" x14ac:dyDescent="0.25">
      <c r="A275" s="225"/>
      <c r="B275" s="226"/>
      <c r="C275" s="226"/>
      <c r="D275" s="226"/>
      <c r="E275" s="226"/>
      <c r="F275" s="226"/>
      <c r="G275" s="226"/>
      <c r="H275" s="226"/>
      <c r="I275" s="226"/>
      <c r="J275" s="226"/>
      <c r="K275" s="226"/>
      <c r="L275" s="226"/>
      <c r="M275" s="226"/>
      <c r="N275" s="226"/>
      <c r="O275" s="226"/>
      <c r="P275" s="226"/>
      <c r="Q275" s="227"/>
    </row>
    <row r="276" spans="1:17" x14ac:dyDescent="0.25">
      <c r="A276" s="225"/>
      <c r="B276" s="226"/>
      <c r="C276" s="226"/>
      <c r="D276" s="226"/>
      <c r="E276" s="226"/>
      <c r="F276" s="226"/>
      <c r="G276" s="226"/>
      <c r="H276" s="226"/>
      <c r="I276" s="226"/>
      <c r="J276" s="226"/>
      <c r="K276" s="226"/>
      <c r="L276" s="226"/>
      <c r="M276" s="226"/>
      <c r="N276" s="226"/>
      <c r="O276" s="226"/>
      <c r="P276" s="226"/>
      <c r="Q276" s="227"/>
    </row>
    <row r="277" spans="1:17" x14ac:dyDescent="0.25">
      <c r="A277" s="225"/>
      <c r="B277" s="226"/>
      <c r="C277" s="226"/>
      <c r="D277" s="226"/>
      <c r="E277" s="226"/>
      <c r="F277" s="226"/>
      <c r="G277" s="226"/>
      <c r="H277" s="226"/>
      <c r="I277" s="226"/>
      <c r="J277" s="226"/>
      <c r="K277" s="226"/>
      <c r="L277" s="226"/>
      <c r="M277" s="226"/>
      <c r="N277" s="226"/>
      <c r="O277" s="226"/>
      <c r="P277" s="226"/>
      <c r="Q277" s="227"/>
    </row>
    <row r="278" spans="1:17" x14ac:dyDescent="0.25">
      <c r="A278" s="225"/>
      <c r="B278" s="226"/>
      <c r="C278" s="226"/>
      <c r="D278" s="226"/>
      <c r="E278" s="226"/>
      <c r="F278" s="226"/>
      <c r="G278" s="226"/>
      <c r="H278" s="226"/>
      <c r="I278" s="226"/>
      <c r="J278" s="226"/>
      <c r="K278" s="226"/>
      <c r="L278" s="226"/>
      <c r="M278" s="226"/>
      <c r="N278" s="226"/>
      <c r="O278" s="226"/>
      <c r="P278" s="226"/>
      <c r="Q278" s="227"/>
    </row>
    <row r="279" spans="1:17" x14ac:dyDescent="0.25">
      <c r="A279" s="225"/>
      <c r="B279" s="226"/>
      <c r="C279" s="226"/>
      <c r="D279" s="226"/>
      <c r="E279" s="226"/>
      <c r="F279" s="226"/>
      <c r="G279" s="226"/>
      <c r="H279" s="226"/>
      <c r="I279" s="226"/>
      <c r="J279" s="226"/>
      <c r="K279" s="226"/>
      <c r="L279" s="226"/>
      <c r="M279" s="226"/>
      <c r="N279" s="226"/>
      <c r="O279" s="226"/>
      <c r="P279" s="226"/>
      <c r="Q279" s="227"/>
    </row>
    <row r="280" spans="1:17" x14ac:dyDescent="0.25">
      <c r="A280" s="225"/>
      <c r="B280" s="226"/>
      <c r="C280" s="226"/>
      <c r="D280" s="226"/>
      <c r="E280" s="226"/>
      <c r="F280" s="226"/>
      <c r="G280" s="226"/>
      <c r="H280" s="226"/>
      <c r="I280" s="226"/>
      <c r="J280" s="226"/>
      <c r="K280" s="226"/>
      <c r="L280" s="226"/>
      <c r="M280" s="226"/>
      <c r="N280" s="226"/>
      <c r="O280" s="226"/>
      <c r="P280" s="226"/>
      <c r="Q280" s="227"/>
    </row>
    <row r="281" spans="1:17" x14ac:dyDescent="0.25">
      <c r="A281" s="225"/>
      <c r="B281" s="226"/>
      <c r="C281" s="226"/>
      <c r="D281" s="226"/>
      <c r="E281" s="226"/>
      <c r="F281" s="226"/>
      <c r="G281" s="226"/>
      <c r="H281" s="226"/>
      <c r="I281" s="226"/>
      <c r="J281" s="226"/>
      <c r="K281" s="226"/>
      <c r="L281" s="226"/>
      <c r="M281" s="226"/>
      <c r="N281" s="226"/>
      <c r="O281" s="226"/>
      <c r="P281" s="226"/>
      <c r="Q281" s="227"/>
    </row>
    <row r="282" spans="1:17" x14ac:dyDescent="0.25">
      <c r="A282" s="225"/>
      <c r="B282" s="226"/>
      <c r="C282" s="226"/>
      <c r="D282" s="226"/>
      <c r="E282" s="226"/>
      <c r="F282" s="226"/>
      <c r="G282" s="226"/>
      <c r="H282" s="226"/>
      <c r="I282" s="226"/>
      <c r="J282" s="226"/>
      <c r="K282" s="226"/>
      <c r="L282" s="226"/>
      <c r="M282" s="226"/>
      <c r="N282" s="226"/>
      <c r="O282" s="226"/>
      <c r="P282" s="226"/>
      <c r="Q282" s="227"/>
    </row>
    <row r="283" spans="1:17" x14ac:dyDescent="0.25">
      <c r="A283" s="225"/>
      <c r="B283" s="226"/>
      <c r="C283" s="226"/>
      <c r="D283" s="226"/>
      <c r="E283" s="226"/>
      <c r="F283" s="226"/>
      <c r="G283" s="226"/>
      <c r="H283" s="226"/>
      <c r="I283" s="226"/>
      <c r="J283" s="226"/>
      <c r="K283" s="226"/>
      <c r="L283" s="226"/>
      <c r="M283" s="226"/>
      <c r="N283" s="226"/>
      <c r="O283" s="226"/>
      <c r="P283" s="226"/>
      <c r="Q283" s="227"/>
    </row>
    <row r="284" spans="1:17" x14ac:dyDescent="0.25">
      <c r="A284" s="225"/>
      <c r="B284" s="226"/>
      <c r="C284" s="226"/>
      <c r="D284" s="226"/>
      <c r="E284" s="226"/>
      <c r="F284" s="226"/>
      <c r="G284" s="226"/>
      <c r="H284" s="226"/>
      <c r="I284" s="226"/>
      <c r="J284" s="226"/>
      <c r="K284" s="226"/>
      <c r="L284" s="226"/>
      <c r="M284" s="226"/>
      <c r="N284" s="226"/>
      <c r="O284" s="226"/>
      <c r="P284" s="226"/>
      <c r="Q284" s="227"/>
    </row>
    <row r="285" spans="1:17" x14ac:dyDescent="0.25">
      <c r="A285" s="225"/>
      <c r="B285" s="226"/>
      <c r="C285" s="226"/>
      <c r="D285" s="226"/>
      <c r="E285" s="226"/>
      <c r="F285" s="226"/>
      <c r="G285" s="226"/>
      <c r="H285" s="226"/>
      <c r="I285" s="226"/>
      <c r="J285" s="226"/>
      <c r="K285" s="226"/>
      <c r="L285" s="226"/>
      <c r="M285" s="226"/>
      <c r="N285" s="226"/>
      <c r="O285" s="226"/>
      <c r="P285" s="226"/>
      <c r="Q285" s="227"/>
    </row>
    <row r="286" spans="1:17" x14ac:dyDescent="0.25">
      <c r="A286" s="225"/>
      <c r="B286" s="226"/>
      <c r="C286" s="226"/>
      <c r="D286" s="226"/>
      <c r="E286" s="226"/>
      <c r="F286" s="226"/>
      <c r="G286" s="226"/>
      <c r="H286" s="226"/>
      <c r="I286" s="226"/>
      <c r="J286" s="226"/>
      <c r="K286" s="226"/>
      <c r="L286" s="226"/>
      <c r="M286" s="226"/>
      <c r="N286" s="226"/>
      <c r="O286" s="226"/>
      <c r="P286" s="226"/>
      <c r="Q286" s="227"/>
    </row>
    <row r="287" spans="1:17" x14ac:dyDescent="0.25">
      <c r="A287" s="225"/>
      <c r="B287" s="226"/>
      <c r="C287" s="226"/>
      <c r="D287" s="226"/>
      <c r="E287" s="226"/>
      <c r="F287" s="226"/>
      <c r="G287" s="226"/>
      <c r="H287" s="226"/>
      <c r="I287" s="226"/>
      <c r="J287" s="226"/>
      <c r="K287" s="226"/>
      <c r="L287" s="226"/>
      <c r="M287" s="226"/>
      <c r="N287" s="226"/>
      <c r="O287" s="226"/>
      <c r="P287" s="226"/>
      <c r="Q287" s="227"/>
    </row>
    <row r="288" spans="1:17" x14ac:dyDescent="0.25">
      <c r="A288" s="225"/>
      <c r="B288" s="226"/>
      <c r="C288" s="226"/>
      <c r="D288" s="226"/>
      <c r="E288" s="226"/>
      <c r="F288" s="226"/>
      <c r="G288" s="226"/>
      <c r="H288" s="226"/>
      <c r="I288" s="226"/>
      <c r="J288" s="226"/>
      <c r="K288" s="226"/>
      <c r="L288" s="226"/>
      <c r="M288" s="226"/>
      <c r="N288" s="226"/>
      <c r="O288" s="226"/>
      <c r="P288" s="226"/>
      <c r="Q288" s="227"/>
    </row>
    <row r="289" spans="1:17" x14ac:dyDescent="0.25">
      <c r="A289" s="225"/>
      <c r="B289" s="226"/>
      <c r="C289" s="226"/>
      <c r="D289" s="226"/>
      <c r="E289" s="226"/>
      <c r="F289" s="226"/>
      <c r="G289" s="226"/>
      <c r="H289" s="226"/>
      <c r="I289" s="226"/>
      <c r="J289" s="226"/>
      <c r="K289" s="226"/>
      <c r="L289" s="226"/>
      <c r="M289" s="226"/>
      <c r="N289" s="226"/>
      <c r="O289" s="226"/>
      <c r="P289" s="226"/>
      <c r="Q289" s="227"/>
    </row>
    <row r="290" spans="1:17" x14ac:dyDescent="0.25">
      <c r="A290" s="225"/>
      <c r="B290" s="226"/>
      <c r="C290" s="226"/>
      <c r="D290" s="226"/>
      <c r="E290" s="226"/>
      <c r="F290" s="226"/>
      <c r="G290" s="226"/>
      <c r="H290" s="226"/>
      <c r="I290" s="226"/>
      <c r="J290" s="226"/>
      <c r="K290" s="226"/>
      <c r="L290" s="226"/>
      <c r="M290" s="226"/>
      <c r="N290" s="226"/>
      <c r="O290" s="226"/>
      <c r="P290" s="226"/>
      <c r="Q290" s="227"/>
    </row>
    <row r="291" spans="1:17" x14ac:dyDescent="0.25">
      <c r="A291" s="225"/>
      <c r="B291" s="226"/>
      <c r="C291" s="226"/>
      <c r="D291" s="226"/>
      <c r="E291" s="226"/>
      <c r="F291" s="226"/>
      <c r="G291" s="226"/>
      <c r="H291" s="226"/>
      <c r="I291" s="226"/>
      <c r="J291" s="226"/>
      <c r="K291" s="226"/>
      <c r="L291" s="226"/>
      <c r="M291" s="226"/>
      <c r="N291" s="226"/>
      <c r="O291" s="226"/>
      <c r="P291" s="226"/>
      <c r="Q291" s="227"/>
    </row>
    <row r="292" spans="1:17" x14ac:dyDescent="0.25">
      <c r="A292" s="225"/>
      <c r="B292" s="226"/>
      <c r="C292" s="226"/>
      <c r="D292" s="226"/>
      <c r="E292" s="226"/>
      <c r="F292" s="226"/>
      <c r="G292" s="226"/>
      <c r="H292" s="226"/>
      <c r="I292" s="226"/>
      <c r="J292" s="226"/>
      <c r="K292" s="226"/>
      <c r="L292" s="226"/>
      <c r="M292" s="226"/>
      <c r="N292" s="226"/>
      <c r="O292" s="226"/>
      <c r="P292" s="226"/>
      <c r="Q292" s="227"/>
    </row>
    <row r="293" spans="1:17" x14ac:dyDescent="0.25">
      <c r="A293" s="225"/>
      <c r="B293" s="226"/>
      <c r="C293" s="226"/>
      <c r="D293" s="226"/>
      <c r="E293" s="226"/>
      <c r="F293" s="226"/>
      <c r="G293" s="226"/>
      <c r="H293" s="226"/>
      <c r="I293" s="226"/>
      <c r="J293" s="226"/>
      <c r="K293" s="226"/>
      <c r="L293" s="226"/>
      <c r="M293" s="226"/>
      <c r="N293" s="226"/>
      <c r="O293" s="226"/>
      <c r="P293" s="226"/>
      <c r="Q293" s="227"/>
    </row>
    <row r="294" spans="1:17" x14ac:dyDescent="0.25">
      <c r="A294" s="225"/>
      <c r="B294" s="226"/>
      <c r="C294" s="226"/>
      <c r="D294" s="226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226"/>
      <c r="P294" s="226"/>
      <c r="Q294" s="227"/>
    </row>
    <row r="295" spans="1:17" x14ac:dyDescent="0.25">
      <c r="A295" s="225"/>
      <c r="B295" s="226"/>
      <c r="C295" s="226"/>
      <c r="D295" s="226"/>
      <c r="E295" s="226"/>
      <c r="F295" s="226"/>
      <c r="G295" s="226"/>
      <c r="H295" s="226"/>
      <c r="I295" s="226"/>
      <c r="J295" s="226"/>
      <c r="K295" s="226"/>
      <c r="L295" s="226"/>
      <c r="M295" s="226"/>
      <c r="N295" s="226"/>
      <c r="O295" s="226"/>
      <c r="P295" s="226"/>
      <c r="Q295" s="227"/>
    </row>
    <row r="296" spans="1:17" x14ac:dyDescent="0.25">
      <c r="A296" s="225"/>
      <c r="B296" s="226"/>
      <c r="C296" s="226"/>
      <c r="D296" s="226"/>
      <c r="E296" s="226"/>
      <c r="F296" s="226"/>
      <c r="G296" s="226"/>
      <c r="H296" s="226"/>
      <c r="I296" s="226"/>
      <c r="J296" s="226"/>
      <c r="K296" s="226"/>
      <c r="L296" s="226"/>
      <c r="M296" s="226"/>
      <c r="N296" s="226"/>
      <c r="O296" s="226"/>
      <c r="P296" s="226"/>
      <c r="Q296" s="227"/>
    </row>
    <row r="297" spans="1:17" x14ac:dyDescent="0.25">
      <c r="A297" s="225"/>
      <c r="B297" s="226"/>
      <c r="C297" s="226"/>
      <c r="D297" s="226"/>
      <c r="E297" s="226"/>
      <c r="F297" s="226"/>
      <c r="G297" s="226"/>
      <c r="H297" s="226"/>
      <c r="I297" s="226"/>
      <c r="J297" s="226"/>
      <c r="K297" s="226"/>
      <c r="L297" s="226"/>
      <c r="M297" s="226"/>
      <c r="N297" s="226"/>
      <c r="O297" s="226"/>
      <c r="P297" s="226"/>
      <c r="Q297" s="227"/>
    </row>
    <row r="298" spans="1:17" x14ac:dyDescent="0.25">
      <c r="A298" s="225"/>
      <c r="B298" s="226"/>
      <c r="C298" s="226"/>
      <c r="D298" s="226"/>
      <c r="E298" s="226"/>
      <c r="F298" s="226"/>
      <c r="G298" s="226"/>
      <c r="H298" s="226"/>
      <c r="I298" s="226"/>
      <c r="J298" s="226"/>
      <c r="K298" s="226"/>
      <c r="L298" s="226"/>
      <c r="M298" s="226"/>
      <c r="N298" s="226"/>
      <c r="O298" s="226"/>
      <c r="P298" s="226"/>
      <c r="Q298" s="227"/>
    </row>
    <row r="299" spans="1:17" x14ac:dyDescent="0.25">
      <c r="A299" s="225"/>
      <c r="B299" s="226"/>
      <c r="C299" s="226"/>
      <c r="D299" s="226"/>
      <c r="E299" s="226"/>
      <c r="F299" s="226"/>
      <c r="G299" s="226"/>
      <c r="H299" s="226"/>
      <c r="I299" s="226"/>
      <c r="J299" s="226"/>
      <c r="K299" s="226"/>
      <c r="L299" s="226"/>
      <c r="M299" s="226"/>
      <c r="N299" s="226"/>
      <c r="O299" s="226"/>
      <c r="P299" s="226"/>
      <c r="Q299" s="227"/>
    </row>
    <row r="300" spans="1:17" x14ac:dyDescent="0.25">
      <c r="A300" s="225"/>
      <c r="B300" s="226"/>
      <c r="C300" s="226"/>
      <c r="D300" s="226"/>
      <c r="E300" s="226"/>
      <c r="F300" s="226"/>
      <c r="G300" s="226"/>
      <c r="H300" s="226"/>
      <c r="I300" s="226"/>
      <c r="J300" s="226"/>
      <c r="K300" s="226"/>
      <c r="L300" s="226"/>
      <c r="M300" s="226"/>
      <c r="N300" s="226"/>
      <c r="O300" s="226"/>
      <c r="P300" s="226"/>
      <c r="Q300" s="227"/>
    </row>
    <row r="301" spans="1:17" x14ac:dyDescent="0.25">
      <c r="A301" s="225"/>
      <c r="B301" s="226"/>
      <c r="C301" s="226"/>
      <c r="D301" s="226"/>
      <c r="E301" s="226"/>
      <c r="F301" s="226"/>
      <c r="G301" s="226"/>
      <c r="H301" s="226"/>
      <c r="I301" s="226"/>
      <c r="J301" s="226"/>
      <c r="K301" s="226"/>
      <c r="L301" s="226"/>
      <c r="M301" s="226"/>
      <c r="N301" s="226"/>
      <c r="O301" s="226"/>
      <c r="P301" s="226"/>
      <c r="Q301" s="227"/>
    </row>
    <row r="302" spans="1:17" x14ac:dyDescent="0.25">
      <c r="A302" s="225"/>
      <c r="B302" s="226"/>
      <c r="C302" s="226"/>
      <c r="D302" s="226"/>
      <c r="E302" s="226"/>
      <c r="F302" s="226"/>
      <c r="G302" s="226"/>
      <c r="H302" s="226"/>
      <c r="I302" s="226"/>
      <c r="J302" s="226"/>
      <c r="K302" s="226"/>
      <c r="L302" s="226"/>
      <c r="M302" s="226"/>
      <c r="N302" s="226"/>
      <c r="O302" s="226"/>
      <c r="P302" s="226"/>
      <c r="Q302" s="227"/>
    </row>
    <row r="303" spans="1:17" x14ac:dyDescent="0.25">
      <c r="A303" s="225"/>
      <c r="B303" s="226"/>
      <c r="C303" s="226"/>
      <c r="D303" s="226"/>
      <c r="E303" s="226"/>
      <c r="F303" s="226"/>
      <c r="G303" s="226"/>
      <c r="H303" s="226"/>
      <c r="I303" s="226"/>
      <c r="J303" s="226"/>
      <c r="K303" s="226"/>
      <c r="L303" s="226"/>
      <c r="M303" s="226"/>
      <c r="N303" s="226"/>
      <c r="O303" s="226"/>
      <c r="P303" s="226"/>
      <c r="Q303" s="227"/>
    </row>
    <row r="304" spans="1:17" x14ac:dyDescent="0.25">
      <c r="A304" s="225"/>
      <c r="B304" s="226"/>
      <c r="C304" s="226"/>
      <c r="D304" s="226"/>
      <c r="E304" s="226"/>
      <c r="F304" s="226"/>
      <c r="G304" s="226"/>
      <c r="H304" s="226"/>
      <c r="I304" s="226"/>
      <c r="J304" s="226"/>
      <c r="K304" s="226"/>
      <c r="L304" s="226"/>
      <c r="M304" s="226"/>
      <c r="N304" s="226"/>
      <c r="O304" s="226"/>
      <c r="P304" s="226"/>
      <c r="Q304" s="227"/>
    </row>
    <row r="305" spans="1:17" x14ac:dyDescent="0.25">
      <c r="A305" s="225"/>
      <c r="B305" s="226"/>
      <c r="C305" s="226"/>
      <c r="D305" s="226"/>
      <c r="E305" s="226"/>
      <c r="F305" s="226"/>
      <c r="G305" s="226"/>
      <c r="H305" s="226"/>
      <c r="I305" s="226"/>
      <c r="J305" s="226"/>
      <c r="K305" s="226"/>
      <c r="L305" s="226"/>
      <c r="M305" s="226"/>
      <c r="N305" s="226"/>
      <c r="O305" s="226"/>
      <c r="P305" s="226"/>
      <c r="Q305" s="227"/>
    </row>
    <row r="306" spans="1:17" x14ac:dyDescent="0.25">
      <c r="A306" s="225"/>
      <c r="B306" s="226"/>
      <c r="C306" s="226"/>
      <c r="D306" s="226"/>
      <c r="E306" s="226"/>
      <c r="F306" s="226"/>
      <c r="G306" s="226"/>
      <c r="H306" s="226"/>
      <c r="I306" s="226"/>
      <c r="J306" s="226"/>
      <c r="K306" s="226"/>
      <c r="L306" s="226"/>
      <c r="M306" s="226"/>
      <c r="N306" s="226"/>
      <c r="O306" s="226"/>
      <c r="P306" s="226"/>
      <c r="Q306" s="227"/>
    </row>
    <row r="307" spans="1:17" x14ac:dyDescent="0.25">
      <c r="A307" s="225"/>
      <c r="B307" s="226"/>
      <c r="C307" s="226"/>
      <c r="D307" s="226"/>
      <c r="E307" s="226"/>
      <c r="F307" s="226"/>
      <c r="G307" s="226"/>
      <c r="H307" s="226"/>
      <c r="I307" s="226"/>
      <c r="J307" s="226"/>
      <c r="K307" s="226"/>
      <c r="L307" s="226"/>
      <c r="M307" s="226"/>
      <c r="N307" s="226"/>
      <c r="O307" s="226"/>
      <c r="P307" s="226"/>
      <c r="Q307" s="227"/>
    </row>
    <row r="308" spans="1:17" x14ac:dyDescent="0.25">
      <c r="A308" s="225"/>
      <c r="B308" s="226"/>
      <c r="C308" s="226"/>
      <c r="D308" s="226"/>
      <c r="E308" s="226"/>
      <c r="F308" s="226"/>
      <c r="G308" s="226"/>
      <c r="H308" s="226"/>
      <c r="I308" s="226"/>
      <c r="J308" s="226"/>
      <c r="K308" s="226"/>
      <c r="L308" s="226"/>
      <c r="M308" s="226"/>
      <c r="N308" s="226"/>
      <c r="O308" s="226"/>
      <c r="P308" s="226"/>
      <c r="Q308" s="227"/>
    </row>
    <row r="309" spans="1:17" x14ac:dyDescent="0.25">
      <c r="A309" s="225"/>
      <c r="B309" s="226"/>
      <c r="C309" s="226"/>
      <c r="D309" s="226"/>
      <c r="E309" s="226"/>
      <c r="F309" s="226"/>
      <c r="G309" s="226"/>
      <c r="H309" s="226"/>
      <c r="I309" s="226"/>
      <c r="J309" s="226"/>
      <c r="K309" s="226"/>
      <c r="L309" s="226"/>
      <c r="M309" s="226"/>
      <c r="N309" s="226"/>
      <c r="O309" s="226"/>
      <c r="P309" s="226"/>
      <c r="Q309" s="227"/>
    </row>
    <row r="310" spans="1:17" x14ac:dyDescent="0.25">
      <c r="A310" s="225"/>
      <c r="B310" s="226"/>
      <c r="C310" s="226"/>
      <c r="D310" s="226"/>
      <c r="E310" s="226"/>
      <c r="F310" s="226"/>
      <c r="G310" s="226"/>
      <c r="H310" s="226"/>
      <c r="I310" s="226"/>
      <c r="J310" s="226"/>
      <c r="K310" s="226"/>
      <c r="L310" s="226"/>
      <c r="M310" s="226"/>
      <c r="N310" s="226"/>
      <c r="O310" s="226"/>
      <c r="P310" s="226"/>
      <c r="Q310" s="227"/>
    </row>
    <row r="311" spans="1:17" x14ac:dyDescent="0.25">
      <c r="A311" s="225"/>
      <c r="B311" s="226"/>
      <c r="C311" s="226"/>
      <c r="D311" s="226"/>
      <c r="E311" s="226"/>
      <c r="F311" s="226"/>
      <c r="G311" s="226"/>
      <c r="H311" s="226"/>
      <c r="I311" s="226"/>
      <c r="J311" s="226"/>
      <c r="K311" s="226"/>
      <c r="L311" s="226"/>
      <c r="M311" s="226"/>
      <c r="N311" s="226"/>
      <c r="O311" s="226"/>
      <c r="P311" s="226"/>
      <c r="Q311" s="227"/>
    </row>
    <row r="312" spans="1:17" x14ac:dyDescent="0.25">
      <c r="A312" s="225"/>
      <c r="B312" s="226"/>
      <c r="C312" s="226"/>
      <c r="D312" s="226"/>
      <c r="E312" s="226"/>
      <c r="F312" s="226"/>
      <c r="G312" s="226"/>
      <c r="H312" s="226"/>
      <c r="I312" s="226"/>
      <c r="J312" s="226"/>
      <c r="K312" s="226"/>
      <c r="L312" s="226"/>
      <c r="M312" s="226"/>
      <c r="N312" s="226"/>
      <c r="O312" s="226"/>
      <c r="P312" s="226"/>
      <c r="Q312" s="227"/>
    </row>
    <row r="313" spans="1:17" x14ac:dyDescent="0.25">
      <c r="A313" s="225"/>
      <c r="B313" s="226"/>
      <c r="C313" s="226"/>
      <c r="D313" s="226"/>
      <c r="E313" s="226"/>
      <c r="F313" s="226"/>
      <c r="G313" s="226"/>
      <c r="H313" s="226"/>
      <c r="I313" s="226"/>
      <c r="J313" s="226"/>
      <c r="K313" s="226"/>
      <c r="L313" s="226"/>
      <c r="M313" s="226"/>
      <c r="N313" s="226"/>
      <c r="O313" s="226"/>
      <c r="P313" s="226"/>
      <c r="Q313" s="227"/>
    </row>
    <row r="314" spans="1:17" x14ac:dyDescent="0.25">
      <c r="A314" s="225"/>
      <c r="B314" s="226"/>
      <c r="C314" s="226"/>
      <c r="D314" s="226"/>
      <c r="E314" s="226"/>
      <c r="F314" s="226"/>
      <c r="G314" s="226"/>
      <c r="H314" s="226"/>
      <c r="I314" s="226"/>
      <c r="J314" s="226"/>
      <c r="K314" s="226"/>
      <c r="L314" s="226"/>
      <c r="M314" s="226"/>
      <c r="N314" s="226"/>
      <c r="O314" s="226"/>
      <c r="P314" s="226"/>
      <c r="Q314" s="227"/>
    </row>
    <row r="315" spans="1:17" x14ac:dyDescent="0.25">
      <c r="A315" s="225"/>
      <c r="B315" s="226"/>
      <c r="C315" s="226"/>
      <c r="D315" s="226"/>
      <c r="E315" s="226"/>
      <c r="F315" s="226"/>
      <c r="G315" s="226"/>
      <c r="H315" s="226"/>
      <c r="I315" s="226"/>
      <c r="J315" s="226"/>
      <c r="K315" s="226"/>
      <c r="L315" s="226"/>
      <c r="M315" s="226"/>
      <c r="N315" s="226"/>
      <c r="O315" s="226"/>
      <c r="P315" s="226"/>
      <c r="Q315" s="227"/>
    </row>
    <row r="316" spans="1:17" x14ac:dyDescent="0.25">
      <c r="A316" s="225"/>
      <c r="B316" s="226"/>
      <c r="C316" s="226"/>
      <c r="D316" s="226"/>
      <c r="E316" s="226"/>
      <c r="F316" s="226"/>
      <c r="G316" s="226"/>
      <c r="H316" s="226"/>
      <c r="I316" s="226"/>
      <c r="J316" s="226"/>
      <c r="K316" s="226"/>
      <c r="L316" s="226"/>
      <c r="M316" s="226"/>
      <c r="N316" s="226"/>
      <c r="O316" s="226"/>
      <c r="P316" s="226"/>
      <c r="Q316" s="227"/>
    </row>
    <row r="317" spans="1:17" x14ac:dyDescent="0.25">
      <c r="A317" s="225"/>
      <c r="B317" s="226"/>
      <c r="C317" s="226"/>
      <c r="D317" s="226"/>
      <c r="E317" s="226"/>
      <c r="F317" s="226"/>
      <c r="G317" s="226"/>
      <c r="H317" s="226"/>
      <c r="I317" s="226"/>
      <c r="J317" s="226"/>
      <c r="K317" s="226"/>
      <c r="L317" s="226"/>
      <c r="M317" s="226"/>
      <c r="N317" s="226"/>
      <c r="O317" s="226"/>
      <c r="P317" s="226"/>
      <c r="Q317" s="227"/>
    </row>
    <row r="318" spans="1:17" x14ac:dyDescent="0.25">
      <c r="A318" s="225"/>
      <c r="B318" s="226"/>
      <c r="C318" s="226"/>
      <c r="D318" s="226"/>
      <c r="E318" s="226"/>
      <c r="F318" s="226"/>
      <c r="G318" s="226"/>
      <c r="H318" s="226"/>
      <c r="I318" s="226"/>
      <c r="J318" s="226"/>
      <c r="K318" s="226"/>
      <c r="L318" s="226"/>
      <c r="M318" s="226"/>
      <c r="N318" s="226"/>
      <c r="O318" s="226"/>
      <c r="P318" s="226"/>
      <c r="Q318" s="227"/>
    </row>
    <row r="319" spans="1:17" x14ac:dyDescent="0.25">
      <c r="A319" s="225"/>
      <c r="B319" s="226"/>
      <c r="C319" s="226"/>
      <c r="D319" s="226"/>
      <c r="E319" s="226"/>
      <c r="F319" s="226"/>
      <c r="G319" s="226"/>
      <c r="H319" s="226"/>
      <c r="I319" s="226"/>
      <c r="J319" s="226"/>
      <c r="K319" s="226"/>
      <c r="L319" s="226"/>
      <c r="M319" s="226"/>
      <c r="N319" s="226"/>
      <c r="O319" s="226"/>
      <c r="P319" s="226"/>
      <c r="Q319" s="227"/>
    </row>
    <row r="320" spans="1:17" x14ac:dyDescent="0.25">
      <c r="A320" s="225"/>
      <c r="B320" s="226"/>
      <c r="C320" s="226"/>
      <c r="D320" s="226"/>
      <c r="E320" s="226"/>
      <c r="F320" s="226"/>
      <c r="G320" s="226"/>
      <c r="H320" s="226"/>
      <c r="I320" s="226"/>
      <c r="J320" s="226"/>
      <c r="K320" s="226"/>
      <c r="L320" s="226"/>
      <c r="M320" s="226"/>
      <c r="N320" s="226"/>
      <c r="O320" s="226"/>
      <c r="P320" s="226"/>
      <c r="Q320" s="227"/>
    </row>
    <row r="321" spans="1:17" x14ac:dyDescent="0.25">
      <c r="A321" s="225"/>
      <c r="B321" s="226"/>
      <c r="C321" s="226"/>
      <c r="D321" s="226"/>
      <c r="E321" s="226"/>
      <c r="F321" s="226"/>
      <c r="G321" s="226"/>
      <c r="H321" s="226"/>
      <c r="I321" s="226"/>
      <c r="J321" s="226"/>
      <c r="K321" s="226"/>
      <c r="L321" s="226"/>
      <c r="M321" s="226"/>
      <c r="N321" s="226"/>
      <c r="O321" s="226"/>
      <c r="P321" s="226"/>
      <c r="Q321" s="227"/>
    </row>
    <row r="322" spans="1:17" x14ac:dyDescent="0.25">
      <c r="A322" s="225"/>
      <c r="B322" s="226"/>
      <c r="C322" s="226"/>
      <c r="D322" s="226"/>
      <c r="E322" s="226"/>
      <c r="F322" s="226"/>
      <c r="G322" s="226"/>
      <c r="H322" s="226"/>
      <c r="I322" s="226"/>
      <c r="J322" s="226"/>
      <c r="K322" s="226"/>
      <c r="L322" s="226"/>
      <c r="M322" s="226"/>
      <c r="N322" s="226"/>
      <c r="O322" s="226"/>
      <c r="P322" s="226"/>
      <c r="Q322" s="227"/>
    </row>
    <row r="323" spans="1:17" x14ac:dyDescent="0.25">
      <c r="A323" s="225"/>
      <c r="B323" s="226"/>
      <c r="C323" s="226"/>
      <c r="D323" s="226"/>
      <c r="E323" s="226"/>
      <c r="F323" s="226"/>
      <c r="G323" s="226"/>
      <c r="H323" s="226"/>
      <c r="I323" s="226"/>
      <c r="J323" s="226"/>
      <c r="K323" s="226"/>
      <c r="L323" s="226"/>
      <c r="M323" s="226"/>
      <c r="N323" s="226"/>
      <c r="O323" s="226"/>
      <c r="P323" s="226"/>
      <c r="Q323" s="227"/>
    </row>
    <row r="324" spans="1:17" x14ac:dyDescent="0.25">
      <c r="A324" s="225"/>
      <c r="B324" s="226"/>
      <c r="C324" s="226"/>
      <c r="D324" s="226"/>
      <c r="E324" s="226"/>
      <c r="F324" s="226"/>
      <c r="G324" s="226"/>
      <c r="H324" s="226"/>
      <c r="I324" s="226"/>
      <c r="J324" s="226"/>
      <c r="K324" s="226"/>
      <c r="L324" s="226"/>
      <c r="M324" s="226"/>
      <c r="N324" s="226"/>
      <c r="O324" s="226"/>
      <c r="P324" s="226"/>
      <c r="Q324" s="227"/>
    </row>
    <row r="325" spans="1:17" x14ac:dyDescent="0.25">
      <c r="A325" s="225"/>
      <c r="B325" s="226"/>
      <c r="C325" s="226"/>
      <c r="D325" s="226"/>
      <c r="E325" s="226"/>
      <c r="F325" s="226"/>
      <c r="G325" s="226"/>
      <c r="H325" s="226"/>
      <c r="I325" s="226"/>
      <c r="J325" s="226"/>
      <c r="K325" s="226"/>
      <c r="L325" s="226"/>
      <c r="M325" s="226"/>
      <c r="N325" s="226"/>
      <c r="O325" s="226"/>
      <c r="P325" s="226"/>
      <c r="Q325" s="227"/>
    </row>
    <row r="326" spans="1:17" x14ac:dyDescent="0.25">
      <c r="A326" s="225"/>
      <c r="B326" s="226"/>
      <c r="C326" s="226"/>
      <c r="D326" s="226"/>
      <c r="E326" s="226"/>
      <c r="F326" s="226"/>
      <c r="G326" s="226"/>
      <c r="H326" s="226"/>
      <c r="I326" s="226"/>
      <c r="J326" s="226"/>
      <c r="K326" s="226"/>
      <c r="L326" s="226"/>
      <c r="M326" s="226"/>
      <c r="N326" s="226"/>
      <c r="O326" s="226"/>
      <c r="P326" s="226"/>
      <c r="Q326" s="227"/>
    </row>
    <row r="327" spans="1:17" x14ac:dyDescent="0.25">
      <c r="A327" s="225"/>
      <c r="B327" s="226"/>
      <c r="C327" s="226"/>
      <c r="D327" s="226"/>
      <c r="E327" s="226"/>
      <c r="F327" s="226"/>
      <c r="G327" s="226"/>
      <c r="H327" s="226"/>
      <c r="I327" s="226"/>
      <c r="J327" s="226"/>
      <c r="K327" s="226"/>
      <c r="L327" s="226"/>
      <c r="M327" s="226"/>
      <c r="N327" s="226"/>
      <c r="O327" s="226"/>
      <c r="P327" s="226"/>
      <c r="Q327" s="227"/>
    </row>
    <row r="328" spans="1:17" x14ac:dyDescent="0.25">
      <c r="A328" s="225"/>
      <c r="B328" s="226"/>
      <c r="C328" s="226"/>
      <c r="D328" s="226"/>
      <c r="E328" s="226"/>
      <c r="F328" s="226"/>
      <c r="G328" s="226"/>
      <c r="H328" s="226"/>
      <c r="I328" s="226"/>
      <c r="J328" s="226"/>
      <c r="K328" s="226"/>
      <c r="L328" s="226"/>
      <c r="M328" s="226"/>
      <c r="N328" s="226"/>
      <c r="O328" s="226"/>
      <c r="P328" s="226"/>
      <c r="Q328" s="227"/>
    </row>
    <row r="329" spans="1:17" x14ac:dyDescent="0.25">
      <c r="A329" s="225"/>
      <c r="B329" s="226"/>
      <c r="C329" s="226"/>
      <c r="D329" s="226"/>
      <c r="E329" s="226"/>
      <c r="F329" s="226"/>
      <c r="G329" s="226"/>
      <c r="H329" s="226"/>
      <c r="I329" s="226"/>
      <c r="J329" s="226"/>
      <c r="K329" s="226"/>
      <c r="L329" s="226"/>
      <c r="M329" s="226"/>
      <c r="N329" s="226"/>
      <c r="O329" s="226"/>
      <c r="P329" s="226"/>
      <c r="Q329" s="227"/>
    </row>
    <row r="330" spans="1:17" x14ac:dyDescent="0.25">
      <c r="A330" s="225"/>
      <c r="B330" s="226"/>
      <c r="C330" s="226"/>
      <c r="D330" s="226"/>
      <c r="E330" s="226"/>
      <c r="F330" s="226"/>
      <c r="G330" s="226"/>
      <c r="H330" s="226"/>
      <c r="I330" s="226"/>
      <c r="J330" s="226"/>
      <c r="K330" s="226"/>
      <c r="L330" s="226"/>
      <c r="M330" s="226"/>
      <c r="N330" s="226"/>
      <c r="O330" s="226"/>
      <c r="P330" s="226"/>
      <c r="Q330" s="227"/>
    </row>
    <row r="331" spans="1:17" x14ac:dyDescent="0.25">
      <c r="A331" s="225"/>
      <c r="B331" s="226"/>
      <c r="C331" s="226"/>
      <c r="D331" s="226"/>
      <c r="E331" s="226"/>
      <c r="F331" s="226"/>
      <c r="G331" s="226"/>
      <c r="H331" s="226"/>
      <c r="I331" s="226"/>
      <c r="J331" s="226"/>
      <c r="K331" s="226"/>
      <c r="L331" s="226"/>
      <c r="M331" s="226"/>
      <c r="N331" s="226"/>
      <c r="O331" s="226"/>
      <c r="P331" s="226"/>
      <c r="Q331" s="227"/>
    </row>
    <row r="332" spans="1:17" x14ac:dyDescent="0.25">
      <c r="A332" s="225"/>
      <c r="B332" s="226"/>
      <c r="C332" s="226"/>
      <c r="D332" s="226"/>
      <c r="E332" s="226"/>
      <c r="F332" s="226"/>
      <c r="G332" s="226"/>
      <c r="H332" s="226"/>
      <c r="I332" s="226"/>
      <c r="J332" s="226"/>
      <c r="K332" s="226"/>
      <c r="L332" s="226"/>
      <c r="M332" s="226"/>
      <c r="N332" s="226"/>
      <c r="O332" s="226"/>
      <c r="P332" s="226"/>
      <c r="Q332" s="227"/>
    </row>
    <row r="333" spans="1:17" x14ac:dyDescent="0.25">
      <c r="A333" s="225"/>
      <c r="B333" s="226"/>
      <c r="C333" s="226"/>
      <c r="D333" s="226"/>
      <c r="E333" s="226"/>
      <c r="F333" s="226"/>
      <c r="G333" s="226"/>
      <c r="H333" s="226"/>
      <c r="I333" s="226"/>
      <c r="J333" s="226"/>
      <c r="K333" s="226"/>
      <c r="L333" s="226"/>
      <c r="M333" s="226"/>
      <c r="N333" s="226"/>
      <c r="O333" s="226"/>
      <c r="P333" s="226"/>
      <c r="Q333" s="227"/>
    </row>
    <row r="334" spans="1:17" x14ac:dyDescent="0.25">
      <c r="A334" s="225"/>
      <c r="B334" s="226"/>
      <c r="C334" s="226"/>
      <c r="D334" s="226"/>
      <c r="E334" s="226"/>
      <c r="F334" s="226"/>
      <c r="G334" s="226"/>
      <c r="H334" s="226"/>
      <c r="I334" s="226"/>
      <c r="J334" s="226"/>
      <c r="K334" s="226"/>
      <c r="L334" s="226"/>
      <c r="M334" s="226"/>
      <c r="N334" s="226"/>
      <c r="O334" s="226"/>
      <c r="P334" s="226"/>
      <c r="Q334" s="227"/>
    </row>
    <row r="335" spans="1:17" x14ac:dyDescent="0.25">
      <c r="A335" s="225"/>
      <c r="B335" s="226"/>
      <c r="C335" s="226"/>
      <c r="D335" s="226"/>
      <c r="E335" s="226"/>
      <c r="F335" s="226"/>
      <c r="G335" s="226"/>
      <c r="H335" s="226"/>
      <c r="I335" s="226"/>
      <c r="J335" s="226"/>
      <c r="K335" s="226"/>
      <c r="L335" s="226"/>
      <c r="M335" s="226"/>
      <c r="N335" s="226"/>
      <c r="O335" s="226"/>
      <c r="P335" s="226"/>
      <c r="Q335" s="227"/>
    </row>
    <row r="336" spans="1:17" x14ac:dyDescent="0.25">
      <c r="A336" s="225"/>
      <c r="B336" s="226"/>
      <c r="C336" s="226"/>
      <c r="D336" s="226"/>
      <c r="E336" s="226"/>
      <c r="F336" s="226"/>
      <c r="G336" s="226"/>
      <c r="H336" s="226"/>
      <c r="I336" s="226"/>
      <c r="J336" s="226"/>
      <c r="K336" s="226"/>
      <c r="L336" s="226"/>
      <c r="M336" s="226"/>
      <c r="N336" s="226"/>
      <c r="O336" s="226"/>
      <c r="P336" s="226"/>
      <c r="Q336" s="227"/>
    </row>
    <row r="337" spans="1:17" x14ac:dyDescent="0.25">
      <c r="A337" s="225"/>
      <c r="B337" s="226"/>
      <c r="C337" s="226"/>
      <c r="D337" s="226"/>
      <c r="E337" s="226"/>
      <c r="F337" s="226"/>
      <c r="G337" s="226"/>
      <c r="H337" s="226"/>
      <c r="I337" s="226"/>
      <c r="J337" s="226"/>
      <c r="K337" s="226"/>
      <c r="L337" s="226"/>
      <c r="M337" s="226"/>
      <c r="N337" s="226"/>
      <c r="O337" s="226"/>
      <c r="P337" s="226"/>
      <c r="Q337" s="227"/>
    </row>
    <row r="338" spans="1:17" x14ac:dyDescent="0.25">
      <c r="A338" s="225"/>
      <c r="B338" s="226"/>
      <c r="C338" s="226"/>
      <c r="D338" s="226"/>
      <c r="E338" s="226"/>
      <c r="F338" s="226"/>
      <c r="G338" s="226"/>
      <c r="H338" s="226"/>
      <c r="I338" s="226"/>
      <c r="J338" s="226"/>
      <c r="K338" s="226"/>
      <c r="L338" s="226"/>
      <c r="M338" s="226"/>
      <c r="N338" s="226"/>
      <c r="O338" s="226"/>
      <c r="P338" s="226"/>
      <c r="Q338" s="227"/>
    </row>
    <row r="339" spans="1:17" x14ac:dyDescent="0.25">
      <c r="A339" s="225"/>
      <c r="B339" s="226"/>
      <c r="C339" s="226"/>
      <c r="D339" s="226"/>
      <c r="E339" s="226"/>
      <c r="F339" s="226"/>
      <c r="G339" s="226"/>
      <c r="H339" s="226"/>
      <c r="I339" s="226"/>
      <c r="J339" s="226"/>
      <c r="K339" s="226"/>
      <c r="L339" s="226"/>
      <c r="M339" s="226"/>
      <c r="N339" s="226"/>
      <c r="O339" s="226"/>
      <c r="P339" s="226"/>
      <c r="Q339" s="227"/>
    </row>
    <row r="340" spans="1:17" x14ac:dyDescent="0.25">
      <c r="A340" s="225"/>
      <c r="B340" s="226"/>
      <c r="C340" s="226"/>
      <c r="D340" s="226"/>
      <c r="E340" s="226"/>
      <c r="F340" s="226"/>
      <c r="G340" s="226"/>
      <c r="H340" s="226"/>
      <c r="I340" s="226"/>
      <c r="J340" s="226"/>
      <c r="K340" s="226"/>
      <c r="L340" s="226"/>
      <c r="M340" s="226"/>
      <c r="N340" s="226"/>
      <c r="O340" s="226"/>
      <c r="P340" s="226"/>
      <c r="Q340" s="227"/>
    </row>
    <row r="341" spans="1:17" x14ac:dyDescent="0.25">
      <c r="A341" s="225"/>
      <c r="B341" s="226"/>
      <c r="C341" s="226"/>
      <c r="D341" s="226"/>
      <c r="E341" s="226"/>
      <c r="F341" s="226"/>
      <c r="G341" s="226"/>
      <c r="H341" s="226"/>
      <c r="I341" s="226"/>
      <c r="J341" s="226"/>
      <c r="K341" s="226"/>
      <c r="L341" s="226"/>
      <c r="M341" s="226"/>
      <c r="N341" s="226"/>
      <c r="O341" s="226"/>
      <c r="P341" s="226"/>
      <c r="Q341" s="227"/>
    </row>
    <row r="342" spans="1:17" x14ac:dyDescent="0.25">
      <c r="A342" s="225"/>
      <c r="B342" s="226"/>
      <c r="C342" s="226"/>
      <c r="D342" s="226"/>
      <c r="E342" s="226"/>
      <c r="F342" s="226"/>
      <c r="G342" s="226"/>
      <c r="H342" s="226"/>
      <c r="I342" s="226"/>
      <c r="J342" s="226"/>
      <c r="K342" s="226"/>
      <c r="L342" s="226"/>
      <c r="M342" s="226"/>
      <c r="N342" s="226"/>
      <c r="O342" s="226"/>
      <c r="P342" s="226"/>
      <c r="Q342" s="227"/>
    </row>
    <row r="343" spans="1:17" x14ac:dyDescent="0.25">
      <c r="A343" s="225"/>
      <c r="B343" s="226"/>
      <c r="C343" s="226"/>
      <c r="D343" s="226"/>
      <c r="E343" s="226"/>
      <c r="F343" s="226"/>
      <c r="G343" s="226"/>
      <c r="H343" s="226"/>
      <c r="I343" s="226"/>
      <c r="J343" s="226"/>
      <c r="K343" s="226"/>
      <c r="L343" s="226"/>
      <c r="M343" s="226"/>
      <c r="N343" s="226"/>
      <c r="O343" s="226"/>
      <c r="P343" s="226"/>
      <c r="Q343" s="227"/>
    </row>
    <row r="344" spans="1:17" x14ac:dyDescent="0.25">
      <c r="A344" s="225"/>
      <c r="B344" s="226"/>
      <c r="C344" s="226"/>
      <c r="D344" s="226"/>
      <c r="E344" s="226"/>
      <c r="F344" s="226"/>
      <c r="G344" s="226"/>
      <c r="H344" s="226"/>
      <c r="I344" s="226"/>
      <c r="J344" s="226"/>
      <c r="K344" s="226"/>
      <c r="L344" s="226"/>
      <c r="M344" s="226"/>
      <c r="N344" s="226"/>
      <c r="O344" s="226"/>
      <c r="P344" s="226"/>
      <c r="Q344" s="227"/>
    </row>
    <row r="345" spans="1:17" x14ac:dyDescent="0.25">
      <c r="A345" s="225"/>
      <c r="B345" s="226"/>
      <c r="C345" s="226"/>
      <c r="D345" s="226"/>
      <c r="E345" s="226"/>
      <c r="F345" s="226"/>
      <c r="G345" s="226"/>
      <c r="H345" s="226"/>
      <c r="I345" s="226"/>
      <c r="J345" s="226"/>
      <c r="K345" s="226"/>
      <c r="L345" s="226"/>
      <c r="M345" s="226"/>
      <c r="N345" s="226"/>
      <c r="O345" s="226"/>
      <c r="P345" s="226"/>
      <c r="Q345" s="227"/>
    </row>
    <row r="346" spans="1:17" x14ac:dyDescent="0.25">
      <c r="A346" s="225"/>
      <c r="B346" s="226"/>
      <c r="C346" s="226"/>
      <c r="D346" s="226"/>
      <c r="E346" s="226"/>
      <c r="F346" s="226"/>
      <c r="G346" s="226"/>
      <c r="H346" s="226"/>
      <c r="I346" s="226"/>
      <c r="J346" s="226"/>
      <c r="K346" s="226"/>
      <c r="L346" s="226"/>
      <c r="M346" s="226"/>
      <c r="N346" s="226"/>
      <c r="O346" s="226"/>
      <c r="P346" s="226"/>
      <c r="Q346" s="227"/>
    </row>
    <row r="347" spans="1:17" x14ac:dyDescent="0.25">
      <c r="A347" s="225"/>
      <c r="B347" s="226"/>
      <c r="C347" s="226"/>
      <c r="D347" s="226"/>
      <c r="E347" s="226"/>
      <c r="F347" s="226"/>
      <c r="G347" s="226"/>
      <c r="H347" s="226"/>
      <c r="I347" s="226"/>
      <c r="J347" s="226"/>
      <c r="K347" s="226"/>
      <c r="L347" s="226"/>
      <c r="M347" s="226"/>
      <c r="N347" s="226"/>
      <c r="O347" s="226"/>
      <c r="P347" s="226"/>
      <c r="Q347" s="227"/>
    </row>
    <row r="348" spans="1:17" x14ac:dyDescent="0.25">
      <c r="A348" s="225"/>
      <c r="B348" s="226"/>
      <c r="C348" s="226"/>
      <c r="D348" s="226"/>
      <c r="E348" s="226"/>
      <c r="F348" s="226"/>
      <c r="G348" s="226"/>
      <c r="H348" s="226"/>
      <c r="I348" s="226"/>
      <c r="J348" s="226"/>
      <c r="K348" s="226"/>
      <c r="L348" s="226"/>
      <c r="M348" s="226"/>
      <c r="N348" s="226"/>
      <c r="O348" s="226"/>
      <c r="P348" s="226"/>
      <c r="Q348" s="227"/>
    </row>
    <row r="349" spans="1:17" x14ac:dyDescent="0.25">
      <c r="A349" s="225"/>
      <c r="B349" s="226"/>
      <c r="C349" s="226"/>
      <c r="D349" s="226"/>
      <c r="E349" s="226"/>
      <c r="F349" s="226"/>
      <c r="G349" s="226"/>
      <c r="H349" s="226"/>
      <c r="I349" s="226"/>
      <c r="J349" s="226"/>
      <c r="K349" s="226"/>
      <c r="L349" s="226"/>
      <c r="M349" s="226"/>
      <c r="N349" s="226"/>
      <c r="O349" s="226"/>
      <c r="P349" s="226"/>
      <c r="Q349" s="227"/>
    </row>
    <row r="350" spans="1:17" x14ac:dyDescent="0.25">
      <c r="A350" s="225"/>
      <c r="B350" s="226"/>
      <c r="C350" s="226"/>
      <c r="D350" s="226"/>
      <c r="E350" s="226"/>
      <c r="F350" s="226"/>
      <c r="G350" s="226"/>
      <c r="H350" s="226"/>
      <c r="I350" s="226"/>
      <c r="J350" s="226"/>
      <c r="K350" s="226"/>
      <c r="L350" s="226"/>
      <c r="M350" s="226"/>
      <c r="N350" s="226"/>
      <c r="O350" s="226"/>
      <c r="P350" s="226"/>
      <c r="Q350" s="227"/>
    </row>
    <row r="351" spans="1:17" x14ac:dyDescent="0.25">
      <c r="A351" s="225"/>
      <c r="B351" s="226"/>
      <c r="C351" s="226"/>
      <c r="D351" s="226"/>
      <c r="E351" s="226"/>
      <c r="F351" s="226"/>
      <c r="G351" s="226"/>
      <c r="H351" s="226"/>
      <c r="I351" s="226"/>
      <c r="J351" s="226"/>
      <c r="K351" s="226"/>
      <c r="L351" s="226"/>
      <c r="M351" s="226"/>
      <c r="N351" s="226"/>
      <c r="O351" s="226"/>
      <c r="P351" s="226"/>
      <c r="Q351" s="227"/>
    </row>
    <row r="352" spans="1:17" x14ac:dyDescent="0.25">
      <c r="A352" s="225"/>
      <c r="B352" s="226"/>
      <c r="C352" s="226"/>
      <c r="D352" s="226"/>
      <c r="E352" s="226"/>
      <c r="F352" s="226"/>
      <c r="G352" s="226"/>
      <c r="H352" s="226"/>
      <c r="I352" s="226"/>
      <c r="J352" s="226"/>
      <c r="K352" s="226"/>
      <c r="L352" s="226"/>
      <c r="M352" s="226"/>
      <c r="N352" s="226"/>
      <c r="O352" s="226"/>
      <c r="P352" s="226"/>
      <c r="Q352" s="227"/>
    </row>
    <row r="353" spans="1:17" x14ac:dyDescent="0.25">
      <c r="A353" s="225"/>
      <c r="B353" s="226"/>
      <c r="C353" s="226"/>
      <c r="D353" s="226"/>
      <c r="E353" s="226"/>
      <c r="F353" s="226"/>
      <c r="G353" s="226"/>
      <c r="H353" s="226"/>
      <c r="I353" s="226"/>
      <c r="J353" s="226"/>
      <c r="K353" s="226"/>
      <c r="L353" s="226"/>
      <c r="M353" s="226"/>
      <c r="N353" s="226"/>
      <c r="O353" s="226"/>
      <c r="P353" s="226"/>
      <c r="Q353" s="227"/>
    </row>
    <row r="354" spans="1:17" x14ac:dyDescent="0.25">
      <c r="A354" s="225"/>
      <c r="B354" s="226"/>
      <c r="C354" s="226"/>
      <c r="D354" s="226"/>
      <c r="E354" s="226"/>
      <c r="F354" s="226"/>
      <c r="G354" s="226"/>
      <c r="H354" s="226"/>
      <c r="I354" s="226"/>
      <c r="J354" s="226"/>
      <c r="K354" s="226"/>
      <c r="L354" s="226"/>
      <c r="M354" s="226"/>
      <c r="N354" s="226"/>
      <c r="O354" s="226"/>
      <c r="P354" s="226"/>
      <c r="Q354" s="227"/>
    </row>
    <row r="355" spans="1:17" x14ac:dyDescent="0.25">
      <c r="A355" s="225"/>
      <c r="B355" s="226"/>
      <c r="C355" s="226"/>
      <c r="D355" s="226"/>
      <c r="E355" s="226"/>
      <c r="F355" s="226"/>
      <c r="G355" s="226"/>
      <c r="H355" s="226"/>
      <c r="I355" s="226"/>
      <c r="J355" s="226"/>
      <c r="K355" s="226"/>
      <c r="L355" s="226"/>
      <c r="M355" s="226"/>
      <c r="N355" s="226"/>
      <c r="O355" s="226"/>
      <c r="P355" s="226"/>
      <c r="Q355" s="227"/>
    </row>
    <row r="356" spans="1:17" x14ac:dyDescent="0.25">
      <c r="A356" s="225"/>
      <c r="B356" s="226"/>
      <c r="C356" s="226"/>
      <c r="D356" s="226"/>
      <c r="E356" s="226"/>
      <c r="F356" s="226"/>
      <c r="G356" s="226"/>
      <c r="H356" s="226"/>
      <c r="I356" s="226"/>
      <c r="J356" s="226"/>
      <c r="K356" s="226"/>
      <c r="L356" s="226"/>
      <c r="M356" s="226"/>
      <c r="N356" s="226"/>
      <c r="O356" s="226"/>
      <c r="P356" s="226"/>
      <c r="Q356" s="227"/>
    </row>
    <row r="357" spans="1:17" x14ac:dyDescent="0.25">
      <c r="A357" s="225"/>
      <c r="B357" s="226"/>
      <c r="C357" s="226"/>
      <c r="D357" s="226"/>
      <c r="E357" s="226"/>
      <c r="F357" s="226"/>
      <c r="G357" s="226"/>
      <c r="H357" s="226"/>
      <c r="I357" s="226"/>
      <c r="J357" s="226"/>
      <c r="K357" s="226"/>
      <c r="L357" s="226"/>
      <c r="M357" s="226"/>
      <c r="N357" s="226"/>
      <c r="O357" s="226"/>
      <c r="P357" s="226"/>
      <c r="Q357" s="227"/>
    </row>
    <row r="358" spans="1:17" x14ac:dyDescent="0.25">
      <c r="A358" s="225"/>
      <c r="B358" s="226"/>
      <c r="C358" s="226"/>
      <c r="D358" s="226"/>
      <c r="E358" s="226"/>
      <c r="F358" s="226"/>
      <c r="G358" s="226"/>
      <c r="H358" s="226"/>
      <c r="I358" s="226"/>
      <c r="J358" s="226"/>
      <c r="K358" s="226"/>
      <c r="L358" s="226"/>
      <c r="M358" s="226"/>
      <c r="N358" s="226"/>
      <c r="O358" s="226"/>
      <c r="P358" s="226"/>
      <c r="Q358" s="227"/>
    </row>
    <row r="359" spans="1:17" x14ac:dyDescent="0.25">
      <c r="A359" s="225"/>
      <c r="B359" s="226"/>
      <c r="C359" s="226"/>
      <c r="D359" s="226"/>
      <c r="E359" s="226"/>
      <c r="F359" s="226"/>
      <c r="G359" s="226"/>
      <c r="H359" s="226"/>
      <c r="I359" s="226"/>
      <c r="J359" s="226"/>
      <c r="K359" s="226"/>
      <c r="L359" s="226"/>
      <c r="M359" s="226"/>
      <c r="N359" s="226"/>
      <c r="O359" s="226"/>
      <c r="P359" s="226"/>
      <c r="Q359" s="227"/>
    </row>
    <row r="360" spans="1:17" x14ac:dyDescent="0.25">
      <c r="A360" s="225"/>
      <c r="B360" s="226"/>
      <c r="C360" s="226"/>
      <c r="D360" s="226"/>
      <c r="E360" s="226"/>
      <c r="F360" s="226"/>
      <c r="G360" s="226"/>
      <c r="H360" s="226"/>
      <c r="I360" s="226"/>
      <c r="J360" s="226"/>
      <c r="K360" s="226"/>
      <c r="L360" s="226"/>
      <c r="M360" s="226"/>
      <c r="N360" s="226"/>
      <c r="O360" s="226"/>
      <c r="P360" s="226"/>
      <c r="Q360" s="227"/>
    </row>
    <row r="361" spans="1:17" x14ac:dyDescent="0.25">
      <c r="A361" s="225"/>
      <c r="B361" s="226"/>
      <c r="C361" s="226"/>
      <c r="D361" s="226"/>
      <c r="E361" s="226"/>
      <c r="F361" s="226"/>
      <c r="G361" s="226"/>
      <c r="H361" s="226"/>
      <c r="I361" s="226"/>
      <c r="J361" s="226"/>
      <c r="K361" s="226"/>
      <c r="L361" s="226"/>
      <c r="M361" s="226"/>
      <c r="N361" s="226"/>
      <c r="O361" s="226"/>
      <c r="P361" s="226"/>
      <c r="Q361" s="227"/>
    </row>
    <row r="362" spans="1:17" x14ac:dyDescent="0.25">
      <c r="A362" s="225"/>
      <c r="B362" s="226"/>
      <c r="C362" s="226"/>
      <c r="D362" s="226"/>
      <c r="E362" s="226"/>
      <c r="F362" s="226"/>
      <c r="G362" s="226"/>
      <c r="H362" s="226"/>
      <c r="I362" s="226"/>
      <c r="J362" s="226"/>
      <c r="K362" s="226"/>
      <c r="L362" s="226"/>
      <c r="M362" s="226"/>
      <c r="N362" s="226"/>
      <c r="O362" s="226"/>
      <c r="P362" s="226"/>
      <c r="Q362" s="227"/>
    </row>
    <row r="363" spans="1:17" x14ac:dyDescent="0.25">
      <c r="A363" s="225"/>
      <c r="B363" s="226"/>
      <c r="C363" s="226"/>
      <c r="D363" s="226"/>
      <c r="E363" s="226"/>
      <c r="F363" s="226"/>
      <c r="G363" s="226"/>
      <c r="H363" s="226"/>
      <c r="I363" s="226"/>
      <c r="J363" s="226"/>
      <c r="K363" s="226"/>
      <c r="L363" s="226"/>
      <c r="M363" s="226"/>
      <c r="N363" s="226"/>
      <c r="O363" s="226"/>
      <c r="P363" s="226"/>
      <c r="Q363" s="227"/>
    </row>
    <row r="364" spans="1:17" x14ac:dyDescent="0.25">
      <c r="A364" s="225"/>
      <c r="B364" s="226"/>
      <c r="C364" s="226"/>
      <c r="D364" s="226"/>
      <c r="E364" s="226"/>
      <c r="F364" s="226"/>
      <c r="G364" s="226"/>
      <c r="H364" s="226"/>
      <c r="I364" s="226"/>
      <c r="J364" s="226"/>
      <c r="K364" s="226"/>
      <c r="L364" s="226"/>
      <c r="M364" s="226"/>
      <c r="N364" s="226"/>
      <c r="O364" s="226"/>
      <c r="P364" s="226"/>
      <c r="Q364" s="227"/>
    </row>
    <row r="365" spans="1:17" x14ac:dyDescent="0.25">
      <c r="A365" s="225"/>
      <c r="B365" s="226"/>
      <c r="C365" s="226"/>
      <c r="D365" s="226"/>
      <c r="E365" s="226"/>
      <c r="F365" s="226"/>
      <c r="G365" s="226"/>
      <c r="H365" s="226"/>
      <c r="I365" s="226"/>
      <c r="J365" s="226"/>
      <c r="K365" s="226"/>
      <c r="L365" s="226"/>
      <c r="M365" s="226"/>
      <c r="N365" s="226"/>
      <c r="O365" s="226"/>
      <c r="P365" s="226"/>
      <c r="Q365" s="227"/>
    </row>
    <row r="366" spans="1:17" x14ac:dyDescent="0.25">
      <c r="A366" s="225"/>
      <c r="B366" s="226"/>
      <c r="C366" s="226"/>
      <c r="D366" s="226"/>
      <c r="E366" s="226"/>
      <c r="F366" s="226"/>
      <c r="G366" s="226"/>
      <c r="H366" s="226"/>
      <c r="I366" s="226"/>
      <c r="J366" s="226"/>
      <c r="K366" s="226"/>
      <c r="L366" s="226"/>
      <c r="M366" s="226"/>
      <c r="N366" s="226"/>
      <c r="O366" s="226"/>
      <c r="P366" s="226"/>
      <c r="Q366" s="227"/>
    </row>
    <row r="367" spans="1:17" x14ac:dyDescent="0.25">
      <c r="A367" s="225"/>
      <c r="B367" s="226"/>
      <c r="C367" s="226"/>
      <c r="D367" s="226"/>
      <c r="E367" s="226"/>
      <c r="F367" s="226"/>
      <c r="G367" s="226"/>
      <c r="H367" s="226"/>
      <c r="I367" s="226"/>
      <c r="J367" s="226"/>
      <c r="K367" s="226"/>
      <c r="L367" s="226"/>
      <c r="M367" s="226"/>
      <c r="N367" s="226"/>
      <c r="O367" s="226"/>
      <c r="P367" s="226"/>
      <c r="Q367" s="227"/>
    </row>
    <row r="368" spans="1:17" x14ac:dyDescent="0.25">
      <c r="A368" s="225"/>
      <c r="B368" s="226"/>
      <c r="C368" s="226"/>
      <c r="D368" s="226"/>
      <c r="E368" s="226"/>
      <c r="F368" s="226"/>
      <c r="G368" s="226"/>
      <c r="H368" s="226"/>
      <c r="I368" s="226"/>
      <c r="J368" s="226"/>
      <c r="K368" s="226"/>
      <c r="L368" s="226"/>
      <c r="M368" s="226"/>
      <c r="N368" s="226"/>
      <c r="O368" s="226"/>
      <c r="P368" s="226"/>
      <c r="Q368" s="227"/>
    </row>
    <row r="369" spans="1:17" x14ac:dyDescent="0.25">
      <c r="A369" s="225"/>
      <c r="B369" s="226"/>
      <c r="C369" s="226"/>
      <c r="D369" s="226"/>
      <c r="E369" s="226"/>
      <c r="F369" s="226"/>
      <c r="G369" s="226"/>
      <c r="H369" s="226"/>
      <c r="I369" s="226"/>
      <c r="J369" s="226"/>
      <c r="K369" s="226"/>
      <c r="L369" s="226"/>
      <c r="M369" s="226"/>
      <c r="N369" s="226"/>
      <c r="O369" s="226"/>
      <c r="P369" s="226"/>
      <c r="Q369" s="227"/>
    </row>
    <row r="370" spans="1:17" x14ac:dyDescent="0.25">
      <c r="A370" s="225"/>
      <c r="B370" s="226"/>
      <c r="C370" s="226"/>
      <c r="D370" s="226"/>
      <c r="E370" s="226"/>
      <c r="F370" s="226"/>
      <c r="G370" s="226"/>
      <c r="H370" s="226"/>
      <c r="I370" s="226"/>
      <c r="J370" s="226"/>
      <c r="K370" s="226"/>
      <c r="L370" s="226"/>
      <c r="M370" s="226"/>
      <c r="N370" s="226"/>
      <c r="O370" s="226"/>
      <c r="P370" s="226"/>
      <c r="Q370" s="227"/>
    </row>
    <row r="371" spans="1:17" x14ac:dyDescent="0.25">
      <c r="A371" s="225"/>
      <c r="B371" s="226"/>
      <c r="C371" s="226"/>
      <c r="D371" s="226"/>
      <c r="E371" s="226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7"/>
    </row>
    <row r="372" spans="1:17" x14ac:dyDescent="0.25">
      <c r="A372" s="225"/>
      <c r="B372" s="226"/>
      <c r="C372" s="226"/>
      <c r="D372" s="226"/>
      <c r="E372" s="226"/>
      <c r="F372" s="226"/>
      <c r="G372" s="226"/>
      <c r="H372" s="226"/>
      <c r="I372" s="226"/>
      <c r="J372" s="226"/>
      <c r="K372" s="226"/>
      <c r="L372" s="226"/>
      <c r="M372" s="226"/>
      <c r="N372" s="226"/>
      <c r="O372" s="226"/>
      <c r="P372" s="226"/>
      <c r="Q372" s="227"/>
    </row>
    <row r="373" spans="1:17" x14ac:dyDescent="0.25">
      <c r="A373" s="225"/>
      <c r="B373" s="226"/>
      <c r="C373" s="226"/>
      <c r="D373" s="226"/>
      <c r="E373" s="226"/>
      <c r="F373" s="226"/>
      <c r="G373" s="226"/>
      <c r="H373" s="226"/>
      <c r="I373" s="226"/>
      <c r="J373" s="226"/>
      <c r="K373" s="226"/>
      <c r="L373" s="226"/>
      <c r="M373" s="226"/>
      <c r="N373" s="226"/>
      <c r="O373" s="226"/>
      <c r="P373" s="226"/>
      <c r="Q373" s="227"/>
    </row>
    <row r="374" spans="1:17" x14ac:dyDescent="0.25">
      <c r="A374" s="225"/>
      <c r="B374" s="226"/>
      <c r="C374" s="226"/>
      <c r="D374" s="226"/>
      <c r="E374" s="226"/>
      <c r="F374" s="226"/>
      <c r="G374" s="226"/>
      <c r="H374" s="226"/>
      <c r="I374" s="226"/>
      <c r="J374" s="226"/>
      <c r="K374" s="226"/>
      <c r="L374" s="226"/>
      <c r="M374" s="226"/>
      <c r="N374" s="226"/>
      <c r="O374" s="226"/>
      <c r="P374" s="226"/>
      <c r="Q374" s="227"/>
    </row>
    <row r="375" spans="1:17" x14ac:dyDescent="0.25">
      <c r="A375" s="225"/>
      <c r="B375" s="226"/>
      <c r="C375" s="226"/>
      <c r="D375" s="226"/>
      <c r="E375" s="226"/>
      <c r="F375" s="226"/>
      <c r="G375" s="226"/>
      <c r="H375" s="226"/>
      <c r="I375" s="226"/>
      <c r="J375" s="226"/>
      <c r="K375" s="226"/>
      <c r="L375" s="226"/>
      <c r="M375" s="226"/>
      <c r="N375" s="226"/>
      <c r="O375" s="226"/>
      <c r="P375" s="226"/>
      <c r="Q375" s="227"/>
    </row>
    <row r="376" spans="1:17" x14ac:dyDescent="0.25">
      <c r="A376" s="225"/>
      <c r="B376" s="226"/>
      <c r="C376" s="226"/>
      <c r="D376" s="226"/>
      <c r="E376" s="226"/>
      <c r="F376" s="226"/>
      <c r="G376" s="226"/>
      <c r="H376" s="226"/>
      <c r="I376" s="226"/>
      <c r="J376" s="226"/>
      <c r="K376" s="226"/>
      <c r="L376" s="226"/>
      <c r="M376" s="226"/>
      <c r="N376" s="226"/>
      <c r="O376" s="226"/>
      <c r="P376" s="226"/>
      <c r="Q376" s="227"/>
    </row>
    <row r="377" spans="1:17" x14ac:dyDescent="0.25">
      <c r="A377" s="225"/>
      <c r="B377" s="226"/>
      <c r="C377" s="226"/>
      <c r="D377" s="226"/>
      <c r="E377" s="226"/>
      <c r="F377" s="226"/>
      <c r="G377" s="226"/>
      <c r="H377" s="226"/>
      <c r="I377" s="226"/>
      <c r="J377" s="226"/>
      <c r="K377" s="226"/>
      <c r="L377" s="226"/>
      <c r="M377" s="226"/>
      <c r="N377" s="226"/>
      <c r="O377" s="226"/>
      <c r="P377" s="226"/>
      <c r="Q377" s="227"/>
    </row>
    <row r="378" spans="1:17" x14ac:dyDescent="0.25">
      <c r="A378" s="225"/>
      <c r="B378" s="226"/>
      <c r="C378" s="226"/>
      <c r="D378" s="226"/>
      <c r="E378" s="226"/>
      <c r="F378" s="226"/>
      <c r="G378" s="226"/>
      <c r="H378" s="226"/>
      <c r="I378" s="226"/>
      <c r="J378" s="226"/>
      <c r="K378" s="226"/>
      <c r="L378" s="226"/>
      <c r="M378" s="226"/>
      <c r="N378" s="226"/>
      <c r="O378" s="226"/>
      <c r="P378" s="226"/>
      <c r="Q378" s="227"/>
    </row>
    <row r="379" spans="1:17" x14ac:dyDescent="0.25">
      <c r="A379" s="225"/>
      <c r="B379" s="226"/>
      <c r="C379" s="226"/>
      <c r="D379" s="226"/>
      <c r="E379" s="226"/>
      <c r="F379" s="226"/>
      <c r="G379" s="226"/>
      <c r="H379" s="226"/>
      <c r="I379" s="226"/>
      <c r="J379" s="226"/>
      <c r="K379" s="226"/>
      <c r="L379" s="226"/>
      <c r="M379" s="226"/>
      <c r="N379" s="226"/>
      <c r="O379" s="226"/>
      <c r="P379" s="226"/>
      <c r="Q379" s="227"/>
    </row>
    <row r="380" spans="1:17" x14ac:dyDescent="0.25">
      <c r="A380" s="225"/>
      <c r="B380" s="226"/>
      <c r="C380" s="226"/>
      <c r="D380" s="226"/>
      <c r="E380" s="226"/>
      <c r="F380" s="226"/>
      <c r="G380" s="226"/>
      <c r="H380" s="226"/>
      <c r="I380" s="226"/>
      <c r="J380" s="226"/>
      <c r="K380" s="226"/>
      <c r="L380" s="226"/>
      <c r="M380" s="226"/>
      <c r="N380" s="226"/>
      <c r="O380" s="226"/>
      <c r="P380" s="226"/>
      <c r="Q380" s="227"/>
    </row>
    <row r="381" spans="1:17" x14ac:dyDescent="0.25">
      <c r="A381" s="225"/>
      <c r="B381" s="226"/>
      <c r="C381" s="226"/>
      <c r="D381" s="226"/>
      <c r="E381" s="226"/>
      <c r="F381" s="226"/>
      <c r="G381" s="226"/>
      <c r="H381" s="226"/>
      <c r="I381" s="226"/>
      <c r="J381" s="226"/>
      <c r="K381" s="226"/>
      <c r="L381" s="226"/>
      <c r="M381" s="226"/>
      <c r="N381" s="226"/>
      <c r="O381" s="226"/>
      <c r="P381" s="226"/>
      <c r="Q381" s="227"/>
    </row>
    <row r="382" spans="1:17" x14ac:dyDescent="0.25">
      <c r="A382" s="225"/>
      <c r="B382" s="226"/>
      <c r="C382" s="226"/>
      <c r="D382" s="226"/>
      <c r="E382" s="226"/>
      <c r="F382" s="226"/>
      <c r="G382" s="226"/>
      <c r="H382" s="226"/>
      <c r="I382" s="226"/>
      <c r="J382" s="226"/>
      <c r="K382" s="226"/>
      <c r="L382" s="226"/>
      <c r="M382" s="226"/>
      <c r="N382" s="226"/>
      <c r="O382" s="226"/>
      <c r="P382" s="226"/>
      <c r="Q382" s="227"/>
    </row>
    <row r="383" spans="1:17" x14ac:dyDescent="0.25">
      <c r="A383" s="225"/>
      <c r="B383" s="226"/>
      <c r="C383" s="226"/>
      <c r="D383" s="226"/>
      <c r="E383" s="226"/>
      <c r="F383" s="226"/>
      <c r="G383" s="226"/>
      <c r="H383" s="226"/>
      <c r="I383" s="226"/>
      <c r="J383" s="226"/>
      <c r="K383" s="226"/>
      <c r="L383" s="226"/>
      <c r="M383" s="226"/>
      <c r="N383" s="226"/>
      <c r="O383" s="226"/>
      <c r="P383" s="226"/>
      <c r="Q383" s="227"/>
    </row>
    <row r="384" spans="1:17" x14ac:dyDescent="0.25">
      <c r="A384" s="225"/>
      <c r="B384" s="226"/>
      <c r="C384" s="226"/>
      <c r="D384" s="226"/>
      <c r="E384" s="226"/>
      <c r="F384" s="226"/>
      <c r="G384" s="226"/>
      <c r="H384" s="226"/>
      <c r="I384" s="226"/>
      <c r="J384" s="226"/>
      <c r="K384" s="226"/>
      <c r="L384" s="226"/>
      <c r="M384" s="226"/>
      <c r="N384" s="226"/>
      <c r="O384" s="226"/>
      <c r="P384" s="226"/>
      <c r="Q384" s="227"/>
    </row>
    <row r="385" spans="1:17" x14ac:dyDescent="0.25">
      <c r="A385" s="225"/>
      <c r="B385" s="226"/>
      <c r="C385" s="226"/>
      <c r="D385" s="226"/>
      <c r="E385" s="226"/>
      <c r="F385" s="226"/>
      <c r="G385" s="226"/>
      <c r="H385" s="226"/>
      <c r="I385" s="226"/>
      <c r="J385" s="226"/>
      <c r="K385" s="226"/>
      <c r="L385" s="226"/>
      <c r="M385" s="226"/>
      <c r="N385" s="226"/>
      <c r="O385" s="226"/>
      <c r="P385" s="226"/>
      <c r="Q385" s="227"/>
    </row>
    <row r="386" spans="1:17" x14ac:dyDescent="0.25">
      <c r="A386" s="225"/>
      <c r="B386" s="226"/>
      <c r="C386" s="226"/>
      <c r="D386" s="226"/>
      <c r="E386" s="226"/>
      <c r="F386" s="226"/>
      <c r="G386" s="226"/>
      <c r="H386" s="226"/>
      <c r="I386" s="226"/>
      <c r="J386" s="226"/>
      <c r="K386" s="226"/>
      <c r="L386" s="226"/>
      <c r="M386" s="226"/>
      <c r="N386" s="226"/>
      <c r="O386" s="226"/>
      <c r="P386" s="226"/>
      <c r="Q386" s="227"/>
    </row>
    <row r="387" spans="1:17" x14ac:dyDescent="0.25">
      <c r="A387" s="225"/>
      <c r="B387" s="226"/>
      <c r="C387" s="226"/>
      <c r="D387" s="226"/>
      <c r="E387" s="226"/>
      <c r="F387" s="226"/>
      <c r="G387" s="226"/>
      <c r="H387" s="226"/>
      <c r="I387" s="226"/>
      <c r="J387" s="226"/>
      <c r="K387" s="226"/>
      <c r="L387" s="226"/>
      <c r="M387" s="226"/>
      <c r="N387" s="226"/>
      <c r="O387" s="226"/>
      <c r="P387" s="226"/>
      <c r="Q387" s="227"/>
    </row>
    <row r="388" spans="1:17" x14ac:dyDescent="0.25">
      <c r="A388" s="225"/>
      <c r="B388" s="226"/>
      <c r="C388" s="226"/>
      <c r="D388" s="226"/>
      <c r="E388" s="226"/>
      <c r="F388" s="226"/>
      <c r="G388" s="226"/>
      <c r="H388" s="226"/>
      <c r="I388" s="226"/>
      <c r="J388" s="226"/>
      <c r="K388" s="226"/>
      <c r="L388" s="226"/>
      <c r="M388" s="226"/>
      <c r="N388" s="226"/>
      <c r="O388" s="226"/>
      <c r="P388" s="226"/>
      <c r="Q388" s="227"/>
    </row>
    <row r="389" spans="1:17" x14ac:dyDescent="0.25">
      <c r="A389" s="225"/>
      <c r="B389" s="226"/>
      <c r="C389" s="226"/>
      <c r="D389" s="226"/>
      <c r="E389" s="226"/>
      <c r="F389" s="226"/>
      <c r="G389" s="226"/>
      <c r="H389" s="226"/>
      <c r="I389" s="226"/>
      <c r="J389" s="226"/>
      <c r="K389" s="226"/>
      <c r="L389" s="226"/>
      <c r="M389" s="226"/>
      <c r="N389" s="226"/>
      <c r="O389" s="226"/>
      <c r="P389" s="226"/>
      <c r="Q389" s="227"/>
    </row>
    <row r="390" spans="1:17" x14ac:dyDescent="0.25">
      <c r="A390" s="225"/>
      <c r="B390" s="226"/>
      <c r="C390" s="226"/>
      <c r="D390" s="226"/>
      <c r="E390" s="226"/>
      <c r="F390" s="226"/>
      <c r="G390" s="226"/>
      <c r="H390" s="226"/>
      <c r="I390" s="226"/>
      <c r="J390" s="226"/>
      <c r="K390" s="226"/>
      <c r="L390" s="226"/>
      <c r="M390" s="226"/>
      <c r="N390" s="226"/>
      <c r="O390" s="226"/>
      <c r="P390" s="226"/>
      <c r="Q390" s="227"/>
    </row>
    <row r="391" spans="1:17" x14ac:dyDescent="0.25">
      <c r="A391" s="225"/>
      <c r="B391" s="226"/>
      <c r="C391" s="226"/>
      <c r="D391" s="226"/>
      <c r="E391" s="226"/>
      <c r="F391" s="226"/>
      <c r="G391" s="226"/>
      <c r="H391" s="226"/>
      <c r="I391" s="226"/>
      <c r="J391" s="226"/>
      <c r="K391" s="226"/>
      <c r="L391" s="226"/>
      <c r="M391" s="226"/>
      <c r="N391" s="226"/>
      <c r="O391" s="226"/>
      <c r="P391" s="226"/>
      <c r="Q391" s="227"/>
    </row>
    <row r="392" spans="1:17" x14ac:dyDescent="0.25">
      <c r="A392" s="225"/>
      <c r="B392" s="226"/>
      <c r="C392" s="226"/>
      <c r="D392" s="226"/>
      <c r="E392" s="226"/>
      <c r="F392" s="226"/>
      <c r="G392" s="226"/>
      <c r="H392" s="226"/>
      <c r="I392" s="226"/>
      <c r="J392" s="226"/>
      <c r="K392" s="226"/>
      <c r="L392" s="226"/>
      <c r="M392" s="226"/>
      <c r="N392" s="226"/>
      <c r="O392" s="226"/>
      <c r="P392" s="226"/>
      <c r="Q392" s="227"/>
    </row>
    <row r="393" spans="1:17" x14ac:dyDescent="0.25">
      <c r="A393" s="225"/>
      <c r="B393" s="226"/>
      <c r="C393" s="226"/>
      <c r="D393" s="226"/>
      <c r="E393" s="226"/>
      <c r="F393" s="226"/>
      <c r="G393" s="226"/>
      <c r="H393" s="226"/>
      <c r="I393" s="226"/>
      <c r="J393" s="226"/>
      <c r="K393" s="226"/>
      <c r="L393" s="226"/>
      <c r="M393" s="226"/>
      <c r="N393" s="226"/>
      <c r="O393" s="226"/>
      <c r="P393" s="226"/>
      <c r="Q393" s="227"/>
    </row>
    <row r="394" spans="1:17" x14ac:dyDescent="0.25">
      <c r="A394" s="225"/>
      <c r="B394" s="226"/>
      <c r="C394" s="226"/>
      <c r="D394" s="226"/>
      <c r="E394" s="226"/>
      <c r="F394" s="226"/>
      <c r="G394" s="226"/>
      <c r="H394" s="226"/>
      <c r="I394" s="226"/>
      <c r="J394" s="226"/>
      <c r="K394" s="226"/>
      <c r="L394" s="226"/>
      <c r="M394" s="226"/>
      <c r="N394" s="226"/>
      <c r="O394" s="226"/>
      <c r="P394" s="226"/>
      <c r="Q394" s="227"/>
    </row>
    <row r="395" spans="1:17" x14ac:dyDescent="0.25">
      <c r="A395" s="225"/>
      <c r="B395" s="226"/>
      <c r="C395" s="226"/>
      <c r="D395" s="226"/>
      <c r="E395" s="226"/>
      <c r="F395" s="226"/>
      <c r="G395" s="226"/>
      <c r="H395" s="226"/>
      <c r="I395" s="226"/>
      <c r="J395" s="226"/>
      <c r="K395" s="226"/>
      <c r="L395" s="226"/>
      <c r="M395" s="226"/>
      <c r="N395" s="226"/>
      <c r="O395" s="226"/>
      <c r="P395" s="226"/>
      <c r="Q395" s="227"/>
    </row>
    <row r="396" spans="1:17" x14ac:dyDescent="0.25">
      <c r="A396" s="225"/>
      <c r="B396" s="226"/>
      <c r="C396" s="226"/>
      <c r="D396" s="226"/>
      <c r="E396" s="226"/>
      <c r="F396" s="226"/>
      <c r="G396" s="226"/>
      <c r="H396" s="226"/>
      <c r="I396" s="226"/>
      <c r="J396" s="226"/>
      <c r="K396" s="226"/>
      <c r="L396" s="226"/>
      <c r="M396" s="226"/>
      <c r="N396" s="226"/>
      <c r="O396" s="226"/>
      <c r="P396" s="226"/>
      <c r="Q396" s="227"/>
    </row>
    <row r="397" spans="1:17" x14ac:dyDescent="0.25">
      <c r="A397" s="225"/>
      <c r="B397" s="226"/>
      <c r="C397" s="226"/>
      <c r="D397" s="226"/>
      <c r="E397" s="226"/>
      <c r="F397" s="226"/>
      <c r="G397" s="226"/>
      <c r="H397" s="226"/>
      <c r="I397" s="226"/>
      <c r="J397" s="226"/>
      <c r="K397" s="226"/>
      <c r="L397" s="226"/>
      <c r="M397" s="226"/>
      <c r="N397" s="226"/>
      <c r="O397" s="226"/>
      <c r="P397" s="226"/>
      <c r="Q397" s="227"/>
    </row>
    <row r="398" spans="1:17" x14ac:dyDescent="0.25">
      <c r="A398" s="225"/>
      <c r="B398" s="226"/>
      <c r="C398" s="226"/>
      <c r="D398" s="226"/>
      <c r="E398" s="226"/>
      <c r="F398" s="226"/>
      <c r="G398" s="226"/>
      <c r="H398" s="226"/>
      <c r="I398" s="226"/>
      <c r="J398" s="226"/>
      <c r="K398" s="226"/>
      <c r="L398" s="226"/>
      <c r="M398" s="226"/>
      <c r="N398" s="226"/>
      <c r="O398" s="226"/>
      <c r="P398" s="226"/>
      <c r="Q398" s="227"/>
    </row>
    <row r="399" spans="1:17" x14ac:dyDescent="0.25">
      <c r="A399" s="225"/>
      <c r="B399" s="226"/>
      <c r="C399" s="226"/>
      <c r="D399" s="226"/>
      <c r="E399" s="226"/>
      <c r="F399" s="226"/>
      <c r="G399" s="226"/>
      <c r="H399" s="226"/>
      <c r="I399" s="226"/>
      <c r="J399" s="226"/>
      <c r="K399" s="226"/>
      <c r="L399" s="226"/>
      <c r="M399" s="226"/>
      <c r="N399" s="226"/>
      <c r="O399" s="226"/>
      <c r="P399" s="226"/>
      <c r="Q399" s="227"/>
    </row>
    <row r="400" spans="1:17" x14ac:dyDescent="0.25">
      <c r="A400" s="225"/>
      <c r="B400" s="226"/>
      <c r="C400" s="226"/>
      <c r="D400" s="226"/>
      <c r="E400" s="226"/>
      <c r="F400" s="226"/>
      <c r="G400" s="226"/>
      <c r="H400" s="226"/>
      <c r="I400" s="226"/>
      <c r="J400" s="226"/>
      <c r="K400" s="226"/>
      <c r="L400" s="226"/>
      <c r="M400" s="226"/>
      <c r="N400" s="226"/>
      <c r="O400" s="226"/>
      <c r="P400" s="226"/>
      <c r="Q400" s="227"/>
    </row>
    <row r="401" spans="1:17" x14ac:dyDescent="0.25">
      <c r="A401" s="225"/>
      <c r="B401" s="226"/>
      <c r="C401" s="226"/>
      <c r="D401" s="226"/>
      <c r="E401" s="226"/>
      <c r="F401" s="226"/>
      <c r="G401" s="226"/>
      <c r="H401" s="226"/>
      <c r="I401" s="226"/>
      <c r="J401" s="226"/>
      <c r="K401" s="226"/>
      <c r="L401" s="226"/>
      <c r="M401" s="226"/>
      <c r="N401" s="226"/>
      <c r="O401" s="226"/>
      <c r="P401" s="226"/>
      <c r="Q401" s="227"/>
    </row>
    <row r="402" spans="1:17" x14ac:dyDescent="0.25">
      <c r="A402" s="225"/>
      <c r="B402" s="226"/>
      <c r="C402" s="226"/>
      <c r="D402" s="226"/>
      <c r="E402" s="226"/>
      <c r="F402" s="226"/>
      <c r="G402" s="226"/>
      <c r="H402" s="226"/>
      <c r="I402" s="226"/>
      <c r="J402" s="226"/>
      <c r="K402" s="226"/>
      <c r="L402" s="226"/>
      <c r="M402" s="226"/>
      <c r="N402" s="226"/>
      <c r="O402" s="226"/>
      <c r="P402" s="226"/>
      <c r="Q402" s="227"/>
    </row>
    <row r="403" spans="1:17" x14ac:dyDescent="0.25">
      <c r="A403" s="225"/>
      <c r="B403" s="226"/>
      <c r="C403" s="226"/>
      <c r="D403" s="226"/>
      <c r="E403" s="226"/>
      <c r="F403" s="226"/>
      <c r="G403" s="226"/>
      <c r="H403" s="226"/>
      <c r="I403" s="226"/>
      <c r="J403" s="226"/>
      <c r="K403" s="226"/>
      <c r="L403" s="226"/>
      <c r="M403" s="226"/>
      <c r="N403" s="226"/>
      <c r="O403" s="226"/>
      <c r="P403" s="226"/>
      <c r="Q403" s="227"/>
    </row>
    <row r="404" spans="1:17" x14ac:dyDescent="0.25">
      <c r="A404" s="225"/>
      <c r="B404" s="226"/>
      <c r="C404" s="226"/>
      <c r="D404" s="226"/>
      <c r="E404" s="226"/>
      <c r="F404" s="226"/>
      <c r="G404" s="226"/>
      <c r="H404" s="226"/>
      <c r="I404" s="226"/>
      <c r="J404" s="226"/>
      <c r="K404" s="226"/>
      <c r="L404" s="226"/>
      <c r="M404" s="226"/>
      <c r="N404" s="226"/>
      <c r="O404" s="226"/>
      <c r="P404" s="226"/>
      <c r="Q404" s="227"/>
    </row>
    <row r="405" spans="1:17" x14ac:dyDescent="0.25">
      <c r="A405" s="225"/>
      <c r="B405" s="226"/>
      <c r="C405" s="226"/>
      <c r="D405" s="226"/>
      <c r="E405" s="226"/>
      <c r="F405" s="226"/>
      <c r="G405" s="226"/>
      <c r="H405" s="226"/>
      <c r="I405" s="226"/>
      <c r="J405" s="226"/>
      <c r="K405" s="226"/>
      <c r="L405" s="226"/>
      <c r="M405" s="226"/>
      <c r="N405" s="226"/>
      <c r="O405" s="226"/>
      <c r="P405" s="226"/>
      <c r="Q405" s="227"/>
    </row>
    <row r="406" spans="1:17" x14ac:dyDescent="0.25">
      <c r="A406" s="225"/>
      <c r="B406" s="226"/>
      <c r="C406" s="226"/>
      <c r="D406" s="226"/>
      <c r="E406" s="226"/>
      <c r="F406" s="226"/>
      <c r="G406" s="226"/>
      <c r="H406" s="226"/>
      <c r="I406" s="226"/>
      <c r="J406" s="226"/>
      <c r="K406" s="226"/>
      <c r="L406" s="226"/>
      <c r="M406" s="226"/>
      <c r="N406" s="226"/>
      <c r="O406" s="226"/>
      <c r="P406" s="226"/>
      <c r="Q406" s="227"/>
    </row>
    <row r="407" spans="1:17" x14ac:dyDescent="0.25">
      <c r="A407" s="225"/>
      <c r="B407" s="226"/>
      <c r="C407" s="226"/>
      <c r="D407" s="226"/>
      <c r="E407" s="226"/>
      <c r="F407" s="226"/>
      <c r="G407" s="226"/>
      <c r="H407" s="226"/>
      <c r="I407" s="226"/>
      <c r="J407" s="226"/>
      <c r="K407" s="226"/>
      <c r="L407" s="226"/>
      <c r="M407" s="226"/>
      <c r="N407" s="226"/>
      <c r="O407" s="226"/>
      <c r="P407" s="226"/>
      <c r="Q407" s="227"/>
    </row>
    <row r="408" spans="1:17" x14ac:dyDescent="0.25">
      <c r="A408" s="225"/>
      <c r="B408" s="226"/>
      <c r="C408" s="226"/>
      <c r="D408" s="226"/>
      <c r="E408" s="226"/>
      <c r="F408" s="226"/>
      <c r="G408" s="226"/>
      <c r="H408" s="226"/>
      <c r="I408" s="226"/>
      <c r="J408" s="226"/>
      <c r="K408" s="226"/>
      <c r="L408" s="226"/>
      <c r="M408" s="226"/>
      <c r="N408" s="226"/>
      <c r="O408" s="226"/>
      <c r="P408" s="226"/>
      <c r="Q408" s="227"/>
    </row>
    <row r="409" spans="1:17" x14ac:dyDescent="0.25">
      <c r="A409" s="225"/>
      <c r="B409" s="226"/>
      <c r="C409" s="226"/>
      <c r="D409" s="226"/>
      <c r="E409" s="226"/>
      <c r="F409" s="226"/>
      <c r="G409" s="226"/>
      <c r="H409" s="226"/>
      <c r="I409" s="226"/>
      <c r="J409" s="226"/>
      <c r="K409" s="226"/>
      <c r="L409" s="226"/>
      <c r="M409" s="226"/>
      <c r="N409" s="226"/>
      <c r="O409" s="226"/>
      <c r="P409" s="226"/>
      <c r="Q409" s="227"/>
    </row>
    <row r="410" spans="1:17" x14ac:dyDescent="0.25">
      <c r="A410" s="225"/>
      <c r="B410" s="226"/>
      <c r="C410" s="226"/>
      <c r="D410" s="226"/>
      <c r="E410" s="226"/>
      <c r="F410" s="226"/>
      <c r="G410" s="226"/>
      <c r="H410" s="226"/>
      <c r="I410" s="226"/>
      <c r="J410" s="226"/>
      <c r="K410" s="226"/>
      <c r="L410" s="226"/>
      <c r="M410" s="226"/>
      <c r="N410" s="226"/>
      <c r="O410" s="226"/>
      <c r="P410" s="226"/>
      <c r="Q410" s="227"/>
    </row>
    <row r="411" spans="1:17" x14ac:dyDescent="0.25">
      <c r="A411" s="225"/>
      <c r="B411" s="226"/>
      <c r="C411" s="226"/>
      <c r="D411" s="226"/>
      <c r="E411" s="226"/>
      <c r="F411" s="226"/>
      <c r="G411" s="226"/>
      <c r="H411" s="226"/>
      <c r="I411" s="226"/>
      <c r="J411" s="226"/>
      <c r="K411" s="226"/>
      <c r="L411" s="226"/>
      <c r="M411" s="226"/>
      <c r="N411" s="226"/>
      <c r="O411" s="226"/>
      <c r="P411" s="226"/>
      <c r="Q411" s="227"/>
    </row>
    <row r="412" spans="1:17" x14ac:dyDescent="0.25">
      <c r="A412" s="225"/>
      <c r="B412" s="226"/>
      <c r="C412" s="226"/>
      <c r="D412" s="226"/>
      <c r="E412" s="226"/>
      <c r="F412" s="226"/>
      <c r="G412" s="226"/>
      <c r="H412" s="226"/>
      <c r="I412" s="226"/>
      <c r="J412" s="226"/>
      <c r="K412" s="226"/>
      <c r="L412" s="226"/>
      <c r="M412" s="226"/>
      <c r="N412" s="226"/>
      <c r="O412" s="226"/>
      <c r="P412" s="226"/>
      <c r="Q412" s="227"/>
    </row>
    <row r="413" spans="1:17" x14ac:dyDescent="0.25">
      <c r="A413" s="225"/>
      <c r="B413" s="226"/>
      <c r="C413" s="226"/>
      <c r="D413" s="226"/>
      <c r="E413" s="226"/>
      <c r="F413" s="226"/>
      <c r="G413" s="226"/>
      <c r="H413" s="226"/>
      <c r="I413" s="226"/>
      <c r="J413" s="226"/>
      <c r="K413" s="226"/>
      <c r="L413" s="226"/>
      <c r="M413" s="226"/>
      <c r="N413" s="226"/>
      <c r="O413" s="226"/>
      <c r="P413" s="226"/>
      <c r="Q413" s="227"/>
    </row>
    <row r="414" spans="1:17" x14ac:dyDescent="0.25">
      <c r="A414" s="225"/>
      <c r="B414" s="226"/>
      <c r="C414" s="226"/>
      <c r="D414" s="226"/>
      <c r="E414" s="226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7"/>
    </row>
    <row r="415" spans="1:17" x14ac:dyDescent="0.25">
      <c r="A415" s="225"/>
      <c r="B415" s="226"/>
      <c r="C415" s="226"/>
      <c r="D415" s="226"/>
      <c r="E415" s="226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7"/>
    </row>
    <row r="416" spans="1:17" x14ac:dyDescent="0.25">
      <c r="A416" s="225"/>
      <c r="B416" s="226"/>
      <c r="C416" s="226"/>
      <c r="D416" s="226"/>
      <c r="E416" s="226"/>
      <c r="F416" s="226"/>
      <c r="G416" s="226"/>
      <c r="H416" s="226"/>
      <c r="I416" s="226"/>
      <c r="J416" s="226"/>
      <c r="K416" s="226"/>
      <c r="L416" s="226"/>
      <c r="M416" s="226"/>
      <c r="N416" s="226"/>
      <c r="O416" s="226"/>
      <c r="P416" s="226"/>
      <c r="Q416" s="227"/>
    </row>
    <row r="417" spans="1:17" x14ac:dyDescent="0.25">
      <c r="A417" s="225"/>
      <c r="B417" s="226"/>
      <c r="C417" s="226"/>
      <c r="D417" s="226"/>
      <c r="E417" s="226"/>
      <c r="F417" s="226"/>
      <c r="G417" s="226"/>
      <c r="H417" s="226"/>
      <c r="I417" s="226"/>
      <c r="J417" s="226"/>
      <c r="K417" s="226"/>
      <c r="L417" s="226"/>
      <c r="M417" s="226"/>
      <c r="N417" s="226"/>
      <c r="O417" s="226"/>
      <c r="P417" s="226"/>
      <c r="Q417" s="227"/>
    </row>
    <row r="418" spans="1:17" x14ac:dyDescent="0.25">
      <c r="A418" s="225"/>
      <c r="B418" s="226"/>
      <c r="C418" s="226"/>
      <c r="D418" s="226"/>
      <c r="E418" s="226"/>
      <c r="F418" s="226"/>
      <c r="G418" s="226"/>
      <c r="H418" s="226"/>
      <c r="I418" s="226"/>
      <c r="J418" s="226"/>
      <c r="K418" s="226"/>
      <c r="L418" s="226"/>
      <c r="M418" s="226"/>
      <c r="N418" s="226"/>
      <c r="O418" s="226"/>
      <c r="P418" s="226"/>
      <c r="Q418" s="227"/>
    </row>
    <row r="419" spans="1:17" x14ac:dyDescent="0.25">
      <c r="A419" s="225"/>
      <c r="B419" s="226"/>
      <c r="C419" s="226"/>
      <c r="D419" s="226"/>
      <c r="E419" s="226"/>
      <c r="F419" s="226"/>
      <c r="G419" s="226"/>
      <c r="H419" s="226"/>
      <c r="I419" s="226"/>
      <c r="J419" s="226"/>
      <c r="K419" s="226"/>
      <c r="L419" s="226"/>
      <c r="M419" s="226"/>
      <c r="N419" s="226"/>
      <c r="O419" s="226"/>
      <c r="P419" s="226"/>
      <c r="Q419" s="227"/>
    </row>
    <row r="420" spans="1:17" x14ac:dyDescent="0.25">
      <c r="A420" s="225"/>
      <c r="B420" s="226"/>
      <c r="C420" s="226"/>
      <c r="D420" s="226"/>
      <c r="E420" s="226"/>
      <c r="F420" s="226"/>
      <c r="G420" s="226"/>
      <c r="H420" s="226"/>
      <c r="I420" s="226"/>
      <c r="J420" s="226"/>
      <c r="K420" s="226"/>
      <c r="L420" s="226"/>
      <c r="M420" s="226"/>
      <c r="N420" s="226"/>
      <c r="O420" s="226"/>
      <c r="P420" s="226"/>
      <c r="Q420" s="227"/>
    </row>
    <row r="421" spans="1:17" x14ac:dyDescent="0.25">
      <c r="A421" s="225"/>
      <c r="B421" s="226"/>
      <c r="C421" s="226"/>
      <c r="D421" s="226"/>
      <c r="E421" s="226"/>
      <c r="F421" s="226"/>
      <c r="G421" s="226"/>
      <c r="H421" s="226"/>
      <c r="I421" s="226"/>
      <c r="J421" s="226"/>
      <c r="K421" s="226"/>
      <c r="L421" s="226"/>
      <c r="M421" s="226"/>
      <c r="N421" s="226"/>
      <c r="O421" s="226"/>
      <c r="P421" s="226"/>
      <c r="Q421" s="227"/>
    </row>
    <row r="422" spans="1:17" x14ac:dyDescent="0.25">
      <c r="A422" s="225"/>
      <c r="B422" s="226"/>
      <c r="C422" s="226"/>
      <c r="D422" s="226"/>
      <c r="E422" s="226"/>
      <c r="F422" s="226"/>
      <c r="G422" s="226"/>
      <c r="H422" s="226"/>
      <c r="I422" s="226"/>
      <c r="J422" s="226"/>
      <c r="K422" s="226"/>
      <c r="L422" s="226"/>
      <c r="M422" s="226"/>
      <c r="N422" s="226"/>
      <c r="O422" s="226"/>
      <c r="P422" s="226"/>
      <c r="Q422" s="227"/>
    </row>
    <row r="423" spans="1:17" x14ac:dyDescent="0.25">
      <c r="A423" s="225"/>
      <c r="B423" s="226"/>
      <c r="C423" s="226"/>
      <c r="D423" s="226"/>
      <c r="E423" s="226"/>
      <c r="F423" s="226"/>
      <c r="G423" s="226"/>
      <c r="H423" s="226"/>
      <c r="I423" s="226"/>
      <c r="J423" s="226"/>
      <c r="K423" s="226"/>
      <c r="L423" s="226"/>
      <c r="M423" s="226"/>
      <c r="N423" s="226"/>
      <c r="O423" s="226"/>
      <c r="P423" s="226"/>
      <c r="Q423" s="227"/>
    </row>
    <row r="424" spans="1:17" x14ac:dyDescent="0.25">
      <c r="A424" s="225"/>
      <c r="B424" s="226"/>
      <c r="C424" s="226"/>
      <c r="D424" s="226"/>
      <c r="E424" s="226"/>
      <c r="F424" s="226"/>
      <c r="G424" s="226"/>
      <c r="H424" s="226"/>
      <c r="I424" s="226"/>
      <c r="J424" s="226"/>
      <c r="K424" s="226"/>
      <c r="L424" s="226"/>
      <c r="M424" s="226"/>
      <c r="N424" s="226"/>
      <c r="O424" s="226"/>
      <c r="P424" s="226"/>
      <c r="Q424" s="227"/>
    </row>
    <row r="425" spans="1:17" x14ac:dyDescent="0.25">
      <c r="A425" s="225"/>
      <c r="B425" s="226"/>
      <c r="C425" s="226"/>
      <c r="D425" s="226"/>
      <c r="E425" s="226"/>
      <c r="F425" s="226"/>
      <c r="G425" s="226"/>
      <c r="H425" s="226"/>
      <c r="I425" s="226"/>
      <c r="J425" s="226"/>
      <c r="K425" s="226"/>
      <c r="L425" s="226"/>
      <c r="M425" s="226"/>
      <c r="N425" s="226"/>
      <c r="O425" s="226"/>
      <c r="P425" s="226"/>
      <c r="Q425" s="227"/>
    </row>
    <row r="426" spans="1:17" x14ac:dyDescent="0.25">
      <c r="A426" s="225"/>
      <c r="B426" s="226"/>
      <c r="C426" s="226"/>
      <c r="D426" s="226"/>
      <c r="E426" s="226"/>
      <c r="F426" s="226"/>
      <c r="G426" s="226"/>
      <c r="H426" s="226"/>
      <c r="I426" s="226"/>
      <c r="J426" s="226"/>
      <c r="K426" s="226"/>
      <c r="L426" s="226"/>
      <c r="M426" s="226"/>
      <c r="N426" s="226"/>
      <c r="O426" s="226"/>
      <c r="P426" s="226"/>
      <c r="Q426" s="227"/>
    </row>
    <row r="427" spans="1:17" x14ac:dyDescent="0.25">
      <c r="A427" s="225"/>
      <c r="B427" s="226"/>
      <c r="C427" s="226"/>
      <c r="D427" s="226"/>
      <c r="E427" s="226"/>
      <c r="F427" s="226"/>
      <c r="G427" s="226"/>
      <c r="H427" s="226"/>
      <c r="I427" s="226"/>
      <c r="J427" s="226"/>
      <c r="K427" s="226"/>
      <c r="L427" s="226"/>
      <c r="M427" s="226"/>
      <c r="N427" s="226"/>
      <c r="O427" s="226"/>
      <c r="P427" s="226"/>
      <c r="Q427" s="227"/>
    </row>
    <row r="428" spans="1:17" x14ac:dyDescent="0.25">
      <c r="A428" s="225"/>
      <c r="B428" s="226"/>
      <c r="C428" s="226"/>
      <c r="D428" s="226"/>
      <c r="E428" s="226"/>
      <c r="F428" s="226"/>
      <c r="G428" s="226"/>
      <c r="H428" s="226"/>
      <c r="I428" s="226"/>
      <c r="J428" s="226"/>
      <c r="K428" s="226"/>
      <c r="L428" s="226"/>
      <c r="M428" s="226"/>
      <c r="N428" s="226"/>
      <c r="O428" s="226"/>
      <c r="P428" s="226"/>
      <c r="Q428" s="227"/>
    </row>
    <row r="429" spans="1:17" x14ac:dyDescent="0.25">
      <c r="A429" s="225"/>
      <c r="B429" s="226"/>
      <c r="C429" s="226"/>
      <c r="D429" s="226"/>
      <c r="E429" s="226"/>
      <c r="F429" s="226"/>
      <c r="G429" s="226"/>
      <c r="H429" s="226"/>
      <c r="I429" s="226"/>
      <c r="J429" s="226"/>
      <c r="K429" s="226"/>
      <c r="L429" s="226"/>
      <c r="M429" s="226"/>
      <c r="N429" s="226"/>
      <c r="O429" s="226"/>
      <c r="P429" s="226"/>
      <c r="Q429" s="227"/>
    </row>
    <row r="430" spans="1:17" x14ac:dyDescent="0.25">
      <c r="A430" s="225"/>
      <c r="B430" s="226"/>
      <c r="C430" s="226"/>
      <c r="D430" s="226"/>
      <c r="E430" s="226"/>
      <c r="F430" s="226"/>
      <c r="G430" s="226"/>
      <c r="H430" s="226"/>
      <c r="I430" s="226"/>
      <c r="J430" s="226"/>
      <c r="K430" s="226"/>
      <c r="L430" s="226"/>
      <c r="M430" s="226"/>
      <c r="N430" s="226"/>
      <c r="O430" s="226"/>
      <c r="P430" s="226"/>
      <c r="Q430" s="227"/>
    </row>
    <row r="431" spans="1:17" x14ac:dyDescent="0.25">
      <c r="A431" s="225"/>
      <c r="B431" s="226"/>
      <c r="C431" s="226"/>
      <c r="D431" s="226"/>
      <c r="E431" s="226"/>
      <c r="F431" s="226"/>
      <c r="G431" s="226"/>
      <c r="H431" s="226"/>
      <c r="I431" s="226"/>
      <c r="J431" s="226"/>
      <c r="K431" s="226"/>
      <c r="L431" s="226"/>
      <c r="M431" s="226"/>
      <c r="N431" s="226"/>
      <c r="O431" s="226"/>
      <c r="P431" s="226"/>
      <c r="Q431" s="227"/>
    </row>
    <row r="432" spans="1:17" x14ac:dyDescent="0.25">
      <c r="A432" s="225"/>
      <c r="B432" s="226"/>
      <c r="C432" s="226"/>
      <c r="D432" s="226"/>
      <c r="E432" s="226"/>
      <c r="F432" s="226"/>
      <c r="G432" s="226"/>
      <c r="H432" s="226"/>
      <c r="I432" s="226"/>
      <c r="J432" s="226"/>
      <c r="K432" s="226"/>
      <c r="L432" s="226"/>
      <c r="M432" s="226"/>
      <c r="N432" s="226"/>
      <c r="O432" s="226"/>
      <c r="P432" s="226"/>
      <c r="Q432" s="227"/>
    </row>
    <row r="433" spans="1:17" x14ac:dyDescent="0.25">
      <c r="A433" s="225"/>
      <c r="B433" s="226"/>
      <c r="C433" s="226"/>
      <c r="D433" s="226"/>
      <c r="E433" s="226"/>
      <c r="F433" s="226"/>
      <c r="G433" s="226"/>
      <c r="H433" s="226"/>
      <c r="I433" s="226"/>
      <c r="J433" s="226"/>
      <c r="K433" s="226"/>
      <c r="L433" s="226"/>
      <c r="M433" s="226"/>
      <c r="N433" s="226"/>
      <c r="O433" s="226"/>
      <c r="P433" s="226"/>
      <c r="Q433" s="227"/>
    </row>
    <row r="434" spans="1:17" x14ac:dyDescent="0.25">
      <c r="A434" s="225"/>
      <c r="B434" s="226"/>
      <c r="C434" s="226"/>
      <c r="D434" s="226"/>
      <c r="E434" s="226"/>
      <c r="F434" s="226"/>
      <c r="G434" s="226"/>
      <c r="H434" s="226"/>
      <c r="I434" s="226"/>
      <c r="J434" s="226"/>
      <c r="K434" s="226"/>
      <c r="L434" s="226"/>
      <c r="M434" s="226"/>
      <c r="N434" s="226"/>
      <c r="O434" s="226"/>
      <c r="P434" s="226"/>
      <c r="Q434" s="227"/>
    </row>
    <row r="435" spans="1:17" x14ac:dyDescent="0.25">
      <c r="A435" s="225"/>
      <c r="B435" s="226"/>
      <c r="C435" s="226"/>
      <c r="D435" s="226"/>
      <c r="E435" s="226"/>
      <c r="F435" s="226"/>
      <c r="G435" s="226"/>
      <c r="H435" s="226"/>
      <c r="I435" s="226"/>
      <c r="J435" s="226"/>
      <c r="K435" s="226"/>
      <c r="L435" s="226"/>
      <c r="M435" s="226"/>
      <c r="N435" s="226"/>
      <c r="O435" s="226"/>
      <c r="P435" s="226"/>
      <c r="Q435" s="227"/>
    </row>
    <row r="436" spans="1:17" x14ac:dyDescent="0.25">
      <c r="A436" s="225"/>
      <c r="B436" s="226"/>
      <c r="C436" s="226"/>
      <c r="D436" s="226"/>
      <c r="E436" s="226"/>
      <c r="F436" s="226"/>
      <c r="G436" s="226"/>
      <c r="H436" s="226"/>
      <c r="I436" s="226"/>
      <c r="J436" s="226"/>
      <c r="K436" s="226"/>
      <c r="L436" s="226"/>
      <c r="M436" s="226"/>
      <c r="N436" s="226"/>
      <c r="O436" s="226"/>
      <c r="P436" s="226"/>
      <c r="Q436" s="227"/>
    </row>
    <row r="437" spans="1:17" x14ac:dyDescent="0.25">
      <c r="A437" s="225"/>
      <c r="B437" s="226"/>
      <c r="C437" s="226"/>
      <c r="D437" s="226"/>
      <c r="E437" s="226"/>
      <c r="F437" s="226"/>
      <c r="G437" s="226"/>
      <c r="H437" s="226"/>
      <c r="I437" s="226"/>
      <c r="J437" s="226"/>
      <c r="K437" s="226"/>
      <c r="L437" s="226"/>
      <c r="M437" s="226"/>
      <c r="N437" s="226"/>
      <c r="O437" s="226"/>
      <c r="P437" s="226"/>
      <c r="Q437" s="227"/>
    </row>
    <row r="438" spans="1:17" x14ac:dyDescent="0.25">
      <c r="A438" s="225"/>
      <c r="B438" s="226"/>
      <c r="C438" s="226"/>
      <c r="D438" s="226"/>
      <c r="E438" s="226"/>
      <c r="F438" s="226"/>
      <c r="G438" s="226"/>
      <c r="H438" s="226"/>
      <c r="I438" s="226"/>
      <c r="J438" s="226"/>
      <c r="K438" s="226"/>
      <c r="L438" s="226"/>
      <c r="M438" s="226"/>
      <c r="N438" s="226"/>
      <c r="O438" s="226"/>
      <c r="P438" s="226"/>
      <c r="Q438" s="227"/>
    </row>
    <row r="439" spans="1:17" x14ac:dyDescent="0.25">
      <c r="A439" s="225"/>
      <c r="B439" s="226"/>
      <c r="C439" s="226"/>
      <c r="D439" s="226"/>
      <c r="E439" s="226"/>
      <c r="F439" s="226"/>
      <c r="G439" s="226"/>
      <c r="H439" s="226"/>
      <c r="I439" s="226"/>
      <c r="J439" s="226"/>
      <c r="K439" s="226"/>
      <c r="L439" s="226"/>
      <c r="M439" s="226"/>
      <c r="N439" s="226"/>
      <c r="O439" s="226"/>
      <c r="P439" s="226"/>
      <c r="Q439" s="227"/>
    </row>
    <row r="440" spans="1:17" x14ac:dyDescent="0.25">
      <c r="A440" s="225"/>
      <c r="B440" s="226"/>
      <c r="C440" s="226"/>
      <c r="D440" s="226"/>
      <c r="E440" s="226"/>
      <c r="F440" s="226"/>
      <c r="G440" s="226"/>
      <c r="H440" s="226"/>
      <c r="I440" s="226"/>
      <c r="J440" s="226"/>
      <c r="K440" s="226"/>
      <c r="L440" s="226"/>
      <c r="M440" s="226"/>
      <c r="N440" s="226"/>
      <c r="O440" s="226"/>
      <c r="P440" s="226"/>
      <c r="Q440" s="227"/>
    </row>
    <row r="441" spans="1:17" x14ac:dyDescent="0.25">
      <c r="A441" s="225"/>
      <c r="B441" s="226"/>
      <c r="C441" s="226"/>
      <c r="D441" s="226"/>
      <c r="E441" s="226"/>
      <c r="F441" s="226"/>
      <c r="G441" s="226"/>
      <c r="H441" s="226"/>
      <c r="I441" s="226"/>
      <c r="J441" s="226"/>
      <c r="K441" s="226"/>
      <c r="L441" s="226"/>
      <c r="M441" s="226"/>
      <c r="N441" s="226"/>
      <c r="O441" s="226"/>
      <c r="P441" s="226"/>
      <c r="Q441" s="227"/>
    </row>
    <row r="442" spans="1:17" x14ac:dyDescent="0.25">
      <c r="A442" s="225"/>
      <c r="B442" s="226"/>
      <c r="C442" s="226"/>
      <c r="D442" s="226"/>
      <c r="E442" s="226"/>
      <c r="F442" s="226"/>
      <c r="G442" s="226"/>
      <c r="H442" s="226"/>
      <c r="I442" s="226"/>
      <c r="J442" s="226"/>
      <c r="K442" s="226"/>
      <c r="L442" s="226"/>
      <c r="M442" s="226"/>
      <c r="N442" s="226"/>
      <c r="O442" s="226"/>
      <c r="P442" s="226"/>
      <c r="Q442" s="227"/>
    </row>
    <row r="443" spans="1:17" x14ac:dyDescent="0.25">
      <c r="A443" s="225"/>
      <c r="B443" s="226"/>
      <c r="C443" s="226"/>
      <c r="D443" s="226"/>
      <c r="E443" s="226"/>
      <c r="F443" s="226"/>
      <c r="G443" s="226"/>
      <c r="H443" s="226"/>
      <c r="I443" s="226"/>
      <c r="J443" s="226"/>
      <c r="K443" s="226"/>
      <c r="L443" s="226"/>
      <c r="M443" s="226"/>
      <c r="N443" s="226"/>
      <c r="O443" s="226"/>
      <c r="P443" s="226"/>
      <c r="Q443" s="227"/>
    </row>
    <row r="444" spans="1:17" x14ac:dyDescent="0.25">
      <c r="A444" s="225"/>
      <c r="B444" s="226"/>
      <c r="C444" s="226"/>
      <c r="D444" s="226"/>
      <c r="E444" s="226"/>
      <c r="F444" s="226"/>
      <c r="G444" s="226"/>
      <c r="H444" s="226"/>
      <c r="I444" s="226"/>
      <c r="J444" s="226"/>
      <c r="K444" s="226"/>
      <c r="L444" s="226"/>
      <c r="M444" s="226"/>
      <c r="N444" s="226"/>
      <c r="O444" s="226"/>
      <c r="P444" s="226"/>
      <c r="Q444" s="227"/>
    </row>
    <row r="445" spans="1:17" x14ac:dyDescent="0.25">
      <c r="A445" s="225"/>
      <c r="B445" s="226"/>
      <c r="C445" s="226"/>
      <c r="D445" s="226"/>
      <c r="E445" s="226"/>
      <c r="F445" s="226"/>
      <c r="G445" s="226"/>
      <c r="H445" s="226"/>
      <c r="I445" s="226"/>
      <c r="J445" s="226"/>
      <c r="K445" s="226"/>
      <c r="L445" s="226"/>
      <c r="M445" s="226"/>
      <c r="N445" s="226"/>
      <c r="O445" s="226"/>
      <c r="P445" s="226"/>
      <c r="Q445" s="227"/>
    </row>
    <row r="446" spans="1:17" x14ac:dyDescent="0.25">
      <c r="A446" s="225"/>
      <c r="B446" s="226"/>
      <c r="C446" s="226"/>
      <c r="D446" s="226"/>
      <c r="E446" s="226"/>
      <c r="F446" s="226"/>
      <c r="G446" s="226"/>
      <c r="H446" s="226"/>
      <c r="I446" s="226"/>
      <c r="J446" s="226"/>
      <c r="K446" s="226"/>
      <c r="L446" s="226"/>
      <c r="M446" s="226"/>
      <c r="N446" s="226"/>
      <c r="O446" s="226"/>
      <c r="P446" s="226"/>
      <c r="Q446" s="227"/>
    </row>
    <row r="447" spans="1:17" x14ac:dyDescent="0.25">
      <c r="A447" s="225"/>
      <c r="B447" s="226"/>
      <c r="C447" s="226"/>
      <c r="D447" s="226"/>
      <c r="E447" s="226"/>
      <c r="F447" s="226"/>
      <c r="G447" s="226"/>
      <c r="H447" s="226"/>
      <c r="I447" s="226"/>
      <c r="J447" s="226"/>
      <c r="K447" s="226"/>
      <c r="L447" s="226"/>
      <c r="M447" s="226"/>
      <c r="N447" s="226"/>
      <c r="O447" s="226"/>
      <c r="P447" s="226"/>
      <c r="Q447" s="227"/>
    </row>
    <row r="448" spans="1:17" x14ac:dyDescent="0.25">
      <c r="A448" s="225"/>
      <c r="B448" s="226"/>
      <c r="C448" s="226"/>
      <c r="D448" s="226"/>
      <c r="E448" s="226"/>
      <c r="F448" s="226"/>
      <c r="G448" s="226"/>
      <c r="H448" s="226"/>
      <c r="I448" s="226"/>
      <c r="J448" s="226"/>
      <c r="K448" s="226"/>
      <c r="L448" s="226"/>
      <c r="M448" s="226"/>
      <c r="N448" s="226"/>
      <c r="O448" s="226"/>
      <c r="P448" s="226"/>
      <c r="Q448" s="227"/>
    </row>
    <row r="449" spans="1:17" x14ac:dyDescent="0.25">
      <c r="A449" s="225"/>
      <c r="B449" s="226"/>
      <c r="C449" s="226"/>
      <c r="D449" s="226"/>
      <c r="E449" s="226"/>
      <c r="F449" s="226"/>
      <c r="G449" s="226"/>
      <c r="H449" s="226"/>
      <c r="I449" s="226"/>
      <c r="J449" s="226"/>
      <c r="K449" s="226"/>
      <c r="L449" s="226"/>
      <c r="M449" s="226"/>
      <c r="N449" s="226"/>
      <c r="O449" s="226"/>
      <c r="P449" s="226"/>
      <c r="Q449" s="227"/>
    </row>
    <row r="450" spans="1:17" x14ac:dyDescent="0.25">
      <c r="A450" s="225"/>
      <c r="B450" s="226"/>
      <c r="C450" s="226"/>
      <c r="D450" s="226"/>
      <c r="E450" s="226"/>
      <c r="F450" s="226"/>
      <c r="G450" s="226"/>
      <c r="H450" s="226"/>
      <c r="I450" s="226"/>
      <c r="J450" s="226"/>
      <c r="K450" s="226"/>
      <c r="L450" s="226"/>
      <c r="M450" s="226"/>
      <c r="N450" s="226"/>
      <c r="O450" s="226"/>
      <c r="P450" s="226"/>
      <c r="Q450" s="227"/>
    </row>
    <row r="451" spans="1:17" x14ac:dyDescent="0.25">
      <c r="A451" s="234"/>
      <c r="B451" s="235"/>
      <c r="C451" s="235"/>
      <c r="D451" s="235"/>
      <c r="E451" s="235"/>
      <c r="F451" s="235"/>
      <c r="G451" s="235"/>
      <c r="H451" s="235"/>
      <c r="I451" s="235"/>
      <c r="J451" s="235"/>
      <c r="K451" s="235"/>
      <c r="L451" s="235"/>
      <c r="M451" s="235"/>
      <c r="N451" s="235"/>
      <c r="O451" s="235"/>
      <c r="P451" s="235"/>
      <c r="Q451" s="235"/>
    </row>
    <row r="452" spans="1:17" x14ac:dyDescent="0.25">
      <c r="A452" s="234"/>
      <c r="B452" s="235"/>
      <c r="C452" s="235"/>
      <c r="D452" s="235"/>
      <c r="E452" s="235"/>
      <c r="F452" s="235"/>
      <c r="G452" s="235"/>
      <c r="H452" s="235"/>
      <c r="I452" s="235"/>
      <c r="J452" s="235"/>
      <c r="K452" s="235"/>
      <c r="L452" s="235"/>
      <c r="M452" s="235"/>
      <c r="N452" s="235"/>
      <c r="O452" s="235"/>
      <c r="P452" s="235"/>
      <c r="Q452" s="235"/>
    </row>
    <row r="453" spans="1:17" x14ac:dyDescent="0.25">
      <c r="A453" s="234"/>
      <c r="B453" s="235"/>
      <c r="C453" s="235"/>
      <c r="D453" s="235"/>
      <c r="E453" s="235"/>
      <c r="F453" s="235"/>
      <c r="G453" s="235"/>
      <c r="H453" s="235"/>
      <c r="I453" s="235"/>
      <c r="J453" s="235"/>
      <c r="K453" s="235"/>
      <c r="L453" s="235"/>
      <c r="M453" s="235"/>
      <c r="N453" s="235"/>
      <c r="O453" s="235"/>
      <c r="P453" s="235"/>
      <c r="Q453" s="235"/>
    </row>
    <row r="454" spans="1:17" x14ac:dyDescent="0.25">
      <c r="A454" s="234"/>
      <c r="B454" s="235"/>
      <c r="C454" s="235"/>
      <c r="D454" s="235"/>
      <c r="E454" s="235"/>
      <c r="F454" s="235"/>
      <c r="G454" s="235"/>
      <c r="H454" s="235"/>
      <c r="I454" s="235"/>
      <c r="J454" s="235"/>
      <c r="K454" s="235"/>
      <c r="L454" s="235"/>
      <c r="M454" s="235"/>
      <c r="N454" s="235"/>
      <c r="O454" s="235"/>
      <c r="P454" s="235"/>
      <c r="Q454" s="235"/>
    </row>
    <row r="455" spans="1:17" x14ac:dyDescent="0.25">
      <c r="A455" s="234"/>
      <c r="B455" s="235"/>
      <c r="C455" s="235"/>
      <c r="D455" s="235"/>
      <c r="E455" s="235"/>
      <c r="F455" s="235"/>
      <c r="G455" s="235"/>
      <c r="H455" s="235"/>
      <c r="I455" s="235"/>
      <c r="J455" s="235"/>
      <c r="K455" s="235"/>
      <c r="L455" s="235"/>
      <c r="M455" s="235"/>
      <c r="N455" s="235"/>
      <c r="O455" s="235"/>
      <c r="P455" s="235"/>
      <c r="Q455" s="235"/>
    </row>
    <row r="456" spans="1:17" x14ac:dyDescent="0.25">
      <c r="A456" s="234"/>
      <c r="B456" s="235"/>
      <c r="C456" s="235"/>
      <c r="D456" s="235"/>
      <c r="E456" s="235"/>
      <c r="F456" s="235"/>
      <c r="G456" s="235"/>
      <c r="H456" s="235"/>
      <c r="I456" s="235"/>
      <c r="J456" s="235"/>
      <c r="K456" s="235"/>
      <c r="L456" s="235"/>
      <c r="M456" s="235"/>
      <c r="N456" s="235"/>
      <c r="O456" s="235"/>
      <c r="P456" s="235"/>
      <c r="Q456" s="235"/>
    </row>
    <row r="457" spans="1:17" x14ac:dyDescent="0.25">
      <c r="A457" s="234"/>
      <c r="B457" s="235"/>
      <c r="C457" s="235"/>
      <c r="D457" s="235"/>
      <c r="E457" s="235"/>
      <c r="F457" s="235"/>
      <c r="G457" s="235"/>
      <c r="H457" s="235"/>
      <c r="I457" s="235"/>
      <c r="J457" s="235"/>
      <c r="K457" s="235"/>
      <c r="L457" s="235"/>
      <c r="M457" s="235"/>
      <c r="N457" s="235"/>
      <c r="O457" s="235"/>
      <c r="P457" s="235"/>
      <c r="Q457" s="235"/>
    </row>
    <row r="458" spans="1:17" x14ac:dyDescent="0.25">
      <c r="A458" s="234"/>
      <c r="B458" s="235"/>
      <c r="C458" s="235"/>
      <c r="D458" s="235"/>
      <c r="E458" s="235"/>
      <c r="F458" s="235"/>
      <c r="G458" s="235"/>
      <c r="H458" s="235"/>
      <c r="I458" s="235"/>
      <c r="J458" s="235"/>
      <c r="K458" s="235"/>
      <c r="L458" s="235"/>
      <c r="M458" s="235"/>
      <c r="N458" s="235"/>
      <c r="O458" s="235"/>
      <c r="P458" s="235"/>
      <c r="Q458" s="235"/>
    </row>
    <row r="459" spans="1:17" x14ac:dyDescent="0.25">
      <c r="A459" s="234"/>
      <c r="B459" s="235"/>
      <c r="C459" s="235"/>
      <c r="D459" s="235"/>
      <c r="E459" s="235"/>
      <c r="F459" s="235"/>
      <c r="G459" s="235"/>
      <c r="H459" s="235"/>
      <c r="I459" s="235"/>
      <c r="J459" s="235"/>
      <c r="K459" s="235"/>
      <c r="L459" s="235"/>
      <c r="M459" s="235"/>
      <c r="N459" s="235"/>
      <c r="O459" s="235"/>
      <c r="P459" s="235"/>
      <c r="Q459" s="235"/>
    </row>
    <row r="460" spans="1:17" x14ac:dyDescent="0.25">
      <c r="A460" s="234"/>
      <c r="B460" s="235"/>
      <c r="C460" s="235"/>
      <c r="D460" s="235"/>
      <c r="E460" s="235"/>
      <c r="F460" s="235"/>
      <c r="G460" s="235"/>
      <c r="H460" s="235"/>
      <c r="I460" s="235"/>
      <c r="J460" s="235"/>
      <c r="K460" s="235"/>
      <c r="L460" s="235"/>
      <c r="M460" s="235"/>
      <c r="N460" s="235"/>
      <c r="O460" s="235"/>
      <c r="P460" s="235"/>
      <c r="Q460" s="235"/>
    </row>
    <row r="461" spans="1:17" x14ac:dyDescent="0.25">
      <c r="A461" s="234"/>
      <c r="B461" s="235"/>
      <c r="C461" s="235"/>
      <c r="D461" s="235"/>
      <c r="E461" s="235"/>
      <c r="F461" s="235"/>
      <c r="G461" s="235"/>
      <c r="H461" s="235"/>
      <c r="I461" s="235"/>
      <c r="J461" s="235"/>
      <c r="K461" s="235"/>
      <c r="L461" s="235"/>
      <c r="M461" s="235"/>
      <c r="N461" s="235"/>
      <c r="O461" s="235"/>
      <c r="P461" s="235"/>
      <c r="Q461" s="235"/>
    </row>
    <row r="462" spans="1:17" x14ac:dyDescent="0.25">
      <c r="A462" s="234"/>
      <c r="B462" s="235"/>
      <c r="C462" s="235"/>
      <c r="D462" s="235"/>
      <c r="E462" s="235"/>
      <c r="F462" s="235"/>
      <c r="G462" s="235"/>
      <c r="H462" s="235"/>
      <c r="I462" s="235"/>
      <c r="J462" s="235"/>
      <c r="K462" s="235"/>
      <c r="L462" s="235"/>
      <c r="M462" s="235"/>
      <c r="N462" s="235"/>
      <c r="O462" s="235"/>
      <c r="P462" s="235"/>
      <c r="Q462" s="235"/>
    </row>
    <row r="463" spans="1:17" x14ac:dyDescent="0.25">
      <c r="A463" s="234"/>
      <c r="B463" s="235"/>
      <c r="C463" s="235"/>
      <c r="D463" s="235"/>
      <c r="E463" s="235"/>
      <c r="F463" s="235"/>
      <c r="G463" s="235"/>
      <c r="H463" s="235"/>
      <c r="I463" s="235"/>
      <c r="J463" s="235"/>
      <c r="K463" s="235"/>
      <c r="L463" s="235"/>
      <c r="M463" s="235"/>
      <c r="N463" s="235"/>
      <c r="O463" s="235"/>
      <c r="P463" s="235"/>
      <c r="Q463" s="235"/>
    </row>
    <row r="464" spans="1:17" x14ac:dyDescent="0.25">
      <c r="A464" s="234"/>
      <c r="B464" s="235"/>
      <c r="C464" s="235"/>
      <c r="D464" s="235"/>
      <c r="E464" s="235"/>
      <c r="F464" s="235"/>
      <c r="G464" s="235"/>
      <c r="H464" s="235"/>
      <c r="I464" s="235"/>
      <c r="J464" s="235"/>
      <c r="K464" s="235"/>
      <c r="L464" s="235"/>
      <c r="M464" s="235"/>
      <c r="N464" s="235"/>
      <c r="O464" s="235"/>
      <c r="P464" s="235"/>
      <c r="Q464" s="235"/>
    </row>
    <row r="465" spans="1:17" x14ac:dyDescent="0.25">
      <c r="A465" s="234"/>
      <c r="B465" s="235"/>
      <c r="C465" s="235"/>
      <c r="D465" s="235"/>
      <c r="E465" s="235"/>
      <c r="F465" s="235"/>
      <c r="G465" s="235"/>
      <c r="H465" s="235"/>
      <c r="I465" s="235"/>
      <c r="J465" s="235"/>
      <c r="K465" s="235"/>
      <c r="L465" s="235"/>
      <c r="M465" s="235"/>
      <c r="N465" s="235"/>
      <c r="O465" s="235"/>
      <c r="P465" s="235"/>
      <c r="Q465" s="235"/>
    </row>
    <row r="466" spans="1:17" x14ac:dyDescent="0.25">
      <c r="A466" s="234"/>
      <c r="B466" s="235"/>
      <c r="C466" s="235"/>
      <c r="D466" s="235"/>
      <c r="E466" s="235"/>
      <c r="F466" s="235"/>
      <c r="G466" s="235"/>
      <c r="H466" s="235"/>
      <c r="I466" s="235"/>
      <c r="J466" s="235"/>
      <c r="K466" s="235"/>
      <c r="L466" s="235"/>
      <c r="M466" s="235"/>
      <c r="N466" s="235"/>
      <c r="O466" s="235"/>
      <c r="P466" s="235"/>
      <c r="Q466" s="235"/>
    </row>
    <row r="467" spans="1:17" x14ac:dyDescent="0.25">
      <c r="A467" s="234"/>
      <c r="B467" s="235"/>
      <c r="C467" s="235"/>
      <c r="D467" s="235"/>
      <c r="E467" s="235"/>
      <c r="F467" s="235"/>
      <c r="G467" s="235"/>
      <c r="H467" s="235"/>
      <c r="I467" s="235"/>
      <c r="J467" s="235"/>
      <c r="K467" s="235"/>
      <c r="L467" s="235"/>
      <c r="M467" s="235"/>
      <c r="N467" s="235"/>
      <c r="O467" s="235"/>
      <c r="P467" s="235"/>
      <c r="Q467" s="235"/>
    </row>
    <row r="468" spans="1:17" x14ac:dyDescent="0.25">
      <c r="A468" s="234"/>
      <c r="B468" s="235"/>
      <c r="C468" s="235"/>
      <c r="D468" s="235"/>
      <c r="E468" s="235"/>
      <c r="F468" s="235"/>
      <c r="G468" s="235"/>
      <c r="H468" s="235"/>
      <c r="I468" s="235"/>
      <c r="J468" s="235"/>
      <c r="K468" s="235"/>
      <c r="L468" s="235"/>
      <c r="M468" s="235"/>
      <c r="N468" s="235"/>
      <c r="O468" s="235"/>
      <c r="P468" s="235"/>
      <c r="Q468" s="235"/>
    </row>
    <row r="469" spans="1:17" x14ac:dyDescent="0.25">
      <c r="A469" s="234"/>
      <c r="B469" s="235"/>
      <c r="C469" s="235"/>
      <c r="D469" s="235"/>
      <c r="E469" s="235"/>
      <c r="F469" s="235"/>
      <c r="G469" s="235"/>
      <c r="H469" s="235"/>
      <c r="I469" s="235"/>
      <c r="J469" s="235"/>
      <c r="K469" s="235"/>
      <c r="L469" s="235"/>
      <c r="M469" s="235"/>
      <c r="N469" s="235"/>
      <c r="O469" s="235"/>
      <c r="P469" s="235"/>
      <c r="Q469" s="235"/>
    </row>
    <row r="470" spans="1:17" x14ac:dyDescent="0.25">
      <c r="A470" s="234"/>
      <c r="B470" s="235"/>
      <c r="C470" s="235"/>
      <c r="D470" s="235"/>
      <c r="E470" s="235"/>
      <c r="F470" s="235"/>
      <c r="G470" s="235"/>
      <c r="H470" s="235"/>
      <c r="I470" s="235"/>
      <c r="J470" s="235"/>
      <c r="K470" s="235"/>
      <c r="L470" s="235"/>
      <c r="M470" s="235"/>
      <c r="N470" s="235"/>
      <c r="O470" s="235"/>
      <c r="P470" s="235"/>
      <c r="Q470" s="235"/>
    </row>
    <row r="471" spans="1:17" x14ac:dyDescent="0.25">
      <c r="A471" s="234"/>
      <c r="B471" s="235"/>
      <c r="C471" s="235"/>
      <c r="D471" s="235"/>
      <c r="E471" s="235"/>
      <c r="F471" s="235"/>
      <c r="G471" s="235"/>
      <c r="H471" s="235"/>
      <c r="I471" s="235"/>
      <c r="J471" s="235"/>
      <c r="K471" s="235"/>
      <c r="L471" s="235"/>
      <c r="M471" s="235"/>
      <c r="N471" s="235"/>
      <c r="O471" s="235"/>
      <c r="P471" s="235"/>
      <c r="Q471" s="235"/>
    </row>
    <row r="472" spans="1:17" x14ac:dyDescent="0.25">
      <c r="A472" s="234"/>
      <c r="B472" s="235"/>
      <c r="C472" s="235"/>
      <c r="D472" s="235"/>
      <c r="E472" s="235"/>
      <c r="F472" s="235"/>
      <c r="G472" s="235"/>
      <c r="H472" s="235"/>
      <c r="I472" s="235"/>
      <c r="J472" s="235"/>
      <c r="K472" s="235"/>
      <c r="L472" s="235"/>
      <c r="M472" s="235"/>
      <c r="N472" s="235"/>
      <c r="O472" s="235"/>
      <c r="P472" s="235"/>
      <c r="Q472" s="235"/>
    </row>
    <row r="473" spans="1:17" x14ac:dyDescent="0.25">
      <c r="A473" s="234"/>
      <c r="B473" s="235"/>
      <c r="C473" s="235"/>
      <c r="D473" s="235"/>
      <c r="E473" s="235"/>
      <c r="F473" s="235"/>
      <c r="G473" s="235"/>
      <c r="H473" s="235"/>
      <c r="I473" s="235"/>
      <c r="J473" s="235"/>
      <c r="K473" s="235"/>
      <c r="L473" s="235"/>
      <c r="M473" s="235"/>
      <c r="N473" s="235"/>
      <c r="O473" s="235"/>
      <c r="P473" s="235"/>
      <c r="Q473" s="235"/>
    </row>
    <row r="474" spans="1:17" x14ac:dyDescent="0.25">
      <c r="A474" s="234"/>
      <c r="B474" s="235"/>
      <c r="C474" s="235"/>
      <c r="D474" s="235"/>
      <c r="E474" s="235"/>
      <c r="F474" s="235"/>
      <c r="G474" s="235"/>
      <c r="H474" s="235"/>
      <c r="I474" s="235"/>
      <c r="J474" s="235"/>
      <c r="K474" s="235"/>
      <c r="L474" s="235"/>
      <c r="M474" s="235"/>
      <c r="N474" s="235"/>
      <c r="O474" s="235"/>
      <c r="P474" s="235"/>
      <c r="Q474" s="235"/>
    </row>
    <row r="475" spans="1:17" x14ac:dyDescent="0.25">
      <c r="A475" s="234"/>
      <c r="B475" s="235"/>
      <c r="C475" s="235"/>
      <c r="D475" s="235"/>
      <c r="E475" s="235"/>
      <c r="F475" s="235"/>
      <c r="G475" s="235"/>
      <c r="H475" s="235"/>
      <c r="I475" s="235"/>
      <c r="J475" s="235"/>
      <c r="K475" s="235"/>
      <c r="L475" s="235"/>
      <c r="M475" s="235"/>
      <c r="N475" s="235"/>
      <c r="O475" s="235"/>
      <c r="P475" s="235"/>
      <c r="Q475" s="235"/>
    </row>
    <row r="476" spans="1:17" x14ac:dyDescent="0.25">
      <c r="A476" s="234"/>
      <c r="B476" s="235"/>
      <c r="C476" s="235"/>
      <c r="D476" s="235"/>
      <c r="E476" s="235"/>
      <c r="F476" s="235"/>
      <c r="G476" s="235"/>
      <c r="H476" s="235"/>
      <c r="I476" s="235"/>
      <c r="J476" s="235"/>
      <c r="K476" s="235"/>
      <c r="L476" s="235"/>
      <c r="M476" s="235"/>
      <c r="N476" s="235"/>
      <c r="O476" s="235"/>
      <c r="P476" s="235"/>
      <c r="Q476" s="235"/>
    </row>
    <row r="477" spans="1:17" x14ac:dyDescent="0.25">
      <c r="A477" s="234"/>
      <c r="B477" s="235"/>
      <c r="C477" s="235"/>
      <c r="D477" s="235"/>
      <c r="E477" s="235"/>
      <c r="F477" s="235"/>
      <c r="G477" s="235"/>
      <c r="H477" s="235"/>
      <c r="I477" s="235"/>
      <c r="J477" s="235"/>
      <c r="K477" s="235"/>
      <c r="L477" s="235"/>
      <c r="M477" s="235"/>
      <c r="N477" s="235"/>
      <c r="O477" s="235"/>
      <c r="P477" s="235"/>
      <c r="Q477" s="235"/>
    </row>
    <row r="478" spans="1:17" x14ac:dyDescent="0.25">
      <c r="A478" s="234"/>
      <c r="B478" s="235"/>
      <c r="C478" s="235"/>
      <c r="D478" s="235"/>
      <c r="E478" s="235"/>
      <c r="F478" s="235"/>
      <c r="G478" s="235"/>
      <c r="H478" s="235"/>
      <c r="I478" s="235"/>
      <c r="J478" s="235"/>
      <c r="K478" s="235"/>
      <c r="L478" s="235"/>
      <c r="M478" s="235"/>
      <c r="N478" s="235"/>
      <c r="O478" s="235"/>
      <c r="P478" s="235"/>
      <c r="Q478" s="235"/>
    </row>
    <row r="479" spans="1:17" x14ac:dyDescent="0.25">
      <c r="A479" s="234"/>
      <c r="B479" s="235"/>
      <c r="C479" s="235"/>
      <c r="D479" s="235"/>
      <c r="E479" s="235"/>
      <c r="F479" s="235"/>
      <c r="G479" s="235"/>
      <c r="H479" s="235"/>
      <c r="I479" s="235"/>
      <c r="J479" s="235"/>
      <c r="K479" s="235"/>
      <c r="L479" s="235"/>
      <c r="M479" s="235"/>
      <c r="N479" s="235"/>
      <c r="O479" s="235"/>
      <c r="P479" s="235"/>
      <c r="Q479" s="235"/>
    </row>
    <row r="480" spans="1:17" x14ac:dyDescent="0.25">
      <c r="A480" s="234"/>
      <c r="B480" s="235"/>
      <c r="C480" s="235"/>
      <c r="D480" s="235"/>
      <c r="E480" s="235"/>
      <c r="F480" s="235"/>
      <c r="G480" s="235"/>
      <c r="H480" s="235"/>
      <c r="I480" s="235"/>
      <c r="J480" s="235"/>
      <c r="K480" s="235"/>
      <c r="L480" s="235"/>
      <c r="M480" s="235"/>
      <c r="N480" s="235"/>
      <c r="O480" s="235"/>
      <c r="P480" s="235"/>
      <c r="Q480" s="235"/>
    </row>
    <row r="481" spans="1:17" x14ac:dyDescent="0.25">
      <c r="A481" s="234"/>
      <c r="B481" s="235"/>
      <c r="C481" s="235"/>
      <c r="D481" s="235"/>
      <c r="E481" s="235"/>
      <c r="F481" s="235"/>
      <c r="G481" s="235"/>
      <c r="H481" s="235"/>
      <c r="I481" s="235"/>
      <c r="J481" s="235"/>
      <c r="K481" s="235"/>
      <c r="L481" s="235"/>
      <c r="M481" s="235"/>
      <c r="N481" s="235"/>
      <c r="O481" s="235"/>
      <c r="P481" s="235"/>
      <c r="Q481" s="235"/>
    </row>
    <row r="482" spans="1:17" x14ac:dyDescent="0.25">
      <c r="A482" s="234"/>
      <c r="B482" s="235"/>
      <c r="C482" s="235"/>
      <c r="D482" s="235"/>
      <c r="E482" s="235"/>
      <c r="F482" s="235"/>
      <c r="G482" s="235"/>
      <c r="H482" s="235"/>
      <c r="I482" s="235"/>
      <c r="J482" s="235"/>
      <c r="K482" s="235"/>
      <c r="L482" s="235"/>
      <c r="M482" s="235"/>
      <c r="N482" s="235"/>
      <c r="O482" s="235"/>
      <c r="P482" s="235"/>
      <c r="Q482" s="235"/>
    </row>
    <row r="483" spans="1:17" x14ac:dyDescent="0.25">
      <c r="A483" s="234"/>
      <c r="B483" s="235"/>
      <c r="C483" s="235"/>
      <c r="D483" s="235"/>
      <c r="E483" s="235"/>
      <c r="F483" s="235"/>
      <c r="G483" s="235"/>
      <c r="H483" s="235"/>
      <c r="I483" s="235"/>
      <c r="J483" s="235"/>
      <c r="K483" s="235"/>
      <c r="L483" s="235"/>
      <c r="M483" s="235"/>
      <c r="N483" s="235"/>
      <c r="O483" s="235"/>
      <c r="P483" s="235"/>
      <c r="Q483" s="235"/>
    </row>
    <row r="484" spans="1:17" x14ac:dyDescent="0.25">
      <c r="A484" s="234"/>
      <c r="B484" s="235"/>
      <c r="C484" s="235"/>
      <c r="D484" s="235"/>
      <c r="E484" s="235"/>
      <c r="F484" s="235"/>
      <c r="G484" s="235"/>
      <c r="H484" s="235"/>
      <c r="I484" s="235"/>
      <c r="J484" s="235"/>
      <c r="K484" s="235"/>
      <c r="L484" s="235"/>
      <c r="M484" s="235"/>
      <c r="N484" s="235"/>
      <c r="O484" s="235"/>
      <c r="P484" s="235"/>
      <c r="Q484" s="235"/>
    </row>
    <row r="485" spans="1:17" x14ac:dyDescent="0.25">
      <c r="A485" s="234"/>
      <c r="B485" s="235"/>
      <c r="C485" s="235"/>
      <c r="D485" s="235"/>
      <c r="E485" s="235"/>
      <c r="F485" s="235"/>
      <c r="G485" s="235"/>
      <c r="H485" s="235"/>
      <c r="I485" s="235"/>
      <c r="J485" s="235"/>
      <c r="K485" s="235"/>
      <c r="L485" s="235"/>
      <c r="M485" s="235"/>
      <c r="N485" s="235"/>
      <c r="O485" s="235"/>
      <c r="P485" s="235"/>
      <c r="Q485" s="235"/>
    </row>
    <row r="486" spans="1:17" x14ac:dyDescent="0.25">
      <c r="A486" s="234"/>
      <c r="B486" s="235"/>
      <c r="C486" s="235"/>
      <c r="D486" s="235"/>
      <c r="E486" s="235"/>
      <c r="F486" s="235"/>
      <c r="G486" s="235"/>
      <c r="H486" s="235"/>
      <c r="I486" s="235"/>
      <c r="J486" s="235"/>
      <c r="K486" s="235"/>
      <c r="L486" s="235"/>
      <c r="M486" s="235"/>
      <c r="N486" s="235"/>
      <c r="O486" s="235"/>
      <c r="P486" s="235"/>
      <c r="Q486" s="235"/>
    </row>
    <row r="487" spans="1:17" x14ac:dyDescent="0.25">
      <c r="A487" s="234"/>
      <c r="B487" s="235"/>
      <c r="C487" s="235"/>
      <c r="D487" s="235"/>
      <c r="E487" s="235"/>
      <c r="F487" s="235"/>
      <c r="G487" s="235"/>
      <c r="H487" s="235"/>
      <c r="I487" s="235"/>
      <c r="J487" s="235"/>
      <c r="K487" s="235"/>
      <c r="L487" s="235"/>
      <c r="M487" s="235"/>
      <c r="N487" s="235"/>
      <c r="O487" s="235"/>
      <c r="P487" s="235"/>
      <c r="Q487" s="235"/>
    </row>
    <row r="488" spans="1:17" x14ac:dyDescent="0.25">
      <c r="A488" s="234"/>
      <c r="B488" s="235"/>
      <c r="C488" s="235"/>
      <c r="D488" s="235"/>
      <c r="E488" s="235"/>
      <c r="F488" s="235"/>
      <c r="G488" s="235"/>
      <c r="H488" s="235"/>
      <c r="I488" s="235"/>
      <c r="J488" s="235"/>
      <c r="K488" s="235"/>
      <c r="L488" s="235"/>
      <c r="M488" s="235"/>
      <c r="N488" s="235"/>
      <c r="O488" s="235"/>
      <c r="P488" s="235"/>
      <c r="Q488" s="235"/>
    </row>
    <row r="489" spans="1:17" x14ac:dyDescent="0.25">
      <c r="A489" s="234"/>
      <c r="B489" s="235"/>
      <c r="C489" s="235"/>
      <c r="D489" s="235"/>
      <c r="E489" s="235"/>
      <c r="F489" s="235"/>
      <c r="G489" s="235"/>
      <c r="H489" s="235"/>
      <c r="I489" s="235"/>
      <c r="J489" s="235"/>
      <c r="K489" s="235"/>
      <c r="L489" s="235"/>
      <c r="M489" s="235"/>
      <c r="N489" s="235"/>
      <c r="O489" s="235"/>
      <c r="P489" s="235"/>
      <c r="Q489" s="235"/>
    </row>
    <row r="490" spans="1:17" x14ac:dyDescent="0.25">
      <c r="A490" s="234"/>
      <c r="B490" s="235"/>
      <c r="C490" s="235"/>
      <c r="D490" s="235"/>
      <c r="E490" s="235"/>
      <c r="F490" s="235"/>
      <c r="G490" s="235"/>
      <c r="H490" s="235"/>
      <c r="I490" s="235"/>
      <c r="J490" s="235"/>
      <c r="K490" s="235"/>
      <c r="L490" s="235"/>
      <c r="M490" s="235"/>
      <c r="N490" s="235"/>
      <c r="O490" s="235"/>
      <c r="P490" s="235"/>
      <c r="Q490" s="235"/>
    </row>
    <row r="491" spans="1:17" x14ac:dyDescent="0.25">
      <c r="A491" s="234"/>
      <c r="B491" s="235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5"/>
      <c r="N491" s="235"/>
      <c r="O491" s="235"/>
      <c r="P491" s="235"/>
      <c r="Q491" s="235"/>
    </row>
    <row r="492" spans="1:17" x14ac:dyDescent="0.25">
      <c r="A492" s="234"/>
      <c r="B492" s="235"/>
      <c r="C492" s="235"/>
      <c r="D492" s="235"/>
      <c r="E492" s="235"/>
      <c r="F492" s="235"/>
      <c r="G492" s="235"/>
      <c r="H492" s="235"/>
      <c r="I492" s="235"/>
      <c r="J492" s="235"/>
      <c r="K492" s="235"/>
      <c r="L492" s="235"/>
      <c r="M492" s="235"/>
      <c r="N492" s="235"/>
      <c r="O492" s="235"/>
      <c r="P492" s="235"/>
      <c r="Q492" s="235"/>
    </row>
    <row r="493" spans="1:17" x14ac:dyDescent="0.25">
      <c r="A493" s="234"/>
      <c r="B493" s="235"/>
      <c r="C493" s="235"/>
      <c r="D493" s="235"/>
      <c r="E493" s="235"/>
      <c r="F493" s="235"/>
      <c r="G493" s="235"/>
      <c r="H493" s="235"/>
      <c r="I493" s="235"/>
      <c r="J493" s="235"/>
      <c r="K493" s="235"/>
      <c r="L493" s="235"/>
      <c r="M493" s="235"/>
      <c r="N493" s="235"/>
      <c r="O493" s="235"/>
      <c r="P493" s="235"/>
      <c r="Q493" s="235"/>
    </row>
    <row r="494" spans="1:17" x14ac:dyDescent="0.25">
      <c r="A494" s="234"/>
      <c r="B494" s="235"/>
      <c r="C494" s="235"/>
      <c r="D494" s="235"/>
      <c r="E494" s="235"/>
      <c r="F494" s="235"/>
      <c r="G494" s="235"/>
      <c r="H494" s="235"/>
      <c r="I494" s="235"/>
      <c r="J494" s="235"/>
      <c r="K494" s="235"/>
      <c r="L494" s="235"/>
      <c r="M494" s="235"/>
      <c r="N494" s="235"/>
      <c r="O494" s="235"/>
      <c r="P494" s="235"/>
      <c r="Q494" s="235"/>
    </row>
    <row r="495" spans="1:17" x14ac:dyDescent="0.25">
      <c r="A495" s="234"/>
      <c r="B495" s="235"/>
      <c r="C495" s="235"/>
      <c r="D495" s="235"/>
      <c r="E495" s="235"/>
      <c r="F495" s="235"/>
      <c r="G495" s="235"/>
      <c r="H495" s="235"/>
      <c r="I495" s="235"/>
      <c r="J495" s="235"/>
      <c r="K495" s="235"/>
      <c r="L495" s="235"/>
      <c r="M495" s="235"/>
      <c r="N495" s="235"/>
      <c r="O495" s="235"/>
      <c r="P495" s="235"/>
      <c r="Q495" s="235"/>
    </row>
    <row r="496" spans="1:17" x14ac:dyDescent="0.25">
      <c r="A496" s="234"/>
      <c r="B496" s="235"/>
      <c r="C496" s="235"/>
      <c r="D496" s="235"/>
      <c r="E496" s="235"/>
      <c r="F496" s="235"/>
      <c r="G496" s="235"/>
      <c r="H496" s="235"/>
      <c r="I496" s="235"/>
      <c r="J496" s="235"/>
      <c r="K496" s="235"/>
      <c r="L496" s="235"/>
      <c r="M496" s="235"/>
      <c r="N496" s="235"/>
      <c r="O496" s="235"/>
      <c r="P496" s="235"/>
      <c r="Q496" s="235"/>
    </row>
    <row r="497" spans="1:17" x14ac:dyDescent="0.25">
      <c r="A497" s="234"/>
      <c r="B497" s="235"/>
      <c r="C497" s="235"/>
      <c r="D497" s="235"/>
      <c r="E497" s="235"/>
      <c r="F497" s="235"/>
      <c r="G497" s="235"/>
      <c r="H497" s="235"/>
      <c r="I497" s="235"/>
      <c r="J497" s="235"/>
      <c r="K497" s="235"/>
      <c r="L497" s="235"/>
      <c r="M497" s="235"/>
      <c r="N497" s="235"/>
      <c r="O497" s="235"/>
      <c r="P497" s="235"/>
      <c r="Q497" s="235"/>
    </row>
    <row r="498" spans="1:17" x14ac:dyDescent="0.25">
      <c r="A498" s="234"/>
      <c r="B498" s="235"/>
      <c r="C498" s="235"/>
      <c r="D498" s="235"/>
      <c r="E498" s="235"/>
      <c r="F498" s="235"/>
      <c r="G498" s="235"/>
      <c r="H498" s="235"/>
      <c r="I498" s="235"/>
      <c r="J498" s="235"/>
      <c r="K498" s="235"/>
      <c r="L498" s="235"/>
      <c r="M498" s="235"/>
      <c r="N498" s="235"/>
      <c r="O498" s="235"/>
      <c r="P498" s="235"/>
      <c r="Q498" s="235"/>
    </row>
    <row r="499" spans="1:17" x14ac:dyDescent="0.25">
      <c r="A499" s="234"/>
      <c r="B499" s="235"/>
      <c r="C499" s="235"/>
      <c r="D499" s="235"/>
      <c r="E499" s="235"/>
      <c r="F499" s="235"/>
      <c r="G499" s="235"/>
      <c r="H499" s="235"/>
      <c r="I499" s="235"/>
      <c r="J499" s="235"/>
      <c r="K499" s="235"/>
      <c r="L499" s="235"/>
      <c r="M499" s="235"/>
      <c r="N499" s="235"/>
      <c r="O499" s="235"/>
      <c r="P499" s="235"/>
      <c r="Q499" s="235"/>
    </row>
    <row r="500" spans="1:17" x14ac:dyDescent="0.25">
      <c r="A500" s="234"/>
      <c r="B500" s="235"/>
      <c r="C500" s="235"/>
      <c r="D500" s="235"/>
      <c r="E500" s="235"/>
      <c r="F500" s="235"/>
      <c r="G500" s="235"/>
      <c r="H500" s="235"/>
      <c r="I500" s="235"/>
      <c r="J500" s="235"/>
      <c r="K500" s="235"/>
      <c r="L500" s="235"/>
      <c r="M500" s="235"/>
      <c r="N500" s="235"/>
      <c r="O500" s="235"/>
      <c r="P500" s="235"/>
      <c r="Q500" s="235"/>
    </row>
    <row r="501" spans="1:17" x14ac:dyDescent="0.25">
      <c r="A501" s="234"/>
      <c r="B501" s="235"/>
      <c r="C501" s="235"/>
      <c r="D501" s="235"/>
      <c r="E501" s="235"/>
      <c r="F501" s="235"/>
      <c r="G501" s="235"/>
      <c r="H501" s="235"/>
      <c r="I501" s="235"/>
      <c r="J501" s="235"/>
      <c r="K501" s="235"/>
      <c r="L501" s="235"/>
      <c r="M501" s="235"/>
      <c r="N501" s="235"/>
      <c r="O501" s="235"/>
      <c r="P501" s="235"/>
      <c r="Q501" s="235"/>
    </row>
    <row r="502" spans="1:17" x14ac:dyDescent="0.25">
      <c r="A502" s="234"/>
      <c r="B502" s="235"/>
      <c r="C502" s="235"/>
      <c r="D502" s="235"/>
      <c r="E502" s="235"/>
      <c r="F502" s="235"/>
      <c r="G502" s="235"/>
      <c r="H502" s="235"/>
      <c r="I502" s="235"/>
      <c r="J502" s="235"/>
      <c r="K502" s="235"/>
      <c r="L502" s="235"/>
      <c r="M502" s="235"/>
      <c r="N502" s="235"/>
      <c r="O502" s="235"/>
      <c r="P502" s="235"/>
      <c r="Q502" s="235"/>
    </row>
    <row r="503" spans="1:17" x14ac:dyDescent="0.25">
      <c r="A503" s="234"/>
      <c r="B503" s="235"/>
      <c r="C503" s="235"/>
      <c r="D503" s="235"/>
      <c r="E503" s="235"/>
      <c r="F503" s="235"/>
      <c r="G503" s="235"/>
      <c r="H503" s="235"/>
      <c r="I503" s="235"/>
      <c r="J503" s="235"/>
      <c r="K503" s="235"/>
      <c r="L503" s="235"/>
      <c r="M503" s="235"/>
      <c r="N503" s="235"/>
      <c r="O503" s="235"/>
      <c r="P503" s="235"/>
      <c r="Q503" s="235"/>
    </row>
    <row r="504" spans="1:17" x14ac:dyDescent="0.25">
      <c r="A504" s="234"/>
      <c r="B504" s="235"/>
      <c r="C504" s="235"/>
      <c r="D504" s="235"/>
      <c r="E504" s="235"/>
      <c r="F504" s="235"/>
      <c r="G504" s="235"/>
      <c r="H504" s="235"/>
      <c r="I504" s="235"/>
      <c r="J504" s="235"/>
      <c r="K504" s="235"/>
      <c r="L504" s="235"/>
      <c r="M504" s="235"/>
      <c r="N504" s="235"/>
      <c r="O504" s="235"/>
      <c r="P504" s="235"/>
      <c r="Q504" s="235"/>
    </row>
    <row r="505" spans="1:17" x14ac:dyDescent="0.25">
      <c r="A505" s="234"/>
      <c r="B505" s="235"/>
      <c r="C505" s="235"/>
      <c r="D505" s="235"/>
      <c r="E505" s="235"/>
      <c r="F505" s="235"/>
      <c r="G505" s="235"/>
      <c r="H505" s="235"/>
      <c r="I505" s="235"/>
      <c r="J505" s="235"/>
      <c r="K505" s="235"/>
      <c r="L505" s="235"/>
      <c r="M505" s="235"/>
      <c r="N505" s="235"/>
      <c r="O505" s="235"/>
      <c r="P505" s="235"/>
      <c r="Q505" s="235"/>
    </row>
    <row r="506" spans="1:17" x14ac:dyDescent="0.25">
      <c r="A506" s="234"/>
      <c r="B506" s="235"/>
      <c r="C506" s="235"/>
      <c r="D506" s="235"/>
      <c r="E506" s="235"/>
      <c r="F506" s="235"/>
      <c r="G506" s="235"/>
      <c r="H506" s="235"/>
      <c r="I506" s="235"/>
      <c r="J506" s="235"/>
      <c r="K506" s="235"/>
      <c r="L506" s="235"/>
      <c r="M506" s="235"/>
      <c r="N506" s="235"/>
      <c r="O506" s="235"/>
      <c r="P506" s="235"/>
      <c r="Q506" s="235"/>
    </row>
    <row r="507" spans="1:17" x14ac:dyDescent="0.25">
      <c r="A507" s="234"/>
      <c r="B507" s="235"/>
      <c r="C507" s="235"/>
      <c r="D507" s="235"/>
      <c r="E507" s="235"/>
      <c r="F507" s="235"/>
      <c r="G507" s="235"/>
      <c r="H507" s="235"/>
      <c r="I507" s="235"/>
      <c r="J507" s="235"/>
      <c r="K507" s="235"/>
      <c r="L507" s="235"/>
      <c r="M507" s="235"/>
      <c r="N507" s="235"/>
      <c r="O507" s="235"/>
      <c r="P507" s="235"/>
      <c r="Q507" s="235"/>
    </row>
    <row r="508" spans="1:17" x14ac:dyDescent="0.25">
      <c r="A508" s="234"/>
      <c r="B508" s="235"/>
      <c r="C508" s="235"/>
      <c r="D508" s="235"/>
      <c r="E508" s="235"/>
      <c r="F508" s="235"/>
      <c r="G508" s="235"/>
      <c r="H508" s="235"/>
      <c r="I508" s="235"/>
      <c r="J508" s="235"/>
      <c r="K508" s="235"/>
      <c r="L508" s="235"/>
      <c r="M508" s="235"/>
      <c r="N508" s="235"/>
      <c r="O508" s="235"/>
      <c r="P508" s="235"/>
      <c r="Q508" s="235"/>
    </row>
    <row r="509" spans="1:17" x14ac:dyDescent="0.25">
      <c r="A509" s="234"/>
      <c r="B509" s="235"/>
      <c r="C509" s="235"/>
      <c r="D509" s="235"/>
      <c r="E509" s="235"/>
      <c r="F509" s="235"/>
      <c r="G509" s="235"/>
      <c r="H509" s="235"/>
      <c r="I509" s="235"/>
      <c r="J509" s="235"/>
      <c r="K509" s="235"/>
      <c r="L509" s="235"/>
      <c r="M509" s="235"/>
      <c r="N509" s="235"/>
      <c r="O509" s="235"/>
      <c r="P509" s="235"/>
      <c r="Q509" s="235"/>
    </row>
    <row r="510" spans="1:17" x14ac:dyDescent="0.25">
      <c r="A510" s="234"/>
      <c r="B510" s="235"/>
      <c r="C510" s="235"/>
      <c r="D510" s="235"/>
      <c r="E510" s="235"/>
      <c r="F510" s="235"/>
      <c r="G510" s="235"/>
      <c r="H510" s="235"/>
      <c r="I510" s="235"/>
      <c r="J510" s="235"/>
      <c r="K510" s="235"/>
      <c r="L510" s="235"/>
      <c r="M510" s="235"/>
      <c r="N510" s="235"/>
      <c r="O510" s="235"/>
      <c r="P510" s="235"/>
      <c r="Q510" s="235"/>
    </row>
    <row r="511" spans="1:17" x14ac:dyDescent="0.25">
      <c r="A511" s="234"/>
      <c r="B511" s="235"/>
      <c r="C511" s="235"/>
      <c r="D511" s="235"/>
      <c r="E511" s="235"/>
      <c r="F511" s="235"/>
      <c r="G511" s="235"/>
      <c r="H511" s="235"/>
      <c r="I511" s="235"/>
      <c r="J511" s="235"/>
      <c r="K511" s="235"/>
      <c r="L511" s="235"/>
      <c r="M511" s="235"/>
      <c r="N511" s="235"/>
      <c r="O511" s="235"/>
      <c r="P511" s="235"/>
      <c r="Q511" s="235"/>
    </row>
    <row r="512" spans="1:17" x14ac:dyDescent="0.25">
      <c r="A512" s="234"/>
      <c r="B512" s="235"/>
      <c r="C512" s="235"/>
      <c r="D512" s="235"/>
      <c r="E512" s="235"/>
      <c r="F512" s="235"/>
      <c r="G512" s="235"/>
      <c r="H512" s="235"/>
      <c r="I512" s="235"/>
      <c r="J512" s="235"/>
      <c r="K512" s="235"/>
      <c r="L512" s="235"/>
      <c r="M512" s="235"/>
      <c r="N512" s="235"/>
      <c r="O512" s="235"/>
      <c r="P512" s="235"/>
      <c r="Q512" s="235"/>
    </row>
    <row r="513" spans="1:17" x14ac:dyDescent="0.25">
      <c r="A513" s="234"/>
      <c r="B513" s="235"/>
      <c r="C513" s="235"/>
      <c r="D513" s="235"/>
      <c r="E513" s="235"/>
      <c r="F513" s="235"/>
      <c r="G513" s="235"/>
      <c r="H513" s="235"/>
      <c r="I513" s="235"/>
      <c r="J513" s="235"/>
      <c r="K513" s="235"/>
      <c r="L513" s="235"/>
      <c r="M513" s="235"/>
      <c r="N513" s="235"/>
      <c r="O513" s="235"/>
      <c r="P513" s="235"/>
      <c r="Q513" s="235"/>
    </row>
    <row r="514" spans="1:17" x14ac:dyDescent="0.25">
      <c r="A514" s="234"/>
      <c r="B514" s="235"/>
      <c r="C514" s="235"/>
      <c r="D514" s="235"/>
      <c r="E514" s="235"/>
      <c r="F514" s="235"/>
      <c r="G514" s="235"/>
      <c r="H514" s="235"/>
      <c r="I514" s="235"/>
      <c r="J514" s="235"/>
      <c r="K514" s="235"/>
      <c r="L514" s="235"/>
      <c r="M514" s="235"/>
      <c r="N514" s="235"/>
      <c r="O514" s="235"/>
      <c r="P514" s="235"/>
      <c r="Q514" s="235"/>
    </row>
    <row r="515" spans="1:17" x14ac:dyDescent="0.25">
      <c r="A515" s="234"/>
      <c r="B515" s="235"/>
      <c r="C515" s="235"/>
      <c r="D515" s="235"/>
      <c r="E515" s="235"/>
      <c r="F515" s="235"/>
      <c r="G515" s="235"/>
      <c r="H515" s="235"/>
      <c r="I515" s="235"/>
      <c r="J515" s="235"/>
      <c r="K515" s="235"/>
      <c r="L515" s="235"/>
      <c r="M515" s="235"/>
      <c r="N515" s="235"/>
      <c r="O515" s="235"/>
      <c r="P515" s="235"/>
      <c r="Q515" s="235"/>
    </row>
    <row r="516" spans="1:17" x14ac:dyDescent="0.25">
      <c r="A516" s="234"/>
      <c r="B516" s="235"/>
      <c r="C516" s="235"/>
      <c r="D516" s="235"/>
      <c r="E516" s="235"/>
      <c r="F516" s="235"/>
      <c r="G516" s="235"/>
      <c r="H516" s="235"/>
      <c r="I516" s="235"/>
      <c r="J516" s="235"/>
      <c r="K516" s="235"/>
      <c r="L516" s="235"/>
      <c r="M516" s="235"/>
      <c r="N516" s="235"/>
      <c r="O516" s="235"/>
      <c r="P516" s="235"/>
      <c r="Q516" s="235"/>
    </row>
    <row r="517" spans="1:17" x14ac:dyDescent="0.25">
      <c r="A517" s="234"/>
      <c r="B517" s="235"/>
      <c r="C517" s="235"/>
      <c r="D517" s="235"/>
      <c r="E517" s="235"/>
      <c r="F517" s="235"/>
      <c r="G517" s="235"/>
      <c r="H517" s="235"/>
      <c r="I517" s="235"/>
      <c r="J517" s="235"/>
      <c r="K517" s="235"/>
      <c r="L517" s="235"/>
      <c r="M517" s="235"/>
      <c r="N517" s="235"/>
      <c r="O517" s="235"/>
      <c r="P517" s="235"/>
      <c r="Q517" s="235"/>
    </row>
    <row r="518" spans="1:17" x14ac:dyDescent="0.25">
      <c r="A518" s="234"/>
      <c r="B518" s="235"/>
      <c r="C518" s="235"/>
      <c r="D518" s="235"/>
      <c r="E518" s="235"/>
      <c r="F518" s="235"/>
      <c r="G518" s="235"/>
      <c r="H518" s="235"/>
      <c r="I518" s="235"/>
      <c r="J518" s="235"/>
      <c r="K518" s="235"/>
      <c r="L518" s="235"/>
      <c r="M518" s="235"/>
      <c r="N518" s="235"/>
      <c r="O518" s="235"/>
      <c r="P518" s="235"/>
      <c r="Q518" s="235"/>
    </row>
    <row r="519" spans="1:17" x14ac:dyDescent="0.25">
      <c r="Q519"/>
    </row>
    <row r="520" spans="1:17" x14ac:dyDescent="0.25">
      <c r="Q520"/>
    </row>
    <row r="521" spans="1:17" x14ac:dyDescent="0.25">
      <c r="Q521"/>
    </row>
    <row r="522" spans="1:17" x14ac:dyDescent="0.25">
      <c r="Q522"/>
    </row>
    <row r="523" spans="1:17" x14ac:dyDescent="0.25">
      <c r="Q523"/>
    </row>
    <row r="524" spans="1:17" x14ac:dyDescent="0.25">
      <c r="Q524"/>
    </row>
    <row r="525" spans="1:17" x14ac:dyDescent="0.25">
      <c r="Q525"/>
    </row>
    <row r="526" spans="1:17" x14ac:dyDescent="0.25">
      <c r="Q526"/>
    </row>
    <row r="527" spans="1:17" x14ac:dyDescent="0.25">
      <c r="Q527"/>
    </row>
    <row r="528" spans="1:17" x14ac:dyDescent="0.25">
      <c r="Q528"/>
    </row>
    <row r="529" spans="17:17" x14ac:dyDescent="0.25">
      <c r="Q529"/>
    </row>
    <row r="530" spans="17:17" x14ac:dyDescent="0.25">
      <c r="Q530"/>
    </row>
    <row r="531" spans="17:17" x14ac:dyDescent="0.25">
      <c r="Q531"/>
    </row>
    <row r="532" spans="17:17" x14ac:dyDescent="0.25">
      <c r="Q532"/>
    </row>
    <row r="533" spans="17:17" x14ac:dyDescent="0.25">
      <c r="Q533"/>
    </row>
    <row r="534" spans="17:17" x14ac:dyDescent="0.25">
      <c r="Q534"/>
    </row>
    <row r="535" spans="17:17" x14ac:dyDescent="0.25">
      <c r="Q535"/>
    </row>
  </sheetData>
  <sheetProtection sheet="1" objects="1" scenarios="1" formatCells="0" formatColumns="0" sort="0" autoFilter="0"/>
  <autoFilter ref="A16:Q16" xr:uid="{37BFB3BD-AC68-4CEA-8E84-9F749B8B132F}"/>
  <mergeCells count="5">
    <mergeCell ref="A15:Q15"/>
    <mergeCell ref="A2:Q2"/>
    <mergeCell ref="D4:E4"/>
    <mergeCell ref="A4:B4"/>
    <mergeCell ref="B1:Q1"/>
  </mergeCells>
  <conditionalFormatting sqref="A3">
    <cfRule type="expression" dxfId="30" priority="1">
      <formula>$A$3&lt;&gt;""</formula>
    </cfRule>
  </conditionalFormatting>
  <conditionalFormatting sqref="B3">
    <cfRule type="expression" dxfId="29" priority="2">
      <formula>$B$3="A value entered for Category is not correct. Please verify each Category entered matches a value in the drop down list"</formula>
    </cfRule>
  </conditionalFormatting>
  <dataValidations count="18">
    <dataValidation type="list" allowBlank="1" showInputMessage="1" showErrorMessage="1" error="Please enter a valid 'Reported CCT' value." sqref="B6:B13" xr:uid="{074F0F15-BAB3-4947-94C8-A0AF01C37CCD}">
      <formula1>Reported_CCT</formula1>
    </dataValidation>
    <dataValidation type="decimal" allowBlank="1" showInputMessage="1" showErrorMessage="1" error="Please enter a valid 'Reported Light Output Setting 1' value." sqref="B18:B450" xr:uid="{A8646E34-6CA9-41CA-9C68-92CF25A259C5}">
      <formula1>0</formula1>
      <formula2>1000000</formula2>
    </dataValidation>
    <dataValidation type="decimal" allowBlank="1" showInputMessage="1" showErrorMessage="1" error="Please enter a valid 'Reported Wattage Setting 1' value." sqref="C18:C450" xr:uid="{20A12C4D-E271-4E66-BE67-7258A25E2500}">
      <formula1>0</formula1>
      <formula2>10000</formula2>
    </dataValidation>
    <dataValidation type="decimal" allowBlank="1" showInputMessage="1" showErrorMessage="1" error="Please enter a valid 'Reported Light Output Setting 2' value." sqref="D18:D450" xr:uid="{6B6BBF81-5F33-4B8C-A632-6F8C5B639561}">
      <formula1>0</formula1>
      <formula2>1000000</formula2>
    </dataValidation>
    <dataValidation type="decimal" allowBlank="1" showInputMessage="1" showErrorMessage="1" error="Please enter a valid 'Reported Wattage Setting 2' value." sqref="E18:E450" xr:uid="{8E1ED446-45A7-4677-860D-806C5E9ADD17}">
      <formula1>0</formula1>
      <formula2>10000</formula2>
    </dataValidation>
    <dataValidation type="decimal" allowBlank="1" showInputMessage="1" showErrorMessage="1" error="Please enter a valid 'Reported Light Output Setting 3' value." sqref="F18:F450" xr:uid="{4DED6F8B-272A-4806-A075-9A95217DDC2D}">
      <formula1>0</formula1>
      <formula2>1000000</formula2>
    </dataValidation>
    <dataValidation type="decimal" allowBlank="1" showInputMessage="1" showErrorMessage="1" error="Please enter a valid 'Reported Wattage Setting 3' value." sqref="G18:G450" xr:uid="{24C1FD1F-0363-4815-B521-0056CFAA245A}">
      <formula1>0</formula1>
      <formula2>10000</formula2>
    </dataValidation>
    <dataValidation type="decimal" allowBlank="1" showInputMessage="1" showErrorMessage="1" error="Please enter a valid 'Reported Light Output Setting 4' value." sqref="H18:H450" xr:uid="{883CEC34-A95E-4781-BBBD-7416C7268340}">
      <formula1>0</formula1>
      <formula2>1000000</formula2>
    </dataValidation>
    <dataValidation type="decimal" allowBlank="1" showInputMessage="1" showErrorMessage="1" error="Please enter a valid 'Reported Wattage Setting 4' value." sqref="I18:I450" xr:uid="{6C8E5298-13C9-4CCE-B4B9-C133CB12295F}">
      <formula1>0</formula1>
      <formula2>10000</formula2>
    </dataValidation>
    <dataValidation type="decimal" allowBlank="1" showInputMessage="1" showErrorMessage="1" error="Please enter a valid 'Reported Light Output Setting 5' value." sqref="J18:J450" xr:uid="{9115B6F6-F99A-4307-A859-760F2B9C9485}">
      <formula1>0</formula1>
      <formula2>1000000</formula2>
    </dataValidation>
    <dataValidation type="decimal" allowBlank="1" showInputMessage="1" showErrorMessage="1" error="Please enter a valid 'Reported Wattage Setting 5' value." sqref="K18:K450" xr:uid="{8DD90CA0-7C90-470E-A8CE-9B6F1DA06936}">
      <formula1>0</formula1>
      <formula2>10000</formula2>
    </dataValidation>
    <dataValidation type="decimal" allowBlank="1" showInputMessage="1" showErrorMessage="1" error="Please enter a valid 'Reported Light Output Setting 6' value." sqref="L18:L450" xr:uid="{DF354F1B-2DE5-4C17-8EAC-480B2175F65D}">
      <formula1>0</formula1>
      <formula2>1000000</formula2>
    </dataValidation>
    <dataValidation type="decimal" allowBlank="1" showInputMessage="1" showErrorMessage="1" error="Please enter a valid 'Reported Wattage Setting 6' value." sqref="M18:M450" xr:uid="{51888A5A-FBF8-4FE1-AB6B-CD872162B06E}">
      <formula1>0</formula1>
      <formula2>10000</formula2>
    </dataValidation>
    <dataValidation type="decimal" allowBlank="1" showInputMessage="1" showErrorMessage="1" error="Please enter a valid 'Reported Light Output Setting 7' value." sqref="N18:N450" xr:uid="{B045664E-703D-462D-98ED-956206AB4650}">
      <formula1>0</formula1>
      <formula2>1000000</formula2>
    </dataValidation>
    <dataValidation type="decimal" allowBlank="1" showInputMessage="1" showErrorMessage="1" error="Please enter a valid 'Reported Wattage Setting 7' value." sqref="O18:O450" xr:uid="{7A24DDB4-6880-44D1-B1C0-DA8ECC390377}">
      <formula1>0</formula1>
      <formula2>10000</formula2>
    </dataValidation>
    <dataValidation type="decimal" allowBlank="1" showInputMessage="1" showErrorMessage="1" error="Please enter a valid 'Reported Light Output Setting 8' value." sqref="P18:P450" xr:uid="{A4257715-FFB4-4CEA-AF4D-C2B97D441654}">
      <formula1>0</formula1>
      <formula2>1000000</formula2>
    </dataValidation>
    <dataValidation type="decimal" allowBlank="1" showInputMessage="1" showErrorMessage="1" error="Please enter a valid 'Reported Wattage Setting 8' value." sqref="Q18:Q450" xr:uid="{BEFAEB2E-5D1A-4E8F-A84E-144CCA314F68}">
      <formula1>0</formula1>
      <formula2>10000</formula2>
    </dataValidation>
    <dataValidation type="list" allowBlank="1" showInputMessage="1" showErrorMessage="1" error="Please enter a valid 'Light Distribution Setting' value." sqref="E7:E11" xr:uid="{69ABF02C-2ACE-4A4A-99E6-CF3C376B562B}">
      <formula1>Dynamic_List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41812F-E3DF-4D9D-9632-49F92CFC02CF}">
          <x14:formula1>
            <xm:f>'Master List'!$B$440:$B$443</xm:f>
          </x14:formula1>
          <xm:sqref>E5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C000"/>
  </sheetPr>
  <dimension ref="A1:ACI109"/>
  <sheetViews>
    <sheetView workbookViewId="0">
      <selection sqref="A1:A3"/>
    </sheetView>
  </sheetViews>
  <sheetFormatPr defaultColWidth="9.42578125" defaultRowHeight="15" x14ac:dyDescent="0.25"/>
  <cols>
    <col min="1" max="1" width="50.42578125" style="15" customWidth="1"/>
    <col min="2" max="2" width="58.85546875" style="15" customWidth="1"/>
    <col min="3" max="3" width="18.7109375" style="15" customWidth="1"/>
    <col min="4" max="4" width="30.85546875" style="15" customWidth="1"/>
    <col min="5" max="16384" width="9.42578125" style="15"/>
  </cols>
  <sheetData>
    <row r="1" spans="1:763" customFormat="1" ht="32.25" customHeight="1" x14ac:dyDescent="0.25">
      <c r="A1" s="258"/>
      <c r="B1" s="261" t="s">
        <v>945</v>
      </c>
      <c r="C1" s="261"/>
      <c r="D1" s="262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763" customFormat="1" ht="15.75" customHeight="1" thickBot="1" x14ac:dyDescent="0.3">
      <c r="A2" s="259"/>
      <c r="B2" s="263"/>
      <c r="C2" s="263"/>
      <c r="D2" s="264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763" s="14" customFormat="1" ht="15.75" customHeight="1" thickBot="1" x14ac:dyDescent="0.3">
      <c r="A3" s="260"/>
      <c r="B3" s="265"/>
      <c r="C3" s="265"/>
      <c r="D3" s="266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</row>
    <row r="4" spans="1:763" s="14" customFormat="1" ht="71.25" customHeight="1" thickBot="1" x14ac:dyDescent="0.3">
      <c r="A4" s="255" t="s">
        <v>134</v>
      </c>
      <c r="B4" s="256"/>
      <c r="C4" s="256"/>
      <c r="D4" s="257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</row>
    <row r="5" spans="1:763" s="14" customFormat="1" ht="15.75" hidden="1" thickBot="1" x14ac:dyDescent="0.3">
      <c r="A5" s="28"/>
      <c r="D5" s="29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</row>
    <row r="6" spans="1:763" s="14" customFormat="1" ht="15.75" hidden="1" thickBot="1" x14ac:dyDescent="0.3">
      <c r="A6" s="28"/>
      <c r="D6" s="29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</row>
    <row r="7" spans="1:763" s="14" customFormat="1" ht="42.75" customHeight="1" thickBot="1" x14ac:dyDescent="0.3">
      <c r="A7" s="28"/>
      <c r="D7" s="29" t="s">
        <v>135</v>
      </c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</row>
    <row r="8" spans="1:763" s="10" customFormat="1" ht="82.15" customHeight="1" thickBot="1" x14ac:dyDescent="0.3">
      <c r="A8" s="10" t="s">
        <v>136</v>
      </c>
      <c r="B8" s="10" t="s">
        <v>137</v>
      </c>
      <c r="C8" s="10" t="s">
        <v>138</v>
      </c>
      <c r="D8" s="10" t="s">
        <v>139</v>
      </c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</row>
    <row r="9" spans="1:763" s="10" customFormat="1" ht="30.75" hidden="1" thickBot="1" x14ac:dyDescent="0.3">
      <c r="A9" s="77" t="s">
        <v>17</v>
      </c>
      <c r="B9" s="77" t="s">
        <v>137</v>
      </c>
      <c r="C9" s="77" t="s">
        <v>138</v>
      </c>
      <c r="D9" s="77" t="s">
        <v>140</v>
      </c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</row>
    <row r="10" spans="1:763" x14ac:dyDescent="0.25">
      <c r="A10" s="236"/>
      <c r="B10" s="236"/>
      <c r="C10" s="236"/>
      <c r="D10" s="237"/>
    </row>
    <row r="11" spans="1:763" x14ac:dyDescent="0.25">
      <c r="A11" s="236"/>
      <c r="B11" s="236"/>
      <c r="C11" s="236"/>
      <c r="D11" s="237"/>
    </row>
    <row r="12" spans="1:763" x14ac:dyDescent="0.25">
      <c r="A12" s="236"/>
      <c r="B12" s="236"/>
      <c r="C12" s="236"/>
      <c r="D12" s="237"/>
    </row>
    <row r="13" spans="1:763" x14ac:dyDescent="0.25">
      <c r="A13" s="236"/>
      <c r="B13" s="236"/>
      <c r="C13" s="236"/>
      <c r="D13" s="237"/>
    </row>
    <row r="14" spans="1:763" x14ac:dyDescent="0.25">
      <c r="A14" s="236"/>
      <c r="B14" s="236"/>
      <c r="C14" s="236"/>
      <c r="D14" s="237"/>
    </row>
    <row r="15" spans="1:763" x14ac:dyDescent="0.25">
      <c r="A15" s="236"/>
      <c r="B15" s="236"/>
      <c r="C15" s="236"/>
      <c r="D15" s="237"/>
    </row>
    <row r="16" spans="1:763" x14ac:dyDescent="0.25">
      <c r="A16" s="236"/>
      <c r="B16" s="236"/>
      <c r="C16" s="236"/>
      <c r="D16" s="237"/>
    </row>
    <row r="17" spans="1:4" x14ac:dyDescent="0.25">
      <c r="A17" s="236"/>
      <c r="B17" s="236"/>
      <c r="C17" s="236"/>
      <c r="D17" s="237"/>
    </row>
    <row r="18" spans="1:4" x14ac:dyDescent="0.25">
      <c r="A18" s="236"/>
      <c r="B18" s="236"/>
      <c r="C18" s="236"/>
      <c r="D18" s="237"/>
    </row>
    <row r="19" spans="1:4" x14ac:dyDescent="0.25">
      <c r="A19" s="236"/>
      <c r="B19" s="236"/>
      <c r="C19" s="236"/>
      <c r="D19" s="237"/>
    </row>
    <row r="20" spans="1:4" x14ac:dyDescent="0.25">
      <c r="A20" s="236"/>
      <c r="B20" s="236"/>
      <c r="C20" s="236"/>
      <c r="D20" s="237"/>
    </row>
    <row r="21" spans="1:4" x14ac:dyDescent="0.25">
      <c r="A21" s="236"/>
      <c r="B21" s="236"/>
      <c r="C21" s="236"/>
      <c r="D21" s="237"/>
    </row>
    <row r="22" spans="1:4" x14ac:dyDescent="0.25">
      <c r="A22" s="236"/>
      <c r="B22" s="236"/>
      <c r="C22" s="236"/>
      <c r="D22" s="237"/>
    </row>
    <row r="23" spans="1:4" x14ac:dyDescent="0.25">
      <c r="A23" s="236"/>
      <c r="B23" s="236"/>
      <c r="C23" s="236"/>
      <c r="D23" s="237"/>
    </row>
    <row r="24" spans="1:4" x14ac:dyDescent="0.25">
      <c r="A24" s="236"/>
      <c r="B24" s="236"/>
      <c r="C24" s="236"/>
      <c r="D24" s="237"/>
    </row>
    <row r="25" spans="1:4" x14ac:dyDescent="0.25">
      <c r="A25" s="236"/>
      <c r="B25" s="236"/>
      <c r="C25" s="236"/>
      <c r="D25" s="237"/>
    </row>
    <row r="26" spans="1:4" x14ac:dyDescent="0.25">
      <c r="A26" s="236"/>
      <c r="B26" s="236"/>
      <c r="C26" s="236"/>
      <c r="D26" s="237"/>
    </row>
    <row r="27" spans="1:4" x14ac:dyDescent="0.25">
      <c r="A27" s="236"/>
      <c r="B27" s="236"/>
      <c r="C27" s="236"/>
      <c r="D27" s="237"/>
    </row>
    <row r="28" spans="1:4" x14ac:dyDescent="0.25">
      <c r="A28" s="236"/>
      <c r="B28" s="236"/>
      <c r="C28" s="236"/>
      <c r="D28" s="237"/>
    </row>
    <row r="29" spans="1:4" x14ac:dyDescent="0.25">
      <c r="A29" s="236"/>
      <c r="B29" s="236"/>
      <c r="C29" s="236"/>
      <c r="D29" s="237"/>
    </row>
    <row r="30" spans="1:4" x14ac:dyDescent="0.25">
      <c r="A30" s="236"/>
      <c r="B30" s="236"/>
      <c r="C30" s="236"/>
      <c r="D30" s="237"/>
    </row>
    <row r="31" spans="1:4" x14ac:dyDescent="0.25">
      <c r="A31" s="236"/>
      <c r="B31" s="236"/>
      <c r="C31" s="236"/>
      <c r="D31" s="237"/>
    </row>
    <row r="32" spans="1:4" x14ac:dyDescent="0.25">
      <c r="A32" s="236"/>
      <c r="B32" s="236"/>
      <c r="C32" s="236"/>
      <c r="D32" s="237"/>
    </row>
    <row r="33" spans="1:4" x14ac:dyDescent="0.25">
      <c r="A33" s="236"/>
      <c r="B33" s="236"/>
      <c r="C33" s="236"/>
      <c r="D33" s="237"/>
    </row>
    <row r="34" spans="1:4" x14ac:dyDescent="0.25">
      <c r="A34" s="236"/>
      <c r="B34" s="236"/>
      <c r="C34" s="236"/>
      <c r="D34" s="237"/>
    </row>
    <row r="35" spans="1:4" x14ac:dyDescent="0.25">
      <c r="A35" s="236"/>
      <c r="B35" s="236"/>
      <c r="C35" s="236"/>
      <c r="D35" s="237"/>
    </row>
    <row r="36" spans="1:4" x14ac:dyDescent="0.25">
      <c r="A36" s="236"/>
      <c r="B36" s="236"/>
      <c r="C36" s="236"/>
      <c r="D36" s="237"/>
    </row>
    <row r="37" spans="1:4" x14ac:dyDescent="0.25">
      <c r="A37" s="236"/>
      <c r="B37" s="236"/>
      <c r="C37" s="236"/>
      <c r="D37" s="237"/>
    </row>
    <row r="38" spans="1:4" x14ac:dyDescent="0.25">
      <c r="A38" s="236"/>
      <c r="B38" s="236"/>
      <c r="C38" s="236"/>
      <c r="D38" s="237"/>
    </row>
    <row r="39" spans="1:4" x14ac:dyDescent="0.25">
      <c r="A39" s="236"/>
      <c r="B39" s="236"/>
      <c r="C39" s="236"/>
      <c r="D39" s="237"/>
    </row>
    <row r="40" spans="1:4" x14ac:dyDescent="0.25">
      <c r="A40" s="236"/>
      <c r="B40" s="236"/>
      <c r="C40" s="236"/>
      <c r="D40" s="237"/>
    </row>
    <row r="41" spans="1:4" x14ac:dyDescent="0.25">
      <c r="A41" s="236"/>
      <c r="B41" s="236"/>
      <c r="C41" s="236"/>
      <c r="D41" s="237"/>
    </row>
    <row r="42" spans="1:4" x14ac:dyDescent="0.25">
      <c r="A42" s="236"/>
      <c r="B42" s="236"/>
      <c r="C42" s="236"/>
      <c r="D42" s="237"/>
    </row>
    <row r="43" spans="1:4" x14ac:dyDescent="0.25">
      <c r="A43" s="236"/>
      <c r="B43" s="236"/>
      <c r="C43" s="236"/>
      <c r="D43" s="237"/>
    </row>
    <row r="44" spans="1:4" x14ac:dyDescent="0.25">
      <c r="A44" s="236"/>
      <c r="B44" s="236"/>
      <c r="C44" s="236"/>
      <c r="D44" s="237"/>
    </row>
    <row r="45" spans="1:4" x14ac:dyDescent="0.25">
      <c r="A45" s="236"/>
      <c r="B45" s="236"/>
      <c r="C45" s="236"/>
      <c r="D45" s="237"/>
    </row>
    <row r="46" spans="1:4" x14ac:dyDescent="0.25">
      <c r="A46" s="236"/>
      <c r="B46" s="236"/>
      <c r="C46" s="236"/>
      <c r="D46" s="237"/>
    </row>
    <row r="47" spans="1:4" x14ac:dyDescent="0.25">
      <c r="A47" s="236"/>
      <c r="B47" s="236"/>
      <c r="C47" s="236"/>
      <c r="D47" s="237"/>
    </row>
    <row r="48" spans="1:4" x14ac:dyDescent="0.25">
      <c r="A48" s="236"/>
      <c r="B48" s="236"/>
      <c r="C48" s="236"/>
      <c r="D48" s="237"/>
    </row>
    <row r="49" spans="1:4" x14ac:dyDescent="0.25">
      <c r="A49" s="236"/>
      <c r="B49" s="236"/>
      <c r="C49" s="236"/>
      <c r="D49" s="237"/>
    </row>
    <row r="50" spans="1:4" x14ac:dyDescent="0.25">
      <c r="A50" s="236"/>
      <c r="B50" s="236"/>
      <c r="C50" s="236"/>
      <c r="D50" s="237"/>
    </row>
    <row r="51" spans="1:4" x14ac:dyDescent="0.25">
      <c r="A51" s="236"/>
      <c r="B51" s="236"/>
      <c r="C51" s="236"/>
      <c r="D51" s="237"/>
    </row>
    <row r="52" spans="1:4" x14ac:dyDescent="0.25">
      <c r="A52" s="236"/>
      <c r="B52" s="236"/>
      <c r="C52" s="236"/>
      <c r="D52" s="237"/>
    </row>
    <row r="53" spans="1:4" x14ac:dyDescent="0.25">
      <c r="A53" s="236"/>
      <c r="B53" s="236"/>
      <c r="C53" s="236"/>
      <c r="D53" s="237"/>
    </row>
    <row r="54" spans="1:4" x14ac:dyDescent="0.25">
      <c r="A54" s="236"/>
      <c r="B54" s="236"/>
      <c r="C54" s="236"/>
      <c r="D54" s="237"/>
    </row>
    <row r="55" spans="1:4" x14ac:dyDescent="0.25">
      <c r="A55" s="236"/>
      <c r="B55" s="236"/>
      <c r="C55" s="236"/>
      <c r="D55" s="237"/>
    </row>
    <row r="56" spans="1:4" x14ac:dyDescent="0.25">
      <c r="A56" s="236"/>
      <c r="B56" s="236"/>
      <c r="C56" s="236"/>
      <c r="D56" s="237"/>
    </row>
    <row r="57" spans="1:4" x14ac:dyDescent="0.25">
      <c r="A57" s="236"/>
      <c r="B57" s="236"/>
      <c r="C57" s="236"/>
      <c r="D57" s="237"/>
    </row>
    <row r="58" spans="1:4" x14ac:dyDescent="0.25">
      <c r="A58" s="236"/>
      <c r="B58" s="236"/>
      <c r="C58" s="236"/>
      <c r="D58" s="237"/>
    </row>
    <row r="59" spans="1:4" x14ac:dyDescent="0.25">
      <c r="A59" s="236"/>
      <c r="B59" s="236"/>
      <c r="C59" s="236"/>
      <c r="D59" s="237"/>
    </row>
    <row r="60" spans="1:4" x14ac:dyDescent="0.25">
      <c r="A60" s="236"/>
      <c r="B60" s="236"/>
      <c r="C60" s="236"/>
      <c r="D60" s="237"/>
    </row>
    <row r="61" spans="1:4" x14ac:dyDescent="0.25">
      <c r="A61" s="236"/>
      <c r="B61" s="236"/>
      <c r="C61" s="236"/>
      <c r="D61" s="237"/>
    </row>
    <row r="62" spans="1:4" x14ac:dyDescent="0.25">
      <c r="A62" s="236"/>
      <c r="B62" s="236"/>
      <c r="C62" s="236"/>
      <c r="D62" s="237"/>
    </row>
    <row r="63" spans="1:4" x14ac:dyDescent="0.25">
      <c r="A63" s="236"/>
      <c r="B63" s="236"/>
      <c r="C63" s="236"/>
      <c r="D63" s="237"/>
    </row>
    <row r="64" spans="1:4" x14ac:dyDescent="0.25">
      <c r="A64" s="236"/>
      <c r="B64" s="236"/>
      <c r="C64" s="236"/>
      <c r="D64" s="237"/>
    </row>
    <row r="65" spans="1:4" x14ac:dyDescent="0.25">
      <c r="A65" s="236"/>
      <c r="B65" s="236"/>
      <c r="C65" s="236"/>
      <c r="D65" s="237"/>
    </row>
    <row r="66" spans="1:4" x14ac:dyDescent="0.25">
      <c r="A66" s="236"/>
      <c r="B66" s="236"/>
      <c r="C66" s="236"/>
      <c r="D66" s="237"/>
    </row>
    <row r="67" spans="1:4" x14ac:dyDescent="0.25">
      <c r="A67" s="236"/>
      <c r="B67" s="236"/>
      <c r="C67" s="236"/>
      <c r="D67" s="237"/>
    </row>
    <row r="68" spans="1:4" x14ac:dyDescent="0.25">
      <c r="A68" s="236"/>
      <c r="B68" s="236"/>
      <c r="C68" s="236"/>
      <c r="D68" s="237"/>
    </row>
    <row r="69" spans="1:4" x14ac:dyDescent="0.25">
      <c r="A69" s="236"/>
      <c r="B69" s="236"/>
      <c r="C69" s="236"/>
      <c r="D69" s="237"/>
    </row>
    <row r="70" spans="1:4" x14ac:dyDescent="0.25">
      <c r="A70" s="236"/>
      <c r="B70" s="236"/>
      <c r="C70" s="236"/>
      <c r="D70" s="237"/>
    </row>
    <row r="71" spans="1:4" x14ac:dyDescent="0.25">
      <c r="A71" s="236"/>
      <c r="B71" s="236"/>
      <c r="C71" s="236"/>
      <c r="D71" s="237"/>
    </row>
    <row r="72" spans="1:4" x14ac:dyDescent="0.25">
      <c r="A72" s="236"/>
      <c r="B72" s="236"/>
      <c r="C72" s="236"/>
      <c r="D72" s="237"/>
    </row>
    <row r="73" spans="1:4" x14ac:dyDescent="0.25">
      <c r="A73" s="236"/>
      <c r="B73" s="236"/>
      <c r="C73" s="236"/>
      <c r="D73" s="237"/>
    </row>
    <row r="74" spans="1:4" x14ac:dyDescent="0.25">
      <c r="A74" s="236"/>
      <c r="B74" s="236"/>
      <c r="C74" s="236"/>
      <c r="D74" s="237"/>
    </row>
    <row r="75" spans="1:4" x14ac:dyDescent="0.25">
      <c r="A75" s="236"/>
      <c r="B75" s="236"/>
      <c r="C75" s="236"/>
      <c r="D75" s="237"/>
    </row>
    <row r="76" spans="1:4" x14ac:dyDescent="0.25">
      <c r="A76" s="236"/>
      <c r="B76" s="236"/>
      <c r="C76" s="236"/>
      <c r="D76" s="237"/>
    </row>
    <row r="77" spans="1:4" x14ac:dyDescent="0.25">
      <c r="A77" s="236"/>
      <c r="B77" s="236"/>
      <c r="C77" s="236"/>
      <c r="D77" s="237"/>
    </row>
    <row r="78" spans="1:4" x14ac:dyDescent="0.25">
      <c r="A78" s="236"/>
      <c r="B78" s="236"/>
      <c r="C78" s="236"/>
      <c r="D78" s="237"/>
    </row>
    <row r="79" spans="1:4" x14ac:dyDescent="0.25">
      <c r="A79" s="236"/>
      <c r="B79" s="236"/>
      <c r="C79" s="236"/>
      <c r="D79" s="237"/>
    </row>
    <row r="80" spans="1:4" x14ac:dyDescent="0.25">
      <c r="A80" s="236"/>
      <c r="B80" s="236"/>
      <c r="C80" s="236"/>
      <c r="D80" s="237"/>
    </row>
    <row r="81" spans="1:4" x14ac:dyDescent="0.25">
      <c r="A81" s="236"/>
      <c r="B81" s="236"/>
      <c r="C81" s="236"/>
      <c r="D81" s="237"/>
    </row>
    <row r="82" spans="1:4" x14ac:dyDescent="0.25">
      <c r="A82" s="236"/>
      <c r="B82" s="236"/>
      <c r="C82" s="236"/>
      <c r="D82" s="237"/>
    </row>
    <row r="83" spans="1:4" x14ac:dyDescent="0.25">
      <c r="A83" s="236"/>
      <c r="B83" s="236"/>
      <c r="C83" s="236"/>
      <c r="D83" s="237"/>
    </row>
    <row r="84" spans="1:4" x14ac:dyDescent="0.25">
      <c r="A84" s="236"/>
      <c r="B84" s="236"/>
      <c r="C84" s="236"/>
      <c r="D84" s="237"/>
    </row>
    <row r="85" spans="1:4" x14ac:dyDescent="0.25">
      <c r="A85" s="236"/>
      <c r="B85" s="236"/>
      <c r="C85" s="236"/>
      <c r="D85" s="237"/>
    </row>
    <row r="86" spans="1:4" x14ac:dyDescent="0.25">
      <c r="A86" s="236"/>
      <c r="B86" s="236"/>
      <c r="C86" s="236"/>
      <c r="D86" s="237"/>
    </row>
    <row r="87" spans="1:4" x14ac:dyDescent="0.25">
      <c r="A87" s="236"/>
      <c r="B87" s="236"/>
      <c r="C87" s="236"/>
      <c r="D87" s="237"/>
    </row>
    <row r="88" spans="1:4" x14ac:dyDescent="0.25">
      <c r="A88" s="236"/>
      <c r="B88" s="236"/>
      <c r="C88" s="236"/>
      <c r="D88" s="237"/>
    </row>
    <row r="89" spans="1:4" x14ac:dyDescent="0.25">
      <c r="A89" s="236"/>
      <c r="B89" s="236"/>
      <c r="C89" s="236"/>
      <c r="D89" s="237"/>
    </row>
    <row r="90" spans="1:4" x14ac:dyDescent="0.25">
      <c r="A90" s="236"/>
      <c r="B90" s="236"/>
      <c r="C90" s="236"/>
      <c r="D90" s="237"/>
    </row>
    <row r="91" spans="1:4" x14ac:dyDescent="0.25">
      <c r="A91" s="236"/>
      <c r="B91" s="236"/>
      <c r="C91" s="236"/>
      <c r="D91" s="237"/>
    </row>
    <row r="92" spans="1:4" x14ac:dyDescent="0.25">
      <c r="A92" s="236"/>
      <c r="B92" s="236"/>
      <c r="C92" s="236"/>
      <c r="D92" s="237"/>
    </row>
    <row r="93" spans="1:4" x14ac:dyDescent="0.25">
      <c r="A93" s="236"/>
      <c r="B93" s="236"/>
      <c r="C93" s="236"/>
      <c r="D93" s="237"/>
    </row>
    <row r="94" spans="1:4" x14ac:dyDescent="0.25">
      <c r="A94" s="236"/>
      <c r="B94" s="236"/>
      <c r="C94" s="236"/>
      <c r="D94" s="237"/>
    </row>
    <row r="95" spans="1:4" x14ac:dyDescent="0.25">
      <c r="A95" s="236"/>
      <c r="B95" s="236"/>
      <c r="C95" s="236"/>
      <c r="D95" s="237"/>
    </row>
    <row r="96" spans="1:4" x14ac:dyDescent="0.25">
      <c r="A96" s="236"/>
      <c r="B96" s="236"/>
      <c r="C96" s="236"/>
      <c r="D96" s="237"/>
    </row>
    <row r="97" spans="1:4" x14ac:dyDescent="0.25">
      <c r="A97" s="236"/>
      <c r="B97" s="236"/>
      <c r="C97" s="236"/>
      <c r="D97" s="237"/>
    </row>
    <row r="98" spans="1:4" x14ac:dyDescent="0.25">
      <c r="A98" s="236"/>
      <c r="B98" s="236"/>
      <c r="C98" s="236"/>
      <c r="D98" s="237"/>
    </row>
    <row r="99" spans="1:4" x14ac:dyDescent="0.25">
      <c r="A99" s="236"/>
      <c r="B99" s="236"/>
      <c r="C99" s="236"/>
      <c r="D99" s="237"/>
    </row>
    <row r="100" spans="1:4" x14ac:dyDescent="0.25">
      <c r="A100" s="236"/>
      <c r="B100" s="236"/>
      <c r="C100" s="236"/>
      <c r="D100" s="237"/>
    </row>
    <row r="101" spans="1:4" x14ac:dyDescent="0.25">
      <c r="A101" s="236"/>
      <c r="B101" s="236"/>
      <c r="C101" s="236"/>
      <c r="D101" s="237"/>
    </row>
    <row r="102" spans="1:4" x14ac:dyDescent="0.25">
      <c r="A102" s="236"/>
      <c r="B102" s="236"/>
      <c r="C102" s="236"/>
      <c r="D102" s="237"/>
    </row>
    <row r="103" spans="1:4" x14ac:dyDescent="0.25">
      <c r="A103" s="236"/>
      <c r="B103" s="236"/>
      <c r="C103" s="236"/>
      <c r="D103" s="237"/>
    </row>
    <row r="104" spans="1:4" x14ac:dyDescent="0.25">
      <c r="A104" s="236"/>
      <c r="B104" s="236"/>
      <c r="C104" s="236"/>
      <c r="D104" s="237"/>
    </row>
    <row r="105" spans="1:4" x14ac:dyDescent="0.25">
      <c r="A105" s="236"/>
      <c r="B105" s="236"/>
      <c r="C105" s="236"/>
      <c r="D105" s="237"/>
    </row>
    <row r="106" spans="1:4" x14ac:dyDescent="0.25">
      <c r="A106" s="236"/>
      <c r="B106" s="236"/>
      <c r="C106" s="236"/>
      <c r="D106" s="237"/>
    </row>
    <row r="107" spans="1:4" x14ac:dyDescent="0.25">
      <c r="A107" s="236"/>
      <c r="B107" s="236"/>
      <c r="C107" s="236"/>
      <c r="D107" s="237"/>
    </row>
    <row r="108" spans="1:4" x14ac:dyDescent="0.25">
      <c r="A108" s="236"/>
      <c r="B108" s="236"/>
      <c r="C108" s="236"/>
      <c r="D108" s="237"/>
    </row>
    <row r="109" spans="1:4" x14ac:dyDescent="0.25">
      <c r="A109" s="236"/>
      <c r="B109" s="236"/>
      <c r="C109" s="236"/>
      <c r="D109" s="237"/>
    </row>
  </sheetData>
  <sheetProtection sheet="1" objects="1" scenarios="1" formatCells="0" formatColumns="0" sort="0" autoFilter="0"/>
  <autoFilter ref="A8:D8" xr:uid="{00000000-0001-0000-0100-000000000000}"/>
  <mergeCells count="3">
    <mergeCell ref="A4:D4"/>
    <mergeCell ref="A1:A3"/>
    <mergeCell ref="B1:D3"/>
  </mergeCells>
  <conditionalFormatting sqref="D10:D109">
    <cfRule type="expression" dxfId="28" priority="1">
      <formula>OR($C10="LED",$C10="Alternate LED")</formula>
    </cfRule>
  </conditionalFormatting>
  <dataValidations count="5">
    <dataValidation type="custom" allowBlank="1" showInputMessage="1" showErrorMessage="1" sqref="A9" xr:uid="{00000000-0002-0000-0100-000000000000}">
      <formula1>A9="Model Number"</formula1>
    </dataValidation>
    <dataValidation type="custom" allowBlank="1" showInputMessage="1" showErrorMessage="1" sqref="B9" xr:uid="{00000000-0002-0000-0100-000001000000}">
      <formula1>B9="Manufacturer"</formula1>
    </dataValidation>
    <dataValidation type="custom" allowBlank="1" showInputMessage="1" showErrorMessage="1" sqref="C9" xr:uid="{00000000-0002-0000-0100-000002000000}">
      <formula1>C9="Component Type"</formula1>
    </dataValidation>
    <dataValidation type="custom" allowBlank="1" showInputMessage="1" showErrorMessage="1" sqref="D9" xr:uid="{00000000-0002-0000-0100-000003000000}">
      <formula1>D9="Max LED Current within application"</formula1>
    </dataValidation>
    <dataValidation type="whole" allowBlank="1" showInputMessage="1" showErrorMessage="1" error="Please enter a valid 'Max LED Current' value." sqref="D10:D109" xr:uid="{524C8217-AAC6-40C9-A24F-002EA0210979}">
      <formula1>0</formula1>
      <formula2>10000</formula2>
    </dataValidation>
  </dataValidations>
  <pageMargins left="0.78749999999999998" right="0.78749999999999998" top="1.05277777777778" bottom="1.05277777777778" header="0.78749999999999998" footer="0.78749999999999998"/>
  <pageSetup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Please enter a valid 'Component Type' value." xr:uid="{BE981DF1-A254-4D1E-8B4D-2AED91325C33}">
          <x14:formula1>
            <xm:f>'Master List'!$B$336:$B$339</xm:f>
          </x14:formula1>
          <xm:sqref>C10:C109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5BC28-BED5-4F3E-B0E7-BDD00CC8E8C3}">
  <sheetPr codeName="Sheet7">
    <tabColor rgb="FFFFC000"/>
  </sheetPr>
  <dimension ref="A1:ACE112"/>
  <sheetViews>
    <sheetView workbookViewId="0">
      <selection sqref="A1:A3"/>
    </sheetView>
  </sheetViews>
  <sheetFormatPr defaultRowHeight="15" x14ac:dyDescent="0.25"/>
  <cols>
    <col min="1" max="1" width="50.42578125" style="150" customWidth="1"/>
    <col min="2" max="2" width="27.85546875" bestFit="1" customWidth="1"/>
    <col min="3" max="3" width="30.140625" bestFit="1" customWidth="1"/>
    <col min="4" max="4" width="11.28515625" bestFit="1" customWidth="1"/>
    <col min="5" max="5" width="31" customWidth="1"/>
    <col min="6" max="6" width="35.5703125" customWidth="1"/>
    <col min="7" max="7" width="24.85546875" customWidth="1"/>
    <col min="8" max="8" width="20.42578125" customWidth="1"/>
    <col min="9" max="9" width="25.28515625" customWidth="1"/>
    <col min="10" max="10" width="19.7109375" style="152" customWidth="1"/>
  </cols>
  <sheetData>
    <row r="1" spans="1:759" ht="51.75" customHeight="1" x14ac:dyDescent="0.25">
      <c r="A1" s="267"/>
      <c r="B1" s="272" t="s">
        <v>945</v>
      </c>
      <c r="C1" s="272"/>
      <c r="D1" s="272"/>
      <c r="E1" s="272"/>
      <c r="F1" s="272"/>
      <c r="G1" s="272"/>
      <c r="H1" s="272"/>
      <c r="I1" s="272"/>
      <c r="J1" s="273"/>
      <c r="K1" s="91"/>
    </row>
    <row r="2" spans="1:759" ht="26.25" customHeight="1" thickBot="1" x14ac:dyDescent="0.3">
      <c r="A2" s="268"/>
      <c r="B2" s="263"/>
      <c r="C2" s="263"/>
      <c r="D2" s="263"/>
      <c r="E2" s="263"/>
      <c r="F2" s="263"/>
      <c r="G2" s="263"/>
      <c r="H2" s="263"/>
      <c r="I2" s="263"/>
      <c r="J2" s="274"/>
      <c r="K2" s="15"/>
    </row>
    <row r="3" spans="1:759" s="14" customFormat="1" ht="15.75" customHeight="1" thickBot="1" x14ac:dyDescent="0.3">
      <c r="A3" s="269"/>
      <c r="B3" s="265"/>
      <c r="C3" s="265"/>
      <c r="D3" s="265"/>
      <c r="E3" s="265"/>
      <c r="F3" s="265"/>
      <c r="G3" s="265"/>
      <c r="H3" s="265"/>
      <c r="I3" s="265"/>
      <c r="J3" s="27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</row>
    <row r="4" spans="1:759" s="14" customFormat="1" ht="71.25" customHeight="1" thickBot="1" x14ac:dyDescent="0.3">
      <c r="A4" s="270" t="s">
        <v>141</v>
      </c>
      <c r="B4" s="256"/>
      <c r="C4" s="256"/>
      <c r="D4" s="256"/>
      <c r="E4" s="256"/>
      <c r="F4" s="256"/>
      <c r="G4" s="256"/>
      <c r="H4" s="256"/>
      <c r="I4" s="256"/>
      <c r="J4" s="271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</row>
    <row r="5" spans="1:759" s="14" customFormat="1" hidden="1" x14ac:dyDescent="0.25">
      <c r="A5" s="158"/>
      <c r="D5" s="29"/>
      <c r="E5" s="28"/>
      <c r="H5" s="29"/>
      <c r="I5" s="28"/>
      <c r="J5" s="159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</row>
    <row r="6" spans="1:759" s="14" customFormat="1" hidden="1" x14ac:dyDescent="0.25">
      <c r="A6" s="160"/>
      <c r="B6" s="12"/>
      <c r="C6" s="12"/>
      <c r="D6" s="106"/>
      <c r="E6" s="107"/>
      <c r="F6" s="12"/>
      <c r="G6" s="12"/>
      <c r="H6" s="106"/>
      <c r="I6" s="107"/>
      <c r="J6" s="161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</row>
    <row r="7" spans="1:759" s="14" customFormat="1" ht="42.75" customHeight="1" thickBot="1" x14ac:dyDescent="0.3">
      <c r="A7" s="160"/>
      <c r="B7" s="12"/>
      <c r="C7" s="12"/>
      <c r="D7" s="12"/>
      <c r="E7" s="12"/>
      <c r="F7" s="12"/>
      <c r="G7" s="12"/>
      <c r="H7" s="12"/>
      <c r="I7" s="12"/>
      <c r="J7" s="161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</row>
    <row r="8" spans="1:759" s="10" customFormat="1" ht="82.15" customHeight="1" thickBot="1" x14ac:dyDescent="0.3">
      <c r="A8" s="141" t="s">
        <v>17</v>
      </c>
      <c r="B8" s="142" t="s">
        <v>142</v>
      </c>
      <c r="C8" s="142" t="s">
        <v>143</v>
      </c>
      <c r="D8" s="142" t="s">
        <v>144</v>
      </c>
      <c r="E8" s="142" t="s">
        <v>145</v>
      </c>
      <c r="F8" s="142" t="s">
        <v>146</v>
      </c>
      <c r="G8" s="142" t="s">
        <v>147</v>
      </c>
      <c r="H8" s="142" t="s">
        <v>148</v>
      </c>
      <c r="I8" s="142" t="s">
        <v>149</v>
      </c>
      <c r="J8" s="143" t="s">
        <v>150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</row>
    <row r="9" spans="1:759" ht="30" hidden="1" x14ac:dyDescent="0.25">
      <c r="A9" s="122" t="s">
        <v>17</v>
      </c>
      <c r="B9" s="122" t="s">
        <v>142</v>
      </c>
      <c r="C9" s="122" t="s">
        <v>143</v>
      </c>
      <c r="D9" s="122" t="s">
        <v>144</v>
      </c>
      <c r="E9" s="122" t="s">
        <v>145</v>
      </c>
      <c r="F9" s="122" t="s">
        <v>146</v>
      </c>
      <c r="G9" s="122" t="s">
        <v>147</v>
      </c>
      <c r="H9" s="122" t="s">
        <v>148</v>
      </c>
      <c r="I9" s="122" t="s">
        <v>149</v>
      </c>
      <c r="J9" s="122" t="s">
        <v>150</v>
      </c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2"/>
      <c r="CA9" s="122"/>
      <c r="CB9" s="122"/>
      <c r="CC9" s="122"/>
      <c r="CD9" s="122"/>
      <c r="CE9" s="122"/>
      <c r="CF9" s="122"/>
      <c r="CG9" s="122"/>
      <c r="CH9" s="122"/>
      <c r="CI9" s="122"/>
      <c r="CJ9" s="122"/>
      <c r="CK9" s="122"/>
      <c r="CL9" s="122"/>
      <c r="CM9" s="122"/>
      <c r="CN9" s="122"/>
      <c r="CO9" s="122"/>
      <c r="CP9" s="122"/>
      <c r="CQ9" s="122"/>
      <c r="CR9" s="122"/>
      <c r="CS9" s="122"/>
      <c r="CT9" s="122"/>
      <c r="CU9" s="122"/>
      <c r="CV9" s="122"/>
      <c r="CW9" s="122"/>
      <c r="CX9" s="122"/>
      <c r="CY9" s="122"/>
      <c r="CZ9" s="122"/>
      <c r="DA9" s="122"/>
      <c r="DB9" s="122"/>
      <c r="DC9" s="122"/>
      <c r="DD9" s="122"/>
      <c r="DE9" s="122"/>
      <c r="DF9" s="122"/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  <c r="GQ9" s="122"/>
      <c r="GR9" s="122"/>
      <c r="GS9" s="122"/>
      <c r="GT9" s="122"/>
      <c r="GU9" s="122"/>
      <c r="GV9" s="122"/>
      <c r="GW9" s="122"/>
      <c r="GX9" s="122"/>
      <c r="GY9" s="122"/>
      <c r="GZ9" s="122"/>
      <c r="HA9" s="122"/>
      <c r="HB9" s="122"/>
      <c r="HC9" s="122"/>
      <c r="HD9" s="122"/>
      <c r="HE9" s="122"/>
      <c r="HF9" s="122"/>
      <c r="HG9" s="122"/>
      <c r="HH9" s="122"/>
      <c r="HI9" s="122"/>
      <c r="HJ9" s="122"/>
      <c r="HK9" s="122"/>
      <c r="HL9" s="122"/>
      <c r="HM9" s="122"/>
      <c r="HN9" s="122"/>
      <c r="HO9" s="122"/>
      <c r="HP9" s="122"/>
      <c r="HQ9" s="122"/>
      <c r="HR9" s="122"/>
      <c r="HS9" s="122"/>
      <c r="HT9" s="122"/>
      <c r="HU9" s="122"/>
      <c r="HV9" s="122"/>
      <c r="HW9" s="122"/>
      <c r="HX9" s="122"/>
      <c r="HY9" s="122"/>
      <c r="HZ9" s="122"/>
      <c r="IA9" s="122"/>
      <c r="IB9" s="122"/>
      <c r="IC9" s="122"/>
      <c r="ID9" s="122"/>
      <c r="IE9" s="122"/>
      <c r="IF9" s="122"/>
      <c r="IG9" s="122"/>
      <c r="IH9" s="122"/>
      <c r="II9" s="122"/>
      <c r="IJ9" s="122"/>
      <c r="IK9" s="122"/>
      <c r="IL9" s="122"/>
      <c r="IM9" s="122"/>
      <c r="IN9" s="122"/>
      <c r="IO9" s="122"/>
      <c r="IP9" s="122"/>
      <c r="IQ9" s="122"/>
      <c r="IR9" s="122"/>
      <c r="IS9" s="122"/>
      <c r="IT9" s="122"/>
      <c r="IU9" s="122"/>
      <c r="IV9" s="122"/>
      <c r="IW9" s="122"/>
      <c r="IX9" s="122"/>
      <c r="IY9" s="122"/>
      <c r="IZ9" s="122"/>
      <c r="JA9" s="122"/>
      <c r="JB9" s="122"/>
      <c r="JC9" s="122"/>
      <c r="JD9" s="122"/>
      <c r="JE9" s="122"/>
      <c r="JF9" s="122"/>
      <c r="JG9" s="122"/>
      <c r="JH9" s="122"/>
      <c r="JI9" s="122"/>
      <c r="JJ9" s="122"/>
      <c r="JK9" s="122"/>
      <c r="JL9" s="122"/>
      <c r="JM9" s="122"/>
      <c r="JN9" s="122"/>
      <c r="JO9" s="122"/>
      <c r="JP9" s="122"/>
      <c r="JQ9" s="122"/>
      <c r="JR9" s="122"/>
      <c r="JS9" s="122"/>
      <c r="JT9" s="122"/>
      <c r="JU9" s="122"/>
      <c r="JV9" s="122"/>
      <c r="JW9" s="122"/>
      <c r="JX9" s="122"/>
      <c r="JY9" s="122"/>
      <c r="JZ9" s="122"/>
      <c r="KA9" s="122"/>
      <c r="KB9" s="122"/>
      <c r="KC9" s="122"/>
      <c r="KD9" s="122"/>
      <c r="KE9" s="122"/>
      <c r="KF9" s="122"/>
      <c r="KG9" s="122"/>
      <c r="KH9" s="122"/>
      <c r="KI9" s="122"/>
      <c r="KJ9" s="122"/>
      <c r="KK9" s="122"/>
      <c r="KL9" s="122"/>
      <c r="KM9" s="122"/>
      <c r="KN9" s="122"/>
      <c r="KO9" s="122"/>
      <c r="KP9" s="122"/>
      <c r="KQ9" s="122"/>
      <c r="KR9" s="122"/>
      <c r="KS9" s="122"/>
      <c r="KT9" s="122"/>
      <c r="KU9" s="122"/>
      <c r="KV9" s="122"/>
      <c r="KW9" s="122"/>
      <c r="KX9" s="122"/>
      <c r="KY9" s="122"/>
      <c r="KZ9" s="122"/>
      <c r="LA9" s="122"/>
      <c r="LB9" s="122"/>
      <c r="LC9" s="122"/>
      <c r="LD9" s="122"/>
      <c r="LE9" s="122"/>
      <c r="LF9" s="122"/>
      <c r="LG9" s="122"/>
      <c r="LH9" s="122"/>
      <c r="LI9" s="122"/>
      <c r="LJ9" s="122"/>
      <c r="LK9" s="122"/>
      <c r="LL9" s="122"/>
      <c r="LM9" s="122"/>
      <c r="LN9" s="122"/>
      <c r="LO9" s="122"/>
      <c r="LP9" s="122"/>
      <c r="LQ9" s="122"/>
      <c r="LR9" s="122"/>
      <c r="LS9" s="122"/>
      <c r="LT9" s="122"/>
      <c r="LU9" s="122"/>
      <c r="LV9" s="122"/>
      <c r="LW9" s="122"/>
      <c r="LX9" s="122"/>
      <c r="LY9" s="122"/>
      <c r="LZ9" s="122"/>
      <c r="MA9" s="122"/>
      <c r="MB9" s="122"/>
      <c r="MC9" s="122"/>
      <c r="MD9" s="122"/>
      <c r="ME9" s="122"/>
      <c r="MF9" s="122"/>
      <c r="MG9" s="122"/>
      <c r="MH9" s="122"/>
      <c r="MI9" s="122"/>
      <c r="MJ9" s="122"/>
      <c r="MK9" s="122"/>
      <c r="ML9" s="122"/>
      <c r="MM9" s="122"/>
      <c r="MN9" s="122"/>
      <c r="MO9" s="122"/>
      <c r="MP9" s="122"/>
      <c r="MQ9" s="122"/>
      <c r="MR9" s="122"/>
      <c r="MS9" s="122"/>
      <c r="MT9" s="122"/>
      <c r="MU9" s="122"/>
      <c r="MV9" s="122"/>
      <c r="MW9" s="122"/>
      <c r="MX9" s="122"/>
      <c r="MY9" s="122"/>
      <c r="MZ9" s="122"/>
      <c r="NA9" s="122"/>
      <c r="NB9" s="122"/>
      <c r="NC9" s="122"/>
      <c r="ND9" s="122"/>
      <c r="NE9" s="122"/>
      <c r="NF9" s="122"/>
      <c r="NG9" s="122"/>
      <c r="NH9" s="122"/>
      <c r="NI9" s="122"/>
      <c r="NJ9" s="122"/>
      <c r="NK9" s="122"/>
      <c r="NL9" s="122"/>
      <c r="NM9" s="122"/>
      <c r="NN9" s="122"/>
      <c r="NO9" s="122"/>
      <c r="NP9" s="122"/>
      <c r="NQ9" s="122"/>
      <c r="NR9" s="122"/>
      <c r="NS9" s="122"/>
      <c r="NT9" s="122"/>
      <c r="NU9" s="122"/>
      <c r="NV9" s="122"/>
      <c r="NW9" s="122"/>
      <c r="NX9" s="122"/>
      <c r="NY9" s="122"/>
      <c r="NZ9" s="122"/>
      <c r="OA9" s="122"/>
      <c r="OB9" s="122"/>
      <c r="OC9" s="122"/>
      <c r="OD9" s="122"/>
      <c r="OE9" s="122"/>
      <c r="OF9" s="122"/>
      <c r="OG9" s="122"/>
      <c r="OH9" s="122"/>
      <c r="OI9" s="122"/>
      <c r="OJ9" s="122"/>
      <c r="OK9" s="122"/>
      <c r="OL9" s="122"/>
      <c r="OM9" s="122"/>
      <c r="ON9" s="122"/>
      <c r="OO9" s="122"/>
      <c r="OP9" s="122"/>
      <c r="OQ9" s="122"/>
      <c r="OR9" s="122"/>
      <c r="OS9" s="122"/>
      <c r="OT9" s="122"/>
      <c r="OU9" s="122"/>
      <c r="OV9" s="122"/>
      <c r="OW9" s="122"/>
      <c r="OX9" s="122"/>
      <c r="OY9" s="122"/>
      <c r="OZ9" s="122"/>
      <c r="PA9" s="122"/>
      <c r="PB9" s="122"/>
      <c r="PC9" s="122"/>
      <c r="PD9" s="122"/>
      <c r="PE9" s="122"/>
      <c r="PF9" s="122"/>
      <c r="PG9" s="122"/>
      <c r="PH9" s="122"/>
      <c r="PI9" s="122"/>
      <c r="PJ9" s="122"/>
      <c r="PK9" s="122"/>
      <c r="PL9" s="122"/>
      <c r="PM9" s="122"/>
      <c r="PN9" s="122"/>
      <c r="PO9" s="122"/>
      <c r="PP9" s="122"/>
      <c r="PQ9" s="122"/>
      <c r="PR9" s="122"/>
      <c r="PS9" s="122"/>
      <c r="PT9" s="122"/>
      <c r="PU9" s="122"/>
      <c r="PV9" s="122"/>
      <c r="PW9" s="122"/>
      <c r="PX9" s="122"/>
      <c r="PY9" s="122"/>
      <c r="PZ9" s="122"/>
      <c r="QA9" s="122"/>
      <c r="QB9" s="122"/>
      <c r="QC9" s="122"/>
      <c r="QD9" s="122"/>
      <c r="QE9" s="122"/>
      <c r="QF9" s="122"/>
      <c r="QG9" s="122"/>
      <c r="QH9" s="122"/>
      <c r="QI9" s="122"/>
      <c r="QJ9" s="122"/>
      <c r="QK9" s="122"/>
      <c r="QL9" s="122"/>
      <c r="QM9" s="122"/>
      <c r="QN9" s="122"/>
      <c r="QO9" s="122"/>
      <c r="QP9" s="122"/>
      <c r="QQ9" s="122"/>
      <c r="QR9" s="122"/>
      <c r="QS9" s="122"/>
      <c r="QT9" s="122"/>
      <c r="QU9" s="122"/>
      <c r="QV9" s="122"/>
      <c r="QW9" s="122"/>
      <c r="QX9" s="122"/>
      <c r="QY9" s="122"/>
      <c r="QZ9" s="122"/>
      <c r="RA9" s="122"/>
      <c r="RB9" s="122"/>
      <c r="RC9" s="122"/>
      <c r="RD9" s="122"/>
      <c r="RE9" s="122"/>
      <c r="RF9" s="122"/>
      <c r="RG9" s="122"/>
      <c r="RH9" s="122"/>
      <c r="RI9" s="122"/>
      <c r="RJ9" s="122"/>
      <c r="RK9" s="122"/>
      <c r="RL9" s="122"/>
      <c r="RM9" s="122"/>
      <c r="RN9" s="122"/>
      <c r="RO9" s="122"/>
      <c r="RP9" s="122"/>
      <c r="RQ9" s="122"/>
      <c r="RR9" s="122"/>
      <c r="RS9" s="122"/>
      <c r="RT9" s="122"/>
      <c r="RU9" s="122"/>
      <c r="RV9" s="122"/>
      <c r="RW9" s="122"/>
      <c r="RX9" s="122"/>
      <c r="RY9" s="122"/>
      <c r="RZ9" s="122"/>
      <c r="SA9" s="122"/>
      <c r="SB9" s="122"/>
      <c r="SC9" s="122"/>
      <c r="SD9" s="122"/>
      <c r="SE9" s="122"/>
      <c r="SF9" s="122"/>
      <c r="SG9" s="122"/>
      <c r="SH9" s="122"/>
      <c r="SI9" s="122"/>
      <c r="SJ9" s="122"/>
      <c r="SK9" s="122"/>
      <c r="SL9" s="122"/>
      <c r="SM9" s="122"/>
      <c r="SN9" s="122"/>
      <c r="SO9" s="122"/>
      <c r="SP9" s="122"/>
      <c r="SQ9" s="122"/>
      <c r="SR9" s="122"/>
      <c r="SS9" s="122"/>
      <c r="ST9" s="122"/>
      <c r="SU9" s="122"/>
      <c r="SV9" s="122"/>
      <c r="SW9" s="122"/>
      <c r="SX9" s="122"/>
      <c r="SY9" s="122"/>
      <c r="SZ9" s="122"/>
      <c r="TA9" s="122"/>
      <c r="TB9" s="122"/>
      <c r="TC9" s="122"/>
      <c r="TD9" s="122"/>
      <c r="TE9" s="122"/>
      <c r="TF9" s="122"/>
      <c r="TG9" s="122"/>
      <c r="TH9" s="122"/>
      <c r="TI9" s="122"/>
      <c r="TJ9" s="122"/>
      <c r="TK9" s="122"/>
      <c r="TL9" s="122"/>
      <c r="TM9" s="122"/>
      <c r="TN9" s="122"/>
      <c r="TO9" s="122"/>
      <c r="TP9" s="122"/>
      <c r="TQ9" s="122"/>
      <c r="TR9" s="122"/>
      <c r="TS9" s="122"/>
      <c r="TT9" s="122"/>
      <c r="TU9" s="122"/>
      <c r="TV9" s="122"/>
      <c r="TW9" s="122"/>
      <c r="TX9" s="122"/>
      <c r="TY9" s="122"/>
      <c r="TZ9" s="122"/>
      <c r="UA9" s="122"/>
      <c r="UB9" s="122"/>
      <c r="UC9" s="122"/>
      <c r="UD9" s="122"/>
      <c r="UE9" s="122"/>
      <c r="UF9" s="122"/>
      <c r="UG9" s="122"/>
      <c r="UH9" s="122"/>
      <c r="UI9" s="122"/>
      <c r="UJ9" s="122"/>
      <c r="UK9" s="122"/>
      <c r="UL9" s="122"/>
      <c r="UM9" s="122"/>
      <c r="UN9" s="122"/>
      <c r="UO9" s="122"/>
      <c r="UP9" s="122"/>
      <c r="UQ9" s="122"/>
      <c r="UR9" s="122"/>
      <c r="US9" s="122"/>
      <c r="UT9" s="122"/>
      <c r="UU9" s="122"/>
      <c r="UV9" s="122"/>
      <c r="UW9" s="122"/>
      <c r="UX9" s="122"/>
      <c r="UY9" s="122"/>
      <c r="UZ9" s="122"/>
      <c r="VA9" s="122"/>
      <c r="VB9" s="122"/>
      <c r="VC9" s="122"/>
      <c r="VD9" s="122"/>
      <c r="VE9" s="122"/>
      <c r="VF9" s="122"/>
      <c r="VG9" s="122"/>
      <c r="VH9" s="122"/>
      <c r="VI9" s="122"/>
      <c r="VJ9" s="122"/>
      <c r="VK9" s="122"/>
      <c r="VL9" s="122"/>
      <c r="VM9" s="122"/>
      <c r="VN9" s="122"/>
      <c r="VO9" s="122"/>
      <c r="VP9" s="122"/>
      <c r="VQ9" s="122"/>
      <c r="VR9" s="122"/>
      <c r="VS9" s="122"/>
      <c r="VT9" s="122"/>
      <c r="VU9" s="122"/>
      <c r="VV9" s="122"/>
      <c r="VW9" s="122"/>
      <c r="VX9" s="122"/>
      <c r="VY9" s="122"/>
      <c r="VZ9" s="122"/>
      <c r="WA9" s="122"/>
      <c r="WB9" s="122"/>
      <c r="WC9" s="122"/>
      <c r="WD9" s="122"/>
      <c r="WE9" s="122"/>
      <c r="WF9" s="122"/>
      <c r="WG9" s="122"/>
      <c r="WH9" s="122"/>
      <c r="WI9" s="122"/>
      <c r="WJ9" s="122"/>
      <c r="WK9" s="122"/>
      <c r="WL9" s="122"/>
      <c r="WM9" s="122"/>
      <c r="WN9" s="122"/>
      <c r="WO9" s="122"/>
      <c r="WP9" s="122"/>
      <c r="WQ9" s="122"/>
      <c r="WR9" s="122"/>
      <c r="WS9" s="122"/>
      <c r="WT9" s="122"/>
      <c r="WU9" s="122"/>
      <c r="WV9" s="122"/>
      <c r="WW9" s="122"/>
      <c r="WX9" s="122"/>
      <c r="WY9" s="122"/>
      <c r="WZ9" s="122"/>
      <c r="XA9" s="122"/>
      <c r="XB9" s="122"/>
      <c r="XC9" s="122"/>
      <c r="XD9" s="122"/>
      <c r="XE9" s="122"/>
      <c r="XF9" s="122"/>
      <c r="XG9" s="122"/>
      <c r="XH9" s="122"/>
      <c r="XI9" s="122"/>
      <c r="XJ9" s="122"/>
      <c r="XK9" s="122"/>
      <c r="XL9" s="122"/>
      <c r="XM9" s="122"/>
      <c r="XN9" s="122"/>
      <c r="XO9" s="122"/>
      <c r="XP9" s="122"/>
      <c r="XQ9" s="122"/>
      <c r="XR9" s="122"/>
      <c r="XS9" s="122"/>
      <c r="XT9" s="122"/>
      <c r="XU9" s="122"/>
      <c r="XV9" s="122"/>
      <c r="XW9" s="122"/>
      <c r="XX9" s="122"/>
      <c r="XY9" s="122"/>
      <c r="XZ9" s="122"/>
      <c r="YA9" s="122"/>
      <c r="YB9" s="122"/>
      <c r="YC9" s="122"/>
      <c r="YD9" s="122"/>
      <c r="YE9" s="122"/>
      <c r="YF9" s="122"/>
      <c r="YG9" s="122"/>
      <c r="YH9" s="122"/>
      <c r="YI9" s="122"/>
      <c r="YJ9" s="122"/>
      <c r="YK9" s="122"/>
      <c r="YL9" s="122"/>
      <c r="YM9" s="122"/>
      <c r="YN9" s="122"/>
      <c r="YO9" s="122"/>
      <c r="YP9" s="122"/>
      <c r="YQ9" s="122"/>
      <c r="YR9" s="122"/>
      <c r="YS9" s="122"/>
      <c r="YT9" s="122"/>
      <c r="YU9" s="122"/>
      <c r="YV9" s="122"/>
      <c r="YW9" s="122"/>
      <c r="YX9" s="122"/>
      <c r="YY9" s="122"/>
      <c r="YZ9" s="122"/>
      <c r="ZA9" s="122"/>
      <c r="ZB9" s="122"/>
      <c r="ZC9" s="122"/>
      <c r="ZD9" s="122"/>
      <c r="ZE9" s="122"/>
      <c r="ZF9" s="122"/>
      <c r="ZG9" s="122"/>
      <c r="ZH9" s="122"/>
      <c r="ZI9" s="122"/>
      <c r="ZJ9" s="122"/>
      <c r="ZK9" s="122"/>
      <c r="ZL9" s="122"/>
      <c r="ZM9" s="122"/>
      <c r="ZN9" s="122"/>
      <c r="ZO9" s="122"/>
      <c r="ZP9" s="122"/>
      <c r="ZQ9" s="122"/>
      <c r="ZR9" s="122"/>
      <c r="ZS9" s="122"/>
      <c r="ZT9" s="122"/>
      <c r="ZU9" s="122"/>
      <c r="ZV9" s="122"/>
      <c r="ZW9" s="122"/>
      <c r="ZX9" s="122"/>
      <c r="ZY9" s="122"/>
      <c r="ZZ9" s="122"/>
      <c r="AAA9" s="122"/>
      <c r="AAB9" s="122"/>
      <c r="AAC9" s="122"/>
      <c r="AAD9" s="122"/>
      <c r="AAE9" s="122"/>
      <c r="AAF9" s="122"/>
      <c r="AAG9" s="122"/>
      <c r="AAH9" s="122"/>
      <c r="AAI9" s="122"/>
      <c r="AAJ9" s="122"/>
      <c r="AAK9" s="122"/>
      <c r="AAL9" s="122"/>
      <c r="AAM9" s="122"/>
      <c r="AAN9" s="122"/>
      <c r="AAO9" s="122"/>
      <c r="AAP9" s="122"/>
      <c r="AAQ9" s="122"/>
      <c r="AAR9" s="122"/>
      <c r="AAS9" s="122"/>
      <c r="AAT9" s="122"/>
      <c r="AAU9" s="122"/>
      <c r="AAV9" s="122"/>
      <c r="AAW9" s="122"/>
      <c r="AAX9" s="122"/>
      <c r="AAY9" s="122"/>
      <c r="AAZ9" s="122"/>
      <c r="ABA9" s="122"/>
      <c r="ABB9" s="122"/>
      <c r="ABC9" s="122"/>
      <c r="ABD9" s="122"/>
      <c r="ABE9" s="122"/>
      <c r="ABF9" s="122"/>
      <c r="ABG9" s="122"/>
      <c r="ABH9" s="122"/>
      <c r="ABI9" s="122"/>
      <c r="ABJ9" s="122"/>
      <c r="ABK9" s="122"/>
      <c r="ABL9" s="122"/>
      <c r="ABM9" s="122"/>
      <c r="ABN9" s="122"/>
      <c r="ABO9" s="122"/>
      <c r="ABP9" s="122"/>
      <c r="ABQ9" s="122"/>
      <c r="ABR9" s="122"/>
      <c r="ABS9" s="122"/>
      <c r="ABT9" s="122"/>
      <c r="ABU9" s="122"/>
      <c r="ABV9" s="122"/>
      <c r="ABW9" s="122"/>
      <c r="ABX9" s="122"/>
      <c r="ABY9" s="122"/>
      <c r="ABZ9" s="122"/>
      <c r="ACA9" s="122"/>
      <c r="ACB9" s="122"/>
      <c r="ACC9" s="122"/>
      <c r="ACD9" s="122"/>
      <c r="ACE9" s="122"/>
    </row>
    <row r="10" spans="1:759" x14ac:dyDescent="0.25">
      <c r="A10" s="238"/>
      <c r="B10" s="236"/>
      <c r="C10" s="236"/>
      <c r="D10" s="236"/>
      <c r="E10" s="236"/>
      <c r="F10" s="236"/>
      <c r="G10" s="236"/>
      <c r="H10" s="236"/>
      <c r="I10" s="236"/>
      <c r="J10" s="239"/>
    </row>
    <row r="11" spans="1:759" x14ac:dyDescent="0.25">
      <c r="A11" s="238"/>
      <c r="B11" s="236"/>
      <c r="C11" s="236"/>
      <c r="D11" s="236"/>
      <c r="E11" s="236"/>
      <c r="F11" s="236"/>
      <c r="G11" s="236"/>
      <c r="H11" s="236"/>
      <c r="I11" s="236"/>
      <c r="J11" s="239"/>
    </row>
    <row r="12" spans="1:759" x14ac:dyDescent="0.25">
      <c r="A12" s="238"/>
      <c r="B12" s="236"/>
      <c r="C12" s="236"/>
      <c r="D12" s="236"/>
      <c r="E12" s="236"/>
      <c r="F12" s="236"/>
      <c r="G12" s="236"/>
      <c r="H12" s="236"/>
      <c r="I12" s="236"/>
      <c r="J12" s="239"/>
    </row>
    <row r="13" spans="1:759" x14ac:dyDescent="0.25">
      <c r="A13" s="238"/>
      <c r="B13" s="236"/>
      <c r="C13" s="236"/>
      <c r="D13" s="236"/>
      <c r="E13" s="236"/>
      <c r="F13" s="236"/>
      <c r="G13" s="236"/>
      <c r="H13" s="236"/>
      <c r="I13" s="236"/>
      <c r="J13" s="239"/>
    </row>
    <row r="14" spans="1:759" x14ac:dyDescent="0.25">
      <c r="A14" s="238"/>
      <c r="B14" s="236"/>
      <c r="C14" s="236"/>
      <c r="D14" s="236"/>
      <c r="E14" s="236"/>
      <c r="F14" s="236"/>
      <c r="G14" s="236"/>
      <c r="H14" s="236"/>
      <c r="I14" s="236"/>
      <c r="J14" s="239"/>
    </row>
    <row r="15" spans="1:759" x14ac:dyDescent="0.25">
      <c r="A15" s="238"/>
      <c r="B15" s="236"/>
      <c r="C15" s="236"/>
      <c r="D15" s="236"/>
      <c r="E15" s="236"/>
      <c r="F15" s="236"/>
      <c r="G15" s="236"/>
      <c r="H15" s="236"/>
      <c r="I15" s="236"/>
      <c r="J15" s="239"/>
    </row>
    <row r="16" spans="1:759" x14ac:dyDescent="0.25">
      <c r="A16" s="238"/>
      <c r="B16" s="236"/>
      <c r="C16" s="236"/>
      <c r="D16" s="236"/>
      <c r="E16" s="236"/>
      <c r="F16" s="236"/>
      <c r="G16" s="236"/>
      <c r="H16" s="236"/>
      <c r="I16" s="236"/>
      <c r="J16" s="239"/>
    </row>
    <row r="17" spans="1:10" x14ac:dyDescent="0.25">
      <c r="A17" s="238"/>
      <c r="B17" s="236"/>
      <c r="C17" s="236"/>
      <c r="D17" s="236"/>
      <c r="E17" s="236"/>
      <c r="F17" s="236"/>
      <c r="G17" s="236"/>
      <c r="H17" s="236"/>
      <c r="I17" s="236"/>
      <c r="J17" s="239"/>
    </row>
    <row r="18" spans="1:10" x14ac:dyDescent="0.25">
      <c r="A18" s="238"/>
      <c r="B18" s="236"/>
      <c r="C18" s="236"/>
      <c r="D18" s="236"/>
      <c r="E18" s="236"/>
      <c r="F18" s="236"/>
      <c r="G18" s="236"/>
      <c r="H18" s="236"/>
      <c r="I18" s="236"/>
      <c r="J18" s="239"/>
    </row>
    <row r="19" spans="1:10" x14ac:dyDescent="0.25">
      <c r="A19" s="238"/>
      <c r="B19" s="236"/>
      <c r="C19" s="236"/>
      <c r="D19" s="236"/>
      <c r="E19" s="236"/>
      <c r="F19" s="236"/>
      <c r="G19" s="236"/>
      <c r="H19" s="236"/>
      <c r="I19" s="236"/>
      <c r="J19" s="239"/>
    </row>
    <row r="20" spans="1:10" x14ac:dyDescent="0.25">
      <c r="A20" s="238"/>
      <c r="B20" s="236"/>
      <c r="C20" s="236"/>
      <c r="D20" s="236"/>
      <c r="E20" s="236"/>
      <c r="F20" s="236"/>
      <c r="G20" s="236"/>
      <c r="H20" s="236"/>
      <c r="I20" s="236"/>
      <c r="J20" s="239"/>
    </row>
    <row r="21" spans="1:10" x14ac:dyDescent="0.25">
      <c r="A21" s="238"/>
      <c r="B21" s="236"/>
      <c r="C21" s="236"/>
      <c r="D21" s="236"/>
      <c r="E21" s="236"/>
      <c r="F21" s="236"/>
      <c r="G21" s="236"/>
      <c r="H21" s="236"/>
      <c r="I21" s="236"/>
      <c r="J21" s="239"/>
    </row>
    <row r="22" spans="1:10" x14ac:dyDescent="0.25">
      <c r="A22" s="238"/>
      <c r="B22" s="236"/>
      <c r="C22" s="236"/>
      <c r="D22" s="236"/>
      <c r="E22" s="236"/>
      <c r="F22" s="236"/>
      <c r="G22" s="236"/>
      <c r="H22" s="236"/>
      <c r="I22" s="236"/>
      <c r="J22" s="239"/>
    </row>
    <row r="23" spans="1:10" x14ac:dyDescent="0.25">
      <c r="A23" s="238"/>
      <c r="B23" s="236"/>
      <c r="C23" s="236"/>
      <c r="D23" s="236"/>
      <c r="E23" s="236"/>
      <c r="F23" s="236"/>
      <c r="G23" s="236"/>
      <c r="H23" s="236"/>
      <c r="I23" s="236"/>
      <c r="J23" s="239"/>
    </row>
    <row r="24" spans="1:10" x14ac:dyDescent="0.25">
      <c r="A24" s="238"/>
      <c r="B24" s="236"/>
      <c r="C24" s="236"/>
      <c r="D24" s="236"/>
      <c r="E24" s="236"/>
      <c r="F24" s="236"/>
      <c r="G24" s="236"/>
      <c r="H24" s="236"/>
      <c r="I24" s="236"/>
      <c r="J24" s="239"/>
    </row>
    <row r="25" spans="1:10" x14ac:dyDescent="0.25">
      <c r="A25" s="238"/>
      <c r="B25" s="236"/>
      <c r="C25" s="236"/>
      <c r="D25" s="236"/>
      <c r="E25" s="236"/>
      <c r="F25" s="236"/>
      <c r="G25" s="236"/>
      <c r="H25" s="236"/>
      <c r="I25" s="236"/>
      <c r="J25" s="239"/>
    </row>
    <row r="26" spans="1:10" x14ac:dyDescent="0.25">
      <c r="A26" s="238"/>
      <c r="B26" s="236"/>
      <c r="C26" s="236"/>
      <c r="D26" s="236"/>
      <c r="E26" s="236"/>
      <c r="F26" s="236"/>
      <c r="G26" s="236"/>
      <c r="H26" s="236"/>
      <c r="I26" s="236"/>
      <c r="J26" s="239"/>
    </row>
    <row r="27" spans="1:10" x14ac:dyDescent="0.25">
      <c r="A27" s="238"/>
      <c r="B27" s="236"/>
      <c r="C27" s="236"/>
      <c r="D27" s="236"/>
      <c r="E27" s="236"/>
      <c r="F27" s="236"/>
      <c r="G27" s="236"/>
      <c r="H27" s="236"/>
      <c r="I27" s="236"/>
      <c r="J27" s="239"/>
    </row>
    <row r="28" spans="1:10" x14ac:dyDescent="0.25">
      <c r="A28" s="238"/>
      <c r="B28" s="236"/>
      <c r="C28" s="236"/>
      <c r="D28" s="236"/>
      <c r="E28" s="236"/>
      <c r="F28" s="236"/>
      <c r="G28" s="236"/>
      <c r="H28" s="236"/>
      <c r="I28" s="236"/>
      <c r="J28" s="239"/>
    </row>
    <row r="29" spans="1:10" x14ac:dyDescent="0.25">
      <c r="A29" s="238"/>
      <c r="B29" s="236"/>
      <c r="C29" s="236"/>
      <c r="D29" s="236"/>
      <c r="E29" s="236"/>
      <c r="F29" s="236"/>
      <c r="G29" s="236"/>
      <c r="H29" s="236"/>
      <c r="I29" s="236"/>
      <c r="J29" s="239"/>
    </row>
    <row r="30" spans="1:10" x14ac:dyDescent="0.25">
      <c r="A30" s="238"/>
      <c r="B30" s="236"/>
      <c r="C30" s="236"/>
      <c r="D30" s="236"/>
      <c r="E30" s="236"/>
      <c r="F30" s="236"/>
      <c r="G30" s="236"/>
      <c r="H30" s="236"/>
      <c r="I30" s="236"/>
      <c r="J30" s="239"/>
    </row>
    <row r="31" spans="1:10" x14ac:dyDescent="0.25">
      <c r="A31" s="238"/>
      <c r="B31" s="236"/>
      <c r="C31" s="236"/>
      <c r="D31" s="236"/>
      <c r="E31" s="236"/>
      <c r="F31" s="236"/>
      <c r="G31" s="236"/>
      <c r="H31" s="236"/>
      <c r="I31" s="236"/>
      <c r="J31" s="239"/>
    </row>
    <row r="32" spans="1:10" x14ac:dyDescent="0.25">
      <c r="A32" s="238"/>
      <c r="B32" s="236"/>
      <c r="C32" s="236"/>
      <c r="D32" s="236"/>
      <c r="E32" s="236"/>
      <c r="F32" s="236"/>
      <c r="G32" s="236"/>
      <c r="H32" s="236"/>
      <c r="I32" s="236"/>
      <c r="J32" s="239"/>
    </row>
    <row r="33" spans="1:10" x14ac:dyDescent="0.25">
      <c r="A33" s="238"/>
      <c r="B33" s="236"/>
      <c r="C33" s="236"/>
      <c r="D33" s="236"/>
      <c r="E33" s="236"/>
      <c r="F33" s="236"/>
      <c r="G33" s="236"/>
      <c r="H33" s="236"/>
      <c r="I33" s="236"/>
      <c r="J33" s="239"/>
    </row>
    <row r="34" spans="1:10" x14ac:dyDescent="0.25">
      <c r="A34" s="238"/>
      <c r="B34" s="236"/>
      <c r="C34" s="236"/>
      <c r="D34" s="236"/>
      <c r="E34" s="236"/>
      <c r="F34" s="236"/>
      <c r="G34" s="236"/>
      <c r="H34" s="236"/>
      <c r="I34" s="236"/>
      <c r="J34" s="239"/>
    </row>
    <row r="35" spans="1:10" x14ac:dyDescent="0.25">
      <c r="A35" s="238"/>
      <c r="B35" s="236"/>
      <c r="C35" s="236"/>
      <c r="D35" s="236"/>
      <c r="E35" s="236"/>
      <c r="F35" s="236"/>
      <c r="G35" s="236"/>
      <c r="H35" s="236"/>
      <c r="I35" s="236"/>
      <c r="J35" s="239"/>
    </row>
    <row r="36" spans="1:10" x14ac:dyDescent="0.25">
      <c r="A36" s="238"/>
      <c r="B36" s="236"/>
      <c r="C36" s="236"/>
      <c r="D36" s="236"/>
      <c r="E36" s="236"/>
      <c r="F36" s="236"/>
      <c r="G36" s="236"/>
      <c r="H36" s="236"/>
      <c r="I36" s="236"/>
      <c r="J36" s="239"/>
    </row>
    <row r="37" spans="1:10" x14ac:dyDescent="0.25">
      <c r="A37" s="238"/>
      <c r="B37" s="236"/>
      <c r="C37" s="236"/>
      <c r="D37" s="236"/>
      <c r="E37" s="236"/>
      <c r="F37" s="236"/>
      <c r="G37" s="236"/>
      <c r="H37" s="236"/>
      <c r="I37" s="236"/>
      <c r="J37" s="239"/>
    </row>
    <row r="38" spans="1:10" x14ac:dyDescent="0.25">
      <c r="A38" s="238"/>
      <c r="B38" s="236"/>
      <c r="C38" s="236"/>
      <c r="D38" s="236"/>
      <c r="E38" s="236"/>
      <c r="F38" s="236"/>
      <c r="G38" s="236"/>
      <c r="H38" s="236"/>
      <c r="I38" s="236"/>
      <c r="J38" s="239"/>
    </row>
    <row r="39" spans="1:10" x14ac:dyDescent="0.25">
      <c r="A39" s="238"/>
      <c r="B39" s="236"/>
      <c r="C39" s="236"/>
      <c r="D39" s="236"/>
      <c r="E39" s="236"/>
      <c r="F39" s="236"/>
      <c r="G39" s="236"/>
      <c r="H39" s="236"/>
      <c r="I39" s="236"/>
      <c r="J39" s="239"/>
    </row>
    <row r="40" spans="1:10" x14ac:dyDescent="0.25">
      <c r="A40" s="238"/>
      <c r="B40" s="236"/>
      <c r="C40" s="236"/>
      <c r="D40" s="236"/>
      <c r="E40" s="236"/>
      <c r="F40" s="236"/>
      <c r="G40" s="236"/>
      <c r="H40" s="236"/>
      <c r="I40" s="236"/>
      <c r="J40" s="239"/>
    </row>
    <row r="41" spans="1:10" x14ac:dyDescent="0.25">
      <c r="A41" s="238"/>
      <c r="B41" s="236"/>
      <c r="C41" s="236"/>
      <c r="D41" s="236"/>
      <c r="E41" s="236"/>
      <c r="F41" s="236"/>
      <c r="G41" s="236"/>
      <c r="H41" s="236"/>
      <c r="I41" s="236"/>
      <c r="J41" s="239"/>
    </row>
    <row r="42" spans="1:10" x14ac:dyDescent="0.25">
      <c r="A42" s="238"/>
      <c r="B42" s="236"/>
      <c r="C42" s="236"/>
      <c r="D42" s="236"/>
      <c r="E42" s="236"/>
      <c r="F42" s="236"/>
      <c r="G42" s="236"/>
      <c r="H42" s="236"/>
      <c r="I42" s="236"/>
      <c r="J42" s="239"/>
    </row>
    <row r="43" spans="1:10" x14ac:dyDescent="0.25">
      <c r="A43" s="238"/>
      <c r="B43" s="236"/>
      <c r="C43" s="236"/>
      <c r="D43" s="236"/>
      <c r="E43" s="236"/>
      <c r="F43" s="236"/>
      <c r="G43" s="236"/>
      <c r="H43" s="236"/>
      <c r="I43" s="236"/>
      <c r="J43" s="239"/>
    </row>
    <row r="44" spans="1:10" x14ac:dyDescent="0.25">
      <c r="A44" s="238"/>
      <c r="B44" s="236"/>
      <c r="C44" s="236"/>
      <c r="D44" s="236"/>
      <c r="E44" s="236"/>
      <c r="F44" s="236"/>
      <c r="G44" s="236"/>
      <c r="H44" s="236"/>
      <c r="I44" s="236"/>
      <c r="J44" s="239"/>
    </row>
    <row r="45" spans="1:10" x14ac:dyDescent="0.25">
      <c r="A45" s="238"/>
      <c r="B45" s="236"/>
      <c r="C45" s="236"/>
      <c r="D45" s="236"/>
      <c r="E45" s="236"/>
      <c r="F45" s="236"/>
      <c r="G45" s="236"/>
      <c r="H45" s="236"/>
      <c r="I45" s="236"/>
      <c r="J45" s="239"/>
    </row>
    <row r="46" spans="1:10" x14ac:dyDescent="0.25">
      <c r="A46" s="238"/>
      <c r="B46" s="236"/>
      <c r="C46" s="236"/>
      <c r="D46" s="236"/>
      <c r="E46" s="236"/>
      <c r="F46" s="236"/>
      <c r="G46" s="236"/>
      <c r="H46" s="236"/>
      <c r="I46" s="236"/>
      <c r="J46" s="239"/>
    </row>
    <row r="47" spans="1:10" x14ac:dyDescent="0.25">
      <c r="A47" s="238"/>
      <c r="B47" s="236"/>
      <c r="C47" s="236"/>
      <c r="D47" s="236"/>
      <c r="E47" s="236"/>
      <c r="F47" s="236"/>
      <c r="G47" s="236"/>
      <c r="H47" s="236"/>
      <c r="I47" s="236"/>
      <c r="J47" s="239"/>
    </row>
    <row r="48" spans="1:10" x14ac:dyDescent="0.25">
      <c r="A48" s="238"/>
      <c r="B48" s="236"/>
      <c r="C48" s="236"/>
      <c r="D48" s="236"/>
      <c r="E48" s="236"/>
      <c r="F48" s="236"/>
      <c r="G48" s="236"/>
      <c r="H48" s="236"/>
      <c r="I48" s="236"/>
      <c r="J48" s="239"/>
    </row>
    <row r="49" spans="1:10" x14ac:dyDescent="0.25">
      <c r="A49" s="238"/>
      <c r="B49" s="236"/>
      <c r="C49" s="236"/>
      <c r="D49" s="236"/>
      <c r="E49" s="236"/>
      <c r="F49" s="236"/>
      <c r="G49" s="236"/>
      <c r="H49" s="236"/>
      <c r="I49" s="236"/>
      <c r="J49" s="239"/>
    </row>
    <row r="50" spans="1:10" x14ac:dyDescent="0.25">
      <c r="A50" s="238"/>
      <c r="B50" s="236"/>
      <c r="C50" s="236"/>
      <c r="D50" s="236"/>
      <c r="E50" s="236"/>
      <c r="F50" s="236"/>
      <c r="G50" s="236"/>
      <c r="H50" s="236"/>
      <c r="I50" s="236"/>
      <c r="J50" s="239"/>
    </row>
    <row r="51" spans="1:10" x14ac:dyDescent="0.25">
      <c r="A51" s="238"/>
      <c r="B51" s="236"/>
      <c r="C51" s="236"/>
      <c r="D51" s="236"/>
      <c r="E51" s="236"/>
      <c r="F51" s="236"/>
      <c r="G51" s="236"/>
      <c r="H51" s="236"/>
      <c r="I51" s="236"/>
      <c r="J51" s="239"/>
    </row>
    <row r="52" spans="1:10" x14ac:dyDescent="0.25">
      <c r="A52" s="238"/>
      <c r="B52" s="236"/>
      <c r="C52" s="236"/>
      <c r="D52" s="236"/>
      <c r="E52" s="236"/>
      <c r="F52" s="236"/>
      <c r="G52" s="236"/>
      <c r="H52" s="236"/>
      <c r="I52" s="236"/>
      <c r="J52" s="239"/>
    </row>
    <row r="53" spans="1:10" x14ac:dyDescent="0.25">
      <c r="A53" s="238"/>
      <c r="B53" s="236"/>
      <c r="C53" s="236"/>
      <c r="D53" s="236"/>
      <c r="E53" s="236"/>
      <c r="F53" s="236"/>
      <c r="G53" s="236"/>
      <c r="H53" s="236"/>
      <c r="I53" s="236"/>
      <c r="J53" s="239"/>
    </row>
    <row r="54" spans="1:10" x14ac:dyDescent="0.25">
      <c r="A54" s="238"/>
      <c r="B54" s="236"/>
      <c r="C54" s="236"/>
      <c r="D54" s="236"/>
      <c r="E54" s="236"/>
      <c r="F54" s="236"/>
      <c r="G54" s="236"/>
      <c r="H54" s="236"/>
      <c r="I54" s="236"/>
      <c r="J54" s="239"/>
    </row>
    <row r="55" spans="1:10" x14ac:dyDescent="0.25">
      <c r="A55" s="238"/>
      <c r="B55" s="236"/>
      <c r="C55" s="236"/>
      <c r="D55" s="236"/>
      <c r="E55" s="236"/>
      <c r="F55" s="236"/>
      <c r="G55" s="236"/>
      <c r="H55" s="236"/>
      <c r="I55" s="236"/>
      <c r="J55" s="239"/>
    </row>
    <row r="56" spans="1:10" x14ac:dyDescent="0.25">
      <c r="A56" s="238"/>
      <c r="B56" s="236"/>
      <c r="C56" s="236"/>
      <c r="D56" s="236"/>
      <c r="E56" s="236"/>
      <c r="F56" s="236"/>
      <c r="G56" s="236"/>
      <c r="H56" s="236"/>
      <c r="I56" s="236"/>
      <c r="J56" s="239"/>
    </row>
    <row r="57" spans="1:10" x14ac:dyDescent="0.25">
      <c r="A57" s="238"/>
      <c r="B57" s="236"/>
      <c r="C57" s="236"/>
      <c r="D57" s="236"/>
      <c r="E57" s="236"/>
      <c r="F57" s="236"/>
      <c r="G57" s="236"/>
      <c r="H57" s="236"/>
      <c r="I57" s="236"/>
      <c r="J57" s="239"/>
    </row>
    <row r="58" spans="1:10" x14ac:dyDescent="0.25">
      <c r="A58" s="238"/>
      <c r="B58" s="236"/>
      <c r="C58" s="236"/>
      <c r="D58" s="236"/>
      <c r="E58" s="236"/>
      <c r="F58" s="236"/>
      <c r="G58" s="236"/>
      <c r="H58" s="236"/>
      <c r="I58" s="236"/>
      <c r="J58" s="239"/>
    </row>
    <row r="59" spans="1:10" x14ac:dyDescent="0.25">
      <c r="A59" s="238"/>
      <c r="B59" s="236"/>
      <c r="C59" s="236"/>
      <c r="D59" s="236"/>
      <c r="E59" s="236"/>
      <c r="F59" s="236"/>
      <c r="G59" s="236"/>
      <c r="H59" s="236"/>
      <c r="I59" s="236"/>
      <c r="J59" s="239"/>
    </row>
    <row r="60" spans="1:10" x14ac:dyDescent="0.25">
      <c r="A60" s="238"/>
      <c r="B60" s="236"/>
      <c r="C60" s="236"/>
      <c r="D60" s="236"/>
      <c r="E60" s="236"/>
      <c r="F60" s="236"/>
      <c r="G60" s="236"/>
      <c r="H60" s="236"/>
      <c r="I60" s="236"/>
      <c r="J60" s="239"/>
    </row>
    <row r="61" spans="1:10" x14ac:dyDescent="0.25">
      <c r="A61" s="238"/>
      <c r="B61" s="236"/>
      <c r="C61" s="236"/>
      <c r="D61" s="236"/>
      <c r="E61" s="236"/>
      <c r="F61" s="236"/>
      <c r="G61" s="236"/>
      <c r="H61" s="236"/>
      <c r="I61" s="236"/>
      <c r="J61" s="239"/>
    </row>
    <row r="62" spans="1:10" x14ac:dyDescent="0.25">
      <c r="A62" s="238"/>
      <c r="B62" s="236"/>
      <c r="C62" s="236"/>
      <c r="D62" s="236"/>
      <c r="E62" s="236"/>
      <c r="F62" s="236"/>
      <c r="G62" s="236"/>
      <c r="H62" s="236"/>
      <c r="I62" s="236"/>
      <c r="J62" s="239"/>
    </row>
    <row r="63" spans="1:10" x14ac:dyDescent="0.25">
      <c r="A63" s="238"/>
      <c r="B63" s="236"/>
      <c r="C63" s="236"/>
      <c r="D63" s="236"/>
      <c r="E63" s="236"/>
      <c r="F63" s="236"/>
      <c r="G63" s="236"/>
      <c r="H63" s="236"/>
      <c r="I63" s="236"/>
      <c r="J63" s="239"/>
    </row>
    <row r="64" spans="1:10" x14ac:dyDescent="0.25">
      <c r="A64" s="238"/>
      <c r="B64" s="236"/>
      <c r="C64" s="236"/>
      <c r="D64" s="236"/>
      <c r="E64" s="236"/>
      <c r="F64" s="236"/>
      <c r="G64" s="236"/>
      <c r="H64" s="236"/>
      <c r="I64" s="236"/>
      <c r="J64" s="239"/>
    </row>
    <row r="65" spans="1:10" x14ac:dyDescent="0.25">
      <c r="A65" s="238"/>
      <c r="B65" s="236"/>
      <c r="C65" s="236"/>
      <c r="D65" s="236"/>
      <c r="E65" s="236"/>
      <c r="F65" s="236"/>
      <c r="G65" s="236"/>
      <c r="H65" s="236"/>
      <c r="I65" s="236"/>
      <c r="J65" s="239"/>
    </row>
    <row r="66" spans="1:10" x14ac:dyDescent="0.25">
      <c r="A66" s="238"/>
      <c r="B66" s="236"/>
      <c r="C66" s="236"/>
      <c r="D66" s="236"/>
      <c r="E66" s="236"/>
      <c r="F66" s="236"/>
      <c r="G66" s="236"/>
      <c r="H66" s="236"/>
      <c r="I66" s="236"/>
      <c r="J66" s="239"/>
    </row>
    <row r="67" spans="1:10" x14ac:dyDescent="0.25">
      <c r="A67" s="238"/>
      <c r="B67" s="236"/>
      <c r="C67" s="236"/>
      <c r="D67" s="236"/>
      <c r="E67" s="236"/>
      <c r="F67" s="236"/>
      <c r="G67" s="236"/>
      <c r="H67" s="236"/>
      <c r="I67" s="236"/>
      <c r="J67" s="239"/>
    </row>
    <row r="68" spans="1:10" x14ac:dyDescent="0.25">
      <c r="A68" s="238"/>
      <c r="B68" s="236"/>
      <c r="C68" s="236"/>
      <c r="D68" s="236"/>
      <c r="E68" s="236"/>
      <c r="F68" s="236"/>
      <c r="G68" s="236"/>
      <c r="H68" s="236"/>
      <c r="I68" s="236"/>
      <c r="J68" s="239"/>
    </row>
    <row r="69" spans="1:10" x14ac:dyDescent="0.25">
      <c r="A69" s="238"/>
      <c r="B69" s="236"/>
      <c r="C69" s="236"/>
      <c r="D69" s="236"/>
      <c r="E69" s="236"/>
      <c r="F69" s="236"/>
      <c r="G69" s="236"/>
      <c r="H69" s="236"/>
      <c r="I69" s="236"/>
      <c r="J69" s="239"/>
    </row>
    <row r="70" spans="1:10" x14ac:dyDescent="0.25">
      <c r="A70" s="238"/>
      <c r="B70" s="236"/>
      <c r="C70" s="236"/>
      <c r="D70" s="236"/>
      <c r="E70" s="236"/>
      <c r="F70" s="236"/>
      <c r="G70" s="236"/>
      <c r="H70" s="236"/>
      <c r="I70" s="236"/>
      <c r="J70" s="239"/>
    </row>
    <row r="71" spans="1:10" x14ac:dyDescent="0.25">
      <c r="A71" s="238"/>
      <c r="B71" s="236"/>
      <c r="C71" s="236"/>
      <c r="D71" s="236"/>
      <c r="E71" s="236"/>
      <c r="F71" s="236"/>
      <c r="G71" s="236"/>
      <c r="H71" s="236"/>
      <c r="I71" s="236"/>
      <c r="J71" s="239"/>
    </row>
    <row r="72" spans="1:10" x14ac:dyDescent="0.25">
      <c r="A72" s="238"/>
      <c r="B72" s="236"/>
      <c r="C72" s="236"/>
      <c r="D72" s="236"/>
      <c r="E72" s="236"/>
      <c r="F72" s="236"/>
      <c r="G72" s="236"/>
      <c r="H72" s="236"/>
      <c r="I72" s="236"/>
      <c r="J72" s="239"/>
    </row>
    <row r="73" spans="1:10" x14ac:dyDescent="0.25">
      <c r="A73" s="238"/>
      <c r="B73" s="236"/>
      <c r="C73" s="236"/>
      <c r="D73" s="236"/>
      <c r="E73" s="236"/>
      <c r="F73" s="236"/>
      <c r="G73" s="236"/>
      <c r="H73" s="236"/>
      <c r="I73" s="236"/>
      <c r="J73" s="239"/>
    </row>
    <row r="74" spans="1:10" x14ac:dyDescent="0.25">
      <c r="A74" s="238"/>
      <c r="B74" s="236"/>
      <c r="C74" s="236"/>
      <c r="D74" s="236"/>
      <c r="E74" s="236"/>
      <c r="F74" s="236"/>
      <c r="G74" s="236"/>
      <c r="H74" s="236"/>
      <c r="I74" s="236"/>
      <c r="J74" s="239"/>
    </row>
    <row r="75" spans="1:10" x14ac:dyDescent="0.25">
      <c r="A75" s="238"/>
      <c r="B75" s="236"/>
      <c r="C75" s="236"/>
      <c r="D75" s="236"/>
      <c r="E75" s="236"/>
      <c r="F75" s="236"/>
      <c r="G75" s="236"/>
      <c r="H75" s="236"/>
      <c r="I75" s="236"/>
      <c r="J75" s="239"/>
    </row>
    <row r="76" spans="1:10" x14ac:dyDescent="0.25">
      <c r="A76" s="238"/>
      <c r="B76" s="236"/>
      <c r="C76" s="236"/>
      <c r="D76" s="236"/>
      <c r="E76" s="236"/>
      <c r="F76" s="236"/>
      <c r="G76" s="236"/>
      <c r="H76" s="236"/>
      <c r="I76" s="236"/>
      <c r="J76" s="239"/>
    </row>
    <row r="77" spans="1:10" x14ac:dyDescent="0.25">
      <c r="A77" s="238"/>
      <c r="B77" s="236"/>
      <c r="C77" s="236"/>
      <c r="D77" s="236"/>
      <c r="E77" s="236"/>
      <c r="F77" s="236"/>
      <c r="G77" s="236"/>
      <c r="H77" s="236"/>
      <c r="I77" s="236"/>
      <c r="J77" s="239"/>
    </row>
    <row r="78" spans="1:10" x14ac:dyDescent="0.25">
      <c r="A78" s="238"/>
      <c r="B78" s="236"/>
      <c r="C78" s="236"/>
      <c r="D78" s="236"/>
      <c r="E78" s="236"/>
      <c r="F78" s="236"/>
      <c r="G78" s="236"/>
      <c r="H78" s="236"/>
      <c r="I78" s="236"/>
      <c r="J78" s="239"/>
    </row>
    <row r="79" spans="1:10" x14ac:dyDescent="0.25">
      <c r="A79" s="238"/>
      <c r="B79" s="236"/>
      <c r="C79" s="236"/>
      <c r="D79" s="236"/>
      <c r="E79" s="236"/>
      <c r="F79" s="236"/>
      <c r="G79" s="236"/>
      <c r="H79" s="236"/>
      <c r="I79" s="236"/>
      <c r="J79" s="239"/>
    </row>
    <row r="80" spans="1:10" x14ac:dyDescent="0.25">
      <c r="A80" s="238"/>
      <c r="B80" s="236"/>
      <c r="C80" s="236"/>
      <c r="D80" s="236"/>
      <c r="E80" s="236"/>
      <c r="F80" s="236"/>
      <c r="G80" s="236"/>
      <c r="H80" s="236"/>
      <c r="I80" s="236"/>
      <c r="J80" s="239"/>
    </row>
    <row r="81" spans="1:10" x14ac:dyDescent="0.25">
      <c r="A81" s="238"/>
      <c r="B81" s="236"/>
      <c r="C81" s="236"/>
      <c r="D81" s="236"/>
      <c r="E81" s="236"/>
      <c r="F81" s="236"/>
      <c r="G81" s="236"/>
      <c r="H81" s="236"/>
      <c r="I81" s="236"/>
      <c r="J81" s="239"/>
    </row>
    <row r="82" spans="1:10" x14ac:dyDescent="0.25">
      <c r="A82" s="238"/>
      <c r="B82" s="236"/>
      <c r="C82" s="236"/>
      <c r="D82" s="236"/>
      <c r="E82" s="236"/>
      <c r="F82" s="236"/>
      <c r="G82" s="236"/>
      <c r="H82" s="236"/>
      <c r="I82" s="236"/>
      <c r="J82" s="239"/>
    </row>
    <row r="83" spans="1:10" x14ac:dyDescent="0.25">
      <c r="A83" s="238"/>
      <c r="B83" s="236"/>
      <c r="C83" s="236"/>
      <c r="D83" s="236"/>
      <c r="E83" s="236"/>
      <c r="F83" s="236"/>
      <c r="G83" s="236"/>
      <c r="H83" s="236"/>
      <c r="I83" s="236"/>
      <c r="J83" s="239"/>
    </row>
    <row r="84" spans="1:10" x14ac:dyDescent="0.25">
      <c r="A84" s="238"/>
      <c r="B84" s="236"/>
      <c r="C84" s="236"/>
      <c r="D84" s="236"/>
      <c r="E84" s="236"/>
      <c r="F84" s="236"/>
      <c r="G84" s="236"/>
      <c r="H84" s="236"/>
      <c r="I84" s="236"/>
      <c r="J84" s="239"/>
    </row>
    <row r="85" spans="1:10" x14ac:dyDescent="0.25">
      <c r="A85" s="238"/>
      <c r="B85" s="236"/>
      <c r="C85" s="236"/>
      <c r="D85" s="236"/>
      <c r="E85" s="236"/>
      <c r="F85" s="236"/>
      <c r="G85" s="236"/>
      <c r="H85" s="236"/>
      <c r="I85" s="236"/>
      <c r="J85" s="239"/>
    </row>
    <row r="86" spans="1:10" x14ac:dyDescent="0.25">
      <c r="A86" s="238"/>
      <c r="B86" s="236"/>
      <c r="C86" s="236"/>
      <c r="D86" s="236"/>
      <c r="E86" s="236"/>
      <c r="F86" s="236"/>
      <c r="G86" s="236"/>
      <c r="H86" s="236"/>
      <c r="I86" s="236"/>
      <c r="J86" s="239"/>
    </row>
    <row r="87" spans="1:10" x14ac:dyDescent="0.25">
      <c r="A87" s="238"/>
      <c r="B87" s="236"/>
      <c r="C87" s="236"/>
      <c r="D87" s="236"/>
      <c r="E87" s="236"/>
      <c r="F87" s="236"/>
      <c r="G87" s="236"/>
      <c r="H87" s="236"/>
      <c r="I87" s="236"/>
      <c r="J87" s="239"/>
    </row>
    <row r="88" spans="1:10" x14ac:dyDescent="0.25">
      <c r="A88" s="238"/>
      <c r="B88" s="236"/>
      <c r="C88" s="236"/>
      <c r="D88" s="236"/>
      <c r="E88" s="236"/>
      <c r="F88" s="236"/>
      <c r="G88" s="236"/>
      <c r="H88" s="236"/>
      <c r="I88" s="236"/>
      <c r="J88" s="239"/>
    </row>
    <row r="89" spans="1:10" x14ac:dyDescent="0.25">
      <c r="A89" s="238"/>
      <c r="B89" s="236"/>
      <c r="C89" s="236"/>
      <c r="D89" s="236"/>
      <c r="E89" s="236"/>
      <c r="F89" s="236"/>
      <c r="G89" s="236"/>
      <c r="H89" s="236"/>
      <c r="I89" s="236"/>
      <c r="J89" s="239"/>
    </row>
    <row r="90" spans="1:10" x14ac:dyDescent="0.25">
      <c r="A90" s="238"/>
      <c r="B90" s="236"/>
      <c r="C90" s="236"/>
      <c r="D90" s="236"/>
      <c r="E90" s="236"/>
      <c r="F90" s="236"/>
      <c r="G90" s="236"/>
      <c r="H90" s="236"/>
      <c r="I90" s="236"/>
      <c r="J90" s="239"/>
    </row>
    <row r="91" spans="1:10" x14ac:dyDescent="0.25">
      <c r="A91" s="238"/>
      <c r="B91" s="236"/>
      <c r="C91" s="236"/>
      <c r="D91" s="236"/>
      <c r="E91" s="236"/>
      <c r="F91" s="236"/>
      <c r="G91" s="236"/>
      <c r="H91" s="236"/>
      <c r="I91" s="236"/>
      <c r="J91" s="239"/>
    </row>
    <row r="92" spans="1:10" x14ac:dyDescent="0.25">
      <c r="A92" s="238"/>
      <c r="B92" s="236"/>
      <c r="C92" s="236"/>
      <c r="D92" s="236"/>
      <c r="E92" s="236"/>
      <c r="F92" s="236"/>
      <c r="G92" s="236"/>
      <c r="H92" s="236"/>
      <c r="I92" s="236"/>
      <c r="J92" s="239"/>
    </row>
    <row r="93" spans="1:10" x14ac:dyDescent="0.25">
      <c r="A93" s="238"/>
      <c r="B93" s="236"/>
      <c r="C93" s="236"/>
      <c r="D93" s="236"/>
      <c r="E93" s="236"/>
      <c r="F93" s="236"/>
      <c r="G93" s="236"/>
      <c r="H93" s="236"/>
      <c r="I93" s="236"/>
      <c r="J93" s="239"/>
    </row>
    <row r="94" spans="1:10" x14ac:dyDescent="0.25">
      <c r="A94" s="238"/>
      <c r="B94" s="236"/>
      <c r="C94" s="236"/>
      <c r="D94" s="236"/>
      <c r="E94" s="236"/>
      <c r="F94" s="236"/>
      <c r="G94" s="236"/>
      <c r="H94" s="236"/>
      <c r="I94" s="236"/>
      <c r="J94" s="239"/>
    </row>
    <row r="95" spans="1:10" x14ac:dyDescent="0.25">
      <c r="A95" s="238"/>
      <c r="B95" s="236"/>
      <c r="C95" s="236"/>
      <c r="D95" s="236"/>
      <c r="E95" s="236"/>
      <c r="F95" s="236"/>
      <c r="G95" s="236"/>
      <c r="H95" s="236"/>
      <c r="I95" s="236"/>
      <c r="J95" s="239"/>
    </row>
    <row r="96" spans="1:10" x14ac:dyDescent="0.25">
      <c r="A96" s="238"/>
      <c r="B96" s="236"/>
      <c r="C96" s="236"/>
      <c r="D96" s="236"/>
      <c r="E96" s="236"/>
      <c r="F96" s="236"/>
      <c r="G96" s="236"/>
      <c r="H96" s="236"/>
      <c r="I96" s="236"/>
      <c r="J96" s="239"/>
    </row>
    <row r="97" spans="1:10" x14ac:dyDescent="0.25">
      <c r="A97" s="238"/>
      <c r="B97" s="236"/>
      <c r="C97" s="236"/>
      <c r="D97" s="236"/>
      <c r="E97" s="236"/>
      <c r="F97" s="236"/>
      <c r="G97" s="236"/>
      <c r="H97" s="236"/>
      <c r="I97" s="236"/>
      <c r="J97" s="239"/>
    </row>
    <row r="98" spans="1:10" x14ac:dyDescent="0.25">
      <c r="A98" s="238"/>
      <c r="B98" s="236"/>
      <c r="C98" s="236"/>
      <c r="D98" s="236"/>
      <c r="E98" s="236"/>
      <c r="F98" s="236"/>
      <c r="G98" s="236"/>
      <c r="H98" s="236"/>
      <c r="I98" s="236"/>
      <c r="J98" s="239"/>
    </row>
    <row r="99" spans="1:10" x14ac:dyDescent="0.25">
      <c r="A99" s="238"/>
      <c r="B99" s="236"/>
      <c r="C99" s="236"/>
      <c r="D99" s="236"/>
      <c r="E99" s="236"/>
      <c r="F99" s="236"/>
      <c r="G99" s="236"/>
      <c r="H99" s="236"/>
      <c r="I99" s="236"/>
      <c r="J99" s="239"/>
    </row>
    <row r="100" spans="1:10" x14ac:dyDescent="0.25">
      <c r="A100" s="238"/>
      <c r="B100" s="236"/>
      <c r="C100" s="236"/>
      <c r="D100" s="236"/>
      <c r="E100" s="236"/>
      <c r="F100" s="236"/>
      <c r="G100" s="236"/>
      <c r="H100" s="236"/>
      <c r="I100" s="236"/>
      <c r="J100" s="239"/>
    </row>
    <row r="101" spans="1:10" x14ac:dyDescent="0.25">
      <c r="A101" s="238"/>
      <c r="B101" s="236"/>
      <c r="C101" s="236"/>
      <c r="D101" s="236"/>
      <c r="E101" s="236"/>
      <c r="F101" s="236"/>
      <c r="G101" s="236"/>
      <c r="H101" s="236"/>
      <c r="I101" s="236"/>
      <c r="J101" s="239"/>
    </row>
    <row r="102" spans="1:10" x14ac:dyDescent="0.25">
      <c r="A102" s="238"/>
      <c r="B102" s="236"/>
      <c r="C102" s="236"/>
      <c r="D102" s="236"/>
      <c r="E102" s="236"/>
      <c r="F102" s="236"/>
      <c r="G102" s="236"/>
      <c r="H102" s="236"/>
      <c r="I102" s="236"/>
      <c r="J102" s="239"/>
    </row>
    <row r="103" spans="1:10" x14ac:dyDescent="0.25">
      <c r="A103" s="238"/>
      <c r="B103" s="236"/>
      <c r="C103" s="236"/>
      <c r="D103" s="236"/>
      <c r="E103" s="236"/>
      <c r="F103" s="236"/>
      <c r="G103" s="236"/>
      <c r="H103" s="236"/>
      <c r="I103" s="236"/>
      <c r="J103" s="239"/>
    </row>
    <row r="104" spans="1:10" x14ac:dyDescent="0.25">
      <c r="A104" s="238"/>
      <c r="B104" s="236"/>
      <c r="C104" s="236"/>
      <c r="D104" s="236"/>
      <c r="E104" s="236"/>
      <c r="F104" s="236"/>
      <c r="G104" s="236"/>
      <c r="H104" s="236"/>
      <c r="I104" s="236"/>
      <c r="J104" s="239"/>
    </row>
    <row r="105" spans="1:10" x14ac:dyDescent="0.25">
      <c r="A105" s="238"/>
      <c r="B105" s="236"/>
      <c r="C105" s="236"/>
      <c r="D105" s="236"/>
      <c r="E105" s="236"/>
      <c r="F105" s="236"/>
      <c r="G105" s="236"/>
      <c r="H105" s="236"/>
      <c r="I105" s="236"/>
      <c r="J105" s="239"/>
    </row>
    <row r="106" spans="1:10" x14ac:dyDescent="0.25">
      <c r="A106" s="238"/>
      <c r="B106" s="236"/>
      <c r="C106" s="236"/>
      <c r="D106" s="236"/>
      <c r="E106" s="236"/>
      <c r="F106" s="236"/>
      <c r="G106" s="236"/>
      <c r="H106" s="236"/>
      <c r="I106" s="236"/>
      <c r="J106" s="239"/>
    </row>
    <row r="107" spans="1:10" x14ac:dyDescent="0.25">
      <c r="A107" s="238"/>
      <c r="B107" s="236"/>
      <c r="C107" s="236"/>
      <c r="D107" s="236"/>
      <c r="E107" s="236"/>
      <c r="F107" s="236"/>
      <c r="G107" s="236"/>
      <c r="H107" s="236"/>
      <c r="I107" s="236"/>
      <c r="J107" s="239"/>
    </row>
    <row r="108" spans="1:10" x14ac:dyDescent="0.25">
      <c r="A108" s="238"/>
      <c r="B108" s="236"/>
      <c r="C108" s="236"/>
      <c r="D108" s="236"/>
      <c r="E108" s="236"/>
      <c r="F108" s="236"/>
      <c r="G108" s="236"/>
      <c r="H108" s="236"/>
      <c r="I108" s="236"/>
      <c r="J108" s="239"/>
    </row>
    <row r="109" spans="1:10" x14ac:dyDescent="0.25">
      <c r="A109" s="238"/>
      <c r="B109" s="236"/>
      <c r="C109" s="236"/>
      <c r="D109" s="236"/>
      <c r="E109" s="236"/>
      <c r="F109" s="236"/>
      <c r="G109" s="236"/>
      <c r="H109" s="236"/>
      <c r="I109" s="236"/>
      <c r="J109" s="239"/>
    </row>
    <row r="110" spans="1:10" x14ac:dyDescent="0.25">
      <c r="A110" s="238"/>
      <c r="B110" s="236"/>
      <c r="C110" s="236"/>
      <c r="D110" s="236"/>
      <c r="E110" s="236"/>
      <c r="F110" s="236"/>
      <c r="G110" s="236"/>
      <c r="H110" s="236"/>
      <c r="I110" s="236"/>
      <c r="J110" s="239"/>
    </row>
    <row r="111" spans="1:10" x14ac:dyDescent="0.25">
      <c r="A111" s="238"/>
      <c r="B111" s="236"/>
      <c r="C111" s="236"/>
      <c r="D111" s="236"/>
      <c r="E111" s="236"/>
      <c r="F111" s="236"/>
      <c r="G111" s="236"/>
      <c r="H111" s="236"/>
      <c r="I111" s="236"/>
      <c r="J111" s="239"/>
    </row>
    <row r="112" spans="1:10" x14ac:dyDescent="0.25">
      <c r="A112" s="238"/>
      <c r="B112" s="236"/>
      <c r="C112" s="236"/>
      <c r="D112" s="236"/>
      <c r="E112" s="236"/>
      <c r="F112" s="236"/>
      <c r="G112" s="236"/>
      <c r="H112" s="236"/>
      <c r="I112" s="236"/>
      <c r="J112" s="239"/>
    </row>
  </sheetData>
  <sheetProtection sheet="1" objects="1" scenarios="1" formatCells="0" formatColumns="0" sort="0" autoFilter="0"/>
  <autoFilter ref="A8:J8" xr:uid="{FEB5BC28-BED5-4F3E-B0E7-BDD00CC8E8C3}"/>
  <mergeCells count="3">
    <mergeCell ref="A1:A3"/>
    <mergeCell ref="A4:J4"/>
    <mergeCell ref="B1:J3"/>
  </mergeCells>
  <conditionalFormatting sqref="D10:D112">
    <cfRule type="expression" dxfId="27" priority="7">
      <formula>B10="luminaire only"</formula>
    </cfRule>
  </conditionalFormatting>
  <conditionalFormatting sqref="E10:E112">
    <cfRule type="expression" dxfId="26" priority="6">
      <formula>B10="luminaire only"</formula>
    </cfRule>
  </conditionalFormatting>
  <conditionalFormatting sqref="F10:F112">
    <cfRule type="expression" dxfId="25" priority="5">
      <formula>B10="luminaire only"</formula>
    </cfRule>
  </conditionalFormatting>
  <conditionalFormatting sqref="G10:G112">
    <cfRule type="expression" dxfId="24" priority="4">
      <formula>B10="luminaire only"</formula>
    </cfRule>
  </conditionalFormatting>
  <conditionalFormatting sqref="H10:H112">
    <cfRule type="expression" dxfId="23" priority="3">
      <formula>B10="luminaire only"</formula>
    </cfRule>
  </conditionalFormatting>
  <conditionalFormatting sqref="I10:I112">
    <cfRule type="expression" dxfId="22" priority="2">
      <formula>B10="luminaire only"</formula>
    </cfRule>
  </conditionalFormatting>
  <conditionalFormatting sqref="J10:J112">
    <cfRule type="expression" dxfId="21" priority="1">
      <formula>B10="luminaire only"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Please enter a valid 'Solar Luminaire Configuration' value." xr:uid="{DCB2B81A-9981-45AD-B687-6AA5A7866438}">
          <x14:formula1>
            <xm:f>'Master List'!$B$428:$B$430</xm:f>
          </x14:formula1>
          <xm:sqref>B10:B112</xm:sqref>
        </x14:dataValidation>
        <x14:dataValidation type="list" allowBlank="1" showInputMessage="1" showErrorMessage="1" error="Please enter a valid 'Solar Luminaire Grid Connection' value." xr:uid="{4BDBC8D1-CAEE-4037-9A96-536B659E06DD}">
          <x14:formula1>
            <xm:f>'Master List'!$C$428:$C$429</xm:f>
          </x14:formula1>
          <xm:sqref>C10:C112</xm:sqref>
        </x14:dataValidation>
        <x14:dataValidation type="list" allowBlank="1" showInputMessage="1" showErrorMessage="1" error="Please enter a valid 'Battery Type for Solar Luminaire' value." xr:uid="{23B444D1-49A1-4D83-B4DE-FBA0FF049D03}">
          <x14:formula1>
            <xm:f>'Master List'!$D$428:$D$432</xm:f>
          </x14:formula1>
          <xm:sqref>G10:G112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5980A-1A9C-427D-BD11-FF45352E9A02}">
  <sheetPr codeName="Sheet8">
    <tabColor rgb="FFFFC000"/>
  </sheetPr>
  <dimension ref="A1:ACH1053"/>
  <sheetViews>
    <sheetView workbookViewId="0">
      <selection sqref="A1:A3"/>
    </sheetView>
  </sheetViews>
  <sheetFormatPr defaultRowHeight="15" x14ac:dyDescent="0.25"/>
  <cols>
    <col min="1" max="1" width="44.140625" customWidth="1"/>
    <col min="2" max="2" width="30.7109375" customWidth="1"/>
    <col min="3" max="3" width="31.140625" customWidth="1"/>
    <col min="4" max="4" width="37.42578125" customWidth="1"/>
    <col min="5" max="5" width="24.7109375" customWidth="1"/>
    <col min="6" max="6" width="30.7109375" customWidth="1"/>
    <col min="7" max="7" width="25.42578125" customWidth="1"/>
    <col min="8" max="8" width="20.42578125" customWidth="1"/>
    <col min="9" max="9" width="14.5703125" customWidth="1"/>
    <col min="10" max="10" width="28.28515625" customWidth="1"/>
    <col min="11" max="11" width="17" customWidth="1"/>
    <col min="12" max="12" width="24.7109375" customWidth="1"/>
    <col min="13" max="13" width="49.140625" customWidth="1"/>
    <col min="14" max="14" width="21" bestFit="1" customWidth="1"/>
  </cols>
  <sheetData>
    <row r="1" spans="1:762" ht="32.25" customHeight="1" x14ac:dyDescent="0.25">
      <c r="A1" s="276"/>
      <c r="B1" s="261" t="s">
        <v>945</v>
      </c>
      <c r="C1" s="261"/>
      <c r="D1" s="261"/>
      <c r="E1" s="261"/>
      <c r="F1" s="261"/>
      <c r="G1" s="261"/>
      <c r="H1" s="261"/>
      <c r="I1" s="261"/>
      <c r="J1" s="261"/>
      <c r="K1" s="261"/>
      <c r="L1" s="262"/>
      <c r="M1" s="91"/>
    </row>
    <row r="2" spans="1:762" ht="15.75" customHeight="1" thickBot="1" x14ac:dyDescent="0.3">
      <c r="A2" s="276"/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4"/>
      <c r="M2" s="15"/>
    </row>
    <row r="3" spans="1:762" s="14" customFormat="1" ht="15.75" customHeight="1" thickBot="1" x14ac:dyDescent="0.3">
      <c r="A3" s="277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6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</row>
    <row r="4" spans="1:762" s="14" customFormat="1" ht="71.25" customHeight="1" thickBot="1" x14ac:dyDescent="0.3">
      <c r="A4" s="243" t="s">
        <v>151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7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</row>
    <row r="5" spans="1:762" s="14" customFormat="1" hidden="1" x14ac:dyDescent="0.25">
      <c r="A5" s="28"/>
      <c r="D5" s="29"/>
      <c r="E5" s="28"/>
      <c r="H5" s="29"/>
      <c r="I5" s="28"/>
      <c r="L5" s="29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</row>
    <row r="6" spans="1:762" s="14" customFormat="1" hidden="1" x14ac:dyDescent="0.25">
      <c r="A6" s="107"/>
      <c r="B6" s="12"/>
      <c r="C6" s="12"/>
      <c r="D6" s="106"/>
      <c r="E6" s="107"/>
      <c r="F6" s="12"/>
      <c r="G6" s="12"/>
      <c r="H6" s="106"/>
      <c r="I6" s="107"/>
      <c r="J6" s="12"/>
      <c r="K6" s="12"/>
      <c r="L6" s="106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</row>
    <row r="7" spans="1:762" s="14" customFormat="1" ht="42.75" customHeight="1" thickBot="1" x14ac:dyDescent="0.3">
      <c r="A7" s="28"/>
      <c r="L7" s="29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</row>
    <row r="8" spans="1:762" s="10" customFormat="1" ht="82.15" customHeight="1" thickBot="1" x14ac:dyDescent="0.3">
      <c r="A8" s="10" t="s">
        <v>152</v>
      </c>
      <c r="B8" s="10" t="s">
        <v>153</v>
      </c>
      <c r="C8" s="10" t="s">
        <v>154</v>
      </c>
      <c r="D8" s="10" t="s">
        <v>155</v>
      </c>
      <c r="E8" s="10" t="s">
        <v>156</v>
      </c>
      <c r="F8" s="10" t="s">
        <v>157</v>
      </c>
      <c r="G8" s="10" t="s">
        <v>158</v>
      </c>
      <c r="H8" s="10" t="s">
        <v>159</v>
      </c>
      <c r="I8" s="10" t="s">
        <v>160</v>
      </c>
      <c r="J8" s="10" t="s">
        <v>161</v>
      </c>
      <c r="K8" s="10" t="s">
        <v>162</v>
      </c>
      <c r="L8" s="10" t="s">
        <v>163</v>
      </c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</row>
    <row r="9" spans="1:762" ht="45" hidden="1" x14ac:dyDescent="0.25">
      <c r="A9" s="122" t="s">
        <v>152</v>
      </c>
      <c r="B9" s="122" t="s">
        <v>153</v>
      </c>
      <c r="C9" s="122" t="s">
        <v>154</v>
      </c>
      <c r="D9" s="122" t="s">
        <v>155</v>
      </c>
      <c r="E9" s="122" t="s">
        <v>156</v>
      </c>
      <c r="F9" s="122" t="s">
        <v>157</v>
      </c>
      <c r="G9" s="122" t="s">
        <v>158</v>
      </c>
      <c r="H9" s="122" t="s">
        <v>159</v>
      </c>
      <c r="I9" s="122" t="s">
        <v>160</v>
      </c>
      <c r="J9" s="122" t="s">
        <v>161</v>
      </c>
      <c r="K9" s="122" t="s">
        <v>162</v>
      </c>
      <c r="L9" s="122" t="s">
        <v>163</v>
      </c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2"/>
      <c r="CA9" s="122"/>
      <c r="CB9" s="122"/>
      <c r="CC9" s="122"/>
      <c r="CD9" s="122"/>
      <c r="CE9" s="122"/>
      <c r="CF9" s="122"/>
      <c r="CG9" s="122"/>
      <c r="CH9" s="122"/>
      <c r="CI9" s="122"/>
      <c r="CJ9" s="122"/>
      <c r="CK9" s="122"/>
      <c r="CL9" s="122"/>
      <c r="CM9" s="122"/>
      <c r="CN9" s="122"/>
      <c r="CO9" s="122"/>
      <c r="CP9" s="122"/>
      <c r="CQ9" s="122"/>
      <c r="CR9" s="122"/>
      <c r="CS9" s="122"/>
      <c r="CT9" s="122"/>
      <c r="CU9" s="122"/>
      <c r="CV9" s="122"/>
      <c r="CW9" s="122"/>
      <c r="CX9" s="122"/>
      <c r="CY9" s="122"/>
      <c r="CZ9" s="122"/>
      <c r="DA9" s="122"/>
      <c r="DB9" s="122"/>
      <c r="DC9" s="122"/>
      <c r="DD9" s="122"/>
      <c r="DE9" s="122"/>
      <c r="DF9" s="122"/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  <c r="GQ9" s="122"/>
      <c r="GR9" s="122"/>
      <c r="GS9" s="122"/>
      <c r="GT9" s="122"/>
      <c r="GU9" s="122"/>
      <c r="GV9" s="122"/>
      <c r="GW9" s="122"/>
      <c r="GX9" s="122"/>
      <c r="GY9" s="122"/>
      <c r="GZ9" s="122"/>
      <c r="HA9" s="122"/>
      <c r="HB9" s="122"/>
      <c r="HC9" s="122"/>
      <c r="HD9" s="122"/>
      <c r="HE9" s="122"/>
      <c r="HF9" s="122"/>
      <c r="HG9" s="122"/>
      <c r="HH9" s="122"/>
      <c r="HI9" s="122"/>
      <c r="HJ9" s="122"/>
      <c r="HK9" s="122"/>
      <c r="HL9" s="122"/>
      <c r="HM9" s="122"/>
      <c r="HN9" s="122"/>
      <c r="HO9" s="122"/>
      <c r="HP9" s="122"/>
      <c r="HQ9" s="122"/>
      <c r="HR9" s="122"/>
      <c r="HS9" s="122"/>
      <c r="HT9" s="122"/>
      <c r="HU9" s="122"/>
      <c r="HV9" s="122"/>
      <c r="HW9" s="122"/>
      <c r="HX9" s="122"/>
      <c r="HY9" s="122"/>
      <c r="HZ9" s="122"/>
      <c r="IA9" s="122"/>
      <c r="IB9" s="122"/>
      <c r="IC9" s="122"/>
      <c r="ID9" s="122"/>
      <c r="IE9" s="122"/>
      <c r="IF9" s="122"/>
      <c r="IG9" s="122"/>
      <c r="IH9" s="122"/>
      <c r="II9" s="122"/>
      <c r="IJ9" s="122"/>
      <c r="IK9" s="122"/>
      <c r="IL9" s="122"/>
      <c r="IM9" s="122"/>
      <c r="IN9" s="122"/>
      <c r="IO9" s="122"/>
      <c r="IP9" s="122"/>
      <c r="IQ9" s="122"/>
      <c r="IR9" s="122"/>
      <c r="IS9" s="122"/>
      <c r="IT9" s="122"/>
      <c r="IU9" s="122"/>
      <c r="IV9" s="122"/>
      <c r="IW9" s="122"/>
      <c r="IX9" s="122"/>
      <c r="IY9" s="122"/>
      <c r="IZ9" s="122"/>
      <c r="JA9" s="122"/>
      <c r="JB9" s="122"/>
      <c r="JC9" s="122"/>
      <c r="JD9" s="122"/>
      <c r="JE9" s="122"/>
      <c r="JF9" s="122"/>
      <c r="JG9" s="122"/>
      <c r="JH9" s="122"/>
      <c r="JI9" s="122"/>
      <c r="JJ9" s="122"/>
      <c r="JK9" s="122"/>
      <c r="JL9" s="122"/>
      <c r="JM9" s="122"/>
      <c r="JN9" s="122"/>
      <c r="JO9" s="122"/>
      <c r="JP9" s="122"/>
      <c r="JQ9" s="122"/>
      <c r="JR9" s="122"/>
      <c r="JS9" s="122"/>
      <c r="JT9" s="122"/>
      <c r="JU9" s="122"/>
      <c r="JV9" s="122"/>
      <c r="JW9" s="122"/>
      <c r="JX9" s="122"/>
      <c r="JY9" s="122"/>
      <c r="JZ9" s="122"/>
      <c r="KA9" s="122"/>
      <c r="KB9" s="122"/>
      <c r="KC9" s="122"/>
      <c r="KD9" s="122"/>
      <c r="KE9" s="122"/>
      <c r="KF9" s="122"/>
      <c r="KG9" s="122"/>
      <c r="KH9" s="122"/>
      <c r="KI9" s="122"/>
      <c r="KJ9" s="122"/>
      <c r="KK9" s="122"/>
      <c r="KL9" s="122"/>
      <c r="KM9" s="122"/>
      <c r="KN9" s="122"/>
      <c r="KO9" s="122"/>
      <c r="KP9" s="122"/>
      <c r="KQ9" s="122"/>
      <c r="KR9" s="122"/>
      <c r="KS9" s="122"/>
      <c r="KT9" s="122"/>
      <c r="KU9" s="122"/>
      <c r="KV9" s="122"/>
      <c r="KW9" s="122"/>
      <c r="KX9" s="122"/>
      <c r="KY9" s="122"/>
      <c r="KZ9" s="122"/>
      <c r="LA9" s="122"/>
      <c r="LB9" s="122"/>
      <c r="LC9" s="122"/>
      <c r="LD9" s="122"/>
      <c r="LE9" s="122"/>
      <c r="LF9" s="122"/>
      <c r="LG9" s="122"/>
      <c r="LH9" s="122"/>
      <c r="LI9" s="122"/>
      <c r="LJ9" s="122"/>
      <c r="LK9" s="122"/>
      <c r="LL9" s="122"/>
      <c r="LM9" s="122"/>
      <c r="LN9" s="122"/>
      <c r="LO9" s="122"/>
      <c r="LP9" s="122"/>
      <c r="LQ9" s="122"/>
      <c r="LR9" s="122"/>
      <c r="LS9" s="122"/>
      <c r="LT9" s="122"/>
      <c r="LU9" s="122"/>
      <c r="LV9" s="122"/>
      <c r="LW9" s="122"/>
      <c r="LX9" s="122"/>
      <c r="LY9" s="122"/>
      <c r="LZ9" s="122"/>
      <c r="MA9" s="122"/>
      <c r="MB9" s="122"/>
      <c r="MC9" s="122"/>
      <c r="MD9" s="122"/>
      <c r="ME9" s="122"/>
      <c r="MF9" s="122"/>
      <c r="MG9" s="122"/>
      <c r="MH9" s="122"/>
      <c r="MI9" s="122"/>
      <c r="MJ9" s="122"/>
      <c r="MK9" s="122"/>
      <c r="ML9" s="122"/>
      <c r="MM9" s="122"/>
      <c r="MN9" s="122"/>
      <c r="MO9" s="122"/>
      <c r="MP9" s="122"/>
      <c r="MQ9" s="122"/>
      <c r="MR9" s="122"/>
      <c r="MS9" s="122"/>
      <c r="MT9" s="122"/>
      <c r="MU9" s="122"/>
      <c r="MV9" s="122"/>
      <c r="MW9" s="122"/>
      <c r="MX9" s="122"/>
      <c r="MY9" s="122"/>
      <c r="MZ9" s="122"/>
      <c r="NA9" s="122"/>
      <c r="NB9" s="122"/>
      <c r="NC9" s="122"/>
      <c r="ND9" s="122"/>
      <c r="NE9" s="122"/>
      <c r="NF9" s="122"/>
      <c r="NG9" s="122"/>
      <c r="NH9" s="122"/>
      <c r="NI9" s="122"/>
      <c r="NJ9" s="122"/>
      <c r="NK9" s="122"/>
      <c r="NL9" s="122"/>
      <c r="NM9" s="122"/>
      <c r="NN9" s="122"/>
      <c r="NO9" s="122"/>
      <c r="NP9" s="122"/>
      <c r="NQ9" s="122"/>
      <c r="NR9" s="122"/>
      <c r="NS9" s="122"/>
      <c r="NT9" s="122"/>
      <c r="NU9" s="122"/>
      <c r="NV9" s="122"/>
      <c r="NW9" s="122"/>
      <c r="NX9" s="122"/>
      <c r="NY9" s="122"/>
      <c r="NZ9" s="122"/>
      <c r="OA9" s="122"/>
      <c r="OB9" s="122"/>
      <c r="OC9" s="122"/>
      <c r="OD9" s="122"/>
      <c r="OE9" s="122"/>
      <c r="OF9" s="122"/>
      <c r="OG9" s="122"/>
      <c r="OH9" s="122"/>
      <c r="OI9" s="122"/>
      <c r="OJ9" s="122"/>
      <c r="OK9" s="122"/>
      <c r="OL9" s="122"/>
      <c r="OM9" s="122"/>
      <c r="ON9" s="122"/>
      <c r="OO9" s="122"/>
      <c r="OP9" s="122"/>
      <c r="OQ9" s="122"/>
      <c r="OR9" s="122"/>
      <c r="OS9" s="122"/>
      <c r="OT9" s="122"/>
      <c r="OU9" s="122"/>
      <c r="OV9" s="122"/>
      <c r="OW9" s="122"/>
      <c r="OX9" s="122"/>
      <c r="OY9" s="122"/>
      <c r="OZ9" s="122"/>
      <c r="PA9" s="122"/>
      <c r="PB9" s="122"/>
      <c r="PC9" s="122"/>
      <c r="PD9" s="122"/>
      <c r="PE9" s="122"/>
      <c r="PF9" s="122"/>
      <c r="PG9" s="122"/>
      <c r="PH9" s="122"/>
      <c r="PI9" s="122"/>
      <c r="PJ9" s="122"/>
      <c r="PK9" s="122"/>
      <c r="PL9" s="122"/>
      <c r="PM9" s="122"/>
      <c r="PN9" s="122"/>
      <c r="PO9" s="122"/>
      <c r="PP9" s="122"/>
      <c r="PQ9" s="122"/>
      <c r="PR9" s="122"/>
      <c r="PS9" s="122"/>
      <c r="PT9" s="122"/>
      <c r="PU9" s="122"/>
      <c r="PV9" s="122"/>
      <c r="PW9" s="122"/>
      <c r="PX9" s="122"/>
      <c r="PY9" s="122"/>
      <c r="PZ9" s="122"/>
      <c r="QA9" s="122"/>
      <c r="QB9" s="122"/>
      <c r="QC9" s="122"/>
      <c r="QD9" s="122"/>
      <c r="QE9" s="122"/>
      <c r="QF9" s="122"/>
      <c r="QG9" s="122"/>
      <c r="QH9" s="122"/>
      <c r="QI9" s="122"/>
      <c r="QJ9" s="122"/>
      <c r="QK9" s="122"/>
      <c r="QL9" s="122"/>
      <c r="QM9" s="122"/>
      <c r="QN9" s="122"/>
      <c r="QO9" s="122"/>
      <c r="QP9" s="122"/>
      <c r="QQ9" s="122"/>
      <c r="QR9" s="122"/>
      <c r="QS9" s="122"/>
      <c r="QT9" s="122"/>
      <c r="QU9" s="122"/>
      <c r="QV9" s="122"/>
      <c r="QW9" s="122"/>
      <c r="QX9" s="122"/>
      <c r="QY9" s="122"/>
      <c r="QZ9" s="122"/>
      <c r="RA9" s="122"/>
      <c r="RB9" s="122"/>
      <c r="RC9" s="122"/>
      <c r="RD9" s="122"/>
      <c r="RE9" s="122"/>
      <c r="RF9" s="122"/>
      <c r="RG9" s="122"/>
      <c r="RH9" s="122"/>
      <c r="RI9" s="122"/>
      <c r="RJ9" s="122"/>
      <c r="RK9" s="122"/>
      <c r="RL9" s="122"/>
      <c r="RM9" s="122"/>
      <c r="RN9" s="122"/>
      <c r="RO9" s="122"/>
      <c r="RP9" s="122"/>
      <c r="RQ9" s="122"/>
      <c r="RR9" s="122"/>
      <c r="RS9" s="122"/>
      <c r="RT9" s="122"/>
      <c r="RU9" s="122"/>
      <c r="RV9" s="122"/>
      <c r="RW9" s="122"/>
      <c r="RX9" s="122"/>
      <c r="RY9" s="122"/>
      <c r="RZ9" s="122"/>
      <c r="SA9" s="122"/>
      <c r="SB9" s="122"/>
      <c r="SC9" s="122"/>
      <c r="SD9" s="122"/>
      <c r="SE9" s="122"/>
      <c r="SF9" s="122"/>
      <c r="SG9" s="122"/>
      <c r="SH9" s="122"/>
      <c r="SI9" s="122"/>
      <c r="SJ9" s="122"/>
      <c r="SK9" s="122"/>
      <c r="SL9" s="122"/>
      <c r="SM9" s="122"/>
      <c r="SN9" s="122"/>
      <c r="SO9" s="122"/>
      <c r="SP9" s="122"/>
      <c r="SQ9" s="122"/>
      <c r="SR9" s="122"/>
      <c r="SS9" s="122"/>
      <c r="ST9" s="122"/>
      <c r="SU9" s="122"/>
      <c r="SV9" s="122"/>
      <c r="SW9" s="122"/>
      <c r="SX9" s="122"/>
      <c r="SY9" s="122"/>
      <c r="SZ9" s="122"/>
      <c r="TA9" s="122"/>
      <c r="TB9" s="122"/>
      <c r="TC9" s="122"/>
      <c r="TD9" s="122"/>
      <c r="TE9" s="122"/>
      <c r="TF9" s="122"/>
      <c r="TG9" s="122"/>
      <c r="TH9" s="122"/>
      <c r="TI9" s="122"/>
      <c r="TJ9" s="122"/>
      <c r="TK9" s="122"/>
      <c r="TL9" s="122"/>
      <c r="TM9" s="122"/>
      <c r="TN9" s="122"/>
      <c r="TO9" s="122"/>
      <c r="TP9" s="122"/>
      <c r="TQ9" s="122"/>
      <c r="TR9" s="122"/>
      <c r="TS9" s="122"/>
      <c r="TT9" s="122"/>
      <c r="TU9" s="122"/>
      <c r="TV9" s="122"/>
      <c r="TW9" s="122"/>
      <c r="TX9" s="122"/>
      <c r="TY9" s="122"/>
      <c r="TZ9" s="122"/>
      <c r="UA9" s="122"/>
      <c r="UB9" s="122"/>
      <c r="UC9" s="122"/>
      <c r="UD9" s="122"/>
      <c r="UE9" s="122"/>
      <c r="UF9" s="122"/>
      <c r="UG9" s="122"/>
      <c r="UH9" s="122"/>
      <c r="UI9" s="122"/>
      <c r="UJ9" s="122"/>
      <c r="UK9" s="122"/>
      <c r="UL9" s="122"/>
      <c r="UM9" s="122"/>
      <c r="UN9" s="122"/>
      <c r="UO9" s="122"/>
      <c r="UP9" s="122"/>
      <c r="UQ9" s="122"/>
      <c r="UR9" s="122"/>
      <c r="US9" s="122"/>
      <c r="UT9" s="122"/>
      <c r="UU9" s="122"/>
      <c r="UV9" s="122"/>
      <c r="UW9" s="122"/>
      <c r="UX9" s="122"/>
      <c r="UY9" s="122"/>
      <c r="UZ9" s="122"/>
      <c r="VA9" s="122"/>
      <c r="VB9" s="122"/>
      <c r="VC9" s="122"/>
      <c r="VD9" s="122"/>
      <c r="VE9" s="122"/>
      <c r="VF9" s="122"/>
      <c r="VG9" s="122"/>
      <c r="VH9" s="122"/>
      <c r="VI9" s="122"/>
      <c r="VJ9" s="122"/>
      <c r="VK9" s="122"/>
      <c r="VL9" s="122"/>
      <c r="VM9" s="122"/>
      <c r="VN9" s="122"/>
      <c r="VO9" s="122"/>
      <c r="VP9" s="122"/>
      <c r="VQ9" s="122"/>
      <c r="VR9" s="122"/>
      <c r="VS9" s="122"/>
      <c r="VT9" s="122"/>
      <c r="VU9" s="122"/>
      <c r="VV9" s="122"/>
      <c r="VW9" s="122"/>
      <c r="VX9" s="122"/>
      <c r="VY9" s="122"/>
      <c r="VZ9" s="122"/>
      <c r="WA9" s="122"/>
      <c r="WB9" s="122"/>
      <c r="WC9" s="122"/>
      <c r="WD9" s="122"/>
      <c r="WE9" s="122"/>
      <c r="WF9" s="122"/>
      <c r="WG9" s="122"/>
      <c r="WH9" s="122"/>
      <c r="WI9" s="122"/>
      <c r="WJ9" s="122"/>
      <c r="WK9" s="122"/>
      <c r="WL9" s="122"/>
      <c r="WM9" s="122"/>
      <c r="WN9" s="122"/>
      <c r="WO9" s="122"/>
      <c r="WP9" s="122"/>
      <c r="WQ9" s="122"/>
      <c r="WR9" s="122"/>
      <c r="WS9" s="122"/>
      <c r="WT9" s="122"/>
      <c r="WU9" s="122"/>
      <c r="WV9" s="122"/>
      <c r="WW9" s="122"/>
      <c r="WX9" s="122"/>
      <c r="WY9" s="122"/>
      <c r="WZ9" s="122"/>
      <c r="XA9" s="122"/>
      <c r="XB9" s="122"/>
      <c r="XC9" s="122"/>
      <c r="XD9" s="122"/>
      <c r="XE9" s="122"/>
      <c r="XF9" s="122"/>
      <c r="XG9" s="122"/>
      <c r="XH9" s="122"/>
      <c r="XI9" s="122"/>
      <c r="XJ9" s="122"/>
      <c r="XK9" s="122"/>
      <c r="XL9" s="122"/>
      <c r="XM9" s="122"/>
      <c r="XN9" s="122"/>
      <c r="XO9" s="122"/>
      <c r="XP9" s="122"/>
      <c r="XQ9" s="122"/>
      <c r="XR9" s="122"/>
      <c r="XS9" s="122"/>
      <c r="XT9" s="122"/>
      <c r="XU9" s="122"/>
      <c r="XV9" s="122"/>
      <c r="XW9" s="122"/>
      <c r="XX9" s="122"/>
      <c r="XY9" s="122"/>
      <c r="XZ9" s="122"/>
      <c r="YA9" s="122"/>
      <c r="YB9" s="122"/>
      <c r="YC9" s="122"/>
      <c r="YD9" s="122"/>
      <c r="YE9" s="122"/>
      <c r="YF9" s="122"/>
      <c r="YG9" s="122"/>
      <c r="YH9" s="122"/>
      <c r="YI9" s="122"/>
      <c r="YJ9" s="122"/>
      <c r="YK9" s="122"/>
      <c r="YL9" s="122"/>
      <c r="YM9" s="122"/>
      <c r="YN9" s="122"/>
      <c r="YO9" s="122"/>
      <c r="YP9" s="122"/>
      <c r="YQ9" s="122"/>
      <c r="YR9" s="122"/>
      <c r="YS9" s="122"/>
      <c r="YT9" s="122"/>
      <c r="YU9" s="122"/>
      <c r="YV9" s="122"/>
      <c r="YW9" s="122"/>
      <c r="YX9" s="122"/>
      <c r="YY9" s="122"/>
      <c r="YZ9" s="122"/>
      <c r="ZA9" s="122"/>
      <c r="ZB9" s="122"/>
      <c r="ZC9" s="122"/>
      <c r="ZD9" s="122"/>
      <c r="ZE9" s="122"/>
      <c r="ZF9" s="122"/>
      <c r="ZG9" s="122"/>
      <c r="ZH9" s="122"/>
      <c r="ZI9" s="122"/>
      <c r="ZJ9" s="122"/>
      <c r="ZK9" s="122"/>
      <c r="ZL9" s="122"/>
      <c r="ZM9" s="122"/>
      <c r="ZN9" s="122"/>
      <c r="ZO9" s="122"/>
      <c r="ZP9" s="122"/>
      <c r="ZQ9" s="122"/>
      <c r="ZR9" s="122"/>
      <c r="ZS9" s="122"/>
      <c r="ZT9" s="122"/>
      <c r="ZU9" s="122"/>
      <c r="ZV9" s="122"/>
      <c r="ZW9" s="122"/>
      <c r="ZX9" s="122"/>
      <c r="ZY9" s="122"/>
      <c r="ZZ9" s="122"/>
      <c r="AAA9" s="122"/>
      <c r="AAB9" s="122"/>
      <c r="AAC9" s="122"/>
      <c r="AAD9" s="122"/>
      <c r="AAE9" s="122"/>
      <c r="AAF9" s="122"/>
      <c r="AAG9" s="122"/>
      <c r="AAH9" s="122"/>
      <c r="AAI9" s="122"/>
      <c r="AAJ9" s="122"/>
      <c r="AAK9" s="122"/>
      <c r="AAL9" s="122"/>
      <c r="AAM9" s="122"/>
      <c r="AAN9" s="122"/>
      <c r="AAO9" s="122"/>
      <c r="AAP9" s="122"/>
      <c r="AAQ9" s="122"/>
      <c r="AAR9" s="122"/>
      <c r="AAS9" s="122"/>
      <c r="AAT9" s="122"/>
      <c r="AAU9" s="122"/>
      <c r="AAV9" s="122"/>
      <c r="AAW9" s="122"/>
      <c r="AAX9" s="122"/>
      <c r="AAY9" s="122"/>
      <c r="AAZ9" s="122"/>
      <c r="ABA9" s="122"/>
      <c r="ABB9" s="122"/>
      <c r="ABC9" s="122"/>
      <c r="ABD9" s="122"/>
      <c r="ABE9" s="122"/>
      <c r="ABF9" s="122"/>
      <c r="ABG9" s="122"/>
      <c r="ABH9" s="122"/>
      <c r="ABI9" s="122"/>
      <c r="ABJ9" s="122"/>
      <c r="ABK9" s="122"/>
      <c r="ABL9" s="122"/>
      <c r="ABM9" s="122"/>
      <c r="ABN9" s="122"/>
      <c r="ABO9" s="122"/>
      <c r="ABP9" s="122"/>
      <c r="ABQ9" s="122"/>
      <c r="ABR9" s="122"/>
      <c r="ABS9" s="122"/>
      <c r="ABT9" s="122"/>
      <c r="ABU9" s="122"/>
      <c r="ABV9" s="122"/>
      <c r="ABW9" s="122"/>
      <c r="ABX9" s="122"/>
      <c r="ABY9" s="122"/>
      <c r="ABZ9" s="122"/>
      <c r="ACA9" s="122"/>
      <c r="ACB9" s="122"/>
      <c r="ACC9" s="122"/>
      <c r="ACD9" s="122"/>
      <c r="ACE9" s="122"/>
      <c r="ACF9" s="122"/>
      <c r="ACG9" s="122"/>
      <c r="ACH9" s="122"/>
    </row>
    <row r="10" spans="1:762" x14ac:dyDescent="0.25">
      <c r="A10" s="240"/>
      <c r="B10" s="240"/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spans="1:762" x14ac:dyDescent="0.25">
      <c r="A11" s="240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spans="1:762" x14ac:dyDescent="0.25">
      <c r="A12" s="240"/>
      <c r="B12" s="240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spans="1:762" x14ac:dyDescent="0.25">
      <c r="A13" s="240"/>
      <c r="B13" s="240"/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spans="1:762" x14ac:dyDescent="0.25">
      <c r="A14" s="240"/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spans="1:762" x14ac:dyDescent="0.25">
      <c r="A15" s="240"/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spans="1:762" x14ac:dyDescent="0.25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spans="1:12" x14ac:dyDescent="0.25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spans="1:12" x14ac:dyDescent="0.25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spans="1:12" x14ac:dyDescent="0.25">
      <c r="A19" s="240"/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spans="1:12" x14ac:dyDescent="0.25">
      <c r="A20" s="240"/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spans="1:12" x14ac:dyDescent="0.25">
      <c r="A21" s="240"/>
      <c r="B21" s="240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spans="1:12" x14ac:dyDescent="0.25">
      <c r="A22" s="240"/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spans="1:12" x14ac:dyDescent="0.25">
      <c r="A23" s="240"/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spans="1:12" x14ac:dyDescent="0.25">
      <c r="A24" s="240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spans="1:12" x14ac:dyDescent="0.25">
      <c r="A25" s="240"/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spans="1:12" x14ac:dyDescent="0.25">
      <c r="A26" s="240"/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</row>
    <row r="27" spans="1:12" x14ac:dyDescent="0.25">
      <c r="A27" s="240"/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</row>
    <row r="28" spans="1:12" x14ac:dyDescent="0.25">
      <c r="A28" s="240"/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</row>
    <row r="29" spans="1:12" x14ac:dyDescent="0.25">
      <c r="A29" s="240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</row>
    <row r="30" spans="1:12" x14ac:dyDescent="0.25">
      <c r="A30" s="240"/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</row>
    <row r="31" spans="1:12" x14ac:dyDescent="0.25">
      <c r="A31" s="240"/>
      <c r="B31" s="240"/>
      <c r="C31" s="240"/>
      <c r="D31" s="240"/>
      <c r="E31" s="240"/>
      <c r="F31" s="240"/>
      <c r="G31" s="240"/>
      <c r="H31" s="240"/>
      <c r="I31" s="240"/>
      <c r="J31" s="240"/>
      <c r="K31" s="240"/>
      <c r="L31" s="240"/>
    </row>
    <row r="32" spans="1:12" x14ac:dyDescent="0.25">
      <c r="A32" s="240"/>
      <c r="B32" s="240"/>
      <c r="C32" s="240"/>
      <c r="D32" s="240"/>
      <c r="E32" s="240"/>
      <c r="F32" s="240"/>
      <c r="G32" s="240"/>
      <c r="H32" s="240"/>
      <c r="I32" s="240"/>
      <c r="J32" s="240"/>
      <c r="K32" s="240"/>
      <c r="L32" s="240"/>
    </row>
    <row r="33" spans="1:12" x14ac:dyDescent="0.25">
      <c r="A33" s="240"/>
      <c r="B33" s="240"/>
      <c r="C33" s="240"/>
      <c r="D33" s="240"/>
      <c r="E33" s="240"/>
      <c r="F33" s="240"/>
      <c r="G33" s="240"/>
      <c r="H33" s="240"/>
      <c r="I33" s="240"/>
      <c r="J33" s="240"/>
      <c r="K33" s="240"/>
      <c r="L33" s="240"/>
    </row>
    <row r="34" spans="1:12" x14ac:dyDescent="0.25">
      <c r="A34" s="240"/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</row>
    <row r="35" spans="1:12" x14ac:dyDescent="0.25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</row>
    <row r="36" spans="1:12" x14ac:dyDescent="0.25">
      <c r="A36" s="240"/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</row>
    <row r="37" spans="1:12" x14ac:dyDescent="0.25">
      <c r="A37" s="240"/>
      <c r="B37" s="240"/>
      <c r="C37" s="240"/>
      <c r="D37" s="240"/>
      <c r="E37" s="240"/>
      <c r="F37" s="240"/>
      <c r="G37" s="240"/>
      <c r="H37" s="240"/>
      <c r="I37" s="240"/>
      <c r="J37" s="240"/>
      <c r="K37" s="240"/>
      <c r="L37" s="240"/>
    </row>
    <row r="38" spans="1:12" x14ac:dyDescent="0.25">
      <c r="A38" s="240"/>
      <c r="B38" s="240"/>
      <c r="C38" s="240"/>
      <c r="D38" s="240"/>
      <c r="E38" s="240"/>
      <c r="F38" s="240"/>
      <c r="G38" s="240"/>
      <c r="H38" s="240"/>
      <c r="I38" s="240"/>
      <c r="J38" s="240"/>
      <c r="K38" s="240"/>
      <c r="L38" s="240"/>
    </row>
    <row r="39" spans="1:12" x14ac:dyDescent="0.25">
      <c r="A39" s="240"/>
      <c r="B39" s="240"/>
      <c r="C39" s="240"/>
      <c r="D39" s="240"/>
      <c r="E39" s="240"/>
      <c r="F39" s="240"/>
      <c r="G39" s="240"/>
      <c r="H39" s="240"/>
      <c r="I39" s="240"/>
      <c r="J39" s="240"/>
      <c r="K39" s="240"/>
      <c r="L39" s="240"/>
    </row>
    <row r="40" spans="1:12" x14ac:dyDescent="0.25">
      <c r="A40" s="240"/>
      <c r="B40" s="240"/>
      <c r="C40" s="240"/>
      <c r="D40" s="240"/>
      <c r="E40" s="240"/>
      <c r="F40" s="240"/>
      <c r="G40" s="240"/>
      <c r="H40" s="240"/>
      <c r="I40" s="240"/>
      <c r="J40" s="240"/>
      <c r="K40" s="240"/>
      <c r="L40" s="240"/>
    </row>
    <row r="41" spans="1:12" x14ac:dyDescent="0.25">
      <c r="A41" s="240"/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</row>
    <row r="42" spans="1:12" x14ac:dyDescent="0.25">
      <c r="A42" s="240"/>
      <c r="B42" s="240"/>
      <c r="C42" s="240"/>
      <c r="D42" s="240"/>
      <c r="E42" s="240"/>
      <c r="F42" s="240"/>
      <c r="G42" s="240"/>
      <c r="H42" s="240"/>
      <c r="I42" s="240"/>
      <c r="J42" s="240"/>
      <c r="K42" s="240"/>
      <c r="L42" s="240"/>
    </row>
    <row r="43" spans="1:12" x14ac:dyDescent="0.25">
      <c r="A43" s="240"/>
      <c r="B43" s="240"/>
      <c r="C43" s="240"/>
      <c r="D43" s="240"/>
      <c r="E43" s="240"/>
      <c r="F43" s="240"/>
      <c r="G43" s="240"/>
      <c r="H43" s="240"/>
      <c r="I43" s="240"/>
      <c r="J43" s="240"/>
      <c r="K43" s="240"/>
      <c r="L43" s="240"/>
    </row>
    <row r="44" spans="1:12" x14ac:dyDescent="0.25">
      <c r="A44" s="240"/>
      <c r="B44" s="240"/>
      <c r="C44" s="240"/>
      <c r="D44" s="240"/>
      <c r="E44" s="240"/>
      <c r="F44" s="240"/>
      <c r="G44" s="240"/>
      <c r="H44" s="240"/>
      <c r="I44" s="240"/>
      <c r="J44" s="240"/>
      <c r="K44" s="240"/>
      <c r="L44" s="240"/>
    </row>
    <row r="45" spans="1:12" x14ac:dyDescent="0.25">
      <c r="A45" s="240"/>
      <c r="B45" s="240"/>
      <c r="C45" s="240"/>
      <c r="D45" s="240"/>
      <c r="E45" s="240"/>
      <c r="F45" s="240"/>
      <c r="G45" s="240"/>
      <c r="H45" s="240"/>
      <c r="I45" s="240"/>
      <c r="J45" s="240"/>
      <c r="K45" s="240"/>
      <c r="L45" s="240"/>
    </row>
    <row r="46" spans="1:12" x14ac:dyDescent="0.25">
      <c r="A46" s="240"/>
      <c r="B46" s="240"/>
      <c r="C46" s="240"/>
      <c r="D46" s="240"/>
      <c r="E46" s="240"/>
      <c r="F46" s="240"/>
      <c r="G46" s="240"/>
      <c r="H46" s="240"/>
      <c r="I46" s="240"/>
      <c r="J46" s="240"/>
      <c r="K46" s="240"/>
      <c r="L46" s="240"/>
    </row>
    <row r="47" spans="1:12" x14ac:dyDescent="0.25">
      <c r="A47" s="240"/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</row>
    <row r="48" spans="1:12" x14ac:dyDescent="0.25">
      <c r="A48" s="240"/>
      <c r="B48" s="240"/>
      <c r="C48" s="240"/>
      <c r="D48" s="240"/>
      <c r="E48" s="240"/>
      <c r="F48" s="240"/>
      <c r="G48" s="240"/>
      <c r="H48" s="240"/>
      <c r="I48" s="240"/>
      <c r="J48" s="240"/>
      <c r="K48" s="240"/>
      <c r="L48" s="240"/>
    </row>
    <row r="49" spans="1:12" x14ac:dyDescent="0.25">
      <c r="A49" s="240"/>
      <c r="B49" s="240"/>
      <c r="C49" s="240"/>
      <c r="D49" s="240"/>
      <c r="E49" s="240"/>
      <c r="F49" s="240"/>
      <c r="G49" s="240"/>
      <c r="H49" s="240"/>
      <c r="I49" s="240"/>
      <c r="J49" s="240"/>
      <c r="K49" s="240"/>
      <c r="L49" s="240"/>
    </row>
    <row r="50" spans="1:12" x14ac:dyDescent="0.25">
      <c r="A50" s="240"/>
      <c r="B50" s="240"/>
      <c r="C50" s="240"/>
      <c r="D50" s="240"/>
      <c r="E50" s="240"/>
      <c r="F50" s="240"/>
      <c r="G50" s="240"/>
      <c r="H50" s="240"/>
      <c r="I50" s="240"/>
      <c r="J50" s="240"/>
      <c r="K50" s="240"/>
      <c r="L50" s="240"/>
    </row>
    <row r="51" spans="1:12" x14ac:dyDescent="0.25">
      <c r="A51" s="240"/>
      <c r="B51" s="240"/>
      <c r="C51" s="240"/>
      <c r="D51" s="240"/>
      <c r="E51" s="240"/>
      <c r="F51" s="240"/>
      <c r="G51" s="240"/>
      <c r="H51" s="240"/>
      <c r="I51" s="240"/>
      <c r="J51" s="240"/>
      <c r="K51" s="240"/>
      <c r="L51" s="240"/>
    </row>
    <row r="52" spans="1:12" x14ac:dyDescent="0.25">
      <c r="A52" s="240"/>
      <c r="B52" s="240"/>
      <c r="C52" s="240"/>
      <c r="D52" s="240"/>
      <c r="E52" s="240"/>
      <c r="F52" s="240"/>
      <c r="G52" s="240"/>
      <c r="H52" s="240"/>
      <c r="I52" s="240"/>
      <c r="J52" s="240"/>
      <c r="K52" s="240"/>
      <c r="L52" s="240"/>
    </row>
    <row r="53" spans="1:12" x14ac:dyDescent="0.25">
      <c r="A53" s="240"/>
      <c r="B53" s="240"/>
      <c r="C53" s="240"/>
      <c r="D53" s="240"/>
      <c r="E53" s="240"/>
      <c r="F53" s="240"/>
      <c r="G53" s="240"/>
      <c r="H53" s="240"/>
      <c r="I53" s="240"/>
      <c r="J53" s="240"/>
      <c r="K53" s="240"/>
      <c r="L53" s="240"/>
    </row>
    <row r="54" spans="1:12" x14ac:dyDescent="0.25">
      <c r="A54" s="240"/>
      <c r="B54" s="240"/>
      <c r="C54" s="240"/>
      <c r="D54" s="240"/>
      <c r="E54" s="240"/>
      <c r="F54" s="240"/>
      <c r="G54" s="240"/>
      <c r="H54" s="240"/>
      <c r="I54" s="240"/>
      <c r="J54" s="240"/>
      <c r="K54" s="240"/>
      <c r="L54" s="240"/>
    </row>
    <row r="55" spans="1:12" x14ac:dyDescent="0.25">
      <c r="A55" s="240"/>
      <c r="B55" s="240"/>
      <c r="C55" s="240"/>
      <c r="D55" s="240"/>
      <c r="E55" s="240"/>
      <c r="F55" s="240"/>
      <c r="G55" s="240"/>
      <c r="H55" s="240"/>
      <c r="I55" s="240"/>
      <c r="J55" s="240"/>
      <c r="K55" s="240"/>
      <c r="L55" s="240"/>
    </row>
    <row r="56" spans="1:12" x14ac:dyDescent="0.25">
      <c r="A56" s="240"/>
      <c r="B56" s="240"/>
      <c r="C56" s="240"/>
      <c r="D56" s="240"/>
      <c r="E56" s="240"/>
      <c r="F56" s="240"/>
      <c r="G56" s="240"/>
      <c r="H56" s="240"/>
      <c r="I56" s="240"/>
      <c r="J56" s="240"/>
      <c r="K56" s="240"/>
      <c r="L56" s="240"/>
    </row>
    <row r="57" spans="1:12" x14ac:dyDescent="0.25">
      <c r="A57" s="240"/>
      <c r="B57" s="240"/>
      <c r="C57" s="240"/>
      <c r="D57" s="240"/>
      <c r="E57" s="240"/>
      <c r="F57" s="240"/>
      <c r="G57" s="240"/>
      <c r="H57" s="240"/>
      <c r="I57" s="240"/>
      <c r="J57" s="240"/>
      <c r="K57" s="240"/>
      <c r="L57" s="240"/>
    </row>
    <row r="58" spans="1:12" x14ac:dyDescent="0.25">
      <c r="A58" s="240"/>
      <c r="B58" s="240"/>
      <c r="C58" s="240"/>
      <c r="D58" s="240"/>
      <c r="E58" s="240"/>
      <c r="F58" s="240"/>
      <c r="G58" s="240"/>
      <c r="H58" s="240"/>
      <c r="I58" s="240"/>
      <c r="J58" s="240"/>
      <c r="K58" s="240"/>
      <c r="L58" s="240"/>
    </row>
    <row r="59" spans="1:12" x14ac:dyDescent="0.25">
      <c r="A59" s="240"/>
      <c r="B59" s="240"/>
      <c r="C59" s="240"/>
      <c r="D59" s="240"/>
      <c r="E59" s="240"/>
      <c r="F59" s="240"/>
      <c r="G59" s="240"/>
      <c r="H59" s="240"/>
      <c r="I59" s="240"/>
      <c r="J59" s="240"/>
      <c r="K59" s="240"/>
      <c r="L59" s="240"/>
    </row>
    <row r="60" spans="1:12" x14ac:dyDescent="0.25">
      <c r="A60" s="240"/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</row>
    <row r="61" spans="1:12" x14ac:dyDescent="0.25">
      <c r="A61" s="240"/>
      <c r="B61" s="240"/>
      <c r="C61" s="240"/>
      <c r="D61" s="240"/>
      <c r="E61" s="240"/>
      <c r="F61" s="240"/>
      <c r="G61" s="240"/>
      <c r="H61" s="240"/>
      <c r="I61" s="240"/>
      <c r="J61" s="240"/>
      <c r="K61" s="240"/>
      <c r="L61" s="240"/>
    </row>
    <row r="62" spans="1:12" x14ac:dyDescent="0.25">
      <c r="A62" s="240"/>
      <c r="B62" s="240"/>
      <c r="C62" s="240"/>
      <c r="D62" s="240"/>
      <c r="E62" s="240"/>
      <c r="F62" s="240"/>
      <c r="G62" s="240"/>
      <c r="H62" s="240"/>
      <c r="I62" s="240"/>
      <c r="J62" s="240"/>
      <c r="K62" s="240"/>
      <c r="L62" s="240"/>
    </row>
    <row r="63" spans="1:12" x14ac:dyDescent="0.25">
      <c r="A63" s="240"/>
      <c r="B63" s="240"/>
      <c r="C63" s="240"/>
      <c r="D63" s="240"/>
      <c r="E63" s="240"/>
      <c r="F63" s="240"/>
      <c r="G63" s="240"/>
      <c r="H63" s="240"/>
      <c r="I63" s="240"/>
      <c r="J63" s="240"/>
      <c r="K63" s="240"/>
      <c r="L63" s="240"/>
    </row>
    <row r="64" spans="1:12" x14ac:dyDescent="0.25">
      <c r="A64" s="240"/>
      <c r="B64" s="240"/>
      <c r="C64" s="240"/>
      <c r="D64" s="240"/>
      <c r="E64" s="240"/>
      <c r="F64" s="240"/>
      <c r="G64" s="240"/>
      <c r="H64" s="240"/>
      <c r="I64" s="240"/>
      <c r="J64" s="240"/>
      <c r="K64" s="240"/>
      <c r="L64" s="240"/>
    </row>
    <row r="65" spans="1:12" x14ac:dyDescent="0.25">
      <c r="A65" s="240"/>
      <c r="B65" s="240"/>
      <c r="C65" s="240"/>
      <c r="D65" s="240"/>
      <c r="E65" s="240"/>
      <c r="F65" s="240"/>
      <c r="G65" s="240"/>
      <c r="H65" s="240"/>
      <c r="I65" s="240"/>
      <c r="J65" s="240"/>
      <c r="K65" s="240"/>
      <c r="L65" s="240"/>
    </row>
    <row r="66" spans="1:12" x14ac:dyDescent="0.25">
      <c r="A66" s="240"/>
      <c r="B66" s="240"/>
      <c r="C66" s="240"/>
      <c r="D66" s="240"/>
      <c r="E66" s="240"/>
      <c r="F66" s="240"/>
      <c r="G66" s="240"/>
      <c r="H66" s="240"/>
      <c r="I66" s="240"/>
      <c r="J66" s="240"/>
      <c r="K66" s="240"/>
      <c r="L66" s="240"/>
    </row>
    <row r="67" spans="1:12" x14ac:dyDescent="0.25">
      <c r="A67" s="240"/>
      <c r="B67" s="240"/>
      <c r="C67" s="240"/>
      <c r="D67" s="240"/>
      <c r="E67" s="240"/>
      <c r="F67" s="240"/>
      <c r="G67" s="240"/>
      <c r="H67" s="240"/>
      <c r="I67" s="240"/>
      <c r="J67" s="240"/>
      <c r="K67" s="240"/>
      <c r="L67" s="240"/>
    </row>
    <row r="68" spans="1:12" x14ac:dyDescent="0.25">
      <c r="A68" s="240"/>
      <c r="B68" s="240"/>
      <c r="C68" s="240"/>
      <c r="D68" s="240"/>
      <c r="E68" s="240"/>
      <c r="F68" s="240"/>
      <c r="G68" s="240"/>
      <c r="H68" s="240"/>
      <c r="I68" s="240"/>
      <c r="J68" s="240"/>
      <c r="K68" s="240"/>
      <c r="L68" s="240"/>
    </row>
    <row r="69" spans="1:12" x14ac:dyDescent="0.25">
      <c r="A69" s="240"/>
      <c r="B69" s="240"/>
      <c r="C69" s="240"/>
      <c r="D69" s="240"/>
      <c r="E69" s="240"/>
      <c r="F69" s="240"/>
      <c r="G69" s="240"/>
      <c r="H69" s="240"/>
      <c r="I69" s="240"/>
      <c r="J69" s="240"/>
      <c r="K69" s="240"/>
      <c r="L69" s="240"/>
    </row>
    <row r="70" spans="1:12" x14ac:dyDescent="0.25">
      <c r="A70" s="240"/>
      <c r="B70" s="240"/>
      <c r="C70" s="240"/>
      <c r="D70" s="240"/>
      <c r="E70" s="240"/>
      <c r="F70" s="240"/>
      <c r="G70" s="240"/>
      <c r="H70" s="240"/>
      <c r="I70" s="240"/>
      <c r="J70" s="240"/>
      <c r="K70" s="240"/>
      <c r="L70" s="240"/>
    </row>
    <row r="71" spans="1:12" x14ac:dyDescent="0.25">
      <c r="A71" s="240"/>
      <c r="B71" s="240"/>
      <c r="C71" s="240"/>
      <c r="D71" s="240"/>
      <c r="E71" s="240"/>
      <c r="F71" s="240"/>
      <c r="G71" s="240"/>
      <c r="H71" s="240"/>
      <c r="I71" s="240"/>
      <c r="J71" s="240"/>
      <c r="K71" s="240"/>
      <c r="L71" s="240"/>
    </row>
    <row r="72" spans="1:12" x14ac:dyDescent="0.25">
      <c r="A72" s="240"/>
      <c r="B72" s="240"/>
      <c r="C72" s="240"/>
      <c r="D72" s="240"/>
      <c r="E72" s="240"/>
      <c r="F72" s="240"/>
      <c r="G72" s="240"/>
      <c r="H72" s="240"/>
      <c r="I72" s="240"/>
      <c r="J72" s="240"/>
      <c r="K72" s="240"/>
      <c r="L72" s="240"/>
    </row>
    <row r="73" spans="1:12" x14ac:dyDescent="0.25">
      <c r="A73" s="240"/>
      <c r="B73" s="240"/>
      <c r="C73" s="240"/>
      <c r="D73" s="240"/>
      <c r="E73" s="240"/>
      <c r="F73" s="240"/>
      <c r="G73" s="240"/>
      <c r="H73" s="240"/>
      <c r="I73" s="240"/>
      <c r="J73" s="240"/>
      <c r="K73" s="240"/>
      <c r="L73" s="240"/>
    </row>
    <row r="74" spans="1:12" x14ac:dyDescent="0.25">
      <c r="A74" s="240"/>
      <c r="B74" s="240"/>
      <c r="C74" s="240"/>
      <c r="D74" s="240"/>
      <c r="E74" s="240"/>
      <c r="F74" s="240"/>
      <c r="G74" s="240"/>
      <c r="H74" s="240"/>
      <c r="I74" s="240"/>
      <c r="J74" s="240"/>
      <c r="K74" s="240"/>
      <c r="L74" s="240"/>
    </row>
    <row r="75" spans="1:12" x14ac:dyDescent="0.25">
      <c r="A75" s="240"/>
      <c r="B75" s="240"/>
      <c r="C75" s="240"/>
      <c r="D75" s="240"/>
      <c r="E75" s="240"/>
      <c r="F75" s="240"/>
      <c r="G75" s="240"/>
      <c r="H75" s="240"/>
      <c r="I75" s="240"/>
      <c r="J75" s="240"/>
      <c r="K75" s="240"/>
      <c r="L75" s="240"/>
    </row>
    <row r="76" spans="1:12" x14ac:dyDescent="0.25">
      <c r="A76" s="240"/>
      <c r="B76" s="240"/>
      <c r="C76" s="240"/>
      <c r="D76" s="240"/>
      <c r="E76" s="240"/>
      <c r="F76" s="240"/>
      <c r="G76" s="240"/>
      <c r="H76" s="240"/>
      <c r="I76" s="240"/>
      <c r="J76" s="240"/>
      <c r="K76" s="240"/>
      <c r="L76" s="240"/>
    </row>
    <row r="77" spans="1:12" x14ac:dyDescent="0.25">
      <c r="A77" s="240"/>
      <c r="B77" s="240"/>
      <c r="C77" s="240"/>
      <c r="D77" s="240"/>
      <c r="E77" s="240"/>
      <c r="F77" s="240"/>
      <c r="G77" s="240"/>
      <c r="H77" s="240"/>
      <c r="I77" s="240"/>
      <c r="J77" s="240"/>
      <c r="K77" s="240"/>
      <c r="L77" s="240"/>
    </row>
    <row r="78" spans="1:12" x14ac:dyDescent="0.25">
      <c r="A78" s="240"/>
      <c r="B78" s="240"/>
      <c r="C78" s="240"/>
      <c r="D78" s="240"/>
      <c r="E78" s="240"/>
      <c r="F78" s="240"/>
      <c r="G78" s="240"/>
      <c r="H78" s="240"/>
      <c r="I78" s="240"/>
      <c r="J78" s="240"/>
      <c r="K78" s="240"/>
      <c r="L78" s="240"/>
    </row>
    <row r="79" spans="1:12" x14ac:dyDescent="0.25">
      <c r="A79" s="240"/>
      <c r="B79" s="240"/>
      <c r="C79" s="240"/>
      <c r="D79" s="240"/>
      <c r="E79" s="240"/>
      <c r="F79" s="240"/>
      <c r="G79" s="240"/>
      <c r="H79" s="240"/>
      <c r="I79" s="240"/>
      <c r="J79" s="240"/>
      <c r="K79" s="240"/>
      <c r="L79" s="240"/>
    </row>
    <row r="80" spans="1:12" x14ac:dyDescent="0.25">
      <c r="A80" s="240"/>
      <c r="B80" s="240"/>
      <c r="C80" s="240"/>
      <c r="D80" s="240"/>
      <c r="E80" s="240"/>
      <c r="F80" s="240"/>
      <c r="G80" s="240"/>
      <c r="H80" s="240"/>
      <c r="I80" s="240"/>
      <c r="J80" s="240"/>
      <c r="K80" s="240"/>
      <c r="L80" s="240"/>
    </row>
    <row r="81" spans="1:12" x14ac:dyDescent="0.25">
      <c r="A81" s="240"/>
      <c r="B81" s="240"/>
      <c r="C81" s="240"/>
      <c r="D81" s="240"/>
      <c r="E81" s="240"/>
      <c r="F81" s="240"/>
      <c r="G81" s="240"/>
      <c r="H81" s="240"/>
      <c r="I81" s="240"/>
      <c r="J81" s="240"/>
      <c r="K81" s="240"/>
      <c r="L81" s="240"/>
    </row>
    <row r="82" spans="1:12" x14ac:dyDescent="0.25">
      <c r="A82" s="240"/>
      <c r="B82" s="240"/>
      <c r="C82" s="240"/>
      <c r="D82" s="240"/>
      <c r="E82" s="240"/>
      <c r="F82" s="240"/>
      <c r="G82" s="240"/>
      <c r="H82" s="240"/>
      <c r="I82" s="240"/>
      <c r="J82" s="240"/>
      <c r="K82" s="240"/>
      <c r="L82" s="240"/>
    </row>
    <row r="83" spans="1:12" x14ac:dyDescent="0.25">
      <c r="A83" s="240"/>
      <c r="B83" s="240"/>
      <c r="C83" s="240"/>
      <c r="D83" s="240"/>
      <c r="E83" s="240"/>
      <c r="F83" s="240"/>
      <c r="G83" s="240"/>
      <c r="H83" s="240"/>
      <c r="I83" s="240"/>
      <c r="J83" s="240"/>
      <c r="K83" s="240"/>
      <c r="L83" s="240"/>
    </row>
    <row r="84" spans="1:12" x14ac:dyDescent="0.25">
      <c r="A84" s="240"/>
      <c r="B84" s="240"/>
      <c r="C84" s="240"/>
      <c r="D84" s="240"/>
      <c r="E84" s="240"/>
      <c r="F84" s="240"/>
      <c r="G84" s="240"/>
      <c r="H84" s="240"/>
      <c r="I84" s="240"/>
      <c r="J84" s="240"/>
      <c r="K84" s="240"/>
      <c r="L84" s="240"/>
    </row>
    <row r="85" spans="1:12" x14ac:dyDescent="0.25">
      <c r="A85" s="240"/>
      <c r="B85" s="240"/>
      <c r="C85" s="240"/>
      <c r="D85" s="240"/>
      <c r="E85" s="240"/>
      <c r="F85" s="240"/>
      <c r="G85" s="240"/>
      <c r="H85" s="240"/>
      <c r="I85" s="240"/>
      <c r="J85" s="240"/>
      <c r="K85" s="240"/>
      <c r="L85" s="240"/>
    </row>
    <row r="86" spans="1:12" x14ac:dyDescent="0.25">
      <c r="A86" s="240"/>
      <c r="B86" s="240"/>
      <c r="C86" s="240"/>
      <c r="D86" s="240"/>
      <c r="E86" s="240"/>
      <c r="F86" s="240"/>
      <c r="G86" s="240"/>
      <c r="H86" s="240"/>
      <c r="I86" s="240"/>
      <c r="J86" s="240"/>
      <c r="K86" s="240"/>
      <c r="L86" s="240"/>
    </row>
    <row r="87" spans="1:12" x14ac:dyDescent="0.25">
      <c r="A87" s="240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</row>
    <row r="88" spans="1:12" x14ac:dyDescent="0.25">
      <c r="A88" s="240"/>
      <c r="B88" s="240"/>
      <c r="C88" s="240"/>
      <c r="D88" s="240"/>
      <c r="E88" s="240"/>
      <c r="F88" s="240"/>
      <c r="G88" s="240"/>
      <c r="H88" s="240"/>
      <c r="I88" s="240"/>
      <c r="J88" s="240"/>
      <c r="K88" s="240"/>
      <c r="L88" s="240"/>
    </row>
    <row r="89" spans="1:12" x14ac:dyDescent="0.25">
      <c r="A89" s="240"/>
      <c r="B89" s="240"/>
      <c r="C89" s="240"/>
      <c r="D89" s="240"/>
      <c r="E89" s="240"/>
      <c r="F89" s="240"/>
      <c r="G89" s="240"/>
      <c r="H89" s="240"/>
      <c r="I89" s="240"/>
      <c r="J89" s="240"/>
      <c r="K89" s="240"/>
      <c r="L89" s="240"/>
    </row>
    <row r="90" spans="1:12" x14ac:dyDescent="0.25">
      <c r="A90" s="240"/>
      <c r="B90" s="240"/>
      <c r="C90" s="240"/>
      <c r="D90" s="240"/>
      <c r="E90" s="240"/>
      <c r="F90" s="240"/>
      <c r="G90" s="240"/>
      <c r="H90" s="240"/>
      <c r="I90" s="240"/>
      <c r="J90" s="240"/>
      <c r="K90" s="240"/>
      <c r="L90" s="240"/>
    </row>
    <row r="91" spans="1:12" x14ac:dyDescent="0.25">
      <c r="A91" s="240"/>
      <c r="B91" s="240"/>
      <c r="C91" s="240"/>
      <c r="D91" s="240"/>
      <c r="E91" s="240"/>
      <c r="F91" s="240"/>
      <c r="G91" s="240"/>
      <c r="H91" s="240"/>
      <c r="I91" s="240"/>
      <c r="J91" s="240"/>
      <c r="K91" s="240"/>
      <c r="L91" s="240"/>
    </row>
    <row r="92" spans="1:12" x14ac:dyDescent="0.25">
      <c r="A92" s="240"/>
      <c r="B92" s="240"/>
      <c r="C92" s="240"/>
      <c r="D92" s="240"/>
      <c r="E92" s="240"/>
      <c r="F92" s="240"/>
      <c r="G92" s="240"/>
      <c r="H92" s="240"/>
      <c r="I92" s="240"/>
      <c r="J92" s="240"/>
      <c r="K92" s="240"/>
      <c r="L92" s="240"/>
    </row>
    <row r="93" spans="1:12" x14ac:dyDescent="0.25">
      <c r="A93" s="240"/>
      <c r="B93" s="240"/>
      <c r="C93" s="240"/>
      <c r="D93" s="240"/>
      <c r="E93" s="240"/>
      <c r="F93" s="240"/>
      <c r="G93" s="240"/>
      <c r="H93" s="240"/>
      <c r="I93" s="240"/>
      <c r="J93" s="240"/>
      <c r="K93" s="240"/>
      <c r="L93" s="240"/>
    </row>
    <row r="94" spans="1:12" x14ac:dyDescent="0.25">
      <c r="A94" s="240"/>
      <c r="B94" s="240"/>
      <c r="C94" s="240"/>
      <c r="D94" s="240"/>
      <c r="E94" s="240"/>
      <c r="F94" s="240"/>
      <c r="G94" s="240"/>
      <c r="H94" s="240"/>
      <c r="I94" s="240"/>
      <c r="J94" s="240"/>
      <c r="K94" s="240"/>
      <c r="L94" s="240"/>
    </row>
    <row r="95" spans="1:12" x14ac:dyDescent="0.25">
      <c r="A95" s="240"/>
      <c r="B95" s="240"/>
      <c r="C95" s="240"/>
      <c r="D95" s="240"/>
      <c r="E95" s="240"/>
      <c r="F95" s="240"/>
      <c r="G95" s="240"/>
      <c r="H95" s="240"/>
      <c r="I95" s="240"/>
      <c r="J95" s="240"/>
      <c r="K95" s="240"/>
      <c r="L95" s="240"/>
    </row>
    <row r="96" spans="1:12" x14ac:dyDescent="0.25">
      <c r="A96" s="240"/>
      <c r="B96" s="240"/>
      <c r="C96" s="240"/>
      <c r="D96" s="240"/>
      <c r="E96" s="240"/>
      <c r="F96" s="240"/>
      <c r="G96" s="240"/>
      <c r="H96" s="240"/>
      <c r="I96" s="240"/>
      <c r="J96" s="240"/>
      <c r="K96" s="240"/>
      <c r="L96" s="240"/>
    </row>
    <row r="97" spans="1:12" x14ac:dyDescent="0.25">
      <c r="A97" s="240"/>
      <c r="B97" s="240"/>
      <c r="C97" s="240"/>
      <c r="D97" s="240"/>
      <c r="E97" s="240"/>
      <c r="F97" s="240"/>
      <c r="G97" s="240"/>
      <c r="H97" s="240"/>
      <c r="I97" s="240"/>
      <c r="J97" s="240"/>
      <c r="K97" s="240"/>
      <c r="L97" s="240"/>
    </row>
    <row r="98" spans="1:12" x14ac:dyDescent="0.25">
      <c r="A98" s="240"/>
      <c r="B98" s="240"/>
      <c r="C98" s="240"/>
      <c r="D98" s="240"/>
      <c r="E98" s="240"/>
      <c r="F98" s="240"/>
      <c r="G98" s="240"/>
      <c r="H98" s="240"/>
      <c r="I98" s="240"/>
      <c r="J98" s="240"/>
      <c r="K98" s="240"/>
      <c r="L98" s="240"/>
    </row>
    <row r="99" spans="1:12" x14ac:dyDescent="0.25">
      <c r="A99" s="240"/>
      <c r="B99" s="240"/>
      <c r="C99" s="240"/>
      <c r="D99" s="240"/>
      <c r="E99" s="240"/>
      <c r="F99" s="240"/>
      <c r="G99" s="240"/>
      <c r="H99" s="240"/>
      <c r="I99" s="240"/>
      <c r="J99" s="240"/>
      <c r="K99" s="240"/>
      <c r="L99" s="240"/>
    </row>
    <row r="100" spans="1:12" x14ac:dyDescent="0.25">
      <c r="A100" s="240"/>
      <c r="B100" s="240"/>
      <c r="C100" s="240"/>
      <c r="D100" s="240"/>
      <c r="E100" s="240"/>
      <c r="F100" s="240"/>
      <c r="G100" s="240"/>
      <c r="H100" s="240"/>
      <c r="I100" s="240"/>
      <c r="J100" s="240"/>
      <c r="K100" s="240"/>
      <c r="L100" s="240"/>
    </row>
    <row r="101" spans="1:12" x14ac:dyDescent="0.25">
      <c r="A101" s="240"/>
      <c r="B101" s="240"/>
      <c r="C101" s="240"/>
      <c r="D101" s="240"/>
      <c r="E101" s="240"/>
      <c r="F101" s="240"/>
      <c r="G101" s="240"/>
      <c r="H101" s="240"/>
      <c r="I101" s="240"/>
      <c r="J101" s="240"/>
      <c r="K101" s="240"/>
      <c r="L101" s="240"/>
    </row>
    <row r="102" spans="1:12" x14ac:dyDescent="0.25">
      <c r="A102" s="240"/>
      <c r="B102" s="240"/>
      <c r="C102" s="240"/>
      <c r="D102" s="240"/>
      <c r="E102" s="240"/>
      <c r="F102" s="240"/>
      <c r="G102" s="240"/>
      <c r="H102" s="240"/>
      <c r="I102" s="240"/>
      <c r="J102" s="240"/>
      <c r="K102" s="240"/>
      <c r="L102" s="240"/>
    </row>
    <row r="103" spans="1:12" x14ac:dyDescent="0.25">
      <c r="A103" s="240"/>
      <c r="B103" s="240"/>
      <c r="C103" s="240"/>
      <c r="D103" s="240"/>
      <c r="E103" s="240"/>
      <c r="F103" s="240"/>
      <c r="G103" s="240"/>
      <c r="H103" s="240"/>
      <c r="I103" s="240"/>
      <c r="J103" s="240"/>
      <c r="K103" s="240"/>
      <c r="L103" s="240"/>
    </row>
    <row r="104" spans="1:12" x14ac:dyDescent="0.25">
      <c r="A104" s="240"/>
      <c r="B104" s="240"/>
      <c r="C104" s="240"/>
      <c r="D104" s="240"/>
      <c r="E104" s="240"/>
      <c r="F104" s="240"/>
      <c r="G104" s="240"/>
      <c r="H104" s="240"/>
      <c r="I104" s="240"/>
      <c r="J104" s="240"/>
      <c r="K104" s="240"/>
      <c r="L104" s="240"/>
    </row>
    <row r="105" spans="1:12" x14ac:dyDescent="0.25">
      <c r="A105" s="240"/>
      <c r="B105" s="240"/>
      <c r="C105" s="240"/>
      <c r="D105" s="240"/>
      <c r="E105" s="240"/>
      <c r="F105" s="240"/>
      <c r="G105" s="240"/>
      <c r="H105" s="240"/>
      <c r="I105" s="240"/>
      <c r="J105" s="240"/>
      <c r="K105" s="240"/>
      <c r="L105" s="240"/>
    </row>
    <row r="106" spans="1:12" x14ac:dyDescent="0.25">
      <c r="A106" s="240"/>
      <c r="B106" s="240"/>
      <c r="C106" s="240"/>
      <c r="D106" s="240"/>
      <c r="E106" s="240"/>
      <c r="F106" s="240"/>
      <c r="G106" s="240"/>
      <c r="H106" s="240"/>
      <c r="I106" s="240"/>
      <c r="J106" s="240"/>
      <c r="K106" s="240"/>
      <c r="L106" s="240"/>
    </row>
    <row r="107" spans="1:12" x14ac:dyDescent="0.25">
      <c r="A107" s="240"/>
      <c r="B107" s="240"/>
      <c r="C107" s="240"/>
      <c r="D107" s="240"/>
      <c r="E107" s="240"/>
      <c r="F107" s="240"/>
      <c r="G107" s="240"/>
      <c r="H107" s="240"/>
      <c r="I107" s="240"/>
      <c r="J107" s="240"/>
      <c r="K107" s="240"/>
      <c r="L107" s="240"/>
    </row>
    <row r="108" spans="1:12" x14ac:dyDescent="0.25">
      <c r="A108" s="240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</row>
    <row r="109" spans="1:12" x14ac:dyDescent="0.25">
      <c r="A109" s="240"/>
      <c r="B109" s="240"/>
      <c r="C109" s="240"/>
      <c r="D109" s="240"/>
      <c r="E109" s="240"/>
      <c r="F109" s="240"/>
      <c r="G109" s="240"/>
      <c r="H109" s="240"/>
      <c r="I109" s="240"/>
      <c r="J109" s="240"/>
      <c r="K109" s="240"/>
      <c r="L109" s="240"/>
    </row>
    <row r="110" spans="1:12" x14ac:dyDescent="0.25">
      <c r="A110" s="240"/>
      <c r="B110" s="240"/>
      <c r="C110" s="240"/>
      <c r="D110" s="240"/>
      <c r="E110" s="240"/>
      <c r="F110" s="240"/>
      <c r="G110" s="240"/>
      <c r="H110" s="240"/>
      <c r="I110" s="240"/>
      <c r="J110" s="240"/>
      <c r="K110" s="240"/>
      <c r="L110" s="240"/>
    </row>
    <row r="111" spans="1:12" x14ac:dyDescent="0.25">
      <c r="A111" s="240"/>
      <c r="B111" s="240"/>
      <c r="C111" s="240"/>
      <c r="D111" s="240"/>
      <c r="E111" s="240"/>
      <c r="F111" s="240"/>
      <c r="G111" s="240"/>
      <c r="H111" s="240"/>
      <c r="I111" s="240"/>
      <c r="J111" s="240"/>
      <c r="K111" s="240"/>
      <c r="L111" s="240"/>
    </row>
    <row r="112" spans="1:12" x14ac:dyDescent="0.25">
      <c r="A112" s="240"/>
      <c r="B112" s="240"/>
      <c r="C112" s="240"/>
      <c r="D112" s="240"/>
      <c r="E112" s="240"/>
      <c r="F112" s="240"/>
      <c r="G112" s="240"/>
      <c r="H112" s="240"/>
      <c r="I112" s="240"/>
      <c r="J112" s="240"/>
      <c r="K112" s="240"/>
      <c r="L112" s="240"/>
    </row>
    <row r="113" spans="1:12" x14ac:dyDescent="0.25">
      <c r="A113" s="240"/>
      <c r="B113" s="240"/>
      <c r="C113" s="240"/>
      <c r="D113" s="240"/>
      <c r="E113" s="240"/>
      <c r="F113" s="240"/>
      <c r="G113" s="240"/>
      <c r="H113" s="240"/>
      <c r="I113" s="240"/>
      <c r="J113" s="240"/>
      <c r="K113" s="240"/>
      <c r="L113" s="240"/>
    </row>
    <row r="114" spans="1:12" x14ac:dyDescent="0.25">
      <c r="A114" s="240"/>
      <c r="B114" s="240"/>
      <c r="C114" s="240"/>
      <c r="D114" s="240"/>
      <c r="E114" s="240"/>
      <c r="F114" s="240"/>
      <c r="G114" s="240"/>
      <c r="H114" s="240"/>
      <c r="I114" s="240"/>
      <c r="J114" s="240"/>
      <c r="K114" s="240"/>
      <c r="L114" s="240"/>
    </row>
    <row r="115" spans="1:12" x14ac:dyDescent="0.25">
      <c r="A115" s="240"/>
      <c r="B115" s="240"/>
      <c r="C115" s="240"/>
      <c r="D115" s="240"/>
      <c r="E115" s="240"/>
      <c r="F115" s="240"/>
      <c r="G115" s="240"/>
      <c r="H115" s="240"/>
      <c r="I115" s="240"/>
      <c r="J115" s="240"/>
      <c r="K115" s="240"/>
      <c r="L115" s="240"/>
    </row>
    <row r="116" spans="1:12" x14ac:dyDescent="0.25">
      <c r="A116" s="240"/>
      <c r="B116" s="240"/>
      <c r="C116" s="240"/>
      <c r="D116" s="240"/>
      <c r="E116" s="240"/>
      <c r="F116" s="240"/>
      <c r="G116" s="240"/>
      <c r="H116" s="240"/>
      <c r="I116" s="240"/>
      <c r="J116" s="240"/>
      <c r="K116" s="240"/>
      <c r="L116" s="240"/>
    </row>
    <row r="117" spans="1:12" x14ac:dyDescent="0.25">
      <c r="A117" s="240"/>
      <c r="B117" s="240"/>
      <c r="C117" s="240"/>
      <c r="D117" s="240"/>
      <c r="E117" s="240"/>
      <c r="F117" s="240"/>
      <c r="G117" s="240"/>
      <c r="H117" s="240"/>
      <c r="I117" s="240"/>
      <c r="J117" s="240"/>
      <c r="K117" s="240"/>
      <c r="L117" s="240"/>
    </row>
    <row r="118" spans="1:12" x14ac:dyDescent="0.25">
      <c r="A118" s="240"/>
      <c r="B118" s="240"/>
      <c r="C118" s="240"/>
      <c r="D118" s="240"/>
      <c r="E118" s="240"/>
      <c r="F118" s="240"/>
      <c r="G118" s="240"/>
      <c r="H118" s="240"/>
      <c r="I118" s="240"/>
      <c r="J118" s="240"/>
      <c r="K118" s="240"/>
      <c r="L118" s="240"/>
    </row>
    <row r="119" spans="1:12" x14ac:dyDescent="0.25">
      <c r="A119" s="240"/>
      <c r="B119" s="240"/>
      <c r="C119" s="240"/>
      <c r="D119" s="240"/>
      <c r="E119" s="240"/>
      <c r="F119" s="240"/>
      <c r="G119" s="240"/>
      <c r="H119" s="240"/>
      <c r="I119" s="240"/>
      <c r="J119" s="240"/>
      <c r="K119" s="240"/>
      <c r="L119" s="240"/>
    </row>
    <row r="120" spans="1:12" x14ac:dyDescent="0.25">
      <c r="A120" s="240"/>
      <c r="B120" s="240"/>
      <c r="C120" s="240"/>
      <c r="D120" s="240"/>
      <c r="E120" s="240"/>
      <c r="F120" s="240"/>
      <c r="G120" s="240"/>
      <c r="H120" s="240"/>
      <c r="I120" s="240"/>
      <c r="J120" s="240"/>
      <c r="K120" s="240"/>
      <c r="L120" s="240"/>
    </row>
    <row r="121" spans="1:12" x14ac:dyDescent="0.25">
      <c r="A121" s="240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</row>
    <row r="122" spans="1:12" x14ac:dyDescent="0.25">
      <c r="A122" s="240"/>
      <c r="B122" s="240"/>
      <c r="C122" s="240"/>
      <c r="D122" s="240"/>
      <c r="E122" s="240"/>
      <c r="F122" s="240"/>
      <c r="G122" s="240"/>
      <c r="H122" s="240"/>
      <c r="I122" s="240"/>
      <c r="J122" s="240"/>
      <c r="K122" s="240"/>
      <c r="L122" s="240"/>
    </row>
    <row r="123" spans="1:12" x14ac:dyDescent="0.25">
      <c r="A123" s="240"/>
      <c r="B123" s="240"/>
      <c r="C123" s="240"/>
      <c r="D123" s="240"/>
      <c r="E123" s="240"/>
      <c r="F123" s="240"/>
      <c r="G123" s="240"/>
      <c r="H123" s="240"/>
      <c r="I123" s="240"/>
      <c r="J123" s="240"/>
      <c r="K123" s="240"/>
      <c r="L123" s="240"/>
    </row>
    <row r="124" spans="1:12" x14ac:dyDescent="0.25">
      <c r="A124" s="240"/>
      <c r="B124" s="240"/>
      <c r="C124" s="240"/>
      <c r="D124" s="240"/>
      <c r="E124" s="240"/>
      <c r="F124" s="240"/>
      <c r="G124" s="240"/>
      <c r="H124" s="240"/>
      <c r="I124" s="240"/>
      <c r="J124" s="240"/>
      <c r="K124" s="240"/>
      <c r="L124" s="240"/>
    </row>
    <row r="125" spans="1:12" x14ac:dyDescent="0.25">
      <c r="A125" s="240"/>
      <c r="B125" s="240"/>
      <c r="C125" s="240"/>
      <c r="D125" s="240"/>
      <c r="E125" s="240"/>
      <c r="F125" s="240"/>
      <c r="G125" s="240"/>
      <c r="H125" s="240"/>
      <c r="I125" s="240"/>
      <c r="J125" s="240"/>
      <c r="K125" s="240"/>
      <c r="L125" s="240"/>
    </row>
    <row r="126" spans="1:12" x14ac:dyDescent="0.25">
      <c r="A126" s="240"/>
      <c r="B126" s="240"/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</row>
    <row r="127" spans="1:12" x14ac:dyDescent="0.25">
      <c r="A127" s="240"/>
      <c r="B127" s="240"/>
      <c r="C127" s="240"/>
      <c r="D127" s="240"/>
      <c r="E127" s="240"/>
      <c r="F127" s="240"/>
      <c r="G127" s="240"/>
      <c r="H127" s="240"/>
      <c r="I127" s="240"/>
      <c r="J127" s="240"/>
      <c r="K127" s="240"/>
      <c r="L127" s="240"/>
    </row>
    <row r="128" spans="1:12" x14ac:dyDescent="0.25">
      <c r="A128" s="240"/>
      <c r="B128" s="240"/>
      <c r="C128" s="240"/>
      <c r="D128" s="240"/>
      <c r="E128" s="240"/>
      <c r="F128" s="240"/>
      <c r="G128" s="240"/>
      <c r="H128" s="240"/>
      <c r="I128" s="240"/>
      <c r="J128" s="240"/>
      <c r="K128" s="240"/>
      <c r="L128" s="240"/>
    </row>
    <row r="129" spans="1:12" x14ac:dyDescent="0.25">
      <c r="A129" s="240"/>
      <c r="B129" s="240"/>
      <c r="C129" s="240"/>
      <c r="D129" s="240"/>
      <c r="E129" s="240"/>
      <c r="F129" s="240"/>
      <c r="G129" s="240"/>
      <c r="H129" s="240"/>
      <c r="I129" s="240"/>
      <c r="J129" s="240"/>
      <c r="K129" s="240"/>
      <c r="L129" s="240"/>
    </row>
    <row r="130" spans="1:12" x14ac:dyDescent="0.25">
      <c r="A130" s="240"/>
      <c r="B130" s="240"/>
      <c r="C130" s="240"/>
      <c r="D130" s="240"/>
      <c r="E130" s="240"/>
      <c r="F130" s="240"/>
      <c r="G130" s="240"/>
      <c r="H130" s="240"/>
      <c r="I130" s="240"/>
      <c r="J130" s="240"/>
      <c r="K130" s="240"/>
      <c r="L130" s="240"/>
    </row>
    <row r="131" spans="1:12" x14ac:dyDescent="0.25">
      <c r="A131" s="240"/>
      <c r="B131" s="240"/>
      <c r="C131" s="240"/>
      <c r="D131" s="240"/>
      <c r="E131" s="240"/>
      <c r="F131" s="240"/>
      <c r="G131" s="240"/>
      <c r="H131" s="240"/>
      <c r="I131" s="240"/>
      <c r="J131" s="240"/>
      <c r="K131" s="240"/>
      <c r="L131" s="240"/>
    </row>
    <row r="132" spans="1:12" x14ac:dyDescent="0.25">
      <c r="A132" s="240"/>
      <c r="B132" s="240"/>
      <c r="C132" s="240"/>
      <c r="D132" s="240"/>
      <c r="E132" s="240"/>
      <c r="F132" s="240"/>
      <c r="G132" s="240"/>
      <c r="H132" s="240"/>
      <c r="I132" s="240"/>
      <c r="J132" s="240"/>
      <c r="K132" s="240"/>
      <c r="L132" s="240"/>
    </row>
    <row r="133" spans="1:12" x14ac:dyDescent="0.25">
      <c r="A133" s="240"/>
      <c r="B133" s="240"/>
      <c r="C133" s="240"/>
      <c r="D133" s="240"/>
      <c r="E133" s="240"/>
      <c r="F133" s="240"/>
      <c r="G133" s="240"/>
      <c r="H133" s="240"/>
      <c r="I133" s="240"/>
      <c r="J133" s="240"/>
      <c r="K133" s="240"/>
      <c r="L133" s="240"/>
    </row>
    <row r="134" spans="1:12" x14ac:dyDescent="0.25">
      <c r="A134" s="240"/>
      <c r="B134" s="240"/>
      <c r="C134" s="240"/>
      <c r="D134" s="240"/>
      <c r="E134" s="240"/>
      <c r="F134" s="240"/>
      <c r="G134" s="240"/>
      <c r="H134" s="240"/>
      <c r="I134" s="240"/>
      <c r="J134" s="240"/>
      <c r="K134" s="240"/>
      <c r="L134" s="240"/>
    </row>
    <row r="135" spans="1:12" x14ac:dyDescent="0.25">
      <c r="A135" s="240"/>
      <c r="B135" s="240"/>
      <c r="C135" s="240"/>
      <c r="D135" s="240"/>
      <c r="E135" s="240"/>
      <c r="F135" s="240"/>
      <c r="G135" s="240"/>
      <c r="H135" s="240"/>
      <c r="I135" s="240"/>
      <c r="J135" s="240"/>
      <c r="K135" s="240"/>
      <c r="L135" s="240"/>
    </row>
    <row r="136" spans="1:12" x14ac:dyDescent="0.25">
      <c r="A136" s="240"/>
      <c r="B136" s="240"/>
      <c r="C136" s="240"/>
      <c r="D136" s="240"/>
      <c r="E136" s="240"/>
      <c r="F136" s="240"/>
      <c r="G136" s="240"/>
      <c r="H136" s="240"/>
      <c r="I136" s="240"/>
      <c r="J136" s="240"/>
      <c r="K136" s="240"/>
      <c r="L136" s="240"/>
    </row>
    <row r="137" spans="1:12" x14ac:dyDescent="0.25">
      <c r="A137" s="240"/>
      <c r="B137" s="240"/>
      <c r="C137" s="240"/>
      <c r="D137" s="240"/>
      <c r="E137" s="240"/>
      <c r="F137" s="240"/>
      <c r="G137" s="240"/>
      <c r="H137" s="240"/>
      <c r="I137" s="240"/>
      <c r="J137" s="240"/>
      <c r="K137" s="240"/>
      <c r="L137" s="240"/>
    </row>
    <row r="138" spans="1:12" x14ac:dyDescent="0.25">
      <c r="A138" s="240"/>
      <c r="B138" s="240"/>
      <c r="C138" s="240"/>
      <c r="D138" s="240"/>
      <c r="E138" s="240"/>
      <c r="F138" s="240"/>
      <c r="G138" s="240"/>
      <c r="H138" s="240"/>
      <c r="I138" s="240"/>
      <c r="J138" s="240"/>
      <c r="K138" s="240"/>
      <c r="L138" s="240"/>
    </row>
    <row r="139" spans="1:12" x14ac:dyDescent="0.25">
      <c r="A139" s="240"/>
      <c r="B139" s="240"/>
      <c r="C139" s="240"/>
      <c r="D139" s="240"/>
      <c r="E139" s="240"/>
      <c r="F139" s="240"/>
      <c r="G139" s="240"/>
      <c r="H139" s="240"/>
      <c r="I139" s="240"/>
      <c r="J139" s="240"/>
      <c r="K139" s="240"/>
      <c r="L139" s="240"/>
    </row>
    <row r="140" spans="1:12" x14ac:dyDescent="0.25">
      <c r="A140" s="240"/>
      <c r="B140" s="240"/>
      <c r="C140" s="240"/>
      <c r="D140" s="240"/>
      <c r="E140" s="240"/>
      <c r="F140" s="240"/>
      <c r="G140" s="240"/>
      <c r="H140" s="240"/>
      <c r="I140" s="240"/>
      <c r="J140" s="240"/>
      <c r="K140" s="240"/>
      <c r="L140" s="240"/>
    </row>
    <row r="141" spans="1:12" x14ac:dyDescent="0.25">
      <c r="A141" s="240"/>
      <c r="B141" s="240"/>
      <c r="C141" s="240"/>
      <c r="D141" s="240"/>
      <c r="E141" s="240"/>
      <c r="F141" s="240"/>
      <c r="G141" s="240"/>
      <c r="H141" s="240"/>
      <c r="I141" s="240"/>
      <c r="J141" s="240"/>
      <c r="K141" s="240"/>
      <c r="L141" s="240"/>
    </row>
    <row r="142" spans="1:12" x14ac:dyDescent="0.25">
      <c r="A142" s="240"/>
      <c r="B142" s="240"/>
      <c r="C142" s="240"/>
      <c r="D142" s="240"/>
      <c r="E142" s="240"/>
      <c r="F142" s="240"/>
      <c r="G142" s="240"/>
      <c r="H142" s="240"/>
      <c r="I142" s="240"/>
      <c r="J142" s="240"/>
      <c r="K142" s="240"/>
      <c r="L142" s="240"/>
    </row>
    <row r="143" spans="1:12" x14ac:dyDescent="0.25">
      <c r="A143" s="240"/>
      <c r="B143" s="240"/>
      <c r="C143" s="240"/>
      <c r="D143" s="240"/>
      <c r="E143" s="240"/>
      <c r="F143" s="240"/>
      <c r="G143" s="240"/>
      <c r="H143" s="240"/>
      <c r="I143" s="240"/>
      <c r="J143" s="240"/>
      <c r="K143" s="240"/>
      <c r="L143" s="240"/>
    </row>
    <row r="144" spans="1:12" x14ac:dyDescent="0.25">
      <c r="A144" s="240"/>
      <c r="B144" s="240"/>
      <c r="C144" s="240"/>
      <c r="D144" s="240"/>
      <c r="E144" s="240"/>
      <c r="F144" s="240"/>
      <c r="G144" s="240"/>
      <c r="H144" s="240"/>
      <c r="I144" s="240"/>
      <c r="J144" s="240"/>
      <c r="K144" s="240"/>
      <c r="L144" s="240"/>
    </row>
    <row r="145" spans="1:12" x14ac:dyDescent="0.25">
      <c r="A145" s="240"/>
      <c r="B145" s="240"/>
      <c r="C145" s="240"/>
      <c r="D145" s="240"/>
      <c r="E145" s="240"/>
      <c r="F145" s="240"/>
      <c r="G145" s="240"/>
      <c r="H145" s="240"/>
      <c r="I145" s="240"/>
      <c r="J145" s="240"/>
      <c r="K145" s="240"/>
      <c r="L145" s="240"/>
    </row>
    <row r="146" spans="1:12" x14ac:dyDescent="0.25">
      <c r="A146" s="240"/>
      <c r="B146" s="240"/>
      <c r="C146" s="240"/>
      <c r="D146" s="240"/>
      <c r="E146" s="240"/>
      <c r="F146" s="240"/>
      <c r="G146" s="240"/>
      <c r="H146" s="240"/>
      <c r="I146" s="240"/>
      <c r="J146" s="240"/>
      <c r="K146" s="240"/>
      <c r="L146" s="240"/>
    </row>
    <row r="147" spans="1:12" x14ac:dyDescent="0.25">
      <c r="A147" s="240"/>
      <c r="B147" s="240"/>
      <c r="C147" s="240"/>
      <c r="D147" s="240"/>
      <c r="E147" s="240"/>
      <c r="F147" s="240"/>
      <c r="G147" s="240"/>
      <c r="H147" s="240"/>
      <c r="I147" s="240"/>
      <c r="J147" s="240"/>
      <c r="K147" s="240"/>
      <c r="L147" s="240"/>
    </row>
    <row r="148" spans="1:12" x14ac:dyDescent="0.25">
      <c r="A148" s="240"/>
      <c r="B148" s="240"/>
      <c r="C148" s="240"/>
      <c r="D148" s="240"/>
      <c r="E148" s="240"/>
      <c r="F148" s="240"/>
      <c r="G148" s="240"/>
      <c r="H148" s="240"/>
      <c r="I148" s="240"/>
      <c r="J148" s="240"/>
      <c r="K148" s="240"/>
      <c r="L148" s="240"/>
    </row>
    <row r="149" spans="1:12" x14ac:dyDescent="0.25">
      <c r="A149" s="240"/>
      <c r="B149" s="240"/>
      <c r="C149" s="240"/>
      <c r="D149" s="240"/>
      <c r="E149" s="240"/>
      <c r="F149" s="240"/>
      <c r="G149" s="240"/>
      <c r="H149" s="240"/>
      <c r="I149" s="240"/>
      <c r="J149" s="240"/>
      <c r="K149" s="240"/>
      <c r="L149" s="240"/>
    </row>
    <row r="150" spans="1:12" x14ac:dyDescent="0.25">
      <c r="A150" s="240"/>
      <c r="B150" s="240"/>
      <c r="C150" s="240"/>
      <c r="D150" s="240"/>
      <c r="E150" s="240"/>
      <c r="F150" s="240"/>
      <c r="G150" s="240"/>
      <c r="H150" s="240"/>
      <c r="I150" s="240"/>
      <c r="J150" s="240"/>
      <c r="K150" s="240"/>
      <c r="L150" s="240"/>
    </row>
    <row r="151" spans="1:12" x14ac:dyDescent="0.25">
      <c r="A151" s="240"/>
      <c r="B151" s="240"/>
      <c r="C151" s="240"/>
      <c r="D151" s="240"/>
      <c r="E151" s="240"/>
      <c r="F151" s="240"/>
      <c r="G151" s="240"/>
      <c r="H151" s="240"/>
      <c r="I151" s="240"/>
      <c r="J151" s="240"/>
      <c r="K151" s="240"/>
      <c r="L151" s="240"/>
    </row>
    <row r="152" spans="1:12" x14ac:dyDescent="0.25">
      <c r="A152" s="240"/>
      <c r="B152" s="240"/>
      <c r="C152" s="240"/>
      <c r="D152" s="240"/>
      <c r="E152" s="240"/>
      <c r="F152" s="240"/>
      <c r="G152" s="240"/>
      <c r="H152" s="240"/>
      <c r="I152" s="240"/>
      <c r="J152" s="240"/>
      <c r="K152" s="240"/>
      <c r="L152" s="240"/>
    </row>
    <row r="153" spans="1:12" x14ac:dyDescent="0.25">
      <c r="A153" s="240"/>
      <c r="B153" s="240"/>
      <c r="C153" s="240"/>
      <c r="D153" s="240"/>
      <c r="E153" s="240"/>
      <c r="F153" s="240"/>
      <c r="G153" s="240"/>
      <c r="H153" s="240"/>
      <c r="I153" s="240"/>
      <c r="J153" s="240"/>
      <c r="K153" s="240"/>
      <c r="L153" s="240"/>
    </row>
    <row r="154" spans="1:12" x14ac:dyDescent="0.25">
      <c r="A154" s="240"/>
      <c r="B154" s="240"/>
      <c r="C154" s="240"/>
      <c r="D154" s="240"/>
      <c r="E154" s="240"/>
      <c r="F154" s="240"/>
      <c r="G154" s="240"/>
      <c r="H154" s="240"/>
      <c r="I154" s="240"/>
      <c r="J154" s="240"/>
      <c r="K154" s="240"/>
      <c r="L154" s="240"/>
    </row>
    <row r="155" spans="1:12" x14ac:dyDescent="0.25">
      <c r="A155" s="240"/>
      <c r="B155" s="240"/>
      <c r="C155" s="240"/>
      <c r="D155" s="240"/>
      <c r="E155" s="240"/>
      <c r="F155" s="240"/>
      <c r="G155" s="240"/>
      <c r="H155" s="240"/>
      <c r="I155" s="240"/>
      <c r="J155" s="240"/>
      <c r="K155" s="240"/>
      <c r="L155" s="240"/>
    </row>
    <row r="156" spans="1:12" x14ac:dyDescent="0.25">
      <c r="A156" s="240"/>
      <c r="B156" s="240"/>
      <c r="C156" s="240"/>
      <c r="D156" s="240"/>
      <c r="E156" s="240"/>
      <c r="F156" s="240"/>
      <c r="G156" s="240"/>
      <c r="H156" s="240"/>
      <c r="I156" s="240"/>
      <c r="J156" s="240"/>
      <c r="K156" s="240"/>
      <c r="L156" s="240"/>
    </row>
    <row r="157" spans="1:12" x14ac:dyDescent="0.25">
      <c r="A157" s="240"/>
      <c r="B157" s="240"/>
      <c r="C157" s="240"/>
      <c r="D157" s="240"/>
      <c r="E157" s="240"/>
      <c r="F157" s="240"/>
      <c r="G157" s="240"/>
      <c r="H157" s="240"/>
      <c r="I157" s="240"/>
      <c r="J157" s="240"/>
      <c r="K157" s="240"/>
      <c r="L157" s="240"/>
    </row>
    <row r="158" spans="1:12" x14ac:dyDescent="0.25">
      <c r="A158" s="240"/>
      <c r="B158" s="240"/>
      <c r="C158" s="240"/>
      <c r="D158" s="240"/>
      <c r="E158" s="240"/>
      <c r="F158" s="240"/>
      <c r="G158" s="240"/>
      <c r="H158" s="240"/>
      <c r="I158" s="240"/>
      <c r="J158" s="240"/>
      <c r="K158" s="240"/>
      <c r="L158" s="240"/>
    </row>
    <row r="159" spans="1:12" x14ac:dyDescent="0.25">
      <c r="A159" s="240"/>
      <c r="B159" s="240"/>
      <c r="C159" s="240"/>
      <c r="D159" s="240"/>
      <c r="E159" s="240"/>
      <c r="F159" s="240"/>
      <c r="G159" s="240"/>
      <c r="H159" s="240"/>
      <c r="I159" s="240"/>
      <c r="J159" s="240"/>
      <c r="K159" s="240"/>
      <c r="L159" s="240"/>
    </row>
    <row r="160" spans="1:12" x14ac:dyDescent="0.25">
      <c r="A160" s="240"/>
      <c r="B160" s="240"/>
      <c r="C160" s="240"/>
      <c r="D160" s="240"/>
      <c r="E160" s="240"/>
      <c r="F160" s="240"/>
      <c r="G160" s="240"/>
      <c r="H160" s="240"/>
      <c r="I160" s="240"/>
      <c r="J160" s="240"/>
      <c r="K160" s="240"/>
      <c r="L160" s="240"/>
    </row>
    <row r="161" spans="1:12" x14ac:dyDescent="0.25">
      <c r="A161" s="240"/>
      <c r="B161" s="240"/>
      <c r="C161" s="240"/>
      <c r="D161" s="240"/>
      <c r="E161" s="240"/>
      <c r="F161" s="240"/>
      <c r="G161" s="240"/>
      <c r="H161" s="240"/>
      <c r="I161" s="240"/>
      <c r="J161" s="240"/>
      <c r="K161" s="240"/>
      <c r="L161" s="240"/>
    </row>
    <row r="162" spans="1:12" x14ac:dyDescent="0.25">
      <c r="A162" s="240"/>
      <c r="B162" s="240"/>
      <c r="C162" s="240"/>
      <c r="D162" s="240"/>
      <c r="E162" s="240"/>
      <c r="F162" s="240"/>
      <c r="G162" s="240"/>
      <c r="H162" s="240"/>
      <c r="I162" s="240"/>
      <c r="J162" s="240"/>
      <c r="K162" s="240"/>
      <c r="L162" s="240"/>
    </row>
    <row r="163" spans="1:12" x14ac:dyDescent="0.25">
      <c r="A163" s="240"/>
      <c r="B163" s="240"/>
      <c r="C163" s="240"/>
      <c r="D163" s="240"/>
      <c r="E163" s="240"/>
      <c r="F163" s="240"/>
      <c r="G163" s="240"/>
      <c r="H163" s="240"/>
      <c r="I163" s="240"/>
      <c r="J163" s="240"/>
      <c r="K163" s="240"/>
      <c r="L163" s="240"/>
    </row>
    <row r="164" spans="1:12" x14ac:dyDescent="0.25">
      <c r="A164" s="240"/>
      <c r="B164" s="240"/>
      <c r="C164" s="240"/>
      <c r="D164" s="240"/>
      <c r="E164" s="240"/>
      <c r="F164" s="240"/>
      <c r="G164" s="240"/>
      <c r="H164" s="240"/>
      <c r="I164" s="240"/>
      <c r="J164" s="240"/>
      <c r="K164" s="240"/>
      <c r="L164" s="240"/>
    </row>
    <row r="165" spans="1:12" x14ac:dyDescent="0.25">
      <c r="A165" s="240"/>
      <c r="B165" s="240"/>
      <c r="C165" s="240"/>
      <c r="D165" s="240"/>
      <c r="E165" s="240"/>
      <c r="F165" s="240"/>
      <c r="G165" s="240"/>
      <c r="H165" s="240"/>
      <c r="I165" s="240"/>
      <c r="J165" s="240"/>
      <c r="K165" s="240"/>
      <c r="L165" s="240"/>
    </row>
    <row r="166" spans="1:12" x14ac:dyDescent="0.25">
      <c r="A166" s="240"/>
      <c r="B166" s="240"/>
      <c r="C166" s="240"/>
      <c r="D166" s="240"/>
      <c r="E166" s="240"/>
      <c r="F166" s="240"/>
      <c r="G166" s="240"/>
      <c r="H166" s="240"/>
      <c r="I166" s="240"/>
      <c r="J166" s="240"/>
      <c r="K166" s="240"/>
      <c r="L166" s="240"/>
    </row>
    <row r="167" spans="1:12" x14ac:dyDescent="0.25">
      <c r="A167" s="240"/>
      <c r="B167" s="240"/>
      <c r="C167" s="240"/>
      <c r="D167" s="240"/>
      <c r="E167" s="240"/>
      <c r="F167" s="240"/>
      <c r="G167" s="240"/>
      <c r="H167" s="240"/>
      <c r="I167" s="240"/>
      <c r="J167" s="240"/>
      <c r="K167" s="240"/>
      <c r="L167" s="240"/>
    </row>
    <row r="168" spans="1:12" x14ac:dyDescent="0.25">
      <c r="A168" s="240"/>
      <c r="B168" s="240"/>
      <c r="C168" s="240"/>
      <c r="D168" s="240"/>
      <c r="E168" s="240"/>
      <c r="F168" s="240"/>
      <c r="G168" s="240"/>
      <c r="H168" s="240"/>
      <c r="I168" s="240"/>
      <c r="J168" s="240"/>
      <c r="K168" s="240"/>
      <c r="L168" s="240"/>
    </row>
    <row r="169" spans="1:12" x14ac:dyDescent="0.25">
      <c r="A169" s="240"/>
      <c r="B169" s="240"/>
      <c r="C169" s="240"/>
      <c r="D169" s="240"/>
      <c r="E169" s="240"/>
      <c r="F169" s="240"/>
      <c r="G169" s="240"/>
      <c r="H169" s="240"/>
      <c r="I169" s="240"/>
      <c r="J169" s="240"/>
      <c r="K169" s="240"/>
      <c r="L169" s="240"/>
    </row>
    <row r="170" spans="1:12" x14ac:dyDescent="0.25">
      <c r="A170" s="240"/>
      <c r="B170" s="240"/>
      <c r="C170" s="240"/>
      <c r="D170" s="240"/>
      <c r="E170" s="240"/>
      <c r="F170" s="240"/>
      <c r="G170" s="240"/>
      <c r="H170" s="240"/>
      <c r="I170" s="240"/>
      <c r="J170" s="240"/>
      <c r="K170" s="240"/>
      <c r="L170" s="240"/>
    </row>
    <row r="171" spans="1:12" x14ac:dyDescent="0.25">
      <c r="A171" s="240"/>
      <c r="B171" s="240"/>
      <c r="C171" s="240"/>
      <c r="D171" s="240"/>
      <c r="E171" s="240"/>
      <c r="F171" s="240"/>
      <c r="G171" s="240"/>
      <c r="H171" s="240"/>
      <c r="I171" s="240"/>
      <c r="J171" s="240"/>
      <c r="K171" s="240"/>
      <c r="L171" s="240"/>
    </row>
    <row r="172" spans="1:12" x14ac:dyDescent="0.25">
      <c r="A172" s="240"/>
      <c r="B172" s="240"/>
      <c r="C172" s="240"/>
      <c r="D172" s="240"/>
      <c r="E172" s="240"/>
      <c r="F172" s="240"/>
      <c r="G172" s="240"/>
      <c r="H172" s="240"/>
      <c r="I172" s="240"/>
      <c r="J172" s="240"/>
      <c r="K172" s="240"/>
      <c r="L172" s="240"/>
    </row>
    <row r="173" spans="1:12" x14ac:dyDescent="0.25">
      <c r="A173" s="240"/>
      <c r="B173" s="240"/>
      <c r="C173" s="240"/>
      <c r="D173" s="240"/>
      <c r="E173" s="240"/>
      <c r="F173" s="240"/>
      <c r="G173" s="240"/>
      <c r="H173" s="240"/>
      <c r="I173" s="240"/>
      <c r="J173" s="240"/>
      <c r="K173" s="240"/>
      <c r="L173" s="240"/>
    </row>
    <row r="174" spans="1:12" x14ac:dyDescent="0.25">
      <c r="A174" s="240"/>
      <c r="B174" s="240"/>
      <c r="C174" s="240"/>
      <c r="D174" s="240"/>
      <c r="E174" s="240"/>
      <c r="F174" s="240"/>
      <c r="G174" s="240"/>
      <c r="H174" s="240"/>
      <c r="I174" s="240"/>
      <c r="J174" s="240"/>
      <c r="K174" s="240"/>
      <c r="L174" s="240"/>
    </row>
    <row r="175" spans="1:12" x14ac:dyDescent="0.25">
      <c r="A175" s="240"/>
      <c r="B175" s="240"/>
      <c r="C175" s="240"/>
      <c r="D175" s="240"/>
      <c r="E175" s="240"/>
      <c r="F175" s="240"/>
      <c r="G175" s="240"/>
      <c r="H175" s="240"/>
      <c r="I175" s="240"/>
      <c r="J175" s="240"/>
      <c r="K175" s="240"/>
      <c r="L175" s="240"/>
    </row>
    <row r="176" spans="1:12" x14ac:dyDescent="0.25">
      <c r="A176" s="240"/>
      <c r="B176" s="240"/>
      <c r="C176" s="240"/>
      <c r="D176" s="240"/>
      <c r="E176" s="240"/>
      <c r="F176" s="240"/>
      <c r="G176" s="240"/>
      <c r="H176" s="240"/>
      <c r="I176" s="240"/>
      <c r="J176" s="240"/>
      <c r="K176" s="240"/>
      <c r="L176" s="240"/>
    </row>
    <row r="177" spans="1:12" x14ac:dyDescent="0.25">
      <c r="A177" s="240"/>
      <c r="B177" s="240"/>
      <c r="C177" s="240"/>
      <c r="D177" s="240"/>
      <c r="E177" s="240"/>
      <c r="F177" s="240"/>
      <c r="G177" s="240"/>
      <c r="H177" s="240"/>
      <c r="I177" s="240"/>
      <c r="J177" s="240"/>
      <c r="K177" s="240"/>
      <c r="L177" s="240"/>
    </row>
    <row r="178" spans="1:12" x14ac:dyDescent="0.25">
      <c r="A178" s="240"/>
      <c r="B178" s="240"/>
      <c r="C178" s="240"/>
      <c r="D178" s="240"/>
      <c r="E178" s="240"/>
      <c r="F178" s="240"/>
      <c r="G178" s="240"/>
      <c r="H178" s="240"/>
      <c r="I178" s="240"/>
      <c r="J178" s="240"/>
      <c r="K178" s="240"/>
      <c r="L178" s="240"/>
    </row>
    <row r="179" spans="1:12" x14ac:dyDescent="0.25">
      <c r="A179" s="240"/>
      <c r="B179" s="240"/>
      <c r="C179" s="240"/>
      <c r="D179" s="240"/>
      <c r="E179" s="240"/>
      <c r="F179" s="240"/>
      <c r="G179" s="240"/>
      <c r="H179" s="240"/>
      <c r="I179" s="240"/>
      <c r="J179" s="240"/>
      <c r="K179" s="240"/>
      <c r="L179" s="240"/>
    </row>
    <row r="180" spans="1:12" x14ac:dyDescent="0.25">
      <c r="A180" s="240"/>
      <c r="B180" s="240"/>
      <c r="C180" s="240"/>
      <c r="D180" s="240"/>
      <c r="E180" s="240"/>
      <c r="F180" s="240"/>
      <c r="G180" s="240"/>
      <c r="H180" s="240"/>
      <c r="I180" s="240"/>
      <c r="J180" s="240"/>
      <c r="K180" s="240"/>
      <c r="L180" s="240"/>
    </row>
    <row r="181" spans="1:12" x14ac:dyDescent="0.25">
      <c r="A181" s="240"/>
      <c r="B181" s="240"/>
      <c r="C181" s="240"/>
      <c r="D181" s="240"/>
      <c r="E181" s="240"/>
      <c r="F181" s="240"/>
      <c r="G181" s="240"/>
      <c r="H181" s="240"/>
      <c r="I181" s="240"/>
      <c r="J181" s="240"/>
      <c r="K181" s="240"/>
      <c r="L181" s="240"/>
    </row>
    <row r="182" spans="1:12" x14ac:dyDescent="0.25">
      <c r="A182" s="240"/>
      <c r="B182" s="240"/>
      <c r="C182" s="240"/>
      <c r="D182" s="240"/>
      <c r="E182" s="240"/>
      <c r="F182" s="240"/>
      <c r="G182" s="240"/>
      <c r="H182" s="240"/>
      <c r="I182" s="240"/>
      <c r="J182" s="240"/>
      <c r="K182" s="240"/>
      <c r="L182" s="240"/>
    </row>
    <row r="183" spans="1:12" x14ac:dyDescent="0.25">
      <c r="A183" s="240"/>
      <c r="B183" s="240"/>
      <c r="C183" s="240"/>
      <c r="D183" s="240"/>
      <c r="E183" s="240"/>
      <c r="F183" s="240"/>
      <c r="G183" s="240"/>
      <c r="H183" s="240"/>
      <c r="I183" s="240"/>
      <c r="J183" s="240"/>
      <c r="K183" s="240"/>
      <c r="L183" s="240"/>
    </row>
    <row r="184" spans="1:12" x14ac:dyDescent="0.25">
      <c r="A184" s="240"/>
      <c r="B184" s="240"/>
      <c r="C184" s="240"/>
      <c r="D184" s="240"/>
      <c r="E184" s="240"/>
      <c r="F184" s="240"/>
      <c r="G184" s="240"/>
      <c r="H184" s="240"/>
      <c r="I184" s="240"/>
      <c r="J184" s="240"/>
      <c r="K184" s="240"/>
      <c r="L184" s="240"/>
    </row>
    <row r="185" spans="1:12" x14ac:dyDescent="0.25">
      <c r="A185" s="240"/>
      <c r="B185" s="240"/>
      <c r="C185" s="240"/>
      <c r="D185" s="240"/>
      <c r="E185" s="240"/>
      <c r="F185" s="240"/>
      <c r="G185" s="240"/>
      <c r="H185" s="240"/>
      <c r="I185" s="240"/>
      <c r="J185" s="240"/>
      <c r="K185" s="240"/>
      <c r="L185" s="240"/>
    </row>
    <row r="186" spans="1:12" x14ac:dyDescent="0.25">
      <c r="A186" s="240"/>
      <c r="B186" s="240"/>
      <c r="C186" s="240"/>
      <c r="D186" s="240"/>
      <c r="E186" s="240"/>
      <c r="F186" s="240"/>
      <c r="G186" s="240"/>
      <c r="H186" s="240"/>
      <c r="I186" s="240"/>
      <c r="J186" s="240"/>
      <c r="K186" s="240"/>
      <c r="L186" s="240"/>
    </row>
    <row r="187" spans="1:12" x14ac:dyDescent="0.25">
      <c r="A187" s="240"/>
      <c r="B187" s="240"/>
      <c r="C187" s="240"/>
      <c r="D187" s="240"/>
      <c r="E187" s="240"/>
      <c r="F187" s="240"/>
      <c r="G187" s="240"/>
      <c r="H187" s="240"/>
      <c r="I187" s="240"/>
      <c r="J187" s="240"/>
      <c r="K187" s="240"/>
      <c r="L187" s="240"/>
    </row>
    <row r="188" spans="1:12" x14ac:dyDescent="0.25">
      <c r="A188" s="240"/>
      <c r="B188" s="240"/>
      <c r="C188" s="240"/>
      <c r="D188" s="240"/>
      <c r="E188" s="240"/>
      <c r="F188" s="240"/>
      <c r="G188" s="240"/>
      <c r="H188" s="240"/>
      <c r="I188" s="240"/>
      <c r="J188" s="240"/>
      <c r="K188" s="240"/>
      <c r="L188" s="240"/>
    </row>
    <row r="189" spans="1:12" x14ac:dyDescent="0.25">
      <c r="A189" s="240"/>
      <c r="B189" s="240"/>
      <c r="C189" s="240"/>
      <c r="D189" s="240"/>
      <c r="E189" s="240"/>
      <c r="F189" s="240"/>
      <c r="G189" s="240"/>
      <c r="H189" s="240"/>
      <c r="I189" s="240"/>
      <c r="J189" s="240"/>
      <c r="K189" s="240"/>
      <c r="L189" s="240"/>
    </row>
    <row r="190" spans="1:12" x14ac:dyDescent="0.25">
      <c r="A190" s="240"/>
      <c r="B190" s="240"/>
      <c r="C190" s="240"/>
      <c r="D190" s="240"/>
      <c r="E190" s="240"/>
      <c r="F190" s="240"/>
      <c r="G190" s="240"/>
      <c r="H190" s="240"/>
      <c r="I190" s="240"/>
      <c r="J190" s="240"/>
      <c r="K190" s="240"/>
      <c r="L190" s="240"/>
    </row>
    <row r="191" spans="1:12" x14ac:dyDescent="0.25">
      <c r="A191" s="240"/>
      <c r="B191" s="240"/>
      <c r="C191" s="240"/>
      <c r="D191" s="240"/>
      <c r="E191" s="240"/>
      <c r="F191" s="240"/>
      <c r="G191" s="240"/>
      <c r="H191" s="240"/>
      <c r="I191" s="240"/>
      <c r="J191" s="240"/>
      <c r="K191" s="240"/>
      <c r="L191" s="240"/>
    </row>
    <row r="192" spans="1:12" x14ac:dyDescent="0.25">
      <c r="A192" s="240"/>
      <c r="B192" s="240"/>
      <c r="C192" s="240"/>
      <c r="D192" s="240"/>
      <c r="E192" s="240"/>
      <c r="F192" s="240"/>
      <c r="G192" s="240"/>
      <c r="H192" s="240"/>
      <c r="I192" s="240"/>
      <c r="J192" s="240"/>
      <c r="K192" s="240"/>
      <c r="L192" s="240"/>
    </row>
    <row r="193" spans="1:12" x14ac:dyDescent="0.25">
      <c r="A193" s="240"/>
      <c r="B193" s="240"/>
      <c r="C193" s="240"/>
      <c r="D193" s="240"/>
      <c r="E193" s="240"/>
      <c r="F193" s="240"/>
      <c r="G193" s="240"/>
      <c r="H193" s="240"/>
      <c r="I193" s="240"/>
      <c r="J193" s="240"/>
      <c r="K193" s="240"/>
      <c r="L193" s="240"/>
    </row>
    <row r="194" spans="1:12" x14ac:dyDescent="0.25">
      <c r="A194" s="240"/>
      <c r="B194" s="240"/>
      <c r="C194" s="240"/>
      <c r="D194" s="240"/>
      <c r="E194" s="240"/>
      <c r="F194" s="240"/>
      <c r="G194" s="240"/>
      <c r="H194" s="240"/>
      <c r="I194" s="240"/>
      <c r="J194" s="240"/>
      <c r="K194" s="240"/>
      <c r="L194" s="240"/>
    </row>
    <row r="195" spans="1:12" x14ac:dyDescent="0.25">
      <c r="A195" s="240"/>
      <c r="B195" s="240"/>
      <c r="C195" s="240"/>
      <c r="D195" s="240"/>
      <c r="E195" s="240"/>
      <c r="F195" s="240"/>
      <c r="G195" s="240"/>
      <c r="H195" s="240"/>
      <c r="I195" s="240"/>
      <c r="J195" s="240"/>
      <c r="K195" s="240"/>
      <c r="L195" s="240"/>
    </row>
    <row r="196" spans="1:12" x14ac:dyDescent="0.25">
      <c r="A196" s="240"/>
      <c r="B196" s="240"/>
      <c r="C196" s="240"/>
      <c r="D196" s="240"/>
      <c r="E196" s="240"/>
      <c r="F196" s="240"/>
      <c r="G196" s="240"/>
      <c r="H196" s="240"/>
      <c r="I196" s="240"/>
      <c r="J196" s="240"/>
      <c r="K196" s="240"/>
      <c r="L196" s="240"/>
    </row>
    <row r="197" spans="1:12" x14ac:dyDescent="0.25">
      <c r="A197" s="240"/>
      <c r="B197" s="240"/>
      <c r="C197" s="240"/>
      <c r="D197" s="240"/>
      <c r="E197" s="240"/>
      <c r="F197" s="240"/>
      <c r="G197" s="240"/>
      <c r="H197" s="240"/>
      <c r="I197" s="240"/>
      <c r="J197" s="240"/>
      <c r="K197" s="240"/>
      <c r="L197" s="240"/>
    </row>
    <row r="198" spans="1:12" x14ac:dyDescent="0.25">
      <c r="A198" s="240"/>
      <c r="B198" s="240"/>
      <c r="C198" s="240"/>
      <c r="D198" s="240"/>
      <c r="E198" s="240"/>
      <c r="F198" s="240"/>
      <c r="G198" s="240"/>
      <c r="H198" s="240"/>
      <c r="I198" s="240"/>
      <c r="J198" s="240"/>
      <c r="K198" s="240"/>
      <c r="L198" s="240"/>
    </row>
    <row r="199" spans="1:12" x14ac:dyDescent="0.25">
      <c r="A199" s="240"/>
      <c r="B199" s="240"/>
      <c r="C199" s="240"/>
      <c r="D199" s="240"/>
      <c r="E199" s="240"/>
      <c r="F199" s="240"/>
      <c r="G199" s="240"/>
      <c r="H199" s="240"/>
      <c r="I199" s="240"/>
      <c r="J199" s="240"/>
      <c r="K199" s="240"/>
      <c r="L199" s="240"/>
    </row>
    <row r="200" spans="1:12" x14ac:dyDescent="0.25">
      <c r="A200" s="240"/>
      <c r="B200" s="240"/>
      <c r="C200" s="240"/>
      <c r="D200" s="240"/>
      <c r="E200" s="240"/>
      <c r="F200" s="240"/>
      <c r="G200" s="240"/>
      <c r="H200" s="240"/>
      <c r="I200" s="240"/>
      <c r="J200" s="240"/>
      <c r="K200" s="240"/>
      <c r="L200" s="240"/>
    </row>
    <row r="201" spans="1:12" x14ac:dyDescent="0.25">
      <c r="A201" s="240"/>
      <c r="B201" s="240"/>
      <c r="C201" s="240"/>
      <c r="D201" s="240"/>
      <c r="E201" s="240"/>
      <c r="F201" s="240"/>
      <c r="G201" s="240"/>
      <c r="H201" s="240"/>
      <c r="I201" s="240"/>
      <c r="J201" s="240"/>
      <c r="K201" s="240"/>
      <c r="L201" s="240"/>
    </row>
    <row r="202" spans="1:12" x14ac:dyDescent="0.25">
      <c r="A202" s="240"/>
      <c r="B202" s="240"/>
      <c r="C202" s="240"/>
      <c r="D202" s="240"/>
      <c r="E202" s="240"/>
      <c r="F202" s="240"/>
      <c r="G202" s="240"/>
      <c r="H202" s="240"/>
      <c r="I202" s="240"/>
      <c r="J202" s="240"/>
      <c r="K202" s="240"/>
      <c r="L202" s="240"/>
    </row>
    <row r="203" spans="1:12" x14ac:dyDescent="0.25">
      <c r="A203" s="240"/>
      <c r="B203" s="240"/>
      <c r="C203" s="240"/>
      <c r="D203" s="240"/>
      <c r="E203" s="240"/>
      <c r="F203" s="240"/>
      <c r="G203" s="240"/>
      <c r="H203" s="240"/>
      <c r="I203" s="240"/>
      <c r="J203" s="240"/>
      <c r="K203" s="240"/>
      <c r="L203" s="240"/>
    </row>
    <row r="204" spans="1:12" x14ac:dyDescent="0.25">
      <c r="A204" s="240"/>
      <c r="B204" s="240"/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</row>
    <row r="205" spans="1:12" x14ac:dyDescent="0.25">
      <c r="A205" s="240"/>
      <c r="B205" s="240"/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</row>
    <row r="206" spans="1:12" x14ac:dyDescent="0.25">
      <c r="A206" s="240"/>
      <c r="B206" s="240"/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</row>
    <row r="207" spans="1:12" x14ac:dyDescent="0.25">
      <c r="A207" s="240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</row>
    <row r="208" spans="1:12" x14ac:dyDescent="0.25">
      <c r="A208" s="240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</row>
    <row r="209" spans="1:12" x14ac:dyDescent="0.25">
      <c r="A209" s="240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</row>
    <row r="210" spans="1:12" x14ac:dyDescent="0.25">
      <c r="A210" s="240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</row>
    <row r="211" spans="1:12" x14ac:dyDescent="0.25">
      <c r="A211" s="240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</row>
    <row r="212" spans="1:12" x14ac:dyDescent="0.25">
      <c r="A212" s="240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</row>
    <row r="213" spans="1:12" x14ac:dyDescent="0.25">
      <c r="A213" s="240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</row>
    <row r="214" spans="1:12" x14ac:dyDescent="0.25">
      <c r="A214" s="240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</row>
    <row r="215" spans="1:12" x14ac:dyDescent="0.25">
      <c r="A215" s="240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</row>
    <row r="216" spans="1:12" x14ac:dyDescent="0.25">
      <c r="A216" s="240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</row>
    <row r="217" spans="1:12" x14ac:dyDescent="0.25">
      <c r="A217" s="240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</row>
    <row r="218" spans="1:12" x14ac:dyDescent="0.25">
      <c r="A218" s="240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</row>
    <row r="219" spans="1:12" x14ac:dyDescent="0.25">
      <c r="A219" s="240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</row>
    <row r="220" spans="1:12" x14ac:dyDescent="0.25">
      <c r="A220" s="240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</row>
    <row r="221" spans="1:12" x14ac:dyDescent="0.25">
      <c r="A221" s="240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</row>
    <row r="222" spans="1:12" x14ac:dyDescent="0.25">
      <c r="A222" s="240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</row>
    <row r="223" spans="1:12" x14ac:dyDescent="0.25">
      <c r="A223" s="240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</row>
    <row r="224" spans="1:12" x14ac:dyDescent="0.25">
      <c r="A224" s="240"/>
      <c r="B224" s="240"/>
      <c r="C224" s="240"/>
      <c r="D224" s="240"/>
      <c r="E224" s="240"/>
      <c r="F224" s="240"/>
      <c r="G224" s="240"/>
      <c r="H224" s="240"/>
      <c r="I224" s="240"/>
      <c r="J224" s="240"/>
      <c r="K224" s="240"/>
      <c r="L224" s="240"/>
    </row>
    <row r="225" spans="1:12" x14ac:dyDescent="0.25">
      <c r="A225" s="240"/>
      <c r="B225" s="240"/>
      <c r="C225" s="240"/>
      <c r="D225" s="240"/>
      <c r="E225" s="240"/>
      <c r="F225" s="240"/>
      <c r="G225" s="240"/>
      <c r="H225" s="240"/>
      <c r="I225" s="240"/>
      <c r="J225" s="240"/>
      <c r="K225" s="240"/>
      <c r="L225" s="240"/>
    </row>
    <row r="226" spans="1:12" x14ac:dyDescent="0.25">
      <c r="A226" s="240"/>
      <c r="B226" s="240"/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</row>
    <row r="227" spans="1:12" x14ac:dyDescent="0.25">
      <c r="A227" s="240"/>
      <c r="B227" s="240"/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</row>
    <row r="228" spans="1:12" x14ac:dyDescent="0.25">
      <c r="A228" s="240"/>
      <c r="B228" s="240"/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</row>
    <row r="229" spans="1:12" x14ac:dyDescent="0.25">
      <c r="A229" s="240"/>
      <c r="B229" s="240"/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</row>
    <row r="230" spans="1:12" x14ac:dyDescent="0.25">
      <c r="A230" s="240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</row>
    <row r="231" spans="1:12" x14ac:dyDescent="0.25">
      <c r="A231" s="240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</row>
    <row r="232" spans="1:12" x14ac:dyDescent="0.25">
      <c r="A232" s="240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</row>
    <row r="233" spans="1:12" x14ac:dyDescent="0.25">
      <c r="A233" s="240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</row>
    <row r="234" spans="1:12" x14ac:dyDescent="0.25">
      <c r="A234" s="240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</row>
    <row r="235" spans="1:12" x14ac:dyDescent="0.25">
      <c r="A235" s="240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</row>
    <row r="236" spans="1:12" x14ac:dyDescent="0.25">
      <c r="A236" s="240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</row>
    <row r="237" spans="1:12" x14ac:dyDescent="0.25">
      <c r="A237" s="240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</row>
    <row r="238" spans="1:12" x14ac:dyDescent="0.25">
      <c r="A238" s="240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</row>
    <row r="239" spans="1:12" x14ac:dyDescent="0.25">
      <c r="A239" s="240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</row>
    <row r="240" spans="1:12" x14ac:dyDescent="0.25">
      <c r="A240" s="240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</row>
    <row r="241" spans="1:12" x14ac:dyDescent="0.25">
      <c r="A241" s="240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</row>
    <row r="242" spans="1:12" x14ac:dyDescent="0.25">
      <c r="A242" s="240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</row>
    <row r="243" spans="1:12" x14ac:dyDescent="0.25">
      <c r="A243" s="240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</row>
    <row r="244" spans="1:12" x14ac:dyDescent="0.25">
      <c r="A244" s="240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</row>
    <row r="245" spans="1:12" x14ac:dyDescent="0.25">
      <c r="A245" s="240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</row>
    <row r="246" spans="1:12" x14ac:dyDescent="0.25">
      <c r="A246" s="240"/>
      <c r="B246" s="240"/>
      <c r="C246" s="240"/>
      <c r="D246" s="240"/>
      <c r="E246" s="240"/>
      <c r="F246" s="240"/>
      <c r="G246" s="240"/>
      <c r="H246" s="240"/>
      <c r="I246" s="240"/>
      <c r="J246" s="240"/>
      <c r="K246" s="240"/>
      <c r="L246" s="240"/>
    </row>
    <row r="247" spans="1:12" x14ac:dyDescent="0.25">
      <c r="A247" s="240"/>
      <c r="B247" s="240"/>
      <c r="C247" s="240"/>
      <c r="D247" s="240"/>
      <c r="E247" s="240"/>
      <c r="F247" s="240"/>
      <c r="G247" s="240"/>
      <c r="H247" s="240"/>
      <c r="I247" s="240"/>
      <c r="J247" s="240"/>
      <c r="K247" s="240"/>
      <c r="L247" s="240"/>
    </row>
    <row r="248" spans="1:12" x14ac:dyDescent="0.25">
      <c r="A248" s="240"/>
      <c r="B248" s="240"/>
      <c r="C248" s="240"/>
      <c r="D248" s="240"/>
      <c r="E248" s="240"/>
      <c r="F248" s="240"/>
      <c r="G248" s="240"/>
      <c r="H248" s="240"/>
      <c r="I248" s="240"/>
      <c r="J248" s="240"/>
      <c r="K248" s="240"/>
      <c r="L248" s="240"/>
    </row>
    <row r="249" spans="1:12" x14ac:dyDescent="0.25">
      <c r="A249" s="240"/>
      <c r="B249" s="240"/>
      <c r="C249" s="240"/>
      <c r="D249" s="240"/>
      <c r="E249" s="240"/>
      <c r="F249" s="240"/>
      <c r="G249" s="240"/>
      <c r="H249" s="240"/>
      <c r="I249" s="240"/>
      <c r="J249" s="240"/>
      <c r="K249" s="240"/>
      <c r="L249" s="240"/>
    </row>
    <row r="250" spans="1:12" x14ac:dyDescent="0.25">
      <c r="A250" s="240"/>
      <c r="B250" s="240"/>
      <c r="C250" s="240"/>
      <c r="D250" s="240"/>
      <c r="E250" s="240"/>
      <c r="F250" s="240"/>
      <c r="G250" s="240"/>
      <c r="H250" s="240"/>
      <c r="I250" s="240"/>
      <c r="J250" s="240"/>
      <c r="K250" s="240"/>
      <c r="L250" s="240"/>
    </row>
    <row r="251" spans="1:12" x14ac:dyDescent="0.25">
      <c r="A251" s="240"/>
      <c r="B251" s="240"/>
      <c r="C251" s="240"/>
      <c r="D251" s="240"/>
      <c r="E251" s="240"/>
      <c r="F251" s="240"/>
      <c r="G251" s="240"/>
      <c r="H251" s="240"/>
      <c r="I251" s="240"/>
      <c r="J251" s="240"/>
      <c r="K251" s="240"/>
      <c r="L251" s="240"/>
    </row>
    <row r="252" spans="1:12" x14ac:dyDescent="0.25">
      <c r="A252" s="240"/>
      <c r="B252" s="240"/>
      <c r="C252" s="240"/>
      <c r="D252" s="240"/>
      <c r="E252" s="240"/>
      <c r="F252" s="240"/>
      <c r="G252" s="240"/>
      <c r="H252" s="240"/>
      <c r="I252" s="240"/>
      <c r="J252" s="240"/>
      <c r="K252" s="240"/>
      <c r="L252" s="240"/>
    </row>
    <row r="253" spans="1:12" x14ac:dyDescent="0.25">
      <c r="A253" s="240"/>
      <c r="B253" s="240"/>
      <c r="C253" s="240"/>
      <c r="D253" s="240"/>
      <c r="E253" s="240"/>
      <c r="F253" s="240"/>
      <c r="G253" s="240"/>
      <c r="H253" s="240"/>
      <c r="I253" s="240"/>
      <c r="J253" s="240"/>
      <c r="K253" s="240"/>
      <c r="L253" s="240"/>
    </row>
    <row r="254" spans="1:12" x14ac:dyDescent="0.25">
      <c r="A254" s="240"/>
      <c r="B254" s="240"/>
      <c r="C254" s="240"/>
      <c r="D254" s="240"/>
      <c r="E254" s="240"/>
      <c r="F254" s="240"/>
      <c r="G254" s="240"/>
      <c r="H254" s="240"/>
      <c r="I254" s="240"/>
      <c r="J254" s="240"/>
      <c r="K254" s="240"/>
      <c r="L254" s="240"/>
    </row>
    <row r="255" spans="1:12" x14ac:dyDescent="0.25">
      <c r="A255" s="240"/>
      <c r="B255" s="240"/>
      <c r="C255" s="240"/>
      <c r="D255" s="240"/>
      <c r="E255" s="240"/>
      <c r="F255" s="240"/>
      <c r="G255" s="240"/>
      <c r="H255" s="240"/>
      <c r="I255" s="240"/>
      <c r="J255" s="240"/>
      <c r="K255" s="240"/>
      <c r="L255" s="240"/>
    </row>
    <row r="256" spans="1:12" x14ac:dyDescent="0.25">
      <c r="A256" s="240"/>
      <c r="B256" s="240"/>
      <c r="C256" s="240"/>
      <c r="D256" s="240"/>
      <c r="E256" s="240"/>
      <c r="F256" s="240"/>
      <c r="G256" s="240"/>
      <c r="H256" s="240"/>
      <c r="I256" s="240"/>
      <c r="J256" s="240"/>
      <c r="K256" s="240"/>
      <c r="L256" s="240"/>
    </row>
    <row r="257" spans="1:12" x14ac:dyDescent="0.25">
      <c r="A257" s="240"/>
      <c r="B257" s="240"/>
      <c r="C257" s="240"/>
      <c r="D257" s="240"/>
      <c r="E257" s="240"/>
      <c r="F257" s="240"/>
      <c r="G257" s="240"/>
      <c r="H257" s="240"/>
      <c r="I257" s="240"/>
      <c r="J257" s="240"/>
      <c r="K257" s="240"/>
      <c r="L257" s="240"/>
    </row>
    <row r="258" spans="1:12" x14ac:dyDescent="0.25">
      <c r="A258" s="240"/>
      <c r="B258" s="240"/>
      <c r="C258" s="240"/>
      <c r="D258" s="240"/>
      <c r="E258" s="240"/>
      <c r="F258" s="240"/>
      <c r="G258" s="240"/>
      <c r="H258" s="240"/>
      <c r="I258" s="240"/>
      <c r="J258" s="240"/>
      <c r="K258" s="240"/>
      <c r="L258" s="240"/>
    </row>
    <row r="259" spans="1:12" x14ac:dyDescent="0.25">
      <c r="A259" s="240"/>
      <c r="B259" s="240"/>
      <c r="C259" s="240"/>
      <c r="D259" s="240"/>
      <c r="E259" s="240"/>
      <c r="F259" s="240"/>
      <c r="G259" s="240"/>
      <c r="H259" s="240"/>
      <c r="I259" s="240"/>
      <c r="J259" s="240"/>
      <c r="K259" s="240"/>
      <c r="L259" s="240"/>
    </row>
    <row r="260" spans="1:12" x14ac:dyDescent="0.25">
      <c r="A260" s="240"/>
      <c r="B260" s="240"/>
      <c r="C260" s="240"/>
      <c r="D260" s="240"/>
      <c r="E260" s="240"/>
      <c r="F260" s="240"/>
      <c r="G260" s="240"/>
      <c r="H260" s="240"/>
      <c r="I260" s="240"/>
      <c r="J260" s="240"/>
      <c r="K260" s="240"/>
      <c r="L260" s="240"/>
    </row>
    <row r="261" spans="1:12" x14ac:dyDescent="0.25">
      <c r="A261" s="240"/>
      <c r="B261" s="240"/>
      <c r="C261" s="240"/>
      <c r="D261" s="240"/>
      <c r="E261" s="240"/>
      <c r="F261" s="240"/>
      <c r="G261" s="240"/>
      <c r="H261" s="240"/>
      <c r="I261" s="240"/>
      <c r="J261" s="240"/>
      <c r="K261" s="240"/>
      <c r="L261" s="240"/>
    </row>
    <row r="262" spans="1:12" x14ac:dyDescent="0.25">
      <c r="A262" s="240"/>
      <c r="B262" s="240"/>
      <c r="C262" s="240"/>
      <c r="D262" s="240"/>
      <c r="E262" s="240"/>
      <c r="F262" s="240"/>
      <c r="G262" s="240"/>
      <c r="H262" s="240"/>
      <c r="I262" s="240"/>
      <c r="J262" s="240"/>
      <c r="K262" s="240"/>
      <c r="L262" s="240"/>
    </row>
    <row r="263" spans="1:12" x14ac:dyDescent="0.25">
      <c r="A263" s="240"/>
      <c r="B263" s="240"/>
      <c r="C263" s="240"/>
      <c r="D263" s="240"/>
      <c r="E263" s="240"/>
      <c r="F263" s="240"/>
      <c r="G263" s="240"/>
      <c r="H263" s="240"/>
      <c r="I263" s="240"/>
      <c r="J263" s="240"/>
      <c r="K263" s="240"/>
      <c r="L263" s="240"/>
    </row>
    <row r="264" spans="1:12" x14ac:dyDescent="0.25">
      <c r="A264" s="240"/>
      <c r="B264" s="240"/>
      <c r="C264" s="240"/>
      <c r="D264" s="240"/>
      <c r="E264" s="240"/>
      <c r="F264" s="240"/>
      <c r="G264" s="240"/>
      <c r="H264" s="240"/>
      <c r="I264" s="240"/>
      <c r="J264" s="240"/>
      <c r="K264" s="240"/>
      <c r="L264" s="240"/>
    </row>
    <row r="265" spans="1:12" x14ac:dyDescent="0.25">
      <c r="A265" s="240"/>
      <c r="B265" s="240"/>
      <c r="C265" s="240"/>
      <c r="D265" s="240"/>
      <c r="E265" s="240"/>
      <c r="F265" s="240"/>
      <c r="G265" s="240"/>
      <c r="H265" s="240"/>
      <c r="I265" s="240"/>
      <c r="J265" s="240"/>
      <c r="K265" s="240"/>
      <c r="L265" s="240"/>
    </row>
    <row r="266" spans="1:12" x14ac:dyDescent="0.25">
      <c r="A266" s="240"/>
      <c r="B266" s="240"/>
      <c r="C266" s="240"/>
      <c r="D266" s="240"/>
      <c r="E266" s="240"/>
      <c r="F266" s="240"/>
      <c r="G266" s="240"/>
      <c r="H266" s="240"/>
      <c r="I266" s="240"/>
      <c r="J266" s="240"/>
      <c r="K266" s="240"/>
      <c r="L266" s="240"/>
    </row>
    <row r="267" spans="1:12" x14ac:dyDescent="0.25">
      <c r="A267" s="240"/>
      <c r="B267" s="240"/>
      <c r="C267" s="240"/>
      <c r="D267" s="240"/>
      <c r="E267" s="240"/>
      <c r="F267" s="240"/>
      <c r="G267" s="240"/>
      <c r="H267" s="240"/>
      <c r="I267" s="240"/>
      <c r="J267" s="240"/>
      <c r="K267" s="240"/>
      <c r="L267" s="240"/>
    </row>
    <row r="268" spans="1:12" x14ac:dyDescent="0.25">
      <c r="A268" s="240"/>
      <c r="B268" s="240"/>
      <c r="C268" s="240"/>
      <c r="D268" s="240"/>
      <c r="E268" s="240"/>
      <c r="F268" s="240"/>
      <c r="G268" s="240"/>
      <c r="H268" s="240"/>
      <c r="I268" s="240"/>
      <c r="J268" s="240"/>
      <c r="K268" s="240"/>
      <c r="L268" s="240"/>
    </row>
    <row r="269" spans="1:12" x14ac:dyDescent="0.25">
      <c r="A269" s="240"/>
      <c r="B269" s="240"/>
      <c r="C269" s="240"/>
      <c r="D269" s="240"/>
      <c r="E269" s="240"/>
      <c r="F269" s="240"/>
      <c r="G269" s="240"/>
      <c r="H269" s="240"/>
      <c r="I269" s="240"/>
      <c r="J269" s="240"/>
      <c r="K269" s="240"/>
      <c r="L269" s="240"/>
    </row>
    <row r="270" spans="1:12" x14ac:dyDescent="0.25">
      <c r="A270" s="240"/>
      <c r="B270" s="240"/>
      <c r="C270" s="240"/>
      <c r="D270" s="240"/>
      <c r="E270" s="240"/>
      <c r="F270" s="240"/>
      <c r="G270" s="240"/>
      <c r="H270" s="240"/>
      <c r="I270" s="240"/>
      <c r="J270" s="240"/>
      <c r="K270" s="240"/>
      <c r="L270" s="240"/>
    </row>
    <row r="271" spans="1:12" x14ac:dyDescent="0.25">
      <c r="A271" s="240"/>
      <c r="B271" s="240"/>
      <c r="C271" s="240"/>
      <c r="D271" s="240"/>
      <c r="E271" s="240"/>
      <c r="F271" s="240"/>
      <c r="G271" s="240"/>
      <c r="H271" s="240"/>
      <c r="I271" s="240"/>
      <c r="J271" s="240"/>
      <c r="K271" s="240"/>
      <c r="L271" s="240"/>
    </row>
    <row r="272" spans="1:12" x14ac:dyDescent="0.25">
      <c r="A272" s="240"/>
      <c r="B272" s="240"/>
      <c r="C272" s="240"/>
      <c r="D272" s="240"/>
      <c r="E272" s="240"/>
      <c r="F272" s="240"/>
      <c r="G272" s="240"/>
      <c r="H272" s="240"/>
      <c r="I272" s="240"/>
      <c r="J272" s="240"/>
      <c r="K272" s="240"/>
      <c r="L272" s="240"/>
    </row>
    <row r="273" spans="1:12" x14ac:dyDescent="0.25">
      <c r="A273" s="240"/>
      <c r="B273" s="240"/>
      <c r="C273" s="240"/>
      <c r="D273" s="240"/>
      <c r="E273" s="240"/>
      <c r="F273" s="240"/>
      <c r="G273" s="240"/>
      <c r="H273" s="240"/>
      <c r="I273" s="240"/>
      <c r="J273" s="240"/>
      <c r="K273" s="240"/>
      <c r="L273" s="240"/>
    </row>
    <row r="274" spans="1:12" x14ac:dyDescent="0.25">
      <c r="A274" s="240"/>
      <c r="B274" s="240"/>
      <c r="C274" s="240"/>
      <c r="D274" s="240"/>
      <c r="E274" s="240"/>
      <c r="F274" s="240"/>
      <c r="G274" s="240"/>
      <c r="H274" s="240"/>
      <c r="I274" s="240"/>
      <c r="J274" s="240"/>
      <c r="K274" s="240"/>
      <c r="L274" s="240"/>
    </row>
    <row r="275" spans="1:12" x14ac:dyDescent="0.25">
      <c r="A275" s="240"/>
      <c r="B275" s="240"/>
      <c r="C275" s="240"/>
      <c r="D275" s="240"/>
      <c r="E275" s="240"/>
      <c r="F275" s="240"/>
      <c r="G275" s="240"/>
      <c r="H275" s="240"/>
      <c r="I275" s="240"/>
      <c r="J275" s="240"/>
      <c r="K275" s="240"/>
      <c r="L275" s="240"/>
    </row>
    <row r="276" spans="1:12" x14ac:dyDescent="0.25">
      <c r="A276" s="240"/>
      <c r="B276" s="240"/>
      <c r="C276" s="240"/>
      <c r="D276" s="240"/>
      <c r="E276" s="240"/>
      <c r="F276" s="240"/>
      <c r="G276" s="240"/>
      <c r="H276" s="240"/>
      <c r="I276" s="240"/>
      <c r="J276" s="240"/>
      <c r="K276" s="240"/>
      <c r="L276" s="240"/>
    </row>
    <row r="277" spans="1:12" x14ac:dyDescent="0.25">
      <c r="A277" s="240"/>
      <c r="B277" s="240"/>
      <c r="C277" s="240"/>
      <c r="D277" s="240"/>
      <c r="E277" s="240"/>
      <c r="F277" s="240"/>
      <c r="G277" s="240"/>
      <c r="H277" s="240"/>
      <c r="I277" s="240"/>
      <c r="J277" s="240"/>
      <c r="K277" s="240"/>
      <c r="L277" s="240"/>
    </row>
    <row r="278" spans="1:12" x14ac:dyDescent="0.25">
      <c r="A278" s="240"/>
      <c r="B278" s="240"/>
      <c r="C278" s="240"/>
      <c r="D278" s="240"/>
      <c r="E278" s="240"/>
      <c r="F278" s="240"/>
      <c r="G278" s="240"/>
      <c r="H278" s="240"/>
      <c r="I278" s="240"/>
      <c r="J278" s="240"/>
      <c r="K278" s="240"/>
      <c r="L278" s="240"/>
    </row>
    <row r="279" spans="1:12" x14ac:dyDescent="0.25">
      <c r="A279" s="240"/>
      <c r="B279" s="240"/>
      <c r="C279" s="240"/>
      <c r="D279" s="240"/>
      <c r="E279" s="240"/>
      <c r="F279" s="240"/>
      <c r="G279" s="240"/>
      <c r="H279" s="240"/>
      <c r="I279" s="240"/>
      <c r="J279" s="240"/>
      <c r="K279" s="240"/>
      <c r="L279" s="240"/>
    </row>
    <row r="280" spans="1:12" x14ac:dyDescent="0.25">
      <c r="A280" s="240"/>
      <c r="B280" s="240"/>
      <c r="C280" s="240"/>
      <c r="D280" s="240"/>
      <c r="E280" s="240"/>
      <c r="F280" s="240"/>
      <c r="G280" s="240"/>
      <c r="H280" s="240"/>
      <c r="I280" s="240"/>
      <c r="J280" s="240"/>
      <c r="K280" s="240"/>
      <c r="L280" s="240"/>
    </row>
    <row r="281" spans="1:12" x14ac:dyDescent="0.25">
      <c r="A281" s="240"/>
      <c r="B281" s="240"/>
      <c r="C281" s="240"/>
      <c r="D281" s="240"/>
      <c r="E281" s="240"/>
      <c r="F281" s="240"/>
      <c r="G281" s="240"/>
      <c r="H281" s="240"/>
      <c r="I281" s="240"/>
      <c r="J281" s="240"/>
      <c r="K281" s="240"/>
      <c r="L281" s="240"/>
    </row>
    <row r="282" spans="1:12" x14ac:dyDescent="0.25">
      <c r="A282" s="240"/>
      <c r="B282" s="240"/>
      <c r="C282" s="240"/>
      <c r="D282" s="240"/>
      <c r="E282" s="240"/>
      <c r="F282" s="240"/>
      <c r="G282" s="240"/>
      <c r="H282" s="240"/>
      <c r="I282" s="240"/>
      <c r="J282" s="240"/>
      <c r="K282" s="240"/>
      <c r="L282" s="240"/>
    </row>
    <row r="283" spans="1:12" x14ac:dyDescent="0.25">
      <c r="A283" s="240"/>
      <c r="B283" s="240"/>
      <c r="C283" s="240"/>
      <c r="D283" s="240"/>
      <c r="E283" s="240"/>
      <c r="F283" s="240"/>
      <c r="G283" s="240"/>
      <c r="H283" s="240"/>
      <c r="I283" s="240"/>
      <c r="J283" s="240"/>
      <c r="K283" s="240"/>
      <c r="L283" s="240"/>
    </row>
    <row r="284" spans="1:12" x14ac:dyDescent="0.25">
      <c r="A284" s="240"/>
      <c r="B284" s="240"/>
      <c r="C284" s="240"/>
      <c r="D284" s="240"/>
      <c r="E284" s="240"/>
      <c r="F284" s="240"/>
      <c r="G284" s="240"/>
      <c r="H284" s="240"/>
      <c r="I284" s="240"/>
      <c r="J284" s="240"/>
      <c r="K284" s="240"/>
      <c r="L284" s="240"/>
    </row>
    <row r="285" spans="1:12" x14ac:dyDescent="0.25">
      <c r="A285" s="240"/>
      <c r="B285" s="240"/>
      <c r="C285" s="240"/>
      <c r="D285" s="240"/>
      <c r="E285" s="240"/>
      <c r="F285" s="240"/>
      <c r="G285" s="240"/>
      <c r="H285" s="240"/>
      <c r="I285" s="240"/>
      <c r="J285" s="240"/>
      <c r="K285" s="240"/>
      <c r="L285" s="240"/>
    </row>
    <row r="286" spans="1:12" x14ac:dyDescent="0.25">
      <c r="A286" s="240"/>
      <c r="B286" s="240"/>
      <c r="C286" s="240"/>
      <c r="D286" s="240"/>
      <c r="E286" s="240"/>
      <c r="F286" s="240"/>
      <c r="G286" s="240"/>
      <c r="H286" s="240"/>
      <c r="I286" s="240"/>
      <c r="J286" s="240"/>
      <c r="K286" s="240"/>
      <c r="L286" s="240"/>
    </row>
    <row r="287" spans="1:12" x14ac:dyDescent="0.25">
      <c r="A287" s="240"/>
      <c r="B287" s="240"/>
      <c r="C287" s="240"/>
      <c r="D287" s="240"/>
      <c r="E287" s="240"/>
      <c r="F287" s="240"/>
      <c r="G287" s="240"/>
      <c r="H287" s="240"/>
      <c r="I287" s="240"/>
      <c r="J287" s="240"/>
      <c r="K287" s="240"/>
      <c r="L287" s="240"/>
    </row>
    <row r="288" spans="1:12" x14ac:dyDescent="0.25">
      <c r="A288" s="240"/>
      <c r="B288" s="240"/>
      <c r="C288" s="240"/>
      <c r="D288" s="240"/>
      <c r="E288" s="240"/>
      <c r="F288" s="240"/>
      <c r="G288" s="240"/>
      <c r="H288" s="240"/>
      <c r="I288" s="240"/>
      <c r="J288" s="240"/>
      <c r="K288" s="240"/>
      <c r="L288" s="240"/>
    </row>
    <row r="289" spans="1:12" x14ac:dyDescent="0.25">
      <c r="A289" s="240"/>
      <c r="B289" s="240"/>
      <c r="C289" s="240"/>
      <c r="D289" s="240"/>
      <c r="E289" s="240"/>
      <c r="F289" s="240"/>
      <c r="G289" s="240"/>
      <c r="H289" s="240"/>
      <c r="I289" s="240"/>
      <c r="J289" s="240"/>
      <c r="K289" s="240"/>
      <c r="L289" s="240"/>
    </row>
    <row r="290" spans="1:12" x14ac:dyDescent="0.25">
      <c r="A290" s="240"/>
      <c r="B290" s="240"/>
      <c r="C290" s="240"/>
      <c r="D290" s="240"/>
      <c r="E290" s="240"/>
      <c r="F290" s="240"/>
      <c r="G290" s="240"/>
      <c r="H290" s="240"/>
      <c r="I290" s="240"/>
      <c r="J290" s="240"/>
      <c r="K290" s="240"/>
      <c r="L290" s="240"/>
    </row>
    <row r="291" spans="1:12" x14ac:dyDescent="0.25">
      <c r="A291" s="240"/>
      <c r="B291" s="240"/>
      <c r="C291" s="240"/>
      <c r="D291" s="240"/>
      <c r="E291" s="240"/>
      <c r="F291" s="240"/>
      <c r="G291" s="240"/>
      <c r="H291" s="240"/>
      <c r="I291" s="240"/>
      <c r="J291" s="240"/>
      <c r="K291" s="240"/>
      <c r="L291" s="240"/>
    </row>
    <row r="292" spans="1:12" x14ac:dyDescent="0.25">
      <c r="A292" s="240"/>
      <c r="B292" s="240"/>
      <c r="C292" s="240"/>
      <c r="D292" s="240"/>
      <c r="E292" s="240"/>
      <c r="F292" s="240"/>
      <c r="G292" s="240"/>
      <c r="H292" s="240"/>
      <c r="I292" s="240"/>
      <c r="J292" s="240"/>
      <c r="K292" s="240"/>
      <c r="L292" s="240"/>
    </row>
    <row r="293" spans="1:12" x14ac:dyDescent="0.25">
      <c r="A293" s="240"/>
      <c r="B293" s="240"/>
      <c r="C293" s="240"/>
      <c r="D293" s="240"/>
      <c r="E293" s="240"/>
      <c r="F293" s="240"/>
      <c r="G293" s="240"/>
      <c r="H293" s="240"/>
      <c r="I293" s="240"/>
      <c r="J293" s="240"/>
      <c r="K293" s="240"/>
      <c r="L293" s="240"/>
    </row>
    <row r="294" spans="1:12" x14ac:dyDescent="0.25">
      <c r="A294" s="240"/>
      <c r="B294" s="240"/>
      <c r="C294" s="240"/>
      <c r="D294" s="240"/>
      <c r="E294" s="240"/>
      <c r="F294" s="240"/>
      <c r="G294" s="240"/>
      <c r="H294" s="240"/>
      <c r="I294" s="240"/>
      <c r="J294" s="240"/>
      <c r="K294" s="240"/>
      <c r="L294" s="240"/>
    </row>
    <row r="295" spans="1:12" x14ac:dyDescent="0.25">
      <c r="A295" s="240"/>
      <c r="B295" s="240"/>
      <c r="C295" s="240"/>
      <c r="D295" s="240"/>
      <c r="E295" s="240"/>
      <c r="F295" s="240"/>
      <c r="G295" s="240"/>
      <c r="H295" s="240"/>
      <c r="I295" s="240"/>
      <c r="J295" s="240"/>
      <c r="K295" s="240"/>
      <c r="L295" s="240"/>
    </row>
    <row r="296" spans="1:12" x14ac:dyDescent="0.25">
      <c r="A296" s="240"/>
      <c r="B296" s="240"/>
      <c r="C296" s="240"/>
      <c r="D296" s="240"/>
      <c r="E296" s="240"/>
      <c r="F296" s="240"/>
      <c r="G296" s="240"/>
      <c r="H296" s="240"/>
      <c r="I296" s="240"/>
      <c r="J296" s="240"/>
      <c r="K296" s="240"/>
      <c r="L296" s="240"/>
    </row>
    <row r="297" spans="1:12" x14ac:dyDescent="0.25">
      <c r="A297" s="240"/>
      <c r="B297" s="240"/>
      <c r="C297" s="240"/>
      <c r="D297" s="240"/>
      <c r="E297" s="240"/>
      <c r="F297" s="240"/>
      <c r="G297" s="240"/>
      <c r="H297" s="240"/>
      <c r="I297" s="240"/>
      <c r="J297" s="240"/>
      <c r="K297" s="240"/>
      <c r="L297" s="240"/>
    </row>
    <row r="298" spans="1:12" x14ac:dyDescent="0.25">
      <c r="A298" s="240"/>
      <c r="B298" s="240"/>
      <c r="C298" s="240"/>
      <c r="D298" s="240"/>
      <c r="E298" s="240"/>
      <c r="F298" s="240"/>
      <c r="G298" s="240"/>
      <c r="H298" s="240"/>
      <c r="I298" s="240"/>
      <c r="J298" s="240"/>
      <c r="K298" s="240"/>
      <c r="L298" s="240"/>
    </row>
    <row r="299" spans="1:12" x14ac:dyDescent="0.25">
      <c r="A299" s="240"/>
      <c r="B299" s="240"/>
      <c r="C299" s="240"/>
      <c r="D299" s="240"/>
      <c r="E299" s="240"/>
      <c r="F299" s="240"/>
      <c r="G299" s="240"/>
      <c r="H299" s="240"/>
      <c r="I299" s="240"/>
      <c r="J299" s="240"/>
      <c r="K299" s="240"/>
      <c r="L299" s="240"/>
    </row>
    <row r="300" spans="1:12" x14ac:dyDescent="0.25">
      <c r="A300" s="240"/>
      <c r="B300" s="240"/>
      <c r="C300" s="240"/>
      <c r="D300" s="240"/>
      <c r="E300" s="240"/>
      <c r="F300" s="240"/>
      <c r="G300" s="240"/>
      <c r="H300" s="240"/>
      <c r="I300" s="240"/>
      <c r="J300" s="240"/>
      <c r="K300" s="240"/>
      <c r="L300" s="240"/>
    </row>
    <row r="301" spans="1:12" x14ac:dyDescent="0.25">
      <c r="A301" s="240"/>
      <c r="B301" s="240"/>
      <c r="C301" s="240"/>
      <c r="D301" s="240"/>
      <c r="E301" s="240"/>
      <c r="F301" s="240"/>
      <c r="G301" s="240"/>
      <c r="H301" s="240"/>
      <c r="I301" s="240"/>
      <c r="J301" s="240"/>
      <c r="K301" s="240"/>
      <c r="L301" s="240"/>
    </row>
    <row r="302" spans="1:12" x14ac:dyDescent="0.25">
      <c r="A302" s="240"/>
      <c r="B302" s="240"/>
      <c r="C302" s="240"/>
      <c r="D302" s="240"/>
      <c r="E302" s="240"/>
      <c r="F302" s="240"/>
      <c r="G302" s="240"/>
      <c r="H302" s="240"/>
      <c r="I302" s="240"/>
      <c r="J302" s="240"/>
      <c r="K302" s="240"/>
      <c r="L302" s="240"/>
    </row>
    <row r="303" spans="1:12" x14ac:dyDescent="0.25">
      <c r="A303" s="240"/>
      <c r="B303" s="240"/>
      <c r="C303" s="240"/>
      <c r="D303" s="240"/>
      <c r="E303" s="240"/>
      <c r="F303" s="240"/>
      <c r="G303" s="240"/>
      <c r="H303" s="240"/>
      <c r="I303" s="240"/>
      <c r="J303" s="240"/>
      <c r="K303" s="240"/>
      <c r="L303" s="240"/>
    </row>
    <row r="304" spans="1:12" x14ac:dyDescent="0.25">
      <c r="A304" s="240"/>
      <c r="B304" s="240"/>
      <c r="C304" s="240"/>
      <c r="D304" s="240"/>
      <c r="E304" s="240"/>
      <c r="F304" s="240"/>
      <c r="G304" s="240"/>
      <c r="H304" s="240"/>
      <c r="I304" s="240"/>
      <c r="J304" s="240"/>
      <c r="K304" s="240"/>
      <c r="L304" s="240"/>
    </row>
    <row r="305" spans="1:12" x14ac:dyDescent="0.25">
      <c r="A305" s="240"/>
      <c r="B305" s="240"/>
      <c r="C305" s="240"/>
      <c r="D305" s="240"/>
      <c r="E305" s="240"/>
      <c r="F305" s="240"/>
      <c r="G305" s="240"/>
      <c r="H305" s="240"/>
      <c r="I305" s="240"/>
      <c r="J305" s="240"/>
      <c r="K305" s="240"/>
      <c r="L305" s="240"/>
    </row>
    <row r="306" spans="1:12" x14ac:dyDescent="0.25">
      <c r="A306" s="240"/>
      <c r="B306" s="240"/>
      <c r="C306" s="240"/>
      <c r="D306" s="240"/>
      <c r="E306" s="240"/>
      <c r="F306" s="240"/>
      <c r="G306" s="240"/>
      <c r="H306" s="240"/>
      <c r="I306" s="240"/>
      <c r="J306" s="240"/>
      <c r="K306" s="240"/>
      <c r="L306" s="240"/>
    </row>
    <row r="307" spans="1:12" x14ac:dyDescent="0.25">
      <c r="A307" s="240"/>
      <c r="B307" s="240"/>
      <c r="C307" s="240"/>
      <c r="D307" s="240"/>
      <c r="E307" s="240"/>
      <c r="F307" s="240"/>
      <c r="G307" s="240"/>
      <c r="H307" s="240"/>
      <c r="I307" s="240"/>
      <c r="J307" s="240"/>
      <c r="K307" s="240"/>
      <c r="L307" s="240"/>
    </row>
    <row r="308" spans="1:12" x14ac:dyDescent="0.25">
      <c r="A308" s="240"/>
      <c r="B308" s="240"/>
      <c r="C308" s="240"/>
      <c r="D308" s="240"/>
      <c r="E308" s="240"/>
      <c r="F308" s="240"/>
      <c r="G308" s="240"/>
      <c r="H308" s="240"/>
      <c r="I308" s="240"/>
      <c r="J308" s="240"/>
      <c r="K308" s="240"/>
      <c r="L308" s="240"/>
    </row>
    <row r="309" spans="1:12" x14ac:dyDescent="0.25">
      <c r="A309" s="240"/>
      <c r="B309" s="240"/>
      <c r="C309" s="240"/>
      <c r="D309" s="240"/>
      <c r="E309" s="240"/>
      <c r="F309" s="240"/>
      <c r="G309" s="240"/>
      <c r="H309" s="240"/>
      <c r="I309" s="240"/>
      <c r="J309" s="240"/>
      <c r="K309" s="240"/>
      <c r="L309" s="240"/>
    </row>
    <row r="310" spans="1:12" x14ac:dyDescent="0.25">
      <c r="A310" s="240"/>
      <c r="B310" s="240"/>
      <c r="C310" s="240"/>
      <c r="D310" s="240"/>
      <c r="E310" s="240"/>
      <c r="F310" s="240"/>
      <c r="G310" s="240"/>
      <c r="H310" s="240"/>
      <c r="I310" s="240"/>
      <c r="J310" s="240"/>
      <c r="K310" s="240"/>
      <c r="L310" s="240"/>
    </row>
    <row r="311" spans="1:12" x14ac:dyDescent="0.25">
      <c r="A311" s="240"/>
      <c r="B311" s="240"/>
      <c r="C311" s="240"/>
      <c r="D311" s="240"/>
      <c r="E311" s="240"/>
      <c r="F311" s="240"/>
      <c r="G311" s="240"/>
      <c r="H311" s="240"/>
      <c r="I311" s="240"/>
      <c r="J311" s="240"/>
      <c r="K311" s="240"/>
      <c r="L311" s="240"/>
    </row>
    <row r="312" spans="1:12" x14ac:dyDescent="0.25">
      <c r="A312" s="240"/>
      <c r="B312" s="240"/>
      <c r="C312" s="240"/>
      <c r="D312" s="240"/>
      <c r="E312" s="240"/>
      <c r="F312" s="240"/>
      <c r="G312" s="240"/>
      <c r="H312" s="240"/>
      <c r="I312" s="240"/>
      <c r="J312" s="240"/>
      <c r="K312" s="240"/>
      <c r="L312" s="240"/>
    </row>
    <row r="313" spans="1:12" x14ac:dyDescent="0.25">
      <c r="A313" s="240"/>
      <c r="B313" s="240"/>
      <c r="C313" s="240"/>
      <c r="D313" s="240"/>
      <c r="E313" s="240"/>
      <c r="F313" s="240"/>
      <c r="G313" s="240"/>
      <c r="H313" s="240"/>
      <c r="I313" s="240"/>
      <c r="J313" s="240"/>
      <c r="K313" s="240"/>
      <c r="L313" s="240"/>
    </row>
    <row r="314" spans="1:12" x14ac:dyDescent="0.25">
      <c r="A314" s="240"/>
      <c r="B314" s="240"/>
      <c r="C314" s="240"/>
      <c r="D314" s="240"/>
      <c r="E314" s="240"/>
      <c r="F314" s="240"/>
      <c r="G314" s="240"/>
      <c r="H314" s="240"/>
      <c r="I314" s="240"/>
      <c r="J314" s="240"/>
      <c r="K314" s="240"/>
      <c r="L314" s="240"/>
    </row>
    <row r="315" spans="1:12" x14ac:dyDescent="0.25">
      <c r="A315" s="240"/>
      <c r="B315" s="240"/>
      <c r="C315" s="240"/>
      <c r="D315" s="240"/>
      <c r="E315" s="240"/>
      <c r="F315" s="240"/>
      <c r="G315" s="240"/>
      <c r="H315" s="240"/>
      <c r="I315" s="240"/>
      <c r="J315" s="240"/>
      <c r="K315" s="240"/>
      <c r="L315" s="240"/>
    </row>
    <row r="316" spans="1:12" x14ac:dyDescent="0.25">
      <c r="A316" s="240"/>
      <c r="B316" s="240"/>
      <c r="C316" s="240"/>
      <c r="D316" s="240"/>
      <c r="E316" s="240"/>
      <c r="F316" s="240"/>
      <c r="G316" s="240"/>
      <c r="H316" s="240"/>
      <c r="I316" s="240"/>
      <c r="J316" s="240"/>
      <c r="K316" s="240"/>
      <c r="L316" s="240"/>
    </row>
    <row r="317" spans="1:12" x14ac:dyDescent="0.25">
      <c r="A317" s="240"/>
      <c r="B317" s="240"/>
      <c r="C317" s="240"/>
      <c r="D317" s="240"/>
      <c r="E317" s="240"/>
      <c r="F317" s="240"/>
      <c r="G317" s="240"/>
      <c r="H317" s="240"/>
      <c r="I317" s="240"/>
      <c r="J317" s="240"/>
      <c r="K317" s="240"/>
      <c r="L317" s="240"/>
    </row>
    <row r="318" spans="1:12" x14ac:dyDescent="0.25">
      <c r="A318" s="240"/>
      <c r="B318" s="240"/>
      <c r="C318" s="240"/>
      <c r="D318" s="240"/>
      <c r="E318" s="240"/>
      <c r="F318" s="240"/>
      <c r="G318" s="240"/>
      <c r="H318" s="240"/>
      <c r="I318" s="240"/>
      <c r="J318" s="240"/>
      <c r="K318" s="240"/>
      <c r="L318" s="240"/>
    </row>
    <row r="319" spans="1:12" x14ac:dyDescent="0.25">
      <c r="A319" s="240"/>
      <c r="B319" s="240"/>
      <c r="C319" s="240"/>
      <c r="D319" s="240"/>
      <c r="E319" s="240"/>
      <c r="F319" s="240"/>
      <c r="G319" s="240"/>
      <c r="H319" s="240"/>
      <c r="I319" s="240"/>
      <c r="J319" s="240"/>
      <c r="K319" s="240"/>
      <c r="L319" s="240"/>
    </row>
    <row r="320" spans="1:12" x14ac:dyDescent="0.25">
      <c r="A320" s="240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</row>
    <row r="321" spans="1:12" x14ac:dyDescent="0.25">
      <c r="A321" s="240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</row>
    <row r="322" spans="1:12" x14ac:dyDescent="0.25">
      <c r="A322" s="240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</row>
    <row r="323" spans="1:12" x14ac:dyDescent="0.25">
      <c r="A323" s="240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</row>
    <row r="324" spans="1:12" x14ac:dyDescent="0.25">
      <c r="A324" s="240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</row>
    <row r="325" spans="1:12" x14ac:dyDescent="0.25">
      <c r="A325" s="240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</row>
    <row r="326" spans="1:12" x14ac:dyDescent="0.25">
      <c r="A326" s="240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</row>
    <row r="327" spans="1:12" x14ac:dyDescent="0.25">
      <c r="A327" s="240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</row>
    <row r="328" spans="1:12" x14ac:dyDescent="0.25">
      <c r="A328" s="240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</row>
    <row r="329" spans="1:12" x14ac:dyDescent="0.25">
      <c r="A329" s="240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</row>
    <row r="330" spans="1:12" x14ac:dyDescent="0.25">
      <c r="A330" s="240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</row>
    <row r="331" spans="1:12" x14ac:dyDescent="0.25">
      <c r="A331" s="240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</row>
    <row r="332" spans="1:12" x14ac:dyDescent="0.25">
      <c r="A332" s="240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</row>
    <row r="333" spans="1:12" x14ac:dyDescent="0.25">
      <c r="A333" s="240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</row>
    <row r="334" spans="1:12" x14ac:dyDescent="0.25">
      <c r="A334" s="240"/>
      <c r="B334" s="240"/>
      <c r="C334" s="240"/>
      <c r="D334" s="240"/>
      <c r="E334" s="240"/>
      <c r="F334" s="240"/>
      <c r="G334" s="240"/>
      <c r="H334" s="240"/>
      <c r="I334" s="240"/>
      <c r="J334" s="240"/>
      <c r="K334" s="240"/>
      <c r="L334" s="240"/>
    </row>
    <row r="335" spans="1:12" x14ac:dyDescent="0.25">
      <c r="A335" s="240"/>
      <c r="B335" s="240"/>
      <c r="C335" s="240"/>
      <c r="D335" s="240"/>
      <c r="E335" s="240"/>
      <c r="F335" s="240"/>
      <c r="G335" s="240"/>
      <c r="H335" s="240"/>
      <c r="I335" s="240"/>
      <c r="J335" s="240"/>
      <c r="K335" s="240"/>
      <c r="L335" s="240"/>
    </row>
    <row r="336" spans="1:12" x14ac:dyDescent="0.25">
      <c r="A336" s="240"/>
      <c r="B336" s="240"/>
      <c r="C336" s="240"/>
      <c r="D336" s="240"/>
      <c r="E336" s="240"/>
      <c r="F336" s="240"/>
      <c r="G336" s="240"/>
      <c r="H336" s="240"/>
      <c r="I336" s="240"/>
      <c r="J336" s="240"/>
      <c r="K336" s="240"/>
      <c r="L336" s="240"/>
    </row>
    <row r="337" spans="1:12" x14ac:dyDescent="0.25">
      <c r="A337" s="240"/>
      <c r="B337" s="240"/>
      <c r="C337" s="240"/>
      <c r="D337" s="240"/>
      <c r="E337" s="240"/>
      <c r="F337" s="240"/>
      <c r="G337" s="240"/>
      <c r="H337" s="240"/>
      <c r="I337" s="240"/>
      <c r="J337" s="240"/>
      <c r="K337" s="240"/>
      <c r="L337" s="240"/>
    </row>
    <row r="338" spans="1:12" x14ac:dyDescent="0.25">
      <c r="A338" s="240"/>
      <c r="B338" s="240"/>
      <c r="C338" s="240"/>
      <c r="D338" s="240"/>
      <c r="E338" s="240"/>
      <c r="F338" s="240"/>
      <c r="G338" s="240"/>
      <c r="H338" s="240"/>
      <c r="I338" s="240"/>
      <c r="J338" s="240"/>
      <c r="K338" s="240"/>
      <c r="L338" s="240"/>
    </row>
    <row r="339" spans="1:12" x14ac:dyDescent="0.25">
      <c r="A339" s="240"/>
      <c r="B339" s="240"/>
      <c r="C339" s="240"/>
      <c r="D339" s="240"/>
      <c r="E339" s="240"/>
      <c r="F339" s="240"/>
      <c r="G339" s="240"/>
      <c r="H339" s="240"/>
      <c r="I339" s="240"/>
      <c r="J339" s="240"/>
      <c r="K339" s="240"/>
      <c r="L339" s="240"/>
    </row>
    <row r="340" spans="1:12" x14ac:dyDescent="0.25">
      <c r="A340" s="240"/>
      <c r="B340" s="240"/>
      <c r="C340" s="240"/>
      <c r="D340" s="240"/>
      <c r="E340" s="240"/>
      <c r="F340" s="240"/>
      <c r="G340" s="240"/>
      <c r="H340" s="240"/>
      <c r="I340" s="240"/>
      <c r="J340" s="240"/>
      <c r="K340" s="240"/>
      <c r="L340" s="240"/>
    </row>
    <row r="341" spans="1:12" x14ac:dyDescent="0.25">
      <c r="A341" s="240"/>
      <c r="B341" s="240"/>
      <c r="C341" s="240"/>
      <c r="D341" s="240"/>
      <c r="E341" s="240"/>
      <c r="F341" s="240"/>
      <c r="G341" s="240"/>
      <c r="H341" s="240"/>
      <c r="I341" s="240"/>
      <c r="J341" s="240"/>
      <c r="K341" s="240"/>
      <c r="L341" s="240"/>
    </row>
    <row r="342" spans="1:12" x14ac:dyDescent="0.25">
      <c r="A342" s="240"/>
      <c r="B342" s="240"/>
      <c r="C342" s="240"/>
      <c r="D342" s="240"/>
      <c r="E342" s="240"/>
      <c r="F342" s="240"/>
      <c r="G342" s="240"/>
      <c r="H342" s="240"/>
      <c r="I342" s="240"/>
      <c r="J342" s="240"/>
      <c r="K342" s="240"/>
      <c r="L342" s="240"/>
    </row>
    <row r="343" spans="1:12" x14ac:dyDescent="0.25">
      <c r="A343" s="240"/>
      <c r="B343" s="240"/>
      <c r="C343" s="240"/>
      <c r="D343" s="240"/>
      <c r="E343" s="240"/>
      <c r="F343" s="240"/>
      <c r="G343" s="240"/>
      <c r="H343" s="240"/>
      <c r="I343" s="240"/>
      <c r="J343" s="240"/>
      <c r="K343" s="240"/>
      <c r="L343" s="240"/>
    </row>
    <row r="344" spans="1:12" x14ac:dyDescent="0.25">
      <c r="A344" s="240"/>
      <c r="B344" s="240"/>
      <c r="C344" s="240"/>
      <c r="D344" s="240"/>
      <c r="E344" s="240"/>
      <c r="F344" s="240"/>
      <c r="G344" s="240"/>
      <c r="H344" s="240"/>
      <c r="I344" s="240"/>
      <c r="J344" s="240"/>
      <c r="K344" s="240"/>
      <c r="L344" s="240"/>
    </row>
    <row r="345" spans="1:12" x14ac:dyDescent="0.25">
      <c r="A345" s="240"/>
      <c r="B345" s="240"/>
      <c r="C345" s="240"/>
      <c r="D345" s="240"/>
      <c r="E345" s="240"/>
      <c r="F345" s="240"/>
      <c r="G345" s="240"/>
      <c r="H345" s="240"/>
      <c r="I345" s="240"/>
      <c r="J345" s="240"/>
      <c r="K345" s="240"/>
      <c r="L345" s="240"/>
    </row>
    <row r="346" spans="1:12" x14ac:dyDescent="0.25">
      <c r="A346" s="240"/>
      <c r="B346" s="240"/>
      <c r="C346" s="240"/>
      <c r="D346" s="240"/>
      <c r="E346" s="240"/>
      <c r="F346" s="240"/>
      <c r="G346" s="240"/>
      <c r="H346" s="240"/>
      <c r="I346" s="240"/>
      <c r="J346" s="240"/>
      <c r="K346" s="240"/>
      <c r="L346" s="240"/>
    </row>
    <row r="347" spans="1:12" x14ac:dyDescent="0.25">
      <c r="A347" s="240"/>
      <c r="B347" s="240"/>
      <c r="C347" s="240"/>
      <c r="D347" s="240"/>
      <c r="E347" s="240"/>
      <c r="F347" s="240"/>
      <c r="G347" s="240"/>
      <c r="H347" s="240"/>
      <c r="I347" s="240"/>
      <c r="J347" s="240"/>
      <c r="K347" s="240"/>
      <c r="L347" s="240"/>
    </row>
    <row r="348" spans="1:12" x14ac:dyDescent="0.25">
      <c r="A348" s="240"/>
      <c r="B348" s="240"/>
      <c r="C348" s="240"/>
      <c r="D348" s="240"/>
      <c r="E348" s="240"/>
      <c r="F348" s="240"/>
      <c r="G348" s="240"/>
      <c r="H348" s="240"/>
      <c r="I348" s="240"/>
      <c r="J348" s="240"/>
      <c r="K348" s="240"/>
      <c r="L348" s="240"/>
    </row>
    <row r="349" spans="1:12" x14ac:dyDescent="0.25">
      <c r="A349" s="240"/>
      <c r="B349" s="240"/>
      <c r="C349" s="240"/>
      <c r="D349" s="240"/>
      <c r="E349" s="240"/>
      <c r="F349" s="240"/>
      <c r="G349" s="240"/>
      <c r="H349" s="240"/>
      <c r="I349" s="240"/>
      <c r="J349" s="240"/>
      <c r="K349" s="240"/>
      <c r="L349" s="240"/>
    </row>
    <row r="350" spans="1:12" x14ac:dyDescent="0.25">
      <c r="A350" s="240"/>
      <c r="B350" s="240"/>
      <c r="C350" s="240"/>
      <c r="D350" s="240"/>
      <c r="E350" s="240"/>
      <c r="F350" s="240"/>
      <c r="G350" s="240"/>
      <c r="H350" s="240"/>
      <c r="I350" s="240"/>
      <c r="J350" s="240"/>
      <c r="K350" s="240"/>
      <c r="L350" s="240"/>
    </row>
    <row r="351" spans="1:12" x14ac:dyDescent="0.25">
      <c r="A351" s="240"/>
      <c r="B351" s="240"/>
      <c r="C351" s="240"/>
      <c r="D351" s="240"/>
      <c r="E351" s="240"/>
      <c r="F351" s="240"/>
      <c r="G351" s="240"/>
      <c r="H351" s="240"/>
      <c r="I351" s="240"/>
      <c r="J351" s="240"/>
      <c r="K351" s="240"/>
      <c r="L351" s="240"/>
    </row>
    <row r="352" spans="1:12" x14ac:dyDescent="0.25">
      <c r="A352" s="240"/>
      <c r="B352" s="240"/>
      <c r="C352" s="240"/>
      <c r="D352" s="240"/>
      <c r="E352" s="240"/>
      <c r="F352" s="240"/>
      <c r="G352" s="240"/>
      <c r="H352" s="240"/>
      <c r="I352" s="240"/>
      <c r="J352" s="240"/>
      <c r="K352" s="240"/>
      <c r="L352" s="240"/>
    </row>
    <row r="353" spans="1:12" x14ac:dyDescent="0.25">
      <c r="A353" s="240"/>
      <c r="B353" s="240"/>
      <c r="C353" s="240"/>
      <c r="D353" s="240"/>
      <c r="E353" s="240"/>
      <c r="F353" s="240"/>
      <c r="G353" s="240"/>
      <c r="H353" s="240"/>
      <c r="I353" s="240"/>
      <c r="J353" s="240"/>
      <c r="K353" s="240"/>
      <c r="L353" s="240"/>
    </row>
    <row r="354" spans="1:12" x14ac:dyDescent="0.25">
      <c r="A354" s="240"/>
      <c r="B354" s="240"/>
      <c r="C354" s="240"/>
      <c r="D354" s="240"/>
      <c r="E354" s="240"/>
      <c r="F354" s="240"/>
      <c r="G354" s="240"/>
      <c r="H354" s="240"/>
      <c r="I354" s="240"/>
      <c r="J354" s="240"/>
      <c r="K354" s="240"/>
      <c r="L354" s="240"/>
    </row>
    <row r="355" spans="1:12" x14ac:dyDescent="0.25">
      <c r="A355" s="240"/>
      <c r="B355" s="240"/>
      <c r="C355" s="240"/>
      <c r="D355" s="240"/>
      <c r="E355" s="240"/>
      <c r="F355" s="240"/>
      <c r="G355" s="240"/>
      <c r="H355" s="240"/>
      <c r="I355" s="240"/>
      <c r="J355" s="240"/>
      <c r="K355" s="240"/>
      <c r="L355" s="240"/>
    </row>
    <row r="356" spans="1:12" x14ac:dyDescent="0.25">
      <c r="A356" s="240"/>
      <c r="B356" s="240"/>
      <c r="C356" s="240"/>
      <c r="D356" s="240"/>
      <c r="E356" s="240"/>
      <c r="F356" s="240"/>
      <c r="G356" s="240"/>
      <c r="H356" s="240"/>
      <c r="I356" s="240"/>
      <c r="J356" s="240"/>
      <c r="K356" s="240"/>
      <c r="L356" s="240"/>
    </row>
    <row r="357" spans="1:12" x14ac:dyDescent="0.25">
      <c r="A357" s="240"/>
      <c r="B357" s="240"/>
      <c r="C357" s="240"/>
      <c r="D357" s="240"/>
      <c r="E357" s="240"/>
      <c r="F357" s="240"/>
      <c r="G357" s="240"/>
      <c r="H357" s="240"/>
      <c r="I357" s="240"/>
      <c r="J357" s="240"/>
      <c r="K357" s="240"/>
      <c r="L357" s="240"/>
    </row>
    <row r="358" spans="1:12" x14ac:dyDescent="0.25">
      <c r="A358" s="240"/>
      <c r="B358" s="240"/>
      <c r="C358" s="240"/>
      <c r="D358" s="240"/>
      <c r="E358" s="240"/>
      <c r="F358" s="240"/>
      <c r="G358" s="240"/>
      <c r="H358" s="240"/>
      <c r="I358" s="240"/>
      <c r="J358" s="240"/>
      <c r="K358" s="240"/>
      <c r="L358" s="240"/>
    </row>
    <row r="359" spans="1:12" x14ac:dyDescent="0.25">
      <c r="A359" s="240"/>
      <c r="B359" s="240"/>
      <c r="C359" s="240"/>
      <c r="D359" s="240"/>
      <c r="E359" s="240"/>
      <c r="F359" s="240"/>
      <c r="G359" s="240"/>
      <c r="H359" s="240"/>
      <c r="I359" s="240"/>
      <c r="J359" s="240"/>
      <c r="K359" s="240"/>
      <c r="L359" s="240"/>
    </row>
    <row r="360" spans="1:12" x14ac:dyDescent="0.25">
      <c r="A360" s="240"/>
      <c r="B360" s="240"/>
      <c r="C360" s="240"/>
      <c r="D360" s="240"/>
      <c r="E360" s="240"/>
      <c r="F360" s="240"/>
      <c r="G360" s="240"/>
      <c r="H360" s="240"/>
      <c r="I360" s="240"/>
      <c r="J360" s="240"/>
      <c r="K360" s="240"/>
      <c r="L360" s="240"/>
    </row>
    <row r="361" spans="1:12" x14ac:dyDescent="0.25">
      <c r="A361" s="240"/>
      <c r="B361" s="240"/>
      <c r="C361" s="240"/>
      <c r="D361" s="240"/>
      <c r="E361" s="240"/>
      <c r="F361" s="240"/>
      <c r="G361" s="240"/>
      <c r="H361" s="240"/>
      <c r="I361" s="240"/>
      <c r="J361" s="240"/>
      <c r="K361" s="240"/>
      <c r="L361" s="240"/>
    </row>
    <row r="362" spans="1:12" x14ac:dyDescent="0.25">
      <c r="A362" s="240"/>
      <c r="B362" s="240"/>
      <c r="C362" s="240"/>
      <c r="D362" s="240"/>
      <c r="E362" s="240"/>
      <c r="F362" s="240"/>
      <c r="G362" s="240"/>
      <c r="H362" s="240"/>
      <c r="I362" s="240"/>
      <c r="J362" s="240"/>
      <c r="K362" s="240"/>
      <c r="L362" s="240"/>
    </row>
    <row r="363" spans="1:12" x14ac:dyDescent="0.25">
      <c r="A363" s="240"/>
      <c r="B363" s="240"/>
      <c r="C363" s="240"/>
      <c r="D363" s="240"/>
      <c r="E363" s="240"/>
      <c r="F363" s="240"/>
      <c r="G363" s="240"/>
      <c r="H363" s="240"/>
      <c r="I363" s="240"/>
      <c r="J363" s="240"/>
      <c r="K363" s="240"/>
      <c r="L363" s="240"/>
    </row>
    <row r="364" spans="1:12" x14ac:dyDescent="0.25">
      <c r="A364" s="240"/>
      <c r="B364" s="240"/>
      <c r="C364" s="240"/>
      <c r="D364" s="240"/>
      <c r="E364" s="240"/>
      <c r="F364" s="240"/>
      <c r="G364" s="240"/>
      <c r="H364" s="240"/>
      <c r="I364" s="240"/>
      <c r="J364" s="240"/>
      <c r="K364" s="240"/>
      <c r="L364" s="240"/>
    </row>
    <row r="365" spans="1:12" x14ac:dyDescent="0.25">
      <c r="A365" s="240"/>
      <c r="B365" s="240"/>
      <c r="C365" s="240"/>
      <c r="D365" s="240"/>
      <c r="E365" s="240"/>
      <c r="F365" s="240"/>
      <c r="G365" s="240"/>
      <c r="H365" s="240"/>
      <c r="I365" s="240"/>
      <c r="J365" s="240"/>
      <c r="K365" s="240"/>
      <c r="L365" s="240"/>
    </row>
    <row r="366" spans="1:12" x14ac:dyDescent="0.25">
      <c r="A366" s="240"/>
      <c r="B366" s="240"/>
      <c r="C366" s="240"/>
      <c r="D366" s="240"/>
      <c r="E366" s="240"/>
      <c r="F366" s="240"/>
      <c r="G366" s="240"/>
      <c r="H366" s="240"/>
      <c r="I366" s="240"/>
      <c r="J366" s="240"/>
      <c r="K366" s="240"/>
      <c r="L366" s="240"/>
    </row>
    <row r="367" spans="1:12" x14ac:dyDescent="0.25">
      <c r="A367" s="240"/>
      <c r="B367" s="240"/>
      <c r="C367" s="240"/>
      <c r="D367" s="240"/>
      <c r="E367" s="240"/>
      <c r="F367" s="240"/>
      <c r="G367" s="240"/>
      <c r="H367" s="240"/>
      <c r="I367" s="240"/>
      <c r="J367" s="240"/>
      <c r="K367" s="240"/>
      <c r="L367" s="240"/>
    </row>
    <row r="368" spans="1:12" x14ac:dyDescent="0.25">
      <c r="A368" s="240"/>
      <c r="B368" s="240"/>
      <c r="C368" s="240"/>
      <c r="D368" s="240"/>
      <c r="E368" s="240"/>
      <c r="F368" s="240"/>
      <c r="G368" s="240"/>
      <c r="H368" s="240"/>
      <c r="I368" s="240"/>
      <c r="J368" s="240"/>
      <c r="K368" s="240"/>
      <c r="L368" s="240"/>
    </row>
    <row r="369" spans="1:12" x14ac:dyDescent="0.25">
      <c r="A369" s="240"/>
      <c r="B369" s="240"/>
      <c r="C369" s="240"/>
      <c r="D369" s="240"/>
      <c r="E369" s="240"/>
      <c r="F369" s="240"/>
      <c r="G369" s="240"/>
      <c r="H369" s="240"/>
      <c r="I369" s="240"/>
      <c r="J369" s="240"/>
      <c r="K369" s="240"/>
      <c r="L369" s="240"/>
    </row>
    <row r="370" spans="1:12" x14ac:dyDescent="0.25">
      <c r="A370" s="240"/>
      <c r="B370" s="240"/>
      <c r="C370" s="240"/>
      <c r="D370" s="240"/>
      <c r="E370" s="240"/>
      <c r="F370" s="240"/>
      <c r="G370" s="240"/>
      <c r="H370" s="240"/>
      <c r="I370" s="240"/>
      <c r="J370" s="240"/>
      <c r="K370" s="240"/>
      <c r="L370" s="240"/>
    </row>
    <row r="371" spans="1:12" x14ac:dyDescent="0.25">
      <c r="A371" s="240"/>
      <c r="B371" s="240"/>
      <c r="C371" s="240"/>
      <c r="D371" s="240"/>
      <c r="E371" s="240"/>
      <c r="F371" s="240"/>
      <c r="G371" s="240"/>
      <c r="H371" s="240"/>
      <c r="I371" s="240"/>
      <c r="J371" s="240"/>
      <c r="K371" s="240"/>
      <c r="L371" s="240"/>
    </row>
    <row r="372" spans="1:12" x14ac:dyDescent="0.25">
      <c r="A372" s="240"/>
      <c r="B372" s="240"/>
      <c r="C372" s="240"/>
      <c r="D372" s="240"/>
      <c r="E372" s="240"/>
      <c r="F372" s="240"/>
      <c r="G372" s="240"/>
      <c r="H372" s="240"/>
      <c r="I372" s="240"/>
      <c r="J372" s="240"/>
      <c r="K372" s="240"/>
      <c r="L372" s="240"/>
    </row>
    <row r="373" spans="1:12" x14ac:dyDescent="0.25">
      <c r="A373" s="240"/>
      <c r="B373" s="240"/>
      <c r="C373" s="240"/>
      <c r="D373" s="240"/>
      <c r="E373" s="240"/>
      <c r="F373" s="240"/>
      <c r="G373" s="240"/>
      <c r="H373" s="240"/>
      <c r="I373" s="240"/>
      <c r="J373" s="240"/>
      <c r="K373" s="240"/>
      <c r="L373" s="240"/>
    </row>
    <row r="374" spans="1:12" x14ac:dyDescent="0.25">
      <c r="A374" s="240"/>
      <c r="B374" s="240"/>
      <c r="C374" s="240"/>
      <c r="D374" s="240"/>
      <c r="E374" s="240"/>
      <c r="F374" s="240"/>
      <c r="G374" s="240"/>
      <c r="H374" s="240"/>
      <c r="I374" s="240"/>
      <c r="J374" s="240"/>
      <c r="K374" s="240"/>
      <c r="L374" s="240"/>
    </row>
    <row r="375" spans="1:12" x14ac:dyDescent="0.25">
      <c r="A375" s="240"/>
      <c r="B375" s="240"/>
      <c r="C375" s="240"/>
      <c r="D375" s="240"/>
      <c r="E375" s="240"/>
      <c r="F375" s="240"/>
      <c r="G375" s="240"/>
      <c r="H375" s="240"/>
      <c r="I375" s="240"/>
      <c r="J375" s="240"/>
      <c r="K375" s="240"/>
      <c r="L375" s="240"/>
    </row>
    <row r="376" spans="1:12" x14ac:dyDescent="0.25">
      <c r="A376" s="240"/>
      <c r="B376" s="240"/>
      <c r="C376" s="240"/>
      <c r="D376" s="240"/>
      <c r="E376" s="240"/>
      <c r="F376" s="240"/>
      <c r="G376" s="240"/>
      <c r="H376" s="240"/>
      <c r="I376" s="240"/>
      <c r="J376" s="240"/>
      <c r="K376" s="240"/>
      <c r="L376" s="240"/>
    </row>
    <row r="377" spans="1:12" x14ac:dyDescent="0.25">
      <c r="A377" s="240"/>
      <c r="B377" s="240"/>
      <c r="C377" s="240"/>
      <c r="D377" s="240"/>
      <c r="E377" s="240"/>
      <c r="F377" s="240"/>
      <c r="G377" s="240"/>
      <c r="H377" s="240"/>
      <c r="I377" s="240"/>
      <c r="J377" s="240"/>
      <c r="K377" s="240"/>
      <c r="L377" s="240"/>
    </row>
    <row r="378" spans="1:12" x14ac:dyDescent="0.25">
      <c r="A378" s="240"/>
      <c r="B378" s="240"/>
      <c r="C378" s="240"/>
      <c r="D378" s="240"/>
      <c r="E378" s="240"/>
      <c r="F378" s="240"/>
      <c r="G378" s="240"/>
      <c r="H378" s="240"/>
      <c r="I378" s="240"/>
      <c r="J378" s="240"/>
      <c r="K378" s="240"/>
      <c r="L378" s="240"/>
    </row>
    <row r="379" spans="1:12" x14ac:dyDescent="0.25">
      <c r="A379" s="240"/>
      <c r="B379" s="240"/>
      <c r="C379" s="240"/>
      <c r="D379" s="240"/>
      <c r="E379" s="240"/>
      <c r="F379" s="240"/>
      <c r="G379" s="240"/>
      <c r="H379" s="240"/>
      <c r="I379" s="240"/>
      <c r="J379" s="240"/>
      <c r="K379" s="240"/>
      <c r="L379" s="240"/>
    </row>
    <row r="380" spans="1:12" x14ac:dyDescent="0.25">
      <c r="A380" s="240"/>
      <c r="B380" s="240"/>
      <c r="C380" s="240"/>
      <c r="D380" s="240"/>
      <c r="E380" s="240"/>
      <c r="F380" s="240"/>
      <c r="G380" s="240"/>
      <c r="H380" s="240"/>
      <c r="I380" s="240"/>
      <c r="J380" s="240"/>
      <c r="K380" s="240"/>
      <c r="L380" s="240"/>
    </row>
    <row r="381" spans="1:12" x14ac:dyDescent="0.25">
      <c r="A381" s="240"/>
      <c r="B381" s="240"/>
      <c r="C381" s="240"/>
      <c r="D381" s="240"/>
      <c r="E381" s="240"/>
      <c r="F381" s="240"/>
      <c r="G381" s="240"/>
      <c r="H381" s="240"/>
      <c r="I381" s="240"/>
      <c r="J381" s="240"/>
      <c r="K381" s="240"/>
      <c r="L381" s="240"/>
    </row>
    <row r="382" spans="1:12" x14ac:dyDescent="0.25">
      <c r="A382" s="240"/>
      <c r="B382" s="240"/>
      <c r="C382" s="240"/>
      <c r="D382" s="240"/>
      <c r="E382" s="240"/>
      <c r="F382" s="240"/>
      <c r="G382" s="240"/>
      <c r="H382" s="240"/>
      <c r="I382" s="240"/>
      <c r="J382" s="240"/>
      <c r="K382" s="240"/>
      <c r="L382" s="240"/>
    </row>
    <row r="383" spans="1:12" x14ac:dyDescent="0.25">
      <c r="A383" s="240"/>
      <c r="B383" s="240"/>
      <c r="C383" s="240"/>
      <c r="D383" s="240"/>
      <c r="E383" s="240"/>
      <c r="F383" s="240"/>
      <c r="G383" s="240"/>
      <c r="H383" s="240"/>
      <c r="I383" s="240"/>
      <c r="J383" s="240"/>
      <c r="K383" s="240"/>
      <c r="L383" s="240"/>
    </row>
    <row r="384" spans="1:12" x14ac:dyDescent="0.25">
      <c r="A384" s="240"/>
      <c r="B384" s="240"/>
      <c r="C384" s="240"/>
      <c r="D384" s="240"/>
      <c r="E384" s="240"/>
      <c r="F384" s="240"/>
      <c r="G384" s="240"/>
      <c r="H384" s="240"/>
      <c r="I384" s="240"/>
      <c r="J384" s="240"/>
      <c r="K384" s="240"/>
      <c r="L384" s="240"/>
    </row>
    <row r="385" spans="1:12" x14ac:dyDescent="0.25">
      <c r="A385" s="240"/>
      <c r="B385" s="240"/>
      <c r="C385" s="240"/>
      <c r="D385" s="240"/>
      <c r="E385" s="240"/>
      <c r="F385" s="240"/>
      <c r="G385" s="240"/>
      <c r="H385" s="240"/>
      <c r="I385" s="240"/>
      <c r="J385" s="240"/>
      <c r="K385" s="240"/>
      <c r="L385" s="240"/>
    </row>
    <row r="386" spans="1:12" x14ac:dyDescent="0.25">
      <c r="A386" s="240"/>
      <c r="B386" s="240"/>
      <c r="C386" s="240"/>
      <c r="D386" s="240"/>
      <c r="E386" s="240"/>
      <c r="F386" s="240"/>
      <c r="G386" s="240"/>
      <c r="H386" s="240"/>
      <c r="I386" s="240"/>
      <c r="J386" s="240"/>
      <c r="K386" s="240"/>
      <c r="L386" s="240"/>
    </row>
    <row r="387" spans="1:12" x14ac:dyDescent="0.25">
      <c r="A387" s="240"/>
      <c r="B387" s="240"/>
      <c r="C387" s="240"/>
      <c r="D387" s="240"/>
      <c r="E387" s="240"/>
      <c r="F387" s="240"/>
      <c r="G387" s="240"/>
      <c r="H387" s="240"/>
      <c r="I387" s="240"/>
      <c r="J387" s="240"/>
      <c r="K387" s="240"/>
      <c r="L387" s="240"/>
    </row>
    <row r="388" spans="1:12" x14ac:dyDescent="0.25">
      <c r="A388" s="240"/>
      <c r="B388" s="240"/>
      <c r="C388" s="240"/>
      <c r="D388" s="240"/>
      <c r="E388" s="240"/>
      <c r="F388" s="240"/>
      <c r="G388" s="240"/>
      <c r="H388" s="240"/>
      <c r="I388" s="240"/>
      <c r="J388" s="240"/>
      <c r="K388" s="240"/>
      <c r="L388" s="240"/>
    </row>
    <row r="389" spans="1:12" x14ac:dyDescent="0.25">
      <c r="A389" s="240"/>
      <c r="B389" s="240"/>
      <c r="C389" s="240"/>
      <c r="D389" s="240"/>
      <c r="E389" s="240"/>
      <c r="F389" s="240"/>
      <c r="G389" s="240"/>
      <c r="H389" s="240"/>
      <c r="I389" s="240"/>
      <c r="J389" s="240"/>
      <c r="K389" s="240"/>
      <c r="L389" s="240"/>
    </row>
    <row r="390" spans="1:12" x14ac:dyDescent="0.25">
      <c r="A390" s="240"/>
      <c r="B390" s="240"/>
      <c r="C390" s="240"/>
      <c r="D390" s="240"/>
      <c r="E390" s="240"/>
      <c r="F390" s="240"/>
      <c r="G390" s="240"/>
      <c r="H390" s="240"/>
      <c r="I390" s="240"/>
      <c r="J390" s="240"/>
      <c r="K390" s="240"/>
      <c r="L390" s="240"/>
    </row>
    <row r="391" spans="1:12" x14ac:dyDescent="0.25">
      <c r="A391" s="240"/>
      <c r="B391" s="240"/>
      <c r="C391" s="240"/>
      <c r="D391" s="240"/>
      <c r="E391" s="240"/>
      <c r="F391" s="240"/>
      <c r="G391" s="240"/>
      <c r="H391" s="240"/>
      <c r="I391" s="240"/>
      <c r="J391" s="240"/>
      <c r="K391" s="240"/>
      <c r="L391" s="240"/>
    </row>
    <row r="392" spans="1:12" x14ac:dyDescent="0.25">
      <c r="A392" s="240"/>
      <c r="B392" s="240"/>
      <c r="C392" s="240"/>
      <c r="D392" s="240"/>
      <c r="E392" s="240"/>
      <c r="F392" s="240"/>
      <c r="G392" s="240"/>
      <c r="H392" s="240"/>
      <c r="I392" s="240"/>
      <c r="J392" s="240"/>
      <c r="K392" s="240"/>
      <c r="L392" s="240"/>
    </row>
    <row r="393" spans="1:12" x14ac:dyDescent="0.25">
      <c r="A393" s="240"/>
      <c r="B393" s="240"/>
      <c r="C393" s="240"/>
      <c r="D393" s="240"/>
      <c r="E393" s="240"/>
      <c r="F393" s="240"/>
      <c r="G393" s="240"/>
      <c r="H393" s="240"/>
      <c r="I393" s="240"/>
      <c r="J393" s="240"/>
      <c r="K393" s="240"/>
      <c r="L393" s="240"/>
    </row>
    <row r="394" spans="1:12" x14ac:dyDescent="0.25">
      <c r="A394" s="240"/>
      <c r="B394" s="240"/>
      <c r="C394" s="240"/>
      <c r="D394" s="240"/>
      <c r="E394" s="240"/>
      <c r="F394" s="240"/>
      <c r="G394" s="240"/>
      <c r="H394" s="240"/>
      <c r="I394" s="240"/>
      <c r="J394" s="240"/>
      <c r="K394" s="240"/>
      <c r="L394" s="240"/>
    </row>
    <row r="395" spans="1:12" x14ac:dyDescent="0.25">
      <c r="A395" s="240"/>
      <c r="B395" s="240"/>
      <c r="C395" s="240"/>
      <c r="D395" s="240"/>
      <c r="E395" s="240"/>
      <c r="F395" s="240"/>
      <c r="G395" s="240"/>
      <c r="H395" s="240"/>
      <c r="I395" s="240"/>
      <c r="J395" s="240"/>
      <c r="K395" s="240"/>
      <c r="L395" s="240"/>
    </row>
    <row r="396" spans="1:12" x14ac:dyDescent="0.25">
      <c r="A396" s="240"/>
      <c r="B396" s="240"/>
      <c r="C396" s="240"/>
      <c r="D396" s="240"/>
      <c r="E396" s="240"/>
      <c r="F396" s="240"/>
      <c r="G396" s="240"/>
      <c r="H396" s="240"/>
      <c r="I396" s="240"/>
      <c r="J396" s="240"/>
      <c r="K396" s="240"/>
      <c r="L396" s="240"/>
    </row>
    <row r="397" spans="1:12" x14ac:dyDescent="0.25">
      <c r="A397" s="240"/>
      <c r="B397" s="240"/>
      <c r="C397" s="240"/>
      <c r="D397" s="240"/>
      <c r="E397" s="240"/>
      <c r="F397" s="240"/>
      <c r="G397" s="240"/>
      <c r="H397" s="240"/>
      <c r="I397" s="240"/>
      <c r="J397" s="240"/>
      <c r="K397" s="240"/>
      <c r="L397" s="240"/>
    </row>
    <row r="398" spans="1:12" x14ac:dyDescent="0.25">
      <c r="A398" s="240"/>
      <c r="B398" s="240"/>
      <c r="C398" s="240"/>
      <c r="D398" s="240"/>
      <c r="E398" s="240"/>
      <c r="F398" s="240"/>
      <c r="G398" s="240"/>
      <c r="H398" s="240"/>
      <c r="I398" s="240"/>
      <c r="J398" s="240"/>
      <c r="K398" s="240"/>
      <c r="L398" s="240"/>
    </row>
    <row r="399" spans="1:12" x14ac:dyDescent="0.25">
      <c r="A399" s="240"/>
      <c r="B399" s="240"/>
      <c r="C399" s="240"/>
      <c r="D399" s="240"/>
      <c r="E399" s="240"/>
      <c r="F399" s="240"/>
      <c r="G399" s="240"/>
      <c r="H399" s="240"/>
      <c r="I399" s="240"/>
      <c r="J399" s="240"/>
      <c r="K399" s="240"/>
      <c r="L399" s="240"/>
    </row>
    <row r="400" spans="1:12" x14ac:dyDescent="0.25">
      <c r="A400" s="240"/>
      <c r="B400" s="240"/>
      <c r="C400" s="240"/>
      <c r="D400" s="240"/>
      <c r="E400" s="240"/>
      <c r="F400" s="240"/>
      <c r="G400" s="240"/>
      <c r="H400" s="240"/>
      <c r="I400" s="240"/>
      <c r="J400" s="240"/>
      <c r="K400" s="240"/>
      <c r="L400" s="240"/>
    </row>
    <row r="401" spans="1:12" x14ac:dyDescent="0.25">
      <c r="A401" s="240"/>
      <c r="B401" s="240"/>
      <c r="C401" s="240"/>
      <c r="D401" s="240"/>
      <c r="E401" s="240"/>
      <c r="F401" s="240"/>
      <c r="G401" s="240"/>
      <c r="H401" s="240"/>
      <c r="I401" s="240"/>
      <c r="J401" s="240"/>
      <c r="K401" s="240"/>
      <c r="L401" s="240"/>
    </row>
    <row r="402" spans="1:12" x14ac:dyDescent="0.25">
      <c r="A402" s="240"/>
      <c r="B402" s="240"/>
      <c r="C402" s="240"/>
      <c r="D402" s="240"/>
      <c r="E402" s="240"/>
      <c r="F402" s="240"/>
      <c r="G402" s="240"/>
      <c r="H402" s="240"/>
      <c r="I402" s="240"/>
      <c r="J402" s="240"/>
      <c r="K402" s="240"/>
      <c r="L402" s="240"/>
    </row>
    <row r="403" spans="1:12" x14ac:dyDescent="0.25">
      <c r="A403" s="240"/>
      <c r="B403" s="240"/>
      <c r="C403" s="240"/>
      <c r="D403" s="240"/>
      <c r="E403" s="240"/>
      <c r="F403" s="240"/>
      <c r="G403" s="240"/>
      <c r="H403" s="240"/>
      <c r="I403" s="240"/>
      <c r="J403" s="240"/>
      <c r="K403" s="240"/>
      <c r="L403" s="240"/>
    </row>
    <row r="404" spans="1:12" x14ac:dyDescent="0.25">
      <c r="A404" s="240"/>
      <c r="B404" s="240"/>
      <c r="C404" s="240"/>
      <c r="D404" s="240"/>
      <c r="E404" s="240"/>
      <c r="F404" s="240"/>
      <c r="G404" s="240"/>
      <c r="H404" s="240"/>
      <c r="I404" s="240"/>
      <c r="J404" s="240"/>
      <c r="K404" s="240"/>
      <c r="L404" s="240"/>
    </row>
    <row r="405" spans="1:12" x14ac:dyDescent="0.25">
      <c r="A405" s="240"/>
      <c r="B405" s="240"/>
      <c r="C405" s="240"/>
      <c r="D405" s="240"/>
      <c r="E405" s="240"/>
      <c r="F405" s="240"/>
      <c r="G405" s="240"/>
      <c r="H405" s="240"/>
      <c r="I405" s="240"/>
      <c r="J405" s="240"/>
      <c r="K405" s="240"/>
      <c r="L405" s="240"/>
    </row>
    <row r="406" spans="1:12" x14ac:dyDescent="0.25">
      <c r="A406" s="240"/>
      <c r="B406" s="240"/>
      <c r="C406" s="240"/>
      <c r="D406" s="240"/>
      <c r="E406" s="240"/>
      <c r="F406" s="240"/>
      <c r="G406" s="240"/>
      <c r="H406" s="240"/>
      <c r="I406" s="240"/>
      <c r="J406" s="240"/>
      <c r="K406" s="240"/>
      <c r="L406" s="240"/>
    </row>
    <row r="407" spans="1:12" x14ac:dyDescent="0.25">
      <c r="A407" s="240"/>
      <c r="B407" s="240"/>
      <c r="C407" s="240"/>
      <c r="D407" s="240"/>
      <c r="E407" s="240"/>
      <c r="F407" s="240"/>
      <c r="G407" s="240"/>
      <c r="H407" s="240"/>
      <c r="I407" s="240"/>
      <c r="J407" s="240"/>
      <c r="K407" s="240"/>
      <c r="L407" s="240"/>
    </row>
    <row r="408" spans="1:12" x14ac:dyDescent="0.25">
      <c r="A408" s="240"/>
      <c r="B408" s="240"/>
      <c r="C408" s="240"/>
      <c r="D408" s="240"/>
      <c r="E408" s="240"/>
      <c r="F408" s="240"/>
      <c r="G408" s="240"/>
      <c r="H408" s="240"/>
      <c r="I408" s="240"/>
      <c r="J408" s="240"/>
      <c r="K408" s="240"/>
      <c r="L408" s="240"/>
    </row>
    <row r="409" spans="1:12" x14ac:dyDescent="0.25">
      <c r="A409" s="240"/>
      <c r="B409" s="240"/>
      <c r="C409" s="240"/>
      <c r="D409" s="240"/>
      <c r="E409" s="240"/>
      <c r="F409" s="240"/>
      <c r="G409" s="240"/>
      <c r="H409" s="240"/>
      <c r="I409" s="240"/>
      <c r="J409" s="240"/>
      <c r="K409" s="240"/>
      <c r="L409" s="240"/>
    </row>
    <row r="410" spans="1:12" x14ac:dyDescent="0.25">
      <c r="A410" s="240"/>
      <c r="B410" s="240"/>
      <c r="C410" s="240"/>
      <c r="D410" s="240"/>
      <c r="E410" s="240"/>
      <c r="F410" s="240"/>
      <c r="G410" s="240"/>
      <c r="H410" s="240"/>
      <c r="I410" s="240"/>
      <c r="J410" s="240"/>
      <c r="K410" s="240"/>
      <c r="L410" s="240"/>
    </row>
    <row r="411" spans="1:12" x14ac:dyDescent="0.25">
      <c r="A411" s="240"/>
      <c r="B411" s="240"/>
      <c r="C411" s="240"/>
      <c r="D411" s="240"/>
      <c r="E411" s="240"/>
      <c r="F411" s="240"/>
      <c r="G411" s="240"/>
      <c r="H411" s="240"/>
      <c r="I411" s="240"/>
      <c r="J411" s="240"/>
      <c r="K411" s="240"/>
      <c r="L411" s="240"/>
    </row>
    <row r="412" spans="1:12" x14ac:dyDescent="0.25">
      <c r="A412" s="240"/>
      <c r="B412" s="240"/>
      <c r="C412" s="240"/>
      <c r="D412" s="240"/>
      <c r="E412" s="240"/>
      <c r="F412" s="240"/>
      <c r="G412" s="240"/>
      <c r="H412" s="240"/>
      <c r="I412" s="240"/>
      <c r="J412" s="240"/>
      <c r="K412" s="240"/>
      <c r="L412" s="240"/>
    </row>
    <row r="413" spans="1:12" x14ac:dyDescent="0.25">
      <c r="A413" s="240"/>
      <c r="B413" s="240"/>
      <c r="C413" s="240"/>
      <c r="D413" s="240"/>
      <c r="E413" s="240"/>
      <c r="F413" s="240"/>
      <c r="G413" s="240"/>
      <c r="H413" s="240"/>
      <c r="I413" s="240"/>
      <c r="J413" s="240"/>
      <c r="K413" s="240"/>
      <c r="L413" s="240"/>
    </row>
    <row r="414" spans="1:12" x14ac:dyDescent="0.25">
      <c r="A414" s="240"/>
      <c r="B414" s="240"/>
      <c r="C414" s="240"/>
      <c r="D414" s="240"/>
      <c r="E414" s="240"/>
      <c r="F414" s="240"/>
      <c r="G414" s="240"/>
      <c r="H414" s="240"/>
      <c r="I414" s="240"/>
      <c r="J414" s="240"/>
      <c r="K414" s="240"/>
      <c r="L414" s="240"/>
    </row>
    <row r="415" spans="1:12" x14ac:dyDescent="0.25">
      <c r="A415" s="240"/>
      <c r="B415" s="240"/>
      <c r="C415" s="240"/>
      <c r="D415" s="240"/>
      <c r="E415" s="240"/>
      <c r="F415" s="240"/>
      <c r="G415" s="240"/>
      <c r="H415" s="240"/>
      <c r="I415" s="240"/>
      <c r="J415" s="240"/>
      <c r="K415" s="240"/>
      <c r="L415" s="240"/>
    </row>
    <row r="416" spans="1:12" x14ac:dyDescent="0.25">
      <c r="A416" s="240"/>
      <c r="B416" s="240"/>
      <c r="C416" s="240"/>
      <c r="D416" s="240"/>
      <c r="E416" s="240"/>
      <c r="F416" s="240"/>
      <c r="G416" s="240"/>
      <c r="H416" s="240"/>
      <c r="I416" s="240"/>
      <c r="J416" s="240"/>
      <c r="K416" s="240"/>
      <c r="L416" s="240"/>
    </row>
    <row r="417" spans="1:12" x14ac:dyDescent="0.25">
      <c r="A417" s="240"/>
      <c r="B417" s="240"/>
      <c r="C417" s="240"/>
      <c r="D417" s="240"/>
      <c r="E417" s="240"/>
      <c r="F417" s="240"/>
      <c r="G417" s="240"/>
      <c r="H417" s="240"/>
      <c r="I417" s="240"/>
      <c r="J417" s="240"/>
      <c r="K417" s="240"/>
      <c r="L417" s="240"/>
    </row>
    <row r="418" spans="1:12" x14ac:dyDescent="0.25">
      <c r="A418" s="240"/>
      <c r="B418" s="240"/>
      <c r="C418" s="240"/>
      <c r="D418" s="240"/>
      <c r="E418" s="240"/>
      <c r="F418" s="240"/>
      <c r="G418" s="240"/>
      <c r="H418" s="240"/>
      <c r="I418" s="240"/>
      <c r="J418" s="240"/>
      <c r="K418" s="240"/>
      <c r="L418" s="240"/>
    </row>
    <row r="419" spans="1:12" x14ac:dyDescent="0.25">
      <c r="A419" s="240"/>
      <c r="B419" s="240"/>
      <c r="C419" s="240"/>
      <c r="D419" s="240"/>
      <c r="E419" s="240"/>
      <c r="F419" s="240"/>
      <c r="G419" s="240"/>
      <c r="H419" s="240"/>
      <c r="I419" s="240"/>
      <c r="J419" s="240"/>
      <c r="K419" s="240"/>
      <c r="L419" s="240"/>
    </row>
    <row r="420" spans="1:12" x14ac:dyDescent="0.25">
      <c r="A420" s="240"/>
      <c r="B420" s="240"/>
      <c r="C420" s="240"/>
      <c r="D420" s="240"/>
      <c r="E420" s="240"/>
      <c r="F420" s="240"/>
      <c r="G420" s="240"/>
      <c r="H420" s="240"/>
      <c r="I420" s="240"/>
      <c r="J420" s="240"/>
      <c r="K420" s="240"/>
      <c r="L420" s="240"/>
    </row>
    <row r="421" spans="1:12" x14ac:dyDescent="0.25">
      <c r="A421" s="240"/>
      <c r="B421" s="240"/>
      <c r="C421" s="240"/>
      <c r="D421" s="240"/>
      <c r="E421" s="240"/>
      <c r="F421" s="240"/>
      <c r="G421" s="240"/>
      <c r="H421" s="240"/>
      <c r="I421" s="240"/>
      <c r="J421" s="240"/>
      <c r="K421" s="240"/>
      <c r="L421" s="240"/>
    </row>
    <row r="422" spans="1:12" x14ac:dyDescent="0.25">
      <c r="A422" s="240"/>
      <c r="B422" s="240"/>
      <c r="C422" s="240"/>
      <c r="D422" s="240"/>
      <c r="E422" s="240"/>
      <c r="F422" s="240"/>
      <c r="G422" s="240"/>
      <c r="H422" s="240"/>
      <c r="I422" s="240"/>
      <c r="J422" s="240"/>
      <c r="K422" s="240"/>
      <c r="L422" s="240"/>
    </row>
    <row r="423" spans="1:12" x14ac:dyDescent="0.25">
      <c r="A423" s="240"/>
      <c r="B423" s="240"/>
      <c r="C423" s="240"/>
      <c r="D423" s="240"/>
      <c r="E423" s="240"/>
      <c r="F423" s="240"/>
      <c r="G423" s="240"/>
      <c r="H423" s="240"/>
      <c r="I423" s="240"/>
      <c r="J423" s="240"/>
      <c r="K423" s="240"/>
      <c r="L423" s="240"/>
    </row>
    <row r="424" spans="1:12" x14ac:dyDescent="0.25">
      <c r="A424" s="240"/>
      <c r="B424" s="240"/>
      <c r="C424" s="240"/>
      <c r="D424" s="240"/>
      <c r="E424" s="240"/>
      <c r="F424" s="240"/>
      <c r="G424" s="240"/>
      <c r="H424" s="240"/>
      <c r="I424" s="240"/>
      <c r="J424" s="240"/>
      <c r="K424" s="240"/>
      <c r="L424" s="240"/>
    </row>
    <row r="425" spans="1:12" x14ac:dyDescent="0.25">
      <c r="A425" s="240"/>
      <c r="B425" s="240"/>
      <c r="C425" s="240"/>
      <c r="D425" s="240"/>
      <c r="E425" s="240"/>
      <c r="F425" s="240"/>
      <c r="G425" s="240"/>
      <c r="H425" s="240"/>
      <c r="I425" s="240"/>
      <c r="J425" s="240"/>
      <c r="K425" s="240"/>
      <c r="L425" s="240"/>
    </row>
    <row r="426" spans="1:12" x14ac:dyDescent="0.25">
      <c r="A426" s="240"/>
      <c r="B426" s="240"/>
      <c r="C426" s="240"/>
      <c r="D426" s="240"/>
      <c r="E426" s="240"/>
      <c r="F426" s="240"/>
      <c r="G426" s="240"/>
      <c r="H426" s="240"/>
      <c r="I426" s="240"/>
      <c r="J426" s="240"/>
      <c r="K426" s="240"/>
      <c r="L426" s="240"/>
    </row>
    <row r="427" spans="1:12" x14ac:dyDescent="0.25">
      <c r="A427" s="240"/>
      <c r="B427" s="240"/>
      <c r="C427" s="240"/>
      <c r="D427" s="240"/>
      <c r="E427" s="240"/>
      <c r="F427" s="240"/>
      <c r="G427" s="240"/>
      <c r="H427" s="240"/>
      <c r="I427" s="240"/>
      <c r="J427" s="240"/>
      <c r="K427" s="240"/>
      <c r="L427" s="240"/>
    </row>
    <row r="428" spans="1:12" x14ac:dyDescent="0.25">
      <c r="A428" s="240"/>
      <c r="B428" s="240"/>
      <c r="C428" s="240"/>
      <c r="D428" s="240"/>
      <c r="E428" s="240"/>
      <c r="F428" s="240"/>
      <c r="G428" s="240"/>
      <c r="H428" s="240"/>
      <c r="I428" s="240"/>
      <c r="J428" s="240"/>
      <c r="K428" s="240"/>
      <c r="L428" s="240"/>
    </row>
    <row r="429" spans="1:12" x14ac:dyDescent="0.25">
      <c r="A429" s="240"/>
      <c r="B429" s="240"/>
      <c r="C429" s="240"/>
      <c r="D429" s="240"/>
      <c r="E429" s="240"/>
      <c r="F429" s="240"/>
      <c r="G429" s="240"/>
      <c r="H429" s="240"/>
      <c r="I429" s="240"/>
      <c r="J429" s="240"/>
      <c r="K429" s="240"/>
      <c r="L429" s="240"/>
    </row>
    <row r="430" spans="1:12" x14ac:dyDescent="0.25">
      <c r="A430" s="240"/>
      <c r="B430" s="240"/>
      <c r="C430" s="240"/>
      <c r="D430" s="240"/>
      <c r="E430" s="240"/>
      <c r="F430" s="240"/>
      <c r="G430" s="240"/>
      <c r="H430" s="240"/>
      <c r="I430" s="240"/>
      <c r="J430" s="240"/>
      <c r="K430" s="240"/>
      <c r="L430" s="240"/>
    </row>
    <row r="431" spans="1:12" x14ac:dyDescent="0.25">
      <c r="A431" s="240"/>
      <c r="B431" s="240"/>
      <c r="C431" s="240"/>
      <c r="D431" s="240"/>
      <c r="E431" s="240"/>
      <c r="F431" s="240"/>
      <c r="G431" s="240"/>
      <c r="H431" s="240"/>
      <c r="I431" s="240"/>
      <c r="J431" s="240"/>
      <c r="K431" s="240"/>
      <c r="L431" s="240"/>
    </row>
    <row r="432" spans="1:12" x14ac:dyDescent="0.25">
      <c r="A432" s="240"/>
      <c r="B432" s="240"/>
      <c r="C432" s="240"/>
      <c r="D432" s="240"/>
      <c r="E432" s="240"/>
      <c r="F432" s="240"/>
      <c r="G432" s="240"/>
      <c r="H432" s="240"/>
      <c r="I432" s="240"/>
      <c r="J432" s="240"/>
      <c r="K432" s="240"/>
      <c r="L432" s="240"/>
    </row>
    <row r="433" spans="1:12" x14ac:dyDescent="0.25">
      <c r="A433" s="240"/>
      <c r="B433" s="240"/>
      <c r="C433" s="240"/>
      <c r="D433" s="240"/>
      <c r="E433" s="240"/>
      <c r="F433" s="240"/>
      <c r="G433" s="240"/>
      <c r="H433" s="240"/>
      <c r="I433" s="240"/>
      <c r="J433" s="240"/>
      <c r="K433" s="240"/>
      <c r="L433" s="240"/>
    </row>
    <row r="434" spans="1:12" x14ac:dyDescent="0.25">
      <c r="A434" s="240"/>
      <c r="B434" s="240"/>
      <c r="C434" s="240"/>
      <c r="D434" s="240"/>
      <c r="E434" s="240"/>
      <c r="F434" s="240"/>
      <c r="G434" s="240"/>
      <c r="H434" s="240"/>
      <c r="I434" s="240"/>
      <c r="J434" s="240"/>
      <c r="K434" s="240"/>
      <c r="L434" s="240"/>
    </row>
    <row r="435" spans="1:12" x14ac:dyDescent="0.25">
      <c r="A435" s="240"/>
      <c r="B435" s="240"/>
      <c r="C435" s="240"/>
      <c r="D435" s="240"/>
      <c r="E435" s="240"/>
      <c r="F435" s="240"/>
      <c r="G435" s="240"/>
      <c r="H435" s="240"/>
      <c r="I435" s="240"/>
      <c r="J435" s="240"/>
      <c r="K435" s="240"/>
      <c r="L435" s="240"/>
    </row>
    <row r="436" spans="1:12" x14ac:dyDescent="0.25">
      <c r="A436" s="240"/>
      <c r="B436" s="240"/>
      <c r="C436" s="240"/>
      <c r="D436" s="240"/>
      <c r="E436" s="240"/>
      <c r="F436" s="240"/>
      <c r="G436" s="240"/>
      <c r="H436" s="240"/>
      <c r="I436" s="240"/>
      <c r="J436" s="240"/>
      <c r="K436" s="240"/>
      <c r="L436" s="240"/>
    </row>
    <row r="437" spans="1:12" x14ac:dyDescent="0.25">
      <c r="A437" s="240"/>
      <c r="B437" s="240"/>
      <c r="C437" s="240"/>
      <c r="D437" s="240"/>
      <c r="E437" s="240"/>
      <c r="F437" s="240"/>
      <c r="G437" s="240"/>
      <c r="H437" s="240"/>
      <c r="I437" s="240"/>
      <c r="J437" s="240"/>
      <c r="K437" s="240"/>
      <c r="L437" s="240"/>
    </row>
    <row r="438" spans="1:12" x14ac:dyDescent="0.25">
      <c r="A438" s="240"/>
      <c r="B438" s="240"/>
      <c r="C438" s="240"/>
      <c r="D438" s="240"/>
      <c r="E438" s="240"/>
      <c r="F438" s="240"/>
      <c r="G438" s="240"/>
      <c r="H438" s="240"/>
      <c r="I438" s="240"/>
      <c r="J438" s="240"/>
      <c r="K438" s="240"/>
      <c r="L438" s="240"/>
    </row>
    <row r="439" spans="1:12" x14ac:dyDescent="0.25">
      <c r="A439" s="240"/>
      <c r="B439" s="240"/>
      <c r="C439" s="240"/>
      <c r="D439" s="240"/>
      <c r="E439" s="240"/>
      <c r="F439" s="240"/>
      <c r="G439" s="240"/>
      <c r="H439" s="240"/>
      <c r="I439" s="240"/>
      <c r="J439" s="240"/>
      <c r="K439" s="240"/>
      <c r="L439" s="240"/>
    </row>
    <row r="440" spans="1:12" x14ac:dyDescent="0.25">
      <c r="A440" s="240"/>
      <c r="B440" s="240"/>
      <c r="C440" s="240"/>
      <c r="D440" s="240"/>
      <c r="E440" s="240"/>
      <c r="F440" s="240"/>
      <c r="G440" s="240"/>
      <c r="H440" s="240"/>
      <c r="I440" s="240"/>
      <c r="J440" s="240"/>
      <c r="K440" s="240"/>
      <c r="L440" s="240"/>
    </row>
    <row r="441" spans="1:12" x14ac:dyDescent="0.25">
      <c r="A441" s="240"/>
      <c r="B441" s="240"/>
      <c r="C441" s="240"/>
      <c r="D441" s="240"/>
      <c r="E441" s="240"/>
      <c r="F441" s="240"/>
      <c r="G441" s="240"/>
      <c r="H441" s="240"/>
      <c r="I441" s="240"/>
      <c r="J441" s="240"/>
      <c r="K441" s="240"/>
      <c r="L441" s="240"/>
    </row>
    <row r="442" spans="1:12" x14ac:dyDescent="0.25">
      <c r="A442" s="240"/>
      <c r="B442" s="240"/>
      <c r="C442" s="240"/>
      <c r="D442" s="240"/>
      <c r="E442" s="240"/>
      <c r="F442" s="240"/>
      <c r="G442" s="240"/>
      <c r="H442" s="240"/>
      <c r="I442" s="240"/>
      <c r="J442" s="240"/>
      <c r="K442" s="240"/>
      <c r="L442" s="240"/>
    </row>
    <row r="443" spans="1:12" x14ac:dyDescent="0.25">
      <c r="A443" s="240"/>
      <c r="B443" s="240"/>
      <c r="C443" s="240"/>
      <c r="D443" s="240"/>
      <c r="E443" s="240"/>
      <c r="F443" s="240"/>
      <c r="G443" s="240"/>
      <c r="H443" s="240"/>
      <c r="I443" s="240"/>
      <c r="J443" s="240"/>
      <c r="K443" s="240"/>
      <c r="L443" s="240"/>
    </row>
    <row r="444" spans="1:12" x14ac:dyDescent="0.25">
      <c r="A444" s="240"/>
      <c r="B444" s="240"/>
      <c r="C444" s="240"/>
      <c r="D444" s="240"/>
      <c r="E444" s="240"/>
      <c r="F444" s="240"/>
      <c r="G444" s="240"/>
      <c r="H444" s="240"/>
      <c r="I444" s="240"/>
      <c r="J444" s="240"/>
      <c r="K444" s="240"/>
      <c r="L444" s="240"/>
    </row>
    <row r="445" spans="1:12" x14ac:dyDescent="0.25">
      <c r="A445" s="240"/>
      <c r="B445" s="240"/>
      <c r="C445" s="240"/>
      <c r="D445" s="240"/>
      <c r="E445" s="240"/>
      <c r="F445" s="240"/>
      <c r="G445" s="240"/>
      <c r="H445" s="240"/>
      <c r="I445" s="240"/>
      <c r="J445" s="240"/>
      <c r="K445" s="240"/>
      <c r="L445" s="240"/>
    </row>
    <row r="446" spans="1:12" x14ac:dyDescent="0.25">
      <c r="A446" s="240"/>
      <c r="B446" s="240"/>
      <c r="C446" s="240"/>
      <c r="D446" s="240"/>
      <c r="E446" s="240"/>
      <c r="F446" s="240"/>
      <c r="G446" s="240"/>
      <c r="H446" s="240"/>
      <c r="I446" s="240"/>
      <c r="J446" s="240"/>
      <c r="K446" s="240"/>
      <c r="L446" s="240"/>
    </row>
    <row r="447" spans="1:12" x14ac:dyDescent="0.25">
      <c r="A447" s="240"/>
      <c r="B447" s="240"/>
      <c r="C447" s="240"/>
      <c r="D447" s="240"/>
      <c r="E447" s="240"/>
      <c r="F447" s="240"/>
      <c r="G447" s="240"/>
      <c r="H447" s="240"/>
      <c r="I447" s="240"/>
      <c r="J447" s="240"/>
      <c r="K447" s="240"/>
      <c r="L447" s="240"/>
    </row>
    <row r="448" spans="1:12" x14ac:dyDescent="0.25">
      <c r="A448" s="240"/>
      <c r="B448" s="240"/>
      <c r="C448" s="240"/>
      <c r="D448" s="240"/>
      <c r="E448" s="240"/>
      <c r="F448" s="240"/>
      <c r="G448" s="240"/>
      <c r="H448" s="240"/>
      <c r="I448" s="240"/>
      <c r="J448" s="240"/>
      <c r="K448" s="240"/>
      <c r="L448" s="240"/>
    </row>
    <row r="449" spans="1:12" x14ac:dyDescent="0.25">
      <c r="A449" s="240"/>
      <c r="B449" s="240"/>
      <c r="C449" s="240"/>
      <c r="D449" s="240"/>
      <c r="E449" s="240"/>
      <c r="F449" s="240"/>
      <c r="G449" s="240"/>
      <c r="H449" s="240"/>
      <c r="I449" s="240"/>
      <c r="J449" s="240"/>
      <c r="K449" s="240"/>
      <c r="L449" s="240"/>
    </row>
    <row r="450" spans="1:12" x14ac:dyDescent="0.25">
      <c r="A450" s="240"/>
      <c r="B450" s="240"/>
      <c r="C450" s="240"/>
      <c r="D450" s="240"/>
      <c r="E450" s="240"/>
      <c r="F450" s="240"/>
      <c r="G450" s="240"/>
      <c r="H450" s="240"/>
      <c r="I450" s="240"/>
      <c r="J450" s="240"/>
      <c r="K450" s="240"/>
      <c r="L450" s="240"/>
    </row>
    <row r="451" spans="1:12" x14ac:dyDescent="0.25">
      <c r="A451" s="240"/>
      <c r="B451" s="240"/>
      <c r="C451" s="240"/>
      <c r="D451" s="240"/>
      <c r="E451" s="240"/>
      <c r="F451" s="240"/>
      <c r="G451" s="240"/>
      <c r="H451" s="240"/>
      <c r="I451" s="240"/>
      <c r="J451" s="240"/>
      <c r="K451" s="240"/>
      <c r="L451" s="240"/>
    </row>
    <row r="452" spans="1:12" x14ac:dyDescent="0.25">
      <c r="A452" s="240"/>
      <c r="B452" s="240"/>
      <c r="C452" s="240"/>
      <c r="D452" s="240"/>
      <c r="E452" s="240"/>
      <c r="F452" s="240"/>
      <c r="G452" s="240"/>
      <c r="H452" s="240"/>
      <c r="I452" s="240"/>
      <c r="J452" s="240"/>
      <c r="K452" s="240"/>
      <c r="L452" s="240"/>
    </row>
    <row r="453" spans="1:12" x14ac:dyDescent="0.25">
      <c r="A453" s="240"/>
      <c r="B453" s="240"/>
      <c r="C453" s="240"/>
      <c r="D453" s="240"/>
      <c r="E453" s="240"/>
      <c r="F453" s="240"/>
      <c r="G453" s="240"/>
      <c r="H453" s="240"/>
      <c r="I453" s="240"/>
      <c r="J453" s="240"/>
      <c r="K453" s="240"/>
      <c r="L453" s="240"/>
    </row>
    <row r="454" spans="1:12" x14ac:dyDescent="0.25">
      <c r="A454" s="240"/>
      <c r="B454" s="240"/>
      <c r="C454" s="240"/>
      <c r="D454" s="240"/>
      <c r="E454" s="240"/>
      <c r="F454" s="240"/>
      <c r="G454" s="240"/>
      <c r="H454" s="240"/>
      <c r="I454" s="240"/>
      <c r="J454" s="240"/>
      <c r="K454" s="240"/>
      <c r="L454" s="240"/>
    </row>
    <row r="455" spans="1:12" x14ac:dyDescent="0.25">
      <c r="A455" s="240"/>
      <c r="B455" s="240"/>
      <c r="C455" s="240"/>
      <c r="D455" s="240"/>
      <c r="E455" s="240"/>
      <c r="F455" s="240"/>
      <c r="G455" s="240"/>
      <c r="H455" s="240"/>
      <c r="I455" s="240"/>
      <c r="J455" s="240"/>
      <c r="K455" s="240"/>
      <c r="L455" s="240"/>
    </row>
    <row r="456" spans="1:12" x14ac:dyDescent="0.25">
      <c r="A456" s="240"/>
      <c r="B456" s="240"/>
      <c r="C456" s="240"/>
      <c r="D456" s="240"/>
      <c r="E456" s="240"/>
      <c r="F456" s="240"/>
      <c r="G456" s="240"/>
      <c r="H456" s="240"/>
      <c r="I456" s="240"/>
      <c r="J456" s="240"/>
      <c r="K456" s="240"/>
      <c r="L456" s="240"/>
    </row>
    <row r="457" spans="1:12" x14ac:dyDescent="0.25">
      <c r="A457" s="240"/>
      <c r="B457" s="240"/>
      <c r="C457" s="240"/>
      <c r="D457" s="240"/>
      <c r="E457" s="240"/>
      <c r="F457" s="240"/>
      <c r="G457" s="240"/>
      <c r="H457" s="240"/>
      <c r="I457" s="240"/>
      <c r="J457" s="240"/>
      <c r="K457" s="240"/>
      <c r="L457" s="240"/>
    </row>
    <row r="458" spans="1:12" x14ac:dyDescent="0.25">
      <c r="A458" s="240"/>
      <c r="B458" s="240"/>
      <c r="C458" s="240"/>
      <c r="D458" s="240"/>
      <c r="E458" s="240"/>
      <c r="F458" s="240"/>
      <c r="G458" s="240"/>
      <c r="H458" s="240"/>
      <c r="I458" s="240"/>
      <c r="J458" s="240"/>
      <c r="K458" s="240"/>
      <c r="L458" s="240"/>
    </row>
    <row r="459" spans="1:12" x14ac:dyDescent="0.25">
      <c r="A459" s="240"/>
      <c r="B459" s="240"/>
      <c r="C459" s="240"/>
      <c r="D459" s="240"/>
      <c r="E459" s="240"/>
      <c r="F459" s="240"/>
      <c r="G459" s="240"/>
      <c r="H459" s="240"/>
      <c r="I459" s="240"/>
      <c r="J459" s="240"/>
      <c r="K459" s="240"/>
      <c r="L459" s="240"/>
    </row>
    <row r="460" spans="1:12" x14ac:dyDescent="0.25">
      <c r="A460" s="240"/>
      <c r="B460" s="240"/>
      <c r="C460" s="240"/>
      <c r="D460" s="240"/>
      <c r="E460" s="240"/>
      <c r="F460" s="240"/>
      <c r="G460" s="240"/>
      <c r="H460" s="240"/>
      <c r="I460" s="240"/>
      <c r="J460" s="240"/>
      <c r="K460" s="240"/>
      <c r="L460" s="240"/>
    </row>
    <row r="461" spans="1:12" x14ac:dyDescent="0.25">
      <c r="A461" s="240"/>
      <c r="B461" s="240"/>
      <c r="C461" s="240"/>
      <c r="D461" s="240"/>
      <c r="E461" s="240"/>
      <c r="F461" s="240"/>
      <c r="G461" s="240"/>
      <c r="H461" s="240"/>
      <c r="I461" s="240"/>
      <c r="J461" s="240"/>
      <c r="K461" s="240"/>
      <c r="L461" s="240"/>
    </row>
    <row r="462" spans="1:12" x14ac:dyDescent="0.25">
      <c r="A462" s="240"/>
      <c r="B462" s="240"/>
      <c r="C462" s="240"/>
      <c r="D462" s="240"/>
      <c r="E462" s="240"/>
      <c r="F462" s="240"/>
      <c r="G462" s="240"/>
      <c r="H462" s="240"/>
      <c r="I462" s="240"/>
      <c r="J462" s="240"/>
      <c r="K462" s="240"/>
      <c r="L462" s="240"/>
    </row>
    <row r="463" spans="1:12" x14ac:dyDescent="0.25">
      <c r="A463" s="240"/>
      <c r="B463" s="240"/>
      <c r="C463" s="240"/>
      <c r="D463" s="240"/>
      <c r="E463" s="240"/>
      <c r="F463" s="240"/>
      <c r="G463" s="240"/>
      <c r="H463" s="240"/>
      <c r="I463" s="240"/>
      <c r="J463" s="240"/>
      <c r="K463" s="240"/>
      <c r="L463" s="240"/>
    </row>
    <row r="464" spans="1:12" x14ac:dyDescent="0.25">
      <c r="A464" s="240"/>
      <c r="B464" s="240"/>
      <c r="C464" s="240"/>
      <c r="D464" s="240"/>
      <c r="E464" s="240"/>
      <c r="F464" s="240"/>
      <c r="G464" s="240"/>
      <c r="H464" s="240"/>
      <c r="I464" s="240"/>
      <c r="J464" s="240"/>
      <c r="K464" s="240"/>
      <c r="L464" s="240"/>
    </row>
    <row r="465" spans="1:12" x14ac:dyDescent="0.25">
      <c r="A465" s="240"/>
      <c r="B465" s="240"/>
      <c r="C465" s="240"/>
      <c r="D465" s="240"/>
      <c r="E465" s="240"/>
      <c r="F465" s="240"/>
      <c r="G465" s="240"/>
      <c r="H465" s="240"/>
      <c r="I465" s="240"/>
      <c r="J465" s="240"/>
      <c r="K465" s="240"/>
      <c r="L465" s="240"/>
    </row>
    <row r="466" spans="1:12" x14ac:dyDescent="0.25">
      <c r="A466" s="240"/>
      <c r="B466" s="240"/>
      <c r="C466" s="240"/>
      <c r="D466" s="240"/>
      <c r="E466" s="240"/>
      <c r="F466" s="240"/>
      <c r="G466" s="240"/>
      <c r="H466" s="240"/>
      <c r="I466" s="240"/>
      <c r="J466" s="240"/>
      <c r="K466" s="240"/>
      <c r="L466" s="240"/>
    </row>
    <row r="467" spans="1:12" x14ac:dyDescent="0.25">
      <c r="A467" s="240"/>
      <c r="B467" s="240"/>
      <c r="C467" s="240"/>
      <c r="D467" s="240"/>
      <c r="E467" s="240"/>
      <c r="F467" s="240"/>
      <c r="G467" s="240"/>
      <c r="H467" s="240"/>
      <c r="I467" s="240"/>
      <c r="J467" s="240"/>
      <c r="K467" s="240"/>
      <c r="L467" s="240"/>
    </row>
    <row r="468" spans="1:12" x14ac:dyDescent="0.25">
      <c r="A468" s="240"/>
      <c r="B468" s="240"/>
      <c r="C468" s="240"/>
      <c r="D468" s="240"/>
      <c r="E468" s="240"/>
      <c r="F468" s="240"/>
      <c r="G468" s="240"/>
      <c r="H468" s="240"/>
      <c r="I468" s="240"/>
      <c r="J468" s="240"/>
      <c r="K468" s="240"/>
      <c r="L468" s="240"/>
    </row>
    <row r="469" spans="1:12" x14ac:dyDescent="0.25">
      <c r="A469" s="240"/>
      <c r="B469" s="240"/>
      <c r="C469" s="240"/>
      <c r="D469" s="240"/>
      <c r="E469" s="240"/>
      <c r="F469" s="240"/>
      <c r="G469" s="240"/>
      <c r="H469" s="240"/>
      <c r="I469" s="240"/>
      <c r="J469" s="240"/>
      <c r="K469" s="240"/>
      <c r="L469" s="240"/>
    </row>
    <row r="470" spans="1:12" x14ac:dyDescent="0.25">
      <c r="A470" s="240"/>
      <c r="B470" s="240"/>
      <c r="C470" s="240"/>
      <c r="D470" s="240"/>
      <c r="E470" s="240"/>
      <c r="F470" s="240"/>
      <c r="G470" s="240"/>
      <c r="H470" s="240"/>
      <c r="I470" s="240"/>
      <c r="J470" s="240"/>
      <c r="K470" s="240"/>
      <c r="L470" s="240"/>
    </row>
    <row r="471" spans="1:12" x14ac:dyDescent="0.25">
      <c r="A471" s="240"/>
      <c r="B471" s="240"/>
      <c r="C471" s="240"/>
      <c r="D471" s="240"/>
      <c r="E471" s="240"/>
      <c r="F471" s="240"/>
      <c r="G471" s="240"/>
      <c r="H471" s="240"/>
      <c r="I471" s="240"/>
      <c r="J471" s="240"/>
      <c r="K471" s="240"/>
      <c r="L471" s="240"/>
    </row>
    <row r="472" spans="1:12" x14ac:dyDescent="0.25">
      <c r="A472" s="240"/>
      <c r="B472" s="240"/>
      <c r="C472" s="240"/>
      <c r="D472" s="240"/>
      <c r="E472" s="240"/>
      <c r="F472" s="240"/>
      <c r="G472" s="240"/>
      <c r="H472" s="240"/>
      <c r="I472" s="240"/>
      <c r="J472" s="240"/>
      <c r="K472" s="240"/>
      <c r="L472" s="240"/>
    </row>
    <row r="473" spans="1:12" x14ac:dyDescent="0.25">
      <c r="A473" s="240"/>
      <c r="B473" s="240"/>
      <c r="C473" s="240"/>
      <c r="D473" s="240"/>
      <c r="E473" s="240"/>
      <c r="F473" s="240"/>
      <c r="G473" s="240"/>
      <c r="H473" s="240"/>
      <c r="I473" s="240"/>
      <c r="J473" s="240"/>
      <c r="K473" s="240"/>
      <c r="L473" s="240"/>
    </row>
    <row r="474" spans="1:12" x14ac:dyDescent="0.25">
      <c r="A474" s="240"/>
      <c r="B474" s="240"/>
      <c r="C474" s="240"/>
      <c r="D474" s="240"/>
      <c r="E474" s="240"/>
      <c r="F474" s="240"/>
      <c r="G474" s="240"/>
      <c r="H474" s="240"/>
      <c r="I474" s="240"/>
      <c r="J474" s="240"/>
      <c r="K474" s="240"/>
      <c r="L474" s="240"/>
    </row>
    <row r="475" spans="1:12" x14ac:dyDescent="0.25">
      <c r="A475" s="240"/>
      <c r="B475" s="240"/>
      <c r="C475" s="240"/>
      <c r="D475" s="240"/>
      <c r="E475" s="240"/>
      <c r="F475" s="240"/>
      <c r="G475" s="240"/>
      <c r="H475" s="240"/>
      <c r="I475" s="240"/>
      <c r="J475" s="240"/>
      <c r="K475" s="240"/>
      <c r="L475" s="240"/>
    </row>
    <row r="476" spans="1:12" x14ac:dyDescent="0.25">
      <c r="A476" s="240"/>
      <c r="B476" s="240"/>
      <c r="C476" s="240"/>
      <c r="D476" s="240"/>
      <c r="E476" s="240"/>
      <c r="F476" s="240"/>
      <c r="G476" s="240"/>
      <c r="H476" s="240"/>
      <c r="I476" s="240"/>
      <c r="J476" s="240"/>
      <c r="K476" s="240"/>
      <c r="L476" s="240"/>
    </row>
    <row r="477" spans="1:12" x14ac:dyDescent="0.25">
      <c r="A477" s="240"/>
      <c r="B477" s="240"/>
      <c r="C477" s="240"/>
      <c r="D477" s="240"/>
      <c r="E477" s="240"/>
      <c r="F477" s="240"/>
      <c r="G477" s="240"/>
      <c r="H477" s="240"/>
      <c r="I477" s="240"/>
      <c r="J477" s="240"/>
      <c r="K477" s="240"/>
      <c r="L477" s="240"/>
    </row>
    <row r="478" spans="1:12" x14ac:dyDescent="0.25">
      <c r="A478" s="240"/>
      <c r="B478" s="240"/>
      <c r="C478" s="240"/>
      <c r="D478" s="240"/>
      <c r="E478" s="240"/>
      <c r="F478" s="240"/>
      <c r="G478" s="240"/>
      <c r="H478" s="240"/>
      <c r="I478" s="240"/>
      <c r="J478" s="240"/>
      <c r="K478" s="240"/>
      <c r="L478" s="240"/>
    </row>
    <row r="479" spans="1:12" x14ac:dyDescent="0.25">
      <c r="A479" s="240"/>
      <c r="B479" s="240"/>
      <c r="C479" s="240"/>
      <c r="D479" s="240"/>
      <c r="E479" s="240"/>
      <c r="F479" s="240"/>
      <c r="G479" s="240"/>
      <c r="H479" s="240"/>
      <c r="I479" s="240"/>
      <c r="J479" s="240"/>
      <c r="K479" s="240"/>
      <c r="L479" s="240"/>
    </row>
    <row r="480" spans="1:12" x14ac:dyDescent="0.25">
      <c r="A480" s="240"/>
      <c r="B480" s="240"/>
      <c r="C480" s="240"/>
      <c r="D480" s="240"/>
      <c r="E480" s="240"/>
      <c r="F480" s="240"/>
      <c r="G480" s="240"/>
      <c r="H480" s="240"/>
      <c r="I480" s="240"/>
      <c r="J480" s="240"/>
      <c r="K480" s="240"/>
      <c r="L480" s="240"/>
    </row>
    <row r="481" spans="1:12" x14ac:dyDescent="0.25">
      <c r="A481" s="240"/>
      <c r="B481" s="240"/>
      <c r="C481" s="240"/>
      <c r="D481" s="240"/>
      <c r="E481" s="240"/>
      <c r="F481" s="240"/>
      <c r="G481" s="240"/>
      <c r="H481" s="240"/>
      <c r="I481" s="240"/>
      <c r="J481" s="240"/>
      <c r="K481" s="240"/>
      <c r="L481" s="240"/>
    </row>
    <row r="482" spans="1:12" x14ac:dyDescent="0.25">
      <c r="A482" s="240"/>
      <c r="B482" s="240"/>
      <c r="C482" s="240"/>
      <c r="D482" s="240"/>
      <c r="E482" s="240"/>
      <c r="F482" s="240"/>
      <c r="G482" s="240"/>
      <c r="H482" s="240"/>
      <c r="I482" s="240"/>
      <c r="J482" s="240"/>
      <c r="K482" s="240"/>
      <c r="L482" s="240"/>
    </row>
    <row r="483" spans="1:12" x14ac:dyDescent="0.25">
      <c r="A483" s="240"/>
      <c r="B483" s="240"/>
      <c r="C483" s="240"/>
      <c r="D483" s="240"/>
      <c r="E483" s="240"/>
      <c r="F483" s="240"/>
      <c r="G483" s="240"/>
      <c r="H483" s="240"/>
      <c r="I483" s="240"/>
      <c r="J483" s="240"/>
      <c r="K483" s="240"/>
      <c r="L483" s="240"/>
    </row>
    <row r="484" spans="1:12" x14ac:dyDescent="0.25">
      <c r="A484" s="240"/>
      <c r="B484" s="240"/>
      <c r="C484" s="240"/>
      <c r="D484" s="240"/>
      <c r="E484" s="240"/>
      <c r="F484" s="240"/>
      <c r="G484" s="240"/>
      <c r="H484" s="240"/>
      <c r="I484" s="240"/>
      <c r="J484" s="240"/>
      <c r="K484" s="240"/>
      <c r="L484" s="240"/>
    </row>
    <row r="485" spans="1:12" x14ac:dyDescent="0.25">
      <c r="A485" s="240"/>
      <c r="B485" s="240"/>
      <c r="C485" s="240"/>
      <c r="D485" s="240"/>
      <c r="E485" s="240"/>
      <c r="F485" s="240"/>
      <c r="G485" s="240"/>
      <c r="H485" s="240"/>
      <c r="I485" s="240"/>
      <c r="J485" s="240"/>
      <c r="K485" s="240"/>
      <c r="L485" s="240"/>
    </row>
    <row r="486" spans="1:12" x14ac:dyDescent="0.25">
      <c r="A486" s="240"/>
      <c r="B486" s="240"/>
      <c r="C486" s="240"/>
      <c r="D486" s="240"/>
      <c r="E486" s="240"/>
      <c r="F486" s="240"/>
      <c r="G486" s="240"/>
      <c r="H486" s="240"/>
      <c r="I486" s="240"/>
      <c r="J486" s="240"/>
      <c r="K486" s="240"/>
      <c r="L486" s="240"/>
    </row>
    <row r="487" spans="1:12" x14ac:dyDescent="0.25">
      <c r="A487" s="240"/>
      <c r="B487" s="240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</row>
    <row r="488" spans="1:12" x14ac:dyDescent="0.25">
      <c r="A488" s="240"/>
      <c r="B488" s="240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</row>
    <row r="489" spans="1:12" x14ac:dyDescent="0.25">
      <c r="A489" s="240"/>
      <c r="B489" s="240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</row>
    <row r="490" spans="1:12" x14ac:dyDescent="0.25">
      <c r="A490" s="240"/>
      <c r="B490" s="240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</row>
    <row r="491" spans="1:12" x14ac:dyDescent="0.25">
      <c r="A491" s="240"/>
      <c r="B491" s="240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</row>
    <row r="492" spans="1:12" x14ac:dyDescent="0.25">
      <c r="A492" s="240"/>
      <c r="B492" s="240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</row>
    <row r="493" spans="1:12" x14ac:dyDescent="0.25">
      <c r="A493" s="240"/>
      <c r="B493" s="240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</row>
    <row r="494" spans="1:12" x14ac:dyDescent="0.25">
      <c r="A494" s="240"/>
      <c r="B494" s="240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</row>
    <row r="495" spans="1:12" x14ac:dyDescent="0.25">
      <c r="A495" s="240"/>
      <c r="B495" s="240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</row>
    <row r="496" spans="1:12" x14ac:dyDescent="0.25">
      <c r="A496" s="240"/>
      <c r="B496" s="240"/>
      <c r="C496" s="240"/>
      <c r="D496" s="240"/>
      <c r="E496" s="240"/>
      <c r="F496" s="240"/>
      <c r="G496" s="240"/>
      <c r="H496" s="240"/>
      <c r="I496" s="240"/>
      <c r="J496" s="240"/>
      <c r="K496" s="240"/>
      <c r="L496" s="240"/>
    </row>
    <row r="497" spans="1:12" x14ac:dyDescent="0.25">
      <c r="A497" s="240"/>
      <c r="B497" s="240"/>
      <c r="C497" s="240"/>
      <c r="D497" s="240"/>
      <c r="E497" s="240"/>
      <c r="F497" s="240"/>
      <c r="G497" s="240"/>
      <c r="H497" s="240"/>
      <c r="I497" s="240"/>
      <c r="J497" s="240"/>
      <c r="K497" s="240"/>
      <c r="L497" s="240"/>
    </row>
    <row r="498" spans="1:12" x14ac:dyDescent="0.25">
      <c r="A498" s="240"/>
      <c r="B498" s="240"/>
      <c r="C498" s="240"/>
      <c r="D498" s="240"/>
      <c r="E498" s="240"/>
      <c r="F498" s="240"/>
      <c r="G498" s="240"/>
      <c r="H498" s="240"/>
      <c r="I498" s="240"/>
      <c r="J498" s="240"/>
      <c r="K498" s="240"/>
      <c r="L498" s="240"/>
    </row>
    <row r="499" spans="1:12" x14ac:dyDescent="0.25">
      <c r="A499" s="240"/>
      <c r="B499" s="240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</row>
    <row r="500" spans="1:12" x14ac:dyDescent="0.25">
      <c r="A500" s="240"/>
      <c r="B500" s="240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</row>
    <row r="501" spans="1:12" x14ac:dyDescent="0.25">
      <c r="A501" s="240"/>
      <c r="B501" s="240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</row>
    <row r="502" spans="1:12" x14ac:dyDescent="0.25">
      <c r="A502" s="240"/>
      <c r="B502" s="240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</row>
    <row r="503" spans="1:12" x14ac:dyDescent="0.25">
      <c r="A503" s="240"/>
      <c r="B503" s="240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</row>
    <row r="504" spans="1:12" x14ac:dyDescent="0.25">
      <c r="A504" s="240"/>
      <c r="B504" s="240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</row>
    <row r="505" spans="1:12" x14ac:dyDescent="0.25">
      <c r="A505" s="240"/>
      <c r="B505" s="240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</row>
    <row r="506" spans="1:12" x14ac:dyDescent="0.25">
      <c r="A506" s="240"/>
      <c r="B506" s="240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</row>
    <row r="507" spans="1:12" x14ac:dyDescent="0.25">
      <c r="A507" s="240"/>
      <c r="B507" s="240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</row>
    <row r="508" spans="1:12" x14ac:dyDescent="0.25">
      <c r="A508" s="240"/>
      <c r="B508" s="240"/>
      <c r="C508" s="240"/>
      <c r="D508" s="240"/>
      <c r="E508" s="240"/>
      <c r="F508" s="240"/>
      <c r="G508" s="240"/>
      <c r="H508" s="240"/>
      <c r="I508" s="240"/>
      <c r="J508" s="240"/>
      <c r="K508" s="240"/>
      <c r="L508" s="240"/>
    </row>
    <row r="509" spans="1:12" x14ac:dyDescent="0.25">
      <c r="A509" s="240"/>
      <c r="B509" s="240"/>
      <c r="C509" s="240"/>
      <c r="D509" s="240"/>
      <c r="E509" s="240"/>
      <c r="F509" s="240"/>
      <c r="G509" s="240"/>
      <c r="H509" s="240"/>
      <c r="I509" s="240"/>
      <c r="J509" s="240"/>
      <c r="K509" s="240"/>
      <c r="L509" s="240"/>
    </row>
    <row r="510" spans="1:12" x14ac:dyDescent="0.25">
      <c r="A510" s="240"/>
      <c r="B510" s="240"/>
      <c r="C510" s="240"/>
      <c r="D510" s="240"/>
      <c r="E510" s="240"/>
      <c r="F510" s="240"/>
      <c r="G510" s="240"/>
      <c r="H510" s="240"/>
      <c r="I510" s="240"/>
      <c r="J510" s="240"/>
      <c r="K510" s="240"/>
      <c r="L510" s="240"/>
    </row>
    <row r="511" spans="1:12" x14ac:dyDescent="0.25">
      <c r="A511" s="240"/>
      <c r="B511" s="240"/>
      <c r="C511" s="240"/>
      <c r="D511" s="240"/>
      <c r="E511" s="240"/>
      <c r="F511" s="240"/>
      <c r="G511" s="240"/>
      <c r="H511" s="240"/>
      <c r="I511" s="240"/>
      <c r="J511" s="240"/>
      <c r="K511" s="240"/>
      <c r="L511" s="240"/>
    </row>
    <row r="512" spans="1:12" x14ac:dyDescent="0.25">
      <c r="A512" s="240"/>
      <c r="B512" s="240"/>
      <c r="C512" s="240"/>
      <c r="D512" s="240"/>
      <c r="E512" s="240"/>
      <c r="F512" s="240"/>
      <c r="G512" s="240"/>
      <c r="H512" s="240"/>
      <c r="I512" s="240"/>
      <c r="J512" s="240"/>
      <c r="K512" s="240"/>
      <c r="L512" s="240"/>
    </row>
    <row r="513" spans="1:12" x14ac:dyDescent="0.25">
      <c r="A513" s="240"/>
      <c r="B513" s="240"/>
      <c r="C513" s="240"/>
      <c r="D513" s="240"/>
      <c r="E513" s="240"/>
      <c r="F513" s="240"/>
      <c r="G513" s="240"/>
      <c r="H513" s="240"/>
      <c r="I513" s="240"/>
      <c r="J513" s="240"/>
      <c r="K513" s="240"/>
      <c r="L513" s="240"/>
    </row>
    <row r="514" spans="1:12" x14ac:dyDescent="0.25">
      <c r="A514" s="240"/>
      <c r="B514" s="240"/>
      <c r="C514" s="240"/>
      <c r="D514" s="240"/>
      <c r="E514" s="240"/>
      <c r="F514" s="240"/>
      <c r="G514" s="240"/>
      <c r="H514" s="240"/>
      <c r="I514" s="240"/>
      <c r="J514" s="240"/>
      <c r="K514" s="240"/>
      <c r="L514" s="240"/>
    </row>
    <row r="515" spans="1:12" x14ac:dyDescent="0.25">
      <c r="A515" s="240"/>
      <c r="B515" s="240"/>
      <c r="C515" s="240"/>
      <c r="D515" s="240"/>
      <c r="E515" s="240"/>
      <c r="F515" s="240"/>
      <c r="G515" s="240"/>
      <c r="H515" s="240"/>
      <c r="I515" s="240"/>
      <c r="J515" s="240"/>
      <c r="K515" s="240"/>
      <c r="L515" s="240"/>
    </row>
    <row r="516" spans="1:12" x14ac:dyDescent="0.25">
      <c r="A516" s="240"/>
      <c r="B516" s="240"/>
      <c r="C516" s="240"/>
      <c r="D516" s="240"/>
      <c r="E516" s="240"/>
      <c r="F516" s="240"/>
      <c r="G516" s="240"/>
      <c r="H516" s="240"/>
      <c r="I516" s="240"/>
      <c r="J516" s="240"/>
      <c r="K516" s="240"/>
      <c r="L516" s="240"/>
    </row>
    <row r="517" spans="1:12" x14ac:dyDescent="0.25">
      <c r="A517" s="240"/>
      <c r="B517" s="240"/>
      <c r="C517" s="240"/>
      <c r="D517" s="240"/>
      <c r="E517" s="240"/>
      <c r="F517" s="240"/>
      <c r="G517" s="240"/>
      <c r="H517" s="240"/>
      <c r="I517" s="240"/>
      <c r="J517" s="240"/>
      <c r="K517" s="240"/>
      <c r="L517" s="240"/>
    </row>
    <row r="518" spans="1:12" x14ac:dyDescent="0.25">
      <c r="A518" s="240"/>
      <c r="B518" s="240"/>
      <c r="C518" s="240"/>
      <c r="D518" s="240"/>
      <c r="E518" s="240"/>
      <c r="F518" s="240"/>
      <c r="G518" s="240"/>
      <c r="H518" s="240"/>
      <c r="I518" s="240"/>
      <c r="J518" s="240"/>
      <c r="K518" s="240"/>
      <c r="L518" s="240"/>
    </row>
    <row r="519" spans="1:12" x14ac:dyDescent="0.25">
      <c r="A519" s="240"/>
      <c r="B519" s="240"/>
      <c r="C519" s="240"/>
      <c r="D519" s="240"/>
      <c r="E519" s="240"/>
      <c r="F519" s="240"/>
      <c r="G519" s="240"/>
      <c r="H519" s="240"/>
      <c r="I519" s="240"/>
      <c r="J519" s="240"/>
      <c r="K519" s="240"/>
      <c r="L519" s="240"/>
    </row>
    <row r="520" spans="1:12" x14ac:dyDescent="0.25">
      <c r="A520" s="240"/>
      <c r="B520" s="240"/>
      <c r="C520" s="240"/>
      <c r="D520" s="240"/>
      <c r="E520" s="240"/>
      <c r="F520" s="240"/>
      <c r="G520" s="240"/>
      <c r="H520" s="240"/>
      <c r="I520" s="240"/>
      <c r="J520" s="240"/>
      <c r="K520" s="240"/>
      <c r="L520" s="240"/>
    </row>
    <row r="521" spans="1:12" x14ac:dyDescent="0.25">
      <c r="A521" s="240"/>
      <c r="B521" s="240"/>
      <c r="C521" s="240"/>
      <c r="D521" s="240"/>
      <c r="E521" s="240"/>
      <c r="F521" s="240"/>
      <c r="G521" s="240"/>
      <c r="H521" s="240"/>
      <c r="I521" s="240"/>
      <c r="J521" s="240"/>
      <c r="K521" s="240"/>
      <c r="L521" s="240"/>
    </row>
    <row r="522" spans="1:12" x14ac:dyDescent="0.25">
      <c r="A522" s="240"/>
      <c r="B522" s="240"/>
      <c r="C522" s="240"/>
      <c r="D522" s="240"/>
      <c r="E522" s="240"/>
      <c r="F522" s="240"/>
      <c r="G522" s="240"/>
      <c r="H522" s="240"/>
      <c r="I522" s="240"/>
      <c r="J522" s="240"/>
      <c r="K522" s="240"/>
      <c r="L522" s="240"/>
    </row>
    <row r="523" spans="1:12" x14ac:dyDescent="0.25">
      <c r="A523" s="240"/>
      <c r="B523" s="240"/>
      <c r="C523" s="240"/>
      <c r="D523" s="240"/>
      <c r="E523" s="240"/>
      <c r="F523" s="240"/>
      <c r="G523" s="240"/>
      <c r="H523" s="240"/>
      <c r="I523" s="240"/>
      <c r="J523" s="240"/>
      <c r="K523" s="240"/>
      <c r="L523" s="240"/>
    </row>
    <row r="524" spans="1:12" x14ac:dyDescent="0.25">
      <c r="A524" s="240"/>
      <c r="B524" s="240"/>
      <c r="C524" s="240"/>
      <c r="D524" s="240"/>
      <c r="E524" s="240"/>
      <c r="F524" s="240"/>
      <c r="G524" s="240"/>
      <c r="H524" s="240"/>
      <c r="I524" s="240"/>
      <c r="J524" s="240"/>
      <c r="K524" s="240"/>
      <c r="L524" s="240"/>
    </row>
    <row r="525" spans="1:12" x14ac:dyDescent="0.25">
      <c r="A525" s="240"/>
      <c r="B525" s="240"/>
      <c r="C525" s="240"/>
      <c r="D525" s="240"/>
      <c r="E525" s="240"/>
      <c r="F525" s="240"/>
      <c r="G525" s="240"/>
      <c r="H525" s="240"/>
      <c r="I525" s="240"/>
      <c r="J525" s="240"/>
      <c r="K525" s="240"/>
      <c r="L525" s="240"/>
    </row>
    <row r="526" spans="1:12" x14ac:dyDescent="0.25">
      <c r="A526" s="240"/>
      <c r="B526" s="240"/>
      <c r="C526" s="240"/>
      <c r="D526" s="240"/>
      <c r="E526" s="240"/>
      <c r="F526" s="240"/>
      <c r="G526" s="240"/>
      <c r="H526" s="240"/>
      <c r="I526" s="240"/>
      <c r="J526" s="240"/>
      <c r="K526" s="240"/>
      <c r="L526" s="240"/>
    </row>
    <row r="527" spans="1:12" x14ac:dyDescent="0.25">
      <c r="A527" s="240"/>
      <c r="B527" s="240"/>
      <c r="C527" s="240"/>
      <c r="D527" s="240"/>
      <c r="E527" s="240"/>
      <c r="F527" s="240"/>
      <c r="G527" s="240"/>
      <c r="H527" s="240"/>
      <c r="I527" s="240"/>
      <c r="J527" s="240"/>
      <c r="K527" s="240"/>
      <c r="L527" s="240"/>
    </row>
    <row r="528" spans="1:12" x14ac:dyDescent="0.25">
      <c r="A528" s="240"/>
      <c r="B528" s="240"/>
      <c r="C528" s="240"/>
      <c r="D528" s="240"/>
      <c r="E528" s="240"/>
      <c r="F528" s="240"/>
      <c r="G528" s="240"/>
      <c r="H528" s="240"/>
      <c r="I528" s="240"/>
      <c r="J528" s="240"/>
      <c r="K528" s="240"/>
      <c r="L528" s="240"/>
    </row>
    <row r="529" spans="1:12" x14ac:dyDescent="0.25">
      <c r="A529" s="240"/>
      <c r="B529" s="240"/>
      <c r="C529" s="240"/>
      <c r="D529" s="240"/>
      <c r="E529" s="240"/>
      <c r="F529" s="240"/>
      <c r="G529" s="240"/>
      <c r="H529" s="240"/>
      <c r="I529" s="240"/>
      <c r="J529" s="240"/>
      <c r="K529" s="240"/>
      <c r="L529" s="240"/>
    </row>
    <row r="530" spans="1:12" x14ac:dyDescent="0.25">
      <c r="A530" s="240"/>
      <c r="B530" s="240"/>
      <c r="C530" s="240"/>
      <c r="D530" s="240"/>
      <c r="E530" s="240"/>
      <c r="F530" s="240"/>
      <c r="G530" s="240"/>
      <c r="H530" s="240"/>
      <c r="I530" s="240"/>
      <c r="J530" s="240"/>
      <c r="K530" s="240"/>
      <c r="L530" s="240"/>
    </row>
    <row r="531" spans="1:12" x14ac:dyDescent="0.25">
      <c r="A531" s="240"/>
      <c r="B531" s="240"/>
      <c r="C531" s="240"/>
      <c r="D531" s="240"/>
      <c r="E531" s="240"/>
      <c r="F531" s="240"/>
      <c r="G531" s="240"/>
      <c r="H531" s="240"/>
      <c r="I531" s="240"/>
      <c r="J531" s="240"/>
      <c r="K531" s="240"/>
      <c r="L531" s="240"/>
    </row>
    <row r="532" spans="1:12" x14ac:dyDescent="0.25">
      <c r="A532" s="240"/>
      <c r="B532" s="240"/>
      <c r="C532" s="240"/>
      <c r="D532" s="240"/>
      <c r="E532" s="240"/>
      <c r="F532" s="240"/>
      <c r="G532" s="240"/>
      <c r="H532" s="240"/>
      <c r="I532" s="240"/>
      <c r="J532" s="240"/>
      <c r="K532" s="240"/>
      <c r="L532" s="240"/>
    </row>
    <row r="533" spans="1:12" x14ac:dyDescent="0.25">
      <c r="A533" s="240"/>
      <c r="B533" s="240"/>
      <c r="C533" s="240"/>
      <c r="D533" s="240"/>
      <c r="E533" s="240"/>
      <c r="F533" s="240"/>
      <c r="G533" s="240"/>
      <c r="H533" s="240"/>
      <c r="I533" s="240"/>
      <c r="J533" s="240"/>
      <c r="K533" s="240"/>
      <c r="L533" s="240"/>
    </row>
    <row r="534" spans="1:12" x14ac:dyDescent="0.25">
      <c r="A534" s="240"/>
      <c r="B534" s="240"/>
      <c r="C534" s="240"/>
      <c r="D534" s="240"/>
      <c r="E534" s="240"/>
      <c r="F534" s="240"/>
      <c r="G534" s="240"/>
      <c r="H534" s="240"/>
      <c r="I534" s="240"/>
      <c r="J534" s="240"/>
      <c r="K534" s="240"/>
      <c r="L534" s="240"/>
    </row>
    <row r="535" spans="1:12" x14ac:dyDescent="0.25">
      <c r="A535" s="240"/>
      <c r="B535" s="240"/>
      <c r="C535" s="240"/>
      <c r="D535" s="240"/>
      <c r="E535" s="240"/>
      <c r="F535" s="240"/>
      <c r="G535" s="240"/>
      <c r="H535" s="240"/>
      <c r="I535" s="240"/>
      <c r="J535" s="240"/>
      <c r="K535" s="240"/>
      <c r="L535" s="240"/>
    </row>
    <row r="536" spans="1:12" x14ac:dyDescent="0.25">
      <c r="A536" s="240"/>
      <c r="B536" s="240"/>
      <c r="C536" s="240"/>
      <c r="D536" s="240"/>
      <c r="E536" s="240"/>
      <c r="F536" s="240"/>
      <c r="G536" s="240"/>
      <c r="H536" s="240"/>
      <c r="I536" s="240"/>
      <c r="J536" s="240"/>
      <c r="K536" s="240"/>
      <c r="L536" s="240"/>
    </row>
    <row r="537" spans="1:12" x14ac:dyDescent="0.25">
      <c r="A537" s="240"/>
      <c r="B537" s="240"/>
      <c r="C537" s="240"/>
      <c r="D537" s="240"/>
      <c r="E537" s="240"/>
      <c r="F537" s="240"/>
      <c r="G537" s="240"/>
      <c r="H537" s="240"/>
      <c r="I537" s="240"/>
      <c r="J537" s="240"/>
      <c r="K537" s="240"/>
      <c r="L537" s="240"/>
    </row>
    <row r="538" spans="1:12" x14ac:dyDescent="0.25">
      <c r="A538" s="240"/>
      <c r="B538" s="240"/>
      <c r="C538" s="240"/>
      <c r="D538" s="240"/>
      <c r="E538" s="240"/>
      <c r="F538" s="240"/>
      <c r="G538" s="240"/>
      <c r="H538" s="240"/>
      <c r="I538" s="240"/>
      <c r="J538" s="240"/>
      <c r="K538" s="240"/>
      <c r="L538" s="240"/>
    </row>
    <row r="539" spans="1:12" x14ac:dyDescent="0.25">
      <c r="A539" s="240"/>
      <c r="B539" s="240"/>
      <c r="C539" s="240"/>
      <c r="D539" s="240"/>
      <c r="E539" s="240"/>
      <c r="F539" s="240"/>
      <c r="G539" s="240"/>
      <c r="H539" s="240"/>
      <c r="I539" s="240"/>
      <c r="J539" s="240"/>
      <c r="K539" s="240"/>
      <c r="L539" s="240"/>
    </row>
    <row r="540" spans="1:12" x14ac:dyDescent="0.25">
      <c r="A540" s="240"/>
      <c r="B540" s="240"/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</row>
    <row r="541" spans="1:12" x14ac:dyDescent="0.25">
      <c r="A541" s="240"/>
      <c r="B541" s="240"/>
      <c r="C541" s="240"/>
      <c r="D541" s="240"/>
      <c r="E541" s="240"/>
      <c r="F541" s="240"/>
      <c r="G541" s="240"/>
      <c r="H541" s="240"/>
      <c r="I541" s="240"/>
      <c r="J541" s="240"/>
      <c r="K541" s="240"/>
      <c r="L541" s="240"/>
    </row>
    <row r="542" spans="1:12" x14ac:dyDescent="0.25">
      <c r="A542" s="240"/>
      <c r="B542" s="240"/>
      <c r="C542" s="240"/>
      <c r="D542" s="240"/>
      <c r="E542" s="240"/>
      <c r="F542" s="240"/>
      <c r="G542" s="240"/>
      <c r="H542" s="240"/>
      <c r="I542" s="240"/>
      <c r="J542" s="240"/>
      <c r="K542" s="240"/>
      <c r="L542" s="240"/>
    </row>
    <row r="543" spans="1:12" x14ac:dyDescent="0.25">
      <c r="A543" s="240"/>
      <c r="B543" s="240"/>
      <c r="C543" s="240"/>
      <c r="D543" s="240"/>
      <c r="E543" s="240"/>
      <c r="F543" s="240"/>
      <c r="G543" s="240"/>
      <c r="H543" s="240"/>
      <c r="I543" s="240"/>
      <c r="J543" s="240"/>
      <c r="K543" s="240"/>
      <c r="L543" s="240"/>
    </row>
    <row r="544" spans="1:12" x14ac:dyDescent="0.25">
      <c r="A544" s="240"/>
      <c r="B544" s="240"/>
      <c r="C544" s="240"/>
      <c r="D544" s="240"/>
      <c r="E544" s="240"/>
      <c r="F544" s="240"/>
      <c r="G544" s="240"/>
      <c r="H544" s="240"/>
      <c r="I544" s="240"/>
      <c r="J544" s="240"/>
      <c r="K544" s="240"/>
      <c r="L544" s="240"/>
    </row>
    <row r="545" spans="1:12" x14ac:dyDescent="0.25">
      <c r="A545" s="240"/>
      <c r="B545" s="240"/>
      <c r="C545" s="240"/>
      <c r="D545" s="240"/>
      <c r="E545" s="240"/>
      <c r="F545" s="240"/>
      <c r="G545" s="240"/>
      <c r="H545" s="240"/>
      <c r="I545" s="240"/>
      <c r="J545" s="240"/>
      <c r="K545" s="240"/>
      <c r="L545" s="240"/>
    </row>
    <row r="546" spans="1:12" x14ac:dyDescent="0.25">
      <c r="A546" s="240"/>
      <c r="B546" s="240"/>
      <c r="C546" s="240"/>
      <c r="D546" s="240"/>
      <c r="E546" s="240"/>
      <c r="F546" s="240"/>
      <c r="G546" s="240"/>
      <c r="H546" s="240"/>
      <c r="I546" s="240"/>
      <c r="J546" s="240"/>
      <c r="K546" s="240"/>
      <c r="L546" s="240"/>
    </row>
    <row r="547" spans="1:12" x14ac:dyDescent="0.25">
      <c r="A547" s="240"/>
      <c r="B547" s="240"/>
      <c r="C547" s="240"/>
      <c r="D547" s="240"/>
      <c r="E547" s="240"/>
      <c r="F547" s="240"/>
      <c r="G547" s="240"/>
      <c r="H547" s="240"/>
      <c r="I547" s="240"/>
      <c r="J547" s="240"/>
      <c r="K547" s="240"/>
      <c r="L547" s="240"/>
    </row>
    <row r="548" spans="1:12" x14ac:dyDescent="0.25">
      <c r="A548" s="240"/>
      <c r="B548" s="240"/>
      <c r="C548" s="240"/>
      <c r="D548" s="240"/>
      <c r="E548" s="240"/>
      <c r="F548" s="240"/>
      <c r="G548" s="240"/>
      <c r="H548" s="240"/>
      <c r="I548" s="240"/>
      <c r="J548" s="240"/>
      <c r="K548" s="240"/>
      <c r="L548" s="240"/>
    </row>
    <row r="549" spans="1:12" x14ac:dyDescent="0.25">
      <c r="A549" s="240"/>
      <c r="B549" s="240"/>
      <c r="C549" s="240"/>
      <c r="D549" s="240"/>
      <c r="E549" s="240"/>
      <c r="F549" s="240"/>
      <c r="G549" s="240"/>
      <c r="H549" s="240"/>
      <c r="I549" s="240"/>
      <c r="J549" s="240"/>
      <c r="K549" s="240"/>
      <c r="L549" s="240"/>
    </row>
    <row r="550" spans="1:12" x14ac:dyDescent="0.25">
      <c r="A550" s="240"/>
      <c r="B550" s="240"/>
      <c r="C550" s="240"/>
      <c r="D550" s="240"/>
      <c r="E550" s="240"/>
      <c r="F550" s="240"/>
      <c r="G550" s="240"/>
      <c r="H550" s="240"/>
      <c r="I550" s="240"/>
      <c r="J550" s="240"/>
      <c r="K550" s="240"/>
      <c r="L550" s="240"/>
    </row>
    <row r="551" spans="1:12" x14ac:dyDescent="0.25">
      <c r="A551" s="240"/>
      <c r="B551" s="240"/>
      <c r="C551" s="240"/>
      <c r="D551" s="240"/>
      <c r="E551" s="240"/>
      <c r="F551" s="240"/>
      <c r="G551" s="240"/>
      <c r="H551" s="240"/>
      <c r="I551" s="240"/>
      <c r="J551" s="240"/>
      <c r="K551" s="240"/>
      <c r="L551" s="240"/>
    </row>
    <row r="552" spans="1:12" x14ac:dyDescent="0.25">
      <c r="A552" s="240"/>
      <c r="B552" s="240"/>
      <c r="C552" s="240"/>
      <c r="D552" s="240"/>
      <c r="E552" s="240"/>
      <c r="F552" s="240"/>
      <c r="G552" s="240"/>
      <c r="H552" s="240"/>
      <c r="I552" s="240"/>
      <c r="J552" s="240"/>
      <c r="K552" s="240"/>
      <c r="L552" s="240"/>
    </row>
    <row r="553" spans="1:12" x14ac:dyDescent="0.25">
      <c r="A553" s="240"/>
      <c r="B553" s="240"/>
      <c r="C553" s="240"/>
      <c r="D553" s="240"/>
      <c r="E553" s="240"/>
      <c r="F553" s="240"/>
      <c r="G553" s="240"/>
      <c r="H553" s="240"/>
      <c r="I553" s="240"/>
      <c r="J553" s="240"/>
      <c r="K553" s="240"/>
      <c r="L553" s="240"/>
    </row>
    <row r="554" spans="1:12" x14ac:dyDescent="0.25">
      <c r="A554" s="240"/>
      <c r="B554" s="240"/>
      <c r="C554" s="240"/>
      <c r="D554" s="240"/>
      <c r="E554" s="240"/>
      <c r="F554" s="240"/>
      <c r="G554" s="240"/>
      <c r="H554" s="240"/>
      <c r="I554" s="240"/>
      <c r="J554" s="240"/>
      <c r="K554" s="240"/>
      <c r="L554" s="240"/>
    </row>
    <row r="555" spans="1:12" x14ac:dyDescent="0.25">
      <c r="A555" s="240"/>
      <c r="B555" s="240"/>
      <c r="C555" s="240"/>
      <c r="D555" s="240"/>
      <c r="E555" s="240"/>
      <c r="F555" s="240"/>
      <c r="G555" s="240"/>
      <c r="H555" s="240"/>
      <c r="I555" s="240"/>
      <c r="J555" s="240"/>
      <c r="K555" s="240"/>
      <c r="L555" s="240"/>
    </row>
    <row r="556" spans="1:12" x14ac:dyDescent="0.25">
      <c r="A556" s="240"/>
      <c r="B556" s="240"/>
      <c r="C556" s="240"/>
      <c r="D556" s="240"/>
      <c r="E556" s="240"/>
      <c r="F556" s="240"/>
      <c r="G556" s="240"/>
      <c r="H556" s="240"/>
      <c r="I556" s="240"/>
      <c r="J556" s="240"/>
      <c r="K556" s="240"/>
      <c r="L556" s="240"/>
    </row>
    <row r="557" spans="1:12" x14ac:dyDescent="0.25">
      <c r="A557" s="240"/>
      <c r="B557" s="240"/>
      <c r="C557" s="240"/>
      <c r="D557" s="240"/>
      <c r="E557" s="240"/>
      <c r="F557" s="240"/>
      <c r="G557" s="240"/>
      <c r="H557" s="240"/>
      <c r="I557" s="240"/>
      <c r="J557" s="240"/>
      <c r="K557" s="240"/>
      <c r="L557" s="240"/>
    </row>
    <row r="558" spans="1:12" x14ac:dyDescent="0.25">
      <c r="A558" s="240"/>
      <c r="B558" s="240"/>
      <c r="C558" s="240"/>
      <c r="D558" s="240"/>
      <c r="E558" s="240"/>
      <c r="F558" s="240"/>
      <c r="G558" s="240"/>
      <c r="H558" s="240"/>
      <c r="I558" s="240"/>
      <c r="J558" s="240"/>
      <c r="K558" s="240"/>
      <c r="L558" s="240"/>
    </row>
    <row r="559" spans="1:12" x14ac:dyDescent="0.25">
      <c r="A559" s="240"/>
      <c r="B559" s="240"/>
      <c r="C559" s="240"/>
      <c r="D559" s="240"/>
      <c r="E559" s="240"/>
      <c r="F559" s="240"/>
      <c r="G559" s="240"/>
      <c r="H559" s="240"/>
      <c r="I559" s="240"/>
      <c r="J559" s="240"/>
      <c r="K559" s="240"/>
      <c r="L559" s="240"/>
    </row>
    <row r="560" spans="1:12" x14ac:dyDescent="0.25">
      <c r="A560" s="240"/>
      <c r="B560" s="240"/>
      <c r="C560" s="240"/>
      <c r="D560" s="240"/>
      <c r="E560" s="240"/>
      <c r="F560" s="240"/>
      <c r="G560" s="240"/>
      <c r="H560" s="240"/>
      <c r="I560" s="240"/>
      <c r="J560" s="240"/>
      <c r="K560" s="240"/>
      <c r="L560" s="240"/>
    </row>
    <row r="561" spans="1:12" x14ac:dyDescent="0.25">
      <c r="A561" s="240"/>
      <c r="B561" s="240"/>
      <c r="C561" s="240"/>
      <c r="D561" s="240"/>
      <c r="E561" s="240"/>
      <c r="F561" s="240"/>
      <c r="G561" s="240"/>
      <c r="H561" s="240"/>
      <c r="I561" s="240"/>
      <c r="J561" s="240"/>
      <c r="K561" s="240"/>
      <c r="L561" s="240"/>
    </row>
    <row r="562" spans="1:12" x14ac:dyDescent="0.25">
      <c r="A562" s="240"/>
      <c r="B562" s="240"/>
      <c r="C562" s="240"/>
      <c r="D562" s="240"/>
      <c r="E562" s="240"/>
      <c r="F562" s="240"/>
      <c r="G562" s="240"/>
      <c r="H562" s="240"/>
      <c r="I562" s="240"/>
      <c r="J562" s="240"/>
      <c r="K562" s="240"/>
      <c r="L562" s="240"/>
    </row>
    <row r="563" spans="1:12" x14ac:dyDescent="0.25">
      <c r="A563" s="240"/>
      <c r="B563" s="240"/>
      <c r="C563" s="240"/>
      <c r="D563" s="240"/>
      <c r="E563" s="240"/>
      <c r="F563" s="240"/>
      <c r="G563" s="240"/>
      <c r="H563" s="240"/>
      <c r="I563" s="240"/>
      <c r="J563" s="240"/>
      <c r="K563" s="240"/>
      <c r="L563" s="240"/>
    </row>
    <row r="564" spans="1:12" x14ac:dyDescent="0.25">
      <c r="A564" s="240"/>
      <c r="B564" s="240"/>
      <c r="C564" s="240"/>
      <c r="D564" s="240"/>
      <c r="E564" s="240"/>
      <c r="F564" s="240"/>
      <c r="G564" s="240"/>
      <c r="H564" s="240"/>
      <c r="I564" s="240"/>
      <c r="J564" s="240"/>
      <c r="K564" s="240"/>
      <c r="L564" s="240"/>
    </row>
    <row r="565" spans="1:12" x14ac:dyDescent="0.25">
      <c r="A565" s="240"/>
      <c r="B565" s="240"/>
      <c r="C565" s="240"/>
      <c r="D565" s="240"/>
      <c r="E565" s="240"/>
      <c r="F565" s="240"/>
      <c r="G565" s="240"/>
      <c r="H565" s="240"/>
      <c r="I565" s="240"/>
      <c r="J565" s="240"/>
      <c r="K565" s="240"/>
      <c r="L565" s="240"/>
    </row>
    <row r="566" spans="1:12" x14ac:dyDescent="0.25">
      <c r="A566" s="240"/>
      <c r="B566" s="240"/>
      <c r="C566" s="240"/>
      <c r="D566" s="240"/>
      <c r="E566" s="240"/>
      <c r="F566" s="240"/>
      <c r="G566" s="240"/>
      <c r="H566" s="240"/>
      <c r="I566" s="240"/>
      <c r="J566" s="240"/>
      <c r="K566" s="240"/>
      <c r="L566" s="240"/>
    </row>
    <row r="567" spans="1:12" x14ac:dyDescent="0.25">
      <c r="A567" s="240"/>
      <c r="B567" s="240"/>
      <c r="C567" s="240"/>
      <c r="D567" s="240"/>
      <c r="E567" s="240"/>
      <c r="F567" s="240"/>
      <c r="G567" s="240"/>
      <c r="H567" s="240"/>
      <c r="I567" s="240"/>
      <c r="J567" s="240"/>
      <c r="K567" s="240"/>
      <c r="L567" s="240"/>
    </row>
    <row r="568" spans="1:12" x14ac:dyDescent="0.25">
      <c r="A568" s="240"/>
      <c r="B568" s="240"/>
      <c r="C568" s="240"/>
      <c r="D568" s="240"/>
      <c r="E568" s="240"/>
      <c r="F568" s="240"/>
      <c r="G568" s="240"/>
      <c r="H568" s="240"/>
      <c r="I568" s="240"/>
      <c r="J568" s="240"/>
      <c r="K568" s="240"/>
      <c r="L568" s="240"/>
    </row>
    <row r="569" spans="1:12" x14ac:dyDescent="0.25">
      <c r="A569" s="240"/>
      <c r="B569" s="240"/>
      <c r="C569" s="240"/>
      <c r="D569" s="240"/>
      <c r="E569" s="240"/>
      <c r="F569" s="240"/>
      <c r="G569" s="240"/>
      <c r="H569" s="240"/>
      <c r="I569" s="240"/>
      <c r="J569" s="240"/>
      <c r="K569" s="240"/>
      <c r="L569" s="240"/>
    </row>
    <row r="570" spans="1:12" x14ac:dyDescent="0.25">
      <c r="A570" s="240"/>
      <c r="B570" s="240"/>
      <c r="C570" s="240"/>
      <c r="D570" s="240"/>
      <c r="E570" s="240"/>
      <c r="F570" s="240"/>
      <c r="G570" s="240"/>
      <c r="H570" s="240"/>
      <c r="I570" s="240"/>
      <c r="J570" s="240"/>
      <c r="K570" s="240"/>
      <c r="L570" s="240"/>
    </row>
    <row r="571" spans="1:12" x14ac:dyDescent="0.25">
      <c r="A571" s="240"/>
      <c r="B571" s="240"/>
      <c r="C571" s="240"/>
      <c r="D571" s="240"/>
      <c r="E571" s="240"/>
      <c r="F571" s="240"/>
      <c r="G571" s="240"/>
      <c r="H571" s="240"/>
      <c r="I571" s="240"/>
      <c r="J571" s="240"/>
      <c r="K571" s="240"/>
      <c r="L571" s="240"/>
    </row>
    <row r="572" spans="1:12" x14ac:dyDescent="0.25">
      <c r="A572" s="240"/>
      <c r="B572" s="240"/>
      <c r="C572" s="240"/>
      <c r="D572" s="240"/>
      <c r="E572" s="240"/>
      <c r="F572" s="240"/>
      <c r="G572" s="240"/>
      <c r="H572" s="240"/>
      <c r="I572" s="240"/>
      <c r="J572" s="240"/>
      <c r="K572" s="240"/>
      <c r="L572" s="240"/>
    </row>
    <row r="573" spans="1:12" x14ac:dyDescent="0.25">
      <c r="A573" s="240"/>
      <c r="B573" s="240"/>
      <c r="C573" s="240"/>
      <c r="D573" s="240"/>
      <c r="E573" s="240"/>
      <c r="F573" s="240"/>
      <c r="G573" s="240"/>
      <c r="H573" s="240"/>
      <c r="I573" s="240"/>
      <c r="J573" s="240"/>
      <c r="K573" s="240"/>
      <c r="L573" s="240"/>
    </row>
    <row r="574" spans="1:12" x14ac:dyDescent="0.25">
      <c r="A574" s="240"/>
      <c r="B574" s="240"/>
      <c r="C574" s="240"/>
      <c r="D574" s="240"/>
      <c r="E574" s="240"/>
      <c r="F574" s="240"/>
      <c r="G574" s="240"/>
      <c r="H574" s="240"/>
      <c r="I574" s="240"/>
      <c r="J574" s="240"/>
      <c r="K574" s="240"/>
      <c r="L574" s="240"/>
    </row>
    <row r="575" spans="1:12" x14ac:dyDescent="0.25">
      <c r="A575" s="240"/>
      <c r="B575" s="240"/>
      <c r="C575" s="240"/>
      <c r="D575" s="240"/>
      <c r="E575" s="240"/>
      <c r="F575" s="240"/>
      <c r="G575" s="240"/>
      <c r="H575" s="240"/>
      <c r="I575" s="240"/>
      <c r="J575" s="240"/>
      <c r="K575" s="240"/>
      <c r="L575" s="240"/>
    </row>
    <row r="576" spans="1:12" x14ac:dyDescent="0.25">
      <c r="A576" s="240"/>
      <c r="B576" s="240"/>
      <c r="C576" s="240"/>
      <c r="D576" s="240"/>
      <c r="E576" s="240"/>
      <c r="F576" s="240"/>
      <c r="G576" s="240"/>
      <c r="H576" s="240"/>
      <c r="I576" s="240"/>
      <c r="J576" s="240"/>
      <c r="K576" s="240"/>
      <c r="L576" s="240"/>
    </row>
    <row r="577" spans="1:12" x14ac:dyDescent="0.25">
      <c r="A577" s="240"/>
      <c r="B577" s="240"/>
      <c r="C577" s="240"/>
      <c r="D577" s="240"/>
      <c r="E577" s="240"/>
      <c r="F577" s="240"/>
      <c r="G577" s="240"/>
      <c r="H577" s="240"/>
      <c r="I577" s="240"/>
      <c r="J577" s="240"/>
      <c r="K577" s="240"/>
      <c r="L577" s="240"/>
    </row>
    <row r="578" spans="1:12" x14ac:dyDescent="0.25">
      <c r="A578" s="240"/>
      <c r="B578" s="240"/>
      <c r="C578" s="240"/>
      <c r="D578" s="240"/>
      <c r="E578" s="240"/>
      <c r="F578" s="240"/>
      <c r="G578" s="240"/>
      <c r="H578" s="240"/>
      <c r="I578" s="240"/>
      <c r="J578" s="240"/>
      <c r="K578" s="240"/>
      <c r="L578" s="240"/>
    </row>
    <row r="579" spans="1:12" x14ac:dyDescent="0.25">
      <c r="A579" s="240"/>
      <c r="B579" s="240"/>
      <c r="C579" s="240"/>
      <c r="D579" s="240"/>
      <c r="E579" s="240"/>
      <c r="F579" s="240"/>
      <c r="G579" s="240"/>
      <c r="H579" s="240"/>
      <c r="I579" s="240"/>
      <c r="J579" s="240"/>
      <c r="K579" s="240"/>
      <c r="L579" s="240"/>
    </row>
    <row r="580" spans="1:12" x14ac:dyDescent="0.25">
      <c r="A580" s="240"/>
      <c r="B580" s="240"/>
      <c r="C580" s="240"/>
      <c r="D580" s="240"/>
      <c r="E580" s="240"/>
      <c r="F580" s="240"/>
      <c r="G580" s="240"/>
      <c r="H580" s="240"/>
      <c r="I580" s="240"/>
      <c r="J580" s="240"/>
      <c r="K580" s="240"/>
      <c r="L580" s="240"/>
    </row>
    <row r="581" spans="1:12" x14ac:dyDescent="0.25">
      <c r="A581" s="240"/>
      <c r="B581" s="240"/>
      <c r="C581" s="240"/>
      <c r="D581" s="240"/>
      <c r="E581" s="240"/>
      <c r="F581" s="240"/>
      <c r="G581" s="240"/>
      <c r="H581" s="240"/>
      <c r="I581" s="240"/>
      <c r="J581" s="240"/>
      <c r="K581" s="240"/>
      <c r="L581" s="240"/>
    </row>
    <row r="582" spans="1:12" x14ac:dyDescent="0.25">
      <c r="A582" s="240"/>
      <c r="B582" s="240"/>
      <c r="C582" s="240"/>
      <c r="D582" s="240"/>
      <c r="E582" s="240"/>
      <c r="F582" s="240"/>
      <c r="G582" s="240"/>
      <c r="H582" s="240"/>
      <c r="I582" s="240"/>
      <c r="J582" s="240"/>
      <c r="K582" s="240"/>
      <c r="L582" s="240"/>
    </row>
    <row r="583" spans="1:12" x14ac:dyDescent="0.25">
      <c r="A583" s="240"/>
      <c r="B583" s="240"/>
      <c r="C583" s="240"/>
      <c r="D583" s="240"/>
      <c r="E583" s="240"/>
      <c r="F583" s="240"/>
      <c r="G583" s="240"/>
      <c r="H583" s="240"/>
      <c r="I583" s="240"/>
      <c r="J583" s="240"/>
      <c r="K583" s="240"/>
      <c r="L583" s="240"/>
    </row>
    <row r="584" spans="1:12" x14ac:dyDescent="0.25">
      <c r="A584" s="240"/>
      <c r="B584" s="240"/>
      <c r="C584" s="240"/>
      <c r="D584" s="240"/>
      <c r="E584" s="240"/>
      <c r="F584" s="240"/>
      <c r="G584" s="240"/>
      <c r="H584" s="240"/>
      <c r="I584" s="240"/>
      <c r="J584" s="240"/>
      <c r="K584" s="240"/>
      <c r="L584" s="240"/>
    </row>
    <row r="585" spans="1:12" x14ac:dyDescent="0.25">
      <c r="A585" s="240"/>
      <c r="B585" s="240"/>
      <c r="C585" s="240"/>
      <c r="D585" s="240"/>
      <c r="E585" s="240"/>
      <c r="F585" s="240"/>
      <c r="G585" s="240"/>
      <c r="H585" s="240"/>
      <c r="I585" s="240"/>
      <c r="J585" s="240"/>
      <c r="K585" s="240"/>
      <c r="L585" s="240"/>
    </row>
    <row r="586" spans="1:12" x14ac:dyDescent="0.25">
      <c r="A586" s="240"/>
      <c r="B586" s="240"/>
      <c r="C586" s="240"/>
      <c r="D586" s="240"/>
      <c r="E586" s="240"/>
      <c r="F586" s="240"/>
      <c r="G586" s="240"/>
      <c r="H586" s="240"/>
      <c r="I586" s="240"/>
      <c r="J586" s="240"/>
      <c r="K586" s="240"/>
      <c r="L586" s="240"/>
    </row>
    <row r="587" spans="1:12" x14ac:dyDescent="0.25">
      <c r="A587" s="240"/>
      <c r="B587" s="240"/>
      <c r="C587" s="240"/>
      <c r="D587" s="240"/>
      <c r="E587" s="240"/>
      <c r="F587" s="240"/>
      <c r="G587" s="240"/>
      <c r="H587" s="240"/>
      <c r="I587" s="240"/>
      <c r="J587" s="240"/>
      <c r="K587" s="240"/>
      <c r="L587" s="240"/>
    </row>
    <row r="588" spans="1:12" x14ac:dyDescent="0.25">
      <c r="A588" s="240"/>
      <c r="B588" s="240"/>
      <c r="C588" s="240"/>
      <c r="D588" s="240"/>
      <c r="E588" s="240"/>
      <c r="F588" s="240"/>
      <c r="G588" s="240"/>
      <c r="H588" s="240"/>
      <c r="I588" s="240"/>
      <c r="J588" s="240"/>
      <c r="K588" s="240"/>
      <c r="L588" s="240"/>
    </row>
    <row r="589" spans="1:12" x14ac:dyDescent="0.25">
      <c r="A589" s="240"/>
      <c r="B589" s="240"/>
      <c r="C589" s="240"/>
      <c r="D589" s="240"/>
      <c r="E589" s="240"/>
      <c r="F589" s="240"/>
      <c r="G589" s="240"/>
      <c r="H589" s="240"/>
      <c r="I589" s="240"/>
      <c r="J589" s="240"/>
      <c r="K589" s="240"/>
      <c r="L589" s="240"/>
    </row>
    <row r="590" spans="1:12" x14ac:dyDescent="0.25">
      <c r="A590" s="240"/>
      <c r="B590" s="240"/>
      <c r="C590" s="240"/>
      <c r="D590" s="240"/>
      <c r="E590" s="240"/>
      <c r="F590" s="240"/>
      <c r="G590" s="240"/>
      <c r="H590" s="240"/>
      <c r="I590" s="240"/>
      <c r="J590" s="240"/>
      <c r="K590" s="240"/>
      <c r="L590" s="240"/>
    </row>
    <row r="591" spans="1:12" x14ac:dyDescent="0.25">
      <c r="A591" s="240"/>
      <c r="B591" s="240"/>
      <c r="C591" s="240"/>
      <c r="D591" s="240"/>
      <c r="E591" s="240"/>
      <c r="F591" s="240"/>
      <c r="G591" s="240"/>
      <c r="H591" s="240"/>
      <c r="I591" s="240"/>
      <c r="J591" s="240"/>
      <c r="K591" s="240"/>
      <c r="L591" s="240"/>
    </row>
    <row r="592" spans="1:12" x14ac:dyDescent="0.25">
      <c r="A592" s="240"/>
      <c r="B592" s="240"/>
      <c r="C592" s="240"/>
      <c r="D592" s="240"/>
      <c r="E592" s="240"/>
      <c r="F592" s="240"/>
      <c r="G592" s="240"/>
      <c r="H592" s="240"/>
      <c r="I592" s="240"/>
      <c r="J592" s="240"/>
      <c r="K592" s="240"/>
      <c r="L592" s="240"/>
    </row>
    <row r="593" spans="1:12" x14ac:dyDescent="0.25">
      <c r="A593" s="240"/>
      <c r="B593" s="240"/>
      <c r="C593" s="240"/>
      <c r="D593" s="240"/>
      <c r="E593" s="240"/>
      <c r="F593" s="240"/>
      <c r="G593" s="240"/>
      <c r="H593" s="240"/>
      <c r="I593" s="240"/>
      <c r="J593" s="240"/>
      <c r="K593" s="240"/>
      <c r="L593" s="240"/>
    </row>
    <row r="594" spans="1:12" x14ac:dyDescent="0.25">
      <c r="A594" s="240"/>
      <c r="B594" s="240"/>
      <c r="C594" s="240"/>
      <c r="D594" s="240"/>
      <c r="E594" s="240"/>
      <c r="F594" s="240"/>
      <c r="G594" s="240"/>
      <c r="H594" s="240"/>
      <c r="I594" s="240"/>
      <c r="J594" s="240"/>
      <c r="K594" s="240"/>
      <c r="L594" s="240"/>
    </row>
    <row r="595" spans="1:12" x14ac:dyDescent="0.25">
      <c r="A595" s="240"/>
      <c r="B595" s="240"/>
      <c r="C595" s="240"/>
      <c r="D595" s="240"/>
      <c r="E595" s="240"/>
      <c r="F595" s="240"/>
      <c r="G595" s="240"/>
      <c r="H595" s="240"/>
      <c r="I595" s="240"/>
      <c r="J595" s="240"/>
      <c r="K595" s="240"/>
      <c r="L595" s="240"/>
    </row>
    <row r="596" spans="1:12" x14ac:dyDescent="0.25">
      <c r="A596" s="240"/>
      <c r="B596" s="240"/>
      <c r="C596" s="240"/>
      <c r="D596" s="240"/>
      <c r="E596" s="240"/>
      <c r="F596" s="240"/>
      <c r="G596" s="240"/>
      <c r="H596" s="240"/>
      <c r="I596" s="240"/>
      <c r="J596" s="240"/>
      <c r="K596" s="240"/>
      <c r="L596" s="240"/>
    </row>
    <row r="597" spans="1:12" x14ac:dyDescent="0.25">
      <c r="A597" s="240"/>
      <c r="B597" s="240"/>
      <c r="C597" s="240"/>
      <c r="D597" s="240"/>
      <c r="E597" s="240"/>
      <c r="F597" s="240"/>
      <c r="G597" s="240"/>
      <c r="H597" s="240"/>
      <c r="I597" s="240"/>
      <c r="J597" s="240"/>
      <c r="K597" s="240"/>
      <c r="L597" s="240"/>
    </row>
    <row r="598" spans="1:12" x14ac:dyDescent="0.25">
      <c r="A598" s="240"/>
      <c r="B598" s="240"/>
      <c r="C598" s="240"/>
      <c r="D598" s="240"/>
      <c r="E598" s="240"/>
      <c r="F598" s="240"/>
      <c r="G598" s="240"/>
      <c r="H598" s="240"/>
      <c r="I598" s="240"/>
      <c r="J598" s="240"/>
      <c r="K598" s="240"/>
      <c r="L598" s="240"/>
    </row>
    <row r="599" spans="1:12" x14ac:dyDescent="0.25">
      <c r="A599" s="240"/>
      <c r="B599" s="240"/>
      <c r="C599" s="240"/>
      <c r="D599" s="240"/>
      <c r="E599" s="240"/>
      <c r="F599" s="240"/>
      <c r="G599" s="240"/>
      <c r="H599" s="240"/>
      <c r="I599" s="240"/>
      <c r="J599" s="240"/>
      <c r="K599" s="240"/>
      <c r="L599" s="240"/>
    </row>
    <row r="600" spans="1:12" x14ac:dyDescent="0.25">
      <c r="A600" s="240"/>
      <c r="B600" s="240"/>
      <c r="C600" s="240"/>
      <c r="D600" s="240"/>
      <c r="E600" s="240"/>
      <c r="F600" s="240"/>
      <c r="G600" s="240"/>
      <c r="H600" s="240"/>
      <c r="I600" s="240"/>
      <c r="J600" s="240"/>
      <c r="K600" s="240"/>
      <c r="L600" s="240"/>
    </row>
    <row r="601" spans="1:12" x14ac:dyDescent="0.25">
      <c r="A601" s="240"/>
      <c r="B601" s="240"/>
      <c r="C601" s="240"/>
      <c r="D601" s="240"/>
      <c r="E601" s="240"/>
      <c r="F601" s="240"/>
      <c r="G601" s="240"/>
      <c r="H601" s="240"/>
      <c r="I601" s="240"/>
      <c r="J601" s="240"/>
      <c r="K601" s="240"/>
      <c r="L601" s="240"/>
    </row>
    <row r="602" spans="1:12" x14ac:dyDescent="0.25">
      <c r="A602" s="240"/>
      <c r="B602" s="240"/>
      <c r="C602" s="240"/>
      <c r="D602" s="240"/>
      <c r="E602" s="240"/>
      <c r="F602" s="240"/>
      <c r="G602" s="240"/>
      <c r="H602" s="240"/>
      <c r="I602" s="240"/>
      <c r="J602" s="240"/>
      <c r="K602" s="240"/>
      <c r="L602" s="240"/>
    </row>
    <row r="603" spans="1:12" x14ac:dyDescent="0.25">
      <c r="A603" s="240"/>
      <c r="B603" s="240"/>
      <c r="C603" s="240"/>
      <c r="D603" s="240"/>
      <c r="E603" s="240"/>
      <c r="F603" s="240"/>
      <c r="G603" s="240"/>
      <c r="H603" s="240"/>
      <c r="I603" s="240"/>
      <c r="J603" s="240"/>
      <c r="K603" s="240"/>
      <c r="L603" s="240"/>
    </row>
    <row r="604" spans="1:12" x14ac:dyDescent="0.25">
      <c r="A604" s="240"/>
      <c r="B604" s="240"/>
      <c r="C604" s="240"/>
      <c r="D604" s="240"/>
      <c r="E604" s="240"/>
      <c r="F604" s="240"/>
      <c r="G604" s="240"/>
      <c r="H604" s="240"/>
      <c r="I604" s="240"/>
      <c r="J604" s="240"/>
      <c r="K604" s="240"/>
      <c r="L604" s="240"/>
    </row>
    <row r="605" spans="1:12" x14ac:dyDescent="0.25">
      <c r="A605" s="240"/>
      <c r="B605" s="240"/>
      <c r="C605" s="240"/>
      <c r="D605" s="240"/>
      <c r="E605" s="240"/>
      <c r="F605" s="240"/>
      <c r="G605" s="240"/>
      <c r="H605" s="240"/>
      <c r="I605" s="240"/>
      <c r="J605" s="240"/>
      <c r="K605" s="240"/>
      <c r="L605" s="240"/>
    </row>
    <row r="606" spans="1:12" x14ac:dyDescent="0.25">
      <c r="A606" s="240"/>
      <c r="B606" s="240"/>
      <c r="C606" s="240"/>
      <c r="D606" s="240"/>
      <c r="E606" s="240"/>
      <c r="F606" s="240"/>
      <c r="G606" s="240"/>
      <c r="H606" s="240"/>
      <c r="I606" s="240"/>
      <c r="J606" s="240"/>
      <c r="K606" s="240"/>
      <c r="L606" s="240"/>
    </row>
    <row r="607" spans="1:12" x14ac:dyDescent="0.25">
      <c r="A607" s="240"/>
      <c r="B607" s="240"/>
      <c r="C607" s="240"/>
      <c r="D607" s="240"/>
      <c r="E607" s="240"/>
      <c r="F607" s="240"/>
      <c r="G607" s="240"/>
      <c r="H607" s="240"/>
      <c r="I607" s="240"/>
      <c r="J607" s="240"/>
      <c r="K607" s="240"/>
      <c r="L607" s="240"/>
    </row>
    <row r="608" spans="1:12" x14ac:dyDescent="0.25">
      <c r="A608" s="240"/>
      <c r="B608" s="240"/>
      <c r="C608" s="240"/>
      <c r="D608" s="240"/>
      <c r="E608" s="240"/>
      <c r="F608" s="240"/>
      <c r="G608" s="240"/>
      <c r="H608" s="240"/>
      <c r="I608" s="240"/>
      <c r="J608" s="240"/>
      <c r="K608" s="240"/>
      <c r="L608" s="240"/>
    </row>
    <row r="609" spans="1:12" x14ac:dyDescent="0.25">
      <c r="A609" s="240"/>
      <c r="B609" s="240"/>
      <c r="C609" s="240"/>
      <c r="D609" s="240"/>
      <c r="E609" s="240"/>
      <c r="F609" s="240"/>
      <c r="G609" s="240"/>
      <c r="H609" s="240"/>
      <c r="I609" s="240"/>
      <c r="J609" s="240"/>
      <c r="K609" s="240"/>
      <c r="L609" s="240"/>
    </row>
    <row r="610" spans="1:12" x14ac:dyDescent="0.25">
      <c r="A610" s="240"/>
      <c r="B610" s="240"/>
      <c r="C610" s="240"/>
      <c r="D610" s="240"/>
      <c r="E610" s="240"/>
      <c r="F610" s="240"/>
      <c r="G610" s="240"/>
      <c r="H610" s="240"/>
      <c r="I610" s="240"/>
      <c r="J610" s="240"/>
      <c r="K610" s="240"/>
      <c r="L610" s="240"/>
    </row>
    <row r="611" spans="1:12" x14ac:dyDescent="0.25">
      <c r="A611" s="240"/>
      <c r="B611" s="240"/>
      <c r="C611" s="240"/>
      <c r="D611" s="240"/>
      <c r="E611" s="240"/>
      <c r="F611" s="240"/>
      <c r="G611" s="240"/>
      <c r="H611" s="240"/>
      <c r="I611" s="240"/>
      <c r="J611" s="240"/>
      <c r="K611" s="240"/>
      <c r="L611" s="240"/>
    </row>
    <row r="612" spans="1:12" x14ac:dyDescent="0.25">
      <c r="A612" s="240"/>
      <c r="B612" s="240"/>
      <c r="C612" s="240"/>
      <c r="D612" s="240"/>
      <c r="E612" s="240"/>
      <c r="F612" s="240"/>
      <c r="G612" s="240"/>
      <c r="H612" s="240"/>
      <c r="I612" s="240"/>
      <c r="J612" s="240"/>
      <c r="K612" s="240"/>
      <c r="L612" s="240"/>
    </row>
    <row r="613" spans="1:12" x14ac:dyDescent="0.25">
      <c r="A613" s="240"/>
      <c r="B613" s="240"/>
      <c r="C613" s="240"/>
      <c r="D613" s="240"/>
      <c r="E613" s="240"/>
      <c r="F613" s="240"/>
      <c r="G613" s="240"/>
      <c r="H613" s="240"/>
      <c r="I613" s="240"/>
      <c r="J613" s="240"/>
      <c r="K613" s="240"/>
      <c r="L613" s="240"/>
    </row>
    <row r="614" spans="1:12" x14ac:dyDescent="0.25">
      <c r="A614" s="240"/>
      <c r="B614" s="240"/>
      <c r="C614" s="240"/>
      <c r="D614" s="240"/>
      <c r="E614" s="240"/>
      <c r="F614" s="240"/>
      <c r="G614" s="240"/>
      <c r="H614" s="240"/>
      <c r="I614" s="240"/>
      <c r="J614" s="240"/>
      <c r="K614" s="240"/>
      <c r="L614" s="240"/>
    </row>
    <row r="615" spans="1:12" x14ac:dyDescent="0.25">
      <c r="A615" s="240"/>
      <c r="B615" s="240"/>
      <c r="C615" s="240"/>
      <c r="D615" s="240"/>
      <c r="E615" s="240"/>
      <c r="F615" s="240"/>
      <c r="G615" s="240"/>
      <c r="H615" s="240"/>
      <c r="I615" s="240"/>
      <c r="J615" s="240"/>
      <c r="K615" s="240"/>
      <c r="L615" s="240"/>
    </row>
    <row r="616" spans="1:12" x14ac:dyDescent="0.25">
      <c r="A616" s="240"/>
      <c r="B616" s="240"/>
      <c r="C616" s="240"/>
      <c r="D616" s="240"/>
      <c r="E616" s="240"/>
      <c r="F616" s="240"/>
      <c r="G616" s="240"/>
      <c r="H616" s="240"/>
      <c r="I616" s="240"/>
      <c r="J616" s="240"/>
      <c r="K616" s="240"/>
      <c r="L616" s="240"/>
    </row>
    <row r="617" spans="1:12" x14ac:dyDescent="0.25">
      <c r="A617" s="240"/>
      <c r="B617" s="240"/>
      <c r="C617" s="240"/>
      <c r="D617" s="240"/>
      <c r="E617" s="240"/>
      <c r="F617" s="240"/>
      <c r="G617" s="240"/>
      <c r="H617" s="240"/>
      <c r="I617" s="240"/>
      <c r="J617" s="240"/>
      <c r="K617" s="240"/>
      <c r="L617" s="240"/>
    </row>
    <row r="618" spans="1:12" x14ac:dyDescent="0.25">
      <c r="A618" s="240"/>
      <c r="B618" s="240"/>
      <c r="C618" s="240"/>
      <c r="D618" s="240"/>
      <c r="E618" s="240"/>
      <c r="F618" s="240"/>
      <c r="G618" s="240"/>
      <c r="H618" s="240"/>
      <c r="I618" s="240"/>
      <c r="J618" s="240"/>
      <c r="K618" s="240"/>
      <c r="L618" s="240"/>
    </row>
    <row r="619" spans="1:12" x14ac:dyDescent="0.25">
      <c r="A619" s="240"/>
      <c r="B619" s="240"/>
      <c r="C619" s="240"/>
      <c r="D619" s="240"/>
      <c r="E619" s="240"/>
      <c r="F619" s="240"/>
      <c r="G619" s="240"/>
      <c r="H619" s="240"/>
      <c r="I619" s="240"/>
      <c r="J619" s="240"/>
      <c r="K619" s="240"/>
      <c r="L619" s="240"/>
    </row>
    <row r="620" spans="1:12" x14ac:dyDescent="0.25">
      <c r="A620" s="240"/>
      <c r="B620" s="240"/>
      <c r="C620" s="240"/>
      <c r="D620" s="240"/>
      <c r="E620" s="240"/>
      <c r="F620" s="240"/>
      <c r="G620" s="240"/>
      <c r="H620" s="240"/>
      <c r="I620" s="240"/>
      <c r="J620" s="240"/>
      <c r="K620" s="240"/>
      <c r="L620" s="240"/>
    </row>
    <row r="621" spans="1:12" x14ac:dyDescent="0.25">
      <c r="A621" s="240"/>
      <c r="B621" s="240"/>
      <c r="C621" s="240"/>
      <c r="D621" s="240"/>
      <c r="E621" s="240"/>
      <c r="F621" s="240"/>
      <c r="G621" s="240"/>
      <c r="H621" s="240"/>
      <c r="I621" s="240"/>
      <c r="J621" s="240"/>
      <c r="K621" s="240"/>
      <c r="L621" s="240"/>
    </row>
    <row r="622" spans="1:12" x14ac:dyDescent="0.25">
      <c r="A622" s="240"/>
      <c r="B622" s="240"/>
      <c r="C622" s="240"/>
      <c r="D622" s="240"/>
      <c r="E622" s="240"/>
      <c r="F622" s="240"/>
      <c r="G622" s="240"/>
      <c r="H622" s="240"/>
      <c r="I622" s="240"/>
      <c r="J622" s="240"/>
      <c r="K622" s="240"/>
      <c r="L622" s="240"/>
    </row>
    <row r="623" spans="1:12" x14ac:dyDescent="0.25">
      <c r="A623" s="240"/>
      <c r="B623" s="240"/>
      <c r="C623" s="240"/>
      <c r="D623" s="240"/>
      <c r="E623" s="240"/>
      <c r="F623" s="240"/>
      <c r="G623" s="240"/>
      <c r="H623" s="240"/>
      <c r="I623" s="240"/>
      <c r="J623" s="240"/>
      <c r="K623" s="240"/>
      <c r="L623" s="240"/>
    </row>
    <row r="624" spans="1:12" x14ac:dyDescent="0.25">
      <c r="A624" s="240"/>
      <c r="B624" s="240"/>
      <c r="C624" s="240"/>
      <c r="D624" s="240"/>
      <c r="E624" s="240"/>
      <c r="F624" s="240"/>
      <c r="G624" s="240"/>
      <c r="H624" s="240"/>
      <c r="I624" s="240"/>
      <c r="J624" s="240"/>
      <c r="K624" s="240"/>
      <c r="L624" s="240"/>
    </row>
    <row r="625" spans="1:12" x14ac:dyDescent="0.25">
      <c r="A625" s="240"/>
      <c r="B625" s="240"/>
      <c r="C625" s="240"/>
      <c r="D625" s="240"/>
      <c r="E625" s="240"/>
      <c r="F625" s="240"/>
      <c r="G625" s="240"/>
      <c r="H625" s="240"/>
      <c r="I625" s="240"/>
      <c r="J625" s="240"/>
      <c r="K625" s="240"/>
      <c r="L625" s="240"/>
    </row>
    <row r="626" spans="1:12" x14ac:dyDescent="0.25">
      <c r="A626" s="240"/>
      <c r="B626" s="240"/>
      <c r="C626" s="240"/>
      <c r="D626" s="240"/>
      <c r="E626" s="240"/>
      <c r="F626" s="240"/>
      <c r="G626" s="240"/>
      <c r="H626" s="240"/>
      <c r="I626" s="240"/>
      <c r="J626" s="240"/>
      <c r="K626" s="240"/>
      <c r="L626" s="240"/>
    </row>
    <row r="627" spans="1:12" x14ac:dyDescent="0.25">
      <c r="A627" s="240"/>
      <c r="B627" s="240"/>
      <c r="C627" s="240"/>
      <c r="D627" s="240"/>
      <c r="E627" s="240"/>
      <c r="F627" s="240"/>
      <c r="G627" s="240"/>
      <c r="H627" s="240"/>
      <c r="I627" s="240"/>
      <c r="J627" s="240"/>
      <c r="K627" s="240"/>
      <c r="L627" s="240"/>
    </row>
    <row r="628" spans="1:12" x14ac:dyDescent="0.25">
      <c r="A628" s="240"/>
      <c r="B628" s="240"/>
      <c r="C628" s="240"/>
      <c r="D628" s="240"/>
      <c r="E628" s="240"/>
      <c r="F628" s="240"/>
      <c r="G628" s="240"/>
      <c r="H628" s="240"/>
      <c r="I628" s="240"/>
      <c r="J628" s="240"/>
      <c r="K628" s="240"/>
      <c r="L628" s="240"/>
    </row>
    <row r="629" spans="1:12" x14ac:dyDescent="0.25">
      <c r="A629" s="240"/>
      <c r="B629" s="240"/>
      <c r="C629" s="240"/>
      <c r="D629" s="240"/>
      <c r="E629" s="240"/>
      <c r="F629" s="240"/>
      <c r="G629" s="240"/>
      <c r="H629" s="240"/>
      <c r="I629" s="240"/>
      <c r="J629" s="240"/>
      <c r="K629" s="240"/>
      <c r="L629" s="240"/>
    </row>
    <row r="630" spans="1:12" x14ac:dyDescent="0.25">
      <c r="A630" s="240"/>
      <c r="B630" s="240"/>
      <c r="C630" s="240"/>
      <c r="D630" s="240"/>
      <c r="E630" s="240"/>
      <c r="F630" s="240"/>
      <c r="G630" s="240"/>
      <c r="H630" s="240"/>
      <c r="I630" s="240"/>
      <c r="J630" s="240"/>
      <c r="K630" s="240"/>
      <c r="L630" s="240"/>
    </row>
    <row r="631" spans="1:12" x14ac:dyDescent="0.25">
      <c r="A631" s="240"/>
      <c r="B631" s="240"/>
      <c r="C631" s="240"/>
      <c r="D631" s="240"/>
      <c r="E631" s="240"/>
      <c r="F631" s="240"/>
      <c r="G631" s="240"/>
      <c r="H631" s="240"/>
      <c r="I631" s="240"/>
      <c r="J631" s="240"/>
      <c r="K631" s="240"/>
      <c r="L631" s="240"/>
    </row>
    <row r="632" spans="1:12" x14ac:dyDescent="0.25">
      <c r="A632" s="240"/>
      <c r="B632" s="240"/>
      <c r="C632" s="240"/>
      <c r="D632" s="240"/>
      <c r="E632" s="240"/>
      <c r="F632" s="240"/>
      <c r="G632" s="240"/>
      <c r="H632" s="240"/>
      <c r="I632" s="240"/>
      <c r="J632" s="240"/>
      <c r="K632" s="240"/>
      <c r="L632" s="240"/>
    </row>
    <row r="633" spans="1:12" x14ac:dyDescent="0.25">
      <c r="A633" s="240"/>
      <c r="B633" s="240"/>
      <c r="C633" s="240"/>
      <c r="D633" s="240"/>
      <c r="E633" s="240"/>
      <c r="F633" s="240"/>
      <c r="G633" s="240"/>
      <c r="H633" s="240"/>
      <c r="I633" s="240"/>
      <c r="J633" s="240"/>
      <c r="K633" s="240"/>
      <c r="L633" s="240"/>
    </row>
    <row r="634" spans="1:12" x14ac:dyDescent="0.25">
      <c r="A634" s="240"/>
      <c r="B634" s="240"/>
      <c r="C634" s="240"/>
      <c r="D634" s="240"/>
      <c r="E634" s="240"/>
      <c r="F634" s="240"/>
      <c r="G634" s="240"/>
      <c r="H634" s="240"/>
      <c r="I634" s="240"/>
      <c r="J634" s="240"/>
      <c r="K634" s="240"/>
      <c r="L634" s="240"/>
    </row>
    <row r="635" spans="1:12" x14ac:dyDescent="0.25">
      <c r="A635" s="240"/>
      <c r="B635" s="240"/>
      <c r="C635" s="240"/>
      <c r="D635" s="240"/>
      <c r="E635" s="240"/>
      <c r="F635" s="240"/>
      <c r="G635" s="240"/>
      <c r="H635" s="240"/>
      <c r="I635" s="240"/>
      <c r="J635" s="240"/>
      <c r="K635" s="240"/>
      <c r="L635" s="240"/>
    </row>
    <row r="636" spans="1:12" x14ac:dyDescent="0.25">
      <c r="A636" s="240"/>
      <c r="B636" s="240"/>
      <c r="C636" s="240"/>
      <c r="D636" s="240"/>
      <c r="E636" s="240"/>
      <c r="F636" s="240"/>
      <c r="G636" s="240"/>
      <c r="H636" s="240"/>
      <c r="I636" s="240"/>
      <c r="J636" s="240"/>
      <c r="K636" s="240"/>
      <c r="L636" s="240"/>
    </row>
    <row r="637" spans="1:12" x14ac:dyDescent="0.25">
      <c r="A637" s="240"/>
      <c r="B637" s="240"/>
      <c r="C637" s="240"/>
      <c r="D637" s="240"/>
      <c r="E637" s="240"/>
      <c r="F637" s="240"/>
      <c r="G637" s="240"/>
      <c r="H637" s="240"/>
      <c r="I637" s="240"/>
      <c r="J637" s="240"/>
      <c r="K637" s="240"/>
      <c r="L637" s="240"/>
    </row>
    <row r="638" spans="1:12" x14ac:dyDescent="0.25">
      <c r="A638" s="240"/>
      <c r="B638" s="240"/>
      <c r="C638" s="240"/>
      <c r="D638" s="240"/>
      <c r="E638" s="240"/>
      <c r="F638" s="240"/>
      <c r="G638" s="240"/>
      <c r="H638" s="240"/>
      <c r="I638" s="240"/>
      <c r="J638" s="240"/>
      <c r="K638" s="240"/>
      <c r="L638" s="240"/>
    </row>
    <row r="639" spans="1:12" x14ac:dyDescent="0.25">
      <c r="A639" s="240"/>
      <c r="B639" s="240"/>
      <c r="C639" s="240"/>
      <c r="D639" s="240"/>
      <c r="E639" s="240"/>
      <c r="F639" s="240"/>
      <c r="G639" s="240"/>
      <c r="H639" s="240"/>
      <c r="I639" s="240"/>
      <c r="J639" s="240"/>
      <c r="K639" s="240"/>
      <c r="L639" s="240"/>
    </row>
    <row r="640" spans="1:12" x14ac:dyDescent="0.25">
      <c r="A640" s="240"/>
      <c r="B640" s="240"/>
      <c r="C640" s="240"/>
      <c r="D640" s="240"/>
      <c r="E640" s="240"/>
      <c r="F640" s="240"/>
      <c r="G640" s="240"/>
      <c r="H640" s="240"/>
      <c r="I640" s="240"/>
      <c r="J640" s="240"/>
      <c r="K640" s="240"/>
      <c r="L640" s="240"/>
    </row>
    <row r="641" spans="1:12" x14ac:dyDescent="0.25">
      <c r="A641" s="240"/>
      <c r="B641" s="240"/>
      <c r="C641" s="240"/>
      <c r="D641" s="240"/>
      <c r="E641" s="240"/>
      <c r="F641" s="240"/>
      <c r="G641" s="240"/>
      <c r="H641" s="240"/>
      <c r="I641" s="240"/>
      <c r="J641" s="240"/>
      <c r="K641" s="240"/>
      <c r="L641" s="240"/>
    </row>
    <row r="642" spans="1:12" x14ac:dyDescent="0.25">
      <c r="A642" s="240"/>
      <c r="B642" s="240"/>
      <c r="C642" s="240"/>
      <c r="D642" s="240"/>
      <c r="E642" s="240"/>
      <c r="F642" s="240"/>
      <c r="G642" s="240"/>
      <c r="H642" s="240"/>
      <c r="I642" s="240"/>
      <c r="J642" s="240"/>
      <c r="K642" s="240"/>
      <c r="L642" s="240"/>
    </row>
    <row r="643" spans="1:12" x14ac:dyDescent="0.25">
      <c r="A643" s="240"/>
      <c r="B643" s="240"/>
      <c r="C643" s="240"/>
      <c r="D643" s="240"/>
      <c r="E643" s="240"/>
      <c r="F643" s="240"/>
      <c r="G643" s="240"/>
      <c r="H643" s="240"/>
      <c r="I643" s="240"/>
      <c r="J643" s="240"/>
      <c r="K643" s="240"/>
      <c r="L643" s="240"/>
    </row>
    <row r="644" spans="1:12" x14ac:dyDescent="0.25">
      <c r="A644" s="240"/>
      <c r="B644" s="240"/>
      <c r="C644" s="240"/>
      <c r="D644" s="240"/>
      <c r="E644" s="240"/>
      <c r="F644" s="240"/>
      <c r="G644" s="240"/>
      <c r="H644" s="240"/>
      <c r="I644" s="240"/>
      <c r="J644" s="240"/>
      <c r="K644" s="240"/>
      <c r="L644" s="240"/>
    </row>
    <row r="645" spans="1:12" x14ac:dyDescent="0.25">
      <c r="A645" s="240"/>
      <c r="B645" s="240"/>
      <c r="C645" s="240"/>
      <c r="D645" s="240"/>
      <c r="E645" s="240"/>
      <c r="F645" s="240"/>
      <c r="G645" s="240"/>
      <c r="H645" s="240"/>
      <c r="I645" s="240"/>
      <c r="J645" s="240"/>
      <c r="K645" s="240"/>
      <c r="L645" s="240"/>
    </row>
    <row r="646" spans="1:12" x14ac:dyDescent="0.25">
      <c r="A646" s="240"/>
      <c r="B646" s="240"/>
      <c r="C646" s="240"/>
      <c r="D646" s="240"/>
      <c r="E646" s="240"/>
      <c r="F646" s="240"/>
      <c r="G646" s="240"/>
      <c r="H646" s="240"/>
      <c r="I646" s="240"/>
      <c r="J646" s="240"/>
      <c r="K646" s="240"/>
      <c r="L646" s="240"/>
    </row>
    <row r="647" spans="1:12" x14ac:dyDescent="0.25">
      <c r="A647" s="240"/>
      <c r="B647" s="240"/>
      <c r="C647" s="240"/>
      <c r="D647" s="240"/>
      <c r="E647" s="240"/>
      <c r="F647" s="240"/>
      <c r="G647" s="240"/>
      <c r="H647" s="240"/>
      <c r="I647" s="240"/>
      <c r="J647" s="240"/>
      <c r="K647" s="240"/>
      <c r="L647" s="240"/>
    </row>
    <row r="648" spans="1:12" x14ac:dyDescent="0.25">
      <c r="A648" s="240"/>
      <c r="B648" s="240"/>
      <c r="C648" s="240"/>
      <c r="D648" s="240"/>
      <c r="E648" s="240"/>
      <c r="F648" s="240"/>
      <c r="G648" s="240"/>
      <c r="H648" s="240"/>
      <c r="I648" s="240"/>
      <c r="J648" s="240"/>
      <c r="K648" s="240"/>
      <c r="L648" s="240"/>
    </row>
    <row r="649" spans="1:12" x14ac:dyDescent="0.25">
      <c r="A649" s="240"/>
      <c r="B649" s="240"/>
      <c r="C649" s="240"/>
      <c r="D649" s="240"/>
      <c r="E649" s="240"/>
      <c r="F649" s="240"/>
      <c r="G649" s="240"/>
      <c r="H649" s="240"/>
      <c r="I649" s="240"/>
      <c r="J649" s="240"/>
      <c r="K649" s="240"/>
      <c r="L649" s="240"/>
    </row>
    <row r="650" spans="1:12" x14ac:dyDescent="0.25">
      <c r="A650" s="240"/>
      <c r="B650" s="240"/>
      <c r="C650" s="240"/>
      <c r="D650" s="240"/>
      <c r="E650" s="240"/>
      <c r="F650" s="240"/>
      <c r="G650" s="240"/>
      <c r="H650" s="240"/>
      <c r="I650" s="240"/>
      <c r="J650" s="240"/>
      <c r="K650" s="240"/>
      <c r="L650" s="240"/>
    </row>
    <row r="651" spans="1:12" x14ac:dyDescent="0.25">
      <c r="A651" s="240"/>
      <c r="B651" s="240"/>
      <c r="C651" s="240"/>
      <c r="D651" s="240"/>
      <c r="E651" s="240"/>
      <c r="F651" s="240"/>
      <c r="G651" s="240"/>
      <c r="H651" s="240"/>
      <c r="I651" s="240"/>
      <c r="J651" s="240"/>
      <c r="K651" s="240"/>
      <c r="L651" s="240"/>
    </row>
    <row r="652" spans="1:12" x14ac:dyDescent="0.25">
      <c r="A652" s="240"/>
      <c r="B652" s="240"/>
      <c r="C652" s="240"/>
      <c r="D652" s="240"/>
      <c r="E652" s="240"/>
      <c r="F652" s="240"/>
      <c r="G652" s="240"/>
      <c r="H652" s="240"/>
      <c r="I652" s="240"/>
      <c r="J652" s="240"/>
      <c r="K652" s="240"/>
      <c r="L652" s="240"/>
    </row>
    <row r="653" spans="1:12" x14ac:dyDescent="0.25">
      <c r="A653" s="240"/>
      <c r="B653" s="240"/>
      <c r="C653" s="240"/>
      <c r="D653" s="240"/>
      <c r="E653" s="240"/>
      <c r="F653" s="240"/>
      <c r="G653" s="240"/>
      <c r="H653" s="240"/>
      <c r="I653" s="240"/>
      <c r="J653" s="240"/>
      <c r="K653" s="240"/>
      <c r="L653" s="240"/>
    </row>
    <row r="654" spans="1:12" x14ac:dyDescent="0.25">
      <c r="A654" s="240"/>
      <c r="B654" s="240"/>
      <c r="C654" s="240"/>
      <c r="D654" s="240"/>
      <c r="E654" s="240"/>
      <c r="F654" s="240"/>
      <c r="G654" s="240"/>
      <c r="H654" s="240"/>
      <c r="I654" s="240"/>
      <c r="J654" s="240"/>
      <c r="K654" s="240"/>
      <c r="L654" s="240"/>
    </row>
    <row r="655" spans="1:12" x14ac:dyDescent="0.25">
      <c r="A655" s="240"/>
      <c r="B655" s="240"/>
      <c r="C655" s="240"/>
      <c r="D655" s="240"/>
      <c r="E655" s="240"/>
      <c r="F655" s="240"/>
      <c r="G655" s="240"/>
      <c r="H655" s="240"/>
      <c r="I655" s="240"/>
      <c r="J655" s="240"/>
      <c r="K655" s="240"/>
      <c r="L655" s="240"/>
    </row>
    <row r="656" spans="1:12" x14ac:dyDescent="0.25">
      <c r="A656" s="240"/>
      <c r="B656" s="240"/>
      <c r="C656" s="240"/>
      <c r="D656" s="240"/>
      <c r="E656" s="240"/>
      <c r="F656" s="240"/>
      <c r="G656" s="240"/>
      <c r="H656" s="240"/>
      <c r="I656" s="240"/>
      <c r="J656" s="240"/>
      <c r="K656" s="240"/>
      <c r="L656" s="240"/>
    </row>
    <row r="657" spans="1:12" x14ac:dyDescent="0.25">
      <c r="A657" s="240"/>
      <c r="B657" s="240"/>
      <c r="C657" s="240"/>
      <c r="D657" s="240"/>
      <c r="E657" s="240"/>
      <c r="F657" s="240"/>
      <c r="G657" s="240"/>
      <c r="H657" s="240"/>
      <c r="I657" s="240"/>
      <c r="J657" s="240"/>
      <c r="K657" s="240"/>
      <c r="L657" s="240"/>
    </row>
    <row r="658" spans="1:12" x14ac:dyDescent="0.25">
      <c r="A658" s="240"/>
      <c r="B658" s="240"/>
      <c r="C658" s="240"/>
      <c r="D658" s="240"/>
      <c r="E658" s="240"/>
      <c r="F658" s="240"/>
      <c r="G658" s="240"/>
      <c r="H658" s="240"/>
      <c r="I658" s="240"/>
      <c r="J658" s="240"/>
      <c r="K658" s="240"/>
      <c r="L658" s="240"/>
    </row>
    <row r="659" spans="1:12" x14ac:dyDescent="0.25">
      <c r="A659" s="240"/>
      <c r="B659" s="240"/>
      <c r="C659" s="240"/>
      <c r="D659" s="240"/>
      <c r="E659" s="240"/>
      <c r="F659" s="240"/>
      <c r="G659" s="240"/>
      <c r="H659" s="240"/>
      <c r="I659" s="240"/>
      <c r="J659" s="240"/>
      <c r="K659" s="240"/>
      <c r="L659" s="240"/>
    </row>
    <row r="660" spans="1:12" x14ac:dyDescent="0.25">
      <c r="A660" s="240"/>
      <c r="B660" s="240"/>
      <c r="C660" s="240"/>
      <c r="D660" s="240"/>
      <c r="E660" s="240"/>
      <c r="F660" s="240"/>
      <c r="G660" s="240"/>
      <c r="H660" s="240"/>
      <c r="I660" s="240"/>
      <c r="J660" s="240"/>
      <c r="K660" s="240"/>
      <c r="L660" s="240"/>
    </row>
    <row r="661" spans="1:12" x14ac:dyDescent="0.25">
      <c r="A661" s="240"/>
      <c r="B661" s="240"/>
      <c r="C661" s="240"/>
      <c r="D661" s="240"/>
      <c r="E661" s="240"/>
      <c r="F661" s="240"/>
      <c r="G661" s="240"/>
      <c r="H661" s="240"/>
      <c r="I661" s="240"/>
      <c r="J661" s="240"/>
      <c r="K661" s="240"/>
      <c r="L661" s="240"/>
    </row>
    <row r="662" spans="1:12" x14ac:dyDescent="0.25">
      <c r="A662" s="240"/>
      <c r="B662" s="240"/>
      <c r="C662" s="240"/>
      <c r="D662" s="240"/>
      <c r="E662" s="240"/>
      <c r="F662" s="240"/>
      <c r="G662" s="240"/>
      <c r="H662" s="240"/>
      <c r="I662" s="240"/>
      <c r="J662" s="240"/>
      <c r="K662" s="240"/>
      <c r="L662" s="240"/>
    </row>
    <row r="663" spans="1:12" x14ac:dyDescent="0.25">
      <c r="A663" s="240"/>
      <c r="B663" s="240"/>
      <c r="C663" s="240"/>
      <c r="D663" s="240"/>
      <c r="E663" s="240"/>
      <c r="F663" s="240"/>
      <c r="G663" s="240"/>
      <c r="H663" s="240"/>
      <c r="I663" s="240"/>
      <c r="J663" s="240"/>
      <c r="K663" s="240"/>
      <c r="L663" s="240"/>
    </row>
    <row r="664" spans="1:12" x14ac:dyDescent="0.25">
      <c r="A664" s="240"/>
      <c r="B664" s="240"/>
      <c r="C664" s="240"/>
      <c r="D664" s="240"/>
      <c r="E664" s="240"/>
      <c r="F664" s="240"/>
      <c r="G664" s="240"/>
      <c r="H664" s="240"/>
      <c r="I664" s="240"/>
      <c r="J664" s="240"/>
      <c r="K664" s="240"/>
      <c r="L664" s="240"/>
    </row>
    <row r="665" spans="1:12" x14ac:dyDescent="0.25">
      <c r="A665" s="240"/>
      <c r="B665" s="240"/>
      <c r="C665" s="240"/>
      <c r="D665" s="240"/>
      <c r="E665" s="240"/>
      <c r="F665" s="240"/>
      <c r="G665" s="240"/>
      <c r="H665" s="240"/>
      <c r="I665" s="240"/>
      <c r="J665" s="240"/>
      <c r="K665" s="240"/>
      <c r="L665" s="240"/>
    </row>
    <row r="666" spans="1:12" x14ac:dyDescent="0.25">
      <c r="A666" s="240"/>
      <c r="B666" s="240"/>
      <c r="C666" s="240"/>
      <c r="D666" s="240"/>
      <c r="E666" s="240"/>
      <c r="F666" s="240"/>
      <c r="G666" s="240"/>
      <c r="H666" s="240"/>
      <c r="I666" s="240"/>
      <c r="J666" s="240"/>
      <c r="K666" s="240"/>
      <c r="L666" s="240"/>
    </row>
    <row r="667" spans="1:12" x14ac:dyDescent="0.25">
      <c r="A667" s="240"/>
      <c r="B667" s="240"/>
      <c r="C667" s="240"/>
      <c r="D667" s="240"/>
      <c r="E667" s="240"/>
      <c r="F667" s="240"/>
      <c r="G667" s="240"/>
      <c r="H667" s="240"/>
      <c r="I667" s="240"/>
      <c r="J667" s="240"/>
      <c r="K667" s="240"/>
      <c r="L667" s="240"/>
    </row>
    <row r="668" spans="1:12" x14ac:dyDescent="0.25">
      <c r="A668" s="240"/>
      <c r="B668" s="240"/>
      <c r="C668" s="240"/>
      <c r="D668" s="240"/>
      <c r="E668" s="240"/>
      <c r="F668" s="240"/>
      <c r="G668" s="240"/>
      <c r="H668" s="240"/>
      <c r="I668" s="240"/>
      <c r="J668" s="240"/>
      <c r="K668" s="240"/>
      <c r="L668" s="240"/>
    </row>
    <row r="669" spans="1:12" x14ac:dyDescent="0.25">
      <c r="A669" s="240"/>
      <c r="B669" s="240"/>
      <c r="C669" s="240"/>
      <c r="D669" s="240"/>
      <c r="E669" s="240"/>
      <c r="F669" s="240"/>
      <c r="G669" s="240"/>
      <c r="H669" s="240"/>
      <c r="I669" s="240"/>
      <c r="J669" s="240"/>
      <c r="K669" s="240"/>
      <c r="L669" s="240"/>
    </row>
    <row r="670" spans="1:12" x14ac:dyDescent="0.25">
      <c r="A670" s="240"/>
      <c r="B670" s="240"/>
      <c r="C670" s="240"/>
      <c r="D670" s="240"/>
      <c r="E670" s="240"/>
      <c r="F670" s="240"/>
      <c r="G670" s="240"/>
      <c r="H670" s="240"/>
      <c r="I670" s="240"/>
      <c r="J670" s="240"/>
      <c r="K670" s="240"/>
      <c r="L670" s="240"/>
    </row>
    <row r="671" spans="1:12" x14ac:dyDescent="0.25">
      <c r="A671" s="240"/>
      <c r="B671" s="240"/>
      <c r="C671" s="240"/>
      <c r="D671" s="240"/>
      <c r="E671" s="240"/>
      <c r="F671" s="240"/>
      <c r="G671" s="240"/>
      <c r="H671" s="240"/>
      <c r="I671" s="240"/>
      <c r="J671" s="240"/>
      <c r="K671" s="240"/>
      <c r="L671" s="240"/>
    </row>
    <row r="672" spans="1:12" x14ac:dyDescent="0.25">
      <c r="A672" s="240"/>
      <c r="B672" s="240"/>
      <c r="C672" s="240"/>
      <c r="D672" s="240"/>
      <c r="E672" s="240"/>
      <c r="F672" s="240"/>
      <c r="G672" s="240"/>
      <c r="H672" s="240"/>
      <c r="I672" s="240"/>
      <c r="J672" s="240"/>
      <c r="K672" s="240"/>
      <c r="L672" s="240"/>
    </row>
    <row r="673" spans="1:12" x14ac:dyDescent="0.25">
      <c r="A673" s="240"/>
      <c r="B673" s="240"/>
      <c r="C673" s="240"/>
      <c r="D673" s="240"/>
      <c r="E673" s="240"/>
      <c r="F673" s="240"/>
      <c r="G673" s="240"/>
      <c r="H673" s="240"/>
      <c r="I673" s="240"/>
      <c r="J673" s="240"/>
      <c r="K673" s="240"/>
      <c r="L673" s="240"/>
    </row>
    <row r="674" spans="1:12" x14ac:dyDescent="0.25">
      <c r="A674" s="240"/>
      <c r="B674" s="240"/>
      <c r="C674" s="240"/>
      <c r="D674" s="240"/>
      <c r="E674" s="240"/>
      <c r="F674" s="240"/>
      <c r="G674" s="240"/>
      <c r="H674" s="240"/>
      <c r="I674" s="240"/>
      <c r="J674" s="240"/>
      <c r="K674" s="240"/>
      <c r="L674" s="240"/>
    </row>
    <row r="675" spans="1:12" x14ac:dyDescent="0.25">
      <c r="A675" s="240"/>
      <c r="B675" s="240"/>
      <c r="C675" s="240"/>
      <c r="D675" s="240"/>
      <c r="E675" s="240"/>
      <c r="F675" s="240"/>
      <c r="G675" s="240"/>
      <c r="H675" s="240"/>
      <c r="I675" s="240"/>
      <c r="J675" s="240"/>
      <c r="K675" s="240"/>
      <c r="L675" s="240"/>
    </row>
    <row r="676" spans="1:12" x14ac:dyDescent="0.25">
      <c r="A676" s="240"/>
      <c r="B676" s="240"/>
      <c r="C676" s="240"/>
      <c r="D676" s="240"/>
      <c r="E676" s="240"/>
      <c r="F676" s="240"/>
      <c r="G676" s="240"/>
      <c r="H676" s="240"/>
      <c r="I676" s="240"/>
      <c r="J676" s="240"/>
      <c r="K676" s="240"/>
      <c r="L676" s="240"/>
    </row>
    <row r="677" spans="1:12" x14ac:dyDescent="0.25">
      <c r="A677" s="240"/>
      <c r="B677" s="240"/>
      <c r="C677" s="240"/>
      <c r="D677" s="240"/>
      <c r="E677" s="240"/>
      <c r="F677" s="240"/>
      <c r="G677" s="240"/>
      <c r="H677" s="240"/>
      <c r="I677" s="240"/>
      <c r="J677" s="240"/>
      <c r="K677" s="240"/>
      <c r="L677" s="240"/>
    </row>
    <row r="678" spans="1:12" x14ac:dyDescent="0.25">
      <c r="A678" s="240"/>
      <c r="B678" s="240"/>
      <c r="C678" s="240"/>
      <c r="D678" s="240"/>
      <c r="E678" s="240"/>
      <c r="F678" s="240"/>
      <c r="G678" s="240"/>
      <c r="H678" s="240"/>
      <c r="I678" s="240"/>
      <c r="J678" s="240"/>
      <c r="K678" s="240"/>
      <c r="L678" s="240"/>
    </row>
    <row r="679" spans="1:12" x14ac:dyDescent="0.25">
      <c r="A679" s="240"/>
      <c r="B679" s="240"/>
      <c r="C679" s="240"/>
      <c r="D679" s="240"/>
      <c r="E679" s="240"/>
      <c r="F679" s="240"/>
      <c r="G679" s="240"/>
      <c r="H679" s="240"/>
      <c r="I679" s="240"/>
      <c r="J679" s="240"/>
      <c r="K679" s="240"/>
      <c r="L679" s="240"/>
    </row>
    <row r="680" spans="1:12" x14ac:dyDescent="0.25">
      <c r="A680" s="240"/>
      <c r="B680" s="240"/>
      <c r="C680" s="240"/>
      <c r="D680" s="240"/>
      <c r="E680" s="240"/>
      <c r="F680" s="240"/>
      <c r="G680" s="240"/>
      <c r="H680" s="240"/>
      <c r="I680" s="240"/>
      <c r="J680" s="240"/>
      <c r="K680" s="240"/>
      <c r="L680" s="240"/>
    </row>
    <row r="681" spans="1:12" x14ac:dyDescent="0.25">
      <c r="A681" s="240"/>
      <c r="B681" s="240"/>
      <c r="C681" s="240"/>
      <c r="D681" s="240"/>
      <c r="E681" s="240"/>
      <c r="F681" s="240"/>
      <c r="G681" s="240"/>
      <c r="H681" s="240"/>
      <c r="I681" s="240"/>
      <c r="J681" s="240"/>
      <c r="K681" s="240"/>
      <c r="L681" s="240"/>
    </row>
    <row r="682" spans="1:12" x14ac:dyDescent="0.25">
      <c r="A682" s="240"/>
      <c r="B682" s="240"/>
      <c r="C682" s="240"/>
      <c r="D682" s="240"/>
      <c r="E682" s="240"/>
      <c r="F682" s="240"/>
      <c r="G682" s="240"/>
      <c r="H682" s="240"/>
      <c r="I682" s="240"/>
      <c r="J682" s="240"/>
      <c r="K682" s="240"/>
      <c r="L682" s="240"/>
    </row>
    <row r="683" spans="1:12" x14ac:dyDescent="0.25">
      <c r="A683" s="240"/>
      <c r="B683" s="240"/>
      <c r="C683" s="240"/>
      <c r="D683" s="240"/>
      <c r="E683" s="240"/>
      <c r="F683" s="240"/>
      <c r="G683" s="240"/>
      <c r="H683" s="240"/>
      <c r="I683" s="240"/>
      <c r="J683" s="240"/>
      <c r="K683" s="240"/>
      <c r="L683" s="240"/>
    </row>
    <row r="684" spans="1:12" x14ac:dyDescent="0.25">
      <c r="A684" s="240"/>
      <c r="B684" s="240"/>
      <c r="C684" s="240"/>
      <c r="D684" s="240"/>
      <c r="E684" s="240"/>
      <c r="F684" s="240"/>
      <c r="G684" s="240"/>
      <c r="H684" s="240"/>
      <c r="I684" s="240"/>
      <c r="J684" s="240"/>
      <c r="K684" s="240"/>
      <c r="L684" s="240"/>
    </row>
    <row r="685" spans="1:12" x14ac:dyDescent="0.25">
      <c r="A685" s="240"/>
      <c r="B685" s="240"/>
      <c r="C685" s="240"/>
      <c r="D685" s="240"/>
      <c r="E685" s="240"/>
      <c r="F685" s="240"/>
      <c r="G685" s="240"/>
      <c r="H685" s="240"/>
      <c r="I685" s="240"/>
      <c r="J685" s="240"/>
      <c r="K685" s="240"/>
      <c r="L685" s="240"/>
    </row>
    <row r="686" spans="1:12" x14ac:dyDescent="0.25">
      <c r="A686" s="240"/>
      <c r="B686" s="240"/>
      <c r="C686" s="240"/>
      <c r="D686" s="240"/>
      <c r="E686" s="240"/>
      <c r="F686" s="240"/>
      <c r="G686" s="240"/>
      <c r="H686" s="240"/>
      <c r="I686" s="240"/>
      <c r="J686" s="240"/>
      <c r="K686" s="240"/>
      <c r="L686" s="240"/>
    </row>
    <row r="687" spans="1:12" x14ac:dyDescent="0.25">
      <c r="A687" s="240"/>
      <c r="B687" s="240"/>
      <c r="C687" s="240"/>
      <c r="D687" s="240"/>
      <c r="E687" s="240"/>
      <c r="F687" s="240"/>
      <c r="G687" s="240"/>
      <c r="H687" s="240"/>
      <c r="I687" s="240"/>
      <c r="J687" s="240"/>
      <c r="K687" s="240"/>
      <c r="L687" s="240"/>
    </row>
    <row r="688" spans="1:12" x14ac:dyDescent="0.25">
      <c r="A688" s="240"/>
      <c r="B688" s="240"/>
      <c r="C688" s="240"/>
      <c r="D688" s="240"/>
      <c r="E688" s="240"/>
      <c r="F688" s="240"/>
      <c r="G688" s="240"/>
      <c r="H688" s="240"/>
      <c r="I688" s="240"/>
      <c r="J688" s="240"/>
      <c r="K688" s="240"/>
      <c r="L688" s="240"/>
    </row>
    <row r="689" spans="1:12" x14ac:dyDescent="0.25">
      <c r="A689" s="240"/>
      <c r="B689" s="240"/>
      <c r="C689" s="240"/>
      <c r="D689" s="240"/>
      <c r="E689" s="240"/>
      <c r="F689" s="240"/>
      <c r="G689" s="240"/>
      <c r="H689" s="240"/>
      <c r="I689" s="240"/>
      <c r="J689" s="240"/>
      <c r="K689" s="240"/>
      <c r="L689" s="240"/>
    </row>
    <row r="690" spans="1:12" x14ac:dyDescent="0.25">
      <c r="A690" s="240"/>
      <c r="B690" s="240"/>
      <c r="C690" s="240"/>
      <c r="D690" s="240"/>
      <c r="E690" s="240"/>
      <c r="F690" s="240"/>
      <c r="G690" s="240"/>
      <c r="H690" s="240"/>
      <c r="I690" s="240"/>
      <c r="J690" s="240"/>
      <c r="K690" s="240"/>
      <c r="L690" s="240"/>
    </row>
    <row r="691" spans="1:12" x14ac:dyDescent="0.25">
      <c r="A691" s="240"/>
      <c r="B691" s="240"/>
      <c r="C691" s="240"/>
      <c r="D691" s="240"/>
      <c r="E691" s="240"/>
      <c r="F691" s="240"/>
      <c r="G691" s="240"/>
      <c r="H691" s="240"/>
      <c r="I691" s="240"/>
      <c r="J691" s="240"/>
      <c r="K691" s="240"/>
      <c r="L691" s="240"/>
    </row>
    <row r="692" spans="1:12" x14ac:dyDescent="0.25">
      <c r="A692" s="240"/>
      <c r="B692" s="240"/>
      <c r="C692" s="240"/>
      <c r="D692" s="240"/>
      <c r="E692" s="240"/>
      <c r="F692" s="240"/>
      <c r="G692" s="240"/>
      <c r="H692" s="240"/>
      <c r="I692" s="240"/>
      <c r="J692" s="240"/>
      <c r="K692" s="240"/>
      <c r="L692" s="240"/>
    </row>
    <row r="693" spans="1:12" x14ac:dyDescent="0.25">
      <c r="A693" s="240"/>
      <c r="B693" s="240"/>
      <c r="C693" s="240"/>
      <c r="D693" s="240"/>
      <c r="E693" s="240"/>
      <c r="F693" s="240"/>
      <c r="G693" s="240"/>
      <c r="H693" s="240"/>
      <c r="I693" s="240"/>
      <c r="J693" s="240"/>
      <c r="K693" s="240"/>
      <c r="L693" s="240"/>
    </row>
    <row r="694" spans="1:12" x14ac:dyDescent="0.25">
      <c r="A694" s="240"/>
      <c r="B694" s="240"/>
      <c r="C694" s="240"/>
      <c r="D694" s="240"/>
      <c r="E694" s="240"/>
      <c r="F694" s="240"/>
      <c r="G694" s="240"/>
      <c r="H694" s="240"/>
      <c r="I694" s="240"/>
      <c r="J694" s="240"/>
      <c r="K694" s="240"/>
      <c r="L694" s="240"/>
    </row>
    <row r="695" spans="1:12" x14ac:dyDescent="0.25">
      <c r="A695" s="240"/>
      <c r="B695" s="240"/>
      <c r="C695" s="240"/>
      <c r="D695" s="240"/>
      <c r="E695" s="240"/>
      <c r="F695" s="240"/>
      <c r="G695" s="240"/>
      <c r="H695" s="240"/>
      <c r="I695" s="240"/>
      <c r="J695" s="240"/>
      <c r="K695" s="240"/>
      <c r="L695" s="240"/>
    </row>
    <row r="696" spans="1:12" x14ac:dyDescent="0.25">
      <c r="A696" s="240"/>
      <c r="B696" s="240"/>
      <c r="C696" s="240"/>
      <c r="D696" s="240"/>
      <c r="E696" s="240"/>
      <c r="F696" s="240"/>
      <c r="G696" s="240"/>
      <c r="H696" s="240"/>
      <c r="I696" s="240"/>
      <c r="J696" s="240"/>
      <c r="K696" s="240"/>
      <c r="L696" s="240"/>
    </row>
    <row r="697" spans="1:12" x14ac:dyDescent="0.25">
      <c r="A697" s="240"/>
      <c r="B697" s="240"/>
      <c r="C697" s="240"/>
      <c r="D697" s="240"/>
      <c r="E697" s="240"/>
      <c r="F697" s="240"/>
      <c r="G697" s="240"/>
      <c r="H697" s="240"/>
      <c r="I697" s="240"/>
      <c r="J697" s="240"/>
      <c r="K697" s="240"/>
      <c r="L697" s="240"/>
    </row>
    <row r="698" spans="1:12" x14ac:dyDescent="0.25">
      <c r="A698" s="240"/>
      <c r="B698" s="240"/>
      <c r="C698" s="240"/>
      <c r="D698" s="240"/>
      <c r="E698" s="240"/>
      <c r="F698" s="240"/>
      <c r="G698" s="240"/>
      <c r="H698" s="240"/>
      <c r="I698" s="240"/>
      <c r="J698" s="240"/>
      <c r="K698" s="240"/>
      <c r="L698" s="240"/>
    </row>
    <row r="699" spans="1:12" x14ac:dyDescent="0.25">
      <c r="A699" s="240"/>
      <c r="B699" s="240"/>
      <c r="C699" s="240"/>
      <c r="D699" s="240"/>
      <c r="E699" s="240"/>
      <c r="F699" s="240"/>
      <c r="G699" s="240"/>
      <c r="H699" s="240"/>
      <c r="I699" s="240"/>
      <c r="J699" s="240"/>
      <c r="K699" s="240"/>
      <c r="L699" s="240"/>
    </row>
    <row r="700" spans="1:12" x14ac:dyDescent="0.25">
      <c r="A700" s="240"/>
      <c r="B700" s="240"/>
      <c r="C700" s="240"/>
      <c r="D700" s="240"/>
      <c r="E700" s="240"/>
      <c r="F700" s="240"/>
      <c r="G700" s="240"/>
      <c r="H700" s="240"/>
      <c r="I700" s="240"/>
      <c r="J700" s="240"/>
      <c r="K700" s="240"/>
      <c r="L700" s="240"/>
    </row>
    <row r="701" spans="1:12" x14ac:dyDescent="0.25">
      <c r="A701" s="240"/>
      <c r="B701" s="240"/>
      <c r="C701" s="240"/>
      <c r="D701" s="240"/>
      <c r="E701" s="240"/>
      <c r="F701" s="240"/>
      <c r="G701" s="240"/>
      <c r="H701" s="240"/>
      <c r="I701" s="240"/>
      <c r="J701" s="240"/>
      <c r="K701" s="240"/>
      <c r="L701" s="240"/>
    </row>
    <row r="702" spans="1:12" x14ac:dyDescent="0.25">
      <c r="A702" s="240"/>
      <c r="B702" s="240"/>
      <c r="C702" s="240"/>
      <c r="D702" s="240"/>
      <c r="E702" s="240"/>
      <c r="F702" s="240"/>
      <c r="G702" s="240"/>
      <c r="H702" s="240"/>
      <c r="I702" s="240"/>
      <c r="J702" s="240"/>
      <c r="K702" s="240"/>
      <c r="L702" s="240"/>
    </row>
    <row r="703" spans="1:12" x14ac:dyDescent="0.25">
      <c r="A703" s="240"/>
      <c r="B703" s="240"/>
      <c r="C703" s="240"/>
      <c r="D703" s="240"/>
      <c r="E703" s="240"/>
      <c r="F703" s="240"/>
      <c r="G703" s="240"/>
      <c r="H703" s="240"/>
      <c r="I703" s="240"/>
      <c r="J703" s="240"/>
      <c r="K703" s="240"/>
      <c r="L703" s="240"/>
    </row>
    <row r="704" spans="1:12" x14ac:dyDescent="0.25">
      <c r="A704" s="240"/>
      <c r="B704" s="240"/>
      <c r="C704" s="240"/>
      <c r="D704" s="240"/>
      <c r="E704" s="240"/>
      <c r="F704" s="240"/>
      <c r="G704" s="240"/>
      <c r="H704" s="240"/>
      <c r="I704" s="240"/>
      <c r="J704" s="240"/>
      <c r="K704" s="240"/>
      <c r="L704" s="240"/>
    </row>
    <row r="705" spans="1:12" x14ac:dyDescent="0.25">
      <c r="A705" s="240"/>
      <c r="B705" s="240"/>
      <c r="C705" s="240"/>
      <c r="D705" s="240"/>
      <c r="E705" s="240"/>
      <c r="F705" s="240"/>
      <c r="G705" s="240"/>
      <c r="H705" s="240"/>
      <c r="I705" s="240"/>
      <c r="J705" s="240"/>
      <c r="K705" s="240"/>
      <c r="L705" s="240"/>
    </row>
    <row r="706" spans="1:12" x14ac:dyDescent="0.25">
      <c r="A706" s="240"/>
      <c r="B706" s="240"/>
      <c r="C706" s="240"/>
      <c r="D706" s="240"/>
      <c r="E706" s="240"/>
      <c r="F706" s="240"/>
      <c r="G706" s="240"/>
      <c r="H706" s="240"/>
      <c r="I706" s="240"/>
      <c r="J706" s="240"/>
      <c r="K706" s="240"/>
      <c r="L706" s="240"/>
    </row>
    <row r="707" spans="1:12" x14ac:dyDescent="0.25">
      <c r="A707" s="240"/>
      <c r="B707" s="240"/>
      <c r="C707" s="240"/>
      <c r="D707" s="240"/>
      <c r="E707" s="240"/>
      <c r="F707" s="240"/>
      <c r="G707" s="240"/>
      <c r="H707" s="240"/>
      <c r="I707" s="240"/>
      <c r="J707" s="240"/>
      <c r="K707" s="240"/>
      <c r="L707" s="240"/>
    </row>
    <row r="708" spans="1:12" x14ac:dyDescent="0.25">
      <c r="A708" s="240"/>
      <c r="B708" s="240"/>
      <c r="C708" s="240"/>
      <c r="D708" s="240"/>
      <c r="E708" s="240"/>
      <c r="F708" s="240"/>
      <c r="G708" s="240"/>
      <c r="H708" s="240"/>
      <c r="I708" s="240"/>
      <c r="J708" s="240"/>
      <c r="K708" s="240"/>
      <c r="L708" s="240"/>
    </row>
    <row r="709" spans="1:12" x14ac:dyDescent="0.25">
      <c r="A709" s="240"/>
      <c r="B709" s="240"/>
      <c r="C709" s="240"/>
      <c r="D709" s="240"/>
      <c r="E709" s="240"/>
      <c r="F709" s="240"/>
      <c r="G709" s="240"/>
      <c r="H709" s="240"/>
      <c r="I709" s="240"/>
      <c r="J709" s="240"/>
      <c r="K709" s="240"/>
      <c r="L709" s="240"/>
    </row>
    <row r="710" spans="1:12" x14ac:dyDescent="0.25">
      <c r="A710" s="240"/>
      <c r="B710" s="240"/>
      <c r="C710" s="240"/>
      <c r="D710" s="240"/>
      <c r="E710" s="240"/>
      <c r="F710" s="240"/>
      <c r="G710" s="240"/>
      <c r="H710" s="240"/>
      <c r="I710" s="240"/>
      <c r="J710" s="240"/>
      <c r="K710" s="240"/>
      <c r="L710" s="240"/>
    </row>
    <row r="711" spans="1:12" x14ac:dyDescent="0.25">
      <c r="A711" s="240"/>
      <c r="B711" s="240"/>
      <c r="C711" s="240"/>
      <c r="D711" s="240"/>
      <c r="E711" s="240"/>
      <c r="F711" s="240"/>
      <c r="G711" s="240"/>
      <c r="H711" s="240"/>
      <c r="I711" s="240"/>
      <c r="J711" s="240"/>
      <c r="K711" s="240"/>
      <c r="L711" s="240"/>
    </row>
    <row r="712" spans="1:12" x14ac:dyDescent="0.25">
      <c r="A712" s="240"/>
      <c r="B712" s="240"/>
      <c r="C712" s="240"/>
      <c r="D712" s="240"/>
      <c r="E712" s="240"/>
      <c r="F712" s="240"/>
      <c r="G712" s="240"/>
      <c r="H712" s="240"/>
      <c r="I712" s="240"/>
      <c r="J712" s="240"/>
      <c r="K712" s="240"/>
      <c r="L712" s="240"/>
    </row>
    <row r="713" spans="1:12" x14ac:dyDescent="0.25">
      <c r="A713" s="240"/>
      <c r="B713" s="240"/>
      <c r="C713" s="240"/>
      <c r="D713" s="240"/>
      <c r="E713" s="240"/>
      <c r="F713" s="240"/>
      <c r="G713" s="240"/>
      <c r="H713" s="240"/>
      <c r="I713" s="240"/>
      <c r="J713" s="240"/>
      <c r="K713" s="240"/>
      <c r="L713" s="240"/>
    </row>
    <row r="714" spans="1:12" x14ac:dyDescent="0.25">
      <c r="A714" s="240"/>
      <c r="B714" s="240"/>
      <c r="C714" s="240"/>
      <c r="D714" s="240"/>
      <c r="E714" s="240"/>
      <c r="F714" s="240"/>
      <c r="G714" s="240"/>
      <c r="H714" s="240"/>
      <c r="I714" s="240"/>
      <c r="J714" s="240"/>
      <c r="K714" s="240"/>
      <c r="L714" s="240"/>
    </row>
    <row r="715" spans="1:12" x14ac:dyDescent="0.25">
      <c r="A715" s="240"/>
      <c r="B715" s="240"/>
      <c r="C715" s="240"/>
      <c r="D715" s="240"/>
      <c r="E715" s="240"/>
      <c r="F715" s="240"/>
      <c r="G715" s="240"/>
      <c r="H715" s="240"/>
      <c r="I715" s="240"/>
      <c r="J715" s="240"/>
      <c r="K715" s="240"/>
      <c r="L715" s="240"/>
    </row>
    <row r="716" spans="1:12" x14ac:dyDescent="0.25">
      <c r="A716" s="240"/>
      <c r="B716" s="240"/>
      <c r="C716" s="240"/>
      <c r="D716" s="240"/>
      <c r="E716" s="240"/>
      <c r="F716" s="240"/>
      <c r="G716" s="240"/>
      <c r="H716" s="240"/>
      <c r="I716" s="240"/>
      <c r="J716" s="240"/>
      <c r="K716" s="240"/>
      <c r="L716" s="240"/>
    </row>
    <row r="717" spans="1:12" x14ac:dyDescent="0.25">
      <c r="A717" s="240"/>
      <c r="B717" s="240"/>
      <c r="C717" s="240"/>
      <c r="D717" s="240"/>
      <c r="E717" s="240"/>
      <c r="F717" s="240"/>
      <c r="G717" s="240"/>
      <c r="H717" s="240"/>
      <c r="I717" s="240"/>
      <c r="J717" s="240"/>
      <c r="K717" s="240"/>
      <c r="L717" s="240"/>
    </row>
    <row r="718" spans="1:12" x14ac:dyDescent="0.25">
      <c r="A718" s="240"/>
      <c r="B718" s="240"/>
      <c r="C718" s="240"/>
      <c r="D718" s="240"/>
      <c r="E718" s="240"/>
      <c r="F718" s="240"/>
      <c r="G718" s="240"/>
      <c r="H718" s="240"/>
      <c r="I718" s="240"/>
      <c r="J718" s="240"/>
      <c r="K718" s="240"/>
      <c r="L718" s="240"/>
    </row>
    <row r="719" spans="1:12" x14ac:dyDescent="0.25">
      <c r="A719" s="240"/>
      <c r="B719" s="240"/>
      <c r="C719" s="240"/>
      <c r="D719" s="240"/>
      <c r="E719" s="240"/>
      <c r="F719" s="240"/>
      <c r="G719" s="240"/>
      <c r="H719" s="240"/>
      <c r="I719" s="240"/>
      <c r="J719" s="240"/>
      <c r="K719" s="240"/>
      <c r="L719" s="240"/>
    </row>
    <row r="720" spans="1:12" x14ac:dyDescent="0.25">
      <c r="A720" s="240"/>
      <c r="B720" s="240"/>
      <c r="C720" s="240"/>
      <c r="D720" s="240"/>
      <c r="E720" s="240"/>
      <c r="F720" s="240"/>
      <c r="G720" s="240"/>
      <c r="H720" s="240"/>
      <c r="I720" s="240"/>
      <c r="J720" s="240"/>
      <c r="K720" s="240"/>
      <c r="L720" s="240"/>
    </row>
    <row r="721" spans="1:12" x14ac:dyDescent="0.25">
      <c r="A721" s="240"/>
      <c r="B721" s="240"/>
      <c r="C721" s="240"/>
      <c r="D721" s="240"/>
      <c r="E721" s="240"/>
      <c r="F721" s="240"/>
      <c r="G721" s="240"/>
      <c r="H721" s="240"/>
      <c r="I721" s="240"/>
      <c r="J721" s="240"/>
      <c r="K721" s="240"/>
      <c r="L721" s="240"/>
    </row>
    <row r="722" spans="1:12" x14ac:dyDescent="0.25">
      <c r="A722" s="240"/>
      <c r="B722" s="240"/>
      <c r="C722" s="240"/>
      <c r="D722" s="240"/>
      <c r="E722" s="240"/>
      <c r="F722" s="240"/>
      <c r="G722" s="240"/>
      <c r="H722" s="240"/>
      <c r="I722" s="240"/>
      <c r="J722" s="240"/>
      <c r="K722" s="240"/>
      <c r="L722" s="240"/>
    </row>
    <row r="723" spans="1:12" x14ac:dyDescent="0.25">
      <c r="A723" s="240"/>
      <c r="B723" s="240"/>
      <c r="C723" s="240"/>
      <c r="D723" s="240"/>
      <c r="E723" s="240"/>
      <c r="F723" s="240"/>
      <c r="G723" s="240"/>
      <c r="H723" s="240"/>
      <c r="I723" s="240"/>
      <c r="J723" s="240"/>
      <c r="K723" s="240"/>
      <c r="L723" s="240"/>
    </row>
    <row r="724" spans="1:12" x14ac:dyDescent="0.25">
      <c r="A724" s="240"/>
      <c r="B724" s="240"/>
      <c r="C724" s="240"/>
      <c r="D724" s="240"/>
      <c r="E724" s="240"/>
      <c r="F724" s="240"/>
      <c r="G724" s="240"/>
      <c r="H724" s="240"/>
      <c r="I724" s="240"/>
      <c r="J724" s="240"/>
      <c r="K724" s="240"/>
      <c r="L724" s="240"/>
    </row>
    <row r="725" spans="1:12" x14ac:dyDescent="0.25">
      <c r="A725" s="240"/>
      <c r="B725" s="240"/>
      <c r="C725" s="240"/>
      <c r="D725" s="240"/>
      <c r="E725" s="240"/>
      <c r="F725" s="240"/>
      <c r="G725" s="240"/>
      <c r="H725" s="240"/>
      <c r="I725" s="240"/>
      <c r="J725" s="240"/>
      <c r="K725" s="240"/>
      <c r="L725" s="240"/>
    </row>
    <row r="726" spans="1:12" x14ac:dyDescent="0.25">
      <c r="A726" s="240"/>
      <c r="B726" s="240"/>
      <c r="C726" s="240"/>
      <c r="D726" s="240"/>
      <c r="E726" s="240"/>
      <c r="F726" s="240"/>
      <c r="G726" s="240"/>
      <c r="H726" s="240"/>
      <c r="I726" s="240"/>
      <c r="J726" s="240"/>
      <c r="K726" s="240"/>
      <c r="L726" s="240"/>
    </row>
    <row r="727" spans="1:12" x14ac:dyDescent="0.25">
      <c r="A727" s="240"/>
      <c r="B727" s="240"/>
      <c r="C727" s="240"/>
      <c r="D727" s="240"/>
      <c r="E727" s="240"/>
      <c r="F727" s="240"/>
      <c r="G727" s="240"/>
      <c r="H727" s="240"/>
      <c r="I727" s="240"/>
      <c r="J727" s="240"/>
      <c r="K727" s="240"/>
      <c r="L727" s="240"/>
    </row>
    <row r="728" spans="1:12" x14ac:dyDescent="0.25">
      <c r="A728" s="240"/>
      <c r="B728" s="240"/>
      <c r="C728" s="240"/>
      <c r="D728" s="240"/>
      <c r="E728" s="240"/>
      <c r="F728" s="240"/>
      <c r="G728" s="240"/>
      <c r="H728" s="240"/>
      <c r="I728" s="240"/>
      <c r="J728" s="240"/>
      <c r="K728" s="240"/>
      <c r="L728" s="240"/>
    </row>
    <row r="729" spans="1:12" x14ac:dyDescent="0.25">
      <c r="A729" s="240"/>
      <c r="B729" s="240"/>
      <c r="C729" s="240"/>
      <c r="D729" s="240"/>
      <c r="E729" s="240"/>
      <c r="F729" s="240"/>
      <c r="G729" s="240"/>
      <c r="H729" s="240"/>
      <c r="I729" s="240"/>
      <c r="J729" s="240"/>
      <c r="K729" s="240"/>
      <c r="L729" s="240"/>
    </row>
    <row r="730" spans="1:12" x14ac:dyDescent="0.25">
      <c r="A730" s="240"/>
      <c r="B730" s="240"/>
      <c r="C730" s="240"/>
      <c r="D730" s="240"/>
      <c r="E730" s="240"/>
      <c r="F730" s="240"/>
      <c r="G730" s="240"/>
      <c r="H730" s="240"/>
      <c r="I730" s="240"/>
      <c r="J730" s="240"/>
      <c r="K730" s="240"/>
      <c r="L730" s="240"/>
    </row>
    <row r="731" spans="1:12" x14ac:dyDescent="0.25">
      <c r="A731" s="240"/>
      <c r="B731" s="240"/>
      <c r="C731" s="240"/>
      <c r="D731" s="240"/>
      <c r="E731" s="240"/>
      <c r="F731" s="240"/>
      <c r="G731" s="240"/>
      <c r="H731" s="240"/>
      <c r="I731" s="240"/>
      <c r="J731" s="240"/>
      <c r="K731" s="240"/>
      <c r="L731" s="240"/>
    </row>
    <row r="732" spans="1:12" x14ac:dyDescent="0.25">
      <c r="A732" s="240"/>
      <c r="B732" s="240"/>
      <c r="C732" s="240"/>
      <c r="D732" s="240"/>
      <c r="E732" s="240"/>
      <c r="F732" s="240"/>
      <c r="G732" s="240"/>
      <c r="H732" s="240"/>
      <c r="I732" s="240"/>
      <c r="J732" s="240"/>
      <c r="K732" s="240"/>
      <c r="L732" s="240"/>
    </row>
    <row r="733" spans="1:12" x14ac:dyDescent="0.25">
      <c r="A733" s="240"/>
      <c r="B733" s="240"/>
      <c r="C733" s="240"/>
      <c r="D733" s="240"/>
      <c r="E733" s="240"/>
      <c r="F733" s="240"/>
      <c r="G733" s="240"/>
      <c r="H733" s="240"/>
      <c r="I733" s="240"/>
      <c r="J733" s="240"/>
      <c r="K733" s="240"/>
      <c r="L733" s="240"/>
    </row>
    <row r="734" spans="1:12" x14ac:dyDescent="0.25">
      <c r="A734" s="240"/>
      <c r="B734" s="240"/>
      <c r="C734" s="240"/>
      <c r="D734" s="240"/>
      <c r="E734" s="240"/>
      <c r="F734" s="240"/>
      <c r="G734" s="240"/>
      <c r="H734" s="240"/>
      <c r="I734" s="240"/>
      <c r="J734" s="240"/>
      <c r="K734" s="240"/>
      <c r="L734" s="240"/>
    </row>
    <row r="735" spans="1:12" x14ac:dyDescent="0.25">
      <c r="A735" s="240"/>
      <c r="B735" s="240"/>
      <c r="C735" s="240"/>
      <c r="D735" s="240"/>
      <c r="E735" s="240"/>
      <c r="F735" s="240"/>
      <c r="G735" s="240"/>
      <c r="H735" s="240"/>
      <c r="I735" s="240"/>
      <c r="J735" s="240"/>
      <c r="K735" s="240"/>
      <c r="L735" s="240"/>
    </row>
    <row r="736" spans="1:12" x14ac:dyDescent="0.25">
      <c r="A736" s="240"/>
      <c r="B736" s="240"/>
      <c r="C736" s="240"/>
      <c r="D736" s="240"/>
      <c r="E736" s="240"/>
      <c r="F736" s="240"/>
      <c r="G736" s="240"/>
      <c r="H736" s="240"/>
      <c r="I736" s="240"/>
      <c r="J736" s="240"/>
      <c r="K736" s="240"/>
      <c r="L736" s="240"/>
    </row>
    <row r="737" spans="1:12" x14ac:dyDescent="0.25">
      <c r="A737" s="240"/>
      <c r="B737" s="240"/>
      <c r="C737" s="240"/>
      <c r="D737" s="240"/>
      <c r="E737" s="240"/>
      <c r="F737" s="240"/>
      <c r="G737" s="240"/>
      <c r="H737" s="240"/>
      <c r="I737" s="240"/>
      <c r="J737" s="240"/>
      <c r="K737" s="240"/>
      <c r="L737" s="240"/>
    </row>
    <row r="738" spans="1:12" x14ac:dyDescent="0.25">
      <c r="A738" s="240"/>
      <c r="B738" s="240"/>
      <c r="C738" s="240"/>
      <c r="D738" s="240"/>
      <c r="E738" s="240"/>
      <c r="F738" s="240"/>
      <c r="G738" s="240"/>
      <c r="H738" s="240"/>
      <c r="I738" s="240"/>
      <c r="J738" s="240"/>
      <c r="K738" s="240"/>
      <c r="L738" s="240"/>
    </row>
    <row r="739" spans="1:12" x14ac:dyDescent="0.25">
      <c r="A739" s="240"/>
      <c r="B739" s="240"/>
      <c r="C739" s="240"/>
      <c r="D739" s="240"/>
      <c r="E739" s="240"/>
      <c r="F739" s="240"/>
      <c r="G739" s="240"/>
      <c r="H739" s="240"/>
      <c r="I739" s="240"/>
      <c r="J739" s="240"/>
      <c r="K739" s="240"/>
      <c r="L739" s="240"/>
    </row>
    <row r="740" spans="1:12" x14ac:dyDescent="0.25">
      <c r="A740" s="240"/>
      <c r="B740" s="240"/>
      <c r="C740" s="240"/>
      <c r="D740" s="240"/>
      <c r="E740" s="240"/>
      <c r="F740" s="240"/>
      <c r="G740" s="240"/>
      <c r="H740" s="240"/>
      <c r="I740" s="240"/>
      <c r="J740" s="240"/>
      <c r="K740" s="240"/>
      <c r="L740" s="240"/>
    </row>
    <row r="741" spans="1:12" x14ac:dyDescent="0.25">
      <c r="A741" s="240"/>
      <c r="B741" s="240"/>
      <c r="C741" s="240"/>
      <c r="D741" s="240"/>
      <c r="E741" s="240"/>
      <c r="F741" s="240"/>
      <c r="G741" s="240"/>
      <c r="H741" s="240"/>
      <c r="I741" s="240"/>
      <c r="J741" s="240"/>
      <c r="K741" s="240"/>
      <c r="L741" s="240"/>
    </row>
    <row r="742" spans="1:12" x14ac:dyDescent="0.25">
      <c r="A742" s="240"/>
      <c r="B742" s="240"/>
      <c r="C742" s="240"/>
      <c r="D742" s="240"/>
      <c r="E742" s="240"/>
      <c r="F742" s="240"/>
      <c r="G742" s="240"/>
      <c r="H742" s="240"/>
      <c r="I742" s="240"/>
      <c r="J742" s="240"/>
      <c r="K742" s="240"/>
      <c r="L742" s="240"/>
    </row>
    <row r="743" spans="1:12" x14ac:dyDescent="0.25">
      <c r="A743" s="240"/>
      <c r="B743" s="240"/>
      <c r="C743" s="240"/>
      <c r="D743" s="240"/>
      <c r="E743" s="240"/>
      <c r="F743" s="240"/>
      <c r="G743" s="240"/>
      <c r="H743" s="240"/>
      <c r="I743" s="240"/>
      <c r="J743" s="240"/>
      <c r="K743" s="240"/>
      <c r="L743" s="240"/>
    </row>
    <row r="744" spans="1:12" x14ac:dyDescent="0.25">
      <c r="A744" s="240"/>
      <c r="B744" s="240"/>
      <c r="C744" s="240"/>
      <c r="D744" s="240"/>
      <c r="E744" s="240"/>
      <c r="F744" s="240"/>
      <c r="G744" s="240"/>
      <c r="H744" s="240"/>
      <c r="I744" s="240"/>
      <c r="J744" s="240"/>
      <c r="K744" s="240"/>
      <c r="L744" s="240"/>
    </row>
    <row r="745" spans="1:12" x14ac:dyDescent="0.25">
      <c r="A745" s="240"/>
      <c r="B745" s="240"/>
      <c r="C745" s="240"/>
      <c r="D745" s="240"/>
      <c r="E745" s="240"/>
      <c r="F745" s="240"/>
      <c r="G745" s="240"/>
      <c r="H745" s="240"/>
      <c r="I745" s="240"/>
      <c r="J745" s="240"/>
      <c r="K745" s="240"/>
      <c r="L745" s="240"/>
    </row>
    <row r="746" spans="1:12" x14ac:dyDescent="0.25">
      <c r="A746" s="240"/>
      <c r="B746" s="240"/>
      <c r="C746" s="240"/>
      <c r="D746" s="240"/>
      <c r="E746" s="240"/>
      <c r="F746" s="240"/>
      <c r="G746" s="240"/>
      <c r="H746" s="240"/>
      <c r="I746" s="240"/>
      <c r="J746" s="240"/>
      <c r="K746" s="240"/>
      <c r="L746" s="240"/>
    </row>
    <row r="747" spans="1:12" x14ac:dyDescent="0.25">
      <c r="A747" s="240"/>
      <c r="B747" s="240"/>
      <c r="C747" s="240"/>
      <c r="D747" s="240"/>
      <c r="E747" s="240"/>
      <c r="F747" s="240"/>
      <c r="G747" s="240"/>
      <c r="H747" s="240"/>
      <c r="I747" s="240"/>
      <c r="J747" s="240"/>
      <c r="K747" s="240"/>
      <c r="L747" s="240"/>
    </row>
    <row r="748" spans="1:12" x14ac:dyDescent="0.25">
      <c r="A748" s="240"/>
      <c r="B748" s="240"/>
      <c r="C748" s="240"/>
      <c r="D748" s="240"/>
      <c r="E748" s="240"/>
      <c r="F748" s="240"/>
      <c r="G748" s="240"/>
      <c r="H748" s="240"/>
      <c r="I748" s="240"/>
      <c r="J748" s="240"/>
      <c r="K748" s="240"/>
      <c r="L748" s="240"/>
    </row>
    <row r="749" spans="1:12" x14ac:dyDescent="0.25">
      <c r="A749" s="240"/>
      <c r="B749" s="240"/>
      <c r="C749" s="240"/>
      <c r="D749" s="240"/>
      <c r="E749" s="240"/>
      <c r="F749" s="240"/>
      <c r="G749" s="240"/>
      <c r="H749" s="240"/>
      <c r="I749" s="240"/>
      <c r="J749" s="240"/>
      <c r="K749" s="240"/>
      <c r="L749" s="240"/>
    </row>
    <row r="750" spans="1:12" x14ac:dyDescent="0.25">
      <c r="A750" s="240"/>
      <c r="B750" s="240"/>
      <c r="C750" s="240"/>
      <c r="D750" s="240"/>
      <c r="E750" s="240"/>
      <c r="F750" s="240"/>
      <c r="G750" s="240"/>
      <c r="H750" s="240"/>
      <c r="I750" s="240"/>
      <c r="J750" s="240"/>
      <c r="K750" s="240"/>
      <c r="L750" s="240"/>
    </row>
    <row r="751" spans="1:12" x14ac:dyDescent="0.25">
      <c r="A751" s="240"/>
      <c r="B751" s="240"/>
      <c r="C751" s="240"/>
      <c r="D751" s="240"/>
      <c r="E751" s="240"/>
      <c r="F751" s="240"/>
      <c r="G751" s="240"/>
      <c r="H751" s="240"/>
      <c r="I751" s="240"/>
      <c r="J751" s="240"/>
      <c r="K751" s="240"/>
      <c r="L751" s="240"/>
    </row>
    <row r="752" spans="1:12" x14ac:dyDescent="0.25">
      <c r="A752" s="240"/>
      <c r="B752" s="240"/>
      <c r="C752" s="240"/>
      <c r="D752" s="240"/>
      <c r="E752" s="240"/>
      <c r="F752" s="240"/>
      <c r="G752" s="240"/>
      <c r="H752" s="240"/>
      <c r="I752" s="240"/>
      <c r="J752" s="240"/>
      <c r="K752" s="240"/>
      <c r="L752" s="240"/>
    </row>
    <row r="753" spans="1:12" x14ac:dyDescent="0.25">
      <c r="A753" s="240"/>
      <c r="B753" s="240"/>
      <c r="C753" s="240"/>
      <c r="D753" s="240"/>
      <c r="E753" s="240"/>
      <c r="F753" s="240"/>
      <c r="G753" s="240"/>
      <c r="H753" s="240"/>
      <c r="I753" s="240"/>
      <c r="J753" s="240"/>
      <c r="K753" s="240"/>
      <c r="L753" s="240"/>
    </row>
    <row r="754" spans="1:12" x14ac:dyDescent="0.25">
      <c r="A754" s="240"/>
      <c r="B754" s="240"/>
      <c r="C754" s="240"/>
      <c r="D754" s="240"/>
      <c r="E754" s="240"/>
      <c r="F754" s="240"/>
      <c r="G754" s="240"/>
      <c r="H754" s="240"/>
      <c r="I754" s="240"/>
      <c r="J754" s="240"/>
      <c r="K754" s="240"/>
      <c r="L754" s="240"/>
    </row>
    <row r="755" spans="1:12" x14ac:dyDescent="0.25">
      <c r="A755" s="240"/>
      <c r="B755" s="240"/>
      <c r="C755" s="240"/>
      <c r="D755" s="240"/>
      <c r="E755" s="240"/>
      <c r="F755" s="240"/>
      <c r="G755" s="240"/>
      <c r="H755" s="240"/>
      <c r="I755" s="240"/>
      <c r="J755" s="240"/>
      <c r="K755" s="240"/>
      <c r="L755" s="240"/>
    </row>
    <row r="756" spans="1:12" x14ac:dyDescent="0.25">
      <c r="A756" s="240"/>
      <c r="B756" s="240"/>
      <c r="C756" s="240"/>
      <c r="D756" s="240"/>
      <c r="E756" s="240"/>
      <c r="F756" s="240"/>
      <c r="G756" s="240"/>
      <c r="H756" s="240"/>
      <c r="I756" s="240"/>
      <c r="J756" s="240"/>
      <c r="K756" s="240"/>
      <c r="L756" s="240"/>
    </row>
    <row r="757" spans="1:12" x14ac:dyDescent="0.25">
      <c r="A757" s="240"/>
      <c r="B757" s="240"/>
      <c r="C757" s="240"/>
      <c r="D757" s="240"/>
      <c r="E757" s="240"/>
      <c r="F757" s="240"/>
      <c r="G757" s="240"/>
      <c r="H757" s="240"/>
      <c r="I757" s="240"/>
      <c r="J757" s="240"/>
      <c r="K757" s="240"/>
      <c r="L757" s="240"/>
    </row>
    <row r="758" spans="1:12" x14ac:dyDescent="0.25">
      <c r="A758" s="240"/>
      <c r="B758" s="240"/>
      <c r="C758" s="240"/>
      <c r="D758" s="240"/>
      <c r="E758" s="240"/>
      <c r="F758" s="240"/>
      <c r="G758" s="240"/>
      <c r="H758" s="240"/>
      <c r="I758" s="240"/>
      <c r="J758" s="240"/>
      <c r="K758" s="240"/>
      <c r="L758" s="240"/>
    </row>
    <row r="759" spans="1:12" x14ac:dyDescent="0.25">
      <c r="A759" s="240"/>
      <c r="B759" s="240"/>
      <c r="C759" s="240"/>
      <c r="D759" s="240"/>
      <c r="E759" s="240"/>
      <c r="F759" s="240"/>
      <c r="G759" s="240"/>
      <c r="H759" s="240"/>
      <c r="I759" s="240"/>
      <c r="J759" s="240"/>
      <c r="K759" s="240"/>
      <c r="L759" s="240"/>
    </row>
    <row r="760" spans="1:12" x14ac:dyDescent="0.25">
      <c r="A760" s="240"/>
      <c r="B760" s="240"/>
      <c r="C760" s="240"/>
      <c r="D760" s="240"/>
      <c r="E760" s="240"/>
      <c r="F760" s="240"/>
      <c r="G760" s="240"/>
      <c r="H760" s="240"/>
      <c r="I760" s="240"/>
      <c r="J760" s="240"/>
      <c r="K760" s="240"/>
      <c r="L760" s="240"/>
    </row>
    <row r="761" spans="1:12" x14ac:dyDescent="0.25">
      <c r="A761" s="240"/>
      <c r="B761" s="240"/>
      <c r="C761" s="240"/>
      <c r="D761" s="240"/>
      <c r="E761" s="240"/>
      <c r="F761" s="240"/>
      <c r="G761" s="240"/>
      <c r="H761" s="240"/>
      <c r="I761" s="240"/>
      <c r="J761" s="240"/>
      <c r="K761" s="240"/>
      <c r="L761" s="240"/>
    </row>
    <row r="762" spans="1:12" x14ac:dyDescent="0.25">
      <c r="A762" s="240"/>
      <c r="B762" s="240"/>
      <c r="C762" s="240"/>
      <c r="D762" s="240"/>
      <c r="E762" s="240"/>
      <c r="F762" s="240"/>
      <c r="G762" s="240"/>
      <c r="H762" s="240"/>
      <c r="I762" s="240"/>
      <c r="J762" s="240"/>
      <c r="K762" s="240"/>
      <c r="L762" s="240"/>
    </row>
    <row r="763" spans="1:12" x14ac:dyDescent="0.25">
      <c r="A763" s="240"/>
      <c r="B763" s="240"/>
      <c r="C763" s="240"/>
      <c r="D763" s="240"/>
      <c r="E763" s="240"/>
      <c r="F763" s="240"/>
      <c r="G763" s="240"/>
      <c r="H763" s="240"/>
      <c r="I763" s="240"/>
      <c r="J763" s="240"/>
      <c r="K763" s="240"/>
      <c r="L763" s="240"/>
    </row>
    <row r="764" spans="1:12" x14ac:dyDescent="0.25">
      <c r="A764" s="240"/>
      <c r="B764" s="240"/>
      <c r="C764" s="240"/>
      <c r="D764" s="240"/>
      <c r="E764" s="240"/>
      <c r="F764" s="240"/>
      <c r="G764" s="240"/>
      <c r="H764" s="240"/>
      <c r="I764" s="240"/>
      <c r="J764" s="240"/>
      <c r="K764" s="240"/>
      <c r="L764" s="240"/>
    </row>
    <row r="765" spans="1:12" x14ac:dyDescent="0.25">
      <c r="A765" s="240"/>
      <c r="B765" s="240"/>
      <c r="C765" s="240"/>
      <c r="D765" s="240"/>
      <c r="E765" s="240"/>
      <c r="F765" s="240"/>
      <c r="G765" s="240"/>
      <c r="H765" s="240"/>
      <c r="I765" s="240"/>
      <c r="J765" s="240"/>
      <c r="K765" s="240"/>
      <c r="L765" s="240"/>
    </row>
    <row r="766" spans="1:12" x14ac:dyDescent="0.25">
      <c r="A766" s="240"/>
      <c r="B766" s="240"/>
      <c r="C766" s="240"/>
      <c r="D766" s="240"/>
      <c r="E766" s="240"/>
      <c r="F766" s="240"/>
      <c r="G766" s="240"/>
      <c r="H766" s="240"/>
      <c r="I766" s="240"/>
      <c r="J766" s="240"/>
      <c r="K766" s="240"/>
      <c r="L766" s="240"/>
    </row>
    <row r="767" spans="1:12" x14ac:dyDescent="0.25">
      <c r="A767" s="240"/>
      <c r="B767" s="240"/>
      <c r="C767" s="240"/>
      <c r="D767" s="240"/>
      <c r="E767" s="240"/>
      <c r="F767" s="240"/>
      <c r="G767" s="240"/>
      <c r="H767" s="240"/>
      <c r="I767" s="240"/>
      <c r="J767" s="240"/>
      <c r="K767" s="240"/>
      <c r="L767" s="240"/>
    </row>
    <row r="768" spans="1:12" x14ac:dyDescent="0.25">
      <c r="A768" s="240"/>
      <c r="B768" s="240"/>
      <c r="C768" s="240"/>
      <c r="D768" s="240"/>
      <c r="E768" s="240"/>
      <c r="F768" s="240"/>
      <c r="G768" s="240"/>
      <c r="H768" s="240"/>
      <c r="I768" s="240"/>
      <c r="J768" s="240"/>
      <c r="K768" s="240"/>
      <c r="L768" s="240"/>
    </row>
    <row r="769" spans="1:12" x14ac:dyDescent="0.25">
      <c r="A769" s="240"/>
      <c r="B769" s="240"/>
      <c r="C769" s="240"/>
      <c r="D769" s="240"/>
      <c r="E769" s="240"/>
      <c r="F769" s="240"/>
      <c r="G769" s="240"/>
      <c r="H769" s="240"/>
      <c r="I769" s="240"/>
      <c r="J769" s="240"/>
      <c r="K769" s="240"/>
      <c r="L769" s="240"/>
    </row>
    <row r="770" spans="1:12" x14ac:dyDescent="0.25">
      <c r="A770" s="240"/>
      <c r="B770" s="240"/>
      <c r="C770" s="240"/>
      <c r="D770" s="240"/>
      <c r="E770" s="240"/>
      <c r="F770" s="240"/>
      <c r="G770" s="240"/>
      <c r="H770" s="240"/>
      <c r="I770" s="240"/>
      <c r="J770" s="240"/>
      <c r="K770" s="240"/>
      <c r="L770" s="240"/>
    </row>
    <row r="771" spans="1:12" x14ac:dyDescent="0.25">
      <c r="A771" s="240"/>
      <c r="B771" s="240"/>
      <c r="C771" s="240"/>
      <c r="D771" s="240"/>
      <c r="E771" s="240"/>
      <c r="F771" s="240"/>
      <c r="G771" s="240"/>
      <c r="H771" s="240"/>
      <c r="I771" s="240"/>
      <c r="J771" s="240"/>
      <c r="K771" s="240"/>
      <c r="L771" s="240"/>
    </row>
    <row r="772" spans="1:12" x14ac:dyDescent="0.25">
      <c r="A772" s="240"/>
      <c r="B772" s="240"/>
      <c r="C772" s="240"/>
      <c r="D772" s="240"/>
      <c r="E772" s="240"/>
      <c r="F772" s="240"/>
      <c r="G772" s="240"/>
      <c r="H772" s="240"/>
      <c r="I772" s="240"/>
      <c r="J772" s="240"/>
      <c r="K772" s="240"/>
      <c r="L772" s="240"/>
    </row>
    <row r="773" spans="1:12" x14ac:dyDescent="0.25">
      <c r="A773" s="240"/>
      <c r="B773" s="240"/>
      <c r="C773" s="240"/>
      <c r="D773" s="240"/>
      <c r="E773" s="240"/>
      <c r="F773" s="240"/>
      <c r="G773" s="240"/>
      <c r="H773" s="240"/>
      <c r="I773" s="240"/>
      <c r="J773" s="240"/>
      <c r="K773" s="240"/>
      <c r="L773" s="240"/>
    </row>
    <row r="774" spans="1:12" x14ac:dyDescent="0.25">
      <c r="A774" s="240"/>
      <c r="B774" s="240"/>
      <c r="C774" s="240"/>
      <c r="D774" s="240"/>
      <c r="E774" s="240"/>
      <c r="F774" s="240"/>
      <c r="G774" s="240"/>
      <c r="H774" s="240"/>
      <c r="I774" s="240"/>
      <c r="J774" s="240"/>
      <c r="K774" s="240"/>
      <c r="L774" s="240"/>
    </row>
    <row r="775" spans="1:12" x14ac:dyDescent="0.25">
      <c r="A775" s="240"/>
      <c r="B775" s="240"/>
      <c r="C775" s="240"/>
      <c r="D775" s="240"/>
      <c r="E775" s="240"/>
      <c r="F775" s="240"/>
      <c r="G775" s="240"/>
      <c r="H775" s="240"/>
      <c r="I775" s="240"/>
      <c r="J775" s="240"/>
      <c r="K775" s="240"/>
      <c r="L775" s="240"/>
    </row>
    <row r="776" spans="1:12" x14ac:dyDescent="0.25">
      <c r="A776" s="240"/>
      <c r="B776" s="240"/>
      <c r="C776" s="240"/>
      <c r="D776" s="240"/>
      <c r="E776" s="240"/>
      <c r="F776" s="240"/>
      <c r="G776" s="240"/>
      <c r="H776" s="240"/>
      <c r="I776" s="240"/>
      <c r="J776" s="240"/>
      <c r="K776" s="240"/>
      <c r="L776" s="240"/>
    </row>
    <row r="777" spans="1:12" x14ac:dyDescent="0.25">
      <c r="A777" s="240"/>
      <c r="B777" s="240"/>
      <c r="C777" s="240"/>
      <c r="D777" s="240"/>
      <c r="E777" s="240"/>
      <c r="F777" s="240"/>
      <c r="G777" s="240"/>
      <c r="H777" s="240"/>
      <c r="I777" s="240"/>
      <c r="J777" s="240"/>
      <c r="K777" s="240"/>
      <c r="L777" s="240"/>
    </row>
    <row r="778" spans="1:12" x14ac:dyDescent="0.25">
      <c r="A778" s="240"/>
      <c r="B778" s="240"/>
      <c r="C778" s="240"/>
      <c r="D778" s="240"/>
      <c r="E778" s="240"/>
      <c r="F778" s="240"/>
      <c r="G778" s="240"/>
      <c r="H778" s="240"/>
      <c r="I778" s="240"/>
      <c r="J778" s="240"/>
      <c r="K778" s="240"/>
      <c r="L778" s="240"/>
    </row>
    <row r="779" spans="1:12" x14ac:dyDescent="0.25">
      <c r="A779" s="240"/>
      <c r="B779" s="240"/>
      <c r="C779" s="240"/>
      <c r="D779" s="240"/>
      <c r="E779" s="240"/>
      <c r="F779" s="240"/>
      <c r="G779" s="240"/>
      <c r="H779" s="240"/>
      <c r="I779" s="240"/>
      <c r="J779" s="240"/>
      <c r="K779" s="240"/>
      <c r="L779" s="240"/>
    </row>
    <row r="780" spans="1:12" x14ac:dyDescent="0.25">
      <c r="A780" s="240"/>
      <c r="B780" s="240"/>
      <c r="C780" s="240"/>
      <c r="D780" s="240"/>
      <c r="E780" s="240"/>
      <c r="F780" s="240"/>
      <c r="G780" s="240"/>
      <c r="H780" s="240"/>
      <c r="I780" s="240"/>
      <c r="J780" s="240"/>
      <c r="K780" s="240"/>
      <c r="L780" s="240"/>
    </row>
    <row r="781" spans="1:12" x14ac:dyDescent="0.25">
      <c r="A781" s="240"/>
      <c r="B781" s="240"/>
      <c r="C781" s="240"/>
      <c r="D781" s="240"/>
      <c r="E781" s="240"/>
      <c r="F781" s="240"/>
      <c r="G781" s="240"/>
      <c r="H781" s="240"/>
      <c r="I781" s="240"/>
      <c r="J781" s="240"/>
      <c r="K781" s="240"/>
      <c r="L781" s="240"/>
    </row>
    <row r="782" spans="1:12" x14ac:dyDescent="0.25">
      <c r="A782" s="240"/>
      <c r="B782" s="240"/>
      <c r="C782" s="240"/>
      <c r="D782" s="240"/>
      <c r="E782" s="240"/>
      <c r="F782" s="240"/>
      <c r="G782" s="240"/>
      <c r="H782" s="240"/>
      <c r="I782" s="240"/>
      <c r="J782" s="240"/>
      <c r="K782" s="240"/>
      <c r="L782" s="240"/>
    </row>
    <row r="783" spans="1:12" x14ac:dyDescent="0.25">
      <c r="A783" s="240"/>
      <c r="B783" s="240"/>
      <c r="C783" s="240"/>
      <c r="D783" s="240"/>
      <c r="E783" s="240"/>
      <c r="F783" s="240"/>
      <c r="G783" s="240"/>
      <c r="H783" s="240"/>
      <c r="I783" s="240"/>
      <c r="J783" s="240"/>
      <c r="K783" s="240"/>
      <c r="L783" s="240"/>
    </row>
    <row r="784" spans="1:12" x14ac:dyDescent="0.25">
      <c r="A784" s="240"/>
      <c r="B784" s="240"/>
      <c r="C784" s="240"/>
      <c r="D784" s="240"/>
      <c r="E784" s="240"/>
      <c r="F784" s="240"/>
      <c r="G784" s="240"/>
      <c r="H784" s="240"/>
      <c r="I784" s="240"/>
      <c r="J784" s="240"/>
      <c r="K784" s="240"/>
      <c r="L784" s="240"/>
    </row>
    <row r="785" spans="1:12" x14ac:dyDescent="0.25">
      <c r="A785" s="240"/>
      <c r="B785" s="240"/>
      <c r="C785" s="240"/>
      <c r="D785" s="240"/>
      <c r="E785" s="240"/>
      <c r="F785" s="240"/>
      <c r="G785" s="240"/>
      <c r="H785" s="240"/>
      <c r="I785" s="240"/>
      <c r="J785" s="240"/>
      <c r="K785" s="240"/>
      <c r="L785" s="240"/>
    </row>
    <row r="786" spans="1:12" x14ac:dyDescent="0.25">
      <c r="A786" s="240"/>
      <c r="B786" s="240"/>
      <c r="C786" s="240"/>
      <c r="D786" s="240"/>
      <c r="E786" s="240"/>
      <c r="F786" s="240"/>
      <c r="G786" s="240"/>
      <c r="H786" s="240"/>
      <c r="I786" s="240"/>
      <c r="J786" s="240"/>
      <c r="K786" s="240"/>
      <c r="L786" s="240"/>
    </row>
    <row r="787" spans="1:12" x14ac:dyDescent="0.25">
      <c r="A787" s="240"/>
      <c r="B787" s="240"/>
      <c r="C787" s="240"/>
      <c r="D787" s="240"/>
      <c r="E787" s="240"/>
      <c r="F787" s="240"/>
      <c r="G787" s="240"/>
      <c r="H787" s="240"/>
      <c r="I787" s="240"/>
      <c r="J787" s="240"/>
      <c r="K787" s="240"/>
      <c r="L787" s="240"/>
    </row>
    <row r="788" spans="1:12" x14ac:dyDescent="0.25">
      <c r="A788" s="240"/>
      <c r="B788" s="240"/>
      <c r="C788" s="240"/>
      <c r="D788" s="240"/>
      <c r="E788" s="240"/>
      <c r="F788" s="240"/>
      <c r="G788" s="240"/>
      <c r="H788" s="240"/>
      <c r="I788" s="240"/>
      <c r="J788" s="240"/>
      <c r="K788" s="240"/>
      <c r="L788" s="240"/>
    </row>
    <row r="789" spans="1:12" x14ac:dyDescent="0.25">
      <c r="A789" s="240"/>
      <c r="B789" s="240"/>
      <c r="C789" s="240"/>
      <c r="D789" s="240"/>
      <c r="E789" s="240"/>
      <c r="F789" s="240"/>
      <c r="G789" s="240"/>
      <c r="H789" s="240"/>
      <c r="I789" s="240"/>
      <c r="J789" s="240"/>
      <c r="K789" s="240"/>
      <c r="L789" s="240"/>
    </row>
    <row r="790" spans="1:12" x14ac:dyDescent="0.25">
      <c r="A790" s="240"/>
      <c r="B790" s="240"/>
      <c r="C790" s="240"/>
      <c r="D790" s="240"/>
      <c r="E790" s="240"/>
      <c r="F790" s="240"/>
      <c r="G790" s="240"/>
      <c r="H790" s="240"/>
      <c r="I790" s="240"/>
      <c r="J790" s="240"/>
      <c r="K790" s="240"/>
      <c r="L790" s="240"/>
    </row>
    <row r="791" spans="1:12" x14ac:dyDescent="0.25">
      <c r="A791" s="240"/>
      <c r="B791" s="240"/>
      <c r="C791" s="240"/>
      <c r="D791" s="240"/>
      <c r="E791" s="240"/>
      <c r="F791" s="240"/>
      <c r="G791" s="240"/>
      <c r="H791" s="240"/>
      <c r="I791" s="240"/>
      <c r="J791" s="240"/>
      <c r="K791" s="240"/>
      <c r="L791" s="240"/>
    </row>
    <row r="792" spans="1:12" x14ac:dyDescent="0.25">
      <c r="A792" s="240"/>
      <c r="B792" s="240"/>
      <c r="C792" s="240"/>
      <c r="D792" s="240"/>
      <c r="E792" s="240"/>
      <c r="F792" s="240"/>
      <c r="G792" s="240"/>
      <c r="H792" s="240"/>
      <c r="I792" s="240"/>
      <c r="J792" s="240"/>
      <c r="K792" s="240"/>
      <c r="L792" s="240"/>
    </row>
    <row r="793" spans="1:12" x14ac:dyDescent="0.25">
      <c r="A793" s="240"/>
      <c r="B793" s="240"/>
      <c r="C793" s="240"/>
      <c r="D793" s="240"/>
      <c r="E793" s="240"/>
      <c r="F793" s="240"/>
      <c r="G793" s="240"/>
      <c r="H793" s="240"/>
      <c r="I793" s="240"/>
      <c r="J793" s="240"/>
      <c r="K793" s="240"/>
      <c r="L793" s="240"/>
    </row>
    <row r="794" spans="1:12" x14ac:dyDescent="0.25">
      <c r="A794" s="240"/>
      <c r="B794" s="240"/>
      <c r="C794" s="240"/>
      <c r="D794" s="240"/>
      <c r="E794" s="240"/>
      <c r="F794" s="240"/>
      <c r="G794" s="240"/>
      <c r="H794" s="240"/>
      <c r="I794" s="240"/>
      <c r="J794" s="240"/>
      <c r="K794" s="240"/>
      <c r="L794" s="240"/>
    </row>
    <row r="795" spans="1:12" x14ac:dyDescent="0.25">
      <c r="A795" s="240"/>
      <c r="B795" s="240"/>
      <c r="C795" s="240"/>
      <c r="D795" s="240"/>
      <c r="E795" s="240"/>
      <c r="F795" s="240"/>
      <c r="G795" s="240"/>
      <c r="H795" s="240"/>
      <c r="I795" s="240"/>
      <c r="J795" s="240"/>
      <c r="K795" s="240"/>
      <c r="L795" s="240"/>
    </row>
    <row r="796" spans="1:12" x14ac:dyDescent="0.25">
      <c r="A796" s="240"/>
      <c r="B796" s="240"/>
      <c r="C796" s="240"/>
      <c r="D796" s="240"/>
      <c r="E796" s="240"/>
      <c r="F796" s="240"/>
      <c r="G796" s="240"/>
      <c r="H796" s="240"/>
      <c r="I796" s="240"/>
      <c r="J796" s="240"/>
      <c r="K796" s="240"/>
      <c r="L796" s="240"/>
    </row>
    <row r="797" spans="1:12" x14ac:dyDescent="0.25">
      <c r="A797" s="240"/>
      <c r="B797" s="240"/>
      <c r="C797" s="240"/>
      <c r="D797" s="240"/>
      <c r="E797" s="240"/>
      <c r="F797" s="240"/>
      <c r="G797" s="240"/>
      <c r="H797" s="240"/>
      <c r="I797" s="240"/>
      <c r="J797" s="240"/>
      <c r="K797" s="240"/>
      <c r="L797" s="240"/>
    </row>
    <row r="798" spans="1:12" x14ac:dyDescent="0.25">
      <c r="A798" s="240"/>
      <c r="B798" s="240"/>
      <c r="C798" s="240"/>
      <c r="D798" s="240"/>
      <c r="E798" s="240"/>
      <c r="F798" s="240"/>
      <c r="G798" s="240"/>
      <c r="H798" s="240"/>
      <c r="I798" s="240"/>
      <c r="J798" s="240"/>
      <c r="K798" s="240"/>
      <c r="L798" s="240"/>
    </row>
    <row r="799" spans="1:12" x14ac:dyDescent="0.25">
      <c r="A799" s="240"/>
      <c r="B799" s="240"/>
      <c r="C799" s="240"/>
      <c r="D799" s="240"/>
      <c r="E799" s="240"/>
      <c r="F799" s="240"/>
      <c r="G799" s="240"/>
      <c r="H799" s="240"/>
      <c r="I799" s="240"/>
      <c r="J799" s="240"/>
      <c r="K799" s="240"/>
      <c r="L799" s="240"/>
    </row>
    <row r="800" spans="1:12" x14ac:dyDescent="0.25">
      <c r="A800" s="240"/>
      <c r="B800" s="240"/>
      <c r="C800" s="240"/>
      <c r="D800" s="240"/>
      <c r="E800" s="240"/>
      <c r="F800" s="240"/>
      <c r="G800" s="240"/>
      <c r="H800" s="240"/>
      <c r="I800" s="240"/>
      <c r="J800" s="240"/>
      <c r="K800" s="240"/>
      <c r="L800" s="240"/>
    </row>
    <row r="801" spans="1:12" x14ac:dyDescent="0.25">
      <c r="A801" s="240"/>
      <c r="B801" s="240"/>
      <c r="C801" s="240"/>
      <c r="D801" s="240"/>
      <c r="E801" s="240"/>
      <c r="F801" s="240"/>
      <c r="G801" s="240"/>
      <c r="H801" s="240"/>
      <c r="I801" s="240"/>
      <c r="J801" s="240"/>
      <c r="K801" s="240"/>
      <c r="L801" s="240"/>
    </row>
    <row r="802" spans="1:12" x14ac:dyDescent="0.25">
      <c r="A802" s="240"/>
      <c r="B802" s="240"/>
      <c r="C802" s="240"/>
      <c r="D802" s="240"/>
      <c r="E802" s="240"/>
      <c r="F802" s="240"/>
      <c r="G802" s="240"/>
      <c r="H802" s="240"/>
      <c r="I802" s="240"/>
      <c r="J802" s="240"/>
      <c r="K802" s="240"/>
      <c r="L802" s="240"/>
    </row>
    <row r="803" spans="1:12" x14ac:dyDescent="0.25">
      <c r="A803" s="240"/>
      <c r="B803" s="240"/>
      <c r="C803" s="240"/>
      <c r="D803" s="240"/>
      <c r="E803" s="240"/>
      <c r="F803" s="240"/>
      <c r="G803" s="240"/>
      <c r="H803" s="240"/>
      <c r="I803" s="240"/>
      <c r="J803" s="240"/>
      <c r="K803" s="240"/>
      <c r="L803" s="240"/>
    </row>
    <row r="804" spans="1:12" x14ac:dyDescent="0.25">
      <c r="A804" s="240"/>
      <c r="B804" s="240"/>
      <c r="C804" s="240"/>
      <c r="D804" s="240"/>
      <c r="E804" s="240"/>
      <c r="F804" s="240"/>
      <c r="G804" s="240"/>
      <c r="H804" s="240"/>
      <c r="I804" s="240"/>
      <c r="J804" s="240"/>
      <c r="K804" s="240"/>
      <c r="L804" s="240"/>
    </row>
    <row r="805" spans="1:12" x14ac:dyDescent="0.25">
      <c r="A805" s="240"/>
      <c r="B805" s="240"/>
      <c r="C805" s="240"/>
      <c r="D805" s="240"/>
      <c r="E805" s="240"/>
      <c r="F805" s="240"/>
      <c r="G805" s="240"/>
      <c r="H805" s="240"/>
      <c r="I805" s="240"/>
      <c r="J805" s="240"/>
      <c r="K805" s="240"/>
      <c r="L805" s="240"/>
    </row>
    <row r="806" spans="1:12" x14ac:dyDescent="0.25">
      <c r="A806" s="240"/>
      <c r="B806" s="240"/>
      <c r="C806" s="240"/>
      <c r="D806" s="240"/>
      <c r="E806" s="240"/>
      <c r="F806" s="240"/>
      <c r="G806" s="240"/>
      <c r="H806" s="240"/>
      <c r="I806" s="240"/>
      <c r="J806" s="240"/>
      <c r="K806" s="240"/>
      <c r="L806" s="240"/>
    </row>
    <row r="807" spans="1:12" x14ac:dyDescent="0.25">
      <c r="A807" s="240"/>
      <c r="B807" s="240"/>
      <c r="C807" s="240"/>
      <c r="D807" s="240"/>
      <c r="E807" s="240"/>
      <c r="F807" s="240"/>
      <c r="G807" s="240"/>
      <c r="H807" s="240"/>
      <c r="I807" s="240"/>
      <c r="J807" s="240"/>
      <c r="K807" s="240"/>
      <c r="L807" s="240"/>
    </row>
    <row r="808" spans="1:12" x14ac:dyDescent="0.25">
      <c r="A808" s="240"/>
      <c r="B808" s="240"/>
      <c r="C808" s="240"/>
      <c r="D808" s="240"/>
      <c r="E808" s="240"/>
      <c r="F808" s="240"/>
      <c r="G808" s="240"/>
      <c r="H808" s="240"/>
      <c r="I808" s="240"/>
      <c r="J808" s="240"/>
      <c r="K808" s="240"/>
      <c r="L808" s="240"/>
    </row>
    <row r="809" spans="1:12" x14ac:dyDescent="0.25">
      <c r="A809" s="240"/>
      <c r="B809" s="240"/>
      <c r="C809" s="240"/>
      <c r="D809" s="240"/>
      <c r="E809" s="240"/>
      <c r="F809" s="240"/>
      <c r="G809" s="240"/>
      <c r="H809" s="240"/>
      <c r="I809" s="240"/>
      <c r="J809" s="240"/>
      <c r="K809" s="240"/>
      <c r="L809" s="240"/>
    </row>
    <row r="810" spans="1:12" x14ac:dyDescent="0.25">
      <c r="A810" s="240"/>
      <c r="B810" s="240"/>
      <c r="C810" s="240"/>
      <c r="D810" s="240"/>
      <c r="E810" s="240"/>
      <c r="F810" s="240"/>
      <c r="G810" s="240"/>
      <c r="H810" s="240"/>
      <c r="I810" s="240"/>
      <c r="J810" s="240"/>
      <c r="K810" s="240"/>
      <c r="L810" s="240"/>
    </row>
    <row r="811" spans="1:12" x14ac:dyDescent="0.25">
      <c r="A811" s="240"/>
      <c r="B811" s="240"/>
      <c r="C811" s="240"/>
      <c r="D811" s="240"/>
      <c r="E811" s="240"/>
      <c r="F811" s="240"/>
      <c r="G811" s="240"/>
      <c r="H811" s="240"/>
      <c r="I811" s="240"/>
      <c r="J811" s="240"/>
      <c r="K811" s="240"/>
      <c r="L811" s="240"/>
    </row>
    <row r="812" spans="1:12" x14ac:dyDescent="0.25">
      <c r="A812" s="240"/>
      <c r="B812" s="240"/>
      <c r="C812" s="240"/>
      <c r="D812" s="240"/>
      <c r="E812" s="240"/>
      <c r="F812" s="240"/>
      <c r="G812" s="240"/>
      <c r="H812" s="240"/>
      <c r="I812" s="240"/>
      <c r="J812" s="240"/>
      <c r="K812" s="240"/>
      <c r="L812" s="240"/>
    </row>
    <row r="813" spans="1:12" x14ac:dyDescent="0.25">
      <c r="A813" s="240"/>
      <c r="B813" s="240"/>
      <c r="C813" s="240"/>
      <c r="D813" s="240"/>
      <c r="E813" s="240"/>
      <c r="F813" s="240"/>
      <c r="G813" s="240"/>
      <c r="H813" s="240"/>
      <c r="I813" s="240"/>
      <c r="J813" s="240"/>
      <c r="K813" s="240"/>
      <c r="L813" s="240"/>
    </row>
    <row r="814" spans="1:12" x14ac:dyDescent="0.25">
      <c r="A814" s="240"/>
      <c r="B814" s="240"/>
      <c r="C814" s="240"/>
      <c r="D814" s="240"/>
      <c r="E814" s="240"/>
      <c r="F814" s="240"/>
      <c r="G814" s="240"/>
      <c r="H814" s="240"/>
      <c r="I814" s="240"/>
      <c r="J814" s="240"/>
      <c r="K814" s="240"/>
      <c r="L814" s="240"/>
    </row>
    <row r="815" spans="1:12" x14ac:dyDescent="0.25">
      <c r="A815" s="240"/>
      <c r="B815" s="240"/>
      <c r="C815" s="240"/>
      <c r="D815" s="240"/>
      <c r="E815" s="240"/>
      <c r="F815" s="240"/>
      <c r="G815" s="240"/>
      <c r="H815" s="240"/>
      <c r="I815" s="240"/>
      <c r="J815" s="240"/>
      <c r="K815" s="240"/>
      <c r="L815" s="240"/>
    </row>
    <row r="816" spans="1:12" x14ac:dyDescent="0.25">
      <c r="A816" s="240"/>
      <c r="B816" s="240"/>
      <c r="C816" s="240"/>
      <c r="D816" s="240"/>
      <c r="E816" s="240"/>
      <c r="F816" s="240"/>
      <c r="G816" s="240"/>
      <c r="H816" s="240"/>
      <c r="I816" s="240"/>
      <c r="J816" s="240"/>
      <c r="K816" s="240"/>
      <c r="L816" s="240"/>
    </row>
    <row r="817" spans="1:12" x14ac:dyDescent="0.25">
      <c r="A817" s="240"/>
      <c r="B817" s="240"/>
      <c r="C817" s="240"/>
      <c r="D817" s="240"/>
      <c r="E817" s="240"/>
      <c r="F817" s="240"/>
      <c r="G817" s="240"/>
      <c r="H817" s="240"/>
      <c r="I817" s="240"/>
      <c r="J817" s="240"/>
      <c r="K817" s="240"/>
      <c r="L817" s="240"/>
    </row>
    <row r="818" spans="1:12" x14ac:dyDescent="0.25">
      <c r="A818" s="240"/>
      <c r="B818" s="240"/>
      <c r="C818" s="240"/>
      <c r="D818" s="240"/>
      <c r="E818" s="240"/>
      <c r="F818" s="240"/>
      <c r="G818" s="240"/>
      <c r="H818" s="240"/>
      <c r="I818" s="240"/>
      <c r="J818" s="240"/>
      <c r="K818" s="240"/>
      <c r="L818" s="240"/>
    </row>
    <row r="819" spans="1:12" x14ac:dyDescent="0.25">
      <c r="A819" s="240"/>
      <c r="B819" s="240"/>
      <c r="C819" s="240"/>
      <c r="D819" s="240"/>
      <c r="E819" s="240"/>
      <c r="F819" s="240"/>
      <c r="G819" s="240"/>
      <c r="H819" s="240"/>
      <c r="I819" s="240"/>
      <c r="J819" s="240"/>
      <c r="K819" s="240"/>
      <c r="L819" s="240"/>
    </row>
    <row r="820" spans="1:12" x14ac:dyDescent="0.25">
      <c r="A820" s="240"/>
      <c r="B820" s="240"/>
      <c r="C820" s="240"/>
      <c r="D820" s="240"/>
      <c r="E820" s="240"/>
      <c r="F820" s="240"/>
      <c r="G820" s="240"/>
      <c r="H820" s="240"/>
      <c r="I820" s="240"/>
      <c r="J820" s="240"/>
      <c r="K820" s="240"/>
      <c r="L820" s="240"/>
    </row>
    <row r="821" spans="1:12" x14ac:dyDescent="0.25">
      <c r="A821" s="240"/>
      <c r="B821" s="240"/>
      <c r="C821" s="240"/>
      <c r="D821" s="240"/>
      <c r="E821" s="240"/>
      <c r="F821" s="240"/>
      <c r="G821" s="240"/>
      <c r="H821" s="240"/>
      <c r="I821" s="240"/>
      <c r="J821" s="240"/>
      <c r="K821" s="240"/>
      <c r="L821" s="240"/>
    </row>
    <row r="822" spans="1:12" x14ac:dyDescent="0.25">
      <c r="A822" s="240"/>
      <c r="B822" s="240"/>
      <c r="C822" s="240"/>
      <c r="D822" s="240"/>
      <c r="E822" s="240"/>
      <c r="F822" s="240"/>
      <c r="G822" s="240"/>
      <c r="H822" s="240"/>
      <c r="I822" s="240"/>
      <c r="J822" s="240"/>
      <c r="K822" s="240"/>
      <c r="L822" s="240"/>
    </row>
    <row r="823" spans="1:12" x14ac:dyDescent="0.25">
      <c r="A823" s="240"/>
      <c r="B823" s="240"/>
      <c r="C823" s="240"/>
      <c r="D823" s="240"/>
      <c r="E823" s="240"/>
      <c r="F823" s="240"/>
      <c r="G823" s="240"/>
      <c r="H823" s="240"/>
      <c r="I823" s="240"/>
      <c r="J823" s="240"/>
      <c r="K823" s="240"/>
      <c r="L823" s="240"/>
    </row>
    <row r="824" spans="1:12" x14ac:dyDescent="0.25">
      <c r="A824" s="240"/>
      <c r="B824" s="240"/>
      <c r="C824" s="240"/>
      <c r="D824" s="240"/>
      <c r="E824" s="240"/>
      <c r="F824" s="240"/>
      <c r="G824" s="240"/>
      <c r="H824" s="240"/>
      <c r="I824" s="240"/>
      <c r="J824" s="240"/>
      <c r="K824" s="240"/>
      <c r="L824" s="240"/>
    </row>
    <row r="825" spans="1:12" x14ac:dyDescent="0.25">
      <c r="A825" s="240"/>
      <c r="B825" s="240"/>
      <c r="C825" s="240"/>
      <c r="D825" s="240"/>
      <c r="E825" s="240"/>
      <c r="F825" s="240"/>
      <c r="G825" s="240"/>
      <c r="H825" s="240"/>
      <c r="I825" s="240"/>
      <c r="J825" s="240"/>
      <c r="K825" s="240"/>
      <c r="L825" s="240"/>
    </row>
    <row r="826" spans="1:12" x14ac:dyDescent="0.25">
      <c r="A826" s="240"/>
      <c r="B826" s="240"/>
      <c r="C826" s="240"/>
      <c r="D826" s="240"/>
      <c r="E826" s="240"/>
      <c r="F826" s="240"/>
      <c r="G826" s="240"/>
      <c r="H826" s="240"/>
      <c r="I826" s="240"/>
      <c r="J826" s="240"/>
      <c r="K826" s="240"/>
      <c r="L826" s="240"/>
    </row>
    <row r="827" spans="1:12" x14ac:dyDescent="0.25">
      <c r="A827" s="240"/>
      <c r="B827" s="240"/>
      <c r="C827" s="240"/>
      <c r="D827" s="240"/>
      <c r="E827" s="240"/>
      <c r="F827" s="240"/>
      <c r="G827" s="240"/>
      <c r="H827" s="240"/>
      <c r="I827" s="240"/>
      <c r="J827" s="240"/>
      <c r="K827" s="240"/>
      <c r="L827" s="240"/>
    </row>
    <row r="828" spans="1:12" x14ac:dyDescent="0.25">
      <c r="A828" s="240"/>
      <c r="B828" s="240"/>
      <c r="C828" s="240"/>
      <c r="D828" s="240"/>
      <c r="E828" s="240"/>
      <c r="F828" s="240"/>
      <c r="G828" s="240"/>
      <c r="H828" s="240"/>
      <c r="I828" s="240"/>
      <c r="J828" s="240"/>
      <c r="K828" s="240"/>
      <c r="L828" s="240"/>
    </row>
    <row r="829" spans="1:12" x14ac:dyDescent="0.25">
      <c r="A829" s="240"/>
      <c r="B829" s="240"/>
      <c r="C829" s="240"/>
      <c r="D829" s="240"/>
      <c r="E829" s="240"/>
      <c r="F829" s="240"/>
      <c r="G829" s="240"/>
      <c r="H829" s="240"/>
      <c r="I829" s="240"/>
      <c r="J829" s="240"/>
      <c r="K829" s="240"/>
      <c r="L829" s="240"/>
    </row>
    <row r="830" spans="1:12" x14ac:dyDescent="0.25">
      <c r="A830" s="240"/>
      <c r="B830" s="240"/>
      <c r="C830" s="240"/>
      <c r="D830" s="240"/>
      <c r="E830" s="240"/>
      <c r="F830" s="240"/>
      <c r="G830" s="240"/>
      <c r="H830" s="240"/>
      <c r="I830" s="240"/>
      <c r="J830" s="240"/>
      <c r="K830" s="240"/>
      <c r="L830" s="240"/>
    </row>
    <row r="831" spans="1:12" x14ac:dyDescent="0.25">
      <c r="A831" s="240"/>
      <c r="B831" s="240"/>
      <c r="C831" s="240"/>
      <c r="D831" s="240"/>
      <c r="E831" s="240"/>
      <c r="F831" s="240"/>
      <c r="G831" s="240"/>
      <c r="H831" s="240"/>
      <c r="I831" s="240"/>
      <c r="J831" s="240"/>
      <c r="K831" s="240"/>
      <c r="L831" s="240"/>
    </row>
    <row r="832" spans="1:12" x14ac:dyDescent="0.25">
      <c r="A832" s="240"/>
      <c r="B832" s="240"/>
      <c r="C832" s="240"/>
      <c r="D832" s="240"/>
      <c r="E832" s="240"/>
      <c r="F832" s="240"/>
      <c r="G832" s="240"/>
      <c r="H832" s="240"/>
      <c r="I832" s="240"/>
      <c r="J832" s="240"/>
      <c r="K832" s="240"/>
      <c r="L832" s="240"/>
    </row>
    <row r="833" spans="1:12" x14ac:dyDescent="0.25">
      <c r="A833" s="240"/>
      <c r="B833" s="240"/>
      <c r="C833" s="240"/>
      <c r="D833" s="240"/>
      <c r="E833" s="240"/>
      <c r="F833" s="240"/>
      <c r="G833" s="240"/>
      <c r="H833" s="240"/>
      <c r="I833" s="240"/>
      <c r="J833" s="240"/>
      <c r="K833" s="240"/>
      <c r="L833" s="240"/>
    </row>
    <row r="834" spans="1:12" x14ac:dyDescent="0.25">
      <c r="A834" s="240"/>
      <c r="B834" s="240"/>
      <c r="C834" s="240"/>
      <c r="D834" s="240"/>
      <c r="E834" s="240"/>
      <c r="F834" s="240"/>
      <c r="G834" s="240"/>
      <c r="H834" s="240"/>
      <c r="I834" s="240"/>
      <c r="J834" s="240"/>
      <c r="K834" s="240"/>
      <c r="L834" s="240"/>
    </row>
    <row r="835" spans="1:12" x14ac:dyDescent="0.25">
      <c r="A835" s="240"/>
      <c r="B835" s="240"/>
      <c r="C835" s="240"/>
      <c r="D835" s="240"/>
      <c r="E835" s="240"/>
      <c r="F835" s="240"/>
      <c r="G835" s="240"/>
      <c r="H835" s="240"/>
      <c r="I835" s="240"/>
      <c r="J835" s="240"/>
      <c r="K835" s="240"/>
      <c r="L835" s="240"/>
    </row>
    <row r="836" spans="1:12" x14ac:dyDescent="0.25">
      <c r="A836" s="240"/>
      <c r="B836" s="240"/>
      <c r="C836" s="240"/>
      <c r="D836" s="240"/>
      <c r="E836" s="240"/>
      <c r="F836" s="240"/>
      <c r="G836" s="240"/>
      <c r="H836" s="240"/>
      <c r="I836" s="240"/>
      <c r="J836" s="240"/>
      <c r="K836" s="240"/>
      <c r="L836" s="240"/>
    </row>
    <row r="837" spans="1:12" x14ac:dyDescent="0.25">
      <c r="A837" s="240"/>
      <c r="B837" s="240"/>
      <c r="C837" s="240"/>
      <c r="D837" s="240"/>
      <c r="E837" s="240"/>
      <c r="F837" s="240"/>
      <c r="G837" s="240"/>
      <c r="H837" s="240"/>
      <c r="I837" s="240"/>
      <c r="J837" s="240"/>
      <c r="K837" s="240"/>
      <c r="L837" s="240"/>
    </row>
    <row r="838" spans="1:12" x14ac:dyDescent="0.25">
      <c r="A838" s="240"/>
      <c r="B838" s="240"/>
      <c r="C838" s="240"/>
      <c r="D838" s="240"/>
      <c r="E838" s="240"/>
      <c r="F838" s="240"/>
      <c r="G838" s="240"/>
      <c r="H838" s="240"/>
      <c r="I838" s="240"/>
      <c r="J838" s="240"/>
      <c r="K838" s="240"/>
      <c r="L838" s="240"/>
    </row>
    <row r="839" spans="1:12" x14ac:dyDescent="0.25">
      <c r="A839" s="240"/>
      <c r="B839" s="240"/>
      <c r="C839" s="240"/>
      <c r="D839" s="240"/>
      <c r="E839" s="240"/>
      <c r="F839" s="240"/>
      <c r="G839" s="240"/>
      <c r="H839" s="240"/>
      <c r="I839" s="240"/>
      <c r="J839" s="240"/>
      <c r="K839" s="240"/>
      <c r="L839" s="240"/>
    </row>
    <row r="840" spans="1:12" x14ac:dyDescent="0.25">
      <c r="A840" s="240"/>
      <c r="B840" s="240"/>
      <c r="C840" s="240"/>
      <c r="D840" s="240"/>
      <c r="E840" s="240"/>
      <c r="F840" s="240"/>
      <c r="G840" s="240"/>
      <c r="H840" s="240"/>
      <c r="I840" s="240"/>
      <c r="J840" s="240"/>
      <c r="K840" s="240"/>
      <c r="L840" s="240"/>
    </row>
    <row r="841" spans="1:12" x14ac:dyDescent="0.25">
      <c r="A841" s="240"/>
      <c r="B841" s="240"/>
      <c r="C841" s="240"/>
      <c r="D841" s="240"/>
      <c r="E841" s="240"/>
      <c r="F841" s="240"/>
      <c r="G841" s="240"/>
      <c r="H841" s="240"/>
      <c r="I841" s="240"/>
      <c r="J841" s="240"/>
      <c r="K841" s="240"/>
      <c r="L841" s="240"/>
    </row>
    <row r="842" spans="1:12" x14ac:dyDescent="0.25">
      <c r="A842" s="240"/>
      <c r="B842" s="240"/>
      <c r="C842" s="240"/>
      <c r="D842" s="240"/>
      <c r="E842" s="240"/>
      <c r="F842" s="240"/>
      <c r="G842" s="240"/>
      <c r="H842" s="240"/>
      <c r="I842" s="240"/>
      <c r="J842" s="240"/>
      <c r="K842" s="240"/>
      <c r="L842" s="240"/>
    </row>
    <row r="843" spans="1:12" x14ac:dyDescent="0.25">
      <c r="A843" s="240"/>
      <c r="B843" s="240"/>
      <c r="C843" s="240"/>
      <c r="D843" s="240"/>
      <c r="E843" s="240"/>
      <c r="F843" s="240"/>
      <c r="G843" s="240"/>
      <c r="H843" s="240"/>
      <c r="I843" s="240"/>
      <c r="J843" s="240"/>
      <c r="K843" s="240"/>
      <c r="L843" s="240"/>
    </row>
    <row r="844" spans="1:12" x14ac:dyDescent="0.25">
      <c r="A844" s="240"/>
      <c r="B844" s="240"/>
      <c r="C844" s="240"/>
      <c r="D844" s="240"/>
      <c r="E844" s="240"/>
      <c r="F844" s="240"/>
      <c r="G844" s="240"/>
      <c r="H844" s="240"/>
      <c r="I844" s="240"/>
      <c r="J844" s="240"/>
      <c r="K844" s="240"/>
      <c r="L844" s="240"/>
    </row>
    <row r="845" spans="1:12" x14ac:dyDescent="0.25">
      <c r="A845" s="240"/>
      <c r="B845" s="240"/>
      <c r="C845" s="240"/>
      <c r="D845" s="240"/>
      <c r="E845" s="240"/>
      <c r="F845" s="240"/>
      <c r="G845" s="240"/>
      <c r="H845" s="240"/>
      <c r="I845" s="240"/>
      <c r="J845" s="240"/>
      <c r="K845" s="240"/>
      <c r="L845" s="240"/>
    </row>
    <row r="846" spans="1:12" x14ac:dyDescent="0.25">
      <c r="A846" s="240"/>
      <c r="B846" s="240"/>
      <c r="C846" s="240"/>
      <c r="D846" s="240"/>
      <c r="E846" s="240"/>
      <c r="F846" s="240"/>
      <c r="G846" s="240"/>
      <c r="H846" s="240"/>
      <c r="I846" s="240"/>
      <c r="J846" s="240"/>
      <c r="K846" s="240"/>
      <c r="L846" s="240"/>
    </row>
    <row r="847" spans="1:12" x14ac:dyDescent="0.25">
      <c r="A847" s="240"/>
      <c r="B847" s="240"/>
      <c r="C847" s="240"/>
      <c r="D847" s="240"/>
      <c r="E847" s="240"/>
      <c r="F847" s="240"/>
      <c r="G847" s="240"/>
      <c r="H847" s="240"/>
      <c r="I847" s="240"/>
      <c r="J847" s="240"/>
      <c r="K847" s="240"/>
      <c r="L847" s="240"/>
    </row>
    <row r="848" spans="1:12" x14ac:dyDescent="0.25">
      <c r="A848" s="240"/>
      <c r="B848" s="240"/>
      <c r="C848" s="240"/>
      <c r="D848" s="240"/>
      <c r="E848" s="240"/>
      <c r="F848" s="240"/>
      <c r="G848" s="240"/>
      <c r="H848" s="240"/>
      <c r="I848" s="240"/>
      <c r="J848" s="240"/>
      <c r="K848" s="240"/>
      <c r="L848" s="240"/>
    </row>
    <row r="849" spans="1:12" x14ac:dyDescent="0.25">
      <c r="A849" s="240"/>
      <c r="B849" s="240"/>
      <c r="C849" s="240"/>
      <c r="D849" s="240"/>
      <c r="E849" s="240"/>
      <c r="F849" s="240"/>
      <c r="G849" s="240"/>
      <c r="H849" s="240"/>
      <c r="I849" s="240"/>
      <c r="J849" s="240"/>
      <c r="K849" s="240"/>
      <c r="L849" s="240"/>
    </row>
    <row r="850" spans="1:12" x14ac:dyDescent="0.25">
      <c r="A850" s="240"/>
      <c r="B850" s="240"/>
      <c r="C850" s="240"/>
      <c r="D850" s="240"/>
      <c r="E850" s="240"/>
      <c r="F850" s="240"/>
      <c r="G850" s="240"/>
      <c r="H850" s="240"/>
      <c r="I850" s="240"/>
      <c r="J850" s="240"/>
      <c r="K850" s="240"/>
      <c r="L850" s="240"/>
    </row>
    <row r="851" spans="1:12" x14ac:dyDescent="0.25">
      <c r="A851" s="240"/>
      <c r="B851" s="240"/>
      <c r="C851" s="240"/>
      <c r="D851" s="240"/>
      <c r="E851" s="240"/>
      <c r="F851" s="240"/>
      <c r="G851" s="240"/>
      <c r="H851" s="240"/>
      <c r="I851" s="240"/>
      <c r="J851" s="240"/>
      <c r="K851" s="240"/>
      <c r="L851" s="240"/>
    </row>
    <row r="852" spans="1:12" x14ac:dyDescent="0.25">
      <c r="A852" s="240"/>
      <c r="B852" s="240"/>
      <c r="C852" s="240"/>
      <c r="D852" s="240"/>
      <c r="E852" s="240"/>
      <c r="F852" s="240"/>
      <c r="G852" s="240"/>
      <c r="H852" s="240"/>
      <c r="I852" s="240"/>
      <c r="J852" s="240"/>
      <c r="K852" s="240"/>
      <c r="L852" s="240"/>
    </row>
    <row r="853" spans="1:12" x14ac:dyDescent="0.25">
      <c r="A853" s="240"/>
      <c r="B853" s="240"/>
      <c r="C853" s="240"/>
      <c r="D853" s="240"/>
      <c r="E853" s="240"/>
      <c r="F853" s="240"/>
      <c r="G853" s="240"/>
      <c r="H853" s="240"/>
      <c r="I853" s="240"/>
      <c r="J853" s="240"/>
      <c r="K853" s="240"/>
      <c r="L853" s="240"/>
    </row>
    <row r="854" spans="1:12" x14ac:dyDescent="0.25">
      <c r="A854" s="240"/>
      <c r="B854" s="240"/>
      <c r="C854" s="240"/>
      <c r="D854" s="240"/>
      <c r="E854" s="240"/>
      <c r="F854" s="240"/>
      <c r="G854" s="240"/>
      <c r="H854" s="240"/>
      <c r="I854" s="240"/>
      <c r="J854" s="240"/>
      <c r="K854" s="240"/>
      <c r="L854" s="240"/>
    </row>
    <row r="855" spans="1:12" x14ac:dyDescent="0.25">
      <c r="A855" s="240"/>
      <c r="B855" s="240"/>
      <c r="C855" s="240"/>
      <c r="D855" s="240"/>
      <c r="E855" s="240"/>
      <c r="F855" s="240"/>
      <c r="G855" s="240"/>
      <c r="H855" s="240"/>
      <c r="I855" s="240"/>
      <c r="J855" s="240"/>
      <c r="K855" s="240"/>
      <c r="L855" s="240"/>
    </row>
    <row r="856" spans="1:12" x14ac:dyDescent="0.25">
      <c r="A856" s="240"/>
      <c r="B856" s="240"/>
      <c r="C856" s="240"/>
      <c r="D856" s="240"/>
      <c r="E856" s="240"/>
      <c r="F856" s="240"/>
      <c r="G856" s="240"/>
      <c r="H856" s="240"/>
      <c r="I856" s="240"/>
      <c r="J856" s="240"/>
      <c r="K856" s="240"/>
      <c r="L856" s="240"/>
    </row>
    <row r="857" spans="1:12" x14ac:dyDescent="0.25">
      <c r="A857" s="240"/>
      <c r="B857" s="240"/>
      <c r="C857" s="240"/>
      <c r="D857" s="240"/>
      <c r="E857" s="240"/>
      <c r="F857" s="240"/>
      <c r="G857" s="240"/>
      <c r="H857" s="240"/>
      <c r="I857" s="240"/>
      <c r="J857" s="240"/>
      <c r="K857" s="240"/>
      <c r="L857" s="240"/>
    </row>
    <row r="858" spans="1:12" x14ac:dyDescent="0.25">
      <c r="A858" s="240"/>
      <c r="B858" s="240"/>
      <c r="C858" s="240"/>
      <c r="D858" s="240"/>
      <c r="E858" s="240"/>
      <c r="F858" s="240"/>
      <c r="G858" s="240"/>
      <c r="H858" s="240"/>
      <c r="I858" s="240"/>
      <c r="J858" s="240"/>
      <c r="K858" s="240"/>
      <c r="L858" s="240"/>
    </row>
    <row r="859" spans="1:12" x14ac:dyDescent="0.25">
      <c r="A859" s="240"/>
      <c r="B859" s="240"/>
      <c r="C859" s="240"/>
      <c r="D859" s="240"/>
      <c r="E859" s="240"/>
      <c r="F859" s="240"/>
      <c r="G859" s="240"/>
      <c r="H859" s="240"/>
      <c r="I859" s="240"/>
      <c r="J859" s="240"/>
      <c r="K859" s="240"/>
      <c r="L859" s="240"/>
    </row>
    <row r="860" spans="1:12" x14ac:dyDescent="0.25">
      <c r="A860" s="240"/>
      <c r="B860" s="240"/>
      <c r="C860" s="240"/>
      <c r="D860" s="240"/>
      <c r="E860" s="240"/>
      <c r="F860" s="240"/>
      <c r="G860" s="240"/>
      <c r="H860" s="240"/>
      <c r="I860" s="240"/>
      <c r="J860" s="240"/>
      <c r="K860" s="240"/>
      <c r="L860" s="240"/>
    </row>
    <row r="861" spans="1:12" x14ac:dyDescent="0.25">
      <c r="A861" s="240"/>
      <c r="B861" s="240"/>
      <c r="C861" s="240"/>
      <c r="D861" s="240"/>
      <c r="E861" s="240"/>
      <c r="F861" s="240"/>
      <c r="G861" s="240"/>
      <c r="H861" s="240"/>
      <c r="I861" s="240"/>
      <c r="J861" s="240"/>
      <c r="K861" s="240"/>
      <c r="L861" s="240"/>
    </row>
    <row r="862" spans="1:12" x14ac:dyDescent="0.25">
      <c r="A862" s="240"/>
      <c r="B862" s="240"/>
      <c r="C862" s="240"/>
      <c r="D862" s="240"/>
      <c r="E862" s="240"/>
      <c r="F862" s="240"/>
      <c r="G862" s="240"/>
      <c r="H862" s="240"/>
      <c r="I862" s="240"/>
      <c r="J862" s="240"/>
      <c r="K862" s="240"/>
      <c r="L862" s="240"/>
    </row>
    <row r="863" spans="1:12" x14ac:dyDescent="0.25">
      <c r="A863" s="240"/>
      <c r="B863" s="240"/>
      <c r="C863" s="240"/>
      <c r="D863" s="240"/>
      <c r="E863" s="240"/>
      <c r="F863" s="240"/>
      <c r="G863" s="240"/>
      <c r="H863" s="240"/>
      <c r="I863" s="240"/>
      <c r="J863" s="240"/>
      <c r="K863" s="240"/>
      <c r="L863" s="240"/>
    </row>
    <row r="864" spans="1:12" x14ac:dyDescent="0.25">
      <c r="A864" s="240"/>
      <c r="B864" s="240"/>
      <c r="C864" s="240"/>
      <c r="D864" s="240"/>
      <c r="E864" s="240"/>
      <c r="F864" s="240"/>
      <c r="G864" s="240"/>
      <c r="H864" s="240"/>
      <c r="I864" s="240"/>
      <c r="J864" s="240"/>
      <c r="K864" s="240"/>
      <c r="L864" s="240"/>
    </row>
    <row r="865" spans="1:12" x14ac:dyDescent="0.25">
      <c r="A865" s="240"/>
      <c r="B865" s="240"/>
      <c r="C865" s="240"/>
      <c r="D865" s="240"/>
      <c r="E865" s="240"/>
      <c r="F865" s="240"/>
      <c r="G865" s="240"/>
      <c r="H865" s="240"/>
      <c r="I865" s="240"/>
      <c r="J865" s="240"/>
      <c r="K865" s="240"/>
      <c r="L865" s="240"/>
    </row>
    <row r="866" spans="1:12" x14ac:dyDescent="0.25">
      <c r="A866" s="240"/>
      <c r="B866" s="240"/>
      <c r="C866" s="240"/>
      <c r="D866" s="240"/>
      <c r="E866" s="240"/>
      <c r="F866" s="240"/>
      <c r="G866" s="240"/>
      <c r="H866" s="240"/>
      <c r="I866" s="240"/>
      <c r="J866" s="240"/>
      <c r="K866" s="240"/>
      <c r="L866" s="240"/>
    </row>
    <row r="867" spans="1:12" x14ac:dyDescent="0.25">
      <c r="A867" s="240"/>
      <c r="B867" s="240"/>
      <c r="C867" s="240"/>
      <c r="D867" s="240"/>
      <c r="E867" s="240"/>
      <c r="F867" s="240"/>
      <c r="G867" s="240"/>
      <c r="H867" s="240"/>
      <c r="I867" s="240"/>
      <c r="J867" s="240"/>
      <c r="K867" s="240"/>
      <c r="L867" s="240"/>
    </row>
    <row r="868" spans="1:12" x14ac:dyDescent="0.25">
      <c r="A868" s="240"/>
      <c r="B868" s="240"/>
      <c r="C868" s="240"/>
      <c r="D868" s="240"/>
      <c r="E868" s="240"/>
      <c r="F868" s="240"/>
      <c r="G868" s="240"/>
      <c r="H868" s="240"/>
      <c r="I868" s="240"/>
      <c r="J868" s="240"/>
      <c r="K868" s="240"/>
      <c r="L868" s="240"/>
    </row>
    <row r="869" spans="1:12" x14ac:dyDescent="0.25">
      <c r="A869" s="240"/>
      <c r="B869" s="240"/>
      <c r="C869" s="240"/>
      <c r="D869" s="240"/>
      <c r="E869" s="240"/>
      <c r="F869" s="240"/>
      <c r="G869" s="240"/>
      <c r="H869" s="240"/>
      <c r="I869" s="240"/>
      <c r="J869" s="240"/>
      <c r="K869" s="240"/>
      <c r="L869" s="240"/>
    </row>
    <row r="870" spans="1:12" x14ac:dyDescent="0.25">
      <c r="A870" s="240"/>
      <c r="B870" s="240"/>
      <c r="C870" s="240"/>
      <c r="D870" s="240"/>
      <c r="E870" s="240"/>
      <c r="F870" s="240"/>
      <c r="G870" s="240"/>
      <c r="H870" s="240"/>
      <c r="I870" s="240"/>
      <c r="J870" s="240"/>
      <c r="K870" s="240"/>
      <c r="L870" s="240"/>
    </row>
    <row r="871" spans="1:12" x14ac:dyDescent="0.25">
      <c r="A871" s="240"/>
      <c r="B871" s="240"/>
      <c r="C871" s="240"/>
      <c r="D871" s="240"/>
      <c r="E871" s="240"/>
      <c r="F871" s="240"/>
      <c r="G871" s="240"/>
      <c r="H871" s="240"/>
      <c r="I871" s="240"/>
      <c r="J871" s="240"/>
      <c r="K871" s="240"/>
      <c r="L871" s="240"/>
    </row>
    <row r="872" spans="1:12" x14ac:dyDescent="0.25">
      <c r="A872" s="240"/>
      <c r="B872" s="240"/>
      <c r="C872" s="240"/>
      <c r="D872" s="240"/>
      <c r="E872" s="240"/>
      <c r="F872" s="240"/>
      <c r="G872" s="240"/>
      <c r="H872" s="240"/>
      <c r="I872" s="240"/>
      <c r="J872" s="240"/>
      <c r="K872" s="240"/>
      <c r="L872" s="240"/>
    </row>
    <row r="873" spans="1:12" x14ac:dyDescent="0.25">
      <c r="A873" s="240"/>
      <c r="B873" s="240"/>
      <c r="C873" s="240"/>
      <c r="D873" s="240"/>
      <c r="E873" s="240"/>
      <c r="F873" s="240"/>
      <c r="G873" s="240"/>
      <c r="H873" s="240"/>
      <c r="I873" s="240"/>
      <c r="J873" s="240"/>
      <c r="K873" s="240"/>
      <c r="L873" s="240"/>
    </row>
    <row r="874" spans="1:12" x14ac:dyDescent="0.25">
      <c r="A874" s="240"/>
      <c r="B874" s="240"/>
      <c r="C874" s="240"/>
      <c r="D874" s="240"/>
      <c r="E874" s="240"/>
      <c r="F874" s="240"/>
      <c r="G874" s="240"/>
      <c r="H874" s="240"/>
      <c r="I874" s="240"/>
      <c r="J874" s="240"/>
      <c r="K874" s="240"/>
      <c r="L874" s="240"/>
    </row>
    <row r="875" spans="1:12" x14ac:dyDescent="0.25">
      <c r="A875" s="240"/>
      <c r="B875" s="240"/>
      <c r="C875" s="240"/>
      <c r="D875" s="240"/>
      <c r="E875" s="240"/>
      <c r="F875" s="240"/>
      <c r="G875" s="240"/>
      <c r="H875" s="240"/>
      <c r="I875" s="240"/>
      <c r="J875" s="240"/>
      <c r="K875" s="240"/>
      <c r="L875" s="240"/>
    </row>
    <row r="876" spans="1:12" x14ac:dyDescent="0.25">
      <c r="A876" s="240"/>
      <c r="B876" s="240"/>
      <c r="C876" s="240"/>
      <c r="D876" s="240"/>
      <c r="E876" s="240"/>
      <c r="F876" s="240"/>
      <c r="G876" s="240"/>
      <c r="H876" s="240"/>
      <c r="I876" s="240"/>
      <c r="J876" s="240"/>
      <c r="K876" s="240"/>
      <c r="L876" s="240"/>
    </row>
    <row r="877" spans="1:12" x14ac:dyDescent="0.25">
      <c r="A877" s="240"/>
      <c r="B877" s="240"/>
      <c r="C877" s="240"/>
      <c r="D877" s="240"/>
      <c r="E877" s="240"/>
      <c r="F877" s="240"/>
      <c r="G877" s="240"/>
      <c r="H877" s="240"/>
      <c r="I877" s="240"/>
      <c r="J877" s="240"/>
      <c r="K877" s="240"/>
      <c r="L877" s="240"/>
    </row>
    <row r="878" spans="1:12" x14ac:dyDescent="0.25">
      <c r="A878" s="240"/>
      <c r="B878" s="240"/>
      <c r="C878" s="240"/>
      <c r="D878" s="240"/>
      <c r="E878" s="240"/>
      <c r="F878" s="240"/>
      <c r="G878" s="240"/>
      <c r="H878" s="240"/>
      <c r="I878" s="240"/>
      <c r="J878" s="240"/>
      <c r="K878" s="240"/>
      <c r="L878" s="240"/>
    </row>
    <row r="879" spans="1:12" x14ac:dyDescent="0.25">
      <c r="A879" s="240"/>
      <c r="B879" s="240"/>
      <c r="C879" s="240"/>
      <c r="D879" s="240"/>
      <c r="E879" s="240"/>
      <c r="F879" s="240"/>
      <c r="G879" s="240"/>
      <c r="H879" s="240"/>
      <c r="I879" s="240"/>
      <c r="J879" s="240"/>
      <c r="K879" s="240"/>
      <c r="L879" s="240"/>
    </row>
    <row r="880" spans="1:12" x14ac:dyDescent="0.25">
      <c r="A880" s="240"/>
      <c r="B880" s="240"/>
      <c r="C880" s="240"/>
      <c r="D880" s="240"/>
      <c r="E880" s="240"/>
      <c r="F880" s="240"/>
      <c r="G880" s="240"/>
      <c r="H880" s="240"/>
      <c r="I880" s="240"/>
      <c r="J880" s="240"/>
      <c r="K880" s="240"/>
      <c r="L880" s="240"/>
    </row>
    <row r="881" spans="1:12" x14ac:dyDescent="0.25">
      <c r="A881" s="240"/>
      <c r="B881" s="240"/>
      <c r="C881" s="240"/>
      <c r="D881" s="240"/>
      <c r="E881" s="240"/>
      <c r="F881" s="240"/>
      <c r="G881" s="240"/>
      <c r="H881" s="240"/>
      <c r="I881" s="240"/>
      <c r="J881" s="240"/>
      <c r="K881" s="240"/>
      <c r="L881" s="240"/>
    </row>
    <row r="882" spans="1:12" x14ac:dyDescent="0.25">
      <c r="A882" s="240"/>
      <c r="B882" s="240"/>
      <c r="C882" s="240"/>
      <c r="D882" s="240"/>
      <c r="E882" s="240"/>
      <c r="F882" s="240"/>
      <c r="G882" s="240"/>
      <c r="H882" s="240"/>
      <c r="I882" s="240"/>
      <c r="J882" s="240"/>
      <c r="K882" s="240"/>
      <c r="L882" s="240"/>
    </row>
    <row r="883" spans="1:12" x14ac:dyDescent="0.25">
      <c r="A883" s="240"/>
      <c r="B883" s="240"/>
      <c r="C883" s="240"/>
      <c r="D883" s="240"/>
      <c r="E883" s="240"/>
      <c r="F883" s="240"/>
      <c r="G883" s="240"/>
      <c r="H883" s="240"/>
      <c r="I883" s="240"/>
      <c r="J883" s="240"/>
      <c r="K883" s="240"/>
      <c r="L883" s="240"/>
    </row>
    <row r="884" spans="1:12" x14ac:dyDescent="0.25">
      <c r="A884" s="240"/>
      <c r="B884" s="240"/>
      <c r="C884" s="240"/>
      <c r="D884" s="240"/>
      <c r="E884" s="240"/>
      <c r="F884" s="240"/>
      <c r="G884" s="240"/>
      <c r="H884" s="240"/>
      <c r="I884" s="240"/>
      <c r="J884" s="240"/>
      <c r="K884" s="240"/>
      <c r="L884" s="240"/>
    </row>
    <row r="885" spans="1:12" x14ac:dyDescent="0.25">
      <c r="A885" s="240"/>
      <c r="B885" s="240"/>
      <c r="C885" s="240"/>
      <c r="D885" s="240"/>
      <c r="E885" s="240"/>
      <c r="F885" s="240"/>
      <c r="G885" s="240"/>
      <c r="H885" s="240"/>
      <c r="I885" s="240"/>
      <c r="J885" s="240"/>
      <c r="K885" s="240"/>
      <c r="L885" s="240"/>
    </row>
    <row r="886" spans="1:12" x14ac:dyDescent="0.25">
      <c r="A886" s="240"/>
      <c r="B886" s="240"/>
      <c r="C886" s="240"/>
      <c r="D886" s="240"/>
      <c r="E886" s="240"/>
      <c r="F886" s="240"/>
      <c r="G886" s="240"/>
      <c r="H886" s="240"/>
      <c r="I886" s="240"/>
      <c r="J886" s="240"/>
      <c r="K886" s="240"/>
      <c r="L886" s="240"/>
    </row>
    <row r="887" spans="1:12" x14ac:dyDescent="0.25">
      <c r="A887" s="240"/>
      <c r="B887" s="240"/>
      <c r="C887" s="240"/>
      <c r="D887" s="240"/>
      <c r="E887" s="240"/>
      <c r="F887" s="240"/>
      <c r="G887" s="240"/>
      <c r="H887" s="240"/>
      <c r="I887" s="240"/>
      <c r="J887" s="240"/>
      <c r="K887" s="240"/>
      <c r="L887" s="240"/>
    </row>
    <row r="888" spans="1:12" x14ac:dyDescent="0.25">
      <c r="A888" s="240"/>
      <c r="B888" s="240"/>
      <c r="C888" s="240"/>
      <c r="D888" s="240"/>
      <c r="E888" s="240"/>
      <c r="F888" s="240"/>
      <c r="G888" s="240"/>
      <c r="H888" s="240"/>
      <c r="I888" s="240"/>
      <c r="J888" s="240"/>
      <c r="K888" s="240"/>
      <c r="L888" s="240"/>
    </row>
    <row r="889" spans="1:12" x14ac:dyDescent="0.25">
      <c r="A889" s="240"/>
      <c r="B889" s="240"/>
      <c r="C889" s="240"/>
      <c r="D889" s="240"/>
      <c r="E889" s="240"/>
      <c r="F889" s="240"/>
      <c r="G889" s="240"/>
      <c r="H889" s="240"/>
      <c r="I889" s="240"/>
      <c r="J889" s="240"/>
      <c r="K889" s="240"/>
      <c r="L889" s="240"/>
    </row>
    <row r="890" spans="1:12" x14ac:dyDescent="0.25">
      <c r="A890" s="240"/>
      <c r="B890" s="240"/>
      <c r="C890" s="240"/>
      <c r="D890" s="240"/>
      <c r="E890" s="240"/>
      <c r="F890" s="240"/>
      <c r="G890" s="240"/>
      <c r="H890" s="240"/>
      <c r="I890" s="240"/>
      <c r="J890" s="240"/>
      <c r="K890" s="240"/>
      <c r="L890" s="240"/>
    </row>
    <row r="891" spans="1:12" x14ac:dyDescent="0.25">
      <c r="A891" s="240"/>
      <c r="B891" s="240"/>
      <c r="C891" s="240"/>
      <c r="D891" s="240"/>
      <c r="E891" s="240"/>
      <c r="F891" s="240"/>
      <c r="G891" s="240"/>
      <c r="H891" s="240"/>
      <c r="I891" s="240"/>
      <c r="J891" s="240"/>
      <c r="K891" s="240"/>
      <c r="L891" s="240"/>
    </row>
    <row r="892" spans="1:12" x14ac:dyDescent="0.25">
      <c r="A892" s="240"/>
      <c r="B892" s="240"/>
      <c r="C892" s="240"/>
      <c r="D892" s="240"/>
      <c r="E892" s="240"/>
      <c r="F892" s="240"/>
      <c r="G892" s="240"/>
      <c r="H892" s="240"/>
      <c r="I892" s="240"/>
      <c r="J892" s="240"/>
      <c r="K892" s="240"/>
      <c r="L892" s="240"/>
    </row>
    <row r="893" spans="1:12" x14ac:dyDescent="0.25">
      <c r="A893" s="240"/>
      <c r="B893" s="240"/>
      <c r="C893" s="240"/>
      <c r="D893" s="240"/>
      <c r="E893" s="240"/>
      <c r="F893" s="240"/>
      <c r="G893" s="240"/>
      <c r="H893" s="240"/>
      <c r="I893" s="240"/>
      <c r="J893" s="240"/>
      <c r="K893" s="240"/>
      <c r="L893" s="240"/>
    </row>
    <row r="894" spans="1:12" x14ac:dyDescent="0.25">
      <c r="A894" s="240"/>
      <c r="B894" s="240"/>
      <c r="C894" s="240"/>
      <c r="D894" s="240"/>
      <c r="E894" s="240"/>
      <c r="F894" s="240"/>
      <c r="G894" s="240"/>
      <c r="H894" s="240"/>
      <c r="I894" s="240"/>
      <c r="J894" s="240"/>
      <c r="K894" s="240"/>
      <c r="L894" s="240"/>
    </row>
    <row r="895" spans="1:12" x14ac:dyDescent="0.25">
      <c r="A895" s="240"/>
      <c r="B895" s="240"/>
      <c r="C895" s="240"/>
      <c r="D895" s="240"/>
      <c r="E895" s="240"/>
      <c r="F895" s="240"/>
      <c r="G895" s="240"/>
      <c r="H895" s="240"/>
      <c r="I895" s="240"/>
      <c r="J895" s="240"/>
      <c r="K895" s="240"/>
      <c r="L895" s="240"/>
    </row>
    <row r="896" spans="1:12" x14ac:dyDescent="0.25">
      <c r="A896" s="240"/>
      <c r="B896" s="240"/>
      <c r="C896" s="240"/>
      <c r="D896" s="240"/>
      <c r="E896" s="240"/>
      <c r="F896" s="240"/>
      <c r="G896" s="240"/>
      <c r="H896" s="240"/>
      <c r="I896" s="240"/>
      <c r="J896" s="240"/>
      <c r="K896" s="240"/>
      <c r="L896" s="240"/>
    </row>
    <row r="897" spans="1:12" x14ac:dyDescent="0.25">
      <c r="A897" s="240"/>
      <c r="B897" s="240"/>
      <c r="C897" s="240"/>
      <c r="D897" s="240"/>
      <c r="E897" s="240"/>
      <c r="F897" s="240"/>
      <c r="G897" s="240"/>
      <c r="H897" s="240"/>
      <c r="I897" s="240"/>
      <c r="J897" s="240"/>
      <c r="K897" s="240"/>
      <c r="L897" s="240"/>
    </row>
    <row r="898" spans="1:12" x14ac:dyDescent="0.25">
      <c r="A898" s="240"/>
      <c r="B898" s="240"/>
      <c r="C898" s="240"/>
      <c r="D898" s="240"/>
      <c r="E898" s="240"/>
      <c r="F898" s="240"/>
      <c r="G898" s="240"/>
      <c r="H898" s="240"/>
      <c r="I898" s="240"/>
      <c r="J898" s="240"/>
      <c r="K898" s="240"/>
      <c r="L898" s="240"/>
    </row>
    <row r="899" spans="1:12" x14ac:dyDescent="0.25">
      <c r="A899" s="240"/>
      <c r="B899" s="240"/>
      <c r="C899" s="240"/>
      <c r="D899" s="240"/>
      <c r="E899" s="240"/>
      <c r="F899" s="240"/>
      <c r="G899" s="240"/>
      <c r="H899" s="240"/>
      <c r="I899" s="240"/>
      <c r="J899" s="240"/>
      <c r="K899" s="240"/>
      <c r="L899" s="240"/>
    </row>
    <row r="900" spans="1:12" x14ac:dyDescent="0.25">
      <c r="A900" s="240"/>
      <c r="B900" s="240"/>
      <c r="C900" s="240"/>
      <c r="D900" s="240"/>
      <c r="E900" s="240"/>
      <c r="F900" s="240"/>
      <c r="G900" s="240"/>
      <c r="H900" s="240"/>
      <c r="I900" s="240"/>
      <c r="J900" s="240"/>
      <c r="K900" s="240"/>
      <c r="L900" s="240"/>
    </row>
    <row r="901" spans="1:12" x14ac:dyDescent="0.25">
      <c r="A901" s="240"/>
      <c r="B901" s="240"/>
      <c r="C901" s="240"/>
      <c r="D901" s="240"/>
      <c r="E901" s="240"/>
      <c r="F901" s="240"/>
      <c r="G901" s="240"/>
      <c r="H901" s="240"/>
      <c r="I901" s="240"/>
      <c r="J901" s="240"/>
      <c r="K901" s="240"/>
      <c r="L901" s="240"/>
    </row>
    <row r="902" spans="1:12" x14ac:dyDescent="0.25">
      <c r="A902" s="240"/>
      <c r="B902" s="240"/>
      <c r="C902" s="240"/>
      <c r="D902" s="240"/>
      <c r="E902" s="240"/>
      <c r="F902" s="240"/>
      <c r="G902" s="240"/>
      <c r="H902" s="240"/>
      <c r="I902" s="240"/>
      <c r="J902" s="240"/>
      <c r="K902" s="240"/>
      <c r="L902" s="240"/>
    </row>
    <row r="903" spans="1:12" x14ac:dyDescent="0.25">
      <c r="A903" s="240"/>
      <c r="B903" s="240"/>
      <c r="C903" s="240"/>
      <c r="D903" s="240"/>
      <c r="E903" s="240"/>
      <c r="F903" s="240"/>
      <c r="G903" s="240"/>
      <c r="H903" s="240"/>
      <c r="I903" s="240"/>
      <c r="J903" s="240"/>
      <c r="K903" s="240"/>
      <c r="L903" s="240"/>
    </row>
    <row r="904" spans="1:12" x14ac:dyDescent="0.25">
      <c r="A904" s="240"/>
      <c r="B904" s="240"/>
      <c r="C904" s="240"/>
      <c r="D904" s="240"/>
      <c r="E904" s="240"/>
      <c r="F904" s="240"/>
      <c r="G904" s="240"/>
      <c r="H904" s="240"/>
      <c r="I904" s="240"/>
      <c r="J904" s="240"/>
      <c r="K904" s="240"/>
      <c r="L904" s="240"/>
    </row>
    <row r="905" spans="1:12" x14ac:dyDescent="0.25">
      <c r="A905" s="240"/>
      <c r="B905" s="240"/>
      <c r="C905" s="240"/>
      <c r="D905" s="240"/>
      <c r="E905" s="240"/>
      <c r="F905" s="240"/>
      <c r="G905" s="240"/>
      <c r="H905" s="240"/>
      <c r="I905" s="240"/>
      <c r="J905" s="240"/>
      <c r="K905" s="240"/>
      <c r="L905" s="240"/>
    </row>
    <row r="906" spans="1:12" x14ac:dyDescent="0.25">
      <c r="A906" s="240"/>
      <c r="B906" s="240"/>
      <c r="C906" s="240"/>
      <c r="D906" s="240"/>
      <c r="E906" s="240"/>
      <c r="F906" s="240"/>
      <c r="G906" s="240"/>
      <c r="H906" s="240"/>
      <c r="I906" s="240"/>
      <c r="J906" s="240"/>
      <c r="K906" s="240"/>
      <c r="L906" s="240"/>
    </row>
    <row r="907" spans="1:12" x14ac:dyDescent="0.25">
      <c r="A907" s="240"/>
      <c r="B907" s="240"/>
      <c r="C907" s="240"/>
      <c r="D907" s="240"/>
      <c r="E907" s="240"/>
      <c r="F907" s="240"/>
      <c r="G907" s="240"/>
      <c r="H907" s="240"/>
      <c r="I907" s="240"/>
      <c r="J907" s="240"/>
      <c r="K907" s="240"/>
      <c r="L907" s="240"/>
    </row>
    <row r="908" spans="1:12" x14ac:dyDescent="0.25">
      <c r="A908" s="240"/>
      <c r="B908" s="240"/>
      <c r="C908" s="240"/>
      <c r="D908" s="240"/>
      <c r="E908" s="240"/>
      <c r="F908" s="240"/>
      <c r="G908" s="240"/>
      <c r="H908" s="240"/>
      <c r="I908" s="240"/>
      <c r="J908" s="240"/>
      <c r="K908" s="240"/>
      <c r="L908" s="240"/>
    </row>
    <row r="909" spans="1:12" x14ac:dyDescent="0.25">
      <c r="A909" s="240"/>
      <c r="B909" s="240"/>
      <c r="C909" s="240"/>
      <c r="D909" s="240"/>
      <c r="E909" s="240"/>
      <c r="F909" s="240"/>
      <c r="G909" s="240"/>
      <c r="H909" s="240"/>
      <c r="I909" s="240"/>
      <c r="J909" s="240"/>
      <c r="K909" s="240"/>
      <c r="L909" s="240"/>
    </row>
    <row r="910" spans="1:12" x14ac:dyDescent="0.25">
      <c r="A910" s="240"/>
      <c r="B910" s="240"/>
      <c r="C910" s="240"/>
      <c r="D910" s="240"/>
      <c r="E910" s="240"/>
      <c r="F910" s="240"/>
      <c r="G910" s="240"/>
      <c r="H910" s="240"/>
      <c r="I910" s="240"/>
      <c r="J910" s="240"/>
      <c r="K910" s="240"/>
      <c r="L910" s="240"/>
    </row>
    <row r="911" spans="1:12" x14ac:dyDescent="0.25">
      <c r="A911" s="240"/>
      <c r="B911" s="240"/>
      <c r="C911" s="240"/>
      <c r="D911" s="240"/>
      <c r="E911" s="240"/>
      <c r="F911" s="240"/>
      <c r="G911" s="240"/>
      <c r="H911" s="240"/>
      <c r="I911" s="240"/>
      <c r="J911" s="240"/>
      <c r="K911" s="240"/>
      <c r="L911" s="240"/>
    </row>
    <row r="912" spans="1:12" x14ac:dyDescent="0.25">
      <c r="A912" s="240"/>
      <c r="B912" s="240"/>
      <c r="C912" s="240"/>
      <c r="D912" s="240"/>
      <c r="E912" s="240"/>
      <c r="F912" s="240"/>
      <c r="G912" s="240"/>
      <c r="H912" s="240"/>
      <c r="I912" s="240"/>
      <c r="J912" s="240"/>
      <c r="K912" s="240"/>
      <c r="L912" s="240"/>
    </row>
    <row r="913" spans="1:12" x14ac:dyDescent="0.25">
      <c r="A913" s="240"/>
      <c r="B913" s="240"/>
      <c r="C913" s="240"/>
      <c r="D913" s="240"/>
      <c r="E913" s="240"/>
      <c r="F913" s="240"/>
      <c r="G913" s="240"/>
      <c r="H913" s="240"/>
      <c r="I913" s="240"/>
      <c r="J913" s="240"/>
      <c r="K913" s="240"/>
      <c r="L913" s="240"/>
    </row>
    <row r="914" spans="1:12" x14ac:dyDescent="0.25">
      <c r="A914" s="240"/>
      <c r="B914" s="240"/>
      <c r="C914" s="240"/>
      <c r="D914" s="240"/>
      <c r="E914" s="240"/>
      <c r="F914" s="240"/>
      <c r="G914" s="240"/>
      <c r="H914" s="240"/>
      <c r="I914" s="240"/>
      <c r="J914" s="240"/>
      <c r="K914" s="240"/>
      <c r="L914" s="240"/>
    </row>
    <row r="915" spans="1:12" x14ac:dyDescent="0.25">
      <c r="A915" s="240"/>
      <c r="B915" s="240"/>
      <c r="C915" s="240"/>
      <c r="D915" s="240"/>
      <c r="E915" s="240"/>
      <c r="F915" s="240"/>
      <c r="G915" s="240"/>
      <c r="H915" s="240"/>
      <c r="I915" s="240"/>
      <c r="J915" s="240"/>
      <c r="K915" s="240"/>
      <c r="L915" s="240"/>
    </row>
    <row r="916" spans="1:12" x14ac:dyDescent="0.25">
      <c r="A916" s="240"/>
      <c r="B916" s="240"/>
      <c r="C916" s="240"/>
      <c r="D916" s="240"/>
      <c r="E916" s="240"/>
      <c r="F916" s="240"/>
      <c r="G916" s="240"/>
      <c r="H916" s="240"/>
      <c r="I916" s="240"/>
      <c r="J916" s="240"/>
      <c r="K916" s="240"/>
      <c r="L916" s="240"/>
    </row>
    <row r="917" spans="1:12" x14ac:dyDescent="0.25">
      <c r="A917" s="240"/>
      <c r="B917" s="240"/>
      <c r="C917" s="240"/>
      <c r="D917" s="240"/>
      <c r="E917" s="240"/>
      <c r="F917" s="240"/>
      <c r="G917" s="240"/>
      <c r="H917" s="240"/>
      <c r="I917" s="240"/>
      <c r="J917" s="240"/>
      <c r="K917" s="240"/>
      <c r="L917" s="240"/>
    </row>
    <row r="918" spans="1:12" x14ac:dyDescent="0.25">
      <c r="A918" s="240"/>
      <c r="B918" s="240"/>
      <c r="C918" s="240"/>
      <c r="D918" s="240"/>
      <c r="E918" s="240"/>
      <c r="F918" s="240"/>
      <c r="G918" s="240"/>
      <c r="H918" s="240"/>
      <c r="I918" s="240"/>
      <c r="J918" s="240"/>
      <c r="K918" s="240"/>
      <c r="L918" s="240"/>
    </row>
    <row r="919" spans="1:12" x14ac:dyDescent="0.25">
      <c r="A919" s="240"/>
      <c r="B919" s="240"/>
      <c r="C919" s="240"/>
      <c r="D919" s="240"/>
      <c r="E919" s="240"/>
      <c r="F919" s="240"/>
      <c r="G919" s="240"/>
      <c r="H919" s="240"/>
      <c r="I919" s="240"/>
      <c r="J919" s="240"/>
      <c r="K919" s="240"/>
      <c r="L919" s="240"/>
    </row>
    <row r="920" spans="1:12" x14ac:dyDescent="0.25">
      <c r="A920" s="240"/>
      <c r="B920" s="240"/>
      <c r="C920" s="240"/>
      <c r="D920" s="240"/>
      <c r="E920" s="240"/>
      <c r="F920" s="240"/>
      <c r="G920" s="240"/>
      <c r="H920" s="240"/>
      <c r="I920" s="240"/>
      <c r="J920" s="240"/>
      <c r="K920" s="240"/>
      <c r="L920" s="240"/>
    </row>
    <row r="921" spans="1:12" x14ac:dyDescent="0.25">
      <c r="A921" s="240"/>
      <c r="B921" s="240"/>
      <c r="C921" s="240"/>
      <c r="D921" s="240"/>
      <c r="E921" s="240"/>
      <c r="F921" s="240"/>
      <c r="G921" s="240"/>
      <c r="H921" s="240"/>
      <c r="I921" s="240"/>
      <c r="J921" s="240"/>
      <c r="K921" s="240"/>
      <c r="L921" s="240"/>
    </row>
    <row r="922" spans="1:12" x14ac:dyDescent="0.25">
      <c r="A922" s="240"/>
      <c r="B922" s="240"/>
      <c r="C922" s="240"/>
      <c r="D922" s="240"/>
      <c r="E922" s="240"/>
      <c r="F922" s="240"/>
      <c r="G922" s="240"/>
      <c r="H922" s="240"/>
      <c r="I922" s="240"/>
      <c r="J922" s="240"/>
      <c r="K922" s="240"/>
      <c r="L922" s="240"/>
    </row>
    <row r="923" spans="1:12" x14ac:dyDescent="0.25">
      <c r="A923" s="240"/>
      <c r="B923" s="240"/>
      <c r="C923" s="240"/>
      <c r="D923" s="240"/>
      <c r="E923" s="240"/>
      <c r="F923" s="240"/>
      <c r="G923" s="240"/>
      <c r="H923" s="240"/>
      <c r="I923" s="240"/>
      <c r="J923" s="240"/>
      <c r="K923" s="240"/>
      <c r="L923" s="240"/>
    </row>
    <row r="924" spans="1:12" x14ac:dyDescent="0.25">
      <c r="A924" s="240"/>
      <c r="B924" s="240"/>
      <c r="C924" s="240"/>
      <c r="D924" s="240"/>
      <c r="E924" s="240"/>
      <c r="F924" s="240"/>
      <c r="G924" s="240"/>
      <c r="H924" s="240"/>
      <c r="I924" s="240"/>
      <c r="J924" s="240"/>
      <c r="K924" s="240"/>
      <c r="L924" s="240"/>
    </row>
    <row r="925" spans="1:12" x14ac:dyDescent="0.25">
      <c r="A925" s="240"/>
      <c r="B925" s="240"/>
      <c r="C925" s="240"/>
      <c r="D925" s="240"/>
      <c r="E925" s="240"/>
      <c r="F925" s="240"/>
      <c r="G925" s="240"/>
      <c r="H925" s="240"/>
      <c r="I925" s="240"/>
      <c r="J925" s="240"/>
      <c r="K925" s="240"/>
      <c r="L925" s="240"/>
    </row>
    <row r="926" spans="1:12" x14ac:dyDescent="0.25">
      <c r="A926" s="240"/>
      <c r="B926" s="240"/>
      <c r="C926" s="240"/>
      <c r="D926" s="240"/>
      <c r="E926" s="240"/>
      <c r="F926" s="240"/>
      <c r="G926" s="240"/>
      <c r="H926" s="240"/>
      <c r="I926" s="240"/>
      <c r="J926" s="240"/>
      <c r="K926" s="240"/>
      <c r="L926" s="240"/>
    </row>
    <row r="927" spans="1:12" x14ac:dyDescent="0.25">
      <c r="A927" s="240"/>
      <c r="B927" s="240"/>
      <c r="C927" s="240"/>
      <c r="D927" s="240"/>
      <c r="E927" s="240"/>
      <c r="F927" s="240"/>
      <c r="G927" s="240"/>
      <c r="H927" s="240"/>
      <c r="I927" s="240"/>
      <c r="J927" s="240"/>
      <c r="K927" s="240"/>
      <c r="L927" s="240"/>
    </row>
    <row r="928" spans="1:12" x14ac:dyDescent="0.25">
      <c r="A928" s="240"/>
      <c r="B928" s="240"/>
      <c r="C928" s="240"/>
      <c r="D928" s="240"/>
      <c r="E928" s="240"/>
      <c r="F928" s="240"/>
      <c r="G928" s="240"/>
      <c r="H928" s="240"/>
      <c r="I928" s="240"/>
      <c r="J928" s="240"/>
      <c r="K928" s="240"/>
      <c r="L928" s="240"/>
    </row>
    <row r="929" spans="1:12" x14ac:dyDescent="0.25">
      <c r="A929" s="240"/>
      <c r="B929" s="240"/>
      <c r="C929" s="240"/>
      <c r="D929" s="240"/>
      <c r="E929" s="240"/>
      <c r="F929" s="240"/>
      <c r="G929" s="240"/>
      <c r="H929" s="240"/>
      <c r="I929" s="240"/>
      <c r="J929" s="240"/>
      <c r="K929" s="240"/>
      <c r="L929" s="240"/>
    </row>
    <row r="930" spans="1:12" x14ac:dyDescent="0.25">
      <c r="A930" s="240"/>
      <c r="B930" s="240"/>
      <c r="C930" s="240"/>
      <c r="D930" s="240"/>
      <c r="E930" s="240"/>
      <c r="F930" s="240"/>
      <c r="G930" s="240"/>
      <c r="H930" s="240"/>
      <c r="I930" s="240"/>
      <c r="J930" s="240"/>
      <c r="K930" s="240"/>
      <c r="L930" s="240"/>
    </row>
    <row r="931" spans="1:12" x14ac:dyDescent="0.25">
      <c r="A931" s="240"/>
      <c r="B931" s="240"/>
      <c r="C931" s="240"/>
      <c r="D931" s="240"/>
      <c r="E931" s="240"/>
      <c r="F931" s="240"/>
      <c r="G931" s="240"/>
      <c r="H931" s="240"/>
      <c r="I931" s="240"/>
      <c r="J931" s="240"/>
      <c r="K931" s="240"/>
      <c r="L931" s="240"/>
    </row>
    <row r="932" spans="1:12" x14ac:dyDescent="0.25">
      <c r="A932" s="240"/>
      <c r="B932" s="240"/>
      <c r="C932" s="240"/>
      <c r="D932" s="240"/>
      <c r="E932" s="240"/>
      <c r="F932" s="240"/>
      <c r="G932" s="240"/>
      <c r="H932" s="240"/>
      <c r="I932" s="240"/>
      <c r="J932" s="240"/>
      <c r="K932" s="240"/>
      <c r="L932" s="240"/>
    </row>
    <row r="933" spans="1:12" x14ac:dyDescent="0.25">
      <c r="A933" s="240"/>
      <c r="B933" s="240"/>
      <c r="C933" s="240"/>
      <c r="D933" s="240"/>
      <c r="E933" s="240"/>
      <c r="F933" s="240"/>
      <c r="G933" s="240"/>
      <c r="H933" s="240"/>
      <c r="I933" s="240"/>
      <c r="J933" s="240"/>
      <c r="K933" s="240"/>
      <c r="L933" s="240"/>
    </row>
    <row r="934" spans="1:12" x14ac:dyDescent="0.25">
      <c r="A934" s="240"/>
      <c r="B934" s="240"/>
      <c r="C934" s="240"/>
      <c r="D934" s="240"/>
      <c r="E934" s="240"/>
      <c r="F934" s="240"/>
      <c r="G934" s="240"/>
      <c r="H934" s="240"/>
      <c r="I934" s="240"/>
      <c r="J934" s="240"/>
      <c r="K934" s="240"/>
      <c r="L934" s="240"/>
    </row>
    <row r="935" spans="1:12" x14ac:dyDescent="0.25">
      <c r="A935" s="240"/>
      <c r="B935" s="240"/>
      <c r="C935" s="240"/>
      <c r="D935" s="240"/>
      <c r="E935" s="240"/>
      <c r="F935" s="240"/>
      <c r="G935" s="240"/>
      <c r="H935" s="240"/>
      <c r="I935" s="240"/>
      <c r="J935" s="240"/>
      <c r="K935" s="240"/>
      <c r="L935" s="240"/>
    </row>
    <row r="936" spans="1:12" x14ac:dyDescent="0.25">
      <c r="A936" s="240"/>
      <c r="B936" s="240"/>
      <c r="C936" s="240"/>
      <c r="D936" s="240"/>
      <c r="E936" s="240"/>
      <c r="F936" s="240"/>
      <c r="G936" s="240"/>
      <c r="H936" s="240"/>
      <c r="I936" s="240"/>
      <c r="J936" s="240"/>
      <c r="K936" s="240"/>
      <c r="L936" s="240"/>
    </row>
    <row r="937" spans="1:12" x14ac:dyDescent="0.25">
      <c r="A937" s="240"/>
      <c r="B937" s="240"/>
      <c r="C937" s="240"/>
      <c r="D937" s="240"/>
      <c r="E937" s="240"/>
      <c r="F937" s="240"/>
      <c r="G937" s="240"/>
      <c r="H937" s="240"/>
      <c r="I937" s="240"/>
      <c r="J937" s="240"/>
      <c r="K937" s="240"/>
      <c r="L937" s="240"/>
    </row>
    <row r="938" spans="1:12" x14ac:dyDescent="0.25">
      <c r="A938" s="240"/>
      <c r="B938" s="240"/>
      <c r="C938" s="240"/>
      <c r="D938" s="240"/>
      <c r="E938" s="240"/>
      <c r="F938" s="240"/>
      <c r="G938" s="240"/>
      <c r="H938" s="240"/>
      <c r="I938" s="240"/>
      <c r="J938" s="240"/>
      <c r="K938" s="240"/>
      <c r="L938" s="240"/>
    </row>
    <row r="939" spans="1:12" x14ac:dyDescent="0.25">
      <c r="A939" s="240"/>
      <c r="B939" s="240"/>
      <c r="C939" s="240"/>
      <c r="D939" s="240"/>
      <c r="E939" s="240"/>
      <c r="F939" s="240"/>
      <c r="G939" s="240"/>
      <c r="H939" s="240"/>
      <c r="I939" s="240"/>
      <c r="J939" s="240"/>
      <c r="K939" s="240"/>
      <c r="L939" s="240"/>
    </row>
    <row r="940" spans="1:12" x14ac:dyDescent="0.25">
      <c r="A940" s="240"/>
      <c r="B940" s="240"/>
      <c r="C940" s="240"/>
      <c r="D940" s="240"/>
      <c r="E940" s="240"/>
      <c r="F940" s="240"/>
      <c r="G940" s="240"/>
      <c r="H940" s="240"/>
      <c r="I940" s="240"/>
      <c r="J940" s="240"/>
      <c r="K940" s="240"/>
      <c r="L940" s="240"/>
    </row>
    <row r="941" spans="1:12" x14ac:dyDescent="0.25">
      <c r="A941" s="240"/>
      <c r="B941" s="240"/>
      <c r="C941" s="240"/>
      <c r="D941" s="240"/>
      <c r="E941" s="240"/>
      <c r="F941" s="240"/>
      <c r="G941" s="240"/>
      <c r="H941" s="240"/>
      <c r="I941" s="240"/>
      <c r="J941" s="240"/>
      <c r="K941" s="240"/>
      <c r="L941" s="240"/>
    </row>
    <row r="942" spans="1:12" x14ac:dyDescent="0.25">
      <c r="A942" s="240"/>
      <c r="B942" s="240"/>
      <c r="C942" s="240"/>
      <c r="D942" s="240"/>
      <c r="E942" s="240"/>
      <c r="F942" s="240"/>
      <c r="G942" s="240"/>
      <c r="H942" s="240"/>
      <c r="I942" s="240"/>
      <c r="J942" s="240"/>
      <c r="K942" s="240"/>
      <c r="L942" s="240"/>
    </row>
    <row r="943" spans="1:12" x14ac:dyDescent="0.25">
      <c r="A943" s="240"/>
      <c r="B943" s="240"/>
      <c r="C943" s="240"/>
      <c r="D943" s="240"/>
      <c r="E943" s="240"/>
      <c r="F943" s="240"/>
      <c r="G943" s="240"/>
      <c r="H943" s="240"/>
      <c r="I943" s="240"/>
      <c r="J943" s="240"/>
      <c r="K943" s="240"/>
      <c r="L943" s="240"/>
    </row>
    <row r="944" spans="1:12" x14ac:dyDescent="0.25">
      <c r="A944" s="240"/>
      <c r="B944" s="240"/>
      <c r="C944" s="240"/>
      <c r="D944" s="240"/>
      <c r="E944" s="240"/>
      <c r="F944" s="240"/>
      <c r="G944" s="240"/>
      <c r="H944" s="240"/>
      <c r="I944" s="240"/>
      <c r="J944" s="240"/>
      <c r="K944" s="240"/>
      <c r="L944" s="240"/>
    </row>
    <row r="945" spans="1:12" x14ac:dyDescent="0.25">
      <c r="A945" s="240"/>
      <c r="B945" s="240"/>
      <c r="C945" s="240"/>
      <c r="D945" s="240"/>
      <c r="E945" s="240"/>
      <c r="F945" s="240"/>
      <c r="G945" s="240"/>
      <c r="H945" s="240"/>
      <c r="I945" s="240"/>
      <c r="J945" s="240"/>
      <c r="K945" s="240"/>
      <c r="L945" s="240"/>
    </row>
    <row r="946" spans="1:12" x14ac:dyDescent="0.25">
      <c r="A946" s="240"/>
      <c r="B946" s="240"/>
      <c r="C946" s="240"/>
      <c r="D946" s="240"/>
      <c r="E946" s="240"/>
      <c r="F946" s="240"/>
      <c r="G946" s="240"/>
      <c r="H946" s="240"/>
      <c r="I946" s="240"/>
      <c r="J946" s="240"/>
      <c r="K946" s="240"/>
      <c r="L946" s="240"/>
    </row>
    <row r="947" spans="1:12" x14ac:dyDescent="0.25">
      <c r="A947" s="240"/>
      <c r="B947" s="240"/>
      <c r="C947" s="240"/>
      <c r="D947" s="240"/>
      <c r="E947" s="240"/>
      <c r="F947" s="240"/>
      <c r="G947" s="240"/>
      <c r="H947" s="240"/>
      <c r="I947" s="240"/>
      <c r="J947" s="240"/>
      <c r="K947" s="240"/>
      <c r="L947" s="240"/>
    </row>
    <row r="948" spans="1:12" x14ac:dyDescent="0.25">
      <c r="A948" s="240"/>
      <c r="B948" s="240"/>
      <c r="C948" s="240"/>
      <c r="D948" s="240"/>
      <c r="E948" s="240"/>
      <c r="F948" s="240"/>
      <c r="G948" s="240"/>
      <c r="H948" s="240"/>
      <c r="I948" s="240"/>
      <c r="J948" s="240"/>
      <c r="K948" s="240"/>
      <c r="L948" s="240"/>
    </row>
    <row r="949" spans="1:12" x14ac:dyDescent="0.25">
      <c r="A949" s="240"/>
      <c r="B949" s="240"/>
      <c r="C949" s="240"/>
      <c r="D949" s="240"/>
      <c r="E949" s="240"/>
      <c r="F949" s="240"/>
      <c r="G949" s="240"/>
      <c r="H949" s="240"/>
      <c r="I949" s="240"/>
      <c r="J949" s="240"/>
      <c r="K949" s="240"/>
      <c r="L949" s="240"/>
    </row>
    <row r="950" spans="1:12" x14ac:dyDescent="0.25">
      <c r="A950" s="240"/>
      <c r="B950" s="240"/>
      <c r="C950" s="240"/>
      <c r="D950" s="240"/>
      <c r="E950" s="240"/>
      <c r="F950" s="240"/>
      <c r="G950" s="240"/>
      <c r="H950" s="240"/>
      <c r="I950" s="240"/>
      <c r="J950" s="240"/>
      <c r="K950" s="240"/>
      <c r="L950" s="240"/>
    </row>
    <row r="951" spans="1:12" x14ac:dyDescent="0.25">
      <c r="A951" s="240"/>
      <c r="B951" s="240"/>
      <c r="C951" s="240"/>
      <c r="D951" s="240"/>
      <c r="E951" s="240"/>
      <c r="F951" s="240"/>
      <c r="G951" s="240"/>
      <c r="H951" s="240"/>
      <c r="I951" s="240"/>
      <c r="J951" s="240"/>
      <c r="K951" s="240"/>
      <c r="L951" s="240"/>
    </row>
    <row r="952" spans="1:12" x14ac:dyDescent="0.25">
      <c r="A952" s="240"/>
      <c r="B952" s="240"/>
      <c r="C952" s="240"/>
      <c r="D952" s="240"/>
      <c r="E952" s="240"/>
      <c r="F952" s="240"/>
      <c r="G952" s="240"/>
      <c r="H952" s="240"/>
      <c r="I952" s="240"/>
      <c r="J952" s="240"/>
      <c r="K952" s="240"/>
      <c r="L952" s="240"/>
    </row>
    <row r="953" spans="1:12" x14ac:dyDescent="0.25">
      <c r="A953" s="240"/>
      <c r="B953" s="240"/>
      <c r="C953" s="240"/>
      <c r="D953" s="240"/>
      <c r="E953" s="240"/>
      <c r="F953" s="240"/>
      <c r="G953" s="240"/>
      <c r="H953" s="240"/>
      <c r="I953" s="240"/>
      <c r="J953" s="240"/>
      <c r="K953" s="240"/>
      <c r="L953" s="240"/>
    </row>
    <row r="954" spans="1:12" x14ac:dyDescent="0.25">
      <c r="A954" s="240"/>
      <c r="B954" s="240"/>
      <c r="C954" s="240"/>
      <c r="D954" s="240"/>
      <c r="E954" s="240"/>
      <c r="F954" s="240"/>
      <c r="G954" s="240"/>
      <c r="H954" s="240"/>
      <c r="I954" s="240"/>
      <c r="J954" s="240"/>
      <c r="K954" s="240"/>
      <c r="L954" s="240"/>
    </row>
    <row r="955" spans="1:12" x14ac:dyDescent="0.25">
      <c r="A955" s="240"/>
      <c r="B955" s="240"/>
      <c r="C955" s="240"/>
      <c r="D955" s="240"/>
      <c r="E955" s="240"/>
      <c r="F955" s="240"/>
      <c r="G955" s="240"/>
      <c r="H955" s="240"/>
      <c r="I955" s="240"/>
      <c r="J955" s="240"/>
      <c r="K955" s="240"/>
      <c r="L955" s="240"/>
    </row>
    <row r="956" spans="1:12" x14ac:dyDescent="0.25">
      <c r="A956" s="240"/>
      <c r="B956" s="240"/>
      <c r="C956" s="240"/>
      <c r="D956" s="240"/>
      <c r="E956" s="240"/>
      <c r="F956" s="240"/>
      <c r="G956" s="240"/>
      <c r="H956" s="240"/>
      <c r="I956" s="240"/>
      <c r="J956" s="240"/>
      <c r="K956" s="240"/>
      <c r="L956" s="240"/>
    </row>
    <row r="957" spans="1:12" x14ac:dyDescent="0.25">
      <c r="A957" s="240"/>
      <c r="B957" s="240"/>
      <c r="C957" s="240"/>
      <c r="D957" s="240"/>
      <c r="E957" s="240"/>
      <c r="F957" s="240"/>
      <c r="G957" s="240"/>
      <c r="H957" s="240"/>
      <c r="I957" s="240"/>
      <c r="J957" s="240"/>
      <c r="K957" s="240"/>
      <c r="L957" s="240"/>
    </row>
    <row r="958" spans="1:12" x14ac:dyDescent="0.25">
      <c r="A958" s="240"/>
      <c r="B958" s="240"/>
      <c r="C958" s="240"/>
      <c r="D958" s="240"/>
      <c r="E958" s="240"/>
      <c r="F958" s="240"/>
      <c r="G958" s="240"/>
      <c r="H958" s="240"/>
      <c r="I958" s="240"/>
      <c r="J958" s="240"/>
      <c r="K958" s="240"/>
      <c r="L958" s="240"/>
    </row>
    <row r="959" spans="1:12" x14ac:dyDescent="0.25">
      <c r="A959" s="240"/>
      <c r="B959" s="240"/>
      <c r="C959" s="240"/>
      <c r="D959" s="240"/>
      <c r="E959" s="240"/>
      <c r="F959" s="240"/>
      <c r="G959" s="240"/>
      <c r="H959" s="240"/>
      <c r="I959" s="240"/>
      <c r="J959" s="240"/>
      <c r="K959" s="240"/>
      <c r="L959" s="240"/>
    </row>
    <row r="960" spans="1:12" x14ac:dyDescent="0.25">
      <c r="A960" s="240"/>
      <c r="B960" s="240"/>
      <c r="C960" s="240"/>
      <c r="D960" s="240"/>
      <c r="E960" s="240"/>
      <c r="F960" s="240"/>
      <c r="G960" s="240"/>
      <c r="H960" s="240"/>
      <c r="I960" s="240"/>
      <c r="J960" s="240"/>
      <c r="K960" s="240"/>
      <c r="L960" s="240"/>
    </row>
    <row r="961" spans="1:12" x14ac:dyDescent="0.25">
      <c r="A961" s="240"/>
      <c r="B961" s="240"/>
      <c r="C961" s="240"/>
      <c r="D961" s="240"/>
      <c r="E961" s="240"/>
      <c r="F961" s="240"/>
      <c r="G961" s="240"/>
      <c r="H961" s="240"/>
      <c r="I961" s="240"/>
      <c r="J961" s="240"/>
      <c r="K961" s="240"/>
      <c r="L961" s="240"/>
    </row>
    <row r="962" spans="1:12" x14ac:dyDescent="0.25">
      <c r="A962" s="240"/>
      <c r="B962" s="240"/>
      <c r="C962" s="240"/>
      <c r="D962" s="240"/>
      <c r="E962" s="240"/>
      <c r="F962" s="240"/>
      <c r="G962" s="240"/>
      <c r="H962" s="240"/>
      <c r="I962" s="240"/>
      <c r="J962" s="240"/>
      <c r="K962" s="240"/>
      <c r="L962" s="240"/>
    </row>
    <row r="963" spans="1:12" x14ac:dyDescent="0.25">
      <c r="A963" s="240"/>
      <c r="B963" s="240"/>
      <c r="C963" s="240"/>
      <c r="D963" s="240"/>
      <c r="E963" s="240"/>
      <c r="F963" s="240"/>
      <c r="G963" s="240"/>
      <c r="H963" s="240"/>
      <c r="I963" s="240"/>
      <c r="J963" s="240"/>
      <c r="K963" s="240"/>
      <c r="L963" s="240"/>
    </row>
    <row r="964" spans="1:12" x14ac:dyDescent="0.25">
      <c r="A964" s="240"/>
      <c r="B964" s="240"/>
      <c r="C964" s="240"/>
      <c r="D964" s="240"/>
      <c r="E964" s="240"/>
      <c r="F964" s="240"/>
      <c r="G964" s="240"/>
      <c r="H964" s="240"/>
      <c r="I964" s="240"/>
      <c r="J964" s="240"/>
      <c r="K964" s="240"/>
      <c r="L964" s="240"/>
    </row>
    <row r="965" spans="1:12" x14ac:dyDescent="0.25">
      <c r="A965" s="240"/>
      <c r="B965" s="240"/>
      <c r="C965" s="240"/>
      <c r="D965" s="240"/>
      <c r="E965" s="240"/>
      <c r="F965" s="240"/>
      <c r="G965" s="240"/>
      <c r="H965" s="240"/>
      <c r="I965" s="240"/>
      <c r="J965" s="240"/>
      <c r="K965" s="240"/>
      <c r="L965" s="240"/>
    </row>
    <row r="966" spans="1:12" x14ac:dyDescent="0.25">
      <c r="A966" s="240"/>
      <c r="B966" s="240"/>
      <c r="C966" s="240"/>
      <c r="D966" s="240"/>
      <c r="E966" s="240"/>
      <c r="F966" s="240"/>
      <c r="G966" s="240"/>
      <c r="H966" s="240"/>
      <c r="I966" s="240"/>
      <c r="J966" s="240"/>
      <c r="K966" s="240"/>
      <c r="L966" s="240"/>
    </row>
    <row r="967" spans="1:12" x14ac:dyDescent="0.25">
      <c r="A967" s="240"/>
      <c r="B967" s="240"/>
      <c r="C967" s="240"/>
      <c r="D967" s="240"/>
      <c r="E967" s="240"/>
      <c r="F967" s="240"/>
      <c r="G967" s="240"/>
      <c r="H967" s="240"/>
      <c r="I967" s="240"/>
      <c r="J967" s="240"/>
      <c r="K967" s="240"/>
      <c r="L967" s="240"/>
    </row>
    <row r="968" spans="1:12" x14ac:dyDescent="0.25">
      <c r="A968" s="240"/>
      <c r="B968" s="240"/>
      <c r="C968" s="240"/>
      <c r="D968" s="240"/>
      <c r="E968" s="240"/>
      <c r="F968" s="240"/>
      <c r="G968" s="240"/>
      <c r="H968" s="240"/>
      <c r="I968" s="240"/>
      <c r="J968" s="240"/>
      <c r="K968" s="240"/>
      <c r="L968" s="240"/>
    </row>
    <row r="969" spans="1:12" x14ac:dyDescent="0.25">
      <c r="A969" s="240"/>
      <c r="B969" s="240"/>
      <c r="C969" s="240"/>
      <c r="D969" s="240"/>
      <c r="E969" s="240"/>
      <c r="F969" s="240"/>
      <c r="G969" s="240"/>
      <c r="H969" s="240"/>
      <c r="I969" s="240"/>
      <c r="J969" s="240"/>
      <c r="K969" s="240"/>
      <c r="L969" s="240"/>
    </row>
    <row r="970" spans="1:12" x14ac:dyDescent="0.25">
      <c r="A970" s="240"/>
      <c r="B970" s="240"/>
      <c r="C970" s="240"/>
      <c r="D970" s="240"/>
      <c r="E970" s="240"/>
      <c r="F970" s="240"/>
      <c r="G970" s="240"/>
      <c r="H970" s="240"/>
      <c r="I970" s="240"/>
      <c r="J970" s="240"/>
      <c r="K970" s="240"/>
      <c r="L970" s="240"/>
    </row>
    <row r="971" spans="1:12" x14ac:dyDescent="0.25">
      <c r="A971" s="240"/>
      <c r="B971" s="240"/>
      <c r="C971" s="240"/>
      <c r="D971" s="240"/>
      <c r="E971" s="240"/>
      <c r="F971" s="240"/>
      <c r="G971" s="240"/>
      <c r="H971" s="240"/>
      <c r="I971" s="240"/>
      <c r="J971" s="240"/>
      <c r="K971" s="240"/>
      <c r="L971" s="240"/>
    </row>
    <row r="972" spans="1:12" x14ac:dyDescent="0.25">
      <c r="A972" s="240"/>
      <c r="B972" s="240"/>
      <c r="C972" s="240"/>
      <c r="D972" s="240"/>
      <c r="E972" s="240"/>
      <c r="F972" s="240"/>
      <c r="G972" s="240"/>
      <c r="H972" s="240"/>
      <c r="I972" s="240"/>
      <c r="J972" s="240"/>
      <c r="K972" s="240"/>
      <c r="L972" s="240"/>
    </row>
    <row r="973" spans="1:12" x14ac:dyDescent="0.25">
      <c r="A973" s="240"/>
      <c r="B973" s="240"/>
      <c r="C973" s="240"/>
      <c r="D973" s="240"/>
      <c r="E973" s="240"/>
      <c r="F973" s="240"/>
      <c r="G973" s="240"/>
      <c r="H973" s="240"/>
      <c r="I973" s="240"/>
      <c r="J973" s="240"/>
      <c r="K973" s="240"/>
      <c r="L973" s="240"/>
    </row>
    <row r="974" spans="1:12" x14ac:dyDescent="0.25">
      <c r="A974" s="240"/>
      <c r="B974" s="240"/>
      <c r="C974" s="240"/>
      <c r="D974" s="240"/>
      <c r="E974" s="240"/>
      <c r="F974" s="240"/>
      <c r="G974" s="240"/>
      <c r="H974" s="240"/>
      <c r="I974" s="240"/>
      <c r="J974" s="240"/>
      <c r="K974" s="240"/>
      <c r="L974" s="240"/>
    </row>
    <row r="975" spans="1:12" x14ac:dyDescent="0.25">
      <c r="A975" s="240"/>
      <c r="B975" s="240"/>
      <c r="C975" s="240"/>
      <c r="D975" s="240"/>
      <c r="E975" s="240"/>
      <c r="F975" s="240"/>
      <c r="G975" s="240"/>
      <c r="H975" s="240"/>
      <c r="I975" s="240"/>
      <c r="J975" s="240"/>
      <c r="K975" s="240"/>
      <c r="L975" s="240"/>
    </row>
    <row r="976" spans="1:12" x14ac:dyDescent="0.25">
      <c r="A976" s="240"/>
      <c r="B976" s="240"/>
      <c r="C976" s="240"/>
      <c r="D976" s="240"/>
      <c r="E976" s="240"/>
      <c r="F976" s="240"/>
      <c r="G976" s="240"/>
      <c r="H976" s="240"/>
      <c r="I976" s="240"/>
      <c r="J976" s="240"/>
      <c r="K976" s="240"/>
      <c r="L976" s="240"/>
    </row>
    <row r="977" spans="1:12" x14ac:dyDescent="0.25">
      <c r="A977" s="240"/>
      <c r="B977" s="240"/>
      <c r="C977" s="240"/>
      <c r="D977" s="240"/>
      <c r="E977" s="240"/>
      <c r="F977" s="240"/>
      <c r="G977" s="240"/>
      <c r="H977" s="240"/>
      <c r="I977" s="240"/>
      <c r="J977" s="240"/>
      <c r="K977" s="240"/>
      <c r="L977" s="240"/>
    </row>
    <row r="978" spans="1:12" x14ac:dyDescent="0.25">
      <c r="A978" s="240"/>
      <c r="B978" s="240"/>
      <c r="C978" s="240"/>
      <c r="D978" s="240"/>
      <c r="E978" s="240"/>
      <c r="F978" s="240"/>
      <c r="G978" s="240"/>
      <c r="H978" s="240"/>
      <c r="I978" s="240"/>
      <c r="J978" s="240"/>
      <c r="K978" s="240"/>
      <c r="L978" s="240"/>
    </row>
    <row r="979" spans="1:12" x14ac:dyDescent="0.25">
      <c r="A979" s="240"/>
      <c r="B979" s="240"/>
      <c r="C979" s="240"/>
      <c r="D979" s="240"/>
      <c r="E979" s="240"/>
      <c r="F979" s="240"/>
      <c r="G979" s="240"/>
      <c r="H979" s="240"/>
      <c r="I979" s="240"/>
      <c r="J979" s="240"/>
      <c r="K979" s="240"/>
      <c r="L979" s="240"/>
    </row>
    <row r="980" spans="1:12" x14ac:dyDescent="0.25">
      <c r="A980" s="240"/>
      <c r="B980" s="240"/>
      <c r="C980" s="240"/>
      <c r="D980" s="240"/>
      <c r="E980" s="240"/>
      <c r="F980" s="240"/>
      <c r="G980" s="240"/>
      <c r="H980" s="240"/>
      <c r="I980" s="240"/>
      <c r="J980" s="240"/>
      <c r="K980" s="240"/>
      <c r="L980" s="240"/>
    </row>
    <row r="981" spans="1:12" x14ac:dyDescent="0.25">
      <c r="A981" s="240"/>
      <c r="B981" s="240"/>
      <c r="C981" s="240"/>
      <c r="D981" s="240"/>
      <c r="E981" s="240"/>
      <c r="F981" s="240"/>
      <c r="G981" s="240"/>
      <c r="H981" s="240"/>
      <c r="I981" s="240"/>
      <c r="J981" s="240"/>
      <c r="K981" s="240"/>
      <c r="L981" s="240"/>
    </row>
    <row r="982" spans="1:12" x14ac:dyDescent="0.25">
      <c r="A982" s="240"/>
      <c r="B982" s="240"/>
      <c r="C982" s="240"/>
      <c r="D982" s="240"/>
      <c r="E982" s="240"/>
      <c r="F982" s="240"/>
      <c r="G982" s="240"/>
      <c r="H982" s="240"/>
      <c r="I982" s="240"/>
      <c r="J982" s="240"/>
      <c r="K982" s="240"/>
      <c r="L982" s="240"/>
    </row>
    <row r="983" spans="1:12" x14ac:dyDescent="0.25">
      <c r="A983" s="240"/>
      <c r="B983" s="240"/>
      <c r="C983" s="240"/>
      <c r="D983" s="240"/>
      <c r="E983" s="240"/>
      <c r="F983" s="240"/>
      <c r="G983" s="240"/>
      <c r="H983" s="240"/>
      <c r="I983" s="240"/>
      <c r="J983" s="240"/>
      <c r="K983" s="240"/>
      <c r="L983" s="240"/>
    </row>
    <row r="984" spans="1:12" x14ac:dyDescent="0.25">
      <c r="A984" s="240"/>
      <c r="B984" s="240"/>
      <c r="C984" s="240"/>
      <c r="D984" s="240"/>
      <c r="E984" s="240"/>
      <c r="F984" s="240"/>
      <c r="G984" s="240"/>
      <c r="H984" s="240"/>
      <c r="I984" s="240"/>
      <c r="J984" s="240"/>
      <c r="K984" s="240"/>
      <c r="L984" s="240"/>
    </row>
    <row r="985" spans="1:12" x14ac:dyDescent="0.25">
      <c r="A985" s="240"/>
      <c r="B985" s="240"/>
      <c r="C985" s="240"/>
      <c r="D985" s="240"/>
      <c r="E985" s="240"/>
      <c r="F985" s="240"/>
      <c r="G985" s="240"/>
      <c r="H985" s="240"/>
      <c r="I985" s="240"/>
      <c r="J985" s="240"/>
      <c r="K985" s="240"/>
      <c r="L985" s="240"/>
    </row>
    <row r="986" spans="1:12" x14ac:dyDescent="0.25">
      <c r="A986" s="240"/>
      <c r="B986" s="240"/>
      <c r="C986" s="240"/>
      <c r="D986" s="240"/>
      <c r="E986" s="240"/>
      <c r="F986" s="240"/>
      <c r="G986" s="240"/>
      <c r="H986" s="240"/>
      <c r="I986" s="240"/>
      <c r="J986" s="240"/>
      <c r="K986" s="240"/>
      <c r="L986" s="240"/>
    </row>
    <row r="987" spans="1:12" x14ac:dyDescent="0.25">
      <c r="A987" s="240"/>
      <c r="B987" s="240"/>
      <c r="C987" s="240"/>
      <c r="D987" s="240"/>
      <c r="E987" s="240"/>
      <c r="F987" s="240"/>
      <c r="G987" s="240"/>
      <c r="H987" s="240"/>
      <c r="I987" s="240"/>
      <c r="J987" s="240"/>
      <c r="K987" s="240"/>
      <c r="L987" s="240"/>
    </row>
    <row r="988" spans="1:12" x14ac:dyDescent="0.25">
      <c r="A988" s="240"/>
      <c r="B988" s="240"/>
      <c r="C988" s="240"/>
      <c r="D988" s="240"/>
      <c r="E988" s="240"/>
      <c r="F988" s="240"/>
      <c r="G988" s="240"/>
      <c r="H988" s="240"/>
      <c r="I988" s="240"/>
      <c r="J988" s="240"/>
      <c r="K988" s="240"/>
      <c r="L988" s="240"/>
    </row>
    <row r="989" spans="1:12" x14ac:dyDescent="0.25">
      <c r="A989" s="240"/>
      <c r="B989" s="240"/>
      <c r="C989" s="240"/>
      <c r="D989" s="240"/>
      <c r="E989" s="240"/>
      <c r="F989" s="240"/>
      <c r="G989" s="240"/>
      <c r="H989" s="240"/>
      <c r="I989" s="240"/>
      <c r="J989" s="240"/>
      <c r="K989" s="240"/>
      <c r="L989" s="240"/>
    </row>
    <row r="990" spans="1:12" x14ac:dyDescent="0.25">
      <c r="A990" s="240"/>
      <c r="B990" s="240"/>
      <c r="C990" s="240"/>
      <c r="D990" s="240"/>
      <c r="E990" s="240"/>
      <c r="F990" s="240"/>
      <c r="G990" s="240"/>
      <c r="H990" s="240"/>
      <c r="I990" s="240"/>
      <c r="J990" s="240"/>
      <c r="K990" s="240"/>
      <c r="L990" s="240"/>
    </row>
    <row r="991" spans="1:12" x14ac:dyDescent="0.25">
      <c r="A991" s="240"/>
      <c r="B991" s="240"/>
      <c r="C991" s="240"/>
      <c r="D991" s="240"/>
      <c r="E991" s="240"/>
      <c r="F991" s="240"/>
      <c r="G991" s="240"/>
      <c r="H991" s="240"/>
      <c r="I991" s="240"/>
      <c r="J991" s="240"/>
      <c r="K991" s="240"/>
      <c r="L991" s="240"/>
    </row>
    <row r="992" spans="1:12" x14ac:dyDescent="0.25">
      <c r="A992" s="240"/>
      <c r="B992" s="240"/>
      <c r="C992" s="240"/>
      <c r="D992" s="240"/>
      <c r="E992" s="240"/>
      <c r="F992" s="240"/>
      <c r="G992" s="240"/>
      <c r="H992" s="240"/>
      <c r="I992" s="240"/>
      <c r="J992" s="240"/>
      <c r="K992" s="240"/>
      <c r="L992" s="240"/>
    </row>
    <row r="993" spans="1:12" x14ac:dyDescent="0.25">
      <c r="A993" s="240"/>
      <c r="B993" s="240"/>
      <c r="C993" s="240"/>
      <c r="D993" s="240"/>
      <c r="E993" s="240"/>
      <c r="F993" s="240"/>
      <c r="G993" s="240"/>
      <c r="H993" s="240"/>
      <c r="I993" s="240"/>
      <c r="J993" s="240"/>
      <c r="K993" s="240"/>
      <c r="L993" s="240"/>
    </row>
    <row r="994" spans="1:12" x14ac:dyDescent="0.25">
      <c r="A994" s="240"/>
      <c r="B994" s="240"/>
      <c r="C994" s="240"/>
      <c r="D994" s="240"/>
      <c r="E994" s="240"/>
      <c r="F994" s="240"/>
      <c r="G994" s="240"/>
      <c r="H994" s="240"/>
      <c r="I994" s="240"/>
      <c r="J994" s="240"/>
      <c r="K994" s="240"/>
      <c r="L994" s="240"/>
    </row>
    <row r="995" spans="1:12" x14ac:dyDescent="0.25">
      <c r="A995" s="240"/>
      <c r="B995" s="240"/>
      <c r="C995" s="240"/>
      <c r="D995" s="240"/>
      <c r="E995" s="240"/>
      <c r="F995" s="240"/>
      <c r="G995" s="240"/>
      <c r="H995" s="240"/>
      <c r="I995" s="240"/>
      <c r="J995" s="240"/>
      <c r="K995" s="240"/>
      <c r="L995" s="240"/>
    </row>
    <row r="996" spans="1:12" x14ac:dyDescent="0.25">
      <c r="A996" s="240"/>
      <c r="B996" s="240"/>
      <c r="C996" s="240"/>
      <c r="D996" s="240"/>
      <c r="E996" s="240"/>
      <c r="F996" s="240"/>
      <c r="G996" s="240"/>
      <c r="H996" s="240"/>
      <c r="I996" s="240"/>
      <c r="J996" s="240"/>
      <c r="K996" s="240"/>
      <c r="L996" s="240"/>
    </row>
    <row r="997" spans="1:12" x14ac:dyDescent="0.25">
      <c r="A997" s="240"/>
      <c r="B997" s="240"/>
      <c r="C997" s="240"/>
      <c r="D997" s="240"/>
      <c r="E997" s="240"/>
      <c r="F997" s="240"/>
      <c r="G997" s="240"/>
      <c r="H997" s="240"/>
      <c r="I997" s="240"/>
      <c r="J997" s="240"/>
      <c r="K997" s="240"/>
      <c r="L997" s="240"/>
    </row>
    <row r="998" spans="1:12" x14ac:dyDescent="0.25">
      <c r="A998" s="240"/>
      <c r="B998" s="240"/>
      <c r="C998" s="240"/>
      <c r="D998" s="240"/>
      <c r="E998" s="240"/>
      <c r="F998" s="240"/>
      <c r="G998" s="240"/>
      <c r="H998" s="240"/>
      <c r="I998" s="240"/>
      <c r="J998" s="240"/>
      <c r="K998" s="240"/>
      <c r="L998" s="240"/>
    </row>
    <row r="999" spans="1:12" x14ac:dyDescent="0.25">
      <c r="A999" s="240"/>
      <c r="B999" s="240"/>
      <c r="C999" s="240"/>
      <c r="D999" s="240"/>
      <c r="E999" s="240"/>
      <c r="F999" s="240"/>
      <c r="G999" s="240"/>
      <c r="H999" s="240"/>
      <c r="I999" s="240"/>
      <c r="J999" s="240"/>
      <c r="K999" s="240"/>
      <c r="L999" s="240"/>
    </row>
    <row r="1000" spans="1:12" x14ac:dyDescent="0.25">
      <c r="A1000" s="240"/>
      <c r="B1000" s="240"/>
      <c r="C1000" s="240"/>
      <c r="D1000" s="240"/>
      <c r="E1000" s="240"/>
      <c r="F1000" s="240"/>
      <c r="G1000" s="240"/>
      <c r="H1000" s="240"/>
      <c r="I1000" s="240"/>
      <c r="J1000" s="240"/>
      <c r="K1000" s="240"/>
      <c r="L1000" s="240"/>
    </row>
    <row r="1001" spans="1:12" x14ac:dyDescent="0.25">
      <c r="A1001" s="240"/>
      <c r="B1001" s="240"/>
      <c r="C1001" s="240"/>
      <c r="D1001" s="240"/>
      <c r="E1001" s="240"/>
      <c r="F1001" s="240"/>
      <c r="G1001" s="240"/>
      <c r="H1001" s="240"/>
      <c r="I1001" s="240"/>
      <c r="J1001" s="240"/>
      <c r="K1001" s="240"/>
      <c r="L1001" s="240"/>
    </row>
    <row r="1002" spans="1:12" x14ac:dyDescent="0.25">
      <c r="A1002" s="240"/>
      <c r="B1002" s="240"/>
      <c r="C1002" s="240"/>
      <c r="D1002" s="240"/>
      <c r="E1002" s="240"/>
      <c r="F1002" s="240"/>
      <c r="G1002" s="240"/>
      <c r="H1002" s="240"/>
      <c r="I1002" s="240"/>
      <c r="J1002" s="240"/>
      <c r="K1002" s="240"/>
      <c r="L1002" s="240"/>
    </row>
    <row r="1003" spans="1:12" x14ac:dyDescent="0.25">
      <c r="A1003" s="240"/>
      <c r="B1003" s="240"/>
      <c r="C1003" s="240"/>
      <c r="D1003" s="240"/>
      <c r="E1003" s="240"/>
      <c r="F1003" s="240"/>
      <c r="G1003" s="240"/>
      <c r="H1003" s="240"/>
      <c r="I1003" s="240"/>
      <c r="J1003" s="240"/>
      <c r="K1003" s="240"/>
      <c r="L1003" s="240"/>
    </row>
    <row r="1004" spans="1:12" x14ac:dyDescent="0.25">
      <c r="A1004" s="240"/>
      <c r="B1004" s="240"/>
      <c r="C1004" s="240"/>
      <c r="D1004" s="240"/>
      <c r="E1004" s="240"/>
      <c r="F1004" s="240"/>
      <c r="G1004" s="240"/>
      <c r="H1004" s="240"/>
      <c r="I1004" s="240"/>
      <c r="J1004" s="240"/>
      <c r="K1004" s="240"/>
      <c r="L1004" s="240"/>
    </row>
    <row r="1005" spans="1:12" x14ac:dyDescent="0.25">
      <c r="A1005" s="240"/>
      <c r="B1005" s="240"/>
      <c r="C1005" s="240"/>
      <c r="D1005" s="240"/>
      <c r="E1005" s="240"/>
      <c r="F1005" s="240"/>
      <c r="G1005" s="240"/>
      <c r="H1005" s="240"/>
      <c r="I1005" s="240"/>
      <c r="J1005" s="240"/>
      <c r="K1005" s="240"/>
      <c r="L1005" s="240"/>
    </row>
    <row r="1006" spans="1:12" x14ac:dyDescent="0.25">
      <c r="A1006" s="240"/>
      <c r="B1006" s="240"/>
      <c r="C1006" s="240"/>
      <c r="D1006" s="240"/>
      <c r="E1006" s="240"/>
      <c r="F1006" s="240"/>
      <c r="G1006" s="240"/>
      <c r="H1006" s="240"/>
      <c r="I1006" s="240"/>
      <c r="J1006" s="240"/>
      <c r="K1006" s="240"/>
      <c r="L1006" s="240"/>
    </row>
    <row r="1007" spans="1:12" x14ac:dyDescent="0.25">
      <c r="A1007" s="240"/>
      <c r="B1007" s="240"/>
      <c r="C1007" s="240"/>
      <c r="D1007" s="240"/>
      <c r="E1007" s="240"/>
      <c r="F1007" s="240"/>
      <c r="G1007" s="240"/>
      <c r="H1007" s="240"/>
      <c r="I1007" s="240"/>
      <c r="J1007" s="240"/>
      <c r="K1007" s="240"/>
      <c r="L1007" s="240"/>
    </row>
    <row r="1008" spans="1:12" x14ac:dyDescent="0.25">
      <c r="A1008" s="240"/>
      <c r="B1008" s="240"/>
      <c r="C1008" s="240"/>
      <c r="D1008" s="240"/>
      <c r="E1008" s="240"/>
      <c r="F1008" s="240"/>
      <c r="G1008" s="240"/>
      <c r="H1008" s="240"/>
      <c r="I1008" s="240"/>
      <c r="J1008" s="240"/>
      <c r="K1008" s="240"/>
      <c r="L1008" s="240"/>
    </row>
    <row r="1009" spans="1:12" x14ac:dyDescent="0.25">
      <c r="A1009" s="240"/>
      <c r="B1009" s="240"/>
      <c r="C1009" s="240"/>
      <c r="D1009" s="240"/>
      <c r="E1009" s="240"/>
      <c r="F1009" s="240"/>
      <c r="G1009" s="240"/>
      <c r="H1009" s="240"/>
      <c r="I1009" s="240"/>
      <c r="J1009" s="240"/>
      <c r="K1009" s="240"/>
      <c r="L1009" s="240"/>
    </row>
    <row r="1010" spans="1:12" x14ac:dyDescent="0.25">
      <c r="A1010" s="240"/>
      <c r="B1010" s="240"/>
      <c r="C1010" s="240"/>
      <c r="D1010" s="240"/>
      <c r="E1010" s="240"/>
      <c r="F1010" s="240"/>
      <c r="G1010" s="240"/>
      <c r="H1010" s="240"/>
      <c r="I1010" s="240"/>
      <c r="J1010" s="240"/>
      <c r="K1010" s="240"/>
      <c r="L1010" s="240"/>
    </row>
    <row r="1011" spans="1:12" x14ac:dyDescent="0.25">
      <c r="A1011" s="240"/>
      <c r="B1011" s="240"/>
      <c r="C1011" s="240"/>
      <c r="D1011" s="240"/>
      <c r="E1011" s="240"/>
      <c r="F1011" s="240"/>
      <c r="G1011" s="240"/>
      <c r="H1011" s="240"/>
      <c r="I1011" s="240"/>
      <c r="J1011" s="240"/>
      <c r="K1011" s="240"/>
      <c r="L1011" s="240"/>
    </row>
    <row r="1012" spans="1:12" x14ac:dyDescent="0.25">
      <c r="A1012" s="240"/>
      <c r="B1012" s="240"/>
      <c r="C1012" s="240"/>
      <c r="D1012" s="240"/>
      <c r="E1012" s="240"/>
      <c r="F1012" s="240"/>
      <c r="G1012" s="240"/>
      <c r="H1012" s="240"/>
      <c r="I1012" s="240"/>
      <c r="J1012" s="240"/>
      <c r="K1012" s="240"/>
      <c r="L1012" s="240"/>
    </row>
    <row r="1013" spans="1:12" x14ac:dyDescent="0.25">
      <c r="A1013" s="240"/>
      <c r="B1013" s="240"/>
      <c r="C1013" s="240"/>
      <c r="D1013" s="240"/>
      <c r="E1013" s="240"/>
      <c r="F1013" s="240"/>
      <c r="G1013" s="240"/>
      <c r="H1013" s="240"/>
      <c r="I1013" s="240"/>
      <c r="J1013" s="240"/>
      <c r="K1013" s="240"/>
      <c r="L1013" s="240"/>
    </row>
    <row r="1014" spans="1:12" x14ac:dyDescent="0.25">
      <c r="A1014" s="240"/>
      <c r="B1014" s="240"/>
      <c r="C1014" s="240"/>
      <c r="D1014" s="240"/>
      <c r="E1014" s="240"/>
      <c r="F1014" s="240"/>
      <c r="G1014" s="240"/>
      <c r="H1014" s="240"/>
      <c r="I1014" s="240"/>
      <c r="J1014" s="240"/>
      <c r="K1014" s="240"/>
      <c r="L1014" s="240"/>
    </row>
    <row r="1015" spans="1:12" x14ac:dyDescent="0.25">
      <c r="A1015" s="240"/>
      <c r="B1015" s="240"/>
      <c r="C1015" s="240"/>
      <c r="D1015" s="240"/>
      <c r="E1015" s="240"/>
      <c r="F1015" s="240"/>
      <c r="G1015" s="240"/>
      <c r="H1015" s="240"/>
      <c r="I1015" s="240"/>
      <c r="J1015" s="240"/>
      <c r="K1015" s="240"/>
      <c r="L1015" s="240"/>
    </row>
    <row r="1016" spans="1:12" x14ac:dyDescent="0.25">
      <c r="A1016" s="240"/>
      <c r="B1016" s="240"/>
      <c r="C1016" s="240"/>
      <c r="D1016" s="240"/>
      <c r="E1016" s="240"/>
      <c r="F1016" s="240"/>
      <c r="G1016" s="240"/>
      <c r="H1016" s="240"/>
      <c r="I1016" s="240"/>
      <c r="J1016" s="240"/>
      <c r="K1016" s="240"/>
      <c r="L1016" s="240"/>
    </row>
    <row r="1017" spans="1:12" x14ac:dyDescent="0.25">
      <c r="A1017" s="240"/>
      <c r="B1017" s="240"/>
      <c r="C1017" s="240"/>
      <c r="D1017" s="240"/>
      <c r="E1017" s="240"/>
      <c r="F1017" s="240"/>
      <c r="G1017" s="240"/>
      <c r="H1017" s="240"/>
      <c r="I1017" s="240"/>
      <c r="J1017" s="240"/>
      <c r="K1017" s="240"/>
      <c r="L1017" s="240"/>
    </row>
    <row r="1018" spans="1:12" x14ac:dyDescent="0.25">
      <c r="A1018" s="240"/>
      <c r="B1018" s="240"/>
      <c r="C1018" s="240"/>
      <c r="D1018" s="240"/>
      <c r="E1018" s="240"/>
      <c r="F1018" s="240"/>
      <c r="G1018" s="240"/>
      <c r="H1018" s="240"/>
      <c r="I1018" s="240"/>
      <c r="J1018" s="240"/>
      <c r="K1018" s="240"/>
      <c r="L1018" s="240"/>
    </row>
    <row r="1019" spans="1:12" x14ac:dyDescent="0.25">
      <c r="A1019" s="240"/>
      <c r="B1019" s="240"/>
      <c r="C1019" s="240"/>
      <c r="D1019" s="240"/>
      <c r="E1019" s="240"/>
      <c r="F1019" s="240"/>
      <c r="G1019" s="240"/>
      <c r="H1019" s="240"/>
      <c r="I1019" s="240"/>
      <c r="J1019" s="240"/>
      <c r="K1019" s="240"/>
      <c r="L1019" s="240"/>
    </row>
    <row r="1020" spans="1:12" x14ac:dyDescent="0.25">
      <c r="A1020" s="240"/>
      <c r="B1020" s="240"/>
      <c r="C1020" s="240"/>
      <c r="D1020" s="240"/>
      <c r="E1020" s="240"/>
      <c r="F1020" s="240"/>
      <c r="G1020" s="240"/>
      <c r="H1020" s="240"/>
      <c r="I1020" s="240"/>
      <c r="J1020" s="240"/>
      <c r="K1020" s="240"/>
      <c r="L1020" s="240"/>
    </row>
    <row r="1021" spans="1:12" x14ac:dyDescent="0.25">
      <c r="A1021" s="240"/>
      <c r="B1021" s="240"/>
      <c r="C1021" s="240"/>
      <c r="D1021" s="240"/>
      <c r="E1021" s="240"/>
      <c r="F1021" s="240"/>
      <c r="G1021" s="240"/>
      <c r="H1021" s="240"/>
      <c r="I1021" s="240"/>
      <c r="J1021" s="240"/>
      <c r="K1021" s="240"/>
      <c r="L1021" s="240"/>
    </row>
    <row r="1022" spans="1:12" x14ac:dyDescent="0.25">
      <c r="A1022" s="240"/>
      <c r="B1022" s="240"/>
      <c r="C1022" s="240"/>
      <c r="D1022" s="240"/>
      <c r="E1022" s="240"/>
      <c r="F1022" s="240"/>
      <c r="G1022" s="240"/>
      <c r="H1022" s="240"/>
      <c r="I1022" s="240"/>
      <c r="J1022" s="240"/>
      <c r="K1022" s="240"/>
      <c r="L1022" s="240"/>
    </row>
    <row r="1023" spans="1:12" x14ac:dyDescent="0.25">
      <c r="A1023" s="240"/>
      <c r="B1023" s="240"/>
      <c r="C1023" s="240"/>
      <c r="D1023" s="240"/>
      <c r="E1023" s="240"/>
      <c r="F1023" s="240"/>
      <c r="G1023" s="240"/>
      <c r="H1023" s="240"/>
      <c r="I1023" s="240"/>
      <c r="J1023" s="240"/>
      <c r="K1023" s="240"/>
      <c r="L1023" s="240"/>
    </row>
    <row r="1024" spans="1:12" x14ac:dyDescent="0.25">
      <c r="A1024" s="240"/>
      <c r="B1024" s="240"/>
      <c r="C1024" s="240"/>
      <c r="D1024" s="240"/>
      <c r="E1024" s="240"/>
      <c r="F1024" s="240"/>
      <c r="G1024" s="240"/>
      <c r="H1024" s="240"/>
      <c r="I1024" s="240"/>
      <c r="J1024" s="240"/>
      <c r="K1024" s="240"/>
      <c r="L1024" s="240"/>
    </row>
    <row r="1025" spans="1:12" x14ac:dyDescent="0.25">
      <c r="A1025" s="240"/>
      <c r="B1025" s="240"/>
      <c r="C1025" s="240"/>
      <c r="D1025" s="240"/>
      <c r="E1025" s="240"/>
      <c r="F1025" s="240"/>
      <c r="G1025" s="240"/>
      <c r="H1025" s="240"/>
      <c r="I1025" s="240"/>
      <c r="J1025" s="240"/>
      <c r="K1025" s="240"/>
      <c r="L1025" s="240"/>
    </row>
    <row r="1026" spans="1:12" x14ac:dyDescent="0.25">
      <c r="A1026" s="240"/>
      <c r="B1026" s="240"/>
      <c r="C1026" s="240"/>
      <c r="D1026" s="240"/>
      <c r="E1026" s="240"/>
      <c r="F1026" s="240"/>
      <c r="G1026" s="240"/>
      <c r="H1026" s="240"/>
      <c r="I1026" s="240"/>
      <c r="J1026" s="240"/>
      <c r="K1026" s="240"/>
      <c r="L1026" s="240"/>
    </row>
    <row r="1027" spans="1:12" x14ac:dyDescent="0.25">
      <c r="A1027" s="240"/>
      <c r="B1027" s="240"/>
      <c r="C1027" s="240"/>
      <c r="D1027" s="240"/>
      <c r="E1027" s="240"/>
      <c r="F1027" s="240"/>
      <c r="G1027" s="240"/>
      <c r="H1027" s="240"/>
      <c r="I1027" s="240"/>
      <c r="J1027" s="240"/>
      <c r="K1027" s="240"/>
      <c r="L1027" s="240"/>
    </row>
    <row r="1028" spans="1:12" x14ac:dyDescent="0.25">
      <c r="A1028" s="240"/>
      <c r="B1028" s="240"/>
      <c r="C1028" s="240"/>
      <c r="D1028" s="240"/>
      <c r="E1028" s="240"/>
      <c r="F1028" s="240"/>
      <c r="G1028" s="240"/>
      <c r="H1028" s="240"/>
      <c r="I1028" s="240"/>
      <c r="J1028" s="240"/>
      <c r="K1028" s="240"/>
      <c r="L1028" s="240"/>
    </row>
    <row r="1029" spans="1:12" x14ac:dyDescent="0.25">
      <c r="A1029" s="240"/>
      <c r="B1029" s="240"/>
      <c r="C1029" s="240"/>
      <c r="D1029" s="240"/>
      <c r="E1029" s="240"/>
      <c r="F1029" s="240"/>
      <c r="G1029" s="240"/>
      <c r="H1029" s="240"/>
      <c r="I1029" s="240"/>
      <c r="J1029" s="240"/>
      <c r="K1029" s="240"/>
      <c r="L1029" s="240"/>
    </row>
    <row r="1030" spans="1:12" x14ac:dyDescent="0.25">
      <c r="A1030" s="240"/>
      <c r="B1030" s="240"/>
      <c r="C1030" s="240"/>
      <c r="D1030" s="240"/>
      <c r="E1030" s="240"/>
      <c r="F1030" s="240"/>
      <c r="G1030" s="240"/>
      <c r="H1030" s="240"/>
      <c r="I1030" s="240"/>
      <c r="J1030" s="240"/>
      <c r="K1030" s="240"/>
      <c r="L1030" s="240"/>
    </row>
    <row r="1031" spans="1:12" x14ac:dyDescent="0.25">
      <c r="A1031" s="240"/>
      <c r="B1031" s="240"/>
      <c r="C1031" s="240"/>
      <c r="D1031" s="240"/>
      <c r="E1031" s="240"/>
      <c r="F1031" s="240"/>
      <c r="G1031" s="240"/>
      <c r="H1031" s="240"/>
      <c r="I1031" s="240"/>
      <c r="J1031" s="240"/>
      <c r="K1031" s="240"/>
      <c r="L1031" s="240"/>
    </row>
    <row r="1032" spans="1:12" x14ac:dyDescent="0.25">
      <c r="A1032" s="240"/>
      <c r="B1032" s="240"/>
      <c r="C1032" s="240"/>
      <c r="D1032" s="240"/>
      <c r="E1032" s="240"/>
      <c r="F1032" s="240"/>
      <c r="G1032" s="240"/>
      <c r="H1032" s="240"/>
      <c r="I1032" s="240"/>
      <c r="J1032" s="240"/>
      <c r="K1032" s="240"/>
      <c r="L1032" s="240"/>
    </row>
    <row r="1033" spans="1:12" x14ac:dyDescent="0.25">
      <c r="A1033" s="240"/>
      <c r="B1033" s="240"/>
      <c r="C1033" s="240"/>
      <c r="D1033" s="240"/>
      <c r="E1033" s="240"/>
      <c r="F1033" s="240"/>
      <c r="G1033" s="240"/>
      <c r="H1033" s="240"/>
      <c r="I1033" s="240"/>
      <c r="J1033" s="240"/>
      <c r="K1033" s="240"/>
      <c r="L1033" s="240"/>
    </row>
    <row r="1034" spans="1:12" x14ac:dyDescent="0.25">
      <c r="A1034" s="240"/>
      <c r="B1034" s="240"/>
      <c r="C1034" s="240"/>
      <c r="D1034" s="240"/>
      <c r="E1034" s="240"/>
      <c r="F1034" s="240"/>
      <c r="G1034" s="240"/>
      <c r="H1034" s="240"/>
      <c r="I1034" s="240"/>
      <c r="J1034" s="240"/>
      <c r="K1034" s="240"/>
      <c r="L1034" s="240"/>
    </row>
    <row r="1035" spans="1:12" x14ac:dyDescent="0.25">
      <c r="A1035" s="240"/>
      <c r="B1035" s="240"/>
      <c r="C1035" s="240"/>
      <c r="D1035" s="240"/>
      <c r="E1035" s="240"/>
      <c r="F1035" s="240"/>
      <c r="G1035" s="240"/>
      <c r="H1035" s="240"/>
      <c r="I1035" s="240"/>
      <c r="J1035" s="240"/>
      <c r="K1035" s="240"/>
      <c r="L1035" s="240"/>
    </row>
    <row r="1036" spans="1:12" x14ac:dyDescent="0.25">
      <c r="A1036" s="240"/>
      <c r="B1036" s="240"/>
      <c r="C1036" s="240"/>
      <c r="D1036" s="240"/>
      <c r="E1036" s="240"/>
      <c r="F1036" s="240"/>
      <c r="G1036" s="240"/>
      <c r="H1036" s="240"/>
      <c r="I1036" s="240"/>
      <c r="J1036" s="240"/>
      <c r="K1036" s="240"/>
      <c r="L1036" s="240"/>
    </row>
    <row r="1037" spans="1:12" x14ac:dyDescent="0.25">
      <c r="A1037" s="240"/>
      <c r="B1037" s="240"/>
      <c r="C1037" s="240"/>
      <c r="D1037" s="240"/>
      <c r="E1037" s="240"/>
      <c r="F1037" s="240"/>
      <c r="G1037" s="240"/>
      <c r="H1037" s="240"/>
      <c r="I1037" s="240"/>
      <c r="J1037" s="240"/>
      <c r="K1037" s="240"/>
      <c r="L1037" s="240"/>
    </row>
    <row r="1038" spans="1:12" x14ac:dyDescent="0.25">
      <c r="A1038" s="240"/>
      <c r="B1038" s="240"/>
      <c r="C1038" s="240"/>
      <c r="D1038" s="240"/>
      <c r="E1038" s="240"/>
      <c r="F1038" s="240"/>
      <c r="G1038" s="240"/>
      <c r="H1038" s="240"/>
      <c r="I1038" s="240"/>
      <c r="J1038" s="240"/>
      <c r="K1038" s="240"/>
      <c r="L1038" s="240"/>
    </row>
    <row r="1039" spans="1:12" x14ac:dyDescent="0.25">
      <c r="A1039" s="240"/>
      <c r="B1039" s="240"/>
      <c r="C1039" s="240"/>
      <c r="D1039" s="240"/>
      <c r="E1039" s="240"/>
      <c r="F1039" s="240"/>
      <c r="G1039" s="240"/>
      <c r="H1039" s="240"/>
      <c r="I1039" s="240"/>
      <c r="J1039" s="240"/>
      <c r="K1039" s="240"/>
      <c r="L1039" s="240"/>
    </row>
    <row r="1040" spans="1:12" x14ac:dyDescent="0.25">
      <c r="A1040" s="240"/>
      <c r="B1040" s="240"/>
      <c r="C1040" s="240"/>
      <c r="D1040" s="240"/>
      <c r="E1040" s="240"/>
      <c r="F1040" s="240"/>
      <c r="G1040" s="240"/>
      <c r="H1040" s="240"/>
      <c r="I1040" s="240"/>
      <c r="J1040" s="240"/>
      <c r="K1040" s="240"/>
      <c r="L1040" s="240"/>
    </row>
    <row r="1041" spans="1:12" x14ac:dyDescent="0.25">
      <c r="A1041" s="240"/>
      <c r="B1041" s="240"/>
      <c r="C1041" s="240"/>
      <c r="D1041" s="240"/>
      <c r="E1041" s="240"/>
      <c r="F1041" s="240"/>
      <c r="G1041" s="240"/>
      <c r="H1041" s="240"/>
      <c r="I1041" s="240"/>
      <c r="J1041" s="240"/>
      <c r="K1041" s="240"/>
      <c r="L1041" s="240"/>
    </row>
    <row r="1042" spans="1:12" x14ac:dyDescent="0.25">
      <c r="A1042" s="240"/>
      <c r="B1042" s="240"/>
      <c r="C1042" s="240"/>
      <c r="D1042" s="240"/>
      <c r="E1042" s="240"/>
      <c r="F1042" s="240"/>
      <c r="G1042" s="240"/>
      <c r="H1042" s="240"/>
      <c r="I1042" s="240"/>
      <c r="J1042" s="240"/>
      <c r="K1042" s="240"/>
      <c r="L1042" s="240"/>
    </row>
    <row r="1043" spans="1:12" x14ac:dyDescent="0.25">
      <c r="A1043" s="240"/>
      <c r="B1043" s="240"/>
      <c r="C1043" s="240"/>
      <c r="D1043" s="240"/>
      <c r="E1043" s="240"/>
      <c r="F1043" s="240"/>
      <c r="G1043" s="240"/>
      <c r="H1043" s="240"/>
      <c r="I1043" s="240"/>
      <c r="J1043" s="240"/>
      <c r="K1043" s="240"/>
      <c r="L1043" s="240"/>
    </row>
    <row r="1044" spans="1:12" x14ac:dyDescent="0.25">
      <c r="A1044" s="240"/>
      <c r="B1044" s="240"/>
      <c r="C1044" s="240"/>
      <c r="D1044" s="240"/>
      <c r="E1044" s="240"/>
      <c r="F1044" s="240"/>
      <c r="G1044" s="240"/>
      <c r="H1044" s="240"/>
      <c r="I1044" s="240"/>
      <c r="J1044" s="240"/>
      <c r="K1044" s="240"/>
      <c r="L1044" s="240"/>
    </row>
    <row r="1045" spans="1:12" x14ac:dyDescent="0.25">
      <c r="A1045" s="240"/>
      <c r="B1045" s="240"/>
      <c r="C1045" s="240"/>
      <c r="D1045" s="240"/>
      <c r="E1045" s="240"/>
      <c r="F1045" s="240"/>
      <c r="G1045" s="240"/>
      <c r="H1045" s="240"/>
      <c r="I1045" s="240"/>
      <c r="J1045" s="240"/>
      <c r="K1045" s="240"/>
      <c r="L1045" s="240"/>
    </row>
    <row r="1046" spans="1:12" x14ac:dyDescent="0.25">
      <c r="A1046" s="240"/>
      <c r="B1046" s="240"/>
      <c r="C1046" s="240"/>
      <c r="D1046" s="240"/>
      <c r="E1046" s="240"/>
      <c r="F1046" s="240"/>
      <c r="G1046" s="240"/>
      <c r="H1046" s="240"/>
      <c r="I1046" s="240"/>
      <c r="J1046" s="240"/>
      <c r="K1046" s="240"/>
      <c r="L1046" s="240"/>
    </row>
    <row r="1047" spans="1:12" x14ac:dyDescent="0.25">
      <c r="A1047" s="240"/>
      <c r="B1047" s="240"/>
      <c r="C1047" s="240"/>
      <c r="D1047" s="240"/>
      <c r="E1047" s="240"/>
      <c r="F1047" s="240"/>
      <c r="G1047" s="240"/>
      <c r="H1047" s="240"/>
      <c r="I1047" s="240"/>
      <c r="J1047" s="240"/>
      <c r="K1047" s="240"/>
      <c r="L1047" s="240"/>
    </row>
    <row r="1048" spans="1:12" x14ac:dyDescent="0.25">
      <c r="A1048" s="240"/>
      <c r="B1048" s="240"/>
      <c r="C1048" s="240"/>
      <c r="D1048" s="240"/>
      <c r="E1048" s="240"/>
      <c r="F1048" s="240"/>
      <c r="G1048" s="240"/>
      <c r="H1048" s="240"/>
      <c r="I1048" s="240"/>
      <c r="J1048" s="240"/>
      <c r="K1048" s="240"/>
      <c r="L1048" s="240"/>
    </row>
    <row r="1049" spans="1:12" x14ac:dyDescent="0.25">
      <c r="A1049" s="240"/>
      <c r="B1049" s="240"/>
      <c r="C1049" s="240"/>
      <c r="D1049" s="240"/>
      <c r="E1049" s="240"/>
      <c r="F1049" s="240"/>
      <c r="G1049" s="240"/>
      <c r="H1049" s="240"/>
      <c r="I1049" s="240"/>
      <c r="J1049" s="240"/>
      <c r="K1049" s="240"/>
      <c r="L1049" s="240"/>
    </row>
    <row r="1050" spans="1:12" x14ac:dyDescent="0.25">
      <c r="A1050" s="240"/>
      <c r="B1050" s="240"/>
      <c r="C1050" s="240"/>
      <c r="D1050" s="240"/>
      <c r="E1050" s="240"/>
      <c r="F1050" s="240"/>
      <c r="G1050" s="240"/>
      <c r="H1050" s="240"/>
      <c r="I1050" s="240"/>
      <c r="J1050" s="240"/>
      <c r="K1050" s="240"/>
      <c r="L1050" s="240"/>
    </row>
    <row r="1051" spans="1:12" x14ac:dyDescent="0.25">
      <c r="A1051" s="240"/>
      <c r="B1051" s="240"/>
      <c r="C1051" s="240"/>
      <c r="D1051" s="240"/>
      <c r="E1051" s="240"/>
      <c r="F1051" s="240"/>
      <c r="G1051" s="240"/>
      <c r="H1051" s="240"/>
      <c r="I1051" s="240"/>
      <c r="J1051" s="240"/>
      <c r="K1051" s="240"/>
      <c r="L1051" s="240"/>
    </row>
    <row r="1052" spans="1:12" x14ac:dyDescent="0.25">
      <c r="A1052" s="240"/>
      <c r="B1052" s="240"/>
      <c r="C1052" s="240"/>
      <c r="D1052" s="240"/>
      <c r="E1052" s="240"/>
      <c r="F1052" s="240"/>
      <c r="G1052" s="240"/>
      <c r="H1052" s="240"/>
      <c r="I1052" s="240"/>
      <c r="J1052" s="240"/>
      <c r="K1052" s="240"/>
      <c r="L1052" s="240"/>
    </row>
    <row r="1053" spans="1:12" x14ac:dyDescent="0.25">
      <c r="A1053" s="240"/>
      <c r="B1053" s="240"/>
      <c r="C1053" s="240"/>
      <c r="D1053" s="240"/>
      <c r="E1053" s="240"/>
      <c r="F1053" s="240"/>
      <c r="G1053" s="240"/>
      <c r="H1053" s="240"/>
      <c r="I1053" s="240"/>
      <c r="J1053" s="240"/>
      <c r="K1053" s="240"/>
      <c r="L1053" s="240"/>
    </row>
  </sheetData>
  <sheetProtection sheet="1" objects="1" scenarios="1" formatCells="0" formatColumns="0" sort="0" autoFilter="0"/>
  <autoFilter ref="A8:L8" xr:uid="{E155980A-1A9C-427D-BD11-FF45352E9A02}"/>
  <mergeCells count="3">
    <mergeCell ref="A1:A3"/>
    <mergeCell ref="A4:L4"/>
    <mergeCell ref="B1:L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9E6138B6-F733-4F84-BDF3-4C7484D3909B}">
          <x14:formula1>
            <xm:f>'Master List'!$B$405:$B$419</xm:f>
          </x14:formula1>
          <xm:sqref>C829:C904 B10:B828</xm:sqref>
        </x14:dataValidation>
        <x14:dataValidation type="list" allowBlank="1" showInputMessage="1" showErrorMessage="1" xr:uid="{AD842724-1F9F-462E-8115-48510EEFBD11}">
          <x14:formula1>
            <xm:f>'Master List'!$C$405:$C$407</xm:f>
          </x14:formula1>
          <xm:sqref>C10:C828</xm:sqref>
        </x14:dataValidation>
        <x14:dataValidation type="list" allowBlank="1" showInputMessage="1" showErrorMessage="1" xr:uid="{E4A851CA-4319-4A0B-A9B2-3928C883158D}">
          <x14:formula1>
            <xm:f>'Master List'!$D$405:$D$425</xm:f>
          </x14:formula1>
          <xm:sqref>E10:E828</xm:sqref>
        </x14:dataValidation>
        <x14:dataValidation type="list" allowBlank="1" showInputMessage="1" showErrorMessage="1" xr:uid="{31B6F46A-83E2-4DF9-9394-79541EA1D69B}">
          <x14:formula1>
            <xm:f>'Master List'!$E$405:$E$413</xm:f>
          </x14:formula1>
          <xm:sqref>F10:G828</xm:sqref>
        </x14:dataValidation>
        <x14:dataValidation type="list" allowBlank="1" showInputMessage="1" showErrorMessage="1" xr:uid="{A6212B49-F047-4FB1-981B-224294DB6EC5}">
          <x14:formula1>
            <xm:f>'Master List'!$F$405:$F$415</xm:f>
          </x14:formula1>
          <xm:sqref>H10:H828</xm:sqref>
        </x14:dataValidation>
        <x14:dataValidation type="list" allowBlank="1" showInputMessage="1" showErrorMessage="1" xr:uid="{6C126105-EB79-4857-B904-13C7DEAC5F81}">
          <x14:formula1>
            <xm:f>'Master List'!$G$405:$G$415</xm:f>
          </x14:formula1>
          <xm:sqref>I10:I828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CU518"/>
  <sheetViews>
    <sheetView topLeftCell="B281" zoomScaleNormal="100" workbookViewId="0">
      <selection activeCell="B327" sqref="B327"/>
    </sheetView>
  </sheetViews>
  <sheetFormatPr defaultRowHeight="15" x14ac:dyDescent="0.25"/>
  <cols>
    <col min="1" max="1" width="13.28515625" customWidth="1"/>
    <col min="2" max="3" width="73.42578125" customWidth="1"/>
    <col min="4" max="4" width="55.85546875" customWidth="1"/>
    <col min="5" max="5" width="62.42578125" bestFit="1" customWidth="1"/>
    <col min="6" max="6" width="53.42578125" customWidth="1"/>
    <col min="7" max="7" width="46.140625" customWidth="1"/>
    <col min="8" max="8" width="38" customWidth="1"/>
    <col min="9" max="9" width="39.28515625" customWidth="1"/>
    <col min="10" max="10" width="43.7109375" customWidth="1"/>
    <col min="11" max="11" width="75.28515625" customWidth="1"/>
    <col min="12" max="12" width="40" customWidth="1"/>
    <col min="13" max="13" width="52" customWidth="1"/>
    <col min="14" max="14" width="19" customWidth="1"/>
    <col min="15" max="15" width="37.42578125" customWidth="1"/>
    <col min="16" max="16" width="33.7109375" customWidth="1"/>
    <col min="17" max="17" width="78.85546875" customWidth="1"/>
    <col min="18" max="18" width="23" customWidth="1"/>
    <col min="19" max="19" width="37.28515625" customWidth="1"/>
    <col min="20" max="20" width="78.28515625" bestFit="1" customWidth="1"/>
    <col min="21" max="21" width="24.42578125" customWidth="1"/>
    <col min="22" max="22" width="24.7109375" customWidth="1"/>
    <col min="23" max="23" width="40" customWidth="1"/>
    <col min="24" max="24" width="26.140625" customWidth="1"/>
    <col min="25" max="25" width="52.5703125" customWidth="1"/>
    <col min="26" max="26" width="58.5703125" bestFit="1" customWidth="1"/>
    <col min="27" max="27" width="27.7109375" customWidth="1"/>
    <col min="28" max="28" width="26.140625" customWidth="1"/>
    <col min="29" max="29" width="36.7109375" customWidth="1"/>
    <col min="30" max="30" width="33.42578125" customWidth="1"/>
    <col min="31" max="31" width="68.7109375" customWidth="1"/>
    <col min="32" max="32" width="49.42578125" customWidth="1"/>
    <col min="33" max="33" width="9.28515625" customWidth="1"/>
    <col min="34" max="34" width="25.28515625" customWidth="1"/>
    <col min="35" max="35" width="68.28515625" customWidth="1"/>
    <col min="36" max="36" width="33.28515625" customWidth="1"/>
    <col min="37" max="37" width="32.7109375" customWidth="1"/>
    <col min="38" max="38" width="30" customWidth="1"/>
    <col min="39" max="39" width="33" customWidth="1"/>
    <col min="40" max="40" width="25.28515625" customWidth="1"/>
    <col min="41" max="41" width="25" customWidth="1"/>
    <col min="42" max="42" width="23.7109375" customWidth="1"/>
    <col min="43" max="43" width="27.5703125" customWidth="1"/>
    <col min="44" max="44" width="43" customWidth="1"/>
    <col min="45" max="45" width="36.42578125" customWidth="1"/>
    <col min="46" max="46" width="39.28515625" customWidth="1"/>
    <col min="47" max="47" width="39.28515625" bestFit="1" customWidth="1"/>
    <col min="48" max="48" width="40" bestFit="1" customWidth="1"/>
    <col min="49" max="49" width="39.28515625" bestFit="1" customWidth="1"/>
    <col min="50" max="50" width="40" bestFit="1" customWidth="1"/>
    <col min="51" max="51" width="47.28515625" bestFit="1" customWidth="1"/>
    <col min="52" max="52" width="72.7109375" bestFit="1" customWidth="1"/>
    <col min="53" max="53" width="72" bestFit="1" customWidth="1"/>
    <col min="54" max="54" width="51" customWidth="1"/>
    <col min="55" max="59" width="71" bestFit="1" customWidth="1"/>
    <col min="60" max="60" width="60.7109375" customWidth="1"/>
    <col min="61" max="61" width="23.7109375" customWidth="1"/>
    <col min="62" max="65" width="71" bestFit="1" customWidth="1"/>
    <col min="66" max="66" width="50.28515625" customWidth="1"/>
    <col min="67" max="67" width="72.42578125" bestFit="1" customWidth="1"/>
    <col min="68" max="68" width="39.28515625" bestFit="1" customWidth="1"/>
    <col min="69" max="69" width="61.7109375" bestFit="1" customWidth="1"/>
    <col min="70" max="70" width="50" bestFit="1" customWidth="1"/>
    <col min="71" max="72" width="39.28515625" bestFit="1" customWidth="1"/>
    <col min="73" max="73" width="52.7109375" bestFit="1" customWidth="1"/>
    <col min="74" max="74" width="41.5703125" bestFit="1" customWidth="1"/>
    <col min="75" max="75" width="40.7109375" bestFit="1" customWidth="1"/>
    <col min="76" max="76" width="46.28515625" bestFit="1" customWidth="1"/>
    <col min="77" max="77" width="75.28515625" bestFit="1" customWidth="1"/>
    <col min="78" max="78" width="44.7109375" bestFit="1" customWidth="1"/>
    <col min="79" max="92" width="39.28515625" bestFit="1" customWidth="1"/>
    <col min="93" max="93" width="39.7109375" customWidth="1"/>
    <col min="94" max="95" width="38.85546875" bestFit="1" customWidth="1"/>
    <col min="96" max="96" width="54.42578125" bestFit="1" customWidth="1"/>
  </cols>
  <sheetData>
    <row r="1" spans="1:25" x14ac:dyDescent="0.25">
      <c r="A1" s="279" t="s">
        <v>164</v>
      </c>
      <c r="B1" s="280"/>
    </row>
    <row r="2" spans="1:25" ht="15.75" thickBot="1" x14ac:dyDescent="0.3">
      <c r="A2" s="281"/>
      <c r="B2" s="282"/>
    </row>
    <row r="4" spans="1:25" ht="21" x14ac:dyDescent="0.35">
      <c r="B4" s="283" t="s">
        <v>165</v>
      </c>
      <c r="C4" s="283"/>
      <c r="D4" s="218"/>
      <c r="F4" s="278" t="s">
        <v>166</v>
      </c>
      <c r="G4" s="278"/>
      <c r="H4" s="278"/>
      <c r="I4" s="278"/>
    </row>
    <row r="5" spans="1:25" x14ac:dyDescent="0.25">
      <c r="F5" s="25" t="str">
        <f>C22</f>
        <v>LowOutput</v>
      </c>
      <c r="G5" s="25" t="str">
        <f>C23</f>
        <v>MidOutput</v>
      </c>
      <c r="H5" s="25" t="str">
        <f>C24</f>
        <v>HighOutput</v>
      </c>
      <c r="I5" s="25" t="str">
        <f>C25</f>
        <v>VeryHighOutput</v>
      </c>
      <c r="J5" s="25" t="str">
        <f>C26</f>
        <v>InteriorDirectional</v>
      </c>
      <c r="K5" s="25" t="str">
        <f>C27</f>
        <v>CaseLighting</v>
      </c>
      <c r="L5" s="25" t="str">
        <f>C28</f>
        <v>Troffer</v>
      </c>
      <c r="M5" s="25" t="str">
        <f>C29</f>
        <v>LinearAmbient</v>
      </c>
      <c r="N5" s="25" t="str">
        <f>C30</f>
        <v>HighBay</v>
      </c>
      <c r="O5" s="25" t="str">
        <f>C31</f>
        <v>LowBay</v>
      </c>
      <c r="P5" s="25" t="str">
        <f>C32</f>
        <v>T8FourFoot</v>
      </c>
      <c r="Q5" s="25" t="str">
        <f>C33</f>
        <v>T5FourFoot</v>
      </c>
      <c r="R5" s="25" t="str">
        <f>C34</f>
        <v>T5HOFourFoot</v>
      </c>
      <c r="S5" s="25" t="str">
        <f>C35</f>
        <v>T8TwoFoot</v>
      </c>
      <c r="T5" s="25" t="str">
        <f>C36</f>
        <v>UBendReplacementLamps</v>
      </c>
      <c r="U5" s="26" t="str">
        <f>C37</f>
        <v>T8ThreeFoot</v>
      </c>
      <c r="V5" s="27" t="str">
        <f>C38</f>
        <v>T8EightFoot</v>
      </c>
      <c r="W5" s="26" t="str">
        <f>C39</f>
        <v>VerticallyMountedLamps</v>
      </c>
      <c r="X5" s="27" t="str">
        <f>C40</f>
        <v>HorizontallyMountedLamps</v>
      </c>
      <c r="Y5" s="26" t="str">
        <f>C41</f>
        <v>A2G11BaseReplacementLamps</v>
      </c>
    </row>
    <row r="6" spans="1:25" x14ac:dyDescent="0.25">
      <c r="B6" s="1" t="s">
        <v>167</v>
      </c>
      <c r="F6" s="5" t="s">
        <v>168</v>
      </c>
      <c r="G6" s="5" t="s">
        <v>168</v>
      </c>
      <c r="H6" s="5" t="s">
        <v>168</v>
      </c>
      <c r="I6" s="5" t="s">
        <v>168</v>
      </c>
      <c r="J6" s="24" t="s">
        <v>168</v>
      </c>
      <c r="K6" s="24" t="s">
        <v>168</v>
      </c>
      <c r="L6" s="24" t="s">
        <v>168</v>
      </c>
      <c r="M6" s="24" t="s">
        <v>168</v>
      </c>
      <c r="N6" s="24" t="s">
        <v>168</v>
      </c>
      <c r="O6" s="24" t="s">
        <v>168</v>
      </c>
      <c r="P6" s="24" t="s">
        <v>168</v>
      </c>
      <c r="Q6" s="24" t="s">
        <v>168</v>
      </c>
      <c r="R6" s="24" t="s">
        <v>168</v>
      </c>
      <c r="S6" s="24" t="s">
        <v>168</v>
      </c>
      <c r="T6" s="24" t="s">
        <v>168</v>
      </c>
      <c r="U6" s="24" t="s">
        <v>168</v>
      </c>
      <c r="V6" s="24" t="s">
        <v>168</v>
      </c>
      <c r="W6" s="24" t="s">
        <v>168</v>
      </c>
      <c r="X6" s="24" t="s">
        <v>168</v>
      </c>
      <c r="Y6" s="24" t="s">
        <v>168</v>
      </c>
    </row>
    <row r="7" spans="1:25" x14ac:dyDescent="0.25">
      <c r="B7" t="s">
        <v>169</v>
      </c>
      <c r="F7" s="5" t="s">
        <v>170</v>
      </c>
      <c r="G7" s="5" t="s">
        <v>170</v>
      </c>
      <c r="H7" s="5" t="s">
        <v>170</v>
      </c>
      <c r="I7" s="5" t="s">
        <v>170</v>
      </c>
      <c r="J7" s="5" t="s">
        <v>171</v>
      </c>
      <c r="K7" s="5" t="s">
        <v>171</v>
      </c>
      <c r="L7" s="5" t="s">
        <v>171</v>
      </c>
      <c r="M7" s="5" t="s">
        <v>171</v>
      </c>
      <c r="N7" s="5" t="s">
        <v>171</v>
      </c>
      <c r="O7" s="5" t="s">
        <v>171</v>
      </c>
      <c r="P7" s="5" t="s">
        <v>171</v>
      </c>
      <c r="Q7" s="5" t="s">
        <v>171</v>
      </c>
      <c r="R7" s="5" t="s">
        <v>171</v>
      </c>
      <c r="S7" s="5" t="s">
        <v>171</v>
      </c>
      <c r="T7" s="5" t="s">
        <v>171</v>
      </c>
      <c r="U7" s="5" t="s">
        <v>171</v>
      </c>
      <c r="V7" s="5" t="s">
        <v>171</v>
      </c>
      <c r="W7" s="5" t="s">
        <v>171</v>
      </c>
      <c r="X7" s="5" t="s">
        <v>171</v>
      </c>
      <c r="Y7" s="5" t="s">
        <v>171</v>
      </c>
    </row>
    <row r="8" spans="1:25" x14ac:dyDescent="0.25">
      <c r="B8" t="s">
        <v>172</v>
      </c>
      <c r="F8" s="5" t="s">
        <v>173</v>
      </c>
      <c r="G8" s="5" t="s">
        <v>173</v>
      </c>
      <c r="H8" s="5" t="s">
        <v>173</v>
      </c>
      <c r="I8" s="5" t="s">
        <v>173</v>
      </c>
      <c r="J8" s="5" t="s">
        <v>174</v>
      </c>
      <c r="K8" s="5" t="s">
        <v>174</v>
      </c>
      <c r="L8" s="5" t="s">
        <v>174</v>
      </c>
      <c r="M8" s="5" t="s">
        <v>174</v>
      </c>
      <c r="N8" s="5" t="s">
        <v>174</v>
      </c>
      <c r="O8" s="5" t="s">
        <v>174</v>
      </c>
      <c r="P8" s="5" t="s">
        <v>174</v>
      </c>
      <c r="Q8" s="5" t="s">
        <v>174</v>
      </c>
      <c r="R8" s="5" t="s">
        <v>174</v>
      </c>
      <c r="S8" s="5" t="s">
        <v>174</v>
      </c>
      <c r="T8" s="5" t="s">
        <v>174</v>
      </c>
      <c r="U8" s="5" t="s">
        <v>174</v>
      </c>
      <c r="V8" s="5" t="s">
        <v>174</v>
      </c>
      <c r="W8" s="5" t="s">
        <v>174</v>
      </c>
      <c r="X8" s="5" t="s">
        <v>174</v>
      </c>
      <c r="Y8" s="5" t="s">
        <v>174</v>
      </c>
    </row>
    <row r="9" spans="1:25" x14ac:dyDescent="0.25">
      <c r="F9" s="5" t="s">
        <v>175</v>
      </c>
      <c r="G9" s="5" t="s">
        <v>175</v>
      </c>
      <c r="H9" s="5" t="s">
        <v>175</v>
      </c>
      <c r="I9" s="5" t="s">
        <v>175</v>
      </c>
      <c r="J9" s="5" t="s">
        <v>176</v>
      </c>
      <c r="K9" s="5" t="s">
        <v>176</v>
      </c>
      <c r="L9" s="5" t="s">
        <v>176</v>
      </c>
      <c r="M9" s="5" t="s">
        <v>176</v>
      </c>
      <c r="N9" s="5" t="s">
        <v>176</v>
      </c>
      <c r="O9" s="5" t="s">
        <v>176</v>
      </c>
      <c r="P9" s="5" t="s">
        <v>176</v>
      </c>
      <c r="Q9" s="5" t="s">
        <v>176</v>
      </c>
      <c r="R9" s="5" t="s">
        <v>176</v>
      </c>
      <c r="S9" s="5" t="s">
        <v>176</v>
      </c>
      <c r="T9" s="5" t="s">
        <v>176</v>
      </c>
      <c r="U9" s="5" t="s">
        <v>176</v>
      </c>
      <c r="V9" s="5" t="s">
        <v>176</v>
      </c>
      <c r="W9" s="5" t="s">
        <v>176</v>
      </c>
      <c r="X9" s="5" t="s">
        <v>176</v>
      </c>
      <c r="Y9" s="5" t="s">
        <v>176</v>
      </c>
    </row>
    <row r="10" spans="1:25" x14ac:dyDescent="0.25">
      <c r="B10" s="1" t="s">
        <v>67</v>
      </c>
      <c r="C10" s="1" t="s">
        <v>177</v>
      </c>
      <c r="D10" s="1" t="s">
        <v>178</v>
      </c>
      <c r="F10" s="5" t="s">
        <v>174</v>
      </c>
      <c r="G10" s="5" t="s">
        <v>174</v>
      </c>
      <c r="H10" s="5" t="s">
        <v>174</v>
      </c>
      <c r="I10" s="5" t="s">
        <v>174</v>
      </c>
      <c r="J10" s="5" t="s">
        <v>175</v>
      </c>
      <c r="K10" s="5" t="s">
        <v>175</v>
      </c>
      <c r="L10" s="5" t="s">
        <v>175</v>
      </c>
      <c r="M10" s="5" t="s">
        <v>175</v>
      </c>
      <c r="N10" s="5" t="s">
        <v>175</v>
      </c>
      <c r="O10" s="5" t="s">
        <v>175</v>
      </c>
      <c r="P10" s="5" t="s">
        <v>175</v>
      </c>
      <c r="Q10" s="5" t="s">
        <v>175</v>
      </c>
      <c r="R10" s="5" t="s">
        <v>175</v>
      </c>
      <c r="S10" s="5" t="s">
        <v>175</v>
      </c>
      <c r="T10" s="5" t="s">
        <v>175</v>
      </c>
      <c r="U10" s="5" t="s">
        <v>175</v>
      </c>
      <c r="V10" s="5" t="s">
        <v>175</v>
      </c>
      <c r="W10" s="5" t="s">
        <v>175</v>
      </c>
      <c r="X10" s="5" t="s">
        <v>175</v>
      </c>
      <c r="Y10" s="5" t="s">
        <v>175</v>
      </c>
    </row>
    <row r="11" spans="1:25" x14ac:dyDescent="0.25">
      <c r="B11" t="s">
        <v>179</v>
      </c>
      <c r="C11" t="s">
        <v>180</v>
      </c>
      <c r="D11" t="s">
        <v>181</v>
      </c>
      <c r="F11" s="5" t="s">
        <v>182</v>
      </c>
      <c r="G11" s="5" t="s">
        <v>182</v>
      </c>
      <c r="H11" s="5" t="s">
        <v>182</v>
      </c>
      <c r="I11" s="5" t="s">
        <v>182</v>
      </c>
      <c r="J11" s="5" t="s">
        <v>183</v>
      </c>
      <c r="K11" s="5" t="s">
        <v>183</v>
      </c>
      <c r="L11" s="5" t="s">
        <v>183</v>
      </c>
      <c r="M11" s="5" t="s">
        <v>183</v>
      </c>
      <c r="N11" s="5" t="s">
        <v>183</v>
      </c>
      <c r="O11" s="5" t="s">
        <v>183</v>
      </c>
      <c r="P11" s="5" t="s">
        <v>183</v>
      </c>
      <c r="Q11" s="5" t="s">
        <v>183</v>
      </c>
      <c r="R11" s="5" t="s">
        <v>183</v>
      </c>
      <c r="S11" s="5" t="s">
        <v>183</v>
      </c>
      <c r="T11" s="5" t="s">
        <v>183</v>
      </c>
      <c r="U11" s="5" t="s">
        <v>183</v>
      </c>
      <c r="V11" s="5" t="s">
        <v>183</v>
      </c>
      <c r="W11" s="5" t="s">
        <v>183</v>
      </c>
      <c r="X11" s="5" t="s">
        <v>183</v>
      </c>
      <c r="Y11" s="5" t="s">
        <v>183</v>
      </c>
    </row>
    <row r="12" spans="1:25" x14ac:dyDescent="0.25">
      <c r="B12" t="s">
        <v>184</v>
      </c>
      <c r="C12" t="s">
        <v>185</v>
      </c>
      <c r="D12" t="s">
        <v>186</v>
      </c>
      <c r="F12" s="5" t="s">
        <v>187</v>
      </c>
      <c r="G12" s="5" t="s">
        <v>187</v>
      </c>
      <c r="H12" s="5" t="s">
        <v>187</v>
      </c>
      <c r="I12" s="5" t="s">
        <v>187</v>
      </c>
      <c r="J12" s="5" t="s">
        <v>188</v>
      </c>
      <c r="K12" s="5" t="s">
        <v>188</v>
      </c>
      <c r="L12" s="5" t="s">
        <v>188</v>
      </c>
      <c r="M12" s="5" t="s">
        <v>188</v>
      </c>
      <c r="N12" s="5" t="s">
        <v>188</v>
      </c>
      <c r="O12" s="5" t="s">
        <v>188</v>
      </c>
      <c r="P12" s="5" t="s">
        <v>188</v>
      </c>
      <c r="Q12" s="5" t="s">
        <v>188</v>
      </c>
      <c r="R12" s="5" t="s">
        <v>188</v>
      </c>
      <c r="S12" s="5" t="s">
        <v>188</v>
      </c>
      <c r="T12" s="5" t="s">
        <v>188</v>
      </c>
      <c r="U12" s="5" t="s">
        <v>188</v>
      </c>
      <c r="V12" s="5" t="s">
        <v>188</v>
      </c>
      <c r="W12" s="5" t="s">
        <v>188</v>
      </c>
      <c r="X12" s="5" t="s">
        <v>188</v>
      </c>
      <c r="Y12" s="5" t="s">
        <v>188</v>
      </c>
    </row>
    <row r="13" spans="1:25" x14ac:dyDescent="0.25">
      <c r="B13" t="s">
        <v>189</v>
      </c>
      <c r="C13" t="s">
        <v>190</v>
      </c>
      <c r="D13" t="s">
        <v>191</v>
      </c>
      <c r="F13" s="5" t="s">
        <v>192</v>
      </c>
      <c r="G13" s="5" t="s">
        <v>192</v>
      </c>
      <c r="H13" s="5" t="s">
        <v>192</v>
      </c>
      <c r="I13" s="5" t="s">
        <v>192</v>
      </c>
      <c r="J13" s="5" t="s">
        <v>193</v>
      </c>
      <c r="K13" s="5" t="s">
        <v>193</v>
      </c>
      <c r="L13" s="5" t="s">
        <v>193</v>
      </c>
      <c r="M13" s="5" t="s">
        <v>193</v>
      </c>
      <c r="N13" s="5" t="s">
        <v>193</v>
      </c>
      <c r="O13" s="5" t="s">
        <v>193</v>
      </c>
      <c r="P13" s="5" t="s">
        <v>193</v>
      </c>
      <c r="Q13" s="5" t="s">
        <v>193</v>
      </c>
      <c r="R13" s="5" t="s">
        <v>193</v>
      </c>
      <c r="S13" s="5" t="s">
        <v>193</v>
      </c>
      <c r="T13" s="5" t="s">
        <v>193</v>
      </c>
      <c r="U13" s="5" t="s">
        <v>193</v>
      </c>
      <c r="V13" s="5" t="s">
        <v>193</v>
      </c>
      <c r="W13" s="5" t="s">
        <v>193</v>
      </c>
      <c r="X13" s="5" t="s">
        <v>193</v>
      </c>
      <c r="Y13" s="5" t="s">
        <v>193</v>
      </c>
    </row>
    <row r="14" spans="1:25" x14ac:dyDescent="0.25">
      <c r="B14" t="s">
        <v>194</v>
      </c>
      <c r="C14" t="s">
        <v>195</v>
      </c>
      <c r="D14" t="s">
        <v>196</v>
      </c>
      <c r="F14" s="5" t="s">
        <v>197</v>
      </c>
      <c r="G14" s="5" t="s">
        <v>197</v>
      </c>
      <c r="H14" s="5" t="s">
        <v>197</v>
      </c>
      <c r="I14" s="5" t="s">
        <v>197</v>
      </c>
      <c r="J14" s="5" t="s">
        <v>198</v>
      </c>
      <c r="K14" s="5" t="s">
        <v>198</v>
      </c>
      <c r="L14" s="5" t="s">
        <v>198</v>
      </c>
      <c r="M14" s="5" t="s">
        <v>198</v>
      </c>
      <c r="N14" s="5" t="s">
        <v>198</v>
      </c>
      <c r="O14" s="5" t="s">
        <v>198</v>
      </c>
      <c r="P14" s="5" t="s">
        <v>198</v>
      </c>
      <c r="Q14" s="5" t="s">
        <v>198</v>
      </c>
      <c r="R14" s="5" t="s">
        <v>198</v>
      </c>
      <c r="S14" s="5" t="s">
        <v>198</v>
      </c>
      <c r="T14" s="5" t="s">
        <v>198</v>
      </c>
      <c r="U14" s="5" t="s">
        <v>198</v>
      </c>
      <c r="V14" s="5" t="s">
        <v>198</v>
      </c>
      <c r="W14" s="5" t="s">
        <v>198</v>
      </c>
      <c r="X14" s="5" t="s">
        <v>198</v>
      </c>
      <c r="Y14" s="5" t="s">
        <v>198</v>
      </c>
    </row>
    <row r="15" spans="1:25" x14ac:dyDescent="0.25">
      <c r="B15" t="s">
        <v>199</v>
      </c>
      <c r="C15" t="s">
        <v>200</v>
      </c>
      <c r="D15" t="s">
        <v>201</v>
      </c>
      <c r="F15" s="8" t="s">
        <v>202</v>
      </c>
      <c r="G15" s="8" t="s">
        <v>202</v>
      </c>
      <c r="H15" s="8" t="s">
        <v>202</v>
      </c>
      <c r="I15" s="8" t="s">
        <v>202</v>
      </c>
      <c r="J15" s="8" t="s">
        <v>203</v>
      </c>
      <c r="K15" s="8" t="s">
        <v>203</v>
      </c>
      <c r="L15" s="8" t="s">
        <v>203</v>
      </c>
      <c r="M15" s="8" t="s">
        <v>203</v>
      </c>
      <c r="N15" s="8" t="s">
        <v>203</v>
      </c>
      <c r="O15" s="8" t="s">
        <v>203</v>
      </c>
      <c r="P15" s="8" t="s">
        <v>203</v>
      </c>
      <c r="Q15" s="8" t="s">
        <v>203</v>
      </c>
      <c r="R15" s="8" t="s">
        <v>203</v>
      </c>
      <c r="S15" s="8" t="s">
        <v>203</v>
      </c>
      <c r="T15" s="8" t="s">
        <v>203</v>
      </c>
      <c r="U15" s="8" t="s">
        <v>203</v>
      </c>
      <c r="V15" s="8" t="s">
        <v>203</v>
      </c>
      <c r="W15" s="8" t="s">
        <v>203</v>
      </c>
      <c r="X15" s="8" t="s">
        <v>203</v>
      </c>
      <c r="Y15" s="8" t="s">
        <v>203</v>
      </c>
    </row>
    <row r="16" spans="1:25" x14ac:dyDescent="0.25">
      <c r="B16" t="s">
        <v>204</v>
      </c>
      <c r="C16" t="s">
        <v>205</v>
      </c>
      <c r="D16" t="s">
        <v>206</v>
      </c>
      <c r="F16" s="8" t="s">
        <v>207</v>
      </c>
      <c r="G16" s="8" t="s">
        <v>207</v>
      </c>
      <c r="H16" s="8" t="s">
        <v>207</v>
      </c>
      <c r="I16" s="8" t="s">
        <v>207</v>
      </c>
      <c r="J16" s="8" t="s">
        <v>208</v>
      </c>
      <c r="K16" s="8" t="s">
        <v>208</v>
      </c>
      <c r="L16" s="8" t="s">
        <v>208</v>
      </c>
      <c r="M16" s="8" t="s">
        <v>208</v>
      </c>
      <c r="N16" s="8" t="s">
        <v>208</v>
      </c>
      <c r="O16" s="8" t="s">
        <v>208</v>
      </c>
      <c r="P16" s="8" t="s">
        <v>208</v>
      </c>
      <c r="Q16" s="8" t="s">
        <v>208</v>
      </c>
      <c r="R16" s="8" t="s">
        <v>208</v>
      </c>
      <c r="S16" s="8" t="s">
        <v>208</v>
      </c>
      <c r="T16" s="8" t="s">
        <v>208</v>
      </c>
      <c r="U16" s="8" t="s">
        <v>208</v>
      </c>
      <c r="V16" s="8" t="s">
        <v>208</v>
      </c>
      <c r="W16" s="8" t="s">
        <v>208</v>
      </c>
      <c r="X16" s="8" t="s">
        <v>208</v>
      </c>
      <c r="Y16" s="8" t="s">
        <v>208</v>
      </c>
    </row>
    <row r="17" spans="2:25" x14ac:dyDescent="0.25">
      <c r="B17" s="164" t="s">
        <v>209</v>
      </c>
      <c r="C17" s="164" t="s">
        <v>210</v>
      </c>
      <c r="D17" s="164" t="s">
        <v>211</v>
      </c>
      <c r="F17" s="8" t="s">
        <v>212</v>
      </c>
      <c r="G17" s="8" t="s">
        <v>212</v>
      </c>
      <c r="H17" s="8" t="s">
        <v>212</v>
      </c>
      <c r="I17" s="8" t="s">
        <v>212</v>
      </c>
      <c r="J17" s="8" t="s">
        <v>213</v>
      </c>
      <c r="K17" s="8" t="s">
        <v>213</v>
      </c>
      <c r="L17" s="8" t="s">
        <v>213</v>
      </c>
      <c r="M17" s="8" t="s">
        <v>213</v>
      </c>
      <c r="N17" s="8" t="s">
        <v>213</v>
      </c>
      <c r="O17" s="8" t="s">
        <v>213</v>
      </c>
      <c r="P17" s="8" t="s">
        <v>213</v>
      </c>
      <c r="Q17" s="8" t="s">
        <v>213</v>
      </c>
      <c r="R17" s="8" t="s">
        <v>213</v>
      </c>
      <c r="S17" s="8" t="s">
        <v>213</v>
      </c>
      <c r="T17" s="8" t="s">
        <v>213</v>
      </c>
      <c r="U17" s="8" t="s">
        <v>213</v>
      </c>
      <c r="V17" s="8" t="s">
        <v>213</v>
      </c>
      <c r="W17" s="8" t="s">
        <v>213</v>
      </c>
      <c r="X17" s="8" t="s">
        <v>213</v>
      </c>
      <c r="Y17" s="8" t="s">
        <v>213</v>
      </c>
    </row>
    <row r="18" spans="2:25" x14ac:dyDescent="0.25">
      <c r="B18" t="s">
        <v>214</v>
      </c>
      <c r="C18" t="s">
        <v>215</v>
      </c>
      <c r="D18" t="s">
        <v>216</v>
      </c>
      <c r="F18" s="5" t="s">
        <v>217</v>
      </c>
      <c r="G18" s="5" t="s">
        <v>217</v>
      </c>
      <c r="H18" s="5" t="s">
        <v>217</v>
      </c>
      <c r="I18" s="5" t="s">
        <v>217</v>
      </c>
      <c r="J18" s="8" t="s">
        <v>218</v>
      </c>
      <c r="K18" s="8" t="s">
        <v>218</v>
      </c>
      <c r="L18" s="8" t="s">
        <v>218</v>
      </c>
      <c r="M18" s="8" t="s">
        <v>218</v>
      </c>
      <c r="N18" s="8" t="s">
        <v>218</v>
      </c>
      <c r="O18" s="8" t="s">
        <v>218</v>
      </c>
      <c r="P18" s="8" t="s">
        <v>218</v>
      </c>
      <c r="Q18" s="8" t="s">
        <v>218</v>
      </c>
      <c r="R18" s="8" t="s">
        <v>218</v>
      </c>
      <c r="S18" s="8" t="s">
        <v>218</v>
      </c>
      <c r="T18" s="8" t="s">
        <v>218</v>
      </c>
      <c r="U18" s="8" t="s">
        <v>218</v>
      </c>
      <c r="V18" s="8" t="s">
        <v>218</v>
      </c>
      <c r="W18" s="8" t="s">
        <v>218</v>
      </c>
      <c r="X18" s="8" t="s">
        <v>218</v>
      </c>
      <c r="Y18" s="8" t="s">
        <v>218</v>
      </c>
    </row>
    <row r="19" spans="2:25" x14ac:dyDescent="0.25">
      <c r="B19" s="164" t="s">
        <v>219</v>
      </c>
      <c r="C19" s="164" t="s">
        <v>220</v>
      </c>
      <c r="D19" s="164" t="s">
        <v>221</v>
      </c>
      <c r="F19" s="5" t="s">
        <v>222</v>
      </c>
      <c r="G19" s="5" t="s">
        <v>222</v>
      </c>
      <c r="H19" s="5" t="s">
        <v>222</v>
      </c>
      <c r="I19" s="5" t="s">
        <v>222</v>
      </c>
      <c r="J19" s="8" t="s">
        <v>223</v>
      </c>
      <c r="K19" s="8" t="s">
        <v>223</v>
      </c>
      <c r="L19" s="8" t="s">
        <v>223</v>
      </c>
      <c r="M19" s="8" t="s">
        <v>223</v>
      </c>
      <c r="N19" s="8" t="s">
        <v>223</v>
      </c>
      <c r="O19" s="8" t="s">
        <v>223</v>
      </c>
      <c r="P19" s="8" t="s">
        <v>223</v>
      </c>
      <c r="Q19" s="8" t="s">
        <v>223</v>
      </c>
      <c r="R19" s="8" t="s">
        <v>223</v>
      </c>
      <c r="S19" s="8" t="s">
        <v>223</v>
      </c>
      <c r="T19" s="8" t="s">
        <v>223</v>
      </c>
      <c r="U19" s="8" t="s">
        <v>223</v>
      </c>
      <c r="V19" s="8" t="s">
        <v>223</v>
      </c>
      <c r="W19" s="8" t="s">
        <v>223</v>
      </c>
      <c r="X19" s="8" t="s">
        <v>223</v>
      </c>
      <c r="Y19" s="8" t="s">
        <v>223</v>
      </c>
    </row>
    <row r="20" spans="2:25" x14ac:dyDescent="0.25">
      <c r="F20" s="5" t="s">
        <v>224</v>
      </c>
      <c r="G20" s="5" t="s">
        <v>224</v>
      </c>
      <c r="H20" s="5" t="s">
        <v>224</v>
      </c>
      <c r="I20" s="5" t="s">
        <v>224</v>
      </c>
      <c r="J20" s="8" t="s">
        <v>225</v>
      </c>
      <c r="K20" s="8" t="s">
        <v>225</v>
      </c>
      <c r="L20" s="8" t="s">
        <v>225</v>
      </c>
      <c r="M20" s="8" t="s">
        <v>225</v>
      </c>
      <c r="N20" s="8" t="s">
        <v>225</v>
      </c>
      <c r="O20" s="8" t="s">
        <v>225</v>
      </c>
      <c r="P20" s="8" t="s">
        <v>225</v>
      </c>
      <c r="Q20" s="8" t="s">
        <v>225</v>
      </c>
      <c r="R20" s="8" t="s">
        <v>225</v>
      </c>
      <c r="S20" s="8" t="s">
        <v>225</v>
      </c>
      <c r="T20" s="8" t="s">
        <v>225</v>
      </c>
      <c r="U20" s="8" t="s">
        <v>225</v>
      </c>
      <c r="V20" s="8" t="s">
        <v>225</v>
      </c>
      <c r="W20" s="8" t="s">
        <v>225</v>
      </c>
      <c r="X20" s="8" t="s">
        <v>225</v>
      </c>
      <c r="Y20" s="8" t="s">
        <v>225</v>
      </c>
    </row>
    <row r="21" spans="2:25" x14ac:dyDescent="0.25">
      <c r="B21" s="1" t="s">
        <v>68</v>
      </c>
      <c r="C21" s="1" t="s">
        <v>226</v>
      </c>
      <c r="D21" s="1" t="s">
        <v>227</v>
      </c>
      <c r="F21" s="5" t="s">
        <v>228</v>
      </c>
      <c r="G21" s="5" t="s">
        <v>228</v>
      </c>
      <c r="H21" s="5" t="s">
        <v>228</v>
      </c>
      <c r="I21" s="5" t="s">
        <v>228</v>
      </c>
      <c r="J21" s="8" t="s">
        <v>229</v>
      </c>
      <c r="K21" s="8" t="s">
        <v>229</v>
      </c>
      <c r="L21" s="8" t="s">
        <v>229</v>
      </c>
      <c r="M21" s="8" t="s">
        <v>229</v>
      </c>
      <c r="N21" s="8" t="s">
        <v>229</v>
      </c>
      <c r="O21" s="8" t="s">
        <v>229</v>
      </c>
      <c r="P21" s="8" t="s">
        <v>229</v>
      </c>
      <c r="Q21" s="8" t="s">
        <v>229</v>
      </c>
      <c r="R21" s="8" t="s">
        <v>229</v>
      </c>
      <c r="S21" s="8" t="s">
        <v>229</v>
      </c>
      <c r="T21" s="8" t="s">
        <v>229</v>
      </c>
      <c r="U21" s="8" t="s">
        <v>229</v>
      </c>
      <c r="V21" s="8" t="s">
        <v>229</v>
      </c>
      <c r="W21" s="8" t="s">
        <v>229</v>
      </c>
      <c r="X21" s="8" t="s">
        <v>229</v>
      </c>
      <c r="Y21" s="8" t="s">
        <v>229</v>
      </c>
    </row>
    <row r="22" spans="2:25" x14ac:dyDescent="0.25">
      <c r="B22" t="s">
        <v>230</v>
      </c>
      <c r="C22" t="s">
        <v>231</v>
      </c>
      <c r="D22" t="s">
        <v>232</v>
      </c>
      <c r="F22" s="5" t="s">
        <v>176</v>
      </c>
      <c r="G22" s="5" t="s">
        <v>176</v>
      </c>
      <c r="H22" s="5" t="s">
        <v>176</v>
      </c>
      <c r="I22" s="5" t="s">
        <v>176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</row>
    <row r="23" spans="2:25" x14ac:dyDescent="0.25">
      <c r="B23" t="s">
        <v>233</v>
      </c>
      <c r="C23" t="s">
        <v>234</v>
      </c>
      <c r="D23" t="s">
        <v>235</v>
      </c>
      <c r="F23" s="5" t="s">
        <v>236</v>
      </c>
      <c r="G23" s="5" t="s">
        <v>236</v>
      </c>
      <c r="H23" s="5" t="s">
        <v>236</v>
      </c>
      <c r="I23" s="5" t="s">
        <v>236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</row>
    <row r="24" spans="2:25" x14ac:dyDescent="0.25">
      <c r="B24" t="s">
        <v>237</v>
      </c>
      <c r="C24" t="s">
        <v>238</v>
      </c>
      <c r="D24" t="s">
        <v>239</v>
      </c>
      <c r="F24" s="5" t="s">
        <v>240</v>
      </c>
      <c r="G24" s="5" t="s">
        <v>240</v>
      </c>
      <c r="H24" s="5" t="s">
        <v>240</v>
      </c>
      <c r="I24" s="5" t="s">
        <v>240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2:25" x14ac:dyDescent="0.25">
      <c r="B25" t="s">
        <v>241</v>
      </c>
      <c r="C25" t="s">
        <v>242</v>
      </c>
      <c r="D25" t="s">
        <v>243</v>
      </c>
      <c r="F25" s="5" t="s">
        <v>244</v>
      </c>
      <c r="G25" s="5" t="s">
        <v>244</v>
      </c>
      <c r="H25" s="5" t="s">
        <v>244</v>
      </c>
      <c r="I25" s="5" t="s">
        <v>244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</row>
    <row r="26" spans="2:25" x14ac:dyDescent="0.25">
      <c r="B26" t="s">
        <v>245</v>
      </c>
      <c r="C26" t="s">
        <v>246</v>
      </c>
      <c r="D26" t="s">
        <v>247</v>
      </c>
      <c r="F26" s="5" t="s">
        <v>248</v>
      </c>
      <c r="G26" s="5" t="s">
        <v>248</v>
      </c>
      <c r="H26" s="5" t="s">
        <v>248</v>
      </c>
      <c r="I26" s="5" t="s">
        <v>248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</row>
    <row r="27" spans="2:25" x14ac:dyDescent="0.25">
      <c r="B27" t="s">
        <v>249</v>
      </c>
      <c r="C27" t="s">
        <v>250</v>
      </c>
      <c r="D27" t="s">
        <v>251</v>
      </c>
      <c r="F27" s="5" t="s">
        <v>252</v>
      </c>
      <c r="G27" s="5" t="s">
        <v>252</v>
      </c>
      <c r="H27" s="5" t="s">
        <v>252</v>
      </c>
      <c r="I27" s="5" t="s">
        <v>252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</row>
    <row r="28" spans="2:25" x14ac:dyDescent="0.25">
      <c r="B28" t="s">
        <v>253</v>
      </c>
      <c r="C28" t="s">
        <v>253</v>
      </c>
      <c r="D28" t="s">
        <v>254</v>
      </c>
      <c r="F28" s="5" t="s">
        <v>255</v>
      </c>
      <c r="G28" s="5" t="s">
        <v>255</v>
      </c>
      <c r="H28" s="5" t="s">
        <v>255</v>
      </c>
      <c r="I28" s="5" t="s">
        <v>255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</row>
    <row r="29" spans="2:25" x14ac:dyDescent="0.25">
      <c r="B29" t="s">
        <v>256</v>
      </c>
      <c r="C29" t="s">
        <v>257</v>
      </c>
      <c r="D29" t="s">
        <v>258</v>
      </c>
      <c r="F29" s="5" t="s">
        <v>259</v>
      </c>
      <c r="G29" s="5" t="s">
        <v>259</v>
      </c>
      <c r="H29" s="5" t="s">
        <v>259</v>
      </c>
      <c r="I29" s="5" t="s">
        <v>259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</row>
    <row r="30" spans="2:25" x14ac:dyDescent="0.25">
      <c r="B30" t="s">
        <v>260</v>
      </c>
      <c r="C30" t="s">
        <v>261</v>
      </c>
      <c r="D30" t="s">
        <v>262</v>
      </c>
      <c r="F30" s="5" t="s">
        <v>263</v>
      </c>
      <c r="G30" s="5" t="s">
        <v>263</v>
      </c>
      <c r="H30" s="5" t="s">
        <v>263</v>
      </c>
      <c r="I30" s="5" t="s">
        <v>263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</row>
    <row r="31" spans="2:25" x14ac:dyDescent="0.25">
      <c r="B31" t="s">
        <v>264</v>
      </c>
      <c r="C31" t="s">
        <v>265</v>
      </c>
      <c r="D31" t="s">
        <v>266</v>
      </c>
      <c r="F31" s="5" t="s">
        <v>267</v>
      </c>
      <c r="G31" s="5" t="s">
        <v>267</v>
      </c>
      <c r="H31" s="5" t="s">
        <v>267</v>
      </c>
      <c r="I31" s="5" t="s">
        <v>267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</row>
    <row r="32" spans="2:25" x14ac:dyDescent="0.25">
      <c r="B32" t="s">
        <v>268</v>
      </c>
      <c r="C32" t="s">
        <v>269</v>
      </c>
      <c r="D32" t="s">
        <v>270</v>
      </c>
      <c r="F32" s="5" t="s">
        <v>271</v>
      </c>
      <c r="G32" s="5" t="s">
        <v>271</v>
      </c>
      <c r="H32" s="5" t="s">
        <v>271</v>
      </c>
      <c r="I32" s="5" t="s">
        <v>271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</row>
    <row r="33" spans="2:99" x14ac:dyDescent="0.25">
      <c r="B33" t="s">
        <v>272</v>
      </c>
      <c r="C33" t="s">
        <v>273</v>
      </c>
      <c r="D33" t="s">
        <v>274</v>
      </c>
      <c r="F33" s="5" t="s">
        <v>275</v>
      </c>
      <c r="G33" s="5" t="s">
        <v>275</v>
      </c>
      <c r="H33" s="5" t="s">
        <v>275</v>
      </c>
      <c r="I33" s="5" t="s">
        <v>275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</row>
    <row r="34" spans="2:99" x14ac:dyDescent="0.25">
      <c r="B34" t="s">
        <v>276</v>
      </c>
      <c r="C34" t="s">
        <v>277</v>
      </c>
      <c r="D34" t="s">
        <v>278</v>
      </c>
      <c r="F34" s="5" t="s">
        <v>279</v>
      </c>
      <c r="G34" s="5" t="s">
        <v>279</v>
      </c>
      <c r="H34" s="5" t="s">
        <v>279</v>
      </c>
      <c r="I34" s="5" t="s">
        <v>279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</row>
    <row r="35" spans="2:99" x14ac:dyDescent="0.25">
      <c r="B35" t="s">
        <v>280</v>
      </c>
      <c r="C35" t="s">
        <v>281</v>
      </c>
      <c r="D35" t="s">
        <v>282</v>
      </c>
      <c r="F35" s="5" t="s">
        <v>283</v>
      </c>
      <c r="G35" s="5" t="s">
        <v>283</v>
      </c>
      <c r="H35" s="5" t="s">
        <v>283</v>
      </c>
      <c r="I35" s="5" t="s">
        <v>283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</row>
    <row r="36" spans="2:99" x14ac:dyDescent="0.25">
      <c r="B36" t="s">
        <v>284</v>
      </c>
      <c r="C36" t="s">
        <v>285</v>
      </c>
      <c r="D36" t="s">
        <v>286</v>
      </c>
      <c r="F36" s="5" t="s">
        <v>287</v>
      </c>
      <c r="G36" s="5" t="s">
        <v>287</v>
      </c>
      <c r="H36" s="5" t="s">
        <v>287</v>
      </c>
      <c r="I36" s="5" t="s">
        <v>287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spans="2:99" x14ac:dyDescent="0.25">
      <c r="B37" t="s">
        <v>288</v>
      </c>
      <c r="C37" t="s">
        <v>289</v>
      </c>
      <c r="D37" t="s">
        <v>290</v>
      </c>
      <c r="F37" s="5" t="s">
        <v>291</v>
      </c>
      <c r="G37" s="5" t="s">
        <v>291</v>
      </c>
      <c r="H37" s="5" t="s">
        <v>291</v>
      </c>
      <c r="I37" s="5" t="s">
        <v>291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</row>
    <row r="38" spans="2:99" x14ac:dyDescent="0.25">
      <c r="B38" t="s">
        <v>292</v>
      </c>
      <c r="C38" t="s">
        <v>293</v>
      </c>
      <c r="D38" t="s">
        <v>294</v>
      </c>
    </row>
    <row r="39" spans="2:99" x14ac:dyDescent="0.25">
      <c r="B39" t="s">
        <v>295</v>
      </c>
      <c r="C39" t="s">
        <v>296</v>
      </c>
      <c r="D39" t="s">
        <v>297</v>
      </c>
    </row>
    <row r="40" spans="2:99" x14ac:dyDescent="0.25">
      <c r="B40" t="s">
        <v>298</v>
      </c>
      <c r="C40" t="s">
        <v>299</v>
      </c>
      <c r="D40" t="s">
        <v>300</v>
      </c>
    </row>
    <row r="41" spans="2:99" x14ac:dyDescent="0.25">
      <c r="B41" t="s">
        <v>301</v>
      </c>
      <c r="C41" t="s">
        <v>302</v>
      </c>
      <c r="D41" t="s">
        <v>303</v>
      </c>
    </row>
    <row r="42" spans="2:99" ht="21" x14ac:dyDescent="0.35">
      <c r="B42" s="164" t="s">
        <v>304</v>
      </c>
      <c r="C42" s="164" t="s">
        <v>305</v>
      </c>
      <c r="D42" s="164" t="s">
        <v>306</v>
      </c>
      <c r="F42" s="278" t="s">
        <v>307</v>
      </c>
      <c r="G42" s="278"/>
      <c r="H42" s="278"/>
      <c r="I42" s="278"/>
    </row>
    <row r="43" spans="2:99" x14ac:dyDescent="0.25">
      <c r="F43" s="26" t="str">
        <f>$C45</f>
        <v>OutdoorPoleArmMountedAreaandRoadwayLuminaires</v>
      </c>
      <c r="G43" s="27" t="str">
        <f>$C46</f>
        <v>OutdoorPoleArmMountedDecorativeLuminaires</v>
      </c>
      <c r="H43" s="26" t="str">
        <f>$C47</f>
        <v>OutdoorZeroUplightWallMountedAreaLuminaire</v>
      </c>
      <c r="I43" s="27" t="str">
        <f>$C48</f>
        <v>OutdoorUplightEmittingWallMountedAreaLuminaire</v>
      </c>
      <c r="J43" s="26" t="str">
        <f>C49</f>
        <v>Bollards</v>
      </c>
      <c r="K43" s="27" t="str">
        <f>C50</f>
        <v>ParkingGarageLuminaires</v>
      </c>
      <c r="L43" s="26" t="str">
        <f>C51</f>
        <v>FuelPumpCanopyLuminaires</v>
      </c>
      <c r="M43" s="27" t="e">
        <f>#REF!</f>
        <v>#REF!</v>
      </c>
      <c r="N43" s="26" t="str">
        <f>C52</f>
        <v>ArchitecturalFloodandSpotLuminaires</v>
      </c>
      <c r="O43" s="27" t="str">
        <f>C53</f>
        <v>StairwellandPassagewayLuminaires</v>
      </c>
      <c r="P43" s="26" t="str">
        <f>C59</f>
        <v>WallWashLuminaires</v>
      </c>
      <c r="Q43" s="27" t="str">
        <f>C60</f>
        <v>TrackorMonoPointDirectionalLuminaires</v>
      </c>
      <c r="R43" s="26" t="str">
        <f>C61</f>
        <v>VerticalRefrigeratedCaseLuminaires</v>
      </c>
      <c r="S43" s="27" t="str">
        <f>C62</f>
        <v>HorizontalRefrigeratedCaseLuminaires</v>
      </c>
      <c r="T43" s="26" t="str">
        <f>C63</f>
        <v>DisplayCaseLuminaires</v>
      </c>
      <c r="U43" s="27" t="str">
        <f>C64</f>
        <v>A2x2LuminairesforAmbientLightingofInteriorCommercialSpaces</v>
      </c>
      <c r="V43" s="26" t="str">
        <f>C65</f>
        <v>A1x4LuminairesforAmbientLightingofInteriorCommercialSpaces</v>
      </c>
      <c r="W43" s="27" t="str">
        <f>C66</f>
        <v>A2x4LuminairesforAmbientLightingofInteriorCommercialSpaces</v>
      </c>
      <c r="X43" s="26" t="str">
        <f>C67</f>
        <v>DirectLinearAmbientLuminaires</v>
      </c>
      <c r="Y43" s="27" t="str">
        <f>C68</f>
        <v>LinearAmbientLuminaireswIndirectcomponent</v>
      </c>
      <c r="Z43" s="26" t="str">
        <f>C69</f>
        <v>HighBayLuminairesforCommercialandIndustrialBuildings</v>
      </c>
      <c r="AA43" s="27" t="str">
        <f>C70</f>
        <v>LowBayLuminairesforCommercialandIndustrialBuildings</v>
      </c>
      <c r="AB43" s="26" t="str">
        <f>C71</f>
        <v>HighBayAisleLuminaires</v>
      </c>
      <c r="AC43" s="27" t="str">
        <f>C75</f>
        <v>RetrofitKitsforOutdoorPoleArmMountedAreaandRoadwayLuminaires</v>
      </c>
      <c r="AD43" s="26" t="str">
        <f>C76</f>
        <v>RetrofitKitsforOutdoorPoleArmMountedDecorativeLuminaires</v>
      </c>
      <c r="AE43" s="27" t="str">
        <f>C77</f>
        <v>RetrofitKitsforLargeOutdoorPoleArmMountedAreaandRoadwayLuminaires</v>
      </c>
      <c r="AF43" s="26" t="str">
        <f>C78</f>
        <v>RetrofitKitsforOutdoorZeroUplightWallMountedAreaLuminaires</v>
      </c>
      <c r="AG43" s="27" t="str">
        <f>C79</f>
        <v>RetrofitKitsforParkingGarageLuminaires</v>
      </c>
      <c r="AH43" s="26" t="str">
        <f>C80</f>
        <v>RetrofitKitsforFuelPumpCanopyLuminaires</v>
      </c>
      <c r="AI43" s="27" t="str">
        <f>C81</f>
        <v>ReplacementLampsforOutdoorPoleArmMountedAreaandRoadwayLuminairesTypeB</v>
      </c>
      <c r="AJ43" s="26" t="str">
        <f>C82</f>
        <v>ReplacementLampsforOutdoorPoleArmMountedAreaandRoadwayLuminairesTypeC</v>
      </c>
      <c r="AK43" s="27" t="str">
        <f>C83</f>
        <v>ReplacementLampsforOutdoorPoleArmMountedDecorativeLuminairesTypeB</v>
      </c>
      <c r="AL43" s="26" t="str">
        <f>C84</f>
        <v>ReplacementLampsforOutdoorPoleArmMountedDecorativeLuminairesTypeC</v>
      </c>
      <c r="AM43" s="27" t="str">
        <f>C85</f>
        <v>ReplacementLampsforOutdoorZeroUplightWallMountedAreaLuminairesULTypeB</v>
      </c>
      <c r="AN43" s="26" t="str">
        <f>C86</f>
        <v>ReplacementLampsforOutdoorZeroUplightWallMountedAreaLuminairesULTypeC</v>
      </c>
      <c r="AO43" s="27" t="str">
        <f>C87</f>
        <v>ReplacementLampsforParkingGarageLuminairesTypeB</v>
      </c>
      <c r="AP43" s="26" t="str">
        <f>C88</f>
        <v>ReplacementLampsforParkingGarageLuminairesTypeC</v>
      </c>
      <c r="AQ43" s="27" t="str">
        <f>C89</f>
        <v>ReplacementLampsforFuelPumpCanopyLuminairesTypeB</v>
      </c>
      <c r="AR43" s="26" t="str">
        <f>C90</f>
        <v>ReplacementLampsforFuelPumpCanopyLuminairesTypeC</v>
      </c>
      <c r="AS43" s="27" t="str">
        <f>C91</f>
        <v>LinearRetrofitKitsfor2x2Luminaires</v>
      </c>
      <c r="AT43" s="26" t="str">
        <f>C92</f>
        <v>IntegratedRetrofitKitsfor2x2Luminaires</v>
      </c>
      <c r="AU43" s="27" t="str">
        <f>C93</f>
        <v>LinearRetrofitKitsfor1x4Luminaires</v>
      </c>
      <c r="AV43" s="26" t="str">
        <f>C94</f>
        <v>IntegratedRetrofitKitsfor1x4Luminaires</v>
      </c>
      <c r="AW43" s="27" t="str">
        <f>C95</f>
        <v>LinearRetrofitKitsfor2x4Luminaires</v>
      </c>
      <c r="AX43" s="26" t="str">
        <f>C96</f>
        <v>IntegratedRetrofitKitsfor2x4Luminaires</v>
      </c>
      <c r="AY43" s="27" t="str">
        <f>C97</f>
        <v>RetrofitKitsforDirectLinearAmbientLuminaires</v>
      </c>
      <c r="AZ43" s="26" t="str">
        <f>C98</f>
        <v>RetrofitKitsforHighBayLuminairesforCommercialandIndustrialBuildings</v>
      </c>
      <c r="BA43" s="27" t="str">
        <f>C99</f>
        <v>RetrofitKitsforLowBayLuminairesforCommercialandIndustrialBuildings</v>
      </c>
      <c r="BB43" s="26" t="str">
        <f>C100</f>
        <v>ReplacementLampsforHighBayLuminairesTypeB</v>
      </c>
      <c r="BC43" s="27" t="str">
        <f>C101</f>
        <v>ReplacementLampsforHighBayLuminairesTypeC</v>
      </c>
      <c r="BD43" s="26" t="str">
        <f>C102</f>
        <v>ReplacementLampsforLowBayLuminairesTypeB</v>
      </c>
      <c r="BE43" s="27" t="str">
        <f>C103</f>
        <v>ReplacementLampsforLowBayLuminairesTypeC</v>
      </c>
      <c r="BF43" s="26" t="str">
        <f>C104</f>
        <v>ReplacementLampsPlugandPlayULTypeA</v>
      </c>
      <c r="BG43" s="27" t="str">
        <f>C105</f>
        <v>InternalDriverLineVoltageULTypeBLamps</v>
      </c>
      <c r="BH43" s="26" t="str">
        <f>C106</f>
        <v>A1lampExternalDriverULTypeCLamps</v>
      </c>
      <c r="BI43" s="27" t="str">
        <f>C107</f>
        <v>A2lampExternalDriverULTypeCLamps</v>
      </c>
      <c r="BJ43" s="27" t="str">
        <f>C108</f>
        <v>A3lampExternalDriverULTypeCLamps</v>
      </c>
      <c r="BK43" s="26" t="str">
        <f>C109</f>
        <v>A4lampExternalDriverULTypeCLamps</v>
      </c>
      <c r="BL43" s="27" t="str">
        <f>C110</f>
        <v>A6lampExternalDriverULTypeCLamps</v>
      </c>
      <c r="BM43" s="26" t="str">
        <f>C111</f>
        <v>DualModeInternalDriverULTypeAandTypeB</v>
      </c>
      <c r="BN43" s="27" t="str">
        <f>C113</f>
        <v>Specialty1x1LuminairesforAmbientLightingofInteriorCommercialSpaces</v>
      </c>
      <c r="BO43" s="26" t="str">
        <f>C114</f>
        <v>Specialty1x2LuminairesforAmbientLightingofInteriorCommercialSpaces</v>
      </c>
      <c r="BP43" s="27" t="str">
        <f>C115</f>
        <v>SpecialtyCanopyLighting</v>
      </c>
      <c r="BQ43" s="26" t="str">
        <f>C117</f>
        <v>SpecialtyDirectLinearAmbientLuminairesWiderthan12inches</v>
      </c>
      <c r="BR43" s="27" t="str">
        <f>C118</f>
        <v>SpecialtyDirectionalFuelPumpCanopyLuminaires</v>
      </c>
      <c r="BS43" s="26" t="str">
        <f>B116</f>
        <v>Specialty: Direct/Indirect Wall-Wash</v>
      </c>
      <c r="BT43" s="26" t="str">
        <f>C119</f>
        <v>SpecialtyDoubleWallWash</v>
      </c>
      <c r="BU43" s="26" t="s">
        <v>308</v>
      </c>
      <c r="BV43" s="26" t="s">
        <v>309</v>
      </c>
      <c r="BW43" s="26" t="s">
        <v>310</v>
      </c>
      <c r="BX43" s="27" t="str">
        <f>C123</f>
        <v>SpecialtyHazardousAreaLighting</v>
      </c>
      <c r="BY43" s="27" t="str">
        <f>C124</f>
        <v>SpecialtyHazardousDirectLinearAmbientLuminaires</v>
      </c>
      <c r="BZ43" s="26" t="str">
        <f>C125</f>
        <v>SpecialtyHazardousEnvironmentHighBay</v>
      </c>
      <c r="CA43" s="27" t="str">
        <f>C126</f>
        <v>SpecialtyHazardousEnvironmentLowBay</v>
      </c>
      <c r="CB43" s="26" t="str">
        <f>C127</f>
        <v>SpecialtyHazardousFloodandSpotLuminaires</v>
      </c>
      <c r="CC43" s="27" t="str">
        <f>C128</f>
        <v>SpecialtyHazardousOutdoorPoleArmMountedAreaandRoadwayLuminaires</v>
      </c>
      <c r="CD43" s="26" t="str">
        <f>C129</f>
        <v>SpecialtyHazardousWallMountedLuminaire</v>
      </c>
      <c r="CE43" s="26" t="str">
        <f>C130</f>
        <v>SpecialtyHighBayIndirectComponent</v>
      </c>
      <c r="CF43" s="27" t="str">
        <f>C131</f>
        <v>SpecialtyIndirectFuelPumpCanopy</v>
      </c>
      <c r="CG43" s="27" t="s">
        <v>311</v>
      </c>
      <c r="CH43" s="26" t="str">
        <f>C132</f>
        <v>SpecialtyIndirectHighBay</v>
      </c>
      <c r="CI43" s="27" t="str">
        <f>C134</f>
        <v>SpecialtyIndoorFlood</v>
      </c>
      <c r="CJ43" s="27" t="str">
        <f>C135</f>
        <v>SpecialtyLowBayIndirectComponent</v>
      </c>
      <c r="CK43" s="26" t="str">
        <f>C136</f>
        <v>SpecialtyMetricTroffer</v>
      </c>
      <c r="CL43" s="27" t="str">
        <f>C137</f>
        <v>SpecialtyNatatoriumLighting</v>
      </c>
      <c r="CM43" s="27" t="str">
        <f>C138</f>
        <v>SpecialtySoffitLighting</v>
      </c>
      <c r="CN43" s="26" t="str">
        <f>C139</f>
        <v>SpecialtySpecialtyDimensionTroffers</v>
      </c>
      <c r="CO43" s="27" t="str">
        <f>C140</f>
        <v>SpecialtySpecialtyFlood</v>
      </c>
      <c r="CP43" s="26" t="str">
        <f>C141</f>
        <v>SpecialtySportsFlood</v>
      </c>
      <c r="CQ43" s="27" t="str">
        <f>C142</f>
        <v>SpecialtyTransportation</v>
      </c>
      <c r="CR43" s="26" t="str">
        <f>C143</f>
        <v>SpecialtyTunnelLighting</v>
      </c>
      <c r="CS43" s="27" t="str">
        <f>C144</f>
        <v>SpecialtyWallGrazingSlicing</v>
      </c>
      <c r="CT43" s="26" t="str">
        <f>C145</f>
        <v>SpecialtyOther</v>
      </c>
      <c r="CU43" s="26" t="s">
        <v>70</v>
      </c>
    </row>
    <row r="44" spans="2:99" x14ac:dyDescent="0.25">
      <c r="B44" s="1" t="s">
        <v>312</v>
      </c>
      <c r="C44" s="1" t="s">
        <v>313</v>
      </c>
      <c r="D44" s="1" t="s">
        <v>314</v>
      </c>
      <c r="E44" s="1" t="s">
        <v>315</v>
      </c>
      <c r="F44" s="8" t="s">
        <v>316</v>
      </c>
      <c r="G44" s="8" t="s">
        <v>316</v>
      </c>
      <c r="H44" s="8" t="s">
        <v>316</v>
      </c>
      <c r="I44" s="8" t="s">
        <v>316</v>
      </c>
      <c r="J44" s="8" t="s">
        <v>316</v>
      </c>
      <c r="K44" s="8" t="s">
        <v>316</v>
      </c>
      <c r="L44" s="8" t="s">
        <v>316</v>
      </c>
      <c r="M44" s="8" t="s">
        <v>316</v>
      </c>
      <c r="N44" s="8" t="s">
        <v>316</v>
      </c>
      <c r="O44" s="8" t="s">
        <v>316</v>
      </c>
      <c r="P44" s="8" t="s">
        <v>316</v>
      </c>
      <c r="Q44" s="8" t="s">
        <v>316</v>
      </c>
      <c r="R44" s="8" t="s">
        <v>316</v>
      </c>
      <c r="S44" s="8" t="s">
        <v>316</v>
      </c>
      <c r="T44" s="8" t="s">
        <v>316</v>
      </c>
      <c r="U44" s="8" t="s">
        <v>316</v>
      </c>
      <c r="V44" s="8" t="s">
        <v>316</v>
      </c>
      <c r="W44" s="8" t="s">
        <v>316</v>
      </c>
      <c r="X44" s="8" t="s">
        <v>316</v>
      </c>
      <c r="Y44" s="8" t="s">
        <v>316</v>
      </c>
      <c r="Z44" s="8" t="s">
        <v>316</v>
      </c>
      <c r="AA44" s="8" t="s">
        <v>316</v>
      </c>
      <c r="AB44" s="8" t="s">
        <v>316</v>
      </c>
      <c r="AC44" s="8" t="s">
        <v>316</v>
      </c>
      <c r="AD44" s="8" t="s">
        <v>316</v>
      </c>
      <c r="AE44" s="8" t="s">
        <v>316</v>
      </c>
      <c r="AF44" s="8" t="s">
        <v>316</v>
      </c>
      <c r="AG44" s="8" t="s">
        <v>316</v>
      </c>
      <c r="AH44" s="8" t="s">
        <v>316</v>
      </c>
      <c r="AI44" s="8" t="s">
        <v>316</v>
      </c>
      <c r="AJ44" s="8" t="s">
        <v>316</v>
      </c>
      <c r="AK44" s="8" t="s">
        <v>316</v>
      </c>
      <c r="AL44" s="8" t="s">
        <v>316</v>
      </c>
      <c r="AM44" s="8" t="s">
        <v>316</v>
      </c>
      <c r="AN44" s="8" t="s">
        <v>316</v>
      </c>
      <c r="AO44" s="8" t="s">
        <v>316</v>
      </c>
      <c r="AP44" s="8" t="s">
        <v>316</v>
      </c>
      <c r="AQ44" s="8" t="s">
        <v>316</v>
      </c>
      <c r="AR44" s="8" t="s">
        <v>316</v>
      </c>
      <c r="AS44" s="8" t="s">
        <v>316</v>
      </c>
      <c r="AT44" s="8" t="s">
        <v>316</v>
      </c>
      <c r="AU44" s="8" t="s">
        <v>316</v>
      </c>
      <c r="AV44" s="8" t="s">
        <v>316</v>
      </c>
      <c r="AW44" s="8" t="s">
        <v>316</v>
      </c>
      <c r="AX44" s="8" t="s">
        <v>316</v>
      </c>
      <c r="AY44" s="8" t="s">
        <v>316</v>
      </c>
      <c r="AZ44" s="8" t="s">
        <v>316</v>
      </c>
      <c r="BA44" s="8" t="s">
        <v>316</v>
      </c>
      <c r="BB44" s="8" t="s">
        <v>316</v>
      </c>
      <c r="BC44" s="8" t="s">
        <v>316</v>
      </c>
      <c r="BD44" s="8" t="s">
        <v>316</v>
      </c>
      <c r="BE44" s="8" t="s">
        <v>316</v>
      </c>
      <c r="BF44" s="8" t="s">
        <v>316</v>
      </c>
      <c r="BG44" s="8" t="s">
        <v>316</v>
      </c>
      <c r="BH44" s="8" t="s">
        <v>316</v>
      </c>
      <c r="BI44" s="8" t="s">
        <v>316</v>
      </c>
      <c r="BJ44" s="8" t="s">
        <v>316</v>
      </c>
      <c r="BK44" s="8" t="s">
        <v>316</v>
      </c>
      <c r="BL44" s="8" t="s">
        <v>316</v>
      </c>
      <c r="BM44" s="8" t="s">
        <v>316</v>
      </c>
      <c r="BN44" s="8" t="s">
        <v>316</v>
      </c>
      <c r="BO44" s="8" t="s">
        <v>316</v>
      </c>
      <c r="BP44" s="8" t="s">
        <v>316</v>
      </c>
      <c r="BQ44" s="8" t="s">
        <v>316</v>
      </c>
      <c r="BR44" s="8" t="s">
        <v>316</v>
      </c>
      <c r="BS44" s="8" t="s">
        <v>316</v>
      </c>
      <c r="BT44" s="8" t="s">
        <v>316</v>
      </c>
      <c r="BU44" s="8" t="s">
        <v>316</v>
      </c>
      <c r="BV44" s="8" t="s">
        <v>316</v>
      </c>
      <c r="BW44" s="8" t="s">
        <v>316</v>
      </c>
      <c r="BX44" s="8" t="s">
        <v>316</v>
      </c>
      <c r="BY44" s="8" t="s">
        <v>316</v>
      </c>
      <c r="BZ44" s="8" t="s">
        <v>316</v>
      </c>
      <c r="CA44" s="8" t="s">
        <v>316</v>
      </c>
      <c r="CB44" s="8" t="s">
        <v>316</v>
      </c>
      <c r="CC44" s="8" t="s">
        <v>316</v>
      </c>
      <c r="CD44" s="8" t="s">
        <v>316</v>
      </c>
      <c r="CE44" s="8" t="s">
        <v>316</v>
      </c>
      <c r="CF44" s="8" t="s">
        <v>316</v>
      </c>
      <c r="CG44" s="8" t="s">
        <v>316</v>
      </c>
      <c r="CH44" s="8" t="s">
        <v>316</v>
      </c>
      <c r="CI44" s="8" t="s">
        <v>316</v>
      </c>
      <c r="CJ44" s="8" t="s">
        <v>316</v>
      </c>
      <c r="CK44" s="8" t="s">
        <v>316</v>
      </c>
      <c r="CL44" s="8" t="s">
        <v>316</v>
      </c>
      <c r="CM44" s="8" t="s">
        <v>316</v>
      </c>
      <c r="CN44" s="8" t="s">
        <v>316</v>
      </c>
      <c r="CO44" s="8" t="s">
        <v>316</v>
      </c>
      <c r="CP44" s="8" t="s">
        <v>316</v>
      </c>
      <c r="CQ44" s="8" t="s">
        <v>316</v>
      </c>
      <c r="CR44" s="8" t="s">
        <v>316</v>
      </c>
      <c r="CS44" s="8" t="s">
        <v>316</v>
      </c>
      <c r="CT44" s="8" t="s">
        <v>316</v>
      </c>
      <c r="CU44" s="8" t="s">
        <v>316</v>
      </c>
    </row>
    <row r="45" spans="2:99" x14ac:dyDescent="0.25">
      <c r="B45" t="s">
        <v>317</v>
      </c>
      <c r="C45" t="s">
        <v>318</v>
      </c>
      <c r="D45" t="s">
        <v>319</v>
      </c>
      <c r="E45" t="s">
        <v>320</v>
      </c>
      <c r="F45" s="8" t="s">
        <v>321</v>
      </c>
      <c r="G45" s="8" t="s">
        <v>321</v>
      </c>
      <c r="H45" s="8" t="s">
        <v>321</v>
      </c>
      <c r="I45" s="8" t="s">
        <v>321</v>
      </c>
      <c r="J45" s="8" t="s">
        <v>321</v>
      </c>
      <c r="K45" s="8" t="s">
        <v>321</v>
      </c>
      <c r="L45" s="8" t="s">
        <v>321</v>
      </c>
      <c r="M45" s="8" t="s">
        <v>321</v>
      </c>
      <c r="N45" s="8" t="s">
        <v>321</v>
      </c>
      <c r="O45" s="8" t="s">
        <v>321</v>
      </c>
      <c r="P45" s="8" t="s">
        <v>321</v>
      </c>
      <c r="Q45" s="8" t="s">
        <v>321</v>
      </c>
      <c r="R45" s="8" t="s">
        <v>321</v>
      </c>
      <c r="S45" s="8" t="s">
        <v>321</v>
      </c>
      <c r="T45" s="8" t="s">
        <v>321</v>
      </c>
      <c r="U45" s="8" t="s">
        <v>321</v>
      </c>
      <c r="V45" s="8" t="s">
        <v>321</v>
      </c>
      <c r="W45" s="8" t="s">
        <v>321</v>
      </c>
      <c r="X45" s="8" t="s">
        <v>321</v>
      </c>
      <c r="Y45" s="8" t="s">
        <v>321</v>
      </c>
      <c r="Z45" s="8" t="s">
        <v>321</v>
      </c>
      <c r="AA45" s="8" t="s">
        <v>321</v>
      </c>
      <c r="AB45" s="8" t="s">
        <v>321</v>
      </c>
      <c r="AC45" s="8" t="s">
        <v>321</v>
      </c>
      <c r="AD45" s="8" t="s">
        <v>321</v>
      </c>
      <c r="AE45" s="8" t="s">
        <v>321</v>
      </c>
      <c r="AF45" s="8" t="s">
        <v>321</v>
      </c>
      <c r="AG45" s="8" t="s">
        <v>321</v>
      </c>
      <c r="AH45" s="8" t="s">
        <v>321</v>
      </c>
      <c r="AI45" s="8" t="s">
        <v>322</v>
      </c>
      <c r="AJ45" s="8" t="s">
        <v>322</v>
      </c>
      <c r="AK45" s="8" t="s">
        <v>322</v>
      </c>
      <c r="AL45" s="8" t="s">
        <v>322</v>
      </c>
      <c r="AM45" s="8" t="s">
        <v>322</v>
      </c>
      <c r="AN45" s="8" t="s">
        <v>322</v>
      </c>
      <c r="AO45" s="8" t="s">
        <v>322</v>
      </c>
      <c r="AP45" s="8" t="s">
        <v>322</v>
      </c>
      <c r="AQ45" s="8" t="s">
        <v>322</v>
      </c>
      <c r="AR45" s="8" t="s">
        <v>322</v>
      </c>
      <c r="AS45" s="8" t="s">
        <v>321</v>
      </c>
      <c r="AT45" s="8" t="s">
        <v>321</v>
      </c>
      <c r="AU45" s="8" t="s">
        <v>321</v>
      </c>
      <c r="AV45" s="8" t="s">
        <v>321</v>
      </c>
      <c r="AW45" s="8" t="s">
        <v>321</v>
      </c>
      <c r="AX45" s="8" t="s">
        <v>321</v>
      </c>
      <c r="AY45" s="8" t="s">
        <v>321</v>
      </c>
      <c r="AZ45" s="8" t="s">
        <v>321</v>
      </c>
      <c r="BA45" s="8" t="s">
        <v>321</v>
      </c>
      <c r="BB45" s="8" t="s">
        <v>322</v>
      </c>
      <c r="BC45" s="8" t="s">
        <v>322</v>
      </c>
      <c r="BD45" s="8" t="s">
        <v>322</v>
      </c>
      <c r="BE45" s="8" t="s">
        <v>322</v>
      </c>
      <c r="BF45" s="8" t="s">
        <v>322</v>
      </c>
      <c r="BG45" s="8" t="s">
        <v>322</v>
      </c>
      <c r="BH45" s="8" t="s">
        <v>322</v>
      </c>
      <c r="BI45" s="8" t="s">
        <v>322</v>
      </c>
      <c r="BJ45" s="8" t="s">
        <v>322</v>
      </c>
      <c r="BK45" s="8" t="s">
        <v>322</v>
      </c>
      <c r="BL45" s="8" t="s">
        <v>322</v>
      </c>
      <c r="BM45" s="8" t="s">
        <v>322</v>
      </c>
      <c r="BN45" s="8" t="s">
        <v>321</v>
      </c>
      <c r="BO45" s="8" t="s">
        <v>321</v>
      </c>
      <c r="BP45" s="8" t="s">
        <v>321</v>
      </c>
      <c r="BQ45" s="8" t="s">
        <v>321</v>
      </c>
      <c r="BR45" s="8" t="s">
        <v>321</v>
      </c>
      <c r="BS45" s="8" t="s">
        <v>321</v>
      </c>
      <c r="BT45" s="8" t="s">
        <v>321</v>
      </c>
      <c r="BU45" s="8" t="s">
        <v>321</v>
      </c>
      <c r="BV45" s="8" t="s">
        <v>321</v>
      </c>
      <c r="BW45" s="8" t="s">
        <v>321</v>
      </c>
      <c r="BX45" s="8" t="s">
        <v>321</v>
      </c>
      <c r="BY45" s="8" t="s">
        <v>321</v>
      </c>
      <c r="BZ45" s="8" t="s">
        <v>321</v>
      </c>
      <c r="CA45" s="8" t="s">
        <v>321</v>
      </c>
      <c r="CB45" s="8" t="s">
        <v>321</v>
      </c>
      <c r="CC45" s="8" t="s">
        <v>321</v>
      </c>
      <c r="CD45" s="8" t="s">
        <v>321</v>
      </c>
      <c r="CE45" s="8" t="s">
        <v>321</v>
      </c>
      <c r="CF45" s="8" t="s">
        <v>321</v>
      </c>
      <c r="CG45" s="8" t="s">
        <v>321</v>
      </c>
      <c r="CH45" s="8" t="s">
        <v>321</v>
      </c>
      <c r="CI45" s="8" t="s">
        <v>321</v>
      </c>
      <c r="CJ45" s="8" t="s">
        <v>321</v>
      </c>
      <c r="CK45" s="8" t="s">
        <v>321</v>
      </c>
      <c r="CL45" s="8" t="s">
        <v>321</v>
      </c>
      <c r="CM45" s="8" t="s">
        <v>321</v>
      </c>
      <c r="CN45" s="8" t="s">
        <v>321</v>
      </c>
      <c r="CO45" s="8" t="s">
        <v>321</v>
      </c>
      <c r="CP45" s="8" t="s">
        <v>321</v>
      </c>
      <c r="CQ45" s="8" t="s">
        <v>321</v>
      </c>
      <c r="CR45" s="8" t="s">
        <v>321</v>
      </c>
      <c r="CS45" s="8" t="s">
        <v>321</v>
      </c>
      <c r="CT45" s="8" t="s">
        <v>321</v>
      </c>
      <c r="CU45" s="8" t="s">
        <v>321</v>
      </c>
    </row>
    <row r="46" spans="2:99" x14ac:dyDescent="0.25">
      <c r="B46" t="s">
        <v>323</v>
      </c>
      <c r="C46" t="s">
        <v>324</v>
      </c>
      <c r="D46" t="s">
        <v>319</v>
      </c>
      <c r="E46" t="s">
        <v>325</v>
      </c>
      <c r="F46" s="8" t="s">
        <v>326</v>
      </c>
      <c r="G46" s="8" t="s">
        <v>326</v>
      </c>
      <c r="H46" s="8" t="s">
        <v>326</v>
      </c>
      <c r="I46" s="8" t="s">
        <v>326</v>
      </c>
      <c r="J46" s="8" t="s">
        <v>326</v>
      </c>
      <c r="K46" s="8" t="s">
        <v>326</v>
      </c>
      <c r="L46" s="8" t="s">
        <v>326</v>
      </c>
      <c r="M46" s="8" t="s">
        <v>326</v>
      </c>
      <c r="N46" s="8" t="s">
        <v>326</v>
      </c>
      <c r="O46" s="8" t="s">
        <v>326</v>
      </c>
      <c r="P46" s="8" t="s">
        <v>326</v>
      </c>
      <c r="Q46" s="8" t="s">
        <v>326</v>
      </c>
      <c r="R46" s="8" t="s">
        <v>326</v>
      </c>
      <c r="S46" s="8" t="s">
        <v>326</v>
      </c>
      <c r="T46" s="8" t="s">
        <v>326</v>
      </c>
      <c r="U46" s="8" t="s">
        <v>326</v>
      </c>
      <c r="V46" s="8" t="s">
        <v>326</v>
      </c>
      <c r="W46" s="8" t="s">
        <v>326</v>
      </c>
      <c r="X46" s="8" t="s">
        <v>326</v>
      </c>
      <c r="Y46" s="8" t="s">
        <v>326</v>
      </c>
      <c r="Z46" s="8" t="s">
        <v>326</v>
      </c>
      <c r="AA46" s="8" t="s">
        <v>326</v>
      </c>
      <c r="AB46" s="8" t="s">
        <v>326</v>
      </c>
      <c r="AC46" s="8" t="s">
        <v>326</v>
      </c>
      <c r="AD46" s="8" t="s">
        <v>326</v>
      </c>
      <c r="AE46" s="8" t="s">
        <v>326</v>
      </c>
      <c r="AF46" s="8" t="s">
        <v>326</v>
      </c>
      <c r="AG46" s="8" t="s">
        <v>326</v>
      </c>
      <c r="AH46" s="8" t="s">
        <v>326</v>
      </c>
      <c r="AI46" s="8" t="s">
        <v>326</v>
      </c>
      <c r="AJ46" s="8" t="s">
        <v>326</v>
      </c>
      <c r="AK46" s="8" t="s">
        <v>326</v>
      </c>
      <c r="AL46" s="8" t="s">
        <v>326</v>
      </c>
      <c r="AM46" s="8" t="s">
        <v>326</v>
      </c>
      <c r="AN46" s="8" t="s">
        <v>326</v>
      </c>
      <c r="AO46" s="8" t="s">
        <v>326</v>
      </c>
      <c r="AP46" s="8" t="s">
        <v>326</v>
      </c>
      <c r="AQ46" s="8" t="s">
        <v>326</v>
      </c>
      <c r="AR46" s="8" t="s">
        <v>326</v>
      </c>
      <c r="AS46" s="8" t="s">
        <v>326</v>
      </c>
      <c r="AT46" s="8" t="s">
        <v>326</v>
      </c>
      <c r="AU46" s="8" t="s">
        <v>326</v>
      </c>
      <c r="AV46" s="8" t="s">
        <v>326</v>
      </c>
      <c r="AW46" s="8" t="s">
        <v>326</v>
      </c>
      <c r="AX46" s="8" t="s">
        <v>326</v>
      </c>
      <c r="AY46" s="8" t="s">
        <v>326</v>
      </c>
      <c r="AZ46" s="8" t="s">
        <v>326</v>
      </c>
      <c r="BA46" s="8" t="s">
        <v>326</v>
      </c>
      <c r="BB46" s="8" t="s">
        <v>326</v>
      </c>
      <c r="BC46" s="8" t="s">
        <v>326</v>
      </c>
      <c r="BD46" s="8" t="s">
        <v>326</v>
      </c>
      <c r="BE46" s="8" t="s">
        <v>326</v>
      </c>
      <c r="BF46" s="8" t="s">
        <v>326</v>
      </c>
      <c r="BG46" s="8" t="s">
        <v>326</v>
      </c>
      <c r="BH46" s="8" t="s">
        <v>326</v>
      </c>
      <c r="BI46" s="8" t="s">
        <v>326</v>
      </c>
      <c r="BJ46" s="8" t="s">
        <v>326</v>
      </c>
      <c r="BK46" s="8" t="s">
        <v>326</v>
      </c>
      <c r="BL46" s="8" t="s">
        <v>326</v>
      </c>
      <c r="BM46" s="8" t="s">
        <v>326</v>
      </c>
      <c r="BN46" s="8" t="s">
        <v>326</v>
      </c>
      <c r="BO46" s="8" t="s">
        <v>326</v>
      </c>
      <c r="BP46" s="8" t="s">
        <v>326</v>
      </c>
      <c r="BQ46" s="8" t="s">
        <v>326</v>
      </c>
      <c r="BR46" s="8" t="s">
        <v>326</v>
      </c>
      <c r="BS46" s="8" t="s">
        <v>326</v>
      </c>
      <c r="BT46" s="8" t="s">
        <v>326</v>
      </c>
      <c r="BU46" s="8" t="s">
        <v>326</v>
      </c>
      <c r="BV46" s="8" t="s">
        <v>326</v>
      </c>
      <c r="BW46" s="8" t="s">
        <v>326</v>
      </c>
      <c r="BX46" s="8" t="s">
        <v>326</v>
      </c>
      <c r="BY46" s="8" t="s">
        <v>326</v>
      </c>
      <c r="BZ46" s="8" t="s">
        <v>326</v>
      </c>
      <c r="CA46" s="8" t="s">
        <v>326</v>
      </c>
      <c r="CB46" s="8" t="s">
        <v>326</v>
      </c>
      <c r="CC46" s="8" t="s">
        <v>326</v>
      </c>
      <c r="CD46" s="8" t="s">
        <v>326</v>
      </c>
      <c r="CE46" s="8" t="s">
        <v>326</v>
      </c>
      <c r="CF46" s="8" t="s">
        <v>326</v>
      </c>
      <c r="CG46" s="8" t="s">
        <v>326</v>
      </c>
      <c r="CH46" s="8" t="s">
        <v>326</v>
      </c>
      <c r="CI46" s="8" t="s">
        <v>326</v>
      </c>
      <c r="CJ46" s="8" t="s">
        <v>326</v>
      </c>
      <c r="CK46" s="8" t="s">
        <v>326</v>
      </c>
      <c r="CL46" s="8" t="s">
        <v>326</v>
      </c>
      <c r="CM46" s="8" t="s">
        <v>326</v>
      </c>
      <c r="CN46" s="8" t="s">
        <v>326</v>
      </c>
      <c r="CO46" s="8" t="s">
        <v>326</v>
      </c>
      <c r="CP46" s="8" t="s">
        <v>326</v>
      </c>
      <c r="CQ46" s="8" t="s">
        <v>326</v>
      </c>
      <c r="CR46" s="8" t="s">
        <v>326</v>
      </c>
      <c r="CS46" s="8" t="s">
        <v>326</v>
      </c>
      <c r="CT46" s="8" t="s">
        <v>326</v>
      </c>
      <c r="CU46" s="8" t="s">
        <v>326</v>
      </c>
    </row>
    <row r="47" spans="2:99" x14ac:dyDescent="0.25">
      <c r="B47" s="164" t="s">
        <v>327</v>
      </c>
      <c r="C47" s="164" t="s">
        <v>328</v>
      </c>
      <c r="D47" t="s">
        <v>319</v>
      </c>
      <c r="E47" t="s">
        <v>329</v>
      </c>
      <c r="F47" s="8" t="s">
        <v>330</v>
      </c>
      <c r="G47" s="8" t="s">
        <v>330</v>
      </c>
      <c r="H47" s="8" t="s">
        <v>330</v>
      </c>
      <c r="I47" s="8" t="s">
        <v>330</v>
      </c>
      <c r="J47" s="8" t="s">
        <v>330</v>
      </c>
      <c r="K47" s="8" t="s">
        <v>330</v>
      </c>
      <c r="L47" s="8" t="s">
        <v>330</v>
      </c>
      <c r="M47" s="8" t="s">
        <v>330</v>
      </c>
      <c r="N47" s="8" t="s">
        <v>330</v>
      </c>
      <c r="O47" s="8" t="s">
        <v>330</v>
      </c>
      <c r="P47" s="8" t="s">
        <v>330</v>
      </c>
      <c r="Q47" s="8" t="s">
        <v>330</v>
      </c>
      <c r="R47" s="8" t="s">
        <v>330</v>
      </c>
      <c r="S47" s="8" t="s">
        <v>330</v>
      </c>
      <c r="T47" s="8" t="s">
        <v>330</v>
      </c>
      <c r="U47" s="8" t="s">
        <v>330</v>
      </c>
      <c r="V47" s="8" t="s">
        <v>330</v>
      </c>
      <c r="W47" s="8" t="s">
        <v>330</v>
      </c>
      <c r="X47" s="8" t="s">
        <v>330</v>
      </c>
      <c r="Y47" s="8" t="s">
        <v>330</v>
      </c>
      <c r="Z47" s="8" t="s">
        <v>330</v>
      </c>
      <c r="AA47" s="8" t="s">
        <v>330</v>
      </c>
      <c r="AB47" s="8" t="s">
        <v>330</v>
      </c>
      <c r="AC47" s="8" t="s">
        <v>330</v>
      </c>
      <c r="AD47" s="8" t="s">
        <v>330</v>
      </c>
      <c r="AE47" s="8" t="s">
        <v>330</v>
      </c>
      <c r="AF47" s="8" t="s">
        <v>330</v>
      </c>
      <c r="AG47" s="8" t="s">
        <v>330</v>
      </c>
      <c r="AH47" s="8" t="s">
        <v>330</v>
      </c>
      <c r="AI47" s="8" t="s">
        <v>330</v>
      </c>
      <c r="AJ47" s="8" t="s">
        <v>330</v>
      </c>
      <c r="AK47" s="8" t="s">
        <v>330</v>
      </c>
      <c r="AL47" s="8" t="s">
        <v>330</v>
      </c>
      <c r="AM47" s="8" t="s">
        <v>330</v>
      </c>
      <c r="AN47" s="8" t="s">
        <v>330</v>
      </c>
      <c r="AO47" s="8" t="s">
        <v>330</v>
      </c>
      <c r="AP47" s="8" t="s">
        <v>330</v>
      </c>
      <c r="AQ47" s="8" t="s">
        <v>330</v>
      </c>
      <c r="AR47" s="8" t="s">
        <v>330</v>
      </c>
      <c r="AS47" s="8" t="s">
        <v>330</v>
      </c>
      <c r="AT47" s="8" t="s">
        <v>330</v>
      </c>
      <c r="AU47" s="8" t="s">
        <v>330</v>
      </c>
      <c r="AV47" s="8" t="s">
        <v>330</v>
      </c>
      <c r="AW47" s="8" t="s">
        <v>330</v>
      </c>
      <c r="AX47" s="8" t="s">
        <v>330</v>
      </c>
      <c r="AY47" s="8" t="s">
        <v>330</v>
      </c>
      <c r="AZ47" s="8" t="s">
        <v>330</v>
      </c>
      <c r="BA47" s="8" t="s">
        <v>330</v>
      </c>
      <c r="BB47" s="8" t="s">
        <v>330</v>
      </c>
      <c r="BC47" s="8" t="s">
        <v>330</v>
      </c>
      <c r="BD47" s="8" t="s">
        <v>330</v>
      </c>
      <c r="BE47" s="8" t="s">
        <v>330</v>
      </c>
      <c r="BF47" s="8" t="s">
        <v>330</v>
      </c>
      <c r="BG47" s="8" t="s">
        <v>330</v>
      </c>
      <c r="BH47" s="8" t="s">
        <v>330</v>
      </c>
      <c r="BI47" s="8" t="s">
        <v>330</v>
      </c>
      <c r="BJ47" s="8" t="s">
        <v>330</v>
      </c>
      <c r="BK47" s="8" t="s">
        <v>330</v>
      </c>
      <c r="BL47" s="8" t="s">
        <v>330</v>
      </c>
      <c r="BM47" s="8" t="s">
        <v>330</v>
      </c>
      <c r="BN47" s="8" t="s">
        <v>330</v>
      </c>
      <c r="BO47" s="8" t="s">
        <v>330</v>
      </c>
      <c r="BP47" s="8" t="s">
        <v>330</v>
      </c>
      <c r="BQ47" s="8" t="s">
        <v>330</v>
      </c>
      <c r="BR47" s="8" t="s">
        <v>330</v>
      </c>
      <c r="BS47" s="8" t="s">
        <v>330</v>
      </c>
      <c r="BT47" s="8" t="s">
        <v>330</v>
      </c>
      <c r="BU47" s="8" t="s">
        <v>330</v>
      </c>
      <c r="BV47" s="8" t="s">
        <v>330</v>
      </c>
      <c r="BW47" s="8" t="s">
        <v>330</v>
      </c>
      <c r="BX47" s="8" t="s">
        <v>330</v>
      </c>
      <c r="BY47" s="8" t="s">
        <v>330</v>
      </c>
      <c r="BZ47" s="8" t="s">
        <v>330</v>
      </c>
      <c r="CA47" s="8" t="s">
        <v>330</v>
      </c>
      <c r="CB47" s="8" t="s">
        <v>330</v>
      </c>
      <c r="CC47" s="8" t="s">
        <v>330</v>
      </c>
      <c r="CD47" s="8" t="s">
        <v>330</v>
      </c>
      <c r="CE47" s="8" t="s">
        <v>330</v>
      </c>
      <c r="CF47" s="8" t="s">
        <v>330</v>
      </c>
      <c r="CG47" s="8" t="s">
        <v>330</v>
      </c>
      <c r="CH47" s="8" t="s">
        <v>330</v>
      </c>
      <c r="CI47" s="8" t="s">
        <v>330</v>
      </c>
      <c r="CJ47" s="8" t="s">
        <v>330</v>
      </c>
      <c r="CK47" s="8" t="s">
        <v>330</v>
      </c>
      <c r="CL47" s="8" t="s">
        <v>330</v>
      </c>
      <c r="CM47" s="8" t="s">
        <v>330</v>
      </c>
      <c r="CN47" s="8" t="s">
        <v>330</v>
      </c>
      <c r="CO47" s="8" t="s">
        <v>330</v>
      </c>
      <c r="CP47" s="8" t="s">
        <v>330</v>
      </c>
      <c r="CQ47" s="8" t="s">
        <v>330</v>
      </c>
      <c r="CR47" s="8" t="s">
        <v>330</v>
      </c>
      <c r="CS47" s="8" t="s">
        <v>330</v>
      </c>
      <c r="CT47" s="8" t="s">
        <v>330</v>
      </c>
      <c r="CU47" s="8" t="s">
        <v>330</v>
      </c>
    </row>
    <row r="48" spans="2:99" x14ac:dyDescent="0.25">
      <c r="B48" s="164" t="s">
        <v>331</v>
      </c>
      <c r="C48" s="164" t="s">
        <v>332</v>
      </c>
      <c r="F48" s="8" t="s">
        <v>333</v>
      </c>
      <c r="G48" s="8" t="s">
        <v>333</v>
      </c>
      <c r="H48" s="8" t="s">
        <v>333</v>
      </c>
      <c r="I48" s="8" t="s">
        <v>333</v>
      </c>
      <c r="J48" s="8" t="s">
        <v>333</v>
      </c>
      <c r="K48" s="8" t="s">
        <v>333</v>
      </c>
      <c r="L48" s="8" t="s">
        <v>333</v>
      </c>
      <c r="M48" s="8" t="s">
        <v>333</v>
      </c>
      <c r="N48" s="8" t="s">
        <v>333</v>
      </c>
      <c r="O48" s="8" t="s">
        <v>333</v>
      </c>
      <c r="P48" s="8" t="s">
        <v>333</v>
      </c>
      <c r="Q48" s="8" t="s">
        <v>333</v>
      </c>
      <c r="R48" s="8" t="s">
        <v>333</v>
      </c>
      <c r="S48" s="8" t="s">
        <v>333</v>
      </c>
      <c r="T48" s="8" t="s">
        <v>333</v>
      </c>
      <c r="U48" s="8" t="s">
        <v>333</v>
      </c>
      <c r="V48" s="8" t="s">
        <v>333</v>
      </c>
      <c r="W48" s="8" t="s">
        <v>333</v>
      </c>
      <c r="X48" s="8" t="s">
        <v>333</v>
      </c>
      <c r="Y48" s="8" t="s">
        <v>333</v>
      </c>
      <c r="Z48" s="8" t="s">
        <v>333</v>
      </c>
      <c r="AA48" s="8" t="s">
        <v>333</v>
      </c>
      <c r="AB48" s="8" t="s">
        <v>333</v>
      </c>
      <c r="AC48" s="8" t="s">
        <v>333</v>
      </c>
      <c r="AD48" s="8" t="s">
        <v>333</v>
      </c>
      <c r="AE48" s="8" t="s">
        <v>333</v>
      </c>
      <c r="AF48" s="8" t="s">
        <v>333</v>
      </c>
      <c r="AG48" s="8" t="s">
        <v>333</v>
      </c>
      <c r="AH48" s="8" t="s">
        <v>333</v>
      </c>
      <c r="AI48" s="8" t="s">
        <v>321</v>
      </c>
      <c r="AJ48" s="8" t="s">
        <v>321</v>
      </c>
      <c r="AK48" s="8" t="s">
        <v>321</v>
      </c>
      <c r="AL48" s="8" t="s">
        <v>321</v>
      </c>
      <c r="AM48" s="8" t="s">
        <v>321</v>
      </c>
      <c r="AN48" s="8" t="s">
        <v>321</v>
      </c>
      <c r="AO48" s="8" t="s">
        <v>321</v>
      </c>
      <c r="AP48" s="8" t="s">
        <v>321</v>
      </c>
      <c r="AQ48" s="8" t="s">
        <v>321</v>
      </c>
      <c r="AR48" s="8" t="s">
        <v>321</v>
      </c>
      <c r="AS48" s="8" t="s">
        <v>333</v>
      </c>
      <c r="AT48" s="8" t="s">
        <v>333</v>
      </c>
      <c r="AU48" s="8" t="s">
        <v>333</v>
      </c>
      <c r="AV48" s="8" t="s">
        <v>333</v>
      </c>
      <c r="AW48" s="8" t="s">
        <v>333</v>
      </c>
      <c r="AX48" s="8" t="s">
        <v>333</v>
      </c>
      <c r="AY48" s="8" t="s">
        <v>333</v>
      </c>
      <c r="AZ48" s="8" t="s">
        <v>333</v>
      </c>
      <c r="BA48" s="8" t="s">
        <v>333</v>
      </c>
      <c r="BB48" s="8" t="s">
        <v>321</v>
      </c>
      <c r="BC48" s="8" t="s">
        <v>321</v>
      </c>
      <c r="BD48" s="8" t="s">
        <v>321</v>
      </c>
      <c r="BE48" s="8" t="s">
        <v>321</v>
      </c>
      <c r="BF48" s="8" t="s">
        <v>321</v>
      </c>
      <c r="BG48" s="8" t="s">
        <v>321</v>
      </c>
      <c r="BH48" s="8" t="s">
        <v>321</v>
      </c>
      <c r="BI48" s="8" t="s">
        <v>321</v>
      </c>
      <c r="BJ48" s="8" t="s">
        <v>321</v>
      </c>
      <c r="BK48" s="8" t="s">
        <v>321</v>
      </c>
      <c r="BL48" s="8" t="s">
        <v>321</v>
      </c>
      <c r="BM48" s="8" t="s">
        <v>321</v>
      </c>
      <c r="BN48" s="8" t="s">
        <v>333</v>
      </c>
      <c r="BO48" s="8" t="s">
        <v>333</v>
      </c>
      <c r="BP48" s="8" t="s">
        <v>333</v>
      </c>
      <c r="BQ48" s="8" t="s">
        <v>333</v>
      </c>
      <c r="BR48" s="8" t="s">
        <v>333</v>
      </c>
      <c r="BS48" s="8" t="s">
        <v>333</v>
      </c>
      <c r="BT48" s="8" t="s">
        <v>333</v>
      </c>
      <c r="BU48" s="8" t="s">
        <v>333</v>
      </c>
      <c r="BV48" s="8" t="s">
        <v>333</v>
      </c>
      <c r="BW48" s="8" t="s">
        <v>333</v>
      </c>
      <c r="BX48" s="8" t="s">
        <v>333</v>
      </c>
      <c r="BY48" s="8" t="s">
        <v>333</v>
      </c>
      <c r="BZ48" s="8" t="s">
        <v>333</v>
      </c>
      <c r="CA48" s="8" t="s">
        <v>333</v>
      </c>
      <c r="CB48" s="8" t="s">
        <v>333</v>
      </c>
      <c r="CC48" s="8" t="s">
        <v>333</v>
      </c>
      <c r="CD48" s="8" t="s">
        <v>333</v>
      </c>
      <c r="CE48" s="8" t="s">
        <v>333</v>
      </c>
      <c r="CF48" s="8" t="s">
        <v>333</v>
      </c>
      <c r="CG48" s="8" t="s">
        <v>333</v>
      </c>
      <c r="CH48" s="8" t="s">
        <v>333</v>
      </c>
      <c r="CI48" s="8" t="s">
        <v>333</v>
      </c>
      <c r="CJ48" s="8" t="s">
        <v>333</v>
      </c>
      <c r="CK48" s="8" t="s">
        <v>333</v>
      </c>
      <c r="CL48" s="8" t="s">
        <v>333</v>
      </c>
      <c r="CM48" s="8" t="s">
        <v>333</v>
      </c>
      <c r="CN48" s="8" t="s">
        <v>333</v>
      </c>
      <c r="CO48" s="8" t="s">
        <v>333</v>
      </c>
      <c r="CP48" s="8" t="s">
        <v>333</v>
      </c>
      <c r="CQ48" s="8" t="s">
        <v>333</v>
      </c>
      <c r="CR48" s="8" t="s">
        <v>333</v>
      </c>
      <c r="CS48" s="8" t="s">
        <v>333</v>
      </c>
      <c r="CT48" s="8" t="s">
        <v>333</v>
      </c>
      <c r="CU48" s="8" t="s">
        <v>334</v>
      </c>
    </row>
    <row r="49" spans="2:99" x14ac:dyDescent="0.25">
      <c r="B49" t="s">
        <v>335</v>
      </c>
      <c r="C49" t="s">
        <v>335</v>
      </c>
      <c r="D49" t="s">
        <v>319</v>
      </c>
      <c r="E49" t="s">
        <v>336</v>
      </c>
      <c r="F49" s="8" t="s">
        <v>337</v>
      </c>
      <c r="G49" s="8" t="s">
        <v>337</v>
      </c>
      <c r="H49" s="8" t="s">
        <v>337</v>
      </c>
      <c r="I49" s="8" t="s">
        <v>337</v>
      </c>
      <c r="J49" s="8" t="s">
        <v>337</v>
      </c>
      <c r="K49" s="8" t="s">
        <v>337</v>
      </c>
      <c r="L49" s="8" t="s">
        <v>337</v>
      </c>
      <c r="M49" s="8" t="s">
        <v>337</v>
      </c>
      <c r="N49" s="8" t="s">
        <v>337</v>
      </c>
      <c r="O49" s="8" t="s">
        <v>337</v>
      </c>
      <c r="P49" s="8" t="s">
        <v>337</v>
      </c>
      <c r="Q49" s="8" t="s">
        <v>337</v>
      </c>
      <c r="R49" s="8" t="s">
        <v>337</v>
      </c>
      <c r="S49" s="8" t="s">
        <v>337</v>
      </c>
      <c r="T49" s="8" t="s">
        <v>337</v>
      </c>
      <c r="U49" s="8" t="s">
        <v>337</v>
      </c>
      <c r="V49" s="8" t="s">
        <v>337</v>
      </c>
      <c r="W49" s="8" t="s">
        <v>337</v>
      </c>
      <c r="X49" s="8" t="s">
        <v>337</v>
      </c>
      <c r="Y49" s="8" t="s">
        <v>337</v>
      </c>
      <c r="Z49" s="8" t="s">
        <v>337</v>
      </c>
      <c r="AA49" s="8" t="s">
        <v>337</v>
      </c>
      <c r="AB49" s="8" t="s">
        <v>337</v>
      </c>
      <c r="AC49" s="8" t="s">
        <v>337</v>
      </c>
      <c r="AD49" s="8" t="s">
        <v>337</v>
      </c>
      <c r="AE49" s="8" t="s">
        <v>337</v>
      </c>
      <c r="AF49" s="8" t="s">
        <v>337</v>
      </c>
      <c r="AG49" s="8" t="s">
        <v>337</v>
      </c>
      <c r="AH49" s="8" t="s">
        <v>337</v>
      </c>
      <c r="AI49" s="8" t="s">
        <v>338</v>
      </c>
      <c r="AJ49" s="8" t="s">
        <v>338</v>
      </c>
      <c r="AK49" s="8" t="s">
        <v>338</v>
      </c>
      <c r="AL49" s="8" t="s">
        <v>338</v>
      </c>
      <c r="AM49" s="8" t="s">
        <v>338</v>
      </c>
      <c r="AN49" s="8" t="s">
        <v>338</v>
      </c>
      <c r="AO49" s="8" t="s">
        <v>338</v>
      </c>
      <c r="AP49" s="8" t="s">
        <v>338</v>
      </c>
      <c r="AQ49" s="8" t="s">
        <v>338</v>
      </c>
      <c r="AR49" s="8" t="s">
        <v>338</v>
      </c>
      <c r="AS49" s="8" t="s">
        <v>337</v>
      </c>
      <c r="AT49" s="8" t="s">
        <v>337</v>
      </c>
      <c r="AU49" s="8" t="s">
        <v>337</v>
      </c>
      <c r="AV49" s="8" t="s">
        <v>337</v>
      </c>
      <c r="AW49" s="8" t="s">
        <v>337</v>
      </c>
      <c r="AX49" s="8" t="s">
        <v>337</v>
      </c>
      <c r="AY49" s="8" t="s">
        <v>337</v>
      </c>
      <c r="AZ49" s="8" t="s">
        <v>337</v>
      </c>
      <c r="BA49" s="8" t="s">
        <v>337</v>
      </c>
      <c r="BB49" s="8" t="s">
        <v>338</v>
      </c>
      <c r="BC49" s="8" t="s">
        <v>338</v>
      </c>
      <c r="BD49" s="8" t="s">
        <v>338</v>
      </c>
      <c r="BE49" s="8" t="s">
        <v>338</v>
      </c>
      <c r="BF49" s="8" t="s">
        <v>338</v>
      </c>
      <c r="BG49" s="8" t="s">
        <v>338</v>
      </c>
      <c r="BH49" s="8" t="s">
        <v>338</v>
      </c>
      <c r="BI49" s="8" t="s">
        <v>338</v>
      </c>
      <c r="BJ49" s="8" t="s">
        <v>338</v>
      </c>
      <c r="BK49" s="8" t="s">
        <v>338</v>
      </c>
      <c r="BL49" s="8" t="s">
        <v>338</v>
      </c>
      <c r="BM49" s="8" t="s">
        <v>338</v>
      </c>
      <c r="BN49" s="8" t="s">
        <v>337</v>
      </c>
      <c r="BO49" s="8" t="s">
        <v>337</v>
      </c>
      <c r="BP49" s="8" t="s">
        <v>337</v>
      </c>
      <c r="BQ49" s="8" t="s">
        <v>337</v>
      </c>
      <c r="BR49" s="8" t="s">
        <v>337</v>
      </c>
      <c r="BS49" s="8" t="s">
        <v>337</v>
      </c>
      <c r="BT49" s="8" t="s">
        <v>337</v>
      </c>
      <c r="BU49" s="8" t="s">
        <v>337</v>
      </c>
      <c r="BV49" s="8" t="s">
        <v>337</v>
      </c>
      <c r="BW49" s="8" t="s">
        <v>337</v>
      </c>
      <c r="BX49" s="8" t="s">
        <v>337</v>
      </c>
      <c r="BY49" s="8" t="s">
        <v>337</v>
      </c>
      <c r="BZ49" s="8" t="s">
        <v>337</v>
      </c>
      <c r="CA49" s="8" t="s">
        <v>337</v>
      </c>
      <c r="CB49" s="8" t="s">
        <v>337</v>
      </c>
      <c r="CC49" s="8" t="s">
        <v>337</v>
      </c>
      <c r="CD49" s="8" t="s">
        <v>337</v>
      </c>
      <c r="CE49" s="8" t="s">
        <v>337</v>
      </c>
      <c r="CF49" s="8" t="s">
        <v>337</v>
      </c>
      <c r="CG49" s="8" t="s">
        <v>337</v>
      </c>
      <c r="CH49" s="8" t="s">
        <v>337</v>
      </c>
      <c r="CI49" s="8" t="s">
        <v>337</v>
      </c>
      <c r="CJ49" s="8" t="s">
        <v>337</v>
      </c>
      <c r="CK49" s="8" t="s">
        <v>337</v>
      </c>
      <c r="CL49" s="8" t="s">
        <v>337</v>
      </c>
      <c r="CM49" s="8" t="s">
        <v>337</v>
      </c>
      <c r="CN49" s="8" t="s">
        <v>337</v>
      </c>
      <c r="CO49" s="8" t="s">
        <v>337</v>
      </c>
      <c r="CP49" s="8" t="s">
        <v>337</v>
      </c>
      <c r="CQ49" s="8" t="s">
        <v>337</v>
      </c>
      <c r="CR49" s="8" t="s">
        <v>337</v>
      </c>
      <c r="CS49" s="8" t="s">
        <v>337</v>
      </c>
      <c r="CT49" s="8" t="s">
        <v>337</v>
      </c>
      <c r="CU49" s="8" t="s">
        <v>339</v>
      </c>
    </row>
    <row r="50" spans="2:99" x14ac:dyDescent="0.25">
      <c r="B50" t="s">
        <v>340</v>
      </c>
      <c r="C50" t="s">
        <v>341</v>
      </c>
      <c r="F50" s="8" t="s">
        <v>342</v>
      </c>
      <c r="G50" s="8" t="s">
        <v>342</v>
      </c>
      <c r="H50" s="8" t="s">
        <v>342</v>
      </c>
      <c r="I50" s="8" t="s">
        <v>342</v>
      </c>
      <c r="J50" s="8" t="s">
        <v>342</v>
      </c>
      <c r="K50" s="8" t="s">
        <v>342</v>
      </c>
      <c r="L50" s="8" t="s">
        <v>342</v>
      </c>
      <c r="M50" s="8" t="s">
        <v>342</v>
      </c>
      <c r="N50" s="8" t="s">
        <v>342</v>
      </c>
      <c r="O50" s="8" t="s">
        <v>342</v>
      </c>
      <c r="P50" s="8" t="s">
        <v>342</v>
      </c>
      <c r="Q50" s="8" t="s">
        <v>342</v>
      </c>
      <c r="R50" s="8" t="s">
        <v>342</v>
      </c>
      <c r="S50" s="8" t="s">
        <v>342</v>
      </c>
      <c r="T50" s="8" t="s">
        <v>342</v>
      </c>
      <c r="U50" s="8" t="s">
        <v>342</v>
      </c>
      <c r="V50" s="8" t="s">
        <v>342</v>
      </c>
      <c r="W50" s="8" t="s">
        <v>342</v>
      </c>
      <c r="X50" s="8" t="s">
        <v>342</v>
      </c>
      <c r="Y50" s="8" t="s">
        <v>342</v>
      </c>
      <c r="Z50" s="8" t="s">
        <v>342</v>
      </c>
      <c r="AA50" s="8" t="s">
        <v>342</v>
      </c>
      <c r="AB50" s="8" t="s">
        <v>342</v>
      </c>
      <c r="AC50" s="8" t="s">
        <v>342</v>
      </c>
      <c r="AD50" s="8" t="s">
        <v>342</v>
      </c>
      <c r="AE50" s="8" t="s">
        <v>342</v>
      </c>
      <c r="AF50" s="8" t="s">
        <v>342</v>
      </c>
      <c r="AG50" s="8" t="s">
        <v>342</v>
      </c>
      <c r="AH50" s="8" t="s">
        <v>342</v>
      </c>
      <c r="AI50" s="8" t="s">
        <v>343</v>
      </c>
      <c r="AJ50" s="8" t="s">
        <v>343</v>
      </c>
      <c r="AK50" s="8" t="s">
        <v>343</v>
      </c>
      <c r="AL50" s="8" t="s">
        <v>343</v>
      </c>
      <c r="AM50" s="8" t="s">
        <v>343</v>
      </c>
      <c r="AN50" s="8" t="s">
        <v>343</v>
      </c>
      <c r="AO50" s="8" t="s">
        <v>343</v>
      </c>
      <c r="AP50" s="8" t="s">
        <v>343</v>
      </c>
      <c r="AQ50" s="8" t="s">
        <v>343</v>
      </c>
      <c r="AR50" s="8" t="s">
        <v>343</v>
      </c>
      <c r="AS50" s="8" t="s">
        <v>342</v>
      </c>
      <c r="AT50" s="8" t="s">
        <v>342</v>
      </c>
      <c r="AU50" s="8" t="s">
        <v>342</v>
      </c>
      <c r="AV50" s="8" t="s">
        <v>342</v>
      </c>
      <c r="AW50" s="8" t="s">
        <v>342</v>
      </c>
      <c r="AX50" s="8" t="s">
        <v>342</v>
      </c>
      <c r="AY50" s="8" t="s">
        <v>342</v>
      </c>
      <c r="AZ50" s="8" t="s">
        <v>342</v>
      </c>
      <c r="BA50" s="8" t="s">
        <v>342</v>
      </c>
      <c r="BB50" s="8" t="s">
        <v>343</v>
      </c>
      <c r="BC50" s="8" t="s">
        <v>343</v>
      </c>
      <c r="BD50" s="8" t="s">
        <v>343</v>
      </c>
      <c r="BE50" s="8" t="s">
        <v>343</v>
      </c>
      <c r="BF50" s="8" t="s">
        <v>343</v>
      </c>
      <c r="BG50" s="8" t="s">
        <v>343</v>
      </c>
      <c r="BH50" s="8" t="s">
        <v>343</v>
      </c>
      <c r="BI50" s="8" t="s">
        <v>343</v>
      </c>
      <c r="BJ50" s="8" t="s">
        <v>343</v>
      </c>
      <c r="BK50" s="8" t="s">
        <v>343</v>
      </c>
      <c r="BL50" s="8" t="s">
        <v>343</v>
      </c>
      <c r="BM50" s="8" t="s">
        <v>343</v>
      </c>
      <c r="BN50" s="8" t="s">
        <v>342</v>
      </c>
      <c r="BO50" s="8" t="s">
        <v>342</v>
      </c>
      <c r="BP50" s="8" t="s">
        <v>342</v>
      </c>
      <c r="BQ50" s="8" t="s">
        <v>342</v>
      </c>
      <c r="BR50" s="8" t="s">
        <v>342</v>
      </c>
      <c r="BS50" s="8" t="s">
        <v>342</v>
      </c>
      <c r="BT50" s="8" t="s">
        <v>342</v>
      </c>
      <c r="BU50" s="8" t="s">
        <v>342</v>
      </c>
      <c r="BV50" s="8" t="s">
        <v>342</v>
      </c>
      <c r="BW50" s="8" t="s">
        <v>342</v>
      </c>
      <c r="BX50" s="8" t="s">
        <v>342</v>
      </c>
      <c r="BY50" s="8" t="s">
        <v>342</v>
      </c>
      <c r="BZ50" s="8" t="s">
        <v>342</v>
      </c>
      <c r="CA50" s="8" t="s">
        <v>342</v>
      </c>
      <c r="CB50" s="8" t="s">
        <v>342</v>
      </c>
      <c r="CC50" s="8" t="s">
        <v>342</v>
      </c>
      <c r="CD50" s="8" t="s">
        <v>342</v>
      </c>
      <c r="CE50" s="8" t="s">
        <v>342</v>
      </c>
      <c r="CF50" s="8" t="s">
        <v>342</v>
      </c>
      <c r="CG50" s="8" t="s">
        <v>342</v>
      </c>
      <c r="CH50" s="8" t="s">
        <v>342</v>
      </c>
      <c r="CI50" s="8" t="s">
        <v>342</v>
      </c>
      <c r="CJ50" s="8" t="s">
        <v>342</v>
      </c>
      <c r="CK50" s="8" t="s">
        <v>342</v>
      </c>
      <c r="CL50" s="8" t="s">
        <v>342</v>
      </c>
      <c r="CM50" s="8" t="s">
        <v>342</v>
      </c>
      <c r="CN50" s="8" t="s">
        <v>342</v>
      </c>
      <c r="CO50" s="8" t="s">
        <v>342</v>
      </c>
      <c r="CP50" s="8" t="s">
        <v>342</v>
      </c>
      <c r="CQ50" s="8" t="s">
        <v>342</v>
      </c>
      <c r="CR50" s="8" t="s">
        <v>342</v>
      </c>
      <c r="CS50" s="8" t="s">
        <v>342</v>
      </c>
      <c r="CT50" s="8" t="s">
        <v>342</v>
      </c>
      <c r="CU50" s="8" t="s">
        <v>344</v>
      </c>
    </row>
    <row r="51" spans="2:99" x14ac:dyDescent="0.25">
      <c r="B51" t="s">
        <v>345</v>
      </c>
      <c r="C51" t="s">
        <v>346</v>
      </c>
      <c r="D51" t="s">
        <v>319</v>
      </c>
      <c r="E51" t="s">
        <v>347</v>
      </c>
      <c r="F51" s="8" t="s">
        <v>348</v>
      </c>
      <c r="G51" s="8" t="s">
        <v>348</v>
      </c>
      <c r="H51" s="8" t="s">
        <v>348</v>
      </c>
      <c r="I51" s="8" t="s">
        <v>348</v>
      </c>
      <c r="J51" s="8" t="s">
        <v>348</v>
      </c>
      <c r="K51" s="8" t="s">
        <v>348</v>
      </c>
      <c r="L51" s="8" t="s">
        <v>348</v>
      </c>
      <c r="M51" s="8" t="s">
        <v>348</v>
      </c>
      <c r="N51" s="8" t="s">
        <v>348</v>
      </c>
      <c r="O51" s="8" t="s">
        <v>348</v>
      </c>
      <c r="P51" s="8" t="s">
        <v>348</v>
      </c>
      <c r="Q51" s="8" t="s">
        <v>348</v>
      </c>
      <c r="R51" s="8" t="s">
        <v>348</v>
      </c>
      <c r="S51" s="8" t="s">
        <v>348</v>
      </c>
      <c r="T51" s="8" t="s">
        <v>348</v>
      </c>
      <c r="U51" s="8" t="s">
        <v>348</v>
      </c>
      <c r="V51" s="8" t="s">
        <v>348</v>
      </c>
      <c r="W51" s="8" t="s">
        <v>348</v>
      </c>
      <c r="X51" s="8" t="s">
        <v>348</v>
      </c>
      <c r="Y51" s="8" t="s">
        <v>348</v>
      </c>
      <c r="Z51" s="8" t="s">
        <v>348</v>
      </c>
      <c r="AA51" s="8" t="s">
        <v>348</v>
      </c>
      <c r="AB51" s="8" t="s">
        <v>348</v>
      </c>
      <c r="AC51" s="8" t="s">
        <v>348</v>
      </c>
      <c r="AD51" s="8" t="s">
        <v>348</v>
      </c>
      <c r="AE51" s="8" t="s">
        <v>348</v>
      </c>
      <c r="AF51" s="8" t="s">
        <v>348</v>
      </c>
      <c r="AG51" s="8" t="s">
        <v>348</v>
      </c>
      <c r="AH51" s="8" t="s">
        <v>348</v>
      </c>
      <c r="AI51" s="8" t="s">
        <v>342</v>
      </c>
      <c r="AJ51" s="8" t="s">
        <v>342</v>
      </c>
      <c r="AK51" s="8" t="s">
        <v>342</v>
      </c>
      <c r="AL51" s="8" t="s">
        <v>342</v>
      </c>
      <c r="AM51" s="8" t="s">
        <v>342</v>
      </c>
      <c r="AN51" s="8" t="s">
        <v>342</v>
      </c>
      <c r="AO51" s="8" t="s">
        <v>342</v>
      </c>
      <c r="AP51" s="8" t="s">
        <v>342</v>
      </c>
      <c r="AQ51" s="8" t="s">
        <v>342</v>
      </c>
      <c r="AR51" s="8" t="s">
        <v>342</v>
      </c>
      <c r="AS51" s="8" t="s">
        <v>348</v>
      </c>
      <c r="AT51" s="8" t="s">
        <v>348</v>
      </c>
      <c r="AU51" s="8" t="s">
        <v>348</v>
      </c>
      <c r="AV51" s="8" t="s">
        <v>348</v>
      </c>
      <c r="AW51" s="8" t="s">
        <v>348</v>
      </c>
      <c r="AX51" s="8" t="s">
        <v>348</v>
      </c>
      <c r="AY51" s="8" t="s">
        <v>348</v>
      </c>
      <c r="AZ51" s="8" t="s">
        <v>348</v>
      </c>
      <c r="BA51" s="8" t="s">
        <v>348</v>
      </c>
      <c r="BB51" s="8" t="s">
        <v>342</v>
      </c>
      <c r="BC51" s="8" t="s">
        <v>342</v>
      </c>
      <c r="BD51" s="8" t="s">
        <v>342</v>
      </c>
      <c r="BE51" s="8" t="s">
        <v>342</v>
      </c>
      <c r="BF51" s="8" t="s">
        <v>342</v>
      </c>
      <c r="BG51" s="8" t="s">
        <v>342</v>
      </c>
      <c r="BH51" s="8" t="s">
        <v>342</v>
      </c>
      <c r="BI51" s="8" t="s">
        <v>342</v>
      </c>
      <c r="BJ51" s="8" t="s">
        <v>342</v>
      </c>
      <c r="BK51" s="8" t="s">
        <v>342</v>
      </c>
      <c r="BL51" s="8" t="s">
        <v>342</v>
      </c>
      <c r="BM51" s="8" t="s">
        <v>342</v>
      </c>
      <c r="BN51" s="8" t="s">
        <v>348</v>
      </c>
      <c r="BO51" s="8" t="s">
        <v>348</v>
      </c>
      <c r="BP51" s="8" t="s">
        <v>348</v>
      </c>
      <c r="BQ51" s="8" t="s">
        <v>348</v>
      </c>
      <c r="BR51" s="8" t="s">
        <v>348</v>
      </c>
      <c r="BS51" s="8" t="s">
        <v>348</v>
      </c>
      <c r="BT51" s="8" t="s">
        <v>348</v>
      </c>
      <c r="BU51" s="8" t="s">
        <v>348</v>
      </c>
      <c r="BV51" s="8" t="s">
        <v>348</v>
      </c>
      <c r="BW51" s="8" t="s">
        <v>348</v>
      </c>
      <c r="BX51" s="8" t="s">
        <v>348</v>
      </c>
      <c r="BY51" s="8" t="s">
        <v>348</v>
      </c>
      <c r="BZ51" s="8" t="s">
        <v>348</v>
      </c>
      <c r="CA51" s="8" t="s">
        <v>348</v>
      </c>
      <c r="CB51" s="8" t="s">
        <v>348</v>
      </c>
      <c r="CC51" s="8" t="s">
        <v>348</v>
      </c>
      <c r="CD51" s="8" t="s">
        <v>348</v>
      </c>
      <c r="CE51" s="8" t="s">
        <v>348</v>
      </c>
      <c r="CF51" s="8" t="s">
        <v>348</v>
      </c>
      <c r="CG51" s="8" t="s">
        <v>348</v>
      </c>
      <c r="CH51" s="8" t="s">
        <v>348</v>
      </c>
      <c r="CI51" s="8" t="s">
        <v>348</v>
      </c>
      <c r="CJ51" s="8" t="s">
        <v>348</v>
      </c>
      <c r="CK51" s="8" t="s">
        <v>348</v>
      </c>
      <c r="CL51" s="8" t="s">
        <v>348</v>
      </c>
      <c r="CM51" s="8" t="s">
        <v>348</v>
      </c>
      <c r="CN51" s="8" t="s">
        <v>348</v>
      </c>
      <c r="CO51" s="8" t="s">
        <v>348</v>
      </c>
      <c r="CP51" s="8" t="s">
        <v>348</v>
      </c>
      <c r="CQ51" s="8" t="s">
        <v>348</v>
      </c>
      <c r="CR51" s="8" t="s">
        <v>348</v>
      </c>
      <c r="CS51" s="8" t="s">
        <v>348</v>
      </c>
      <c r="CT51" s="8" t="s">
        <v>348</v>
      </c>
      <c r="CU51" s="8" t="s">
        <v>333</v>
      </c>
    </row>
    <row r="52" spans="2:99" x14ac:dyDescent="0.25">
      <c r="B52" t="s">
        <v>349</v>
      </c>
      <c r="C52" t="s">
        <v>350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8" t="s">
        <v>351</v>
      </c>
      <c r="AJ52" s="8" t="s">
        <v>351</v>
      </c>
      <c r="AK52" s="8" t="s">
        <v>351</v>
      </c>
      <c r="AL52" s="8" t="s">
        <v>351</v>
      </c>
      <c r="AM52" s="8" t="s">
        <v>351</v>
      </c>
      <c r="AN52" s="8" t="s">
        <v>351</v>
      </c>
      <c r="AO52" s="8" t="s">
        <v>351</v>
      </c>
      <c r="AP52" s="8" t="s">
        <v>351</v>
      </c>
      <c r="AQ52" s="8" t="s">
        <v>351</v>
      </c>
      <c r="AR52" s="8" t="s">
        <v>351</v>
      </c>
      <c r="AS52" s="6"/>
      <c r="AT52" s="6"/>
      <c r="AU52" s="6"/>
      <c r="AV52" s="6"/>
      <c r="AW52" s="6"/>
      <c r="AX52" s="6"/>
      <c r="AY52" s="6"/>
      <c r="AZ52" s="6"/>
      <c r="BA52" s="6"/>
      <c r="BB52" s="8" t="s">
        <v>351</v>
      </c>
      <c r="BC52" s="8" t="s">
        <v>351</v>
      </c>
      <c r="BD52" s="8" t="s">
        <v>351</v>
      </c>
      <c r="BE52" s="8" t="s">
        <v>351</v>
      </c>
      <c r="BF52" s="8" t="s">
        <v>351</v>
      </c>
      <c r="BG52" s="8" t="s">
        <v>351</v>
      </c>
      <c r="BH52" s="8" t="s">
        <v>351</v>
      </c>
      <c r="BI52" s="8" t="s">
        <v>351</v>
      </c>
      <c r="BJ52" s="8" t="s">
        <v>351</v>
      </c>
      <c r="BK52" s="8" t="s">
        <v>351</v>
      </c>
      <c r="BL52" s="8" t="s">
        <v>351</v>
      </c>
      <c r="BM52" s="8" t="s">
        <v>351</v>
      </c>
      <c r="BN52" s="8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8" t="s">
        <v>337</v>
      </c>
    </row>
    <row r="53" spans="2:99" x14ac:dyDescent="0.25">
      <c r="B53" t="s">
        <v>352</v>
      </c>
      <c r="C53" t="s">
        <v>353</v>
      </c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8" t="s">
        <v>333</v>
      </c>
      <c r="AJ53" s="8" t="s">
        <v>333</v>
      </c>
      <c r="AK53" s="8" t="s">
        <v>333</v>
      </c>
      <c r="AL53" s="8" t="s">
        <v>333</v>
      </c>
      <c r="AM53" s="8" t="s">
        <v>333</v>
      </c>
      <c r="AN53" s="8" t="s">
        <v>333</v>
      </c>
      <c r="AO53" s="8" t="s">
        <v>333</v>
      </c>
      <c r="AP53" s="8" t="s">
        <v>333</v>
      </c>
      <c r="AQ53" s="8" t="s">
        <v>333</v>
      </c>
      <c r="AR53" s="8" t="s">
        <v>333</v>
      </c>
      <c r="AS53" s="6"/>
      <c r="AT53" s="6"/>
      <c r="AU53" s="6"/>
      <c r="AV53" s="6"/>
      <c r="AW53" s="6"/>
      <c r="AX53" s="6"/>
      <c r="AY53" s="6"/>
      <c r="AZ53" s="6"/>
      <c r="BA53" s="6"/>
      <c r="BB53" s="8" t="s">
        <v>333</v>
      </c>
      <c r="BC53" s="8" t="s">
        <v>333</v>
      </c>
      <c r="BD53" s="8" t="s">
        <v>333</v>
      </c>
      <c r="BE53" s="8" t="s">
        <v>333</v>
      </c>
      <c r="BF53" s="8" t="s">
        <v>333</v>
      </c>
      <c r="BG53" s="8" t="s">
        <v>333</v>
      </c>
      <c r="BH53" s="8" t="s">
        <v>333</v>
      </c>
      <c r="BI53" s="8" t="s">
        <v>333</v>
      </c>
      <c r="BJ53" s="8" t="s">
        <v>333</v>
      </c>
      <c r="BK53" s="8" t="s">
        <v>333</v>
      </c>
      <c r="BL53" s="8" t="s">
        <v>333</v>
      </c>
      <c r="BM53" s="8" t="s">
        <v>333</v>
      </c>
      <c r="BN53" s="8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8" t="s">
        <v>342</v>
      </c>
    </row>
    <row r="54" spans="2:99" x14ac:dyDescent="0.25">
      <c r="B54" s="164" t="s">
        <v>354</v>
      </c>
      <c r="C54" s="164" t="s">
        <v>355</v>
      </c>
      <c r="D54" s="164" t="s">
        <v>319</v>
      </c>
      <c r="E54" s="164" t="s">
        <v>356</v>
      </c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8" t="s">
        <v>337</v>
      </c>
      <c r="AJ54" s="8" t="s">
        <v>337</v>
      </c>
      <c r="AK54" s="8" t="s">
        <v>337</v>
      </c>
      <c r="AL54" s="8" t="s">
        <v>337</v>
      </c>
      <c r="AM54" s="8" t="s">
        <v>337</v>
      </c>
      <c r="AN54" s="8" t="s">
        <v>337</v>
      </c>
      <c r="AO54" s="8" t="s">
        <v>337</v>
      </c>
      <c r="AP54" s="8" t="s">
        <v>337</v>
      </c>
      <c r="AQ54" s="8" t="s">
        <v>337</v>
      </c>
      <c r="AR54" s="8" t="s">
        <v>337</v>
      </c>
      <c r="AS54" s="6"/>
      <c r="AT54" s="6"/>
      <c r="AU54" s="6"/>
      <c r="AV54" s="6"/>
      <c r="AW54" s="6"/>
      <c r="AX54" s="6"/>
      <c r="AY54" s="6"/>
      <c r="AZ54" s="6"/>
      <c r="BA54" s="6"/>
      <c r="BB54" s="8" t="s">
        <v>337</v>
      </c>
      <c r="BC54" s="8" t="s">
        <v>337</v>
      </c>
      <c r="BD54" s="8" t="s">
        <v>337</v>
      </c>
      <c r="BE54" s="8" t="s">
        <v>337</v>
      </c>
      <c r="BF54" s="8" t="s">
        <v>337</v>
      </c>
      <c r="BG54" s="8" t="s">
        <v>337</v>
      </c>
      <c r="BH54" s="8" t="s">
        <v>337</v>
      </c>
      <c r="BI54" s="8" t="s">
        <v>337</v>
      </c>
      <c r="BJ54" s="8" t="s">
        <v>337</v>
      </c>
      <c r="BK54" s="8" t="s">
        <v>337</v>
      </c>
      <c r="BL54" s="8" t="s">
        <v>337</v>
      </c>
      <c r="BM54" s="8" t="s">
        <v>337</v>
      </c>
      <c r="BN54" s="8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8" t="s">
        <v>348</v>
      </c>
    </row>
    <row r="55" spans="2:99" x14ac:dyDescent="0.25">
      <c r="B55" s="164" t="s">
        <v>357</v>
      </c>
      <c r="C55" s="164" t="s">
        <v>358</v>
      </c>
      <c r="D55" s="164" t="s">
        <v>319</v>
      </c>
      <c r="E55" s="164" t="s">
        <v>359</v>
      </c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8" t="s">
        <v>348</v>
      </c>
      <c r="AJ55" s="8" t="s">
        <v>348</v>
      </c>
      <c r="AK55" s="8" t="s">
        <v>348</v>
      </c>
      <c r="AL55" s="8" t="s">
        <v>348</v>
      </c>
      <c r="AM55" s="8" t="s">
        <v>348</v>
      </c>
      <c r="AN55" s="8" t="s">
        <v>348</v>
      </c>
      <c r="AO55" s="8" t="s">
        <v>348</v>
      </c>
      <c r="AP55" s="8" t="s">
        <v>348</v>
      </c>
      <c r="AQ55" s="8" t="s">
        <v>348</v>
      </c>
      <c r="AR55" s="8" t="s">
        <v>348</v>
      </c>
      <c r="AS55" s="9"/>
      <c r="AT55" s="9"/>
      <c r="AU55" s="9"/>
      <c r="AV55" s="9"/>
      <c r="AW55" s="9"/>
      <c r="AX55" s="9"/>
      <c r="AY55" s="9"/>
      <c r="AZ55" s="9"/>
      <c r="BA55" s="9"/>
      <c r="BB55" s="8" t="s">
        <v>348</v>
      </c>
      <c r="BC55" s="8" t="s">
        <v>348</v>
      </c>
      <c r="BD55" s="8" t="s">
        <v>348</v>
      </c>
      <c r="BE55" s="8" t="s">
        <v>348</v>
      </c>
      <c r="BF55" s="8" t="s">
        <v>348</v>
      </c>
      <c r="BG55" s="8" t="s">
        <v>348</v>
      </c>
      <c r="BH55" s="8" t="s">
        <v>348</v>
      </c>
      <c r="BI55" s="8" t="s">
        <v>348</v>
      </c>
      <c r="BJ55" s="8" t="s">
        <v>348</v>
      </c>
      <c r="BK55" s="8" t="s">
        <v>348</v>
      </c>
      <c r="BL55" s="8" t="s">
        <v>348</v>
      </c>
      <c r="BM55" s="8" t="s">
        <v>348</v>
      </c>
      <c r="BN55" s="8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</row>
    <row r="56" spans="2:99" x14ac:dyDescent="0.25">
      <c r="B56" s="164" t="s">
        <v>360</v>
      </c>
      <c r="C56" s="164" t="s">
        <v>361</v>
      </c>
      <c r="D56" s="164" t="s">
        <v>319</v>
      </c>
      <c r="E56" s="164" t="s">
        <v>361</v>
      </c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8" t="s">
        <v>362</v>
      </c>
      <c r="AJ56" s="8" t="s">
        <v>362</v>
      </c>
      <c r="AK56" s="8" t="s">
        <v>362</v>
      </c>
      <c r="AL56" s="8" t="s">
        <v>362</v>
      </c>
      <c r="AM56" s="8" t="s">
        <v>362</v>
      </c>
      <c r="AN56" s="8" t="s">
        <v>362</v>
      </c>
      <c r="AO56" s="8" t="s">
        <v>362</v>
      </c>
      <c r="AP56" s="8" t="s">
        <v>362</v>
      </c>
      <c r="AQ56" s="8" t="s">
        <v>362</v>
      </c>
      <c r="AR56" s="8" t="s">
        <v>362</v>
      </c>
      <c r="AS56" s="9"/>
      <c r="AT56" s="9"/>
      <c r="AU56" s="9"/>
      <c r="AV56" s="9"/>
      <c r="AW56" s="9"/>
      <c r="AX56" s="9"/>
      <c r="AY56" s="9"/>
      <c r="AZ56" s="9"/>
      <c r="BA56" s="9"/>
      <c r="BB56" s="8" t="s">
        <v>362</v>
      </c>
      <c r="BC56" s="8" t="s">
        <v>362</v>
      </c>
      <c r="BD56" s="8" t="s">
        <v>362</v>
      </c>
      <c r="BE56" s="8" t="s">
        <v>362</v>
      </c>
      <c r="BF56" s="8" t="s">
        <v>362</v>
      </c>
      <c r="BG56" s="8" t="s">
        <v>362</v>
      </c>
      <c r="BH56" s="8" t="s">
        <v>362</v>
      </c>
      <c r="BI56" s="8" t="s">
        <v>362</v>
      </c>
      <c r="BJ56" s="8" t="s">
        <v>362</v>
      </c>
      <c r="BK56" s="8" t="s">
        <v>362</v>
      </c>
      <c r="BL56" s="8" t="s">
        <v>362</v>
      </c>
      <c r="BM56" s="8" t="s">
        <v>362</v>
      </c>
      <c r="BN56" s="8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</row>
    <row r="57" spans="2:99" x14ac:dyDescent="0.25">
      <c r="B57" s="166" t="s">
        <v>363</v>
      </c>
      <c r="C57" s="166" t="s">
        <v>364</v>
      </c>
      <c r="D57" s="164" t="s">
        <v>319</v>
      </c>
      <c r="E57" s="166" t="s">
        <v>364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8" t="s">
        <v>365</v>
      </c>
      <c r="AJ57" s="8" t="s">
        <v>365</v>
      </c>
      <c r="AK57" s="8" t="s">
        <v>365</v>
      </c>
      <c r="AL57" s="8" t="s">
        <v>365</v>
      </c>
      <c r="AM57" s="8" t="s">
        <v>365</v>
      </c>
      <c r="AN57" s="8" t="s">
        <v>365</v>
      </c>
      <c r="AO57" s="8" t="s">
        <v>365</v>
      </c>
      <c r="AP57" s="8" t="s">
        <v>365</v>
      </c>
      <c r="AQ57" s="8" t="s">
        <v>365</v>
      </c>
      <c r="AR57" s="8" t="s">
        <v>365</v>
      </c>
      <c r="AS57" s="9"/>
      <c r="AT57" s="9"/>
      <c r="AU57" s="9"/>
      <c r="AV57" s="9"/>
      <c r="AW57" s="9"/>
      <c r="AX57" s="9"/>
      <c r="AY57" s="9"/>
      <c r="AZ57" s="9"/>
      <c r="BA57" s="9"/>
      <c r="BB57" s="8" t="s">
        <v>365</v>
      </c>
      <c r="BC57" s="8" t="s">
        <v>365</v>
      </c>
      <c r="BD57" s="8" t="s">
        <v>365</v>
      </c>
      <c r="BE57" s="8" t="s">
        <v>365</v>
      </c>
      <c r="BF57" s="8" t="s">
        <v>365</v>
      </c>
      <c r="BG57" s="8" t="s">
        <v>365</v>
      </c>
      <c r="BH57" s="8" t="s">
        <v>365</v>
      </c>
      <c r="BI57" s="8" t="s">
        <v>365</v>
      </c>
      <c r="BJ57" s="8" t="s">
        <v>365</v>
      </c>
      <c r="BK57" s="8" t="s">
        <v>365</v>
      </c>
      <c r="BL57" s="8" t="s">
        <v>365</v>
      </c>
      <c r="BM57" s="8" t="s">
        <v>365</v>
      </c>
      <c r="BN57" s="8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</row>
    <row r="58" spans="2:99" x14ac:dyDescent="0.25">
      <c r="B58" s="166" t="s">
        <v>366</v>
      </c>
      <c r="C58" s="166" t="s">
        <v>367</v>
      </c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8" t="s">
        <v>368</v>
      </c>
      <c r="AJ58" s="8" t="s">
        <v>368</v>
      </c>
      <c r="AK58" s="8" t="s">
        <v>368</v>
      </c>
      <c r="AL58" s="8" t="s">
        <v>368</v>
      </c>
      <c r="AM58" s="8" t="s">
        <v>368</v>
      </c>
      <c r="AN58" s="8" t="s">
        <v>368</v>
      </c>
      <c r="AO58" s="8" t="s">
        <v>368</v>
      </c>
      <c r="AP58" s="8" t="s">
        <v>368</v>
      </c>
      <c r="AQ58" s="8" t="s">
        <v>368</v>
      </c>
      <c r="AR58" s="8" t="s">
        <v>368</v>
      </c>
      <c r="AS58" s="9"/>
      <c r="AT58" s="9"/>
      <c r="AU58" s="9"/>
      <c r="AV58" s="9"/>
      <c r="AW58" s="9"/>
      <c r="AX58" s="9"/>
      <c r="AY58" s="9"/>
      <c r="AZ58" s="9"/>
      <c r="BA58" s="9"/>
      <c r="BB58" s="8" t="s">
        <v>368</v>
      </c>
      <c r="BC58" s="8" t="s">
        <v>368</v>
      </c>
      <c r="BD58" s="8" t="s">
        <v>368</v>
      </c>
      <c r="BE58" s="8" t="s">
        <v>368</v>
      </c>
      <c r="BF58" s="8" t="s">
        <v>368</v>
      </c>
      <c r="BG58" s="8" t="s">
        <v>368</v>
      </c>
      <c r="BH58" s="8" t="s">
        <v>368</v>
      </c>
      <c r="BI58" s="8" t="s">
        <v>368</v>
      </c>
      <c r="BJ58" s="8" t="s">
        <v>368</v>
      </c>
      <c r="BK58" s="8" t="s">
        <v>368</v>
      </c>
      <c r="BL58" s="8" t="s">
        <v>368</v>
      </c>
      <c r="BM58" s="8" t="s">
        <v>368</v>
      </c>
      <c r="BN58" s="8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</row>
    <row r="59" spans="2:99" x14ac:dyDescent="0.25">
      <c r="B59" t="s">
        <v>369</v>
      </c>
      <c r="C59" t="s">
        <v>370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8" t="s">
        <v>371</v>
      </c>
      <c r="AJ59" s="8" t="s">
        <v>371</v>
      </c>
      <c r="AK59" s="8" t="s">
        <v>371</v>
      </c>
      <c r="AL59" s="8" t="s">
        <v>371</v>
      </c>
      <c r="AM59" s="8" t="s">
        <v>371</v>
      </c>
      <c r="AN59" s="8" t="s">
        <v>371</v>
      </c>
      <c r="AO59" s="8" t="s">
        <v>371</v>
      </c>
      <c r="AP59" s="8" t="s">
        <v>371</v>
      </c>
      <c r="AQ59" s="8" t="s">
        <v>371</v>
      </c>
      <c r="AR59" s="8" t="s">
        <v>371</v>
      </c>
      <c r="AS59" s="9"/>
      <c r="AT59" s="9"/>
      <c r="AU59" s="9"/>
      <c r="AV59" s="9"/>
      <c r="AW59" s="9"/>
      <c r="AX59" s="9"/>
      <c r="AY59" s="9"/>
      <c r="AZ59" s="9"/>
      <c r="BA59" s="9"/>
      <c r="BB59" s="8" t="s">
        <v>371</v>
      </c>
      <c r="BC59" s="8" t="s">
        <v>371</v>
      </c>
      <c r="BD59" s="8" t="s">
        <v>371</v>
      </c>
      <c r="BE59" s="8" t="s">
        <v>371</v>
      </c>
      <c r="BF59" s="8" t="s">
        <v>371</v>
      </c>
      <c r="BG59" s="8" t="s">
        <v>371</v>
      </c>
      <c r="BH59" s="8" t="s">
        <v>371</v>
      </c>
      <c r="BI59" s="8" t="s">
        <v>371</v>
      </c>
      <c r="BJ59" s="8" t="s">
        <v>371</v>
      </c>
      <c r="BK59" s="8" t="s">
        <v>371</v>
      </c>
      <c r="BL59" s="8" t="s">
        <v>371</v>
      </c>
      <c r="BM59" s="8" t="s">
        <v>371</v>
      </c>
      <c r="BN59" s="8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</row>
    <row r="60" spans="2:99" x14ac:dyDescent="0.25">
      <c r="B60" t="s">
        <v>372</v>
      </c>
      <c r="C60" t="s">
        <v>373</v>
      </c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9"/>
      <c r="AT60" s="9"/>
      <c r="AU60" s="9"/>
      <c r="AV60" s="9"/>
      <c r="AW60" s="9"/>
      <c r="AX60" s="9"/>
      <c r="AY60" s="9"/>
      <c r="AZ60" s="9"/>
      <c r="BA60" s="9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</row>
    <row r="61" spans="2:99" x14ac:dyDescent="0.25">
      <c r="B61" t="s">
        <v>374</v>
      </c>
      <c r="C61" t="s">
        <v>375</v>
      </c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9"/>
      <c r="AT61" s="9"/>
      <c r="AU61" s="9"/>
      <c r="AV61" s="9"/>
      <c r="AW61" s="9"/>
      <c r="AX61" s="9"/>
      <c r="AY61" s="9"/>
      <c r="AZ61" s="9"/>
      <c r="BA61" s="9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</row>
    <row r="62" spans="2:99" x14ac:dyDescent="0.25">
      <c r="B62" t="s">
        <v>376</v>
      </c>
      <c r="C62" t="s">
        <v>377</v>
      </c>
    </row>
    <row r="63" spans="2:99" x14ac:dyDescent="0.25">
      <c r="B63" t="s">
        <v>378</v>
      </c>
      <c r="C63" t="s">
        <v>379</v>
      </c>
    </row>
    <row r="64" spans="2:99" ht="21" x14ac:dyDescent="0.35">
      <c r="B64" t="s">
        <v>380</v>
      </c>
      <c r="C64" t="s">
        <v>381</v>
      </c>
      <c r="F64" s="278" t="s">
        <v>382</v>
      </c>
      <c r="G64" s="278"/>
      <c r="H64" s="278"/>
      <c r="I64" s="278"/>
    </row>
    <row r="65" spans="2:46" x14ac:dyDescent="0.25">
      <c r="B65" t="s">
        <v>383</v>
      </c>
      <c r="C65" t="s">
        <v>384</v>
      </c>
      <c r="F65" s="25" t="s">
        <v>385</v>
      </c>
      <c r="G65" s="25" t="s">
        <v>386</v>
      </c>
      <c r="H65" s="25" t="s">
        <v>387</v>
      </c>
      <c r="I65" s="25" t="s">
        <v>388</v>
      </c>
      <c r="J65" s="25" t="s">
        <v>389</v>
      </c>
      <c r="K65" s="25" t="s">
        <v>390</v>
      </c>
      <c r="L65" s="25" t="s">
        <v>391</v>
      </c>
      <c r="M65" s="25" t="s">
        <v>392</v>
      </c>
      <c r="N65" s="25" t="s">
        <v>393</v>
      </c>
      <c r="O65" s="25" t="s">
        <v>394</v>
      </c>
      <c r="P65" s="25" t="s">
        <v>395</v>
      </c>
      <c r="Q65" s="25" t="s">
        <v>396</v>
      </c>
      <c r="R65" s="25" t="s">
        <v>397</v>
      </c>
      <c r="S65" s="25" t="s">
        <v>398</v>
      </c>
      <c r="T65" s="25" t="s">
        <v>399</v>
      </c>
      <c r="U65" s="25" t="s">
        <v>400</v>
      </c>
      <c r="V65" s="25" t="s">
        <v>401</v>
      </c>
      <c r="W65" s="25" t="s">
        <v>402</v>
      </c>
      <c r="X65" s="25" t="s">
        <v>403</v>
      </c>
      <c r="Y65" s="25" t="s">
        <v>404</v>
      </c>
      <c r="Z65" s="25" t="s">
        <v>405</v>
      </c>
      <c r="AA65" s="25" t="s">
        <v>406</v>
      </c>
      <c r="AB65" s="25" t="s">
        <v>407</v>
      </c>
      <c r="AC65" s="25" t="s">
        <v>408</v>
      </c>
      <c r="AD65" s="25" t="s">
        <v>409</v>
      </c>
      <c r="AE65" s="25" t="s">
        <v>410</v>
      </c>
      <c r="AF65" s="25" t="s">
        <v>411</v>
      </c>
      <c r="AG65" s="25" t="s">
        <v>412</v>
      </c>
      <c r="AH65" s="25" t="s">
        <v>413</v>
      </c>
      <c r="AI65" s="26" t="s">
        <v>414</v>
      </c>
      <c r="AJ65" s="27" t="s">
        <v>415</v>
      </c>
      <c r="AK65" s="26" t="s">
        <v>416</v>
      </c>
      <c r="AL65" s="27" t="s">
        <v>417</v>
      </c>
      <c r="AM65" s="26" t="s">
        <v>418</v>
      </c>
      <c r="AN65" s="165" t="s">
        <v>419</v>
      </c>
      <c r="AO65" s="165" t="s">
        <v>420</v>
      </c>
      <c r="AP65" s="165" t="s">
        <v>421</v>
      </c>
      <c r="AQ65" s="165" t="s">
        <v>422</v>
      </c>
      <c r="AR65" s="165" t="s">
        <v>423</v>
      </c>
      <c r="AS65" s="165" t="s">
        <v>424</v>
      </c>
      <c r="AT65" s="27" t="s">
        <v>425</v>
      </c>
    </row>
    <row r="66" spans="2:46" x14ac:dyDescent="0.25">
      <c r="B66" t="s">
        <v>426</v>
      </c>
      <c r="C66" t="s">
        <v>427</v>
      </c>
      <c r="F66" s="8" t="s">
        <v>317</v>
      </c>
      <c r="G66" s="8" t="s">
        <v>428</v>
      </c>
      <c r="H66" s="8" t="s">
        <v>429</v>
      </c>
      <c r="I66" s="6" t="s">
        <v>317</v>
      </c>
      <c r="J66" s="6" t="s">
        <v>428</v>
      </c>
      <c r="K66" s="6" t="s">
        <v>429</v>
      </c>
      <c r="L66" s="6" t="s">
        <v>317</v>
      </c>
      <c r="M66" s="6" t="s">
        <v>428</v>
      </c>
      <c r="N66" s="6" t="s">
        <v>429</v>
      </c>
      <c r="O66" s="6" t="s">
        <v>317</v>
      </c>
      <c r="P66" s="6" t="s">
        <v>428</v>
      </c>
      <c r="Q66" s="6" t="s">
        <v>429</v>
      </c>
      <c r="R66" s="8" t="s">
        <v>369</v>
      </c>
      <c r="S66" s="6" t="s">
        <v>374</v>
      </c>
      <c r="T66" s="7" t="s">
        <v>380</v>
      </c>
      <c r="U66" s="7" t="s">
        <v>430</v>
      </c>
      <c r="V66" s="8" t="s">
        <v>431</v>
      </c>
      <c r="W66" s="8" t="s">
        <v>432</v>
      </c>
      <c r="X66" s="8" t="s">
        <v>433</v>
      </c>
      <c r="Y66" s="8" t="s">
        <v>434</v>
      </c>
      <c r="Z66" s="8" t="s">
        <v>435</v>
      </c>
      <c r="AA66" s="8" t="s">
        <v>436</v>
      </c>
      <c r="AB66" s="8" t="s">
        <v>437</v>
      </c>
      <c r="AC66" s="8" t="s">
        <v>438</v>
      </c>
      <c r="AD66" s="8" t="s">
        <v>439</v>
      </c>
      <c r="AE66" s="8" t="s">
        <v>439</v>
      </c>
      <c r="AF66" s="8" t="s">
        <v>439</v>
      </c>
      <c r="AG66" s="8" t="s">
        <v>439</v>
      </c>
      <c r="AH66" s="8" t="s">
        <v>439</v>
      </c>
      <c r="AI66" s="8" t="s">
        <v>439</v>
      </c>
      <c r="AJ66" s="8" t="s">
        <v>439</v>
      </c>
      <c r="AK66" s="8" t="s">
        <v>439</v>
      </c>
      <c r="AL66" s="8" t="s">
        <v>439</v>
      </c>
      <c r="AM66" s="8" t="s">
        <v>439</v>
      </c>
      <c r="AN66" s="165" t="s">
        <v>317</v>
      </c>
      <c r="AO66" s="168" t="s">
        <v>317</v>
      </c>
      <c r="AP66" s="168" t="s">
        <v>317</v>
      </c>
      <c r="AQ66" s="168" t="s">
        <v>317</v>
      </c>
      <c r="AR66" s="165" t="s">
        <v>440</v>
      </c>
      <c r="AS66" s="165" t="s">
        <v>440</v>
      </c>
      <c r="AT66" s="8" t="s">
        <v>317</v>
      </c>
    </row>
    <row r="67" spans="2:46" x14ac:dyDescent="0.25">
      <c r="B67" t="s">
        <v>431</v>
      </c>
      <c r="C67" t="s">
        <v>441</v>
      </c>
      <c r="F67" s="8" t="s">
        <v>323</v>
      </c>
      <c r="G67" s="8" t="s">
        <v>442</v>
      </c>
      <c r="H67" s="8" t="s">
        <v>443</v>
      </c>
      <c r="I67" s="7" t="s">
        <v>323</v>
      </c>
      <c r="J67" s="7" t="s">
        <v>442</v>
      </c>
      <c r="K67" s="7" t="s">
        <v>443</v>
      </c>
      <c r="L67" s="7" t="s">
        <v>323</v>
      </c>
      <c r="M67" s="7" t="s">
        <v>442</v>
      </c>
      <c r="N67" s="7" t="s">
        <v>443</v>
      </c>
      <c r="O67" s="7" t="s">
        <v>323</v>
      </c>
      <c r="P67" s="7" t="s">
        <v>442</v>
      </c>
      <c r="Q67" s="7" t="s">
        <v>443</v>
      </c>
      <c r="R67" s="8" t="s">
        <v>372</v>
      </c>
      <c r="S67" s="7" t="s">
        <v>376</v>
      </c>
      <c r="T67" s="6" t="s">
        <v>383</v>
      </c>
      <c r="U67" s="6" t="s">
        <v>444</v>
      </c>
      <c r="V67" s="8" t="s">
        <v>445</v>
      </c>
      <c r="W67" s="8"/>
      <c r="X67" s="8" t="s">
        <v>446</v>
      </c>
      <c r="Y67" s="8"/>
      <c r="Z67" s="8" t="s">
        <v>447</v>
      </c>
      <c r="AA67" s="8" t="s">
        <v>496</v>
      </c>
      <c r="AB67" s="8"/>
      <c r="AC67" s="8" t="s">
        <v>449</v>
      </c>
      <c r="AD67" s="8" t="s">
        <v>450</v>
      </c>
      <c r="AE67" s="8" t="s">
        <v>450</v>
      </c>
      <c r="AF67" s="8" t="s">
        <v>450</v>
      </c>
      <c r="AG67" s="8" t="s">
        <v>450</v>
      </c>
      <c r="AH67" s="8" t="s">
        <v>450</v>
      </c>
      <c r="AI67" s="8" t="s">
        <v>450</v>
      </c>
      <c r="AJ67" s="8" t="s">
        <v>450</v>
      </c>
      <c r="AK67" s="8"/>
      <c r="AL67" s="8"/>
      <c r="AM67" s="8" t="s">
        <v>450</v>
      </c>
      <c r="AN67" s="165" t="s">
        <v>323</v>
      </c>
      <c r="AO67" s="169" t="s">
        <v>323</v>
      </c>
      <c r="AP67" s="169" t="s">
        <v>323</v>
      </c>
      <c r="AQ67" s="169" t="s">
        <v>323</v>
      </c>
      <c r="AR67" s="8"/>
      <c r="AS67" s="8"/>
      <c r="AT67" s="8" t="s">
        <v>323</v>
      </c>
    </row>
    <row r="68" spans="2:46" x14ac:dyDescent="0.25">
      <c r="B68" t="s">
        <v>445</v>
      </c>
      <c r="C68" t="s">
        <v>451</v>
      </c>
      <c r="F68" s="165" t="s">
        <v>327</v>
      </c>
      <c r="G68" s="8" t="s">
        <v>452</v>
      </c>
      <c r="H68" s="8" t="s">
        <v>453</v>
      </c>
      <c r="I68" s="165" t="s">
        <v>327</v>
      </c>
      <c r="J68" s="6" t="s">
        <v>452</v>
      </c>
      <c r="K68" s="6" t="s">
        <v>453</v>
      </c>
      <c r="L68" s="165" t="s">
        <v>327</v>
      </c>
      <c r="M68" s="6" t="s">
        <v>452</v>
      </c>
      <c r="N68" s="6" t="s">
        <v>453</v>
      </c>
      <c r="O68" s="165" t="s">
        <v>327</v>
      </c>
      <c r="P68" s="6" t="s">
        <v>452</v>
      </c>
      <c r="Q68" s="6" t="s">
        <v>453</v>
      </c>
      <c r="R68" s="8" t="s">
        <v>454</v>
      </c>
      <c r="S68" s="6" t="s">
        <v>378</v>
      </c>
      <c r="T68" s="7" t="s">
        <v>426</v>
      </c>
      <c r="U68" s="7" t="s">
        <v>455</v>
      </c>
      <c r="V68" s="8" t="s">
        <v>456</v>
      </c>
      <c r="W68" s="8"/>
      <c r="X68" s="165" t="s">
        <v>487</v>
      </c>
      <c r="Y68" s="8"/>
      <c r="Z68" s="8"/>
      <c r="AA68" s="8" t="s">
        <v>458</v>
      </c>
      <c r="AB68" s="8"/>
      <c r="AC68" s="8"/>
      <c r="AD68" s="7" t="s">
        <v>459</v>
      </c>
      <c r="AE68" s="7" t="s">
        <v>459</v>
      </c>
      <c r="AF68" s="7" t="s">
        <v>459</v>
      </c>
      <c r="AG68" s="7" t="s">
        <v>459</v>
      </c>
      <c r="AH68" s="7" t="s">
        <v>459</v>
      </c>
      <c r="AI68" s="7" t="s">
        <v>459</v>
      </c>
      <c r="AJ68" s="7" t="s">
        <v>459</v>
      </c>
      <c r="AK68" s="8"/>
      <c r="AL68" s="8"/>
      <c r="AM68" s="7" t="s">
        <v>459</v>
      </c>
      <c r="AN68" s="165" t="s">
        <v>327</v>
      </c>
      <c r="AO68" s="165" t="s">
        <v>327</v>
      </c>
      <c r="AP68" s="165" t="s">
        <v>327</v>
      </c>
      <c r="AQ68" s="165" t="s">
        <v>327</v>
      </c>
      <c r="AR68" s="8"/>
      <c r="AS68" s="8"/>
      <c r="AT68" s="165" t="s">
        <v>327</v>
      </c>
    </row>
    <row r="69" spans="2:46" x14ac:dyDescent="0.25">
      <c r="B69" t="s">
        <v>433</v>
      </c>
      <c r="C69" t="s">
        <v>460</v>
      </c>
      <c r="F69" s="165" t="s">
        <v>331</v>
      </c>
      <c r="G69" s="165" t="s">
        <v>461</v>
      </c>
      <c r="H69" s="8" t="s">
        <v>462</v>
      </c>
      <c r="I69" s="165" t="s">
        <v>331</v>
      </c>
      <c r="J69" s="165" t="s">
        <v>461</v>
      </c>
      <c r="K69" s="8" t="s">
        <v>462</v>
      </c>
      <c r="L69" s="165" t="s">
        <v>331</v>
      </c>
      <c r="M69" s="165" t="s">
        <v>461</v>
      </c>
      <c r="N69" s="8" t="s">
        <v>462</v>
      </c>
      <c r="O69" s="165" t="s">
        <v>331</v>
      </c>
      <c r="P69" s="165" t="s">
        <v>461</v>
      </c>
      <c r="Q69" s="8" t="s">
        <v>462</v>
      </c>
      <c r="R69" s="8" t="s">
        <v>463</v>
      </c>
      <c r="S69" s="8" t="s">
        <v>464</v>
      </c>
      <c r="T69" s="8" t="s">
        <v>465</v>
      </c>
      <c r="U69" s="7" t="s">
        <v>466</v>
      </c>
      <c r="V69" s="8" t="s">
        <v>467</v>
      </c>
      <c r="W69" s="8"/>
      <c r="X69" s="165" t="s">
        <v>492</v>
      </c>
      <c r="Y69" s="8"/>
      <c r="Z69" s="8"/>
      <c r="AA69" s="8" t="s">
        <v>469</v>
      </c>
      <c r="AB69" s="8"/>
      <c r="AC69" s="8"/>
      <c r="AD69" s="8" t="s">
        <v>470</v>
      </c>
      <c r="AE69" s="8" t="s">
        <v>470</v>
      </c>
      <c r="AF69" s="8" t="s">
        <v>470</v>
      </c>
      <c r="AG69" s="8" t="s">
        <v>470</v>
      </c>
      <c r="AH69" s="8" t="s">
        <v>470</v>
      </c>
      <c r="AI69" s="8" t="s">
        <v>470</v>
      </c>
      <c r="AJ69" s="8" t="s">
        <v>470</v>
      </c>
      <c r="AK69" s="8"/>
      <c r="AL69" s="8"/>
      <c r="AM69" s="8" t="s">
        <v>470</v>
      </c>
      <c r="AN69" s="165" t="s">
        <v>331</v>
      </c>
      <c r="AO69" s="165" t="s">
        <v>331</v>
      </c>
      <c r="AP69" s="165" t="s">
        <v>331</v>
      </c>
      <c r="AQ69" s="165" t="s">
        <v>331</v>
      </c>
      <c r="AR69" s="8"/>
      <c r="AS69" s="8"/>
      <c r="AT69" s="8" t="s">
        <v>335</v>
      </c>
    </row>
    <row r="70" spans="2:46" x14ac:dyDescent="0.25">
      <c r="B70" t="s">
        <v>436</v>
      </c>
      <c r="C70" t="s">
        <v>471</v>
      </c>
      <c r="F70" s="8" t="s">
        <v>335</v>
      </c>
      <c r="G70" s="8" t="s">
        <v>472</v>
      </c>
      <c r="H70" s="165" t="s">
        <v>473</v>
      </c>
      <c r="I70" s="8" t="s">
        <v>335</v>
      </c>
      <c r="J70" s="8" t="s">
        <v>472</v>
      </c>
      <c r="K70" s="165" t="s">
        <v>473</v>
      </c>
      <c r="L70" s="8" t="s">
        <v>335</v>
      </c>
      <c r="M70" s="8" t="s">
        <v>472</v>
      </c>
      <c r="N70" s="165" t="s">
        <v>473</v>
      </c>
      <c r="O70" s="8" t="s">
        <v>335</v>
      </c>
      <c r="P70" s="8" t="s">
        <v>472</v>
      </c>
      <c r="Q70" s="165" t="s">
        <v>473</v>
      </c>
      <c r="R70" s="8" t="s">
        <v>474</v>
      </c>
      <c r="S70" s="8"/>
      <c r="T70" s="8" t="s">
        <v>475</v>
      </c>
      <c r="U70" s="6" t="s">
        <v>476</v>
      </c>
      <c r="V70" s="8" t="s">
        <v>464</v>
      </c>
      <c r="W70" s="8"/>
      <c r="X70" s="8" t="s">
        <v>468</v>
      </c>
      <c r="Y70" s="8"/>
      <c r="Z70" s="8"/>
      <c r="AA70" s="8" t="s">
        <v>478</v>
      </c>
      <c r="AB70" s="8"/>
      <c r="AC70" s="8"/>
      <c r="AD70" s="8" t="s">
        <v>479</v>
      </c>
      <c r="AE70" s="8" t="s">
        <v>479</v>
      </c>
      <c r="AF70" s="8" t="s">
        <v>479</v>
      </c>
      <c r="AG70" s="8" t="s">
        <v>479</v>
      </c>
      <c r="AH70" s="8" t="s">
        <v>479</v>
      </c>
      <c r="AI70" s="8" t="s">
        <v>480</v>
      </c>
      <c r="AJ70" s="8" t="s">
        <v>480</v>
      </c>
      <c r="AK70" s="8"/>
      <c r="AL70" s="8"/>
      <c r="AM70" s="8" t="s">
        <v>479</v>
      </c>
      <c r="AN70" s="165" t="s">
        <v>335</v>
      </c>
      <c r="AO70" s="165" t="s">
        <v>335</v>
      </c>
      <c r="AP70" s="165" t="s">
        <v>335</v>
      </c>
      <c r="AQ70" s="165" t="s">
        <v>335</v>
      </c>
      <c r="AR70" s="8"/>
      <c r="AS70" s="8"/>
      <c r="AT70" s="8" t="s">
        <v>345</v>
      </c>
    </row>
    <row r="71" spans="2:46" x14ac:dyDescent="0.25">
      <c r="B71" t="s">
        <v>446</v>
      </c>
      <c r="C71" t="s">
        <v>481</v>
      </c>
      <c r="F71" s="8" t="s">
        <v>340</v>
      </c>
      <c r="G71" s="8" t="s">
        <v>482</v>
      </c>
      <c r="H71" s="165" t="s">
        <v>483</v>
      </c>
      <c r="I71" s="8" t="s">
        <v>340</v>
      </c>
      <c r="J71" s="8" t="s">
        <v>482</v>
      </c>
      <c r="K71" s="165" t="s">
        <v>483</v>
      </c>
      <c r="L71" s="8" t="s">
        <v>340</v>
      </c>
      <c r="M71" s="8" t="s">
        <v>482</v>
      </c>
      <c r="N71" s="165" t="s">
        <v>483</v>
      </c>
      <c r="O71" s="8" t="s">
        <v>340</v>
      </c>
      <c r="P71" s="8" t="s">
        <v>482</v>
      </c>
      <c r="Q71" s="165" t="s">
        <v>483</v>
      </c>
      <c r="R71" s="8" t="s">
        <v>464</v>
      </c>
      <c r="S71" s="8"/>
      <c r="T71" s="8" t="s">
        <v>484</v>
      </c>
      <c r="U71" s="7" t="s">
        <v>485</v>
      </c>
      <c r="V71" s="8"/>
      <c r="W71" s="8"/>
      <c r="X71" s="8" t="s">
        <v>469</v>
      </c>
      <c r="Y71" s="8"/>
      <c r="Z71" s="8"/>
      <c r="AA71" s="8" t="s">
        <v>464</v>
      </c>
      <c r="AB71" s="8"/>
      <c r="AC71" s="8"/>
      <c r="AD71" s="8" t="s">
        <v>486</v>
      </c>
      <c r="AE71" s="8" t="s">
        <v>486</v>
      </c>
      <c r="AF71" s="8" t="s">
        <v>486</v>
      </c>
      <c r="AG71" s="8" t="s">
        <v>486</v>
      </c>
      <c r="AH71" s="8" t="s">
        <v>480</v>
      </c>
      <c r="AI71" s="8"/>
      <c r="AJ71" s="8"/>
      <c r="AK71" s="8"/>
      <c r="AL71" s="8"/>
      <c r="AM71" s="8" t="s">
        <v>480</v>
      </c>
      <c r="AN71" s="165" t="s">
        <v>340</v>
      </c>
      <c r="AO71" s="165" t="s">
        <v>340</v>
      </c>
      <c r="AP71" s="165" t="s">
        <v>340</v>
      </c>
      <c r="AQ71" s="165" t="s">
        <v>340</v>
      </c>
      <c r="AR71" s="8"/>
      <c r="AS71" s="8"/>
      <c r="AT71" s="6" t="s">
        <v>428</v>
      </c>
    </row>
    <row r="72" spans="2:46" x14ac:dyDescent="0.25">
      <c r="B72" s="164" t="s">
        <v>487</v>
      </c>
      <c r="C72" s="164" t="s">
        <v>488</v>
      </c>
      <c r="F72" s="8" t="s">
        <v>345</v>
      </c>
      <c r="G72" s="8"/>
      <c r="H72" s="8" t="s">
        <v>489</v>
      </c>
      <c r="I72" s="165" t="s">
        <v>363</v>
      </c>
      <c r="J72" s="8"/>
      <c r="K72" s="8" t="s">
        <v>489</v>
      </c>
      <c r="L72" s="165" t="s">
        <v>363</v>
      </c>
      <c r="M72" s="8"/>
      <c r="N72" s="8" t="s">
        <v>489</v>
      </c>
      <c r="O72" s="165" t="s">
        <v>363</v>
      </c>
      <c r="P72" s="8"/>
      <c r="Q72" s="8" t="s">
        <v>489</v>
      </c>
      <c r="R72" s="8"/>
      <c r="S72" s="8"/>
      <c r="T72" s="8" t="s">
        <v>490</v>
      </c>
      <c r="U72" s="7"/>
      <c r="V72" s="8"/>
      <c r="W72" s="8"/>
      <c r="X72" s="8" t="s">
        <v>464</v>
      </c>
      <c r="Y72" s="8"/>
      <c r="Z72" s="8"/>
      <c r="AA72" s="8"/>
      <c r="AB72" s="8"/>
      <c r="AC72" s="8"/>
      <c r="AD72" s="8" t="s">
        <v>480</v>
      </c>
      <c r="AE72" s="8" t="s">
        <v>480</v>
      </c>
      <c r="AF72" s="8" t="s">
        <v>491</v>
      </c>
      <c r="AG72" s="8" t="s">
        <v>480</v>
      </c>
      <c r="AH72" s="8"/>
      <c r="AI72" s="8"/>
      <c r="AJ72" s="8"/>
      <c r="AK72" s="8"/>
      <c r="AL72" s="8"/>
      <c r="AM72" s="8"/>
      <c r="AN72" s="165" t="s">
        <v>345</v>
      </c>
      <c r="AO72" s="165" t="s">
        <v>363</v>
      </c>
      <c r="AP72" s="165" t="s">
        <v>363</v>
      </c>
      <c r="AQ72" s="165" t="s">
        <v>363</v>
      </c>
      <c r="AR72" s="8"/>
      <c r="AS72" s="8"/>
      <c r="AT72" s="7" t="s">
        <v>442</v>
      </c>
    </row>
    <row r="73" spans="2:46" x14ac:dyDescent="0.25">
      <c r="B73" s="166" t="s">
        <v>492</v>
      </c>
      <c r="C73" s="166" t="s">
        <v>493</v>
      </c>
      <c r="F73" s="8" t="s">
        <v>349</v>
      </c>
      <c r="G73" s="8"/>
      <c r="H73" s="8" t="s">
        <v>494</v>
      </c>
      <c r="I73" s="167" t="s">
        <v>366</v>
      </c>
      <c r="J73" s="8"/>
      <c r="K73" s="8" t="s">
        <v>494</v>
      </c>
      <c r="L73" s="167" t="s">
        <v>366</v>
      </c>
      <c r="M73" s="8"/>
      <c r="N73" s="8" t="s">
        <v>494</v>
      </c>
      <c r="O73" s="167" t="s">
        <v>366</v>
      </c>
      <c r="P73" s="8"/>
      <c r="Q73" s="8" t="s">
        <v>494</v>
      </c>
      <c r="R73" s="8"/>
      <c r="S73" s="8"/>
      <c r="T73" s="8" t="s">
        <v>495</v>
      </c>
      <c r="U73" s="7"/>
      <c r="V73" s="8"/>
      <c r="W73" s="8"/>
      <c r="X73" s="165"/>
      <c r="Y73" s="8"/>
      <c r="Z73" s="8"/>
      <c r="AA73" s="8"/>
      <c r="AB73" s="8"/>
      <c r="AC73" s="8"/>
      <c r="AD73" s="8"/>
      <c r="AE73" s="8"/>
      <c r="AF73" s="8" t="s">
        <v>480</v>
      </c>
      <c r="AG73" s="8"/>
      <c r="AH73" s="8"/>
      <c r="AI73" s="8"/>
      <c r="AJ73" s="8"/>
      <c r="AK73" s="8"/>
      <c r="AL73" s="8"/>
      <c r="AM73" s="8"/>
      <c r="AN73" s="165" t="s">
        <v>349</v>
      </c>
      <c r="AO73" s="167" t="s">
        <v>366</v>
      </c>
      <c r="AP73" s="167" t="s">
        <v>366</v>
      </c>
      <c r="AQ73" s="167" t="s">
        <v>366</v>
      </c>
      <c r="AR73" s="8"/>
      <c r="AS73" s="8"/>
      <c r="AT73" s="6" t="s">
        <v>452</v>
      </c>
    </row>
    <row r="74" spans="2:46" x14ac:dyDescent="0.25">
      <c r="B74" s="166" t="s">
        <v>496</v>
      </c>
      <c r="C74" s="166" t="s">
        <v>497</v>
      </c>
      <c r="F74" s="8" t="s">
        <v>352</v>
      </c>
      <c r="G74" s="8"/>
      <c r="H74" s="8" t="s">
        <v>498</v>
      </c>
      <c r="I74" s="8" t="s">
        <v>345</v>
      </c>
      <c r="J74" s="8"/>
      <c r="K74" s="8" t="s">
        <v>498</v>
      </c>
      <c r="L74" s="8" t="s">
        <v>345</v>
      </c>
      <c r="M74" s="8"/>
      <c r="N74" s="8" t="s">
        <v>498</v>
      </c>
      <c r="O74" s="8" t="s">
        <v>345</v>
      </c>
      <c r="P74" s="8"/>
      <c r="Q74" s="8" t="s">
        <v>498</v>
      </c>
      <c r="R74" s="8"/>
      <c r="S74" s="8"/>
      <c r="T74" s="8" t="s">
        <v>499</v>
      </c>
      <c r="U74" s="7"/>
      <c r="V74" s="8"/>
      <c r="W74" s="8"/>
      <c r="X74" s="165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165" t="s">
        <v>352</v>
      </c>
      <c r="AO74" s="165" t="s">
        <v>345</v>
      </c>
      <c r="AP74" s="165" t="s">
        <v>345</v>
      </c>
      <c r="AQ74" s="165" t="s">
        <v>345</v>
      </c>
      <c r="AR74" s="8"/>
      <c r="AS74" s="8"/>
      <c r="AT74" s="165" t="s">
        <v>461</v>
      </c>
    </row>
    <row r="75" spans="2:46" x14ac:dyDescent="0.25">
      <c r="B75" t="s">
        <v>428</v>
      </c>
      <c r="C75" t="s">
        <v>500</v>
      </c>
      <c r="F75" s="167" t="s">
        <v>363</v>
      </c>
      <c r="G75" s="8"/>
      <c r="H75" s="8" t="s">
        <v>501</v>
      </c>
      <c r="I75" s="8" t="s">
        <v>349</v>
      </c>
      <c r="J75" s="8"/>
      <c r="K75" s="8" t="s">
        <v>501</v>
      </c>
      <c r="L75" s="8" t="s">
        <v>349</v>
      </c>
      <c r="M75" s="8"/>
      <c r="N75" s="8" t="s">
        <v>501</v>
      </c>
      <c r="O75" s="8" t="s">
        <v>349</v>
      </c>
      <c r="P75" s="8"/>
      <c r="Q75" s="8" t="s">
        <v>501</v>
      </c>
      <c r="R75" s="8"/>
      <c r="S75" s="8"/>
      <c r="T75" s="8" t="s">
        <v>502</v>
      </c>
      <c r="U75" s="6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165" t="s">
        <v>363</v>
      </c>
      <c r="AO75" s="165" t="s">
        <v>349</v>
      </c>
      <c r="AP75" s="165" t="s">
        <v>349</v>
      </c>
      <c r="AQ75" s="165" t="s">
        <v>349</v>
      </c>
      <c r="AR75" s="8"/>
      <c r="AS75" s="8"/>
      <c r="AT75" s="8" t="s">
        <v>482</v>
      </c>
    </row>
    <row r="76" spans="2:46" x14ac:dyDescent="0.25">
      <c r="B76" t="s">
        <v>442</v>
      </c>
      <c r="C76" t="s">
        <v>504</v>
      </c>
      <c r="F76" s="167" t="s">
        <v>366</v>
      </c>
      <c r="G76" s="8"/>
      <c r="H76" s="8"/>
      <c r="I76" s="8" t="s">
        <v>352</v>
      </c>
      <c r="J76" s="8"/>
      <c r="K76" s="8"/>
      <c r="L76" s="8" t="s">
        <v>352</v>
      </c>
      <c r="M76" s="8"/>
      <c r="N76" s="8"/>
      <c r="O76" s="8" t="s">
        <v>352</v>
      </c>
      <c r="P76" s="8"/>
      <c r="Q76" s="8"/>
      <c r="R76" s="8"/>
      <c r="S76" s="8"/>
      <c r="T76" s="8" t="s">
        <v>464</v>
      </c>
      <c r="U76" s="7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167" t="s">
        <v>366</v>
      </c>
      <c r="AO76" s="165" t="s">
        <v>352</v>
      </c>
      <c r="AP76" s="165" t="s">
        <v>352</v>
      </c>
      <c r="AQ76" s="165" t="s">
        <v>352</v>
      </c>
      <c r="AR76" s="8"/>
      <c r="AS76" s="8"/>
      <c r="AT76" s="165" t="s">
        <v>440</v>
      </c>
    </row>
    <row r="77" spans="2:46" x14ac:dyDescent="0.25">
      <c r="B77" t="s">
        <v>452</v>
      </c>
      <c r="C77" t="s">
        <v>506</v>
      </c>
      <c r="F77" s="165" t="s">
        <v>354</v>
      </c>
      <c r="G77" s="8"/>
      <c r="H77" s="8"/>
      <c r="I77" s="165" t="s">
        <v>354</v>
      </c>
      <c r="J77" s="8"/>
      <c r="K77" s="8"/>
      <c r="L77" s="8" t="s">
        <v>507</v>
      </c>
      <c r="M77" s="8"/>
      <c r="N77" s="8"/>
      <c r="O77" s="8" t="s">
        <v>507</v>
      </c>
      <c r="P77" s="8"/>
      <c r="Q77" s="8"/>
      <c r="R77" s="8"/>
      <c r="S77" s="8"/>
      <c r="T77" s="8"/>
      <c r="U77" s="6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165" t="s">
        <v>354</v>
      </c>
      <c r="AO77" s="165" t="s">
        <v>354</v>
      </c>
      <c r="AP77" s="165" t="s">
        <v>507</v>
      </c>
      <c r="AQ77" s="165" t="s">
        <v>507</v>
      </c>
      <c r="AR77" s="8"/>
      <c r="AS77" s="8"/>
      <c r="AT77" s="165" t="s">
        <v>354</v>
      </c>
    </row>
    <row r="78" spans="2:46" x14ac:dyDescent="0.25">
      <c r="B78" s="164" t="s">
        <v>461</v>
      </c>
      <c r="C78" s="164" t="s">
        <v>509</v>
      </c>
      <c r="F78" s="165" t="s">
        <v>357</v>
      </c>
      <c r="G78" s="8"/>
      <c r="H78" s="8"/>
      <c r="I78" s="8" t="s">
        <v>507</v>
      </c>
      <c r="J78" s="8"/>
      <c r="K78" s="8"/>
      <c r="L78" s="8" t="s">
        <v>510</v>
      </c>
      <c r="M78" s="8"/>
      <c r="N78" s="8"/>
      <c r="O78" s="8" t="s">
        <v>510</v>
      </c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165" t="s">
        <v>357</v>
      </c>
      <c r="AO78" s="165" t="s">
        <v>507</v>
      </c>
      <c r="AP78" s="165" t="s">
        <v>510</v>
      </c>
      <c r="AQ78" s="165" t="s">
        <v>510</v>
      </c>
      <c r="AR78" s="8"/>
      <c r="AS78" s="8"/>
      <c r="AT78" s="165" t="s">
        <v>357</v>
      </c>
    </row>
    <row r="79" spans="2:46" x14ac:dyDescent="0.25">
      <c r="B79" t="s">
        <v>472</v>
      </c>
      <c r="C79" t="s">
        <v>511</v>
      </c>
      <c r="F79" s="165" t="s">
        <v>360</v>
      </c>
      <c r="G79" s="8"/>
      <c r="H79" s="8"/>
      <c r="I79" s="8" t="s">
        <v>510</v>
      </c>
      <c r="J79" s="8"/>
      <c r="K79" s="8"/>
      <c r="L79" s="8" t="s">
        <v>513</v>
      </c>
      <c r="M79" s="8"/>
      <c r="N79" s="8"/>
      <c r="O79" s="8" t="s">
        <v>513</v>
      </c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165" t="s">
        <v>360</v>
      </c>
      <c r="AO79" s="165" t="s">
        <v>510</v>
      </c>
      <c r="AP79" s="165" t="s">
        <v>513</v>
      </c>
      <c r="AQ79" s="165" t="s">
        <v>513</v>
      </c>
      <c r="AR79" s="8"/>
      <c r="AS79" s="8"/>
      <c r="AT79" s="165" t="s">
        <v>360</v>
      </c>
    </row>
    <row r="80" spans="2:46" x14ac:dyDescent="0.25">
      <c r="B80" t="s">
        <v>482</v>
      </c>
      <c r="C80" t="s">
        <v>512</v>
      </c>
      <c r="F80" s="8" t="s">
        <v>507</v>
      </c>
      <c r="G80" s="8"/>
      <c r="H80" s="8"/>
      <c r="I80" s="8" t="s">
        <v>513</v>
      </c>
      <c r="J80" s="8"/>
      <c r="K80" s="8"/>
      <c r="L80" s="8" t="s">
        <v>505</v>
      </c>
      <c r="M80" s="8"/>
      <c r="N80" s="8"/>
      <c r="O80" s="8" t="s">
        <v>505</v>
      </c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165" t="s">
        <v>507</v>
      </c>
      <c r="AO80" s="165" t="s">
        <v>513</v>
      </c>
      <c r="AP80" s="165" t="s">
        <v>505</v>
      </c>
      <c r="AQ80" s="165" t="s">
        <v>505</v>
      </c>
      <c r="AR80" s="8"/>
      <c r="AS80" s="8"/>
      <c r="AT80" s="167" t="s">
        <v>363</v>
      </c>
    </row>
    <row r="81" spans="2:46" x14ac:dyDescent="0.25">
      <c r="B81" t="s">
        <v>429</v>
      </c>
      <c r="C81" t="s">
        <v>515</v>
      </c>
      <c r="F81" s="8" t="s">
        <v>510</v>
      </c>
      <c r="G81" s="8"/>
      <c r="H81" s="8"/>
      <c r="I81" s="8" t="s">
        <v>505</v>
      </c>
      <c r="J81" s="8"/>
      <c r="K81" s="8"/>
      <c r="L81" s="8" t="s">
        <v>508</v>
      </c>
      <c r="M81" s="8"/>
      <c r="N81" s="8"/>
      <c r="O81" s="8" t="s">
        <v>508</v>
      </c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165" t="s">
        <v>510</v>
      </c>
      <c r="AO81" s="165" t="s">
        <v>505</v>
      </c>
      <c r="AP81" s="165" t="s">
        <v>508</v>
      </c>
      <c r="AQ81" s="165" t="s">
        <v>508</v>
      </c>
      <c r="AR81" s="8"/>
      <c r="AS81" s="8"/>
      <c r="AT81" s="8" t="s">
        <v>505</v>
      </c>
    </row>
    <row r="82" spans="2:46" x14ac:dyDescent="0.25">
      <c r="B82" t="s">
        <v>443</v>
      </c>
      <c r="C82" t="s">
        <v>516</v>
      </c>
      <c r="F82" s="8" t="s">
        <v>513</v>
      </c>
      <c r="G82" s="8"/>
      <c r="H82" s="8"/>
      <c r="I82" s="8" t="s">
        <v>508</v>
      </c>
      <c r="J82" s="8"/>
      <c r="K82" s="8"/>
      <c r="L82" s="8" t="s">
        <v>518</v>
      </c>
      <c r="M82" s="8"/>
      <c r="N82" s="8"/>
      <c r="O82" s="8" t="s">
        <v>518</v>
      </c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165" t="s">
        <v>513</v>
      </c>
      <c r="AO82" s="165" t="s">
        <v>508</v>
      </c>
      <c r="AP82" s="165" t="s">
        <v>518</v>
      </c>
      <c r="AQ82" s="165" t="s">
        <v>518</v>
      </c>
      <c r="AR82" s="8"/>
      <c r="AS82" s="8"/>
      <c r="AT82" s="8" t="s">
        <v>508</v>
      </c>
    </row>
    <row r="83" spans="2:46" x14ac:dyDescent="0.25">
      <c r="B83" t="s">
        <v>453</v>
      </c>
      <c r="C83" t="s">
        <v>517</v>
      </c>
      <c r="F83" s="8" t="s">
        <v>505</v>
      </c>
      <c r="G83" s="8"/>
      <c r="H83" s="8"/>
      <c r="I83" s="8" t="s">
        <v>518</v>
      </c>
      <c r="J83" s="8"/>
      <c r="K83" s="8"/>
      <c r="L83" s="8" t="s">
        <v>520</v>
      </c>
      <c r="M83" s="8"/>
      <c r="N83" s="8"/>
      <c r="O83" s="8" t="s">
        <v>520</v>
      </c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165" t="s">
        <v>505</v>
      </c>
      <c r="AO83" s="165" t="s">
        <v>518</v>
      </c>
      <c r="AP83" s="165" t="s">
        <v>520</v>
      </c>
      <c r="AQ83" s="165" t="s">
        <v>520</v>
      </c>
      <c r="AR83" s="8"/>
      <c r="AS83" s="8"/>
      <c r="AT83" s="8" t="s">
        <v>507</v>
      </c>
    </row>
    <row r="84" spans="2:46" x14ac:dyDescent="0.25">
      <c r="B84" t="s">
        <v>462</v>
      </c>
      <c r="C84" t="s">
        <v>519</v>
      </c>
      <c r="F84" s="8" t="s">
        <v>508</v>
      </c>
      <c r="G84" s="8"/>
      <c r="H84" s="8"/>
      <c r="I84" s="8" t="s">
        <v>520</v>
      </c>
      <c r="J84" s="8"/>
      <c r="K84" s="8"/>
      <c r="L84" s="8" t="s">
        <v>522</v>
      </c>
      <c r="M84" s="8"/>
      <c r="N84" s="8"/>
      <c r="O84" s="8" t="s">
        <v>522</v>
      </c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165" t="s">
        <v>508</v>
      </c>
      <c r="AO84" s="165" t="s">
        <v>520</v>
      </c>
      <c r="AP84" s="165" t="s">
        <v>522</v>
      </c>
      <c r="AQ84" s="165" t="s">
        <v>522</v>
      </c>
      <c r="AR84" s="8"/>
      <c r="AS84" s="8"/>
      <c r="AT84" s="8" t="s">
        <v>510</v>
      </c>
    </row>
    <row r="85" spans="2:46" x14ac:dyDescent="0.25">
      <c r="B85" s="164" t="s">
        <v>473</v>
      </c>
      <c r="C85" s="164" t="s">
        <v>521</v>
      </c>
      <c r="F85" s="8" t="s">
        <v>518</v>
      </c>
      <c r="G85" s="8"/>
      <c r="H85" s="8"/>
      <c r="I85" s="8" t="s">
        <v>522</v>
      </c>
      <c r="J85" s="8"/>
      <c r="K85" s="8"/>
      <c r="L85" s="8" t="s">
        <v>514</v>
      </c>
      <c r="M85" s="8"/>
      <c r="N85" s="8"/>
      <c r="O85" s="8" t="s">
        <v>514</v>
      </c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165" t="s">
        <v>518</v>
      </c>
      <c r="AO85" s="165" t="s">
        <v>522</v>
      </c>
      <c r="AP85" s="165" t="s">
        <v>514</v>
      </c>
      <c r="AQ85" s="165" t="s">
        <v>514</v>
      </c>
      <c r="AR85" s="8"/>
      <c r="AS85" s="8"/>
      <c r="AT85" s="8" t="s">
        <v>514</v>
      </c>
    </row>
    <row r="86" spans="2:46" x14ac:dyDescent="0.25">
      <c r="B86" s="164" t="s">
        <v>483</v>
      </c>
      <c r="C86" s="164" t="s">
        <v>523</v>
      </c>
      <c r="F86" s="8" t="s">
        <v>520</v>
      </c>
      <c r="G86" s="8"/>
      <c r="H86" s="8"/>
      <c r="I86" s="8" t="s">
        <v>514</v>
      </c>
      <c r="J86" s="8"/>
      <c r="K86" s="8"/>
      <c r="L86" s="8" t="s">
        <v>527</v>
      </c>
      <c r="M86" s="8"/>
      <c r="N86" s="8"/>
      <c r="O86" s="8" t="s">
        <v>527</v>
      </c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165" t="s">
        <v>520</v>
      </c>
      <c r="AO86" s="165" t="s">
        <v>514</v>
      </c>
      <c r="AP86" s="165" t="s">
        <v>527</v>
      </c>
      <c r="AQ86" s="165" t="s">
        <v>527</v>
      </c>
      <c r="AR86" s="8"/>
      <c r="AS86" s="8"/>
      <c r="AT86" s="8"/>
    </row>
    <row r="87" spans="2:46" x14ac:dyDescent="0.25">
      <c r="B87" t="s">
        <v>489</v>
      </c>
      <c r="C87" t="s">
        <v>525</v>
      </c>
      <c r="F87" s="8" t="s">
        <v>522</v>
      </c>
      <c r="G87" s="8"/>
      <c r="H87" s="8"/>
      <c r="I87" s="8" t="s">
        <v>527</v>
      </c>
      <c r="J87" s="8"/>
      <c r="K87" s="8"/>
      <c r="L87" s="8" t="s">
        <v>529</v>
      </c>
      <c r="M87" s="8"/>
      <c r="N87" s="8"/>
      <c r="O87" s="8" t="s">
        <v>529</v>
      </c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165" t="s">
        <v>522</v>
      </c>
      <c r="AO87" s="165" t="s">
        <v>527</v>
      </c>
      <c r="AP87" s="165" t="s">
        <v>529</v>
      </c>
      <c r="AQ87" s="165" t="s">
        <v>529</v>
      </c>
      <c r="AR87" s="8"/>
      <c r="AS87" s="8"/>
      <c r="AT87" s="8"/>
    </row>
    <row r="88" spans="2:46" x14ac:dyDescent="0.25">
      <c r="B88" t="s">
        <v>494</v>
      </c>
      <c r="C88" t="s">
        <v>526</v>
      </c>
      <c r="F88" s="8" t="s">
        <v>514</v>
      </c>
      <c r="G88" s="8"/>
      <c r="H88" s="8"/>
      <c r="I88" s="8" t="s">
        <v>529</v>
      </c>
      <c r="J88" s="8"/>
      <c r="K88" s="8"/>
      <c r="L88" s="8" t="s">
        <v>464</v>
      </c>
      <c r="M88" s="8"/>
      <c r="N88" s="8"/>
      <c r="O88" s="8" t="s">
        <v>464</v>
      </c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165" t="s">
        <v>514</v>
      </c>
      <c r="AO88" s="165" t="s">
        <v>529</v>
      </c>
      <c r="AP88" s="165" t="s">
        <v>464</v>
      </c>
      <c r="AQ88" s="165" t="s">
        <v>464</v>
      </c>
      <c r="AR88" s="8"/>
      <c r="AS88" s="8"/>
      <c r="AT88" s="8"/>
    </row>
    <row r="89" spans="2:46" x14ac:dyDescent="0.25">
      <c r="B89" t="s">
        <v>498</v>
      </c>
      <c r="C89" t="s">
        <v>528</v>
      </c>
      <c r="F89" s="8" t="s">
        <v>527</v>
      </c>
      <c r="G89" s="8"/>
      <c r="H89" s="8"/>
      <c r="I89" s="8" t="s">
        <v>464</v>
      </c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165" t="s">
        <v>527</v>
      </c>
      <c r="AO89" s="165" t="s">
        <v>464</v>
      </c>
      <c r="AP89" s="165"/>
      <c r="AQ89" s="165"/>
      <c r="AR89" s="8"/>
      <c r="AS89" s="8"/>
      <c r="AT89" s="8"/>
    </row>
    <row r="90" spans="2:46" x14ac:dyDescent="0.25">
      <c r="B90" t="s">
        <v>501</v>
      </c>
      <c r="C90" t="s">
        <v>530</v>
      </c>
      <c r="F90" s="8" t="s">
        <v>529</v>
      </c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165" t="s">
        <v>529</v>
      </c>
      <c r="AO90" s="165"/>
      <c r="AP90" s="165"/>
      <c r="AQ90" s="165"/>
      <c r="AR90" s="8"/>
      <c r="AS90" s="8"/>
      <c r="AT90" s="8"/>
    </row>
    <row r="91" spans="2:46" x14ac:dyDescent="0.25">
      <c r="B91" t="s">
        <v>430</v>
      </c>
      <c r="C91" t="s">
        <v>531</v>
      </c>
      <c r="F91" s="8" t="s">
        <v>464</v>
      </c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165" t="s">
        <v>464</v>
      </c>
      <c r="AO91" s="8"/>
      <c r="AP91" s="8"/>
      <c r="AQ91" s="8"/>
      <c r="AR91" s="8"/>
      <c r="AS91" s="8"/>
      <c r="AT91" s="8"/>
    </row>
    <row r="92" spans="2:46" x14ac:dyDescent="0.25">
      <c r="B92" t="s">
        <v>444</v>
      </c>
      <c r="C92" t="s">
        <v>532</v>
      </c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165"/>
      <c r="AO92" s="8"/>
      <c r="AP92" s="8"/>
      <c r="AQ92" s="8"/>
      <c r="AR92" s="8"/>
      <c r="AS92" s="8"/>
      <c r="AT92" s="8"/>
    </row>
    <row r="93" spans="2:46" x14ac:dyDescent="0.25">
      <c r="B93" t="s">
        <v>455</v>
      </c>
      <c r="C93" t="s">
        <v>533</v>
      </c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165"/>
      <c r="AO93" s="8"/>
      <c r="AP93" s="8"/>
      <c r="AQ93" s="8"/>
      <c r="AR93" s="8"/>
      <c r="AS93" s="8"/>
      <c r="AT93" s="8"/>
    </row>
    <row r="94" spans="2:46" x14ac:dyDescent="0.25">
      <c r="B94" t="s">
        <v>466</v>
      </c>
      <c r="C94" t="s">
        <v>534</v>
      </c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</row>
    <row r="95" spans="2:46" x14ac:dyDescent="0.25">
      <c r="B95" t="s">
        <v>476</v>
      </c>
      <c r="C95" t="s">
        <v>535</v>
      </c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</row>
    <row r="96" spans="2:46" x14ac:dyDescent="0.25">
      <c r="B96" t="s">
        <v>485</v>
      </c>
      <c r="C96" t="s">
        <v>536</v>
      </c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</row>
    <row r="97" spans="2:46" x14ac:dyDescent="0.25">
      <c r="B97" t="s">
        <v>432</v>
      </c>
      <c r="C97" t="s">
        <v>537</v>
      </c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</row>
    <row r="98" spans="2:46" x14ac:dyDescent="0.25">
      <c r="B98" t="s">
        <v>434</v>
      </c>
      <c r="C98" t="s">
        <v>538</v>
      </c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</row>
    <row r="99" spans="2:46" x14ac:dyDescent="0.25">
      <c r="B99" t="s">
        <v>437</v>
      </c>
      <c r="C99" t="s">
        <v>539</v>
      </c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</row>
    <row r="100" spans="2:46" x14ac:dyDescent="0.25">
      <c r="B100" t="s">
        <v>435</v>
      </c>
      <c r="C100" t="s">
        <v>540</v>
      </c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</row>
    <row r="101" spans="2:46" x14ac:dyDescent="0.25">
      <c r="B101" t="s">
        <v>447</v>
      </c>
      <c r="C101" t="s">
        <v>541</v>
      </c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</row>
    <row r="102" spans="2:46" x14ac:dyDescent="0.25">
      <c r="B102" t="s">
        <v>438</v>
      </c>
      <c r="C102" t="s">
        <v>542</v>
      </c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</row>
    <row r="103" spans="2:46" x14ac:dyDescent="0.25">
      <c r="B103" t="s">
        <v>449</v>
      </c>
      <c r="C103" t="s">
        <v>543</v>
      </c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</row>
    <row r="104" spans="2:46" x14ac:dyDescent="0.25">
      <c r="B104" t="s">
        <v>439</v>
      </c>
      <c r="C104" t="s">
        <v>544</v>
      </c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</row>
    <row r="105" spans="2:46" x14ac:dyDescent="0.25">
      <c r="B105" t="s">
        <v>450</v>
      </c>
      <c r="C105" t="s">
        <v>545</v>
      </c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</row>
    <row r="106" spans="2:46" x14ac:dyDescent="0.25">
      <c r="B106" t="s">
        <v>459</v>
      </c>
      <c r="C106" t="s">
        <v>546</v>
      </c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</row>
    <row r="107" spans="2:46" x14ac:dyDescent="0.25">
      <c r="B107" t="s">
        <v>470</v>
      </c>
      <c r="C107" t="s">
        <v>547</v>
      </c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</row>
    <row r="108" spans="2:46" x14ac:dyDescent="0.25">
      <c r="B108" t="s">
        <v>479</v>
      </c>
      <c r="C108" t="s">
        <v>548</v>
      </c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</row>
    <row r="109" spans="2:46" x14ac:dyDescent="0.25">
      <c r="B109" t="s">
        <v>486</v>
      </c>
      <c r="C109" t="s">
        <v>549</v>
      </c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</row>
    <row r="110" spans="2:46" x14ac:dyDescent="0.25">
      <c r="B110" t="s">
        <v>491</v>
      </c>
      <c r="C110" t="s">
        <v>550</v>
      </c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</row>
    <row r="111" spans="2:46" x14ac:dyDescent="0.25">
      <c r="B111" t="s">
        <v>480</v>
      </c>
      <c r="C111" t="s">
        <v>551</v>
      </c>
    </row>
    <row r="112" spans="2:46" x14ac:dyDescent="0.25">
      <c r="B112" s="164" t="s">
        <v>440</v>
      </c>
      <c r="C112" s="164" t="s">
        <v>552</v>
      </c>
    </row>
    <row r="113" spans="2:20" x14ac:dyDescent="0.25">
      <c r="B113" t="s">
        <v>465</v>
      </c>
      <c r="C113" t="s">
        <v>553</v>
      </c>
    </row>
    <row r="114" spans="2:20" ht="21" x14ac:dyDescent="0.35">
      <c r="B114" t="s">
        <v>475</v>
      </c>
      <c r="C114" t="s">
        <v>554</v>
      </c>
      <c r="F114" s="278" t="s">
        <v>555</v>
      </c>
      <c r="G114" s="278"/>
      <c r="H114" s="278"/>
      <c r="I114" s="278"/>
    </row>
    <row r="115" spans="2:20" x14ac:dyDescent="0.25">
      <c r="B115" t="s">
        <v>507</v>
      </c>
      <c r="C115" t="s">
        <v>556</v>
      </c>
      <c r="D115" t="s">
        <v>319</v>
      </c>
      <c r="E115" t="s">
        <v>557</v>
      </c>
      <c r="F115" s="23" t="str">
        <f>D11</f>
        <v>OutdoorLuminaires_Cat</v>
      </c>
      <c r="G115" s="23" t="str">
        <f>D12</f>
        <v>IndoorLuminaires_Cat</v>
      </c>
      <c r="H115" s="23" t="str">
        <f>D13</f>
        <v>OutdoorRetrofitKit_Cat</v>
      </c>
      <c r="I115" s="23" t="str">
        <f>D14</f>
        <v>IndoorRetrofitKit_Cat</v>
      </c>
      <c r="J115" s="23" t="str">
        <f>D15</f>
        <v>LinearReplacementLamp_Cat</v>
      </c>
      <c r="K115" s="23" t="str">
        <f>D16</f>
        <v>MogulE39ScrewBaseReplacementsforHIDLamps_Cat</v>
      </c>
      <c r="L115" s="165" t="str">
        <f>D19</f>
        <v>SolarPoweredOutdoorLuminaires_Cat</v>
      </c>
      <c r="M115" s="165" t="str">
        <f>D17</f>
        <v>MediumScrewBaseE26E27ReplacementforHIDLamps_Cat</v>
      </c>
      <c r="N115" s="23" t="str">
        <f>D18</f>
        <v>FourPinBaseReplacementLampsForCFLs_Cat</v>
      </c>
      <c r="O115" s="23" t="s">
        <v>558</v>
      </c>
    </row>
    <row r="116" spans="2:20" x14ac:dyDescent="0.25">
      <c r="B116" t="s">
        <v>454</v>
      </c>
      <c r="C116" t="s">
        <v>559</v>
      </c>
      <c r="F116" s="8" t="s">
        <v>230</v>
      </c>
      <c r="G116" s="8" t="s">
        <v>249</v>
      </c>
      <c r="H116" s="8" t="s">
        <v>230</v>
      </c>
      <c r="I116" s="8" t="s">
        <v>260</v>
      </c>
      <c r="J116" s="8" t="s">
        <v>272</v>
      </c>
      <c r="K116" s="8" t="s">
        <v>230</v>
      </c>
      <c r="L116" s="165" t="s">
        <v>230</v>
      </c>
      <c r="M116" s="165" t="s">
        <v>304</v>
      </c>
      <c r="N116" s="19" t="s">
        <v>301</v>
      </c>
      <c r="O116" s="19" t="s">
        <v>560</v>
      </c>
    </row>
    <row r="117" spans="2:20" x14ac:dyDescent="0.25">
      <c r="B117" t="s">
        <v>456</v>
      </c>
      <c r="C117" t="s">
        <v>561</v>
      </c>
      <c r="F117" s="8" t="s">
        <v>233</v>
      </c>
      <c r="G117" s="8" t="s">
        <v>260</v>
      </c>
      <c r="H117" s="8" t="s">
        <v>233</v>
      </c>
      <c r="I117" s="8" t="s">
        <v>256</v>
      </c>
      <c r="J117" s="8" t="s">
        <v>276</v>
      </c>
      <c r="K117" s="8" t="s">
        <v>233</v>
      </c>
      <c r="L117" s="165" t="s">
        <v>233</v>
      </c>
      <c r="M117" s="8"/>
      <c r="N117" s="19" t="s">
        <v>298</v>
      </c>
      <c r="O117" s="19"/>
    </row>
    <row r="118" spans="2:20" x14ac:dyDescent="0.25">
      <c r="B118" t="s">
        <v>510</v>
      </c>
      <c r="C118" t="s">
        <v>562</v>
      </c>
      <c r="D118" t="s">
        <v>319</v>
      </c>
      <c r="E118" t="s">
        <v>563</v>
      </c>
      <c r="F118" s="8" t="s">
        <v>237</v>
      </c>
      <c r="G118" s="8" t="s">
        <v>245</v>
      </c>
      <c r="H118" s="8" t="s">
        <v>237</v>
      </c>
      <c r="I118" s="8" t="s">
        <v>264</v>
      </c>
      <c r="J118" s="8" t="s">
        <v>292</v>
      </c>
      <c r="K118" s="8" t="s">
        <v>237</v>
      </c>
      <c r="L118" s="165" t="s">
        <v>237</v>
      </c>
      <c r="M118" s="8"/>
      <c r="N118" s="19" t="s">
        <v>295</v>
      </c>
      <c r="O118" s="8"/>
    </row>
    <row r="119" spans="2:20" x14ac:dyDescent="0.25">
      <c r="B119" t="s">
        <v>463</v>
      </c>
      <c r="C119" t="s">
        <v>564</v>
      </c>
      <c r="F119" s="8" t="s">
        <v>241</v>
      </c>
      <c r="G119" s="8" t="s">
        <v>256</v>
      </c>
      <c r="H119" s="8" t="s">
        <v>241</v>
      </c>
      <c r="I119" s="8" t="s">
        <v>253</v>
      </c>
      <c r="J119" s="8" t="s">
        <v>268</v>
      </c>
      <c r="K119" s="8" t="s">
        <v>241</v>
      </c>
      <c r="L119" s="165" t="s">
        <v>241</v>
      </c>
      <c r="M119" s="8"/>
      <c r="N119" s="8"/>
      <c r="O119" s="8"/>
    </row>
    <row r="120" spans="2:20" x14ac:dyDescent="0.25">
      <c r="B120" t="s">
        <v>484</v>
      </c>
      <c r="C120" t="s">
        <v>308</v>
      </c>
      <c r="F120" s="8"/>
      <c r="G120" s="8" t="s">
        <v>264</v>
      </c>
      <c r="H120" s="8"/>
      <c r="I120" s="8"/>
      <c r="J120" s="8" t="s">
        <v>288</v>
      </c>
      <c r="K120" s="8" t="s">
        <v>260</v>
      </c>
      <c r="L120" s="8"/>
      <c r="M120" s="8"/>
      <c r="N120" s="8"/>
      <c r="O120" s="19"/>
    </row>
    <row r="121" spans="2:20" x14ac:dyDescent="0.25">
      <c r="B121" t="s">
        <v>490</v>
      </c>
      <c r="C121" t="s">
        <v>309</v>
      </c>
      <c r="F121" s="8"/>
      <c r="G121" s="8" t="s">
        <v>253</v>
      </c>
      <c r="H121" s="8"/>
      <c r="I121" s="8"/>
      <c r="J121" s="8" t="s">
        <v>280</v>
      </c>
      <c r="K121" s="8" t="s">
        <v>264</v>
      </c>
      <c r="L121" s="8"/>
      <c r="M121" s="8"/>
      <c r="N121" s="8"/>
      <c r="O121" s="19"/>
    </row>
    <row r="122" spans="2:20" x14ac:dyDescent="0.25">
      <c r="B122" t="s">
        <v>495</v>
      </c>
      <c r="C122" t="s">
        <v>310</v>
      </c>
      <c r="F122" s="8"/>
      <c r="G122" s="8"/>
      <c r="H122" s="8"/>
      <c r="I122" s="8"/>
      <c r="J122" s="8" t="s">
        <v>284</v>
      </c>
      <c r="K122" s="165" t="s">
        <v>304</v>
      </c>
      <c r="L122" s="8"/>
      <c r="M122" s="8"/>
      <c r="N122" s="8"/>
      <c r="O122" s="8"/>
    </row>
    <row r="123" spans="2:20" x14ac:dyDescent="0.25">
      <c r="B123" t="s">
        <v>503</v>
      </c>
      <c r="C123" t="s">
        <v>565</v>
      </c>
      <c r="D123" t="s">
        <v>319</v>
      </c>
      <c r="E123" t="s">
        <v>566</v>
      </c>
    </row>
    <row r="124" spans="2:20" x14ac:dyDescent="0.25">
      <c r="B124" t="s">
        <v>467</v>
      </c>
      <c r="C124" t="s">
        <v>567</v>
      </c>
    </row>
    <row r="125" spans="2:20" ht="21" x14ac:dyDescent="0.35">
      <c r="B125" t="s">
        <v>457</v>
      </c>
      <c r="C125" t="s">
        <v>568</v>
      </c>
      <c r="F125" s="278" t="s">
        <v>569</v>
      </c>
      <c r="G125" s="278"/>
      <c r="H125" s="278"/>
      <c r="I125" s="278"/>
    </row>
    <row r="126" spans="2:20" x14ac:dyDescent="0.25">
      <c r="B126" t="s">
        <v>448</v>
      </c>
      <c r="C126" t="s">
        <v>570</v>
      </c>
      <c r="F126" s="23" t="s">
        <v>320</v>
      </c>
      <c r="G126" s="23" t="s">
        <v>325</v>
      </c>
      <c r="H126" s="23" t="s">
        <v>329</v>
      </c>
      <c r="I126" s="23" t="s">
        <v>336</v>
      </c>
      <c r="J126" s="23" t="s">
        <v>347</v>
      </c>
      <c r="K126" s="165" t="s">
        <v>356</v>
      </c>
      <c r="L126" s="165" t="s">
        <v>359</v>
      </c>
      <c r="M126" s="165" t="s">
        <v>361</v>
      </c>
      <c r="N126" s="165" t="s">
        <v>364</v>
      </c>
      <c r="O126" s="23" t="s">
        <v>566</v>
      </c>
      <c r="P126" s="23" t="s">
        <v>571</v>
      </c>
      <c r="Q126" s="23" t="s">
        <v>572</v>
      </c>
      <c r="R126" s="23" t="s">
        <v>557</v>
      </c>
      <c r="S126" s="23" t="s">
        <v>563</v>
      </c>
      <c r="T126" s="23" t="s">
        <v>573</v>
      </c>
    </row>
    <row r="127" spans="2:20" x14ac:dyDescent="0.25">
      <c r="B127" t="s">
        <v>513</v>
      </c>
      <c r="C127" t="s">
        <v>574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  <c r="N127" s="8">
        <v>0</v>
      </c>
      <c r="O127" s="8">
        <v>0</v>
      </c>
      <c r="P127" s="8">
        <v>0</v>
      </c>
      <c r="Q127" s="8">
        <v>0</v>
      </c>
      <c r="R127" s="8">
        <v>0</v>
      </c>
      <c r="S127" s="8">
        <v>0</v>
      </c>
      <c r="T127" s="8">
        <v>0</v>
      </c>
    </row>
    <row r="128" spans="2:20" x14ac:dyDescent="0.25">
      <c r="B128" t="s">
        <v>505</v>
      </c>
      <c r="C128" t="s">
        <v>575</v>
      </c>
      <c r="D128" t="s">
        <v>319</v>
      </c>
      <c r="E128" t="s">
        <v>571</v>
      </c>
      <c r="F128" s="8">
        <v>1</v>
      </c>
      <c r="G128" s="8">
        <v>1</v>
      </c>
      <c r="H128" s="8">
        <v>1</v>
      </c>
      <c r="I128" s="8">
        <v>1</v>
      </c>
      <c r="J128" s="8">
        <v>1</v>
      </c>
      <c r="K128" s="8"/>
      <c r="L128" s="8"/>
      <c r="M128" s="8"/>
      <c r="N128" s="8">
        <v>1</v>
      </c>
      <c r="O128" s="8">
        <v>1</v>
      </c>
      <c r="P128" s="8">
        <v>1</v>
      </c>
      <c r="Q128" s="8">
        <v>1</v>
      </c>
      <c r="R128" s="8">
        <v>1</v>
      </c>
      <c r="S128" s="8">
        <v>1</v>
      </c>
      <c r="T128" s="8">
        <v>1</v>
      </c>
    </row>
    <row r="129" spans="2:20" x14ac:dyDescent="0.25">
      <c r="B129" t="s">
        <v>508</v>
      </c>
      <c r="C129" t="s">
        <v>576</v>
      </c>
      <c r="D129" t="s">
        <v>319</v>
      </c>
      <c r="E129" t="s">
        <v>572</v>
      </c>
      <c r="F129" s="8"/>
      <c r="G129" s="8">
        <v>2</v>
      </c>
      <c r="H129" s="8"/>
      <c r="I129" s="8"/>
      <c r="J129" s="8">
        <v>2</v>
      </c>
      <c r="K129" s="8"/>
      <c r="L129" s="8"/>
      <c r="M129" s="8"/>
      <c r="N129" s="8"/>
      <c r="O129" s="8"/>
      <c r="P129" s="8"/>
      <c r="Q129" s="8"/>
      <c r="R129" s="8">
        <v>2</v>
      </c>
      <c r="S129" s="8">
        <v>2</v>
      </c>
      <c r="T129" s="8">
        <v>2</v>
      </c>
    </row>
    <row r="130" spans="2:20" x14ac:dyDescent="0.25">
      <c r="B130" t="s">
        <v>468</v>
      </c>
      <c r="C130" t="s">
        <v>577</v>
      </c>
    </row>
    <row r="131" spans="2:20" x14ac:dyDescent="0.25">
      <c r="B131" t="s">
        <v>518</v>
      </c>
      <c r="C131" t="s">
        <v>578</v>
      </c>
    </row>
    <row r="132" spans="2:20" x14ac:dyDescent="0.25">
      <c r="B132" t="s">
        <v>477</v>
      </c>
      <c r="C132" t="s">
        <v>579</v>
      </c>
    </row>
    <row r="133" spans="2:20" x14ac:dyDescent="0.25">
      <c r="B133" t="s">
        <v>458</v>
      </c>
      <c r="C133" t="s">
        <v>311</v>
      </c>
    </row>
    <row r="134" spans="2:20" x14ac:dyDescent="0.25">
      <c r="B134" t="s">
        <v>469</v>
      </c>
      <c r="C134" t="s">
        <v>580</v>
      </c>
    </row>
    <row r="135" spans="2:20" x14ac:dyDescent="0.25">
      <c r="B135" t="s">
        <v>478</v>
      </c>
      <c r="C135" t="s">
        <v>581</v>
      </c>
    </row>
    <row r="136" spans="2:20" x14ac:dyDescent="0.25">
      <c r="B136" t="s">
        <v>502</v>
      </c>
      <c r="C136" t="s">
        <v>582</v>
      </c>
    </row>
    <row r="137" spans="2:20" x14ac:dyDescent="0.25">
      <c r="B137" t="s">
        <v>520</v>
      </c>
      <c r="C137" t="s">
        <v>583</v>
      </c>
    </row>
    <row r="138" spans="2:20" x14ac:dyDescent="0.25">
      <c r="B138" t="s">
        <v>522</v>
      </c>
      <c r="C138" t="s">
        <v>584</v>
      </c>
    </row>
    <row r="139" spans="2:20" x14ac:dyDescent="0.25">
      <c r="B139" t="s">
        <v>499</v>
      </c>
      <c r="C139" t="s">
        <v>585</v>
      </c>
    </row>
    <row r="140" spans="2:20" x14ac:dyDescent="0.25">
      <c r="B140" t="s">
        <v>474</v>
      </c>
      <c r="C140" t="s">
        <v>586</v>
      </c>
    </row>
    <row r="141" spans="2:20" x14ac:dyDescent="0.25">
      <c r="B141" t="s">
        <v>524</v>
      </c>
      <c r="C141" t="s">
        <v>587</v>
      </c>
    </row>
    <row r="142" spans="2:20" x14ac:dyDescent="0.25">
      <c r="B142" t="s">
        <v>514</v>
      </c>
      <c r="C142" t="s">
        <v>588</v>
      </c>
      <c r="D142" t="s">
        <v>319</v>
      </c>
      <c r="E142" t="s">
        <v>573</v>
      </c>
    </row>
    <row r="143" spans="2:20" x14ac:dyDescent="0.25">
      <c r="B143" t="s">
        <v>527</v>
      </c>
      <c r="C143" t="s">
        <v>589</v>
      </c>
    </row>
    <row r="144" spans="2:20" x14ac:dyDescent="0.25">
      <c r="B144" t="s">
        <v>529</v>
      </c>
      <c r="C144" t="s">
        <v>590</v>
      </c>
    </row>
    <row r="145" spans="2:5" x14ac:dyDescent="0.25">
      <c r="B145" t="s">
        <v>464</v>
      </c>
      <c r="C145" t="s">
        <v>591</v>
      </c>
      <c r="D145" t="s">
        <v>319</v>
      </c>
      <c r="E145" t="s">
        <v>573</v>
      </c>
    </row>
    <row r="147" spans="2:5" x14ac:dyDescent="0.25">
      <c r="B147" s="1" t="s">
        <v>592</v>
      </c>
    </row>
    <row r="148" spans="2:5" x14ac:dyDescent="0.25">
      <c r="B148" t="s">
        <v>593</v>
      </c>
    </row>
    <row r="149" spans="2:5" x14ac:dyDescent="0.25">
      <c r="B149" t="s">
        <v>594</v>
      </c>
    </row>
    <row r="151" spans="2:5" x14ac:dyDescent="0.25">
      <c r="B151" s="1" t="s">
        <v>78</v>
      </c>
    </row>
    <row r="152" spans="2:5" x14ac:dyDescent="0.25">
      <c r="B152" s="170">
        <v>1800</v>
      </c>
    </row>
    <row r="153" spans="2:5" x14ac:dyDescent="0.25">
      <c r="B153" s="170">
        <v>1900</v>
      </c>
    </row>
    <row r="154" spans="2:5" x14ac:dyDescent="0.25">
      <c r="B154" s="170">
        <v>2000</v>
      </c>
    </row>
    <row r="155" spans="2:5" x14ac:dyDescent="0.25">
      <c r="B155" s="170">
        <v>2100</v>
      </c>
    </row>
    <row r="156" spans="2:5" x14ac:dyDescent="0.25">
      <c r="B156" s="2">
        <v>2200</v>
      </c>
    </row>
    <row r="157" spans="2:5" x14ac:dyDescent="0.25">
      <c r="B157" s="2">
        <v>2300</v>
      </c>
    </row>
    <row r="158" spans="2:5" x14ac:dyDescent="0.25">
      <c r="B158" s="2">
        <v>2400</v>
      </c>
    </row>
    <row r="159" spans="2:5" x14ac:dyDescent="0.25">
      <c r="B159" s="2">
        <v>2500</v>
      </c>
    </row>
    <row r="160" spans="2:5" x14ac:dyDescent="0.25">
      <c r="B160" s="2">
        <v>2600</v>
      </c>
    </row>
    <row r="161" spans="2:4" x14ac:dyDescent="0.25">
      <c r="B161" s="2">
        <v>2700</v>
      </c>
    </row>
    <row r="162" spans="2:4" x14ac:dyDescent="0.25">
      <c r="B162" s="2">
        <v>2800</v>
      </c>
    </row>
    <row r="163" spans="2:4" x14ac:dyDescent="0.25">
      <c r="B163" s="2">
        <v>2900</v>
      </c>
    </row>
    <row r="164" spans="2:4" x14ac:dyDescent="0.25">
      <c r="B164" s="2">
        <v>3000</v>
      </c>
    </row>
    <row r="165" spans="2:4" x14ac:dyDescent="0.25">
      <c r="B165" s="2">
        <v>3100</v>
      </c>
    </row>
    <row r="166" spans="2:4" x14ac:dyDescent="0.25">
      <c r="B166" s="2">
        <v>3200</v>
      </c>
    </row>
    <row r="167" spans="2:4" x14ac:dyDescent="0.25">
      <c r="B167" s="2">
        <v>3300</v>
      </c>
    </row>
    <row r="168" spans="2:4" x14ac:dyDescent="0.25">
      <c r="B168" s="2">
        <v>3400</v>
      </c>
    </row>
    <row r="169" spans="2:4" x14ac:dyDescent="0.25">
      <c r="B169" s="2">
        <v>3500</v>
      </c>
    </row>
    <row r="170" spans="2:4" x14ac:dyDescent="0.25">
      <c r="B170" s="2">
        <v>3600</v>
      </c>
    </row>
    <row r="171" spans="2:4" x14ac:dyDescent="0.25">
      <c r="B171" s="2">
        <v>3700</v>
      </c>
    </row>
    <row r="172" spans="2:4" x14ac:dyDescent="0.25">
      <c r="B172" s="2">
        <v>3800</v>
      </c>
    </row>
    <row r="173" spans="2:4" x14ac:dyDescent="0.25">
      <c r="B173" s="2">
        <v>3900</v>
      </c>
    </row>
    <row r="174" spans="2:4" x14ac:dyDescent="0.25">
      <c r="B174" s="2">
        <v>4000</v>
      </c>
    </row>
    <row r="175" spans="2:4" x14ac:dyDescent="0.25">
      <c r="B175" s="2">
        <v>4100</v>
      </c>
    </row>
    <row r="176" spans="2:4" x14ac:dyDescent="0.25">
      <c r="B176" s="2">
        <v>4200</v>
      </c>
      <c r="C176" s="13"/>
      <c r="D176" s="13"/>
    </row>
    <row r="177" spans="2:2" x14ac:dyDescent="0.25">
      <c r="B177" s="2">
        <v>4300</v>
      </c>
    </row>
    <row r="178" spans="2:2" x14ac:dyDescent="0.25">
      <c r="B178" s="2">
        <v>4400</v>
      </c>
    </row>
    <row r="179" spans="2:2" x14ac:dyDescent="0.25">
      <c r="B179" s="2">
        <v>4500</v>
      </c>
    </row>
    <row r="180" spans="2:2" x14ac:dyDescent="0.25">
      <c r="B180" s="2">
        <v>4600</v>
      </c>
    </row>
    <row r="181" spans="2:2" x14ac:dyDescent="0.25">
      <c r="B181" s="2">
        <v>4700</v>
      </c>
    </row>
    <row r="182" spans="2:2" x14ac:dyDescent="0.25">
      <c r="B182" s="2">
        <v>4800</v>
      </c>
    </row>
    <row r="183" spans="2:2" x14ac:dyDescent="0.25">
      <c r="B183" s="2">
        <v>4900</v>
      </c>
    </row>
    <row r="184" spans="2:2" x14ac:dyDescent="0.25">
      <c r="B184" s="2">
        <v>5000</v>
      </c>
    </row>
    <row r="185" spans="2:2" x14ac:dyDescent="0.25">
      <c r="B185" s="2">
        <v>5100</v>
      </c>
    </row>
    <row r="186" spans="2:2" x14ac:dyDescent="0.25">
      <c r="B186" s="2">
        <v>5200</v>
      </c>
    </row>
    <row r="187" spans="2:2" x14ac:dyDescent="0.25">
      <c r="B187" s="2">
        <v>5300</v>
      </c>
    </row>
    <row r="188" spans="2:2" x14ac:dyDescent="0.25">
      <c r="B188" s="2">
        <v>5400</v>
      </c>
    </row>
    <row r="189" spans="2:2" x14ac:dyDescent="0.25">
      <c r="B189" s="2">
        <v>5500</v>
      </c>
    </row>
    <row r="190" spans="2:2" x14ac:dyDescent="0.25">
      <c r="B190" s="2">
        <v>5600</v>
      </c>
    </row>
    <row r="191" spans="2:2" x14ac:dyDescent="0.25">
      <c r="B191" s="2">
        <v>5700</v>
      </c>
    </row>
    <row r="192" spans="2:2" x14ac:dyDescent="0.25">
      <c r="B192" s="2">
        <v>5800</v>
      </c>
    </row>
    <row r="193" spans="2:2" x14ac:dyDescent="0.25">
      <c r="B193" s="2">
        <v>5900</v>
      </c>
    </row>
    <row r="194" spans="2:2" x14ac:dyDescent="0.25">
      <c r="B194" s="2">
        <v>6000</v>
      </c>
    </row>
    <row r="195" spans="2:2" x14ac:dyDescent="0.25">
      <c r="B195" s="2">
        <v>6100</v>
      </c>
    </row>
    <row r="196" spans="2:2" x14ac:dyDescent="0.25">
      <c r="B196" s="2">
        <v>6200</v>
      </c>
    </row>
    <row r="197" spans="2:2" x14ac:dyDescent="0.25">
      <c r="B197" s="2">
        <v>6300</v>
      </c>
    </row>
    <row r="198" spans="2:2" x14ac:dyDescent="0.25">
      <c r="B198" s="2">
        <v>6400</v>
      </c>
    </row>
    <row r="199" spans="2:2" x14ac:dyDescent="0.25">
      <c r="B199" s="2">
        <v>6500</v>
      </c>
    </row>
    <row r="200" spans="2:2" x14ac:dyDescent="0.25">
      <c r="B200" s="164" t="s">
        <v>595</v>
      </c>
    </row>
    <row r="201" spans="2:2" x14ac:dyDescent="0.25">
      <c r="B201" s="164" t="s">
        <v>596</v>
      </c>
    </row>
    <row r="202" spans="2:2" x14ac:dyDescent="0.25">
      <c r="B202" s="164" t="s">
        <v>597</v>
      </c>
    </row>
    <row r="204" spans="2:2" x14ac:dyDescent="0.25">
      <c r="B204" s="1" t="s">
        <v>598</v>
      </c>
    </row>
    <row r="205" spans="2:2" x14ac:dyDescent="0.25">
      <c r="B205" s="2">
        <v>1</v>
      </c>
    </row>
    <row r="206" spans="2:2" x14ac:dyDescent="0.25">
      <c r="B206" s="2">
        <v>2</v>
      </c>
    </row>
    <row r="207" spans="2:2" x14ac:dyDescent="0.25">
      <c r="B207" s="2">
        <v>3</v>
      </c>
    </row>
    <row r="208" spans="2:2" x14ac:dyDescent="0.25">
      <c r="B208" s="2">
        <v>4</v>
      </c>
    </row>
    <row r="209" spans="2:2" x14ac:dyDescent="0.25">
      <c r="B209" s="2">
        <v>5</v>
      </c>
    </row>
    <row r="210" spans="2:2" x14ac:dyDescent="0.25">
      <c r="B210" s="2">
        <v>6</v>
      </c>
    </row>
    <row r="211" spans="2:2" x14ac:dyDescent="0.25">
      <c r="B211" s="2">
        <v>7</v>
      </c>
    </row>
    <row r="212" spans="2:2" x14ac:dyDescent="0.25">
      <c r="B212" s="2"/>
    </row>
    <row r="213" spans="2:2" x14ac:dyDescent="0.25">
      <c r="B213" s="1" t="s">
        <v>79</v>
      </c>
    </row>
    <row r="214" spans="2:2" x14ac:dyDescent="0.25">
      <c r="B214" t="s">
        <v>599</v>
      </c>
    </row>
    <row r="215" spans="2:2" x14ac:dyDescent="0.25">
      <c r="B215" t="s">
        <v>600</v>
      </c>
    </row>
    <row r="216" spans="2:2" x14ac:dyDescent="0.25">
      <c r="B216" t="s">
        <v>601</v>
      </c>
    </row>
    <row r="217" spans="2:2" x14ac:dyDescent="0.25">
      <c r="B217" t="s">
        <v>602</v>
      </c>
    </row>
    <row r="218" spans="2:2" x14ac:dyDescent="0.25">
      <c r="B218" t="s">
        <v>603</v>
      </c>
    </row>
    <row r="219" spans="2:2" x14ac:dyDescent="0.25">
      <c r="B219" t="s">
        <v>604</v>
      </c>
    </row>
    <row r="221" spans="2:2" x14ac:dyDescent="0.25">
      <c r="B221" s="1" t="s">
        <v>605</v>
      </c>
    </row>
    <row r="222" spans="2:2" x14ac:dyDescent="0.25">
      <c r="B222" s="2">
        <v>0</v>
      </c>
    </row>
    <row r="223" spans="2:2" x14ac:dyDescent="0.25">
      <c r="B223" s="2">
        <v>1</v>
      </c>
    </row>
    <row r="224" spans="2:2" x14ac:dyDescent="0.25">
      <c r="B224" s="2">
        <v>2</v>
      </c>
    </row>
    <row r="225" spans="2:2" x14ac:dyDescent="0.25">
      <c r="B225" s="2">
        <v>3</v>
      </c>
    </row>
    <row r="226" spans="2:2" x14ac:dyDescent="0.25">
      <c r="B226" s="2">
        <v>4</v>
      </c>
    </row>
    <row r="227" spans="2:2" x14ac:dyDescent="0.25">
      <c r="B227" s="2">
        <v>5</v>
      </c>
    </row>
    <row r="228" spans="2:2" x14ac:dyDescent="0.25">
      <c r="B228" s="2"/>
    </row>
    <row r="229" spans="2:2" x14ac:dyDescent="0.25">
      <c r="B229" s="1" t="s">
        <v>606</v>
      </c>
    </row>
    <row r="230" spans="2:2" x14ac:dyDescent="0.25">
      <c r="B230" t="s">
        <v>168</v>
      </c>
    </row>
    <row r="231" spans="2:2" x14ac:dyDescent="0.25">
      <c r="B231" t="s">
        <v>171</v>
      </c>
    </row>
    <row r="232" spans="2:2" x14ac:dyDescent="0.25">
      <c r="B232" t="s">
        <v>174</v>
      </c>
    </row>
    <row r="233" spans="2:2" x14ac:dyDescent="0.25">
      <c r="B233" t="s">
        <v>176</v>
      </c>
    </row>
    <row r="234" spans="2:2" x14ac:dyDescent="0.25">
      <c r="B234" t="s">
        <v>175</v>
      </c>
    </row>
    <row r="235" spans="2:2" x14ac:dyDescent="0.25">
      <c r="B235" t="s">
        <v>183</v>
      </c>
    </row>
    <row r="236" spans="2:2" x14ac:dyDescent="0.25">
      <c r="B236" t="s">
        <v>188</v>
      </c>
    </row>
    <row r="237" spans="2:2" x14ac:dyDescent="0.25">
      <c r="B237" t="s">
        <v>193</v>
      </c>
    </row>
    <row r="238" spans="2:2" x14ac:dyDescent="0.25">
      <c r="B238" t="s">
        <v>198</v>
      </c>
    </row>
    <row r="239" spans="2:2" x14ac:dyDescent="0.25">
      <c r="B239" t="s">
        <v>203</v>
      </c>
    </row>
    <row r="240" spans="2:2" x14ac:dyDescent="0.25">
      <c r="B240" t="s">
        <v>208</v>
      </c>
    </row>
    <row r="241" spans="2:2" x14ac:dyDescent="0.25">
      <c r="B241" t="s">
        <v>213</v>
      </c>
    </row>
    <row r="242" spans="2:2" x14ac:dyDescent="0.25">
      <c r="B242" t="s">
        <v>218</v>
      </c>
    </row>
    <row r="243" spans="2:2" x14ac:dyDescent="0.25">
      <c r="B243" t="s">
        <v>223</v>
      </c>
    </row>
    <row r="244" spans="2:2" x14ac:dyDescent="0.25">
      <c r="B244" t="s">
        <v>225</v>
      </c>
    </row>
    <row r="245" spans="2:2" x14ac:dyDescent="0.25">
      <c r="B245" t="s">
        <v>229</v>
      </c>
    </row>
    <row r="246" spans="2:2" x14ac:dyDescent="0.25">
      <c r="B246" t="s">
        <v>170</v>
      </c>
    </row>
    <row r="247" spans="2:2" x14ac:dyDescent="0.25">
      <c r="B247" t="s">
        <v>173</v>
      </c>
    </row>
    <row r="248" spans="2:2" x14ac:dyDescent="0.25">
      <c r="B248" t="s">
        <v>182</v>
      </c>
    </row>
    <row r="249" spans="2:2" x14ac:dyDescent="0.25">
      <c r="B249" t="s">
        <v>187</v>
      </c>
    </row>
    <row r="250" spans="2:2" x14ac:dyDescent="0.25">
      <c r="B250" t="s">
        <v>192</v>
      </c>
    </row>
    <row r="251" spans="2:2" x14ac:dyDescent="0.25">
      <c r="B251" t="s">
        <v>197</v>
      </c>
    </row>
    <row r="252" spans="2:2" x14ac:dyDescent="0.25">
      <c r="B252" t="s">
        <v>202</v>
      </c>
    </row>
    <row r="253" spans="2:2" x14ac:dyDescent="0.25">
      <c r="B253" t="s">
        <v>207</v>
      </c>
    </row>
    <row r="254" spans="2:2" x14ac:dyDescent="0.25">
      <c r="B254" t="s">
        <v>212</v>
      </c>
    </row>
    <row r="255" spans="2:2" x14ac:dyDescent="0.25">
      <c r="B255" t="s">
        <v>217</v>
      </c>
    </row>
    <row r="256" spans="2:2" x14ac:dyDescent="0.25">
      <c r="B256" t="s">
        <v>222</v>
      </c>
    </row>
    <row r="257" spans="2:2" x14ac:dyDescent="0.25">
      <c r="B257" t="s">
        <v>224</v>
      </c>
    </row>
    <row r="258" spans="2:2" x14ac:dyDescent="0.25">
      <c r="B258" t="s">
        <v>228</v>
      </c>
    </row>
    <row r="259" spans="2:2" x14ac:dyDescent="0.25">
      <c r="B259" t="s">
        <v>236</v>
      </c>
    </row>
    <row r="260" spans="2:2" x14ac:dyDescent="0.25">
      <c r="B260" t="s">
        <v>240</v>
      </c>
    </row>
    <row r="261" spans="2:2" x14ac:dyDescent="0.25">
      <c r="B261" t="s">
        <v>244</v>
      </c>
    </row>
    <row r="262" spans="2:2" x14ac:dyDescent="0.25">
      <c r="B262" t="s">
        <v>252</v>
      </c>
    </row>
    <row r="263" spans="2:2" x14ac:dyDescent="0.25">
      <c r="B263" t="s">
        <v>255</v>
      </c>
    </row>
    <row r="264" spans="2:2" x14ac:dyDescent="0.25">
      <c r="B264" t="s">
        <v>259</v>
      </c>
    </row>
    <row r="265" spans="2:2" x14ac:dyDescent="0.25">
      <c r="B265" t="s">
        <v>263</v>
      </c>
    </row>
    <row r="266" spans="2:2" x14ac:dyDescent="0.25">
      <c r="B266" t="s">
        <v>267</v>
      </c>
    </row>
    <row r="267" spans="2:2" x14ac:dyDescent="0.25">
      <c r="B267" t="s">
        <v>271</v>
      </c>
    </row>
    <row r="268" spans="2:2" x14ac:dyDescent="0.25">
      <c r="B268" t="s">
        <v>275</v>
      </c>
    </row>
    <row r="269" spans="2:2" x14ac:dyDescent="0.25">
      <c r="B269" t="s">
        <v>279</v>
      </c>
    </row>
    <row r="270" spans="2:2" x14ac:dyDescent="0.25">
      <c r="B270" t="s">
        <v>283</v>
      </c>
    </row>
    <row r="271" spans="2:2" x14ac:dyDescent="0.25">
      <c r="B271" t="s">
        <v>287</v>
      </c>
    </row>
    <row r="272" spans="2:2" x14ac:dyDescent="0.25">
      <c r="B272" t="s">
        <v>291</v>
      </c>
    </row>
    <row r="274" spans="2:2" x14ac:dyDescent="0.25">
      <c r="B274" s="1" t="s">
        <v>607</v>
      </c>
    </row>
    <row r="275" spans="2:2" x14ac:dyDescent="0.25">
      <c r="B275" t="s">
        <v>316</v>
      </c>
    </row>
    <row r="276" spans="2:2" x14ac:dyDescent="0.25">
      <c r="B276" t="s">
        <v>321</v>
      </c>
    </row>
    <row r="277" spans="2:2" x14ac:dyDescent="0.25">
      <c r="B277" t="s">
        <v>326</v>
      </c>
    </row>
    <row r="278" spans="2:2" x14ac:dyDescent="0.25">
      <c r="B278" t="s">
        <v>330</v>
      </c>
    </row>
    <row r="279" spans="2:2" x14ac:dyDescent="0.25">
      <c r="B279" t="s">
        <v>333</v>
      </c>
    </row>
    <row r="280" spans="2:2" x14ac:dyDescent="0.25">
      <c r="B280" t="s">
        <v>337</v>
      </c>
    </row>
    <row r="281" spans="2:2" x14ac:dyDescent="0.25">
      <c r="B281" t="s">
        <v>342</v>
      </c>
    </row>
    <row r="282" spans="2:2" x14ac:dyDescent="0.25">
      <c r="B282" t="s">
        <v>348</v>
      </c>
    </row>
    <row r="283" spans="2:2" x14ac:dyDescent="0.25">
      <c r="B283" t="s">
        <v>322</v>
      </c>
    </row>
    <row r="284" spans="2:2" x14ac:dyDescent="0.25">
      <c r="B284" t="s">
        <v>338</v>
      </c>
    </row>
    <row r="285" spans="2:2" x14ac:dyDescent="0.25">
      <c r="B285" t="s">
        <v>343</v>
      </c>
    </row>
    <row r="286" spans="2:2" x14ac:dyDescent="0.25">
      <c r="B286" t="s">
        <v>351</v>
      </c>
    </row>
    <row r="287" spans="2:2" x14ac:dyDescent="0.25">
      <c r="B287" t="s">
        <v>362</v>
      </c>
    </row>
    <row r="288" spans="2:2" x14ac:dyDescent="0.25">
      <c r="B288" t="s">
        <v>365</v>
      </c>
    </row>
    <row r="289" spans="2:2" x14ac:dyDescent="0.25">
      <c r="B289" t="s">
        <v>368</v>
      </c>
    </row>
    <row r="290" spans="2:2" x14ac:dyDescent="0.25">
      <c r="B290" t="s">
        <v>371</v>
      </c>
    </row>
    <row r="292" spans="2:2" x14ac:dyDescent="0.25">
      <c r="B292" s="1" t="s">
        <v>608</v>
      </c>
    </row>
    <row r="293" spans="2:2" x14ac:dyDescent="0.25">
      <c r="B293" t="s">
        <v>609</v>
      </c>
    </row>
    <row r="294" spans="2:2" x14ac:dyDescent="0.25">
      <c r="B294" t="s">
        <v>610</v>
      </c>
    </row>
    <row r="295" spans="2:2" x14ac:dyDescent="0.25">
      <c r="B295" t="s">
        <v>611</v>
      </c>
    </row>
    <row r="296" spans="2:2" x14ac:dyDescent="0.25">
      <c r="B296" t="s">
        <v>612</v>
      </c>
    </row>
    <row r="298" spans="2:2" x14ac:dyDescent="0.25">
      <c r="B298" s="1" t="s">
        <v>613</v>
      </c>
    </row>
    <row r="299" spans="2:2" x14ac:dyDescent="0.25">
      <c r="B299" t="s">
        <v>614</v>
      </c>
    </row>
    <row r="300" spans="2:2" x14ac:dyDescent="0.25">
      <c r="B300" t="s">
        <v>615</v>
      </c>
    </row>
    <row r="301" spans="2:2" x14ac:dyDescent="0.25">
      <c r="B301" t="s">
        <v>616</v>
      </c>
    </row>
    <row r="302" spans="2:2" x14ac:dyDescent="0.25">
      <c r="B302" t="s">
        <v>617</v>
      </c>
    </row>
    <row r="303" spans="2:2" x14ac:dyDescent="0.25">
      <c r="B303" t="s">
        <v>618</v>
      </c>
    </row>
    <row r="304" spans="2:2" x14ac:dyDescent="0.25">
      <c r="B304" t="s">
        <v>619</v>
      </c>
    </row>
    <row r="305" spans="2:2" x14ac:dyDescent="0.25">
      <c r="B305" t="s">
        <v>620</v>
      </c>
    </row>
    <row r="306" spans="2:2" x14ac:dyDescent="0.25">
      <c r="B306" t="s">
        <v>621</v>
      </c>
    </row>
    <row r="307" spans="2:2" x14ac:dyDescent="0.25">
      <c r="B307" t="s">
        <v>622</v>
      </c>
    </row>
    <row r="308" spans="2:2" x14ac:dyDescent="0.25">
      <c r="B308" t="s">
        <v>623</v>
      </c>
    </row>
    <row r="309" spans="2:2" x14ac:dyDescent="0.25">
      <c r="B309" t="s">
        <v>624</v>
      </c>
    </row>
    <row r="310" spans="2:2" x14ac:dyDescent="0.25">
      <c r="B310" t="s">
        <v>625</v>
      </c>
    </row>
    <row r="311" spans="2:2" x14ac:dyDescent="0.25">
      <c r="B311" t="s">
        <v>626</v>
      </c>
    </row>
    <row r="312" spans="2:2" x14ac:dyDescent="0.25">
      <c r="B312" t="s">
        <v>627</v>
      </c>
    </row>
    <row r="313" spans="2:2" x14ac:dyDescent="0.25">
      <c r="B313" t="s">
        <v>628</v>
      </c>
    </row>
    <row r="314" spans="2:2" x14ac:dyDescent="0.25">
      <c r="B314" t="s">
        <v>629</v>
      </c>
    </row>
    <row r="316" spans="2:2" x14ac:dyDescent="0.25">
      <c r="B316" s="1" t="s">
        <v>630</v>
      </c>
    </row>
    <row r="317" spans="2:2" x14ac:dyDescent="0.25">
      <c r="B317" t="s">
        <v>631</v>
      </c>
    </row>
    <row r="318" spans="2:2" x14ac:dyDescent="0.25">
      <c r="B318" t="s">
        <v>632</v>
      </c>
    </row>
    <row r="319" spans="2:2" x14ac:dyDescent="0.25">
      <c r="B319" t="s">
        <v>633</v>
      </c>
    </row>
    <row r="320" spans="2:2" x14ac:dyDescent="0.25">
      <c r="B320" t="s">
        <v>634</v>
      </c>
    </row>
    <row r="321" spans="2:2" x14ac:dyDescent="0.25">
      <c r="B321" t="s">
        <v>635</v>
      </c>
    </row>
    <row r="322" spans="2:2" x14ac:dyDescent="0.25">
      <c r="B322" t="s">
        <v>636</v>
      </c>
    </row>
    <row r="323" spans="2:2" x14ac:dyDescent="0.25">
      <c r="B323" t="s">
        <v>637</v>
      </c>
    </row>
    <row r="324" spans="2:2" x14ac:dyDescent="0.25">
      <c r="B324" t="s">
        <v>638</v>
      </c>
    </row>
    <row r="326" spans="2:2" x14ac:dyDescent="0.25">
      <c r="B326" s="1" t="s">
        <v>639</v>
      </c>
    </row>
    <row r="327" spans="2:2" x14ac:dyDescent="0.25">
      <c r="B327" t="s">
        <v>640</v>
      </c>
    </row>
    <row r="328" spans="2:2" x14ac:dyDescent="0.25">
      <c r="B328" t="s">
        <v>641</v>
      </c>
    </row>
    <row r="330" spans="2:2" x14ac:dyDescent="0.25">
      <c r="B330" s="1" t="s">
        <v>95</v>
      </c>
    </row>
    <row r="331" spans="2:2" x14ac:dyDescent="0.25">
      <c r="B331" t="s">
        <v>642</v>
      </c>
    </row>
    <row r="332" spans="2:2" x14ac:dyDescent="0.25">
      <c r="B332" t="s">
        <v>643</v>
      </c>
    </row>
    <row r="333" spans="2:2" x14ac:dyDescent="0.25">
      <c r="B333" t="s">
        <v>644</v>
      </c>
    </row>
    <row r="335" spans="2:2" x14ac:dyDescent="0.25">
      <c r="B335" s="1" t="s">
        <v>138</v>
      </c>
    </row>
    <row r="336" spans="2:2" x14ac:dyDescent="0.25">
      <c r="B336" t="s">
        <v>645</v>
      </c>
    </row>
    <row r="337" spans="2:2" x14ac:dyDescent="0.25">
      <c r="B337" t="s">
        <v>646</v>
      </c>
    </row>
    <row r="338" spans="2:2" x14ac:dyDescent="0.25">
      <c r="B338" t="s">
        <v>647</v>
      </c>
    </row>
    <row r="339" spans="2:2" x14ac:dyDescent="0.25">
      <c r="B339" t="s">
        <v>648</v>
      </c>
    </row>
    <row r="341" spans="2:2" x14ac:dyDescent="0.25">
      <c r="B341" s="1" t="s">
        <v>649</v>
      </c>
    </row>
    <row r="342" spans="2:2" x14ac:dyDescent="0.25">
      <c r="B342" t="s">
        <v>650</v>
      </c>
    </row>
    <row r="343" spans="2:2" x14ac:dyDescent="0.25">
      <c r="B343" t="s">
        <v>651</v>
      </c>
    </row>
    <row r="344" spans="2:2" x14ac:dyDescent="0.25">
      <c r="B344" t="s">
        <v>652</v>
      </c>
    </row>
    <row r="345" spans="2:2" x14ac:dyDescent="0.25">
      <c r="B345" t="s">
        <v>653</v>
      </c>
    </row>
    <row r="346" spans="2:2" x14ac:dyDescent="0.25">
      <c r="B346" t="s">
        <v>654</v>
      </c>
    </row>
    <row r="347" spans="2:2" x14ac:dyDescent="0.25">
      <c r="B347" t="s">
        <v>655</v>
      </c>
    </row>
    <row r="348" spans="2:2" x14ac:dyDescent="0.25">
      <c r="B348" t="s">
        <v>656</v>
      </c>
    </row>
    <row r="350" spans="2:2" x14ac:dyDescent="0.25">
      <c r="B350" s="1" t="s">
        <v>657</v>
      </c>
    </row>
    <row r="351" spans="2:2" x14ac:dyDescent="0.25">
      <c r="B351" t="s">
        <v>658</v>
      </c>
    </row>
    <row r="353" spans="2:8" x14ac:dyDescent="0.25">
      <c r="B353" s="1" t="s">
        <v>641</v>
      </c>
    </row>
    <row r="354" spans="2:8" x14ac:dyDescent="0.25">
      <c r="B354" t="s">
        <v>641</v>
      </c>
    </row>
    <row r="356" spans="2:8" x14ac:dyDescent="0.25">
      <c r="B356" s="23" t="s">
        <v>659</v>
      </c>
      <c r="C356" s="165" t="s">
        <v>660</v>
      </c>
      <c r="D356" s="165" t="s">
        <v>661</v>
      </c>
      <c r="E356" s="165" t="s">
        <v>662</v>
      </c>
      <c r="F356" s="165" t="s">
        <v>663</v>
      </c>
      <c r="G356" s="165" t="s">
        <v>664</v>
      </c>
      <c r="H356" s="165" t="s">
        <v>665</v>
      </c>
    </row>
    <row r="357" spans="2:8" x14ac:dyDescent="0.25">
      <c r="B357" s="172">
        <v>1800</v>
      </c>
      <c r="C357" s="171">
        <v>1800</v>
      </c>
      <c r="D357" s="171">
        <v>1800</v>
      </c>
      <c r="E357" s="171">
        <v>2200</v>
      </c>
      <c r="F357" s="171">
        <v>2200</v>
      </c>
      <c r="G357" s="171">
        <v>2200</v>
      </c>
      <c r="H357" s="171">
        <v>2200</v>
      </c>
    </row>
    <row r="358" spans="2:8" x14ac:dyDescent="0.25">
      <c r="B358" s="172">
        <v>1900</v>
      </c>
      <c r="C358" s="171">
        <v>1900</v>
      </c>
      <c r="D358" s="171">
        <v>1900</v>
      </c>
      <c r="E358" s="171">
        <v>2300</v>
      </c>
      <c r="F358" s="171">
        <v>2300</v>
      </c>
      <c r="G358" s="171">
        <v>2300</v>
      </c>
      <c r="H358" s="171">
        <v>2300</v>
      </c>
    </row>
    <row r="359" spans="2:8" x14ac:dyDescent="0.25">
      <c r="B359" s="173">
        <v>2000</v>
      </c>
      <c r="C359" s="171">
        <v>2000</v>
      </c>
      <c r="D359" s="171">
        <v>2000</v>
      </c>
      <c r="E359" s="171">
        <v>2400</v>
      </c>
      <c r="F359" s="171">
        <v>2400</v>
      </c>
      <c r="G359" s="171">
        <v>2400</v>
      </c>
      <c r="H359" s="171">
        <v>2400</v>
      </c>
    </row>
    <row r="360" spans="2:8" x14ac:dyDescent="0.25">
      <c r="B360" s="172">
        <v>2100</v>
      </c>
      <c r="C360" s="171">
        <v>2100</v>
      </c>
      <c r="D360" s="171">
        <v>2100</v>
      </c>
      <c r="E360" s="171">
        <v>2500</v>
      </c>
      <c r="F360" s="171">
        <v>2500</v>
      </c>
      <c r="G360" s="171">
        <v>2500</v>
      </c>
      <c r="H360" s="171">
        <v>2500</v>
      </c>
    </row>
    <row r="361" spans="2:8" x14ac:dyDescent="0.25">
      <c r="B361" s="173">
        <v>2200</v>
      </c>
      <c r="C361" s="171">
        <v>2200</v>
      </c>
      <c r="D361" s="171">
        <v>2200</v>
      </c>
      <c r="E361" s="171">
        <v>2600</v>
      </c>
      <c r="F361" s="171">
        <v>2600</v>
      </c>
      <c r="G361" s="171">
        <v>2600</v>
      </c>
      <c r="H361" s="171">
        <v>2600</v>
      </c>
    </row>
    <row r="362" spans="2:8" x14ac:dyDescent="0.25">
      <c r="B362" s="173">
        <v>2300</v>
      </c>
      <c r="C362" s="171">
        <v>2300</v>
      </c>
      <c r="D362" s="171">
        <v>2300</v>
      </c>
      <c r="E362" s="171">
        <v>2700</v>
      </c>
      <c r="F362" s="171">
        <v>2700</v>
      </c>
      <c r="G362" s="171">
        <v>2700</v>
      </c>
      <c r="H362" s="171">
        <v>2700</v>
      </c>
    </row>
    <row r="363" spans="2:8" x14ac:dyDescent="0.25">
      <c r="B363" s="173">
        <v>2400</v>
      </c>
      <c r="C363" s="171">
        <v>2400</v>
      </c>
      <c r="D363" s="171">
        <v>2400</v>
      </c>
      <c r="E363" s="171">
        <v>2800</v>
      </c>
      <c r="F363" s="171">
        <v>2800</v>
      </c>
      <c r="G363" s="171">
        <v>2800</v>
      </c>
      <c r="H363" s="171">
        <v>2800</v>
      </c>
    </row>
    <row r="364" spans="2:8" x14ac:dyDescent="0.25">
      <c r="B364" s="173">
        <v>2500</v>
      </c>
      <c r="C364" s="171">
        <v>2500</v>
      </c>
      <c r="D364" s="171">
        <v>2500</v>
      </c>
      <c r="E364" s="171">
        <v>2900</v>
      </c>
      <c r="F364" s="171">
        <v>2900</v>
      </c>
      <c r="G364" s="171">
        <v>2900</v>
      </c>
      <c r="H364" s="171">
        <v>2900</v>
      </c>
    </row>
    <row r="365" spans="2:8" x14ac:dyDescent="0.25">
      <c r="B365" s="173">
        <v>2600</v>
      </c>
      <c r="C365" s="171">
        <v>2600</v>
      </c>
      <c r="D365" s="171">
        <v>2600</v>
      </c>
      <c r="E365" s="171">
        <v>3000</v>
      </c>
      <c r="F365" s="171">
        <v>3000</v>
      </c>
      <c r="G365" s="171">
        <v>3000</v>
      </c>
      <c r="H365" s="171">
        <v>3000</v>
      </c>
    </row>
    <row r="366" spans="2:8" x14ac:dyDescent="0.25">
      <c r="B366" s="173">
        <v>2700</v>
      </c>
      <c r="C366" s="171">
        <v>2700</v>
      </c>
      <c r="D366" s="171">
        <v>2700</v>
      </c>
      <c r="E366" s="171">
        <v>3100</v>
      </c>
      <c r="F366" s="171">
        <v>3100</v>
      </c>
      <c r="G366" s="171">
        <v>3100</v>
      </c>
    </row>
    <row r="367" spans="2:8" x14ac:dyDescent="0.25">
      <c r="B367" s="173">
        <v>2800</v>
      </c>
      <c r="C367" s="171">
        <v>2800</v>
      </c>
      <c r="D367" s="171">
        <v>2800</v>
      </c>
      <c r="E367" s="171">
        <v>3200</v>
      </c>
      <c r="F367" s="171">
        <v>3200</v>
      </c>
      <c r="G367" s="171">
        <v>3200</v>
      </c>
    </row>
    <row r="368" spans="2:8" x14ac:dyDescent="0.25">
      <c r="B368" s="173">
        <v>2900</v>
      </c>
      <c r="C368" s="171">
        <v>2900</v>
      </c>
      <c r="D368" s="171">
        <v>2900</v>
      </c>
      <c r="E368" s="171">
        <v>3300</v>
      </c>
      <c r="F368" s="171">
        <v>3300</v>
      </c>
      <c r="G368" s="171">
        <v>3300</v>
      </c>
    </row>
    <row r="369" spans="2:7" x14ac:dyDescent="0.25">
      <c r="B369" s="173">
        <v>3000</v>
      </c>
      <c r="C369" s="171">
        <v>3000</v>
      </c>
      <c r="D369" s="171">
        <v>3000</v>
      </c>
      <c r="E369" s="171">
        <v>3400</v>
      </c>
      <c r="F369" s="171">
        <v>3400</v>
      </c>
      <c r="G369" s="171">
        <v>3400</v>
      </c>
    </row>
    <row r="370" spans="2:7" x14ac:dyDescent="0.25">
      <c r="B370" s="165" t="s">
        <v>595</v>
      </c>
      <c r="C370" s="171">
        <v>3100</v>
      </c>
      <c r="D370" s="171">
        <v>3100</v>
      </c>
      <c r="E370" s="171">
        <v>3500</v>
      </c>
      <c r="F370" s="171">
        <v>3500</v>
      </c>
      <c r="G370" s="171">
        <v>3500</v>
      </c>
    </row>
    <row r="371" spans="2:7" x14ac:dyDescent="0.25">
      <c r="B371" s="165" t="s">
        <v>596</v>
      </c>
      <c r="C371" s="171">
        <v>3200</v>
      </c>
      <c r="D371" s="171">
        <v>3200</v>
      </c>
      <c r="E371" s="171">
        <v>3600</v>
      </c>
      <c r="F371" s="171">
        <v>3600</v>
      </c>
      <c r="G371" s="171">
        <v>3600</v>
      </c>
    </row>
    <row r="372" spans="2:7" x14ac:dyDescent="0.25">
      <c r="B372" s="165" t="s">
        <v>597</v>
      </c>
      <c r="C372" s="171">
        <v>3300</v>
      </c>
      <c r="D372" s="171">
        <v>3300</v>
      </c>
      <c r="E372" s="171">
        <v>3700</v>
      </c>
      <c r="F372" s="171">
        <v>3700</v>
      </c>
      <c r="G372" s="171">
        <v>3700</v>
      </c>
    </row>
    <row r="373" spans="2:7" x14ac:dyDescent="0.25">
      <c r="B373" s="8"/>
      <c r="C373" s="171">
        <v>3400</v>
      </c>
      <c r="D373" s="171">
        <v>3400</v>
      </c>
      <c r="E373" s="171">
        <v>3800</v>
      </c>
      <c r="F373" s="171">
        <v>3800</v>
      </c>
      <c r="G373" s="171">
        <v>3800</v>
      </c>
    </row>
    <row r="374" spans="2:7" x14ac:dyDescent="0.25">
      <c r="B374" s="8"/>
      <c r="C374" s="171">
        <v>3500</v>
      </c>
      <c r="D374" s="171">
        <v>3500</v>
      </c>
      <c r="E374" s="171">
        <v>3900</v>
      </c>
      <c r="F374" s="171">
        <v>3900</v>
      </c>
      <c r="G374" s="171">
        <v>3900</v>
      </c>
    </row>
    <row r="375" spans="2:7" x14ac:dyDescent="0.25">
      <c r="B375" s="8"/>
      <c r="C375" s="171">
        <v>3600</v>
      </c>
      <c r="D375" s="171">
        <v>3600</v>
      </c>
      <c r="E375" s="171">
        <v>4000</v>
      </c>
      <c r="F375" s="171">
        <v>4000</v>
      </c>
      <c r="G375" s="171">
        <v>4000</v>
      </c>
    </row>
    <row r="376" spans="2:7" x14ac:dyDescent="0.25">
      <c r="B376" s="8"/>
      <c r="C376" s="171">
        <v>3700</v>
      </c>
      <c r="D376" s="171">
        <v>3700</v>
      </c>
      <c r="E376" s="171">
        <v>4100</v>
      </c>
      <c r="F376" s="171">
        <v>4100</v>
      </c>
      <c r="G376" s="171">
        <v>4100</v>
      </c>
    </row>
    <row r="377" spans="2:7" x14ac:dyDescent="0.25">
      <c r="B377" s="8"/>
      <c r="C377" s="171">
        <v>3800</v>
      </c>
      <c r="D377" s="171">
        <v>3800</v>
      </c>
      <c r="E377" s="171">
        <v>4200</v>
      </c>
      <c r="F377" s="171">
        <v>4200</v>
      </c>
      <c r="G377" s="171">
        <v>4200</v>
      </c>
    </row>
    <row r="378" spans="2:7" x14ac:dyDescent="0.25">
      <c r="B378" s="8"/>
      <c r="C378" s="171">
        <v>3900</v>
      </c>
      <c r="D378" s="171">
        <v>3900</v>
      </c>
      <c r="E378" s="171">
        <v>4300</v>
      </c>
      <c r="F378" s="171">
        <v>4300</v>
      </c>
      <c r="G378" s="171">
        <v>4300</v>
      </c>
    </row>
    <row r="379" spans="2:7" x14ac:dyDescent="0.25">
      <c r="B379" s="8"/>
      <c r="C379" s="171">
        <v>4000</v>
      </c>
      <c r="D379" s="171">
        <v>4000</v>
      </c>
      <c r="E379" s="171">
        <v>4400</v>
      </c>
      <c r="F379" s="171">
        <v>4400</v>
      </c>
      <c r="G379" s="171">
        <v>4400</v>
      </c>
    </row>
    <row r="380" spans="2:7" x14ac:dyDescent="0.25">
      <c r="B380" s="8"/>
      <c r="C380" s="171">
        <v>4100</v>
      </c>
      <c r="D380" s="171">
        <v>4100</v>
      </c>
      <c r="E380" s="171">
        <v>4500</v>
      </c>
      <c r="F380" s="171">
        <v>4500</v>
      </c>
      <c r="G380" s="171">
        <v>4500</v>
      </c>
    </row>
    <row r="381" spans="2:7" x14ac:dyDescent="0.25">
      <c r="B381" s="8"/>
      <c r="C381" s="171">
        <v>4200</v>
      </c>
      <c r="D381" s="171">
        <v>4200</v>
      </c>
      <c r="E381" s="171">
        <v>4600</v>
      </c>
      <c r="F381" s="171">
        <v>4600</v>
      </c>
      <c r="G381" s="171">
        <v>4600</v>
      </c>
    </row>
    <row r="382" spans="2:7" x14ac:dyDescent="0.25">
      <c r="B382" s="8"/>
      <c r="C382" s="171">
        <v>4300</v>
      </c>
      <c r="D382" s="171">
        <v>4300</v>
      </c>
      <c r="E382" s="171">
        <v>4700</v>
      </c>
      <c r="F382" s="171">
        <v>4700</v>
      </c>
      <c r="G382" s="171">
        <v>4700</v>
      </c>
    </row>
    <row r="383" spans="2:7" x14ac:dyDescent="0.25">
      <c r="B383" s="8"/>
      <c r="C383" s="171">
        <v>4400</v>
      </c>
      <c r="D383" s="171">
        <v>4400</v>
      </c>
      <c r="E383" s="171">
        <v>4800</v>
      </c>
      <c r="F383" s="171">
        <v>4800</v>
      </c>
      <c r="G383" s="171">
        <v>4800</v>
      </c>
    </row>
    <row r="384" spans="2:7" x14ac:dyDescent="0.25">
      <c r="B384" s="8"/>
      <c r="C384" s="171">
        <v>4500</v>
      </c>
      <c r="D384" s="171">
        <v>4500</v>
      </c>
      <c r="E384" s="171">
        <v>4900</v>
      </c>
      <c r="F384" s="171">
        <v>4900</v>
      </c>
      <c r="G384" s="171">
        <v>4900</v>
      </c>
    </row>
    <row r="385" spans="2:7" x14ac:dyDescent="0.25">
      <c r="B385" s="8"/>
      <c r="C385" s="171">
        <v>4600</v>
      </c>
      <c r="D385" s="171">
        <v>4600</v>
      </c>
      <c r="E385" s="171">
        <v>5000</v>
      </c>
      <c r="F385" s="171">
        <v>5000</v>
      </c>
      <c r="G385" s="171">
        <v>5000</v>
      </c>
    </row>
    <row r="386" spans="2:7" x14ac:dyDescent="0.25">
      <c r="B386" s="8"/>
      <c r="C386" s="171">
        <v>4700</v>
      </c>
      <c r="D386" s="171">
        <v>4700</v>
      </c>
      <c r="E386" s="171">
        <v>5100</v>
      </c>
      <c r="G386" s="171">
        <v>5100</v>
      </c>
    </row>
    <row r="387" spans="2:7" x14ac:dyDescent="0.25">
      <c r="B387" s="8"/>
      <c r="C387" s="171">
        <v>4800</v>
      </c>
      <c r="D387" s="171">
        <v>4800</v>
      </c>
      <c r="E387" s="171">
        <v>5200</v>
      </c>
      <c r="G387" s="171">
        <v>5200</v>
      </c>
    </row>
    <row r="388" spans="2:7" x14ac:dyDescent="0.25">
      <c r="B388" s="8"/>
      <c r="C388" s="171">
        <v>4900</v>
      </c>
      <c r="D388" s="171">
        <v>4900</v>
      </c>
      <c r="E388" s="171">
        <v>5300</v>
      </c>
      <c r="F388" s="8"/>
      <c r="G388" s="171">
        <v>5300</v>
      </c>
    </row>
    <row r="389" spans="2:7" x14ac:dyDescent="0.25">
      <c r="B389" s="8"/>
      <c r="C389" s="171">
        <v>5000</v>
      </c>
      <c r="D389" s="171">
        <v>5000</v>
      </c>
      <c r="E389" s="171">
        <v>5400</v>
      </c>
      <c r="F389" s="8"/>
      <c r="G389" s="171">
        <v>5400</v>
      </c>
    </row>
    <row r="390" spans="2:7" x14ac:dyDescent="0.25">
      <c r="B390" s="8"/>
      <c r="C390" s="165" t="s">
        <v>595</v>
      </c>
      <c r="D390" s="171">
        <v>5100</v>
      </c>
      <c r="E390" s="171">
        <v>5500</v>
      </c>
      <c r="F390" s="8"/>
      <c r="G390" s="171">
        <v>5500</v>
      </c>
    </row>
    <row r="391" spans="2:7" x14ac:dyDescent="0.25">
      <c r="B391" s="8"/>
      <c r="C391" s="165" t="s">
        <v>596</v>
      </c>
      <c r="D391" s="171">
        <v>5200</v>
      </c>
      <c r="E391" s="171">
        <v>5600</v>
      </c>
      <c r="F391" s="8"/>
      <c r="G391" s="171">
        <v>5600</v>
      </c>
    </row>
    <row r="392" spans="2:7" x14ac:dyDescent="0.25">
      <c r="B392" s="8"/>
      <c r="C392" s="165" t="s">
        <v>597</v>
      </c>
      <c r="D392" s="171">
        <v>5300</v>
      </c>
      <c r="E392" s="171">
        <v>5700</v>
      </c>
      <c r="F392" s="8"/>
      <c r="G392" s="171">
        <v>5700</v>
      </c>
    </row>
    <row r="393" spans="2:7" x14ac:dyDescent="0.25">
      <c r="B393" s="8"/>
      <c r="C393" s="8"/>
      <c r="D393" s="171">
        <v>5400</v>
      </c>
      <c r="E393" s="171">
        <v>5800</v>
      </c>
      <c r="F393" s="8"/>
    </row>
    <row r="394" spans="2:7" x14ac:dyDescent="0.25">
      <c r="B394" s="8"/>
      <c r="C394" s="8"/>
      <c r="D394" s="171">
        <v>5500</v>
      </c>
      <c r="E394" s="171">
        <v>5900</v>
      </c>
      <c r="F394" s="8"/>
    </row>
    <row r="395" spans="2:7" x14ac:dyDescent="0.25">
      <c r="B395" s="8"/>
      <c r="C395" s="8"/>
      <c r="D395" s="171">
        <v>5600</v>
      </c>
      <c r="E395" s="171">
        <v>6000</v>
      </c>
      <c r="F395" s="8"/>
      <c r="G395" s="8"/>
    </row>
    <row r="396" spans="2:7" x14ac:dyDescent="0.25">
      <c r="B396" s="8"/>
      <c r="C396" s="8"/>
      <c r="D396" s="171">
        <v>5700</v>
      </c>
      <c r="E396" s="171">
        <v>6100</v>
      </c>
      <c r="F396" s="8"/>
      <c r="G396" s="8"/>
    </row>
    <row r="397" spans="2:7" x14ac:dyDescent="0.25">
      <c r="B397" s="8"/>
      <c r="C397" s="8"/>
      <c r="D397" s="165" t="s">
        <v>595</v>
      </c>
      <c r="E397" s="171">
        <v>6200</v>
      </c>
      <c r="F397" s="8"/>
      <c r="G397" s="8"/>
    </row>
    <row r="398" spans="2:7" x14ac:dyDescent="0.25">
      <c r="B398" s="8"/>
      <c r="C398" s="8"/>
      <c r="D398" s="165" t="s">
        <v>596</v>
      </c>
      <c r="E398" s="171">
        <v>6300</v>
      </c>
      <c r="F398" s="8"/>
      <c r="G398" s="8"/>
    </row>
    <row r="399" spans="2:7" x14ac:dyDescent="0.25">
      <c r="B399" s="8"/>
      <c r="C399" s="8"/>
      <c r="D399" s="165" t="s">
        <v>597</v>
      </c>
      <c r="E399" s="171">
        <v>6400</v>
      </c>
      <c r="F399" s="8"/>
      <c r="G399" s="8"/>
    </row>
    <row r="400" spans="2:7" x14ac:dyDescent="0.25">
      <c r="B400" s="8"/>
      <c r="C400" s="8"/>
      <c r="D400" s="8"/>
      <c r="E400" s="171">
        <v>6500</v>
      </c>
      <c r="F400" s="8"/>
      <c r="G400" s="8"/>
    </row>
    <row r="404" spans="2:7" x14ac:dyDescent="0.25">
      <c r="B404" s="1" t="s">
        <v>666</v>
      </c>
      <c r="C404" s="1" t="s">
        <v>667</v>
      </c>
      <c r="D404" s="1" t="s">
        <v>668</v>
      </c>
      <c r="E404" s="1" t="s">
        <v>669</v>
      </c>
      <c r="F404" s="1" t="s">
        <v>159</v>
      </c>
      <c r="G404" s="1" t="s">
        <v>160</v>
      </c>
    </row>
    <row r="405" spans="2:7" x14ac:dyDescent="0.25">
      <c r="B405" t="s">
        <v>670</v>
      </c>
      <c r="C405" t="s">
        <v>671</v>
      </c>
      <c r="D405" t="s">
        <v>672</v>
      </c>
      <c r="E405" t="s">
        <v>672</v>
      </c>
      <c r="F405" t="s">
        <v>672</v>
      </c>
      <c r="G405" t="s">
        <v>672</v>
      </c>
    </row>
    <row r="406" spans="2:7" x14ac:dyDescent="0.25">
      <c r="B406" t="s">
        <v>673</v>
      </c>
      <c r="C406" t="s">
        <v>674</v>
      </c>
      <c r="D406" t="s">
        <v>675</v>
      </c>
      <c r="E406" t="s">
        <v>676</v>
      </c>
      <c r="F406" t="s">
        <v>677</v>
      </c>
      <c r="G406" t="s">
        <v>678</v>
      </c>
    </row>
    <row r="407" spans="2:7" x14ac:dyDescent="0.25">
      <c r="B407" t="s">
        <v>679</v>
      </c>
      <c r="C407" t="s">
        <v>680</v>
      </c>
      <c r="D407" t="s">
        <v>681</v>
      </c>
      <c r="E407" t="s">
        <v>682</v>
      </c>
      <c r="F407" t="s">
        <v>683</v>
      </c>
      <c r="G407" t="s">
        <v>684</v>
      </c>
    </row>
    <row r="408" spans="2:7" x14ac:dyDescent="0.25">
      <c r="B408" t="s">
        <v>685</v>
      </c>
      <c r="D408" t="s">
        <v>686</v>
      </c>
      <c r="E408" t="s">
        <v>687</v>
      </c>
      <c r="F408" t="s">
        <v>688</v>
      </c>
      <c r="G408" t="s">
        <v>689</v>
      </c>
    </row>
    <row r="409" spans="2:7" x14ac:dyDescent="0.25">
      <c r="B409" t="s">
        <v>686</v>
      </c>
      <c r="D409" t="s">
        <v>685</v>
      </c>
      <c r="E409" t="s">
        <v>652</v>
      </c>
      <c r="F409" t="s">
        <v>690</v>
      </c>
      <c r="G409" t="s">
        <v>691</v>
      </c>
    </row>
    <row r="410" spans="2:7" x14ac:dyDescent="0.25">
      <c r="B410" t="s">
        <v>692</v>
      </c>
      <c r="D410" t="s">
        <v>693</v>
      </c>
      <c r="E410" t="s">
        <v>694</v>
      </c>
      <c r="F410" t="s">
        <v>695</v>
      </c>
      <c r="G410" t="s">
        <v>696</v>
      </c>
    </row>
    <row r="411" spans="2:7" x14ac:dyDescent="0.25">
      <c r="B411" t="s">
        <v>697</v>
      </c>
      <c r="D411" t="s">
        <v>698</v>
      </c>
      <c r="E411" t="s">
        <v>699</v>
      </c>
      <c r="F411" t="s">
        <v>700</v>
      </c>
      <c r="G411" t="s">
        <v>701</v>
      </c>
    </row>
    <row r="412" spans="2:7" x14ac:dyDescent="0.25">
      <c r="B412" t="s">
        <v>702</v>
      </c>
      <c r="D412" t="s">
        <v>703</v>
      </c>
      <c r="E412" t="s">
        <v>704</v>
      </c>
      <c r="F412" t="s">
        <v>705</v>
      </c>
      <c r="G412" t="s">
        <v>706</v>
      </c>
    </row>
    <row r="413" spans="2:7" x14ac:dyDescent="0.25">
      <c r="B413" t="s">
        <v>707</v>
      </c>
      <c r="D413" t="s">
        <v>697</v>
      </c>
      <c r="E413" t="s">
        <v>708</v>
      </c>
      <c r="F413" t="s">
        <v>709</v>
      </c>
      <c r="G413" t="s">
        <v>710</v>
      </c>
    </row>
    <row r="414" spans="2:7" x14ac:dyDescent="0.25">
      <c r="B414" t="s">
        <v>711</v>
      </c>
      <c r="D414" t="s">
        <v>712</v>
      </c>
      <c r="F414" t="s">
        <v>713</v>
      </c>
      <c r="G414" t="s">
        <v>714</v>
      </c>
    </row>
    <row r="415" spans="2:7" x14ac:dyDescent="0.25">
      <c r="B415" t="s">
        <v>715</v>
      </c>
      <c r="D415" t="s">
        <v>716</v>
      </c>
      <c r="F415" t="s">
        <v>717</v>
      </c>
      <c r="G415" t="s">
        <v>708</v>
      </c>
    </row>
    <row r="416" spans="2:7" x14ac:dyDescent="0.25">
      <c r="B416" t="s">
        <v>718</v>
      </c>
      <c r="D416" t="s">
        <v>719</v>
      </c>
    </row>
    <row r="417" spans="2:8" x14ac:dyDescent="0.25">
      <c r="B417" t="s">
        <v>720</v>
      </c>
      <c r="D417" t="s">
        <v>673</v>
      </c>
    </row>
    <row r="418" spans="2:8" x14ac:dyDescent="0.25">
      <c r="B418" t="s">
        <v>721</v>
      </c>
      <c r="D418" t="s">
        <v>711</v>
      </c>
    </row>
    <row r="419" spans="2:8" x14ac:dyDescent="0.25">
      <c r="B419" t="s">
        <v>722</v>
      </c>
      <c r="D419" t="s">
        <v>707</v>
      </c>
    </row>
    <row r="420" spans="2:8" x14ac:dyDescent="0.25">
      <c r="D420" t="s">
        <v>723</v>
      </c>
    </row>
    <row r="421" spans="2:8" x14ac:dyDescent="0.25">
      <c r="D421" t="s">
        <v>715</v>
      </c>
    </row>
    <row r="422" spans="2:8" x14ac:dyDescent="0.25">
      <c r="D422" t="s">
        <v>718</v>
      </c>
    </row>
    <row r="423" spans="2:8" x14ac:dyDescent="0.25">
      <c r="D423" t="s">
        <v>724</v>
      </c>
    </row>
    <row r="424" spans="2:8" x14ac:dyDescent="0.25">
      <c r="D424" t="s">
        <v>725</v>
      </c>
    </row>
    <row r="425" spans="2:8" x14ac:dyDescent="0.25">
      <c r="D425" t="s">
        <v>726</v>
      </c>
    </row>
    <row r="427" spans="2:8" x14ac:dyDescent="0.25">
      <c r="B427" s="1" t="s">
        <v>142</v>
      </c>
      <c r="C427" s="1" t="s">
        <v>143</v>
      </c>
      <c r="D427" s="1" t="s">
        <v>147</v>
      </c>
      <c r="E427" s="110"/>
      <c r="F427" s="110"/>
      <c r="G427" s="110"/>
      <c r="H427" s="110"/>
    </row>
    <row r="428" spans="2:8" x14ac:dyDescent="0.25">
      <c r="B428" s="111" t="s">
        <v>727</v>
      </c>
      <c r="C428" s="111" t="s">
        <v>728</v>
      </c>
      <c r="D428" s="112" t="s">
        <v>729</v>
      </c>
    </row>
    <row r="429" spans="2:8" x14ac:dyDescent="0.25">
      <c r="B429" t="s">
        <v>730</v>
      </c>
      <c r="C429" t="s">
        <v>731</v>
      </c>
      <c r="D429" s="112" t="s">
        <v>732</v>
      </c>
    </row>
    <row r="430" spans="2:8" x14ac:dyDescent="0.25">
      <c r="B430" s="112" t="s">
        <v>733</v>
      </c>
      <c r="D430" s="112" t="s">
        <v>734</v>
      </c>
    </row>
    <row r="431" spans="2:8" x14ac:dyDescent="0.25">
      <c r="D431" s="112" t="s">
        <v>735</v>
      </c>
    </row>
    <row r="432" spans="2:8" x14ac:dyDescent="0.25">
      <c r="D432" s="112" t="s">
        <v>736</v>
      </c>
    </row>
    <row r="434" spans="2:6" x14ac:dyDescent="0.25">
      <c r="B434" s="1" t="s">
        <v>60</v>
      </c>
      <c r="C434" s="1" t="s">
        <v>61</v>
      </c>
      <c r="D434" s="1" t="s">
        <v>62</v>
      </c>
      <c r="E434" s="1" t="s">
        <v>63</v>
      </c>
      <c r="F434" t="s">
        <v>64</v>
      </c>
    </row>
    <row r="435" spans="2:6" x14ac:dyDescent="0.25">
      <c r="B435" s="164" t="s">
        <v>737</v>
      </c>
      <c r="C435" t="s">
        <v>738</v>
      </c>
      <c r="D435" s="112" t="s">
        <v>739</v>
      </c>
      <c r="E435" t="s">
        <v>740</v>
      </c>
      <c r="F435" t="s">
        <v>741</v>
      </c>
    </row>
    <row r="436" spans="2:6" x14ac:dyDescent="0.25">
      <c r="B436" t="s">
        <v>742</v>
      </c>
      <c r="C436" t="s">
        <v>743</v>
      </c>
      <c r="D436" s="112" t="s">
        <v>744</v>
      </c>
      <c r="E436" t="s">
        <v>745</v>
      </c>
      <c r="F436" t="s">
        <v>746</v>
      </c>
    </row>
    <row r="437" spans="2:6" x14ac:dyDescent="0.25">
      <c r="B437" t="s">
        <v>747</v>
      </c>
      <c r="C437" t="s">
        <v>748</v>
      </c>
      <c r="D437" s="112" t="s">
        <v>749</v>
      </c>
      <c r="E437" t="s">
        <v>750</v>
      </c>
    </row>
    <row r="438" spans="2:6" x14ac:dyDescent="0.25">
      <c r="E438" t="s">
        <v>751</v>
      </c>
    </row>
    <row r="439" spans="2:6" x14ac:dyDescent="0.25">
      <c r="B439" s="1" t="s">
        <v>752</v>
      </c>
    </row>
    <row r="440" spans="2:6" ht="30" x14ac:dyDescent="0.25">
      <c r="B440" s="163" t="s">
        <v>104</v>
      </c>
    </row>
    <row r="441" spans="2:6" x14ac:dyDescent="0.25">
      <c r="B441" t="s">
        <v>753</v>
      </c>
    </row>
    <row r="442" spans="2:6" x14ac:dyDescent="0.25">
      <c r="B442" t="s">
        <v>754</v>
      </c>
    </row>
    <row r="443" spans="2:6" x14ac:dyDescent="0.25">
      <c r="B443" t="s">
        <v>755</v>
      </c>
    </row>
    <row r="444" spans="2:6" x14ac:dyDescent="0.25">
      <c r="B444" s="1" t="s">
        <v>755</v>
      </c>
    </row>
    <row r="445" spans="2:6" x14ac:dyDescent="0.25">
      <c r="B445" t="s">
        <v>756</v>
      </c>
    </row>
    <row r="446" spans="2:6" x14ac:dyDescent="0.25">
      <c r="B446" t="s">
        <v>757</v>
      </c>
    </row>
    <row r="447" spans="2:6" x14ac:dyDescent="0.25">
      <c r="B447" t="s">
        <v>758</v>
      </c>
    </row>
    <row r="448" spans="2:6" x14ac:dyDescent="0.25">
      <c r="B448" t="s">
        <v>759</v>
      </c>
    </row>
    <row r="449" spans="2:2" x14ac:dyDescent="0.25">
      <c r="B449" t="s">
        <v>760</v>
      </c>
    </row>
    <row r="450" spans="2:2" x14ac:dyDescent="0.25">
      <c r="B450" t="s">
        <v>761</v>
      </c>
    </row>
    <row r="451" spans="2:2" x14ac:dyDescent="0.25">
      <c r="B451" t="s">
        <v>762</v>
      </c>
    </row>
    <row r="452" spans="2:2" x14ac:dyDescent="0.25">
      <c r="B452" s="1" t="s">
        <v>754</v>
      </c>
    </row>
    <row r="453" spans="2:2" x14ac:dyDescent="0.25">
      <c r="B453" t="s">
        <v>763</v>
      </c>
    </row>
    <row r="454" spans="2:2" x14ac:dyDescent="0.25">
      <c r="B454" t="s">
        <v>764</v>
      </c>
    </row>
    <row r="455" spans="2:2" x14ac:dyDescent="0.25">
      <c r="B455" t="s">
        <v>765</v>
      </c>
    </row>
    <row r="456" spans="2:2" x14ac:dyDescent="0.25">
      <c r="B456" t="s">
        <v>766</v>
      </c>
    </row>
    <row r="457" spans="2:2" x14ac:dyDescent="0.25">
      <c r="B457" t="s">
        <v>767</v>
      </c>
    </row>
    <row r="459" spans="2:2" x14ac:dyDescent="0.25">
      <c r="B459" s="1" t="s">
        <v>946</v>
      </c>
    </row>
    <row r="460" spans="2:2" x14ac:dyDescent="0.25">
      <c r="B460" t="s">
        <v>429</v>
      </c>
    </row>
    <row r="461" spans="2:2" x14ac:dyDescent="0.25">
      <c r="B461" t="s">
        <v>443</v>
      </c>
    </row>
    <row r="462" spans="2:2" x14ac:dyDescent="0.25">
      <c r="B462" t="s">
        <v>453</v>
      </c>
    </row>
    <row r="463" spans="2:2" x14ac:dyDescent="0.25">
      <c r="B463" t="s">
        <v>462</v>
      </c>
    </row>
    <row r="464" spans="2:2" x14ac:dyDescent="0.25">
      <c r="B464" t="s">
        <v>473</v>
      </c>
    </row>
    <row r="465" spans="2:2" x14ac:dyDescent="0.25">
      <c r="B465" t="s">
        <v>483</v>
      </c>
    </row>
    <row r="466" spans="2:2" x14ac:dyDescent="0.25">
      <c r="B466" t="s">
        <v>489</v>
      </c>
    </row>
    <row r="467" spans="2:2" x14ac:dyDescent="0.25">
      <c r="B467" t="s">
        <v>494</v>
      </c>
    </row>
    <row r="468" spans="2:2" x14ac:dyDescent="0.25">
      <c r="B468" t="s">
        <v>498</v>
      </c>
    </row>
    <row r="469" spans="2:2" x14ac:dyDescent="0.25">
      <c r="B469" t="s">
        <v>501</v>
      </c>
    </row>
    <row r="470" spans="2:2" x14ac:dyDescent="0.25">
      <c r="B470" t="s">
        <v>435</v>
      </c>
    </row>
    <row r="471" spans="2:2" x14ac:dyDescent="0.25">
      <c r="B471" t="s">
        <v>447</v>
      </c>
    </row>
    <row r="472" spans="2:2" x14ac:dyDescent="0.25">
      <c r="B472" t="s">
        <v>438</v>
      </c>
    </row>
    <row r="473" spans="2:2" x14ac:dyDescent="0.25">
      <c r="B473" t="s">
        <v>449</v>
      </c>
    </row>
    <row r="474" spans="2:2" x14ac:dyDescent="0.25">
      <c r="B474" t="s">
        <v>939</v>
      </c>
    </row>
    <row r="475" spans="2:2" x14ac:dyDescent="0.25">
      <c r="B475" t="s">
        <v>942</v>
      </c>
    </row>
    <row r="476" spans="2:2" x14ac:dyDescent="0.25">
      <c r="B476" t="s">
        <v>450</v>
      </c>
    </row>
    <row r="477" spans="2:2" x14ac:dyDescent="0.25">
      <c r="B477" t="s">
        <v>459</v>
      </c>
    </row>
    <row r="478" spans="2:2" x14ac:dyDescent="0.25">
      <c r="B478" t="s">
        <v>470</v>
      </c>
    </row>
    <row r="479" spans="2:2" x14ac:dyDescent="0.25">
      <c r="B479" t="s">
        <v>479</v>
      </c>
    </row>
    <row r="480" spans="2:2" x14ac:dyDescent="0.25">
      <c r="B480" t="s">
        <v>486</v>
      </c>
    </row>
    <row r="481" spans="2:2" x14ac:dyDescent="0.25">
      <c r="B481" t="s">
        <v>480</v>
      </c>
    </row>
    <row r="482" spans="2:2" x14ac:dyDescent="0.25">
      <c r="B482" t="s">
        <v>491</v>
      </c>
    </row>
    <row r="483" spans="2:2" x14ac:dyDescent="0.25">
      <c r="B483" t="s">
        <v>430</v>
      </c>
    </row>
    <row r="484" spans="2:2" x14ac:dyDescent="0.25">
      <c r="B484" t="s">
        <v>455</v>
      </c>
    </row>
    <row r="485" spans="2:2" x14ac:dyDescent="0.25">
      <c r="B485" t="s">
        <v>476</v>
      </c>
    </row>
    <row r="486" spans="2:2" x14ac:dyDescent="0.25">
      <c r="B486" t="s">
        <v>465</v>
      </c>
    </row>
    <row r="487" spans="2:2" x14ac:dyDescent="0.25">
      <c r="B487" t="s">
        <v>475</v>
      </c>
    </row>
    <row r="488" spans="2:2" x14ac:dyDescent="0.25">
      <c r="B488" t="s">
        <v>507</v>
      </c>
    </row>
    <row r="489" spans="2:2" x14ac:dyDescent="0.25">
      <c r="B489" t="s">
        <v>454</v>
      </c>
    </row>
    <row r="490" spans="2:2" x14ac:dyDescent="0.25">
      <c r="B490" t="s">
        <v>456</v>
      </c>
    </row>
    <row r="491" spans="2:2" x14ac:dyDescent="0.25">
      <c r="B491" t="s">
        <v>510</v>
      </c>
    </row>
    <row r="492" spans="2:2" x14ac:dyDescent="0.25">
      <c r="B492" t="s">
        <v>463</v>
      </c>
    </row>
    <row r="493" spans="2:2" x14ac:dyDescent="0.25">
      <c r="B493" t="s">
        <v>484</v>
      </c>
    </row>
    <row r="494" spans="2:2" x14ac:dyDescent="0.25">
      <c r="B494" t="s">
        <v>490</v>
      </c>
    </row>
    <row r="495" spans="2:2" x14ac:dyDescent="0.25">
      <c r="B495" t="s">
        <v>495</v>
      </c>
    </row>
    <row r="496" spans="2:2" x14ac:dyDescent="0.25">
      <c r="B496" t="s">
        <v>503</v>
      </c>
    </row>
    <row r="497" spans="2:2" x14ac:dyDescent="0.25">
      <c r="B497" t="s">
        <v>467</v>
      </c>
    </row>
    <row r="498" spans="2:2" x14ac:dyDescent="0.25">
      <c r="B498" t="s">
        <v>457</v>
      </c>
    </row>
    <row r="499" spans="2:2" x14ac:dyDescent="0.25">
      <c r="B499" t="s">
        <v>448</v>
      </c>
    </row>
    <row r="500" spans="2:2" x14ac:dyDescent="0.25">
      <c r="B500" t="s">
        <v>513</v>
      </c>
    </row>
    <row r="501" spans="2:2" x14ac:dyDescent="0.25">
      <c r="B501" t="s">
        <v>505</v>
      </c>
    </row>
    <row r="502" spans="2:2" x14ac:dyDescent="0.25">
      <c r="B502" t="s">
        <v>508</v>
      </c>
    </row>
    <row r="503" spans="2:2" x14ac:dyDescent="0.25">
      <c r="B503" t="s">
        <v>468</v>
      </c>
    </row>
    <row r="504" spans="2:2" x14ac:dyDescent="0.25">
      <c r="B504" t="s">
        <v>518</v>
      </c>
    </row>
    <row r="505" spans="2:2" x14ac:dyDescent="0.25">
      <c r="B505" t="s">
        <v>477</v>
      </c>
    </row>
    <row r="506" spans="2:2" x14ac:dyDescent="0.25">
      <c r="B506" t="s">
        <v>458</v>
      </c>
    </row>
    <row r="507" spans="2:2" x14ac:dyDescent="0.25">
      <c r="B507" t="s">
        <v>469</v>
      </c>
    </row>
    <row r="508" spans="2:2" x14ac:dyDescent="0.25">
      <c r="B508" t="s">
        <v>478</v>
      </c>
    </row>
    <row r="509" spans="2:2" x14ac:dyDescent="0.25">
      <c r="B509" t="s">
        <v>502</v>
      </c>
    </row>
    <row r="510" spans="2:2" x14ac:dyDescent="0.25">
      <c r="B510" t="s">
        <v>520</v>
      </c>
    </row>
    <row r="511" spans="2:2" x14ac:dyDescent="0.25">
      <c r="B511" t="s">
        <v>522</v>
      </c>
    </row>
    <row r="512" spans="2:2" x14ac:dyDescent="0.25">
      <c r="B512" t="s">
        <v>499</v>
      </c>
    </row>
    <row r="513" spans="2:2" x14ac:dyDescent="0.25">
      <c r="B513" t="s">
        <v>474</v>
      </c>
    </row>
    <row r="514" spans="2:2" x14ac:dyDescent="0.25">
      <c r="B514" t="s">
        <v>524</v>
      </c>
    </row>
    <row r="515" spans="2:2" x14ac:dyDescent="0.25">
      <c r="B515" t="s">
        <v>514</v>
      </c>
    </row>
    <row r="516" spans="2:2" x14ac:dyDescent="0.25">
      <c r="B516" t="s">
        <v>527</v>
      </c>
    </row>
    <row r="517" spans="2:2" x14ac:dyDescent="0.25">
      <c r="B517" t="s">
        <v>529</v>
      </c>
    </row>
    <row r="518" spans="2:2" x14ac:dyDescent="0.25">
      <c r="B518" t="s">
        <v>464</v>
      </c>
    </row>
  </sheetData>
  <customSheetViews>
    <customSheetView guid="{F092BC4C-24E2-4F37-8B15-63CD85F12429}">
      <selection activeCell="A3" sqref="A3"/>
      <pageMargins left="0" right="0" top="0" bottom="0" header="0" footer="0"/>
    </customSheetView>
    <customSheetView guid="{B3932255-588A-4E85-91CF-65C36B1A0722}" topLeftCell="A9">
      <selection activeCell="A18" sqref="A18"/>
      <pageMargins left="0" right="0" top="0" bottom="0" header="0" footer="0"/>
    </customSheetView>
  </customSheetViews>
  <mergeCells count="7">
    <mergeCell ref="F125:I125"/>
    <mergeCell ref="F114:I114"/>
    <mergeCell ref="A1:B2"/>
    <mergeCell ref="B4:C4"/>
    <mergeCell ref="F4:I4"/>
    <mergeCell ref="F42:I42"/>
    <mergeCell ref="F64:I64"/>
  </mergeCells>
  <conditionalFormatting sqref="B6 B7:D9">
    <cfRule type="expression" priority="94">
      <formula>#REF!=#REF!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5" id="{7AC34C25-FA32-405C-BA9C-099936A8D48C}">
            <xm:f>ISNUMBER(MATCH('Reported Performance Table'!#REF!,$B$104:$B$111,0))</xm:f>
            <x14:dxf/>
          </x14:cfRule>
          <xm:sqref>R130:R133</xm:sqref>
        </x14:conditionalFormatting>
        <x14:conditionalFormatting xmlns:xm="http://schemas.microsoft.com/office/excel/2006/main">
          <x14:cfRule type="expression" priority="189" id="{7AC34C25-FA32-405C-BA9C-099936A8D48C}">
            <xm:f>ISNUMBER(MATCH('Reported Performance Table'!I10,$B$104:$B$111,0))</xm:f>
            <x14:dxf/>
          </x14:cfRule>
          <xm:sqref>Y125:Y136</xm:sqref>
        </x14:conditionalFormatting>
        <x14:conditionalFormatting xmlns:xm="http://schemas.microsoft.com/office/excel/2006/main">
          <x14:cfRule type="expression" priority="186" id="{7AC34C25-FA32-405C-BA9C-099936A8D48C}">
            <xm:f>ISNUMBER(MATCH('Reported Performance Table'!I40,$B$104:$B$111,0))</xm:f>
            <x14:dxf/>
          </x14:cfRule>
          <xm:sqref>Y163:Y199</xm:sqref>
        </x14:conditionalFormatting>
        <x14:conditionalFormatting xmlns:xm="http://schemas.microsoft.com/office/excel/2006/main">
          <x14:cfRule type="expression" priority="188" id="{7AC34C25-FA32-405C-BA9C-099936A8D48C}">
            <xm:f>ISNUMBER(MATCH('Reported Performance Table'!I22,$B$104:$B$111,0))</xm:f>
            <x14:dxf/>
          </x14:cfRule>
          <xm:sqref>Z136:Z146</xm:sqref>
        </x14:conditionalFormatting>
        <x14:conditionalFormatting xmlns:xm="http://schemas.microsoft.com/office/excel/2006/main">
          <x14:cfRule type="expression" priority="191" id="{7AC34C25-FA32-405C-BA9C-099936A8D48C}">
            <xm:f>ISNUMBER(MATCH('Reported Performance Table'!I32,$B$104:$B$111,0))</xm:f>
            <x14:dxf/>
          </x14:cfRule>
          <xm:sqref>Z147:Z153</xm:sqref>
        </x14:conditionalFormatting>
        <x14:conditionalFormatting xmlns:xm="http://schemas.microsoft.com/office/excel/2006/main">
          <x14:cfRule type="expression" priority="217" id="{7AC34C25-FA32-405C-BA9C-099936A8D48C}">
            <xm:f>ISNUMBER(MATCH('Reported Performance Table'!I38,$B$104:$B$111,0))</xm:f>
            <x14:dxf/>
          </x14:cfRule>
          <xm:sqref>Z154:Z155</xm:sqref>
        </x14:conditionalFormatting>
        <x14:conditionalFormatting xmlns:xm="http://schemas.microsoft.com/office/excel/2006/main">
          <x14:cfRule type="expression" priority="212" id="{7AC34C25-FA32-405C-BA9C-099936A8D48C}">
            <xm:f>ISNUMBER(MATCH('Reported Performance Table'!I38,$B$104:$B$111,0))</xm:f>
            <x14:dxf/>
          </x14:cfRule>
          <xm:sqref>Z156</xm:sqref>
        </x14:conditionalFormatting>
        <x14:conditionalFormatting xmlns:xm="http://schemas.microsoft.com/office/excel/2006/main">
          <x14:cfRule type="expression" priority="208" id="{7AC34C25-FA32-405C-BA9C-099936A8D48C}">
            <xm:f>ISNUMBER(MATCH('Reported Performance Table'!I37,$B$104:$B$111,0))</xm:f>
            <x14:dxf/>
          </x14:cfRule>
          <xm:sqref>Z157</xm:sqref>
        </x14:conditionalFormatting>
        <x14:conditionalFormatting xmlns:xm="http://schemas.microsoft.com/office/excel/2006/main">
          <x14:cfRule type="expression" priority="204" id="{7AC34C25-FA32-405C-BA9C-099936A8D48C}">
            <xm:f>ISNUMBER(MATCH('Reported Performance Table'!I37,$B$104:$B$111,0))</xm:f>
            <x14:dxf/>
          </x14:cfRule>
          <xm:sqref>Z158</xm:sqref>
        </x14:conditionalFormatting>
        <x14:conditionalFormatting xmlns:xm="http://schemas.microsoft.com/office/excel/2006/main">
          <x14:cfRule type="expression" priority="200" id="{7AC34C25-FA32-405C-BA9C-099936A8D48C}">
            <xm:f>ISNUMBER(MATCH('Reported Performance Table'!I37,$B$104:$B$111,0))</xm:f>
            <x14:dxf/>
          </x14:cfRule>
          <xm:sqref>Z159:Z161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P2000"/>
  <sheetViews>
    <sheetView topLeftCell="F1" zoomScale="126" workbookViewId="0">
      <selection activeCell="I10" sqref="I10"/>
    </sheetView>
  </sheetViews>
  <sheetFormatPr defaultRowHeight="15" x14ac:dyDescent="0.25"/>
  <cols>
    <col min="1" max="1" width="22.7109375" bestFit="1" customWidth="1"/>
    <col min="2" max="2" width="42.28515625" bestFit="1" customWidth="1"/>
    <col min="4" max="4" width="28.5703125" style="21" customWidth="1"/>
    <col min="5" max="5" width="46.28515625" customWidth="1"/>
    <col min="6" max="6" width="33.7109375" customWidth="1"/>
    <col min="7" max="7" width="61" style="3" customWidth="1"/>
    <col min="8" max="8" width="36.28515625" bestFit="1" customWidth="1"/>
    <col min="10" max="10" width="13.7109375" bestFit="1" customWidth="1"/>
    <col min="11" max="11" width="29.85546875" bestFit="1" customWidth="1"/>
    <col min="12" max="12" width="30.28515625" bestFit="1" customWidth="1"/>
    <col min="13" max="13" width="22.5703125" bestFit="1" customWidth="1"/>
    <col min="14" max="15" width="19.7109375" bestFit="1" customWidth="1"/>
    <col min="16" max="16" width="13.5703125" bestFit="1" customWidth="1"/>
  </cols>
  <sheetData>
    <row r="1" spans="1:16" x14ac:dyDescent="0.25">
      <c r="A1" s="94" t="s">
        <v>768</v>
      </c>
      <c r="B1" s="53"/>
      <c r="D1" s="95" t="s">
        <v>769</v>
      </c>
      <c r="G1" s="92"/>
    </row>
    <row r="2" spans="1:16" x14ac:dyDescent="0.25">
      <c r="A2" s="54"/>
      <c r="B2" s="55" t="str">
        <f>IF(NOT(COUNTIF('Internal Data'!B3:B1993,"*?")+COUNT(B3:B1993)),"","Please fill out all required columns in row "&amp;_xlfn.CONCAT('Internal Data'!B3:B1993))</f>
        <v/>
      </c>
      <c r="G2" s="92"/>
    </row>
    <row r="3" spans="1:16" x14ac:dyDescent="0.25">
      <c r="A3" s="54">
        <v>10</v>
      </c>
      <c r="B3" s="55"/>
      <c r="D3" s="88"/>
      <c r="E3" s="89"/>
      <c r="F3" s="89"/>
      <c r="G3" s="93"/>
    </row>
    <row r="4" spans="1:16" x14ac:dyDescent="0.25">
      <c r="A4" s="54">
        <v>11</v>
      </c>
      <c r="B4" s="55"/>
      <c r="D4" s="88"/>
      <c r="E4" s="89"/>
      <c r="F4" s="89"/>
      <c r="G4" s="93"/>
    </row>
    <row r="5" spans="1:16" x14ac:dyDescent="0.25">
      <c r="A5" s="54">
        <v>12</v>
      </c>
      <c r="B5" s="55"/>
      <c r="G5" s="92"/>
    </row>
    <row r="6" spans="1:16" x14ac:dyDescent="0.25">
      <c r="A6" s="54">
        <v>13</v>
      </c>
      <c r="B6" s="55"/>
      <c r="G6" s="92"/>
    </row>
    <row r="7" spans="1:16" x14ac:dyDescent="0.25">
      <c r="A7" s="54">
        <v>14</v>
      </c>
      <c r="B7" s="55"/>
      <c r="G7" s="92"/>
    </row>
    <row r="8" spans="1:16" x14ac:dyDescent="0.25">
      <c r="A8" s="54">
        <v>15</v>
      </c>
      <c r="B8" s="55"/>
      <c r="G8" s="92"/>
    </row>
    <row r="9" spans="1:16" x14ac:dyDescent="0.25">
      <c r="A9" s="54">
        <v>16</v>
      </c>
      <c r="B9" s="55"/>
      <c r="D9" s="96" t="s">
        <v>770</v>
      </c>
      <c r="E9" s="97" t="s">
        <v>771</v>
      </c>
      <c r="F9" s="97" t="s">
        <v>772</v>
      </c>
      <c r="G9" s="98"/>
      <c r="H9" s="56" t="s">
        <v>773</v>
      </c>
      <c r="I9" s="99" t="s">
        <v>314</v>
      </c>
      <c r="J9" s="99" t="s">
        <v>774</v>
      </c>
      <c r="K9" s="99" t="s">
        <v>775</v>
      </c>
      <c r="L9" s="99" t="s">
        <v>154</v>
      </c>
      <c r="M9" s="99" t="s">
        <v>776</v>
      </c>
      <c r="N9" s="99" t="s">
        <v>777</v>
      </c>
      <c r="O9" s="99" t="s">
        <v>778</v>
      </c>
      <c r="P9" s="99" t="s">
        <v>779</v>
      </c>
    </row>
    <row r="10" spans="1:16" x14ac:dyDescent="0.25">
      <c r="A10" s="54">
        <v>17</v>
      </c>
      <c r="B10" s="55"/>
      <c r="D10" s="21" t="e">
        <f>VLOOKUP('Reported Performance Table'!D10,'Master List'!$B$22:$C$41,2,FALSE)</f>
        <v>#N/A</v>
      </c>
      <c r="E10" t="e">
        <f>VLOOKUP('Reported Performance Table'!E10,'Master List'!$B$45:$C$143,2,FALSE)</f>
        <v>#N/A</v>
      </c>
      <c r="F10" t="e">
        <f>VLOOKUP('Reported Performance Table'!D10,'Master List'!$B$22:$D$42,3,FALSE)</f>
        <v>#N/A</v>
      </c>
      <c r="G10" s="92" t="e">
        <f>VLOOKUP('Reported Performance Table'!C10,'Master List'!$B$11:$D$19,3,FALSE)</f>
        <v>#N/A</v>
      </c>
      <c r="H10" t="e">
        <f>CONCATENATE(F10,G10)</f>
        <v>#N/A</v>
      </c>
      <c r="I10" t="e">
        <f>IF(VLOOKUP('Reported Performance Table'!E10,'Master List'!$B$45:$D$143,3,FALSE)="","No",VLOOKUP('Reported Performance Table'!E10,'Master List'!$B$45:$D$143,3,FALSE))</f>
        <v>#N/A</v>
      </c>
      <c r="J10" s="164" t="str">
        <f>IF('Reported Performance Table'!E10="","",
  IF('Reported Performance Table'!F10="Yes",
   IF('Reported Performance Table'!G10="Premium","Premium_LUNA_CCT","LUNA_CCT"),
   IF('Reported Performance Table'!C10="Outdoor Luminaires",
    IF(OR('Reported Performance Table'!E10="Fuel Pump Canopy Luminaires",'Reported Performance Table'!E10="Sports Lighting"),
     IF('Reported Performance Table'!G10="Premium","Premium_Sports_and_Fuel_Pump_CCT", "Sports_and_Fuel_Pump_CCT"),
     IF('Reported Performance Table'!G10="Premium","Premium_Outdoor_CCT","Outdoor_CCT")),
    IF('Reported Performance Table'!G10="Premium","Premium_CCT","Reported_CCT"))))</f>
        <v/>
      </c>
      <c r="K10" t="str">
        <f>IF('Reported Performance Table'!E10="","",IF(J10="LUNA_CCT",VLOOKUP('Reported Performance Table'!E10,'Master List'!$B$45:$E$143,4,FALSE),"Reported_BUG"))</f>
        <v/>
      </c>
      <c r="L10" t="str">
        <f>IF('Reported Performance Table'!E10="","",IF(AND('Reported Performance Table'!$F10="Yes",OR('Reported Performance Table'!$E10='Master List'!$B$45,'Reported Performance Table'!$E10='Master List'!$B$46,'Reported Performance Table'!$E10='Master List'!$B$47,'Reported Performance Table'!$E10='Master List'!$B$49,'Reported Performance Table'!$E10='Master List'!$B$51,'Reported Performance Table'!$E10='Master List'!$B$115,'Reported Performance Table'!$E10='Master List'!$B$118,'Reported Performance Table'!$E10='Master List'!$B$142)),"LUNA_Dimming","Dimming_Capability_and_Range"))</f>
        <v/>
      </c>
      <c r="M10" s="100" t="e">
        <f>'Reported Performance Table'!#REF!</f>
        <v>#REF!</v>
      </c>
      <c r="N10" s="100" t="e">
        <f>'Reported Performance Table'!#REF!</f>
        <v>#REF!</v>
      </c>
      <c r="O10" s="100" t="e">
        <f>'Reported Performance Table'!#REF!</f>
        <v>#REF!</v>
      </c>
      <c r="P10" t="str">
        <f>IF(COUNTIF(M10:O10,"Yes")=3,"Yes","No")</f>
        <v>No</v>
      </c>
    </row>
    <row r="11" spans="1:16" x14ac:dyDescent="0.25">
      <c r="A11" s="54">
        <v>18</v>
      </c>
      <c r="B11" s="55"/>
      <c r="D11" s="21" t="e">
        <f>VLOOKUP('Reported Performance Table'!D11,'Master List'!$B$22:$C$41,2,FALSE)</f>
        <v>#N/A</v>
      </c>
      <c r="E11" t="e">
        <f>VLOOKUP('Reported Performance Table'!E11,'Master List'!$B$45:$C$143,2,FALSE)</f>
        <v>#N/A</v>
      </c>
      <c r="F11" t="e">
        <f>VLOOKUP('Reported Performance Table'!D11,'Master List'!$B$22:$D$42,3,FALSE)</f>
        <v>#N/A</v>
      </c>
      <c r="G11" s="92" t="e">
        <f>VLOOKUP('Reported Performance Table'!C11,'Master List'!$B$11:$D$19,3,FALSE)</f>
        <v>#N/A</v>
      </c>
      <c r="H11" t="e">
        <f t="shared" ref="H11:H74" si="0">CONCATENATE(F11,G11)</f>
        <v>#N/A</v>
      </c>
      <c r="I11" t="e">
        <f>IF(VLOOKUP('Reported Performance Table'!E11,'Master List'!$B$45:$D$143,3,FALSE)="","No",VLOOKUP('Reported Performance Table'!E11,'Master List'!$B$45:$D$143,3,FALSE))</f>
        <v>#N/A</v>
      </c>
      <c r="J11" s="164" t="str">
        <f>IF('Reported Performance Table'!E11="","",
  IF('Reported Performance Table'!F11="Yes",
   IF('Reported Performance Table'!G11="Premium","Premium_LUNA_CCT","LUNA_CCT"),
   IF('Reported Performance Table'!C11="Outdoor Luminaires",
    IF(OR('Reported Performance Table'!E11="Fuel Pump Canopy Luminaires",'Reported Performance Table'!E11="Sports Lighting"),
     IF('Reported Performance Table'!G11="Premium","Premium_Sports_and_Fuel_Pump_CCT", "Sports_and_Fuel_Pump_CCT"),
     IF('Reported Performance Table'!G11="Premium","Premium_Outdoor_CCT","Outdoor_CCT")),
    IF('Reported Performance Table'!G11="Premium","Premium_CCT","Reported_CCT"))))</f>
        <v/>
      </c>
      <c r="K11" t="str">
        <f>IF('Reported Performance Table'!E11="","",IF(J11="LUNA_CCT",VLOOKUP('Reported Performance Table'!E11,'Master List'!$B$45:$E$143,4,FALSE),"Reported_BUG"))</f>
        <v/>
      </c>
      <c r="L11" t="str">
        <f>IF('Reported Performance Table'!E11="","",IF(AND('Reported Performance Table'!$F11="Yes",OR('Reported Performance Table'!$E11='Master List'!$B$45,'Reported Performance Table'!$E11='Master List'!$B$46,'Reported Performance Table'!$E11='Master List'!$B$47,'Reported Performance Table'!$E11='Master List'!$B$49,'Reported Performance Table'!$E11='Master List'!$B$51,'Reported Performance Table'!$E11='Master List'!$B$115,'Reported Performance Table'!$E11='Master List'!$B$118,'Reported Performance Table'!$E11='Master List'!$B$142)),"LUNA_Dimming","Dimming_Capability_and_Range"))</f>
        <v/>
      </c>
      <c r="M11" s="100" t="e">
        <f>'Reported Performance Table'!#REF!</f>
        <v>#REF!</v>
      </c>
      <c r="N11" s="100" t="e">
        <f>'Reported Performance Table'!#REF!</f>
        <v>#REF!</v>
      </c>
      <c r="O11" s="100" t="e">
        <f>'Reported Performance Table'!#REF!</f>
        <v>#REF!</v>
      </c>
      <c r="P11" t="str">
        <f>IF(COUNTIF(M11:O11,"Yes")=3,"Yes","No")</f>
        <v>No</v>
      </c>
    </row>
    <row r="12" spans="1:16" x14ac:dyDescent="0.25">
      <c r="A12" s="54">
        <v>19</v>
      </c>
      <c r="B12" s="55"/>
      <c r="D12" s="21" t="e">
        <f>VLOOKUP('Reported Performance Table'!D12,'Master List'!$B$22:$C$41,2,FALSE)</f>
        <v>#N/A</v>
      </c>
      <c r="E12" t="e">
        <f>VLOOKUP('Reported Performance Table'!E12,'Master List'!$B$45:$C$143,2,FALSE)</f>
        <v>#N/A</v>
      </c>
      <c r="F12" t="e">
        <f>VLOOKUP('Reported Performance Table'!D12,'Master List'!$B$22:$D$42,3,FALSE)</f>
        <v>#N/A</v>
      </c>
      <c r="G12" s="92" t="e">
        <f>VLOOKUP('Reported Performance Table'!C12,'Master List'!$B$11:$D$19,3,FALSE)</f>
        <v>#N/A</v>
      </c>
      <c r="H12" t="e">
        <f t="shared" si="0"/>
        <v>#N/A</v>
      </c>
      <c r="I12" t="e">
        <f>IF(VLOOKUP('Reported Performance Table'!E12,'Master List'!$B$45:$D$143,3,FALSE)="","No",VLOOKUP('Reported Performance Table'!E12,'Master List'!$B$45:$D$143,3,FALSE))</f>
        <v>#N/A</v>
      </c>
      <c r="J12" s="164" t="str">
        <f>IF('Reported Performance Table'!E12="","",
  IF('Reported Performance Table'!F12="Yes",
   IF('Reported Performance Table'!G12="Premium","Premium_LUNA_CCT","LUNA_CCT"),
   IF('Reported Performance Table'!C12="Outdoor Luminaires",
    IF(OR('Reported Performance Table'!E12="Fuel Pump Canopy Luminaires",'Reported Performance Table'!E12="Sports Lighting"),
     IF('Reported Performance Table'!G12="Premium","Premium_Sports_and_Fuel_Pump_CCT", "Sports_and_Fuel_Pump_CCT"),
     IF('Reported Performance Table'!G12="Premium","Premium_Outdoor_CCT","Outdoor_CCT")),
    IF('Reported Performance Table'!G12="Premium","Premium_CCT","Reported_CCT"))))</f>
        <v/>
      </c>
      <c r="K12" t="str">
        <f>IF('Reported Performance Table'!E12="","",IF(J12="LUNA_CCT",VLOOKUP('Reported Performance Table'!E12,'Master List'!$B$45:$E$143,4,FALSE),"Reported_BUG"))</f>
        <v/>
      </c>
      <c r="L12" t="str">
        <f>IF('Reported Performance Table'!E12="","",IF(AND('Reported Performance Table'!$F12="Yes",OR('Reported Performance Table'!$E12='Master List'!$B$45,'Reported Performance Table'!$E12='Master List'!$B$46,'Reported Performance Table'!$E12='Master List'!$B$47,'Reported Performance Table'!$E12='Master List'!$B$49,'Reported Performance Table'!$E12='Master List'!$B$51,'Reported Performance Table'!$E12='Master List'!$B$115,'Reported Performance Table'!$E12='Master List'!$B$118,'Reported Performance Table'!$E12='Master List'!$B$142)),"LUNA_Dimming","Dimming_Capability_and_Range"))</f>
        <v/>
      </c>
      <c r="M12" s="100" t="e">
        <f>'Reported Performance Table'!#REF!</f>
        <v>#REF!</v>
      </c>
      <c r="N12" s="100" t="e">
        <f>'Reported Performance Table'!#REF!</f>
        <v>#REF!</v>
      </c>
      <c r="O12" s="100" t="e">
        <f>'Reported Performance Table'!#REF!</f>
        <v>#REF!</v>
      </c>
      <c r="P12" t="str">
        <f t="shared" ref="P12:P75" si="1">IF(COUNTIF(M12:O12,"Yes")=3,"Yes","No")</f>
        <v>No</v>
      </c>
    </row>
    <row r="13" spans="1:16" x14ac:dyDescent="0.25">
      <c r="A13" s="54">
        <v>20</v>
      </c>
      <c r="B13" s="55"/>
      <c r="D13" s="21" t="e">
        <f>VLOOKUP('Reported Performance Table'!D13,'Master List'!$B$22:$C$41,2,FALSE)</f>
        <v>#N/A</v>
      </c>
      <c r="E13" t="e">
        <f>VLOOKUP('Reported Performance Table'!E13,'Master List'!$B$45:$C$143,2,FALSE)</f>
        <v>#N/A</v>
      </c>
      <c r="F13" t="e">
        <f>VLOOKUP('Reported Performance Table'!D13,'Master List'!$B$22:$D$42,3,FALSE)</f>
        <v>#N/A</v>
      </c>
      <c r="G13" s="92" t="e">
        <f>VLOOKUP('Reported Performance Table'!C13,'Master List'!$B$11:$D$19,3,FALSE)</f>
        <v>#N/A</v>
      </c>
      <c r="H13" t="e">
        <f t="shared" si="0"/>
        <v>#N/A</v>
      </c>
      <c r="I13" t="e">
        <f>IF(VLOOKUP('Reported Performance Table'!E13,'Master List'!$B$45:$D$143,3,FALSE)="","No",VLOOKUP('Reported Performance Table'!E13,'Master List'!$B$45:$D$143,3,FALSE))</f>
        <v>#N/A</v>
      </c>
      <c r="J13" s="164" t="str">
        <f>IF('Reported Performance Table'!E13="","",
  IF('Reported Performance Table'!F13="Yes",
   IF('Reported Performance Table'!G13="Premium","Premium_LUNA_CCT","LUNA_CCT"),
   IF('Reported Performance Table'!C13="Outdoor Luminaires",
    IF(OR('Reported Performance Table'!E13="Fuel Pump Canopy Luminaires",'Reported Performance Table'!E13="Sports Lighting"),
     IF('Reported Performance Table'!G13="Premium","Premium_Sports_and_Fuel_Pump_CCT", "Sports_and_Fuel_Pump_CCT"),
     IF('Reported Performance Table'!G13="Premium","Premium_Outdoor_CCT","Outdoor_CCT")),
    IF('Reported Performance Table'!G13="Premium","Premium_CCT","Reported_CCT"))))</f>
        <v/>
      </c>
      <c r="K13" t="str">
        <f>IF('Reported Performance Table'!E13="","",IF(J13="LUNA_CCT",VLOOKUP('Reported Performance Table'!E13,'Master List'!$B$45:$E$143,4,FALSE),"Reported_BUG"))</f>
        <v/>
      </c>
      <c r="L13" t="str">
        <f>IF('Reported Performance Table'!E13="","",IF(AND('Reported Performance Table'!$F13="Yes",OR('Reported Performance Table'!$E13='Master List'!$B$45,'Reported Performance Table'!$E13='Master List'!$B$46,'Reported Performance Table'!$E13='Master List'!$B$47,'Reported Performance Table'!$E13='Master List'!$B$49,'Reported Performance Table'!$E13='Master List'!$B$51,'Reported Performance Table'!$E13='Master List'!$B$115,'Reported Performance Table'!$E13='Master List'!$B$118,'Reported Performance Table'!$E13='Master List'!$B$142)),"LUNA_Dimming","Dimming_Capability_and_Range"))</f>
        <v/>
      </c>
      <c r="M13" s="100" t="e">
        <f>'Reported Performance Table'!#REF!</f>
        <v>#REF!</v>
      </c>
      <c r="N13" s="100" t="e">
        <f>'Reported Performance Table'!#REF!</f>
        <v>#REF!</v>
      </c>
      <c r="O13" s="100" t="e">
        <f>'Reported Performance Table'!#REF!</f>
        <v>#REF!</v>
      </c>
      <c r="P13" t="str">
        <f t="shared" si="1"/>
        <v>No</v>
      </c>
    </row>
    <row r="14" spans="1:16" x14ac:dyDescent="0.25">
      <c r="A14" s="54">
        <v>21</v>
      </c>
      <c r="B14" s="55"/>
      <c r="D14" s="21" t="e">
        <f>VLOOKUP('Reported Performance Table'!D14,'Master List'!$B$22:$C$41,2,FALSE)</f>
        <v>#N/A</v>
      </c>
      <c r="E14" t="e">
        <f>VLOOKUP('Reported Performance Table'!E14,'Master List'!$B$45:$C$143,2,FALSE)</f>
        <v>#N/A</v>
      </c>
      <c r="F14" t="e">
        <f>VLOOKUP('Reported Performance Table'!D14,'Master List'!$B$22:$D$42,3,FALSE)</f>
        <v>#N/A</v>
      </c>
      <c r="G14" s="92" t="e">
        <f>VLOOKUP('Reported Performance Table'!C14,'Master List'!$B$11:$D$19,3,FALSE)</f>
        <v>#N/A</v>
      </c>
      <c r="H14" t="e">
        <f t="shared" si="0"/>
        <v>#N/A</v>
      </c>
      <c r="I14" t="e">
        <f>IF(VLOOKUP('Reported Performance Table'!E14,'Master List'!$B$45:$D$143,3,FALSE)="","No",VLOOKUP('Reported Performance Table'!E14,'Master List'!$B$45:$D$143,3,FALSE))</f>
        <v>#N/A</v>
      </c>
      <c r="J14" s="164" t="str">
        <f>IF('Reported Performance Table'!E14="","",
  IF('Reported Performance Table'!F14="Yes",
   IF('Reported Performance Table'!G14="Premium","Premium_LUNA_CCT","LUNA_CCT"),
   IF('Reported Performance Table'!C14="Outdoor Luminaires",
    IF(OR('Reported Performance Table'!E14="Fuel Pump Canopy Luminaires",'Reported Performance Table'!E14="Sports Lighting"),
     IF('Reported Performance Table'!G14="Premium","Premium_Sports_and_Fuel_Pump_CCT", "Sports_and_Fuel_Pump_CCT"),
     IF('Reported Performance Table'!G14="Premium","Premium_Outdoor_CCT","Outdoor_CCT")),
    IF('Reported Performance Table'!G14="Premium","Premium_CCT","Reported_CCT"))))</f>
        <v/>
      </c>
      <c r="K14" t="str">
        <f>IF('Reported Performance Table'!E14="","",IF(J14="LUNA_CCT",VLOOKUP('Reported Performance Table'!E14,'Master List'!$B$45:$E$143,4,FALSE),"Reported_BUG"))</f>
        <v/>
      </c>
      <c r="L14" t="str">
        <f>IF('Reported Performance Table'!E14="","",IF(AND('Reported Performance Table'!$F14="Yes",OR('Reported Performance Table'!$E14='Master List'!$B$45,'Reported Performance Table'!$E14='Master List'!$B$46,'Reported Performance Table'!$E14='Master List'!$B$47,'Reported Performance Table'!$E14='Master List'!$B$49,'Reported Performance Table'!$E14='Master List'!$B$51,'Reported Performance Table'!$E14='Master List'!$B$115,'Reported Performance Table'!$E14='Master List'!$B$118,'Reported Performance Table'!$E14='Master List'!$B$142)),"LUNA_Dimming","Dimming_Capability_and_Range"))</f>
        <v/>
      </c>
      <c r="M14" s="100" t="e">
        <f>'Reported Performance Table'!#REF!</f>
        <v>#REF!</v>
      </c>
      <c r="N14" s="100" t="e">
        <f>'Reported Performance Table'!#REF!</f>
        <v>#REF!</v>
      </c>
      <c r="O14" s="100" t="e">
        <f>'Reported Performance Table'!#REF!</f>
        <v>#REF!</v>
      </c>
      <c r="P14" t="str">
        <f t="shared" si="1"/>
        <v>No</v>
      </c>
    </row>
    <row r="15" spans="1:16" x14ac:dyDescent="0.25">
      <c r="A15" s="54">
        <v>22</v>
      </c>
      <c r="B15" s="55"/>
      <c r="D15" s="21" t="e">
        <f>VLOOKUP('Reported Performance Table'!D15,'Master List'!$B$22:$C$41,2,FALSE)</f>
        <v>#N/A</v>
      </c>
      <c r="E15" t="e">
        <f>VLOOKUP('Reported Performance Table'!E15,'Master List'!$B$45:$C$143,2,FALSE)</f>
        <v>#N/A</v>
      </c>
      <c r="F15" t="e">
        <f>VLOOKUP('Reported Performance Table'!D15,'Master List'!$B$22:$D$42,3,FALSE)</f>
        <v>#N/A</v>
      </c>
      <c r="G15" s="92" t="e">
        <f>VLOOKUP('Reported Performance Table'!C15,'Master List'!$B$11:$D$19,3,FALSE)</f>
        <v>#N/A</v>
      </c>
      <c r="H15" t="e">
        <f t="shared" si="0"/>
        <v>#N/A</v>
      </c>
      <c r="I15" t="e">
        <f>IF(VLOOKUP('Reported Performance Table'!E15,'Master List'!$B$45:$D$143,3,FALSE)="","No",VLOOKUP('Reported Performance Table'!E15,'Master List'!$B$45:$D$143,3,FALSE))</f>
        <v>#N/A</v>
      </c>
      <c r="J15" s="164" t="str">
        <f>IF('Reported Performance Table'!E15="","",
  IF('Reported Performance Table'!F15="Yes",
   IF('Reported Performance Table'!G15="Premium","Premium_LUNA_CCT","LUNA_CCT"),
   IF('Reported Performance Table'!C15="Outdoor Luminaires",
    IF(OR('Reported Performance Table'!E15="Fuel Pump Canopy Luminaires",'Reported Performance Table'!E15="Sports Lighting"),
     IF('Reported Performance Table'!G15="Premium","Premium_Sports_and_Fuel_Pump_CCT", "Sports_and_Fuel_Pump_CCT"),
     IF('Reported Performance Table'!G15="Premium","Premium_Outdoor_CCT","Outdoor_CCT")),
    IF('Reported Performance Table'!G15="Premium","Premium_CCT","Reported_CCT"))))</f>
        <v/>
      </c>
      <c r="K15" t="str">
        <f>IF('Reported Performance Table'!E15="","",IF(J15="LUNA_CCT",VLOOKUP('Reported Performance Table'!E15,'Master List'!$B$45:$E$143,4,FALSE),"Reported_BUG"))</f>
        <v/>
      </c>
      <c r="L15" t="str">
        <f>IF('Reported Performance Table'!E15="","",IF(AND('Reported Performance Table'!$F15="Yes",OR('Reported Performance Table'!$E15='Master List'!$B$45,'Reported Performance Table'!$E15='Master List'!$B$46,'Reported Performance Table'!$E15='Master List'!$B$47,'Reported Performance Table'!$E15='Master List'!$B$49,'Reported Performance Table'!$E15='Master List'!$B$51,'Reported Performance Table'!$E15='Master List'!$B$115,'Reported Performance Table'!$E15='Master List'!$B$118,'Reported Performance Table'!$E15='Master List'!$B$142)),"LUNA_Dimming","Dimming_Capability_and_Range"))</f>
        <v/>
      </c>
      <c r="M15" s="100" t="e">
        <f>'Reported Performance Table'!#REF!</f>
        <v>#REF!</v>
      </c>
      <c r="N15" s="100" t="e">
        <f>'Reported Performance Table'!#REF!</f>
        <v>#REF!</v>
      </c>
      <c r="O15" s="100" t="e">
        <f>'Reported Performance Table'!#REF!</f>
        <v>#REF!</v>
      </c>
      <c r="P15" t="str">
        <f t="shared" si="1"/>
        <v>No</v>
      </c>
    </row>
    <row r="16" spans="1:16" x14ac:dyDescent="0.25">
      <c r="A16" s="54">
        <v>23</v>
      </c>
      <c r="B16" s="55"/>
      <c r="D16" s="21" t="e">
        <f>VLOOKUP('Reported Performance Table'!D16,'Master List'!$B$22:$C$41,2,FALSE)</f>
        <v>#N/A</v>
      </c>
      <c r="E16" t="e">
        <f>VLOOKUP('Reported Performance Table'!E16,'Master List'!$B$45:$C$143,2,FALSE)</f>
        <v>#N/A</v>
      </c>
      <c r="F16" t="e">
        <f>VLOOKUP('Reported Performance Table'!D16,'Master List'!$B$22:$D$42,3,FALSE)</f>
        <v>#N/A</v>
      </c>
      <c r="G16" s="92" t="e">
        <f>VLOOKUP('Reported Performance Table'!C16,'Master List'!$B$11:$D$19,3,FALSE)</f>
        <v>#N/A</v>
      </c>
      <c r="H16" t="e">
        <f t="shared" si="0"/>
        <v>#N/A</v>
      </c>
      <c r="I16" t="e">
        <f>IF(VLOOKUP('Reported Performance Table'!E16,'Master List'!$B$45:$D$143,3,FALSE)="","No",VLOOKUP('Reported Performance Table'!E16,'Master List'!$B$45:$D$143,3,FALSE))</f>
        <v>#N/A</v>
      </c>
      <c r="J16" s="164" t="str">
        <f>IF('Reported Performance Table'!E16="","",
  IF('Reported Performance Table'!F16="Yes",
   IF('Reported Performance Table'!G16="Premium","Premium_LUNA_CCT","LUNA_CCT"),
   IF('Reported Performance Table'!C16="Outdoor Luminaires",
    IF(OR('Reported Performance Table'!E16="Fuel Pump Canopy Luminaires",'Reported Performance Table'!E16="Sports Lighting"),
     IF('Reported Performance Table'!G16="Premium","Premium_Sports_and_Fuel_Pump_CCT", "Sports_and_Fuel_Pump_CCT"),
     IF('Reported Performance Table'!G16="Premium","Premium_Outdoor_CCT","Outdoor_CCT")),
    IF('Reported Performance Table'!G16="Premium","Premium_CCT","Reported_CCT"))))</f>
        <v/>
      </c>
      <c r="K16" t="str">
        <f>IF('Reported Performance Table'!E16="","",IF(J16="LUNA_CCT",VLOOKUP('Reported Performance Table'!E16,'Master List'!$B$45:$E$143,4,FALSE),"Reported_BUG"))</f>
        <v/>
      </c>
      <c r="L16" t="str">
        <f>IF('Reported Performance Table'!E16="","",IF(AND('Reported Performance Table'!$F16="Yes",OR('Reported Performance Table'!$E16='Master List'!$B$45,'Reported Performance Table'!$E16='Master List'!$B$46,'Reported Performance Table'!$E16='Master List'!$B$47,'Reported Performance Table'!$E16='Master List'!$B$49,'Reported Performance Table'!$E16='Master List'!$B$51,'Reported Performance Table'!$E16='Master List'!$B$115,'Reported Performance Table'!$E16='Master List'!$B$118,'Reported Performance Table'!$E16='Master List'!$B$142)),"LUNA_Dimming","Dimming_Capability_and_Range"))</f>
        <v/>
      </c>
      <c r="M16" s="100" t="e">
        <f>'Reported Performance Table'!#REF!</f>
        <v>#REF!</v>
      </c>
      <c r="N16" s="100" t="e">
        <f>'Reported Performance Table'!#REF!</f>
        <v>#REF!</v>
      </c>
      <c r="O16" s="100" t="e">
        <f>'Reported Performance Table'!#REF!</f>
        <v>#REF!</v>
      </c>
      <c r="P16" t="str">
        <f t="shared" si="1"/>
        <v>No</v>
      </c>
    </row>
    <row r="17" spans="1:16" x14ac:dyDescent="0.25">
      <c r="A17" s="54">
        <v>24</v>
      </c>
      <c r="B17" s="55"/>
      <c r="D17" s="21" t="e">
        <f>VLOOKUP('Reported Performance Table'!D17,'Master List'!$B$22:$C$41,2,FALSE)</f>
        <v>#N/A</v>
      </c>
      <c r="E17" t="e">
        <f>VLOOKUP('Reported Performance Table'!E17,'Master List'!$B$45:$C$143,2,FALSE)</f>
        <v>#N/A</v>
      </c>
      <c r="F17" t="e">
        <f>VLOOKUP('Reported Performance Table'!D17,'Master List'!$B$22:$D$42,3,FALSE)</f>
        <v>#N/A</v>
      </c>
      <c r="G17" s="92" t="e">
        <f>VLOOKUP('Reported Performance Table'!C17,'Master List'!$B$11:$D$19,3,FALSE)</f>
        <v>#N/A</v>
      </c>
      <c r="H17" t="e">
        <f t="shared" si="0"/>
        <v>#N/A</v>
      </c>
      <c r="I17" t="e">
        <f>IF(VLOOKUP('Reported Performance Table'!E17,'Master List'!$B$45:$D$143,3,FALSE)="","No",VLOOKUP('Reported Performance Table'!E17,'Master List'!$B$45:$D$143,3,FALSE))</f>
        <v>#N/A</v>
      </c>
      <c r="J17" s="164" t="str">
        <f>IF('Reported Performance Table'!E17="","",
  IF('Reported Performance Table'!F17="Yes",
   IF('Reported Performance Table'!G17="Premium","Premium_LUNA_CCT","LUNA_CCT"),
   IF('Reported Performance Table'!C17="Outdoor Luminaires",
    IF(OR('Reported Performance Table'!E17="Fuel Pump Canopy Luminaires",'Reported Performance Table'!E17="Sports Lighting"),
     IF('Reported Performance Table'!G17="Premium","Premium_Sports_and_Fuel_Pump_CCT", "Sports_and_Fuel_Pump_CCT"),
     IF('Reported Performance Table'!G17="Premium","Premium_Outdoor_CCT","Outdoor_CCT")),
    IF('Reported Performance Table'!G17="Premium","Premium_CCT","Reported_CCT"))))</f>
        <v/>
      </c>
      <c r="K17" t="str">
        <f>IF('Reported Performance Table'!E17="","",IF(J17="LUNA_CCT",VLOOKUP('Reported Performance Table'!E17,'Master List'!$B$45:$E$143,4,FALSE),"Reported_BUG"))</f>
        <v/>
      </c>
      <c r="L17" t="str">
        <f>IF('Reported Performance Table'!E17="","",IF(AND('Reported Performance Table'!$F17="Yes",OR('Reported Performance Table'!$E17='Master List'!$B$45,'Reported Performance Table'!$E17='Master List'!$B$46,'Reported Performance Table'!$E17='Master List'!$B$47,'Reported Performance Table'!$E17='Master List'!$B$49,'Reported Performance Table'!$E17='Master List'!$B$51,'Reported Performance Table'!$E17='Master List'!$B$115,'Reported Performance Table'!$E17='Master List'!$B$118,'Reported Performance Table'!$E17='Master List'!$B$142)),"LUNA_Dimming","Dimming_Capability_and_Range"))</f>
        <v/>
      </c>
      <c r="M17" s="100" t="e">
        <f>'Reported Performance Table'!#REF!</f>
        <v>#REF!</v>
      </c>
      <c r="N17" s="100" t="e">
        <f>'Reported Performance Table'!#REF!</f>
        <v>#REF!</v>
      </c>
      <c r="O17" s="100" t="e">
        <f>'Reported Performance Table'!#REF!</f>
        <v>#REF!</v>
      </c>
      <c r="P17" t="str">
        <f t="shared" si="1"/>
        <v>No</v>
      </c>
    </row>
    <row r="18" spans="1:16" x14ac:dyDescent="0.25">
      <c r="A18" s="54">
        <v>25</v>
      </c>
      <c r="B18" s="55"/>
      <c r="D18" s="21" t="e">
        <f>VLOOKUP('Reported Performance Table'!D18,'Master List'!$B$22:$C$41,2,FALSE)</f>
        <v>#N/A</v>
      </c>
      <c r="E18" t="e">
        <f>VLOOKUP('Reported Performance Table'!E18,'Master List'!$B$45:$C$143,2,FALSE)</f>
        <v>#N/A</v>
      </c>
      <c r="F18" t="e">
        <f>VLOOKUP('Reported Performance Table'!D18,'Master List'!$B$22:$D$42,3,FALSE)</f>
        <v>#N/A</v>
      </c>
      <c r="G18" s="92" t="e">
        <f>VLOOKUP('Reported Performance Table'!C18,'Master List'!$B$11:$D$19,3,FALSE)</f>
        <v>#N/A</v>
      </c>
      <c r="H18" t="e">
        <f t="shared" si="0"/>
        <v>#N/A</v>
      </c>
      <c r="I18" t="e">
        <f>IF(VLOOKUP('Reported Performance Table'!E18,'Master List'!$B$45:$D$143,3,FALSE)="","No",VLOOKUP('Reported Performance Table'!E18,'Master List'!$B$45:$D$143,3,FALSE))</f>
        <v>#N/A</v>
      </c>
      <c r="J18" s="164" t="str">
        <f>IF('Reported Performance Table'!E18="","",
  IF('Reported Performance Table'!F18="Yes",
   IF('Reported Performance Table'!G18="Premium","Premium_LUNA_CCT","LUNA_CCT"),
   IF('Reported Performance Table'!C18="Outdoor Luminaires",
    IF(OR('Reported Performance Table'!E18="Fuel Pump Canopy Luminaires",'Reported Performance Table'!E18="Sports Lighting"),
     IF('Reported Performance Table'!G18="Premium","Premium_Sports_and_Fuel_Pump_CCT", "Sports_and_Fuel_Pump_CCT"),
     IF('Reported Performance Table'!G18="Premium","Premium_Outdoor_CCT","Outdoor_CCT")),
    IF('Reported Performance Table'!G18="Premium","Premium_CCT","Reported_CCT"))))</f>
        <v/>
      </c>
      <c r="K18" t="str">
        <f>IF('Reported Performance Table'!E18="","",IF(J18="LUNA_CCT",VLOOKUP('Reported Performance Table'!E18,'Master List'!$B$45:$E$143,4,FALSE),"Reported_BUG"))</f>
        <v/>
      </c>
      <c r="L18" t="str">
        <f>IF('Reported Performance Table'!E18="","",IF(AND('Reported Performance Table'!$F18="Yes",OR('Reported Performance Table'!$E18='Master List'!$B$45,'Reported Performance Table'!$E18='Master List'!$B$46,'Reported Performance Table'!$E18='Master List'!$B$47,'Reported Performance Table'!$E18='Master List'!$B$49,'Reported Performance Table'!$E18='Master List'!$B$51,'Reported Performance Table'!$E18='Master List'!$B$115,'Reported Performance Table'!$E18='Master List'!$B$118,'Reported Performance Table'!$E18='Master List'!$B$142)),"LUNA_Dimming","Dimming_Capability_and_Range"))</f>
        <v/>
      </c>
      <c r="M18" s="100" t="e">
        <f>'Reported Performance Table'!#REF!</f>
        <v>#REF!</v>
      </c>
      <c r="N18" s="100" t="e">
        <f>'Reported Performance Table'!#REF!</f>
        <v>#REF!</v>
      </c>
      <c r="O18" s="100" t="e">
        <f>'Reported Performance Table'!#REF!</f>
        <v>#REF!</v>
      </c>
      <c r="P18" t="str">
        <f t="shared" si="1"/>
        <v>No</v>
      </c>
    </row>
    <row r="19" spans="1:16" x14ac:dyDescent="0.25">
      <c r="A19" s="54">
        <v>26</v>
      </c>
      <c r="B19" s="55"/>
      <c r="D19" s="21" t="e">
        <f>VLOOKUP('Reported Performance Table'!D19,'Master List'!$B$22:$C$41,2,FALSE)</f>
        <v>#N/A</v>
      </c>
      <c r="E19" t="e">
        <f>VLOOKUP('Reported Performance Table'!E19,'Master List'!$B$45:$C$143,2,FALSE)</f>
        <v>#N/A</v>
      </c>
      <c r="F19" t="e">
        <f>VLOOKUP('Reported Performance Table'!D19,'Master List'!$B$22:$D$42,3,FALSE)</f>
        <v>#N/A</v>
      </c>
      <c r="G19" s="92" t="e">
        <f>VLOOKUP('Reported Performance Table'!C19,'Master List'!$B$11:$D$19,3,FALSE)</f>
        <v>#N/A</v>
      </c>
      <c r="H19" t="e">
        <f t="shared" si="0"/>
        <v>#N/A</v>
      </c>
      <c r="I19" t="e">
        <f>IF(VLOOKUP('Reported Performance Table'!E19,'Master List'!$B$45:$D$143,3,FALSE)="","No",VLOOKUP('Reported Performance Table'!E19,'Master List'!$B$45:$D$143,3,FALSE))</f>
        <v>#N/A</v>
      </c>
      <c r="J19" s="164" t="str">
        <f>IF('Reported Performance Table'!E19="","",
  IF('Reported Performance Table'!F19="Yes",
   IF('Reported Performance Table'!G19="Premium","Premium_LUNA_CCT","LUNA_CCT"),
   IF('Reported Performance Table'!C19="Outdoor Luminaires",
    IF(OR('Reported Performance Table'!E19="Fuel Pump Canopy Luminaires",'Reported Performance Table'!E19="Sports Lighting"),
     IF('Reported Performance Table'!G19="Premium","Premium_Sports_and_Fuel_Pump_CCT", "Sports_and_Fuel_Pump_CCT"),
     IF('Reported Performance Table'!G19="Premium","Premium_Outdoor_CCT","Outdoor_CCT")),
    IF('Reported Performance Table'!G19="Premium","Premium_CCT","Reported_CCT"))))</f>
        <v/>
      </c>
      <c r="K19" t="str">
        <f>IF('Reported Performance Table'!E19="","",IF(J19="LUNA_CCT",VLOOKUP('Reported Performance Table'!E19,'Master List'!$B$45:$E$143,4,FALSE),"Reported_BUG"))</f>
        <v/>
      </c>
      <c r="L19" t="str">
        <f>IF('Reported Performance Table'!E19="","",IF(AND('Reported Performance Table'!$F19="Yes",OR('Reported Performance Table'!$E19='Master List'!$B$45,'Reported Performance Table'!$E19='Master List'!$B$46,'Reported Performance Table'!$E19='Master List'!$B$47,'Reported Performance Table'!$E19='Master List'!$B$49,'Reported Performance Table'!$E19='Master List'!$B$51,'Reported Performance Table'!$E19='Master List'!$B$115,'Reported Performance Table'!$E19='Master List'!$B$118,'Reported Performance Table'!$E19='Master List'!$B$142)),"LUNA_Dimming","Dimming_Capability_and_Range"))</f>
        <v/>
      </c>
      <c r="M19" s="100" t="e">
        <f>'Reported Performance Table'!#REF!</f>
        <v>#REF!</v>
      </c>
      <c r="N19" s="100" t="e">
        <f>'Reported Performance Table'!#REF!</f>
        <v>#REF!</v>
      </c>
      <c r="O19" s="100" t="e">
        <f>'Reported Performance Table'!#REF!</f>
        <v>#REF!</v>
      </c>
      <c r="P19" t="str">
        <f t="shared" si="1"/>
        <v>No</v>
      </c>
    </row>
    <row r="20" spans="1:16" x14ac:dyDescent="0.25">
      <c r="A20" s="54">
        <v>27</v>
      </c>
      <c r="B20" s="55"/>
      <c r="D20" s="21" t="e">
        <f>VLOOKUP('Reported Performance Table'!D20,'Master List'!$B$22:$C$41,2,FALSE)</f>
        <v>#N/A</v>
      </c>
      <c r="E20" t="e">
        <f>VLOOKUP('Reported Performance Table'!E20,'Master List'!$B$45:$C$143,2,FALSE)</f>
        <v>#N/A</v>
      </c>
      <c r="F20" t="e">
        <f>VLOOKUP('Reported Performance Table'!D20,'Master List'!$B$22:$D$42,3,FALSE)</f>
        <v>#N/A</v>
      </c>
      <c r="G20" s="92" t="e">
        <f>VLOOKUP('Reported Performance Table'!C20,'Master List'!$B$11:$D$19,3,FALSE)</f>
        <v>#N/A</v>
      </c>
      <c r="H20" t="e">
        <f t="shared" si="0"/>
        <v>#N/A</v>
      </c>
      <c r="I20" t="e">
        <f>IF(VLOOKUP('Reported Performance Table'!E20,'Master List'!$B$45:$D$143,3,FALSE)="","No",VLOOKUP('Reported Performance Table'!E20,'Master List'!$B$45:$D$143,3,FALSE))</f>
        <v>#N/A</v>
      </c>
      <c r="J20" s="164" t="str">
        <f>IF('Reported Performance Table'!E20="","",
  IF('Reported Performance Table'!F20="Yes",
   IF('Reported Performance Table'!G20="Premium","Premium_LUNA_CCT","LUNA_CCT"),
   IF('Reported Performance Table'!C20="Outdoor Luminaires",
    IF(OR('Reported Performance Table'!E20="Fuel Pump Canopy Luminaires",'Reported Performance Table'!E20="Sports Lighting"),
     IF('Reported Performance Table'!G20="Premium","Premium_Sports_and_Fuel_Pump_CCT", "Sports_and_Fuel_Pump_CCT"),
     IF('Reported Performance Table'!G20="Premium","Premium_Outdoor_CCT","Outdoor_CCT")),
    IF('Reported Performance Table'!G20="Premium","Premium_CCT","Reported_CCT"))))</f>
        <v/>
      </c>
      <c r="K20" t="str">
        <f>IF('Reported Performance Table'!E20="","",IF(J20="LUNA_CCT",VLOOKUP('Reported Performance Table'!E20,'Master List'!$B$45:$E$143,4,FALSE),"Reported_BUG"))</f>
        <v/>
      </c>
      <c r="L20" t="str">
        <f>IF('Reported Performance Table'!E20="","",IF(AND('Reported Performance Table'!$F20="Yes",OR('Reported Performance Table'!$E20='Master List'!$B$45,'Reported Performance Table'!$E20='Master List'!$B$46,'Reported Performance Table'!$E20='Master List'!$B$47,'Reported Performance Table'!$E20='Master List'!$B$49,'Reported Performance Table'!$E20='Master List'!$B$51,'Reported Performance Table'!$E20='Master List'!$B$115,'Reported Performance Table'!$E20='Master List'!$B$118,'Reported Performance Table'!$E20='Master List'!$B$142)),"LUNA_Dimming","Dimming_Capability_and_Range"))</f>
        <v/>
      </c>
      <c r="M20" s="100" t="e">
        <f>'Reported Performance Table'!#REF!</f>
        <v>#REF!</v>
      </c>
      <c r="N20" s="100" t="e">
        <f>'Reported Performance Table'!#REF!</f>
        <v>#REF!</v>
      </c>
      <c r="O20" s="100" t="e">
        <f>'Reported Performance Table'!#REF!</f>
        <v>#REF!</v>
      </c>
      <c r="P20" t="str">
        <f t="shared" si="1"/>
        <v>No</v>
      </c>
    </row>
    <row r="21" spans="1:16" x14ac:dyDescent="0.25">
      <c r="A21" s="54">
        <v>28</v>
      </c>
      <c r="B21" s="55"/>
      <c r="D21" s="21" t="e">
        <f>VLOOKUP('Reported Performance Table'!D21,'Master List'!$B$22:$C$41,2,FALSE)</f>
        <v>#N/A</v>
      </c>
      <c r="E21" t="e">
        <f>VLOOKUP('Reported Performance Table'!E21,'Master List'!$B$45:$C$143,2,FALSE)</f>
        <v>#N/A</v>
      </c>
      <c r="F21" t="e">
        <f>VLOOKUP('Reported Performance Table'!D21,'Master List'!$B$22:$D$42,3,FALSE)</f>
        <v>#N/A</v>
      </c>
      <c r="G21" s="92" t="e">
        <f>VLOOKUP('Reported Performance Table'!C21,'Master List'!$B$11:$D$19,3,FALSE)</f>
        <v>#N/A</v>
      </c>
      <c r="H21" t="e">
        <f t="shared" si="0"/>
        <v>#N/A</v>
      </c>
      <c r="I21" t="e">
        <f>IF(VLOOKUP('Reported Performance Table'!E21,'Master List'!$B$45:$D$143,3,FALSE)="","No",VLOOKUP('Reported Performance Table'!E21,'Master List'!$B$45:$D$143,3,FALSE))</f>
        <v>#N/A</v>
      </c>
      <c r="J21" s="164" t="str">
        <f>IF('Reported Performance Table'!E21="","",
  IF('Reported Performance Table'!F21="Yes",
   IF('Reported Performance Table'!G21="Premium","Premium_LUNA_CCT","LUNA_CCT"),
   IF('Reported Performance Table'!C21="Outdoor Luminaires",
    IF(OR('Reported Performance Table'!E21="Fuel Pump Canopy Luminaires",'Reported Performance Table'!E21="Sports Lighting"),
     IF('Reported Performance Table'!G21="Premium","Premium_Sports_and_Fuel_Pump_CCT", "Sports_and_Fuel_Pump_CCT"),
     IF('Reported Performance Table'!G21="Premium","Premium_Outdoor_CCT","Outdoor_CCT")),
    IF('Reported Performance Table'!G21="Premium","Premium_CCT","Reported_CCT"))))</f>
        <v/>
      </c>
      <c r="K21" t="str">
        <f>IF('Reported Performance Table'!E21="","",IF(J21="LUNA_CCT",VLOOKUP('Reported Performance Table'!E21,'Master List'!$B$45:$E$143,4,FALSE),"Reported_BUG"))</f>
        <v/>
      </c>
      <c r="L21" t="str">
        <f>IF('Reported Performance Table'!E21="","",IF(AND('Reported Performance Table'!$F21="Yes",OR('Reported Performance Table'!$E21='Master List'!$B$45,'Reported Performance Table'!$E21='Master List'!$B$46,'Reported Performance Table'!$E21='Master List'!$B$47,'Reported Performance Table'!$E21='Master List'!$B$49,'Reported Performance Table'!$E21='Master List'!$B$51,'Reported Performance Table'!$E21='Master List'!$B$115,'Reported Performance Table'!$E21='Master List'!$B$118,'Reported Performance Table'!$E21='Master List'!$B$142)),"LUNA_Dimming","Dimming_Capability_and_Range"))</f>
        <v/>
      </c>
      <c r="M21" s="100" t="e">
        <f>'Reported Performance Table'!#REF!</f>
        <v>#REF!</v>
      </c>
      <c r="N21" s="100" t="e">
        <f>'Reported Performance Table'!#REF!</f>
        <v>#REF!</v>
      </c>
      <c r="O21" s="100" t="e">
        <f>'Reported Performance Table'!#REF!</f>
        <v>#REF!</v>
      </c>
      <c r="P21" t="str">
        <f t="shared" si="1"/>
        <v>No</v>
      </c>
    </row>
    <row r="22" spans="1:16" x14ac:dyDescent="0.25">
      <c r="A22" s="54">
        <v>29</v>
      </c>
      <c r="B22" s="55"/>
      <c r="D22" s="21" t="e">
        <f>VLOOKUP('Reported Performance Table'!D22,'Master List'!$B$22:$C$41,2,FALSE)</f>
        <v>#N/A</v>
      </c>
      <c r="E22" t="e">
        <f>VLOOKUP('Reported Performance Table'!E22,'Master List'!$B$45:$C$143,2,FALSE)</f>
        <v>#N/A</v>
      </c>
      <c r="F22" t="e">
        <f>VLOOKUP('Reported Performance Table'!D22,'Master List'!$B$22:$D$42,3,FALSE)</f>
        <v>#N/A</v>
      </c>
      <c r="G22" s="92" t="e">
        <f>VLOOKUP('Reported Performance Table'!C22,'Master List'!$B$11:$D$19,3,FALSE)</f>
        <v>#N/A</v>
      </c>
      <c r="H22" t="e">
        <f t="shared" si="0"/>
        <v>#N/A</v>
      </c>
      <c r="I22" t="e">
        <f>IF(VLOOKUP('Reported Performance Table'!E22,'Master List'!$B$45:$D$143,3,FALSE)="","No",VLOOKUP('Reported Performance Table'!E22,'Master List'!$B$45:$D$143,3,FALSE))</f>
        <v>#N/A</v>
      </c>
      <c r="J22" s="164" t="str">
        <f>IF('Reported Performance Table'!E22="","",
  IF('Reported Performance Table'!F22="Yes",
   IF('Reported Performance Table'!G22="Premium","Premium_LUNA_CCT","LUNA_CCT"),
   IF('Reported Performance Table'!C22="Outdoor Luminaires",
    IF(OR('Reported Performance Table'!E22="Fuel Pump Canopy Luminaires",'Reported Performance Table'!E22="Sports Lighting"),
     IF('Reported Performance Table'!G22="Premium","Premium_Sports_and_Fuel_Pump_CCT", "Sports_and_Fuel_Pump_CCT"),
     IF('Reported Performance Table'!G22="Premium","Premium_Outdoor_CCT","Outdoor_CCT")),
    IF('Reported Performance Table'!G22="Premium","Premium_CCT","Reported_CCT"))))</f>
        <v/>
      </c>
      <c r="K22" t="str">
        <f>IF('Reported Performance Table'!E22="","",IF(J22="LUNA_CCT",VLOOKUP('Reported Performance Table'!E22,'Master List'!$B$45:$E$143,4,FALSE),"Reported_BUG"))</f>
        <v/>
      </c>
      <c r="L22" t="str">
        <f>IF('Reported Performance Table'!E22="","",IF(AND('Reported Performance Table'!$F22="Yes",OR('Reported Performance Table'!$E22='Master List'!$B$45,'Reported Performance Table'!$E22='Master List'!$B$46,'Reported Performance Table'!$E22='Master List'!$B$47,'Reported Performance Table'!$E22='Master List'!$B$49,'Reported Performance Table'!$E22='Master List'!$B$51,'Reported Performance Table'!$E22='Master List'!$B$115,'Reported Performance Table'!$E22='Master List'!$B$118,'Reported Performance Table'!$E22='Master List'!$B$142)),"LUNA_Dimming","Dimming_Capability_and_Range"))</f>
        <v/>
      </c>
      <c r="M22" s="100" t="e">
        <f>'Reported Performance Table'!#REF!</f>
        <v>#REF!</v>
      </c>
      <c r="N22" s="100" t="e">
        <f>'Reported Performance Table'!#REF!</f>
        <v>#REF!</v>
      </c>
      <c r="O22" s="100" t="e">
        <f>'Reported Performance Table'!#REF!</f>
        <v>#REF!</v>
      </c>
      <c r="P22" t="str">
        <f t="shared" si="1"/>
        <v>No</v>
      </c>
    </row>
    <row r="23" spans="1:16" x14ac:dyDescent="0.25">
      <c r="A23" s="54">
        <v>30</v>
      </c>
      <c r="B23" s="55"/>
      <c r="D23" s="21" t="e">
        <f>VLOOKUP('Reported Performance Table'!D23,'Master List'!$B$22:$C$41,2,FALSE)</f>
        <v>#N/A</v>
      </c>
      <c r="E23" t="e">
        <f>VLOOKUP('Reported Performance Table'!E23,'Master List'!$B$45:$C$143,2,FALSE)</f>
        <v>#N/A</v>
      </c>
      <c r="F23" t="e">
        <f>VLOOKUP('Reported Performance Table'!D23,'Master List'!$B$22:$D$42,3,FALSE)</f>
        <v>#N/A</v>
      </c>
      <c r="G23" s="92" t="e">
        <f>VLOOKUP('Reported Performance Table'!C23,'Master List'!$B$11:$D$19,3,FALSE)</f>
        <v>#N/A</v>
      </c>
      <c r="H23" t="e">
        <f t="shared" si="0"/>
        <v>#N/A</v>
      </c>
      <c r="I23" t="e">
        <f>IF(VLOOKUP('Reported Performance Table'!E23,'Master List'!$B$45:$D$143,3,FALSE)="","No",VLOOKUP('Reported Performance Table'!E23,'Master List'!$B$45:$D$143,3,FALSE))</f>
        <v>#N/A</v>
      </c>
      <c r="J23" s="164" t="str">
        <f>IF('Reported Performance Table'!E23="","",
  IF('Reported Performance Table'!F23="Yes",
   IF('Reported Performance Table'!G23="Premium","Premium_LUNA_CCT","LUNA_CCT"),
   IF('Reported Performance Table'!C23="Outdoor Luminaires",
    IF(OR('Reported Performance Table'!E23="Fuel Pump Canopy Luminaires",'Reported Performance Table'!E23="Sports Lighting"),
     IF('Reported Performance Table'!G23="Premium","Premium_Sports_and_Fuel_Pump_CCT", "Sports_and_Fuel_Pump_CCT"),
     IF('Reported Performance Table'!G23="Premium","Premium_Outdoor_CCT","Outdoor_CCT")),
    IF('Reported Performance Table'!G23="Premium","Premium_CCT","Reported_CCT"))))</f>
        <v/>
      </c>
      <c r="K23" t="str">
        <f>IF('Reported Performance Table'!E23="","",IF(J23="LUNA_CCT",VLOOKUP('Reported Performance Table'!E23,'Master List'!$B$45:$E$143,4,FALSE),"Reported_BUG"))</f>
        <v/>
      </c>
      <c r="L23" t="str">
        <f>IF('Reported Performance Table'!E23="","",IF(AND('Reported Performance Table'!$F23="Yes",OR('Reported Performance Table'!$E23='Master List'!$B$45,'Reported Performance Table'!$E23='Master List'!$B$46,'Reported Performance Table'!$E23='Master List'!$B$47,'Reported Performance Table'!$E23='Master List'!$B$49,'Reported Performance Table'!$E23='Master List'!$B$51,'Reported Performance Table'!$E23='Master List'!$B$115,'Reported Performance Table'!$E23='Master List'!$B$118,'Reported Performance Table'!$E23='Master List'!$B$142)),"LUNA_Dimming","Dimming_Capability_and_Range"))</f>
        <v/>
      </c>
      <c r="M23" s="100" t="e">
        <f>'Reported Performance Table'!#REF!</f>
        <v>#REF!</v>
      </c>
      <c r="N23" s="100" t="e">
        <f>'Reported Performance Table'!#REF!</f>
        <v>#REF!</v>
      </c>
      <c r="O23" s="100" t="e">
        <f>'Reported Performance Table'!#REF!</f>
        <v>#REF!</v>
      </c>
      <c r="P23" t="str">
        <f t="shared" si="1"/>
        <v>No</v>
      </c>
    </row>
    <row r="24" spans="1:16" x14ac:dyDescent="0.25">
      <c r="A24" s="54">
        <v>31</v>
      </c>
      <c r="B24" s="55"/>
      <c r="D24" s="21" t="e">
        <f>VLOOKUP('Reported Performance Table'!D24,'Master List'!$B$22:$C$41,2,FALSE)</f>
        <v>#N/A</v>
      </c>
      <c r="E24" t="e">
        <f>VLOOKUP('Reported Performance Table'!E24,'Master List'!$B$45:$C$143,2,FALSE)</f>
        <v>#N/A</v>
      </c>
      <c r="F24" t="e">
        <f>VLOOKUP('Reported Performance Table'!D24,'Master List'!$B$22:$D$42,3,FALSE)</f>
        <v>#N/A</v>
      </c>
      <c r="G24" s="92" t="e">
        <f>VLOOKUP('Reported Performance Table'!C24,'Master List'!$B$11:$D$19,3,FALSE)</f>
        <v>#N/A</v>
      </c>
      <c r="H24" t="e">
        <f t="shared" si="0"/>
        <v>#N/A</v>
      </c>
      <c r="I24" t="e">
        <f>IF(VLOOKUP('Reported Performance Table'!E24,'Master List'!$B$45:$D$143,3,FALSE)="","No",VLOOKUP('Reported Performance Table'!E24,'Master List'!$B$45:$D$143,3,FALSE))</f>
        <v>#N/A</v>
      </c>
      <c r="J24" s="164" t="str">
        <f>IF('Reported Performance Table'!E24="","",
  IF('Reported Performance Table'!F24="Yes",
   IF('Reported Performance Table'!G24="Premium","Premium_LUNA_CCT","LUNA_CCT"),
   IF('Reported Performance Table'!C24="Outdoor Luminaires",
    IF(OR('Reported Performance Table'!E24="Fuel Pump Canopy Luminaires",'Reported Performance Table'!E24="Sports Lighting"),
     IF('Reported Performance Table'!G24="Premium","Premium_Sports_and_Fuel_Pump_CCT", "Sports_and_Fuel_Pump_CCT"),
     IF('Reported Performance Table'!G24="Premium","Premium_Outdoor_CCT","Outdoor_CCT")),
    IF('Reported Performance Table'!G24="Premium","Premium_CCT","Reported_CCT"))))</f>
        <v/>
      </c>
      <c r="K24" t="str">
        <f>IF('Reported Performance Table'!E24="","",IF(J24="LUNA_CCT",VLOOKUP('Reported Performance Table'!E24,'Master List'!$B$45:$E$143,4,FALSE),"Reported_BUG"))</f>
        <v/>
      </c>
      <c r="L24" t="str">
        <f>IF('Reported Performance Table'!E24="","",IF(AND('Reported Performance Table'!$F24="Yes",OR('Reported Performance Table'!$E24='Master List'!$B$45,'Reported Performance Table'!$E24='Master List'!$B$46,'Reported Performance Table'!$E24='Master List'!$B$47,'Reported Performance Table'!$E24='Master List'!$B$49,'Reported Performance Table'!$E24='Master List'!$B$51,'Reported Performance Table'!$E24='Master List'!$B$115,'Reported Performance Table'!$E24='Master List'!$B$118,'Reported Performance Table'!$E24='Master List'!$B$142)),"LUNA_Dimming","Dimming_Capability_and_Range"))</f>
        <v/>
      </c>
      <c r="M24" s="100" t="e">
        <f>'Reported Performance Table'!#REF!</f>
        <v>#REF!</v>
      </c>
      <c r="N24" s="100" t="e">
        <f>'Reported Performance Table'!#REF!</f>
        <v>#REF!</v>
      </c>
      <c r="O24" s="100" t="e">
        <f>'Reported Performance Table'!#REF!</f>
        <v>#REF!</v>
      </c>
      <c r="P24" t="str">
        <f t="shared" si="1"/>
        <v>No</v>
      </c>
    </row>
    <row r="25" spans="1:16" x14ac:dyDescent="0.25">
      <c r="A25" s="54">
        <v>32</v>
      </c>
      <c r="B25" s="55"/>
      <c r="D25" s="21" t="e">
        <f>VLOOKUP('Reported Performance Table'!D25,'Master List'!$B$22:$C$41,2,FALSE)</f>
        <v>#N/A</v>
      </c>
      <c r="E25" t="e">
        <f>VLOOKUP('Reported Performance Table'!E25,'Master List'!$B$45:$C$143,2,FALSE)</f>
        <v>#N/A</v>
      </c>
      <c r="F25" t="e">
        <f>VLOOKUP('Reported Performance Table'!D25,'Master List'!$B$22:$D$42,3,FALSE)</f>
        <v>#N/A</v>
      </c>
      <c r="G25" s="92" t="e">
        <f>VLOOKUP('Reported Performance Table'!C25,'Master List'!$B$11:$D$19,3,FALSE)</f>
        <v>#N/A</v>
      </c>
      <c r="H25" t="e">
        <f t="shared" si="0"/>
        <v>#N/A</v>
      </c>
      <c r="I25" t="e">
        <f>IF(VLOOKUP('Reported Performance Table'!E25,'Master List'!$B$45:$D$143,3,FALSE)="","No",VLOOKUP('Reported Performance Table'!E25,'Master List'!$B$45:$D$143,3,FALSE))</f>
        <v>#N/A</v>
      </c>
      <c r="J25" s="164" t="str">
        <f>IF('Reported Performance Table'!E25="","",
  IF('Reported Performance Table'!F25="Yes",
   IF('Reported Performance Table'!G25="Premium","Premium_LUNA_CCT","LUNA_CCT"),
   IF('Reported Performance Table'!C25="Outdoor Luminaires",
    IF(OR('Reported Performance Table'!E25="Fuel Pump Canopy Luminaires",'Reported Performance Table'!E25="Sports Lighting"),
     IF('Reported Performance Table'!G25="Premium","Premium_Sports_and_Fuel_Pump_CCT", "Sports_and_Fuel_Pump_CCT"),
     IF('Reported Performance Table'!G25="Premium","Premium_Outdoor_CCT","Outdoor_CCT")),
    IF('Reported Performance Table'!G25="Premium","Premium_CCT","Reported_CCT"))))</f>
        <v/>
      </c>
      <c r="K25" t="str">
        <f>IF('Reported Performance Table'!E25="","",IF(J25="LUNA_CCT",VLOOKUP('Reported Performance Table'!E25,'Master List'!$B$45:$E$143,4,FALSE),"Reported_BUG"))</f>
        <v/>
      </c>
      <c r="L25" t="str">
        <f>IF('Reported Performance Table'!E25="","",IF(AND('Reported Performance Table'!$F25="Yes",OR('Reported Performance Table'!$E25='Master List'!$B$45,'Reported Performance Table'!$E25='Master List'!$B$46,'Reported Performance Table'!$E25='Master List'!$B$47,'Reported Performance Table'!$E25='Master List'!$B$49,'Reported Performance Table'!$E25='Master List'!$B$51,'Reported Performance Table'!$E25='Master List'!$B$115,'Reported Performance Table'!$E25='Master List'!$B$118,'Reported Performance Table'!$E25='Master List'!$B$142)),"LUNA_Dimming","Dimming_Capability_and_Range"))</f>
        <v/>
      </c>
      <c r="M25" s="100" t="e">
        <f>'Reported Performance Table'!#REF!</f>
        <v>#REF!</v>
      </c>
      <c r="N25" s="100" t="e">
        <f>'Reported Performance Table'!#REF!</f>
        <v>#REF!</v>
      </c>
      <c r="O25" s="100" t="e">
        <f>'Reported Performance Table'!#REF!</f>
        <v>#REF!</v>
      </c>
      <c r="P25" t="str">
        <f t="shared" si="1"/>
        <v>No</v>
      </c>
    </row>
    <row r="26" spans="1:16" x14ac:dyDescent="0.25">
      <c r="A26" s="54">
        <v>33</v>
      </c>
      <c r="B26" s="55"/>
      <c r="D26" s="21" t="e">
        <f>VLOOKUP('Reported Performance Table'!D26,'Master List'!$B$22:$C$41,2,FALSE)</f>
        <v>#N/A</v>
      </c>
      <c r="E26" t="e">
        <f>VLOOKUP('Reported Performance Table'!E26,'Master List'!$B$45:$C$143,2,FALSE)</f>
        <v>#N/A</v>
      </c>
      <c r="F26" t="e">
        <f>VLOOKUP('Reported Performance Table'!D26,'Master List'!$B$22:$D$42,3,FALSE)</f>
        <v>#N/A</v>
      </c>
      <c r="G26" s="92" t="e">
        <f>VLOOKUP('Reported Performance Table'!C26,'Master List'!$B$11:$D$19,3,FALSE)</f>
        <v>#N/A</v>
      </c>
      <c r="H26" t="e">
        <f t="shared" si="0"/>
        <v>#N/A</v>
      </c>
      <c r="I26" t="e">
        <f>IF(VLOOKUP('Reported Performance Table'!E26,'Master List'!$B$45:$D$143,3,FALSE)="","No",VLOOKUP('Reported Performance Table'!E26,'Master List'!$B$45:$D$143,3,FALSE))</f>
        <v>#N/A</v>
      </c>
      <c r="J26" s="164" t="str">
        <f>IF('Reported Performance Table'!E26="","",
  IF('Reported Performance Table'!F26="Yes",
   IF('Reported Performance Table'!G26="Premium","Premium_LUNA_CCT","LUNA_CCT"),
   IF('Reported Performance Table'!C26="Outdoor Luminaires",
    IF(OR('Reported Performance Table'!E26="Fuel Pump Canopy Luminaires",'Reported Performance Table'!E26="Sports Lighting"),
     IF('Reported Performance Table'!G26="Premium","Premium_Sports_and_Fuel_Pump_CCT", "Sports_and_Fuel_Pump_CCT"),
     IF('Reported Performance Table'!G26="Premium","Premium_Outdoor_CCT","Outdoor_CCT")),
    IF('Reported Performance Table'!G26="Premium","Premium_CCT","Reported_CCT"))))</f>
        <v/>
      </c>
      <c r="K26" t="str">
        <f>IF('Reported Performance Table'!E26="","",IF(J26="LUNA_CCT",VLOOKUP('Reported Performance Table'!E26,'Master List'!$B$45:$E$143,4,FALSE),"Reported_BUG"))</f>
        <v/>
      </c>
      <c r="L26" t="str">
        <f>IF('Reported Performance Table'!E26="","",IF(AND('Reported Performance Table'!$F26="Yes",OR('Reported Performance Table'!$E26='Master List'!$B$45,'Reported Performance Table'!$E26='Master List'!$B$46,'Reported Performance Table'!$E26='Master List'!$B$47,'Reported Performance Table'!$E26='Master List'!$B$49,'Reported Performance Table'!$E26='Master List'!$B$51,'Reported Performance Table'!$E26='Master List'!$B$115,'Reported Performance Table'!$E26='Master List'!$B$118,'Reported Performance Table'!$E26='Master List'!$B$142)),"LUNA_Dimming","Dimming_Capability_and_Range"))</f>
        <v/>
      </c>
      <c r="M26" s="100" t="e">
        <f>'Reported Performance Table'!#REF!</f>
        <v>#REF!</v>
      </c>
      <c r="N26" s="100" t="e">
        <f>'Reported Performance Table'!#REF!</f>
        <v>#REF!</v>
      </c>
      <c r="O26" s="100" t="e">
        <f>'Reported Performance Table'!#REF!</f>
        <v>#REF!</v>
      </c>
      <c r="P26" t="str">
        <f t="shared" si="1"/>
        <v>No</v>
      </c>
    </row>
    <row r="27" spans="1:16" x14ac:dyDescent="0.25">
      <c r="A27" s="54">
        <v>34</v>
      </c>
      <c r="B27" s="55"/>
      <c r="D27" s="21" t="e">
        <f>VLOOKUP('Reported Performance Table'!D27,'Master List'!$B$22:$C$41,2,FALSE)</f>
        <v>#N/A</v>
      </c>
      <c r="E27" t="e">
        <f>VLOOKUP('Reported Performance Table'!E27,'Master List'!$B$45:$C$143,2,FALSE)</f>
        <v>#N/A</v>
      </c>
      <c r="F27" t="e">
        <f>VLOOKUP('Reported Performance Table'!D27,'Master List'!$B$22:$D$42,3,FALSE)</f>
        <v>#N/A</v>
      </c>
      <c r="G27" s="92" t="e">
        <f>VLOOKUP('Reported Performance Table'!C27,'Master List'!$B$11:$D$19,3,FALSE)</f>
        <v>#N/A</v>
      </c>
      <c r="H27" t="e">
        <f t="shared" si="0"/>
        <v>#N/A</v>
      </c>
      <c r="I27" t="e">
        <f>IF(VLOOKUP('Reported Performance Table'!E27,'Master List'!$B$45:$D$143,3,FALSE)="","No",VLOOKUP('Reported Performance Table'!E27,'Master List'!$B$45:$D$143,3,FALSE))</f>
        <v>#N/A</v>
      </c>
      <c r="J27" s="164" t="str">
        <f>IF('Reported Performance Table'!E27="","",
  IF('Reported Performance Table'!F27="Yes",
   IF('Reported Performance Table'!G27="Premium","Premium_LUNA_CCT","LUNA_CCT"),
   IF('Reported Performance Table'!C27="Outdoor Luminaires",
    IF(OR('Reported Performance Table'!E27="Fuel Pump Canopy Luminaires",'Reported Performance Table'!E27="Sports Lighting"),
     IF('Reported Performance Table'!G27="Premium","Premium_Sports_and_Fuel_Pump_CCT", "Sports_and_Fuel_Pump_CCT"),
     IF('Reported Performance Table'!G27="Premium","Premium_Outdoor_CCT","Outdoor_CCT")),
    IF('Reported Performance Table'!G27="Premium","Premium_CCT","Reported_CCT"))))</f>
        <v/>
      </c>
      <c r="K27" t="str">
        <f>IF('Reported Performance Table'!E27="","",IF(J27="LUNA_CCT",VLOOKUP('Reported Performance Table'!E27,'Master List'!$B$45:$E$143,4,FALSE),"Reported_BUG"))</f>
        <v/>
      </c>
      <c r="L27" t="str">
        <f>IF('Reported Performance Table'!E27="","",IF(AND('Reported Performance Table'!$F27="Yes",OR('Reported Performance Table'!$E27='Master List'!$B$45,'Reported Performance Table'!$E27='Master List'!$B$46,'Reported Performance Table'!$E27='Master List'!$B$47,'Reported Performance Table'!$E27='Master List'!$B$49,'Reported Performance Table'!$E27='Master List'!$B$51,'Reported Performance Table'!$E27='Master List'!$B$115,'Reported Performance Table'!$E27='Master List'!$B$118,'Reported Performance Table'!$E27='Master List'!$B$142)),"LUNA_Dimming","Dimming_Capability_and_Range"))</f>
        <v/>
      </c>
      <c r="M27" s="100" t="e">
        <f>'Reported Performance Table'!#REF!</f>
        <v>#REF!</v>
      </c>
      <c r="N27" s="100" t="e">
        <f>'Reported Performance Table'!#REF!</f>
        <v>#REF!</v>
      </c>
      <c r="O27" s="100" t="e">
        <f>'Reported Performance Table'!#REF!</f>
        <v>#REF!</v>
      </c>
      <c r="P27" t="str">
        <f t="shared" si="1"/>
        <v>No</v>
      </c>
    </row>
    <row r="28" spans="1:16" x14ac:dyDescent="0.25">
      <c r="A28" s="54">
        <v>35</v>
      </c>
      <c r="B28" s="55"/>
      <c r="D28" s="21" t="e">
        <f>VLOOKUP('Reported Performance Table'!D28,'Master List'!$B$22:$C$41,2,FALSE)</f>
        <v>#N/A</v>
      </c>
      <c r="E28" t="e">
        <f>VLOOKUP('Reported Performance Table'!E28,'Master List'!$B$45:$C$143,2,FALSE)</f>
        <v>#N/A</v>
      </c>
      <c r="F28" t="e">
        <f>VLOOKUP('Reported Performance Table'!D28,'Master List'!$B$22:$D$42,3,FALSE)</f>
        <v>#N/A</v>
      </c>
      <c r="G28" s="92" t="e">
        <f>VLOOKUP('Reported Performance Table'!C28,'Master List'!$B$11:$D$19,3,FALSE)</f>
        <v>#N/A</v>
      </c>
      <c r="H28" t="e">
        <f t="shared" si="0"/>
        <v>#N/A</v>
      </c>
      <c r="I28" t="e">
        <f>IF(VLOOKUP('Reported Performance Table'!E28,'Master List'!$B$45:$D$143,3,FALSE)="","No",VLOOKUP('Reported Performance Table'!E28,'Master List'!$B$45:$D$143,3,FALSE))</f>
        <v>#N/A</v>
      </c>
      <c r="J28" s="164" t="str">
        <f>IF('Reported Performance Table'!E28="","",
  IF('Reported Performance Table'!F28="Yes",
   IF('Reported Performance Table'!G28="Premium","Premium_LUNA_CCT","LUNA_CCT"),
   IF('Reported Performance Table'!C28="Outdoor Luminaires",
    IF(OR('Reported Performance Table'!E28="Fuel Pump Canopy Luminaires",'Reported Performance Table'!E28="Sports Lighting"),
     IF('Reported Performance Table'!G28="Premium","Premium_Sports_and_Fuel_Pump_CCT", "Sports_and_Fuel_Pump_CCT"),
     IF('Reported Performance Table'!G28="Premium","Premium_Outdoor_CCT","Outdoor_CCT")),
    IF('Reported Performance Table'!G28="Premium","Premium_CCT","Reported_CCT"))))</f>
        <v/>
      </c>
      <c r="K28" t="str">
        <f>IF('Reported Performance Table'!E28="","",IF(J28="LUNA_CCT",VLOOKUP('Reported Performance Table'!E28,'Master List'!$B$45:$E$143,4,FALSE),"Reported_BUG"))</f>
        <v/>
      </c>
      <c r="L28" t="str">
        <f>IF('Reported Performance Table'!E28="","",IF(AND('Reported Performance Table'!$F28="Yes",OR('Reported Performance Table'!$E28='Master List'!$B$45,'Reported Performance Table'!$E28='Master List'!$B$46,'Reported Performance Table'!$E28='Master List'!$B$47,'Reported Performance Table'!$E28='Master List'!$B$49,'Reported Performance Table'!$E28='Master List'!$B$51,'Reported Performance Table'!$E28='Master List'!$B$115,'Reported Performance Table'!$E28='Master List'!$B$118,'Reported Performance Table'!$E28='Master List'!$B$142)),"LUNA_Dimming","Dimming_Capability_and_Range"))</f>
        <v/>
      </c>
      <c r="M28" s="100" t="e">
        <f>'Reported Performance Table'!#REF!</f>
        <v>#REF!</v>
      </c>
      <c r="N28" s="100" t="e">
        <f>'Reported Performance Table'!#REF!</f>
        <v>#REF!</v>
      </c>
      <c r="O28" s="100" t="e">
        <f>'Reported Performance Table'!#REF!</f>
        <v>#REF!</v>
      </c>
      <c r="P28" t="str">
        <f t="shared" si="1"/>
        <v>No</v>
      </c>
    </row>
    <row r="29" spans="1:16" x14ac:dyDescent="0.25">
      <c r="A29" s="54">
        <v>36</v>
      </c>
      <c r="B29" s="55"/>
      <c r="D29" s="21" t="e">
        <f>VLOOKUP('Reported Performance Table'!D29,'Master List'!$B$22:$C$41,2,FALSE)</f>
        <v>#N/A</v>
      </c>
      <c r="E29" t="e">
        <f>VLOOKUP('Reported Performance Table'!E29,'Master List'!$B$45:$C$143,2,FALSE)</f>
        <v>#N/A</v>
      </c>
      <c r="F29" t="e">
        <f>VLOOKUP('Reported Performance Table'!D29,'Master List'!$B$22:$D$42,3,FALSE)</f>
        <v>#N/A</v>
      </c>
      <c r="G29" s="92" t="e">
        <f>VLOOKUP('Reported Performance Table'!C29,'Master List'!$B$11:$D$19,3,FALSE)</f>
        <v>#N/A</v>
      </c>
      <c r="H29" t="e">
        <f t="shared" si="0"/>
        <v>#N/A</v>
      </c>
      <c r="I29" t="e">
        <f>IF(VLOOKUP('Reported Performance Table'!E29,'Master List'!$B$45:$D$143,3,FALSE)="","No",VLOOKUP('Reported Performance Table'!E29,'Master List'!$B$45:$D$143,3,FALSE))</f>
        <v>#N/A</v>
      </c>
      <c r="J29" s="164" t="str">
        <f>IF('Reported Performance Table'!E29="","",
  IF('Reported Performance Table'!F29="Yes",
   IF('Reported Performance Table'!G29="Premium","Premium_LUNA_CCT","LUNA_CCT"),
   IF('Reported Performance Table'!C29="Outdoor Luminaires",
    IF(OR('Reported Performance Table'!E29="Fuel Pump Canopy Luminaires",'Reported Performance Table'!E29="Sports Lighting"),
     IF('Reported Performance Table'!G29="Premium","Premium_Sports_and_Fuel_Pump_CCT", "Sports_and_Fuel_Pump_CCT"),
     IF('Reported Performance Table'!G29="Premium","Premium_Outdoor_CCT","Outdoor_CCT")),
    IF('Reported Performance Table'!G29="Premium","Premium_CCT","Reported_CCT"))))</f>
        <v/>
      </c>
      <c r="K29" t="str">
        <f>IF('Reported Performance Table'!E29="","",IF(J29="LUNA_CCT",VLOOKUP('Reported Performance Table'!E29,'Master List'!$B$45:$E$143,4,FALSE),"Reported_BUG"))</f>
        <v/>
      </c>
      <c r="L29" t="str">
        <f>IF('Reported Performance Table'!E29="","",IF(AND('Reported Performance Table'!$F29="Yes",OR('Reported Performance Table'!$E29='Master List'!$B$45,'Reported Performance Table'!$E29='Master List'!$B$46,'Reported Performance Table'!$E29='Master List'!$B$47,'Reported Performance Table'!$E29='Master List'!$B$49,'Reported Performance Table'!$E29='Master List'!$B$51,'Reported Performance Table'!$E29='Master List'!$B$115,'Reported Performance Table'!$E29='Master List'!$B$118,'Reported Performance Table'!$E29='Master List'!$B$142)),"LUNA_Dimming","Dimming_Capability_and_Range"))</f>
        <v/>
      </c>
      <c r="M29" s="100" t="e">
        <f>'Reported Performance Table'!#REF!</f>
        <v>#REF!</v>
      </c>
      <c r="N29" s="100" t="e">
        <f>'Reported Performance Table'!#REF!</f>
        <v>#REF!</v>
      </c>
      <c r="O29" s="100" t="e">
        <f>'Reported Performance Table'!#REF!</f>
        <v>#REF!</v>
      </c>
      <c r="P29" t="str">
        <f t="shared" si="1"/>
        <v>No</v>
      </c>
    </row>
    <row r="30" spans="1:16" x14ac:dyDescent="0.25">
      <c r="A30" s="54">
        <v>37</v>
      </c>
      <c r="B30" s="55"/>
      <c r="D30" s="21" t="e">
        <f>VLOOKUP('Reported Performance Table'!D30,'Master List'!$B$22:$C$41,2,FALSE)</f>
        <v>#N/A</v>
      </c>
      <c r="E30" t="e">
        <f>VLOOKUP('Reported Performance Table'!E30,'Master List'!$B$45:$C$143,2,FALSE)</f>
        <v>#N/A</v>
      </c>
      <c r="F30" t="e">
        <f>VLOOKUP('Reported Performance Table'!D30,'Master List'!$B$22:$D$42,3,FALSE)</f>
        <v>#N/A</v>
      </c>
      <c r="G30" s="92" t="e">
        <f>VLOOKUP('Reported Performance Table'!C30,'Master List'!$B$11:$D$19,3,FALSE)</f>
        <v>#N/A</v>
      </c>
      <c r="H30" t="e">
        <f t="shared" si="0"/>
        <v>#N/A</v>
      </c>
      <c r="I30" t="e">
        <f>IF(VLOOKUP('Reported Performance Table'!E30,'Master List'!$B$45:$D$143,3,FALSE)="","No",VLOOKUP('Reported Performance Table'!E30,'Master List'!$B$45:$D$143,3,FALSE))</f>
        <v>#N/A</v>
      </c>
      <c r="J30" s="164" t="str">
        <f>IF('Reported Performance Table'!E30="","",
  IF('Reported Performance Table'!F30="Yes",
   IF('Reported Performance Table'!G30="Premium","Premium_LUNA_CCT","LUNA_CCT"),
   IF('Reported Performance Table'!C30="Outdoor Luminaires",
    IF(OR('Reported Performance Table'!E30="Fuel Pump Canopy Luminaires",'Reported Performance Table'!E30="Sports Lighting"),
     IF('Reported Performance Table'!G30="Premium","Premium_Sports_and_Fuel_Pump_CCT", "Sports_and_Fuel_Pump_CCT"),
     IF('Reported Performance Table'!G30="Premium","Premium_Outdoor_CCT","Outdoor_CCT")),
    IF('Reported Performance Table'!G30="Premium","Premium_CCT","Reported_CCT"))))</f>
        <v/>
      </c>
      <c r="K30" t="str">
        <f>IF('Reported Performance Table'!E30="","",IF(J30="LUNA_CCT",VLOOKUP('Reported Performance Table'!E30,'Master List'!$B$45:$E$143,4,FALSE),"Reported_BUG"))</f>
        <v/>
      </c>
      <c r="L30" t="str">
        <f>IF('Reported Performance Table'!E30="","",IF(AND('Reported Performance Table'!$F30="Yes",OR('Reported Performance Table'!$E30='Master List'!$B$45,'Reported Performance Table'!$E30='Master List'!$B$46,'Reported Performance Table'!$E30='Master List'!$B$47,'Reported Performance Table'!$E30='Master List'!$B$49,'Reported Performance Table'!$E30='Master List'!$B$51,'Reported Performance Table'!$E30='Master List'!$B$115,'Reported Performance Table'!$E30='Master List'!$B$118,'Reported Performance Table'!$E30='Master List'!$B$142)),"LUNA_Dimming","Dimming_Capability_and_Range"))</f>
        <v/>
      </c>
      <c r="M30" s="100" t="e">
        <f>'Reported Performance Table'!#REF!</f>
        <v>#REF!</v>
      </c>
      <c r="N30" s="100" t="e">
        <f>'Reported Performance Table'!#REF!</f>
        <v>#REF!</v>
      </c>
      <c r="O30" s="100" t="e">
        <f>'Reported Performance Table'!#REF!</f>
        <v>#REF!</v>
      </c>
      <c r="P30" t="str">
        <f t="shared" si="1"/>
        <v>No</v>
      </c>
    </row>
    <row r="31" spans="1:16" x14ac:dyDescent="0.25">
      <c r="A31" s="54">
        <v>38</v>
      </c>
      <c r="B31" s="55"/>
      <c r="D31" s="21" t="e">
        <f>VLOOKUP('Reported Performance Table'!D31,'Master List'!$B$22:$C$41,2,FALSE)</f>
        <v>#N/A</v>
      </c>
      <c r="E31" t="e">
        <f>VLOOKUP('Reported Performance Table'!E31,'Master List'!$B$45:$C$143,2,FALSE)</f>
        <v>#N/A</v>
      </c>
      <c r="F31" t="e">
        <f>VLOOKUP('Reported Performance Table'!D31,'Master List'!$B$22:$D$42,3,FALSE)</f>
        <v>#N/A</v>
      </c>
      <c r="G31" s="92" t="e">
        <f>VLOOKUP('Reported Performance Table'!C31,'Master List'!$B$11:$D$19,3,FALSE)</f>
        <v>#N/A</v>
      </c>
      <c r="H31" t="e">
        <f t="shared" si="0"/>
        <v>#N/A</v>
      </c>
      <c r="I31" t="e">
        <f>IF(VLOOKUP('Reported Performance Table'!E31,'Master List'!$B$45:$D$143,3,FALSE)="","No",VLOOKUP('Reported Performance Table'!E31,'Master List'!$B$45:$D$143,3,FALSE))</f>
        <v>#N/A</v>
      </c>
      <c r="J31" s="164" t="str">
        <f>IF('Reported Performance Table'!E31="","",
  IF('Reported Performance Table'!F31="Yes",
   IF('Reported Performance Table'!G31="Premium","Premium_LUNA_CCT","LUNA_CCT"),
   IF('Reported Performance Table'!C31="Outdoor Luminaires",
    IF(OR('Reported Performance Table'!E31="Fuel Pump Canopy Luminaires",'Reported Performance Table'!E31="Sports Lighting"),
     IF('Reported Performance Table'!G31="Premium","Premium_Sports_and_Fuel_Pump_CCT", "Sports_and_Fuel_Pump_CCT"),
     IF('Reported Performance Table'!G31="Premium","Premium_Outdoor_CCT","Outdoor_CCT")),
    IF('Reported Performance Table'!G31="Premium","Premium_CCT","Reported_CCT"))))</f>
        <v/>
      </c>
      <c r="K31" t="str">
        <f>IF('Reported Performance Table'!E31="","",IF(J31="LUNA_CCT",VLOOKUP('Reported Performance Table'!E31,'Master List'!$B$45:$E$143,4,FALSE),"Reported_BUG"))</f>
        <v/>
      </c>
      <c r="L31" t="str">
        <f>IF('Reported Performance Table'!E31="","",IF(AND('Reported Performance Table'!$F31="Yes",OR('Reported Performance Table'!$E31='Master List'!$B$45,'Reported Performance Table'!$E31='Master List'!$B$46,'Reported Performance Table'!$E31='Master List'!$B$47,'Reported Performance Table'!$E31='Master List'!$B$49,'Reported Performance Table'!$E31='Master List'!$B$51,'Reported Performance Table'!$E31='Master List'!$B$115,'Reported Performance Table'!$E31='Master List'!$B$118,'Reported Performance Table'!$E31='Master List'!$B$142)),"LUNA_Dimming","Dimming_Capability_and_Range"))</f>
        <v/>
      </c>
      <c r="M31" s="100" t="e">
        <f>'Reported Performance Table'!#REF!</f>
        <v>#REF!</v>
      </c>
      <c r="N31" s="100" t="e">
        <f>'Reported Performance Table'!#REF!</f>
        <v>#REF!</v>
      </c>
      <c r="O31" s="100" t="e">
        <f>'Reported Performance Table'!#REF!</f>
        <v>#REF!</v>
      </c>
      <c r="P31" t="str">
        <f t="shared" si="1"/>
        <v>No</v>
      </c>
    </row>
    <row r="32" spans="1:16" x14ac:dyDescent="0.25">
      <c r="A32" s="54">
        <v>39</v>
      </c>
      <c r="B32" s="55"/>
      <c r="D32" s="21" t="e">
        <f>VLOOKUP('Reported Performance Table'!D32,'Master List'!$B$22:$C$41,2,FALSE)</f>
        <v>#N/A</v>
      </c>
      <c r="E32" t="e">
        <f>VLOOKUP('Reported Performance Table'!E32,'Master List'!$B$45:$C$143,2,FALSE)</f>
        <v>#N/A</v>
      </c>
      <c r="F32" t="e">
        <f>VLOOKUP('Reported Performance Table'!D32,'Master List'!$B$22:$D$42,3,FALSE)</f>
        <v>#N/A</v>
      </c>
      <c r="G32" s="92" t="e">
        <f>VLOOKUP('Reported Performance Table'!C32,'Master List'!$B$11:$D$19,3,FALSE)</f>
        <v>#N/A</v>
      </c>
      <c r="H32" t="e">
        <f t="shared" si="0"/>
        <v>#N/A</v>
      </c>
      <c r="I32" t="e">
        <f>IF(VLOOKUP('Reported Performance Table'!E32,'Master List'!$B$45:$D$143,3,FALSE)="","No",VLOOKUP('Reported Performance Table'!E32,'Master List'!$B$45:$D$143,3,FALSE))</f>
        <v>#N/A</v>
      </c>
      <c r="J32" s="164" t="str">
        <f>IF('Reported Performance Table'!E32="","",
  IF('Reported Performance Table'!F32="Yes",
   IF('Reported Performance Table'!G32="Premium","Premium_LUNA_CCT","LUNA_CCT"),
   IF('Reported Performance Table'!C32="Outdoor Luminaires",
    IF(OR('Reported Performance Table'!E32="Fuel Pump Canopy Luminaires",'Reported Performance Table'!E32="Sports Lighting"),
     IF('Reported Performance Table'!G32="Premium","Premium_Sports_and_Fuel_Pump_CCT", "Sports_and_Fuel_Pump_CCT"),
     IF('Reported Performance Table'!G32="Premium","Premium_Outdoor_CCT","Outdoor_CCT")),
    IF('Reported Performance Table'!G32="Premium","Premium_CCT","Reported_CCT"))))</f>
        <v/>
      </c>
      <c r="K32" t="str">
        <f>IF('Reported Performance Table'!E32="","",IF(J32="LUNA_CCT",VLOOKUP('Reported Performance Table'!E32,'Master List'!$B$45:$E$143,4,FALSE),"Reported_BUG"))</f>
        <v/>
      </c>
      <c r="L32" t="str">
        <f>IF('Reported Performance Table'!E32="","",IF(AND('Reported Performance Table'!$F32="Yes",OR('Reported Performance Table'!$E32='Master List'!$B$45,'Reported Performance Table'!$E32='Master List'!$B$46,'Reported Performance Table'!$E32='Master List'!$B$47,'Reported Performance Table'!$E32='Master List'!$B$49,'Reported Performance Table'!$E32='Master List'!$B$51,'Reported Performance Table'!$E32='Master List'!$B$115,'Reported Performance Table'!$E32='Master List'!$B$118,'Reported Performance Table'!$E32='Master List'!$B$142)),"LUNA_Dimming","Dimming_Capability_and_Range"))</f>
        <v/>
      </c>
      <c r="M32" s="100" t="e">
        <f>'Reported Performance Table'!#REF!</f>
        <v>#REF!</v>
      </c>
      <c r="N32" s="100" t="e">
        <f>'Reported Performance Table'!#REF!</f>
        <v>#REF!</v>
      </c>
      <c r="O32" s="100" t="e">
        <f>'Reported Performance Table'!#REF!</f>
        <v>#REF!</v>
      </c>
      <c r="P32" t="str">
        <f t="shared" si="1"/>
        <v>No</v>
      </c>
    </row>
    <row r="33" spans="1:16" x14ac:dyDescent="0.25">
      <c r="A33" s="54">
        <v>40</v>
      </c>
      <c r="B33" s="55"/>
      <c r="D33" s="21" t="e">
        <f>VLOOKUP('Reported Performance Table'!D33,'Master List'!$B$22:$C$41,2,FALSE)</f>
        <v>#N/A</v>
      </c>
      <c r="E33" t="e">
        <f>VLOOKUP('Reported Performance Table'!E33,'Master List'!$B$45:$C$143,2,FALSE)</f>
        <v>#N/A</v>
      </c>
      <c r="F33" t="e">
        <f>VLOOKUP('Reported Performance Table'!D33,'Master List'!$B$22:$D$42,3,FALSE)</f>
        <v>#N/A</v>
      </c>
      <c r="G33" s="92" t="e">
        <f>VLOOKUP('Reported Performance Table'!C33,'Master List'!$B$11:$D$19,3,FALSE)</f>
        <v>#N/A</v>
      </c>
      <c r="H33" t="e">
        <f t="shared" si="0"/>
        <v>#N/A</v>
      </c>
      <c r="I33" t="e">
        <f>IF(VLOOKUP('Reported Performance Table'!E33,'Master List'!$B$45:$D$143,3,FALSE)="","No",VLOOKUP('Reported Performance Table'!E33,'Master List'!$B$45:$D$143,3,FALSE))</f>
        <v>#N/A</v>
      </c>
      <c r="J33" s="164" t="str">
        <f>IF('Reported Performance Table'!E33="","",
  IF('Reported Performance Table'!F33="Yes",
   IF('Reported Performance Table'!G33="Premium","Premium_LUNA_CCT","LUNA_CCT"),
   IF('Reported Performance Table'!C33="Outdoor Luminaires",
    IF(OR('Reported Performance Table'!E33="Fuel Pump Canopy Luminaires",'Reported Performance Table'!E33="Sports Lighting"),
     IF('Reported Performance Table'!G33="Premium","Premium_Sports_and_Fuel_Pump_CCT", "Sports_and_Fuel_Pump_CCT"),
     IF('Reported Performance Table'!G33="Premium","Premium_Outdoor_CCT","Outdoor_CCT")),
    IF('Reported Performance Table'!G33="Premium","Premium_CCT","Reported_CCT"))))</f>
        <v/>
      </c>
      <c r="K33" t="str">
        <f>IF('Reported Performance Table'!E33="","",IF(J33="LUNA_CCT",VLOOKUP('Reported Performance Table'!E33,'Master List'!$B$45:$E$143,4,FALSE),"Reported_BUG"))</f>
        <v/>
      </c>
      <c r="L33" t="str">
        <f>IF('Reported Performance Table'!E33="","",IF(AND('Reported Performance Table'!$F33="Yes",OR('Reported Performance Table'!$E33='Master List'!$B$45,'Reported Performance Table'!$E33='Master List'!$B$46,'Reported Performance Table'!$E33='Master List'!$B$47,'Reported Performance Table'!$E33='Master List'!$B$49,'Reported Performance Table'!$E33='Master List'!$B$51,'Reported Performance Table'!$E33='Master List'!$B$115,'Reported Performance Table'!$E33='Master List'!$B$118,'Reported Performance Table'!$E33='Master List'!$B$142)),"LUNA_Dimming","Dimming_Capability_and_Range"))</f>
        <v/>
      </c>
      <c r="M33" s="100" t="e">
        <f>'Reported Performance Table'!#REF!</f>
        <v>#REF!</v>
      </c>
      <c r="N33" s="100" t="e">
        <f>'Reported Performance Table'!#REF!</f>
        <v>#REF!</v>
      </c>
      <c r="O33" s="100" t="e">
        <f>'Reported Performance Table'!#REF!</f>
        <v>#REF!</v>
      </c>
      <c r="P33" t="str">
        <f t="shared" si="1"/>
        <v>No</v>
      </c>
    </row>
    <row r="34" spans="1:16" x14ac:dyDescent="0.25">
      <c r="A34" s="54">
        <v>41</v>
      </c>
      <c r="B34" s="55"/>
      <c r="D34" s="21" t="e">
        <f>VLOOKUP('Reported Performance Table'!D34,'Master List'!$B$22:$C$41,2,FALSE)</f>
        <v>#N/A</v>
      </c>
      <c r="E34" t="e">
        <f>VLOOKUP('Reported Performance Table'!E34,'Master List'!$B$45:$C$143,2,FALSE)</f>
        <v>#N/A</v>
      </c>
      <c r="F34" t="e">
        <f>VLOOKUP('Reported Performance Table'!D34,'Master List'!$B$22:$D$42,3,FALSE)</f>
        <v>#N/A</v>
      </c>
      <c r="G34" s="92" t="e">
        <f>VLOOKUP('Reported Performance Table'!C34,'Master List'!$B$11:$D$19,3,FALSE)</f>
        <v>#N/A</v>
      </c>
      <c r="H34" t="e">
        <f t="shared" si="0"/>
        <v>#N/A</v>
      </c>
      <c r="I34" t="e">
        <f>IF(VLOOKUP('Reported Performance Table'!E34,'Master List'!$B$45:$D$143,3,FALSE)="","No",VLOOKUP('Reported Performance Table'!E34,'Master List'!$B$45:$D$143,3,FALSE))</f>
        <v>#N/A</v>
      </c>
      <c r="J34" s="164" t="str">
        <f>IF('Reported Performance Table'!E34="","",
  IF('Reported Performance Table'!F34="Yes",
   IF('Reported Performance Table'!G34="Premium","Premium_LUNA_CCT","LUNA_CCT"),
   IF('Reported Performance Table'!C34="Outdoor Luminaires",
    IF(OR('Reported Performance Table'!E34="Fuel Pump Canopy Luminaires",'Reported Performance Table'!E34="Sports Lighting"),
     IF('Reported Performance Table'!G34="Premium","Premium_Sports_and_Fuel_Pump_CCT", "Sports_and_Fuel_Pump_CCT"),
     IF('Reported Performance Table'!G34="Premium","Premium_Outdoor_CCT","Outdoor_CCT")),
    IF('Reported Performance Table'!G34="Premium","Premium_CCT","Reported_CCT"))))</f>
        <v/>
      </c>
      <c r="K34" t="str">
        <f>IF('Reported Performance Table'!E34="","",IF(J34="LUNA_CCT",VLOOKUP('Reported Performance Table'!E34,'Master List'!$B$45:$E$143,4,FALSE),"Reported_BUG"))</f>
        <v/>
      </c>
      <c r="L34" t="str">
        <f>IF('Reported Performance Table'!E34="","",IF(AND('Reported Performance Table'!$F34="Yes",OR('Reported Performance Table'!$E34='Master List'!$B$45,'Reported Performance Table'!$E34='Master List'!$B$46,'Reported Performance Table'!$E34='Master List'!$B$47,'Reported Performance Table'!$E34='Master List'!$B$49,'Reported Performance Table'!$E34='Master List'!$B$51,'Reported Performance Table'!$E34='Master List'!$B$115,'Reported Performance Table'!$E34='Master List'!$B$118,'Reported Performance Table'!$E34='Master List'!$B$142)),"LUNA_Dimming","Dimming_Capability_and_Range"))</f>
        <v/>
      </c>
      <c r="M34" s="100" t="e">
        <f>'Reported Performance Table'!#REF!</f>
        <v>#REF!</v>
      </c>
      <c r="N34" s="100" t="e">
        <f>'Reported Performance Table'!#REF!</f>
        <v>#REF!</v>
      </c>
      <c r="O34" s="100" t="e">
        <f>'Reported Performance Table'!#REF!</f>
        <v>#REF!</v>
      </c>
      <c r="P34" t="str">
        <f t="shared" si="1"/>
        <v>No</v>
      </c>
    </row>
    <row r="35" spans="1:16" x14ac:dyDescent="0.25">
      <c r="A35" s="54">
        <v>42</v>
      </c>
      <c r="B35" s="55"/>
      <c r="D35" s="21" t="e">
        <f>VLOOKUP('Reported Performance Table'!D35,'Master List'!$B$22:$C$41,2,FALSE)</f>
        <v>#N/A</v>
      </c>
      <c r="E35" t="e">
        <f>VLOOKUP('Reported Performance Table'!E35,'Master List'!$B$45:$C$143,2,FALSE)</f>
        <v>#N/A</v>
      </c>
      <c r="F35" t="e">
        <f>VLOOKUP('Reported Performance Table'!D35,'Master List'!$B$22:$D$42,3,FALSE)</f>
        <v>#N/A</v>
      </c>
      <c r="G35" s="92" t="e">
        <f>VLOOKUP('Reported Performance Table'!C35,'Master List'!$B$11:$D$19,3,FALSE)</f>
        <v>#N/A</v>
      </c>
      <c r="H35" t="e">
        <f t="shared" si="0"/>
        <v>#N/A</v>
      </c>
      <c r="I35" t="e">
        <f>IF(VLOOKUP('Reported Performance Table'!E35,'Master List'!$B$45:$D$143,3,FALSE)="","No",VLOOKUP('Reported Performance Table'!E35,'Master List'!$B$45:$D$143,3,FALSE))</f>
        <v>#N/A</v>
      </c>
      <c r="J35" s="164" t="str">
        <f>IF('Reported Performance Table'!E35="","",
  IF('Reported Performance Table'!F35="Yes",
   IF('Reported Performance Table'!G35="Premium","Premium_LUNA_CCT","LUNA_CCT"),
   IF('Reported Performance Table'!C35="Outdoor Luminaires",
    IF(OR('Reported Performance Table'!E35="Fuel Pump Canopy Luminaires",'Reported Performance Table'!E35="Sports Lighting"),
     IF('Reported Performance Table'!G35="Premium","Premium_Sports_and_Fuel_Pump_CCT", "Sports_and_Fuel_Pump_CCT"),
     IF('Reported Performance Table'!G35="Premium","Premium_Outdoor_CCT","Outdoor_CCT")),
    IF('Reported Performance Table'!G35="Premium","Premium_CCT","Reported_CCT"))))</f>
        <v/>
      </c>
      <c r="K35" t="str">
        <f>IF('Reported Performance Table'!E35="","",IF(J35="LUNA_CCT",VLOOKUP('Reported Performance Table'!E35,'Master List'!$B$45:$E$143,4,FALSE),"Reported_BUG"))</f>
        <v/>
      </c>
      <c r="L35" t="str">
        <f>IF('Reported Performance Table'!E35="","",IF(AND('Reported Performance Table'!$F35="Yes",OR('Reported Performance Table'!$E35='Master List'!$B$45,'Reported Performance Table'!$E35='Master List'!$B$46,'Reported Performance Table'!$E35='Master List'!$B$47,'Reported Performance Table'!$E35='Master List'!$B$49,'Reported Performance Table'!$E35='Master List'!$B$51,'Reported Performance Table'!$E35='Master List'!$B$115,'Reported Performance Table'!$E35='Master List'!$B$118,'Reported Performance Table'!$E35='Master List'!$B$142)),"LUNA_Dimming","Dimming_Capability_and_Range"))</f>
        <v/>
      </c>
      <c r="M35" s="100" t="e">
        <f>'Reported Performance Table'!#REF!</f>
        <v>#REF!</v>
      </c>
      <c r="N35" s="100" t="e">
        <f>'Reported Performance Table'!#REF!</f>
        <v>#REF!</v>
      </c>
      <c r="O35" s="100" t="e">
        <f>'Reported Performance Table'!#REF!</f>
        <v>#REF!</v>
      </c>
      <c r="P35" t="str">
        <f t="shared" si="1"/>
        <v>No</v>
      </c>
    </row>
    <row r="36" spans="1:16" x14ac:dyDescent="0.25">
      <c r="A36" s="54">
        <v>43</v>
      </c>
      <c r="B36" s="55"/>
      <c r="D36" s="21" t="e">
        <f>VLOOKUP('Reported Performance Table'!D36,'Master List'!$B$22:$C$41,2,FALSE)</f>
        <v>#N/A</v>
      </c>
      <c r="E36" t="e">
        <f>VLOOKUP('Reported Performance Table'!E36,'Master List'!$B$45:$C$143,2,FALSE)</f>
        <v>#N/A</v>
      </c>
      <c r="F36" t="e">
        <f>VLOOKUP('Reported Performance Table'!D36,'Master List'!$B$22:$D$42,3,FALSE)</f>
        <v>#N/A</v>
      </c>
      <c r="G36" s="92" t="e">
        <f>VLOOKUP('Reported Performance Table'!C36,'Master List'!$B$11:$D$19,3,FALSE)</f>
        <v>#N/A</v>
      </c>
      <c r="H36" t="e">
        <f t="shared" si="0"/>
        <v>#N/A</v>
      </c>
      <c r="I36" t="e">
        <f>IF(VLOOKUP('Reported Performance Table'!E36,'Master List'!$B$45:$D$143,3,FALSE)="","No",VLOOKUP('Reported Performance Table'!E36,'Master List'!$B$45:$D$143,3,FALSE))</f>
        <v>#N/A</v>
      </c>
      <c r="J36" s="164" t="str">
        <f>IF('Reported Performance Table'!E36="","",
  IF('Reported Performance Table'!F36="Yes",
   IF('Reported Performance Table'!G36="Premium","Premium_LUNA_CCT","LUNA_CCT"),
   IF('Reported Performance Table'!C36="Outdoor Luminaires",
    IF(OR('Reported Performance Table'!E36="Fuel Pump Canopy Luminaires",'Reported Performance Table'!E36="Sports Lighting"),
     IF('Reported Performance Table'!G36="Premium","Premium_Sports_and_Fuel_Pump_CCT", "Sports_and_Fuel_Pump_CCT"),
     IF('Reported Performance Table'!G36="Premium","Premium_Outdoor_CCT","Outdoor_CCT")),
    IF('Reported Performance Table'!G36="Premium","Premium_CCT","Reported_CCT"))))</f>
        <v/>
      </c>
      <c r="K36" t="str">
        <f>IF('Reported Performance Table'!E36="","",IF(J36="LUNA_CCT",VLOOKUP('Reported Performance Table'!E36,'Master List'!$B$45:$E$143,4,FALSE),"Reported_BUG"))</f>
        <v/>
      </c>
      <c r="L36" t="str">
        <f>IF('Reported Performance Table'!E36="","",IF(AND('Reported Performance Table'!$F36="Yes",OR('Reported Performance Table'!$E36='Master List'!$B$45,'Reported Performance Table'!$E36='Master List'!$B$46,'Reported Performance Table'!$E36='Master List'!$B$47,'Reported Performance Table'!$E36='Master List'!$B$49,'Reported Performance Table'!$E36='Master List'!$B$51,'Reported Performance Table'!$E36='Master List'!$B$115,'Reported Performance Table'!$E36='Master List'!$B$118,'Reported Performance Table'!$E36='Master List'!$B$142)),"LUNA_Dimming","Dimming_Capability_and_Range"))</f>
        <v/>
      </c>
      <c r="M36" s="100" t="e">
        <f>'Reported Performance Table'!#REF!</f>
        <v>#REF!</v>
      </c>
      <c r="N36" s="100" t="e">
        <f>'Reported Performance Table'!#REF!</f>
        <v>#REF!</v>
      </c>
      <c r="O36" s="100" t="e">
        <f>'Reported Performance Table'!#REF!</f>
        <v>#REF!</v>
      </c>
      <c r="P36" t="str">
        <f t="shared" si="1"/>
        <v>No</v>
      </c>
    </row>
    <row r="37" spans="1:16" x14ac:dyDescent="0.25">
      <c r="A37" s="54">
        <v>44</v>
      </c>
      <c r="B37" s="55"/>
      <c r="D37" s="21" t="e">
        <f>VLOOKUP('Reported Performance Table'!D37,'Master List'!$B$22:$C$41,2,FALSE)</f>
        <v>#N/A</v>
      </c>
      <c r="E37" t="e">
        <f>VLOOKUP('Reported Performance Table'!E37,'Master List'!$B$45:$C$143,2,FALSE)</f>
        <v>#N/A</v>
      </c>
      <c r="F37" t="e">
        <f>VLOOKUP('Reported Performance Table'!D37,'Master List'!$B$22:$D$42,3,FALSE)</f>
        <v>#N/A</v>
      </c>
      <c r="G37" s="92" t="e">
        <f>VLOOKUP('Reported Performance Table'!C37,'Master List'!$B$11:$D$19,3,FALSE)</f>
        <v>#N/A</v>
      </c>
      <c r="H37" t="e">
        <f t="shared" si="0"/>
        <v>#N/A</v>
      </c>
      <c r="I37" t="e">
        <f>IF(VLOOKUP('Reported Performance Table'!E37,'Master List'!$B$45:$D$143,3,FALSE)="","No",VLOOKUP('Reported Performance Table'!E37,'Master List'!$B$45:$D$143,3,FALSE))</f>
        <v>#N/A</v>
      </c>
      <c r="J37" s="164" t="str">
        <f>IF('Reported Performance Table'!E37="","",
  IF('Reported Performance Table'!F37="Yes",
   IF('Reported Performance Table'!G37="Premium","Premium_LUNA_CCT","LUNA_CCT"),
   IF('Reported Performance Table'!C37="Outdoor Luminaires",
    IF(OR('Reported Performance Table'!E37="Fuel Pump Canopy Luminaires",'Reported Performance Table'!E37="Sports Lighting"),
     IF('Reported Performance Table'!G37="Premium","Premium_Sports_and_Fuel_Pump_CCT", "Sports_and_Fuel_Pump_CCT"),
     IF('Reported Performance Table'!G37="Premium","Premium_Outdoor_CCT","Outdoor_CCT")),
    IF('Reported Performance Table'!G37="Premium","Premium_CCT","Reported_CCT"))))</f>
        <v/>
      </c>
      <c r="K37" t="str">
        <f>IF('Reported Performance Table'!E37="","",IF(J37="LUNA_CCT",VLOOKUP('Reported Performance Table'!E37,'Master List'!$B$45:$E$143,4,FALSE),"Reported_BUG"))</f>
        <v/>
      </c>
      <c r="L37" t="str">
        <f>IF('Reported Performance Table'!E37="","",IF(AND('Reported Performance Table'!$F37="Yes",OR('Reported Performance Table'!$E37='Master List'!$B$45,'Reported Performance Table'!$E37='Master List'!$B$46,'Reported Performance Table'!$E37='Master List'!$B$47,'Reported Performance Table'!$E37='Master List'!$B$49,'Reported Performance Table'!$E37='Master List'!$B$51,'Reported Performance Table'!$E37='Master List'!$B$115,'Reported Performance Table'!$E37='Master List'!$B$118,'Reported Performance Table'!$E37='Master List'!$B$142)),"LUNA_Dimming","Dimming_Capability_and_Range"))</f>
        <v/>
      </c>
      <c r="M37" s="100" t="e">
        <f>'Reported Performance Table'!#REF!</f>
        <v>#REF!</v>
      </c>
      <c r="N37" s="100" t="e">
        <f>'Reported Performance Table'!#REF!</f>
        <v>#REF!</v>
      </c>
      <c r="O37" s="100" t="e">
        <f>'Reported Performance Table'!#REF!</f>
        <v>#REF!</v>
      </c>
      <c r="P37" t="str">
        <f t="shared" si="1"/>
        <v>No</v>
      </c>
    </row>
    <row r="38" spans="1:16" x14ac:dyDescent="0.25">
      <c r="A38" s="54">
        <v>45</v>
      </c>
      <c r="B38" s="55"/>
      <c r="D38" s="21" t="e">
        <f>VLOOKUP('Reported Performance Table'!D38,'Master List'!$B$22:$C$41,2,FALSE)</f>
        <v>#N/A</v>
      </c>
      <c r="E38" t="e">
        <f>VLOOKUP('Reported Performance Table'!E38,'Master List'!$B$45:$C$143,2,FALSE)</f>
        <v>#N/A</v>
      </c>
      <c r="F38" t="e">
        <f>VLOOKUP('Reported Performance Table'!D38,'Master List'!$B$22:$D$42,3,FALSE)</f>
        <v>#N/A</v>
      </c>
      <c r="G38" s="92" t="e">
        <f>VLOOKUP('Reported Performance Table'!C38,'Master List'!$B$11:$D$19,3,FALSE)</f>
        <v>#N/A</v>
      </c>
      <c r="H38" t="e">
        <f t="shared" si="0"/>
        <v>#N/A</v>
      </c>
      <c r="I38" t="e">
        <f>IF(VLOOKUP('Reported Performance Table'!E38,'Master List'!$B$45:$D$143,3,FALSE)="","No",VLOOKUP('Reported Performance Table'!E38,'Master List'!$B$45:$D$143,3,FALSE))</f>
        <v>#N/A</v>
      </c>
      <c r="J38" s="164" t="str">
        <f>IF('Reported Performance Table'!E38="","",
  IF('Reported Performance Table'!F38="Yes",
   IF('Reported Performance Table'!G38="Premium","Premium_LUNA_CCT","LUNA_CCT"),
   IF('Reported Performance Table'!C38="Outdoor Luminaires",
    IF(OR('Reported Performance Table'!E38="Fuel Pump Canopy Luminaires",'Reported Performance Table'!E38="Sports Lighting"),
     IF('Reported Performance Table'!G38="Premium","Premium_Sports_and_Fuel_Pump_CCT", "Sports_and_Fuel_Pump_CCT"),
     IF('Reported Performance Table'!G38="Premium","Premium_Outdoor_CCT","Outdoor_CCT")),
    IF('Reported Performance Table'!G38="Premium","Premium_CCT","Reported_CCT"))))</f>
        <v/>
      </c>
      <c r="K38" t="str">
        <f>IF('Reported Performance Table'!E38="","",IF(J38="LUNA_CCT",VLOOKUP('Reported Performance Table'!E38,'Master List'!$B$45:$E$143,4,FALSE),"Reported_BUG"))</f>
        <v/>
      </c>
      <c r="L38" t="str">
        <f>IF('Reported Performance Table'!E38="","",IF(AND('Reported Performance Table'!$F38="Yes",OR('Reported Performance Table'!$E38='Master List'!$B$45,'Reported Performance Table'!$E38='Master List'!$B$46,'Reported Performance Table'!$E38='Master List'!$B$47,'Reported Performance Table'!$E38='Master List'!$B$49,'Reported Performance Table'!$E38='Master List'!$B$51,'Reported Performance Table'!$E38='Master List'!$B$115,'Reported Performance Table'!$E38='Master List'!$B$118,'Reported Performance Table'!$E38='Master List'!$B$142)),"LUNA_Dimming","Dimming_Capability_and_Range"))</f>
        <v/>
      </c>
      <c r="M38" s="100" t="e">
        <f>'Reported Performance Table'!#REF!</f>
        <v>#REF!</v>
      </c>
      <c r="N38" s="100" t="e">
        <f>'Reported Performance Table'!#REF!</f>
        <v>#REF!</v>
      </c>
      <c r="O38" s="100" t="e">
        <f>'Reported Performance Table'!#REF!</f>
        <v>#REF!</v>
      </c>
      <c r="P38" t="str">
        <f t="shared" si="1"/>
        <v>No</v>
      </c>
    </row>
    <row r="39" spans="1:16" x14ac:dyDescent="0.25">
      <c r="A39" s="54">
        <v>46</v>
      </c>
      <c r="B39" s="55"/>
      <c r="D39" s="21" t="e">
        <f>VLOOKUP('Reported Performance Table'!D39,'Master List'!$B$22:$C$41,2,FALSE)</f>
        <v>#N/A</v>
      </c>
      <c r="E39" t="e">
        <f>VLOOKUP('Reported Performance Table'!E39,'Master List'!$B$45:$C$143,2,FALSE)</f>
        <v>#N/A</v>
      </c>
      <c r="F39" t="e">
        <f>VLOOKUP('Reported Performance Table'!D39,'Master List'!$B$22:$D$42,3,FALSE)</f>
        <v>#N/A</v>
      </c>
      <c r="G39" s="92" t="e">
        <f>VLOOKUP('Reported Performance Table'!C39,'Master List'!$B$11:$D$19,3,FALSE)</f>
        <v>#N/A</v>
      </c>
      <c r="H39" t="e">
        <f t="shared" si="0"/>
        <v>#N/A</v>
      </c>
      <c r="I39" t="e">
        <f>IF(VLOOKUP('Reported Performance Table'!E39,'Master List'!$B$45:$D$143,3,FALSE)="","No",VLOOKUP('Reported Performance Table'!E39,'Master List'!$B$45:$D$143,3,FALSE))</f>
        <v>#N/A</v>
      </c>
      <c r="J39" s="164" t="str">
        <f>IF('Reported Performance Table'!E39="","",
  IF('Reported Performance Table'!F39="Yes",
   IF('Reported Performance Table'!G39="Premium","Premium_LUNA_CCT","LUNA_CCT"),
   IF('Reported Performance Table'!C39="Outdoor Luminaires",
    IF(OR('Reported Performance Table'!E39="Fuel Pump Canopy Luminaires",'Reported Performance Table'!E39="Sports Lighting"),
     IF('Reported Performance Table'!G39="Premium","Premium_Sports_and_Fuel_Pump_CCT", "Sports_and_Fuel_Pump_CCT"),
     IF('Reported Performance Table'!G39="Premium","Premium_Outdoor_CCT","Outdoor_CCT")),
    IF('Reported Performance Table'!G39="Premium","Premium_CCT","Reported_CCT"))))</f>
        <v/>
      </c>
      <c r="K39" t="str">
        <f>IF('Reported Performance Table'!E39="","",IF(J39="LUNA_CCT",VLOOKUP('Reported Performance Table'!E39,'Master List'!$B$45:$E$143,4,FALSE),"Reported_BUG"))</f>
        <v/>
      </c>
      <c r="L39" t="str">
        <f>IF('Reported Performance Table'!E39="","",IF(AND('Reported Performance Table'!$F39="Yes",OR('Reported Performance Table'!$E39='Master List'!$B$45,'Reported Performance Table'!$E39='Master List'!$B$46,'Reported Performance Table'!$E39='Master List'!$B$47,'Reported Performance Table'!$E39='Master List'!$B$49,'Reported Performance Table'!$E39='Master List'!$B$51,'Reported Performance Table'!$E39='Master List'!$B$115,'Reported Performance Table'!$E39='Master List'!$B$118,'Reported Performance Table'!$E39='Master List'!$B$142)),"LUNA_Dimming","Dimming_Capability_and_Range"))</f>
        <v/>
      </c>
      <c r="M39" s="100" t="e">
        <f>'Reported Performance Table'!#REF!</f>
        <v>#REF!</v>
      </c>
      <c r="N39" s="100" t="e">
        <f>'Reported Performance Table'!#REF!</f>
        <v>#REF!</v>
      </c>
      <c r="O39" s="100" t="e">
        <f>'Reported Performance Table'!#REF!</f>
        <v>#REF!</v>
      </c>
      <c r="P39" t="str">
        <f t="shared" si="1"/>
        <v>No</v>
      </c>
    </row>
    <row r="40" spans="1:16" x14ac:dyDescent="0.25">
      <c r="A40" s="54">
        <v>47</v>
      </c>
      <c r="B40" s="55"/>
      <c r="D40" s="21" t="e">
        <f>VLOOKUP('Reported Performance Table'!D40,'Master List'!$B$22:$C$41,2,FALSE)</f>
        <v>#N/A</v>
      </c>
      <c r="E40" t="e">
        <f>VLOOKUP('Reported Performance Table'!E40,'Master List'!$B$45:$C$143,2,FALSE)</f>
        <v>#N/A</v>
      </c>
      <c r="F40" t="e">
        <f>VLOOKUP('Reported Performance Table'!D40,'Master List'!$B$22:$D$42,3,FALSE)</f>
        <v>#N/A</v>
      </c>
      <c r="G40" s="92" t="e">
        <f>VLOOKUP('Reported Performance Table'!C40,'Master List'!$B$11:$D$19,3,FALSE)</f>
        <v>#N/A</v>
      </c>
      <c r="H40" t="e">
        <f t="shared" si="0"/>
        <v>#N/A</v>
      </c>
      <c r="I40" t="e">
        <f>IF(VLOOKUP('Reported Performance Table'!E40,'Master List'!$B$45:$D$143,3,FALSE)="","No",VLOOKUP('Reported Performance Table'!E40,'Master List'!$B$45:$D$143,3,FALSE))</f>
        <v>#N/A</v>
      </c>
      <c r="J40" s="164" t="str">
        <f>IF('Reported Performance Table'!E40="","",
  IF('Reported Performance Table'!F40="Yes",
   IF('Reported Performance Table'!G40="Premium","Premium_LUNA_CCT","LUNA_CCT"),
   IF('Reported Performance Table'!C40="Outdoor Luminaires",
    IF(OR('Reported Performance Table'!E40="Fuel Pump Canopy Luminaires",'Reported Performance Table'!E40="Sports Lighting"),
     IF('Reported Performance Table'!G40="Premium","Premium_Sports_and_Fuel_Pump_CCT", "Sports_and_Fuel_Pump_CCT"),
     IF('Reported Performance Table'!G40="Premium","Premium_Outdoor_CCT","Outdoor_CCT")),
    IF('Reported Performance Table'!G40="Premium","Premium_CCT","Reported_CCT"))))</f>
        <v/>
      </c>
      <c r="K40" t="str">
        <f>IF('Reported Performance Table'!E40="","",IF(J40="LUNA_CCT",VLOOKUP('Reported Performance Table'!E40,'Master List'!$B$45:$E$143,4,FALSE),"Reported_BUG"))</f>
        <v/>
      </c>
      <c r="L40" t="str">
        <f>IF('Reported Performance Table'!E40="","",IF(AND('Reported Performance Table'!$F40="Yes",OR('Reported Performance Table'!$E40='Master List'!$B$45,'Reported Performance Table'!$E40='Master List'!$B$46,'Reported Performance Table'!$E40='Master List'!$B$47,'Reported Performance Table'!$E40='Master List'!$B$49,'Reported Performance Table'!$E40='Master List'!$B$51,'Reported Performance Table'!$E40='Master List'!$B$115,'Reported Performance Table'!$E40='Master List'!$B$118,'Reported Performance Table'!$E40='Master List'!$B$142)),"LUNA_Dimming","Dimming_Capability_and_Range"))</f>
        <v/>
      </c>
      <c r="M40" s="100" t="e">
        <f>'Reported Performance Table'!#REF!</f>
        <v>#REF!</v>
      </c>
      <c r="N40" s="100" t="e">
        <f>'Reported Performance Table'!#REF!</f>
        <v>#REF!</v>
      </c>
      <c r="O40" s="100" t="e">
        <f>'Reported Performance Table'!#REF!</f>
        <v>#REF!</v>
      </c>
      <c r="P40" t="str">
        <f t="shared" si="1"/>
        <v>No</v>
      </c>
    </row>
    <row r="41" spans="1:16" x14ac:dyDescent="0.25">
      <c r="A41" s="54">
        <v>48</v>
      </c>
      <c r="B41" s="55"/>
      <c r="D41" s="21" t="e">
        <f>VLOOKUP('Reported Performance Table'!D41,'Master List'!$B$22:$C$41,2,FALSE)</f>
        <v>#N/A</v>
      </c>
      <c r="E41" t="e">
        <f>VLOOKUP('Reported Performance Table'!E41,'Master List'!$B$45:$C$143,2,FALSE)</f>
        <v>#N/A</v>
      </c>
      <c r="F41" t="e">
        <f>VLOOKUP('Reported Performance Table'!D41,'Master List'!$B$22:$D$42,3,FALSE)</f>
        <v>#N/A</v>
      </c>
      <c r="G41" s="92" t="e">
        <f>VLOOKUP('Reported Performance Table'!C41,'Master List'!$B$11:$D$19,3,FALSE)</f>
        <v>#N/A</v>
      </c>
      <c r="H41" t="e">
        <f t="shared" si="0"/>
        <v>#N/A</v>
      </c>
      <c r="I41" t="e">
        <f>IF(VLOOKUP('Reported Performance Table'!E41,'Master List'!$B$45:$D$143,3,FALSE)="","No",VLOOKUP('Reported Performance Table'!E41,'Master List'!$B$45:$D$143,3,FALSE))</f>
        <v>#N/A</v>
      </c>
      <c r="J41" s="164" t="str">
        <f>IF('Reported Performance Table'!E41="","",
  IF('Reported Performance Table'!F41="Yes",
   IF('Reported Performance Table'!G41="Premium","Premium_LUNA_CCT","LUNA_CCT"),
   IF('Reported Performance Table'!C41="Outdoor Luminaires",
    IF(OR('Reported Performance Table'!E41="Fuel Pump Canopy Luminaires",'Reported Performance Table'!E41="Sports Lighting"),
     IF('Reported Performance Table'!G41="Premium","Premium_Sports_and_Fuel_Pump_CCT", "Sports_and_Fuel_Pump_CCT"),
     IF('Reported Performance Table'!G41="Premium","Premium_Outdoor_CCT","Outdoor_CCT")),
    IF('Reported Performance Table'!G41="Premium","Premium_CCT","Reported_CCT"))))</f>
        <v/>
      </c>
      <c r="K41" t="str">
        <f>IF('Reported Performance Table'!E41="","",IF(J41="LUNA_CCT",VLOOKUP('Reported Performance Table'!E41,'Master List'!$B$45:$E$143,4,FALSE),"Reported_BUG"))</f>
        <v/>
      </c>
      <c r="L41" t="str">
        <f>IF('Reported Performance Table'!E41="","",IF(AND('Reported Performance Table'!$F41="Yes",OR('Reported Performance Table'!$E41='Master List'!$B$45,'Reported Performance Table'!$E41='Master List'!$B$46,'Reported Performance Table'!$E41='Master List'!$B$47,'Reported Performance Table'!$E41='Master List'!$B$49,'Reported Performance Table'!$E41='Master List'!$B$51,'Reported Performance Table'!$E41='Master List'!$B$115,'Reported Performance Table'!$E41='Master List'!$B$118,'Reported Performance Table'!$E41='Master List'!$B$142)),"LUNA_Dimming","Dimming_Capability_and_Range"))</f>
        <v/>
      </c>
      <c r="M41" s="100" t="e">
        <f>'Reported Performance Table'!#REF!</f>
        <v>#REF!</v>
      </c>
      <c r="N41" s="100" t="e">
        <f>'Reported Performance Table'!#REF!</f>
        <v>#REF!</v>
      </c>
      <c r="O41" s="100" t="e">
        <f>'Reported Performance Table'!#REF!</f>
        <v>#REF!</v>
      </c>
      <c r="P41" t="str">
        <f t="shared" si="1"/>
        <v>No</v>
      </c>
    </row>
    <row r="42" spans="1:16" x14ac:dyDescent="0.25">
      <c r="A42" s="54">
        <v>49</v>
      </c>
      <c r="B42" s="55"/>
      <c r="D42" s="21" t="e">
        <f>VLOOKUP('Reported Performance Table'!D42,'Master List'!$B$22:$C$41,2,FALSE)</f>
        <v>#N/A</v>
      </c>
      <c r="E42" t="e">
        <f>VLOOKUP('Reported Performance Table'!E42,'Master List'!$B$45:$C$143,2,FALSE)</f>
        <v>#N/A</v>
      </c>
      <c r="F42" t="e">
        <f>VLOOKUP('Reported Performance Table'!D42,'Master List'!$B$22:$D$42,3,FALSE)</f>
        <v>#N/A</v>
      </c>
      <c r="G42" s="92" t="e">
        <f>VLOOKUP('Reported Performance Table'!C42,'Master List'!$B$11:$D$19,3,FALSE)</f>
        <v>#N/A</v>
      </c>
      <c r="H42" t="e">
        <f t="shared" si="0"/>
        <v>#N/A</v>
      </c>
      <c r="I42" t="e">
        <f>IF(VLOOKUP('Reported Performance Table'!E42,'Master List'!$B$45:$D$143,3,FALSE)="","No",VLOOKUP('Reported Performance Table'!E42,'Master List'!$B$45:$D$143,3,FALSE))</f>
        <v>#N/A</v>
      </c>
      <c r="J42" s="164" t="str">
        <f>IF('Reported Performance Table'!E42="","",
  IF('Reported Performance Table'!F42="Yes",
   IF('Reported Performance Table'!G42="Premium","Premium_LUNA_CCT","LUNA_CCT"),
   IF('Reported Performance Table'!C42="Outdoor Luminaires",
    IF(OR('Reported Performance Table'!E42="Fuel Pump Canopy Luminaires",'Reported Performance Table'!E42="Sports Lighting"),
     IF('Reported Performance Table'!G42="Premium","Premium_Sports_and_Fuel_Pump_CCT", "Sports_and_Fuel_Pump_CCT"),
     IF('Reported Performance Table'!G42="Premium","Premium_Outdoor_CCT","Outdoor_CCT")),
    IF('Reported Performance Table'!G42="Premium","Premium_CCT","Reported_CCT"))))</f>
        <v/>
      </c>
      <c r="K42" t="str">
        <f>IF('Reported Performance Table'!E42="","",IF(J42="LUNA_CCT",VLOOKUP('Reported Performance Table'!E42,'Master List'!$B$45:$E$143,4,FALSE),"Reported_BUG"))</f>
        <v/>
      </c>
      <c r="L42" t="str">
        <f>IF('Reported Performance Table'!E42="","",IF(AND('Reported Performance Table'!$F42="Yes",OR('Reported Performance Table'!$E42='Master List'!$B$45,'Reported Performance Table'!$E42='Master List'!$B$46,'Reported Performance Table'!$E42='Master List'!$B$47,'Reported Performance Table'!$E42='Master List'!$B$49,'Reported Performance Table'!$E42='Master List'!$B$51,'Reported Performance Table'!$E42='Master List'!$B$115,'Reported Performance Table'!$E42='Master List'!$B$118,'Reported Performance Table'!$E42='Master List'!$B$142)),"LUNA_Dimming","Dimming_Capability_and_Range"))</f>
        <v/>
      </c>
      <c r="M42" s="100" t="e">
        <f>'Reported Performance Table'!#REF!</f>
        <v>#REF!</v>
      </c>
      <c r="N42" s="100" t="e">
        <f>'Reported Performance Table'!#REF!</f>
        <v>#REF!</v>
      </c>
      <c r="O42" s="100" t="e">
        <f>'Reported Performance Table'!#REF!</f>
        <v>#REF!</v>
      </c>
      <c r="P42" t="str">
        <f t="shared" si="1"/>
        <v>No</v>
      </c>
    </row>
    <row r="43" spans="1:16" x14ac:dyDescent="0.25">
      <c r="A43" s="54">
        <v>50</v>
      </c>
      <c r="B43" s="55"/>
      <c r="D43" s="21" t="e">
        <f>VLOOKUP('Reported Performance Table'!D43,'Master List'!$B$22:$C$41,2,FALSE)</f>
        <v>#N/A</v>
      </c>
      <c r="E43" t="e">
        <f>VLOOKUP('Reported Performance Table'!E43,'Master List'!$B$45:$C$143,2,FALSE)</f>
        <v>#N/A</v>
      </c>
      <c r="F43" t="e">
        <f>VLOOKUP('Reported Performance Table'!D43,'Master List'!$B$22:$D$42,3,FALSE)</f>
        <v>#N/A</v>
      </c>
      <c r="G43" s="92" t="e">
        <f>VLOOKUP('Reported Performance Table'!C43,'Master List'!$B$11:$D$19,3,FALSE)</f>
        <v>#N/A</v>
      </c>
      <c r="H43" t="e">
        <f t="shared" si="0"/>
        <v>#N/A</v>
      </c>
      <c r="I43" t="e">
        <f>IF(VLOOKUP('Reported Performance Table'!E43,'Master List'!$B$45:$D$143,3,FALSE)="","No",VLOOKUP('Reported Performance Table'!E43,'Master List'!$B$45:$D$143,3,FALSE))</f>
        <v>#N/A</v>
      </c>
      <c r="J43" s="164" t="str">
        <f>IF('Reported Performance Table'!E43="","",
  IF('Reported Performance Table'!F43="Yes",
   IF('Reported Performance Table'!G43="Premium","Premium_LUNA_CCT","LUNA_CCT"),
   IF('Reported Performance Table'!C43="Outdoor Luminaires",
    IF(OR('Reported Performance Table'!E43="Fuel Pump Canopy Luminaires",'Reported Performance Table'!E43="Sports Lighting"),
     IF('Reported Performance Table'!G43="Premium","Premium_Sports_and_Fuel_Pump_CCT", "Sports_and_Fuel_Pump_CCT"),
     IF('Reported Performance Table'!G43="Premium","Premium_Outdoor_CCT","Outdoor_CCT")),
    IF('Reported Performance Table'!G43="Premium","Premium_CCT","Reported_CCT"))))</f>
        <v/>
      </c>
      <c r="K43" t="str">
        <f>IF('Reported Performance Table'!E43="","",IF(J43="LUNA_CCT",VLOOKUP('Reported Performance Table'!E43,'Master List'!$B$45:$E$143,4,FALSE),"Reported_BUG"))</f>
        <v/>
      </c>
      <c r="L43" t="str">
        <f>IF('Reported Performance Table'!E43="","",IF(AND('Reported Performance Table'!$F43="Yes",OR('Reported Performance Table'!$E43='Master List'!$B$45,'Reported Performance Table'!$E43='Master List'!$B$46,'Reported Performance Table'!$E43='Master List'!$B$47,'Reported Performance Table'!$E43='Master List'!$B$49,'Reported Performance Table'!$E43='Master List'!$B$51,'Reported Performance Table'!$E43='Master List'!$B$115,'Reported Performance Table'!$E43='Master List'!$B$118,'Reported Performance Table'!$E43='Master List'!$B$142)),"LUNA_Dimming","Dimming_Capability_and_Range"))</f>
        <v/>
      </c>
      <c r="M43" s="100" t="e">
        <f>'Reported Performance Table'!#REF!</f>
        <v>#REF!</v>
      </c>
      <c r="N43" s="100" t="e">
        <f>'Reported Performance Table'!#REF!</f>
        <v>#REF!</v>
      </c>
      <c r="O43" s="100" t="e">
        <f>'Reported Performance Table'!#REF!</f>
        <v>#REF!</v>
      </c>
      <c r="P43" t="str">
        <f t="shared" si="1"/>
        <v>No</v>
      </c>
    </row>
    <row r="44" spans="1:16" x14ac:dyDescent="0.25">
      <c r="A44" s="54">
        <v>51</v>
      </c>
      <c r="B44" s="55"/>
      <c r="D44" s="21" t="e">
        <f>VLOOKUP('Reported Performance Table'!D44,'Master List'!$B$22:$C$41,2,FALSE)</f>
        <v>#N/A</v>
      </c>
      <c r="E44" t="e">
        <f>VLOOKUP('Reported Performance Table'!E44,'Master List'!$B$45:$C$143,2,FALSE)</f>
        <v>#N/A</v>
      </c>
      <c r="F44" t="e">
        <f>VLOOKUP('Reported Performance Table'!D44,'Master List'!$B$22:$D$42,3,FALSE)</f>
        <v>#N/A</v>
      </c>
      <c r="G44" s="92" t="e">
        <f>VLOOKUP('Reported Performance Table'!C44,'Master List'!$B$11:$D$19,3,FALSE)</f>
        <v>#N/A</v>
      </c>
      <c r="H44" t="e">
        <f t="shared" si="0"/>
        <v>#N/A</v>
      </c>
      <c r="I44" t="e">
        <f>IF(VLOOKUP('Reported Performance Table'!E44,'Master List'!$B$45:$D$143,3,FALSE)="","No",VLOOKUP('Reported Performance Table'!E44,'Master List'!$B$45:$D$143,3,FALSE))</f>
        <v>#N/A</v>
      </c>
      <c r="J44" s="164" t="str">
        <f>IF('Reported Performance Table'!E44="","",
  IF('Reported Performance Table'!F44="Yes",
   IF('Reported Performance Table'!G44="Premium","Premium_LUNA_CCT","LUNA_CCT"),
   IF('Reported Performance Table'!C44="Outdoor Luminaires",
    IF(OR('Reported Performance Table'!E44="Fuel Pump Canopy Luminaires",'Reported Performance Table'!E44="Sports Lighting"),
     IF('Reported Performance Table'!G44="Premium","Premium_Sports_and_Fuel_Pump_CCT", "Sports_and_Fuel_Pump_CCT"),
     IF('Reported Performance Table'!G44="Premium","Premium_Outdoor_CCT","Outdoor_CCT")),
    IF('Reported Performance Table'!G44="Premium","Premium_CCT","Reported_CCT"))))</f>
        <v/>
      </c>
      <c r="K44" t="str">
        <f>IF('Reported Performance Table'!E44="","",IF(J44="LUNA_CCT",VLOOKUP('Reported Performance Table'!E44,'Master List'!$B$45:$E$143,4,FALSE),"Reported_BUG"))</f>
        <v/>
      </c>
      <c r="L44" t="str">
        <f>IF('Reported Performance Table'!E44="","",IF(AND('Reported Performance Table'!$F44="Yes",OR('Reported Performance Table'!$E44='Master List'!$B$45,'Reported Performance Table'!$E44='Master List'!$B$46,'Reported Performance Table'!$E44='Master List'!$B$47,'Reported Performance Table'!$E44='Master List'!$B$49,'Reported Performance Table'!$E44='Master List'!$B$51,'Reported Performance Table'!$E44='Master List'!$B$115,'Reported Performance Table'!$E44='Master List'!$B$118,'Reported Performance Table'!$E44='Master List'!$B$142)),"LUNA_Dimming","Dimming_Capability_and_Range"))</f>
        <v/>
      </c>
      <c r="M44" s="100" t="e">
        <f>'Reported Performance Table'!#REF!</f>
        <v>#REF!</v>
      </c>
      <c r="N44" s="100" t="e">
        <f>'Reported Performance Table'!#REF!</f>
        <v>#REF!</v>
      </c>
      <c r="O44" s="100" t="e">
        <f>'Reported Performance Table'!#REF!</f>
        <v>#REF!</v>
      </c>
      <c r="P44" t="str">
        <f t="shared" si="1"/>
        <v>No</v>
      </c>
    </row>
    <row r="45" spans="1:16" x14ac:dyDescent="0.25">
      <c r="A45" s="54">
        <v>52</v>
      </c>
      <c r="B45" s="55"/>
      <c r="D45" s="21" t="e">
        <f>VLOOKUP('Reported Performance Table'!D45,'Master List'!$B$22:$C$41,2,FALSE)</f>
        <v>#N/A</v>
      </c>
      <c r="E45" t="e">
        <f>VLOOKUP('Reported Performance Table'!E45,'Master List'!$B$45:$C$143,2,FALSE)</f>
        <v>#N/A</v>
      </c>
      <c r="F45" t="e">
        <f>VLOOKUP('Reported Performance Table'!D45,'Master List'!$B$22:$D$42,3,FALSE)</f>
        <v>#N/A</v>
      </c>
      <c r="G45" s="92" t="e">
        <f>VLOOKUP('Reported Performance Table'!C45,'Master List'!$B$11:$D$19,3,FALSE)</f>
        <v>#N/A</v>
      </c>
      <c r="H45" t="e">
        <f t="shared" si="0"/>
        <v>#N/A</v>
      </c>
      <c r="I45" t="e">
        <f>IF(VLOOKUP('Reported Performance Table'!E45,'Master List'!$B$45:$D$143,3,FALSE)="","No",VLOOKUP('Reported Performance Table'!E45,'Master List'!$B$45:$D$143,3,FALSE))</f>
        <v>#N/A</v>
      </c>
      <c r="J45" s="164" t="str">
        <f>IF('Reported Performance Table'!E45="","",
  IF('Reported Performance Table'!F45="Yes",
   IF('Reported Performance Table'!G45="Premium","Premium_LUNA_CCT","LUNA_CCT"),
   IF('Reported Performance Table'!C45="Outdoor Luminaires",
    IF(OR('Reported Performance Table'!E45="Fuel Pump Canopy Luminaires",'Reported Performance Table'!E45="Sports Lighting"),
     IF('Reported Performance Table'!G45="Premium","Premium_Sports_and_Fuel_Pump_CCT", "Sports_and_Fuel_Pump_CCT"),
     IF('Reported Performance Table'!G45="Premium","Premium_Outdoor_CCT","Outdoor_CCT")),
    IF('Reported Performance Table'!G45="Premium","Premium_CCT","Reported_CCT"))))</f>
        <v/>
      </c>
      <c r="K45" t="str">
        <f>IF('Reported Performance Table'!E45="","",IF(J45="LUNA_CCT",VLOOKUP('Reported Performance Table'!E45,'Master List'!$B$45:$E$143,4,FALSE),"Reported_BUG"))</f>
        <v/>
      </c>
      <c r="L45" t="str">
        <f>IF('Reported Performance Table'!E45="","",IF(AND('Reported Performance Table'!$F45="Yes",OR('Reported Performance Table'!$E45='Master List'!$B$45,'Reported Performance Table'!$E45='Master List'!$B$46,'Reported Performance Table'!$E45='Master List'!$B$47,'Reported Performance Table'!$E45='Master List'!$B$49,'Reported Performance Table'!$E45='Master List'!$B$51,'Reported Performance Table'!$E45='Master List'!$B$115,'Reported Performance Table'!$E45='Master List'!$B$118,'Reported Performance Table'!$E45='Master List'!$B$142)),"LUNA_Dimming","Dimming_Capability_and_Range"))</f>
        <v/>
      </c>
      <c r="M45" s="100" t="e">
        <f>'Reported Performance Table'!#REF!</f>
        <v>#REF!</v>
      </c>
      <c r="N45" s="100" t="e">
        <f>'Reported Performance Table'!#REF!</f>
        <v>#REF!</v>
      </c>
      <c r="O45" s="100" t="e">
        <f>'Reported Performance Table'!#REF!</f>
        <v>#REF!</v>
      </c>
      <c r="P45" t="str">
        <f t="shared" si="1"/>
        <v>No</v>
      </c>
    </row>
    <row r="46" spans="1:16" x14ac:dyDescent="0.25">
      <c r="A46" s="54">
        <v>53</v>
      </c>
      <c r="B46" s="55"/>
      <c r="D46" s="21" t="e">
        <f>VLOOKUP('Reported Performance Table'!D46,'Master List'!$B$22:$C$41,2,FALSE)</f>
        <v>#N/A</v>
      </c>
      <c r="E46" t="e">
        <f>VLOOKUP('Reported Performance Table'!E46,'Master List'!$B$45:$C$143,2,FALSE)</f>
        <v>#N/A</v>
      </c>
      <c r="F46" t="e">
        <f>VLOOKUP('Reported Performance Table'!D46,'Master List'!$B$22:$D$42,3,FALSE)</f>
        <v>#N/A</v>
      </c>
      <c r="G46" s="92" t="e">
        <f>VLOOKUP('Reported Performance Table'!C46,'Master List'!$B$11:$D$19,3,FALSE)</f>
        <v>#N/A</v>
      </c>
      <c r="H46" t="e">
        <f t="shared" si="0"/>
        <v>#N/A</v>
      </c>
      <c r="I46" t="e">
        <f>IF(VLOOKUP('Reported Performance Table'!E46,'Master List'!$B$45:$D$143,3,FALSE)="","No",VLOOKUP('Reported Performance Table'!E46,'Master List'!$B$45:$D$143,3,FALSE))</f>
        <v>#N/A</v>
      </c>
      <c r="J46" s="164" t="str">
        <f>IF('Reported Performance Table'!E46="","",
  IF('Reported Performance Table'!F46="Yes",
   IF('Reported Performance Table'!G46="Premium","Premium_LUNA_CCT","LUNA_CCT"),
   IF('Reported Performance Table'!C46="Outdoor Luminaires",
    IF(OR('Reported Performance Table'!E46="Fuel Pump Canopy Luminaires",'Reported Performance Table'!E46="Sports Lighting"),
     IF('Reported Performance Table'!G46="Premium","Premium_Sports_and_Fuel_Pump_CCT", "Sports_and_Fuel_Pump_CCT"),
     IF('Reported Performance Table'!G46="Premium","Premium_Outdoor_CCT","Outdoor_CCT")),
    IF('Reported Performance Table'!G46="Premium","Premium_CCT","Reported_CCT"))))</f>
        <v/>
      </c>
      <c r="K46" t="str">
        <f>IF('Reported Performance Table'!E46="","",IF(J46="LUNA_CCT",VLOOKUP('Reported Performance Table'!E46,'Master List'!$B$45:$E$143,4,FALSE),"Reported_BUG"))</f>
        <v/>
      </c>
      <c r="L46" t="str">
        <f>IF('Reported Performance Table'!E46="","",IF(AND('Reported Performance Table'!$F46="Yes",OR('Reported Performance Table'!$E46='Master List'!$B$45,'Reported Performance Table'!$E46='Master List'!$B$46,'Reported Performance Table'!$E46='Master List'!$B$47,'Reported Performance Table'!$E46='Master List'!$B$49,'Reported Performance Table'!$E46='Master List'!$B$51,'Reported Performance Table'!$E46='Master List'!$B$115,'Reported Performance Table'!$E46='Master List'!$B$118,'Reported Performance Table'!$E46='Master List'!$B$142)),"LUNA_Dimming","Dimming_Capability_and_Range"))</f>
        <v/>
      </c>
      <c r="M46" s="100" t="e">
        <f>'Reported Performance Table'!#REF!</f>
        <v>#REF!</v>
      </c>
      <c r="N46" s="100" t="e">
        <f>'Reported Performance Table'!#REF!</f>
        <v>#REF!</v>
      </c>
      <c r="O46" s="100" t="e">
        <f>'Reported Performance Table'!#REF!</f>
        <v>#REF!</v>
      </c>
      <c r="P46" t="str">
        <f t="shared" si="1"/>
        <v>No</v>
      </c>
    </row>
    <row r="47" spans="1:16" x14ac:dyDescent="0.25">
      <c r="A47" s="54">
        <v>54</v>
      </c>
      <c r="B47" s="55"/>
      <c r="D47" s="21" t="e">
        <f>VLOOKUP('Reported Performance Table'!D47,'Master List'!$B$22:$C$41,2,FALSE)</f>
        <v>#N/A</v>
      </c>
      <c r="E47" t="e">
        <f>VLOOKUP('Reported Performance Table'!E47,'Master List'!$B$45:$C$143,2,FALSE)</f>
        <v>#N/A</v>
      </c>
      <c r="F47" t="e">
        <f>VLOOKUP('Reported Performance Table'!D47,'Master List'!$B$22:$D$42,3,FALSE)</f>
        <v>#N/A</v>
      </c>
      <c r="G47" s="92" t="e">
        <f>VLOOKUP('Reported Performance Table'!C47,'Master List'!$B$11:$D$19,3,FALSE)</f>
        <v>#N/A</v>
      </c>
      <c r="H47" t="e">
        <f t="shared" si="0"/>
        <v>#N/A</v>
      </c>
      <c r="I47" t="e">
        <f>IF(VLOOKUP('Reported Performance Table'!E47,'Master List'!$B$45:$D$143,3,FALSE)="","No",VLOOKUP('Reported Performance Table'!E47,'Master List'!$B$45:$D$143,3,FALSE))</f>
        <v>#N/A</v>
      </c>
      <c r="J47" s="164" t="str">
        <f>IF('Reported Performance Table'!E47="","",
  IF('Reported Performance Table'!F47="Yes",
   IF('Reported Performance Table'!G47="Premium","Premium_LUNA_CCT","LUNA_CCT"),
   IF('Reported Performance Table'!C47="Outdoor Luminaires",
    IF(OR('Reported Performance Table'!E47="Fuel Pump Canopy Luminaires",'Reported Performance Table'!E47="Sports Lighting"),
     IF('Reported Performance Table'!G47="Premium","Premium_Sports_and_Fuel_Pump_CCT", "Sports_and_Fuel_Pump_CCT"),
     IF('Reported Performance Table'!G47="Premium","Premium_Outdoor_CCT","Outdoor_CCT")),
    IF('Reported Performance Table'!G47="Premium","Premium_CCT","Reported_CCT"))))</f>
        <v/>
      </c>
      <c r="K47" t="str">
        <f>IF('Reported Performance Table'!E47="","",IF(J47="LUNA_CCT",VLOOKUP('Reported Performance Table'!E47,'Master List'!$B$45:$E$143,4,FALSE),"Reported_BUG"))</f>
        <v/>
      </c>
      <c r="L47" t="str">
        <f>IF('Reported Performance Table'!E47="","",IF(AND('Reported Performance Table'!$F47="Yes",OR('Reported Performance Table'!$E47='Master List'!$B$45,'Reported Performance Table'!$E47='Master List'!$B$46,'Reported Performance Table'!$E47='Master List'!$B$47,'Reported Performance Table'!$E47='Master List'!$B$49,'Reported Performance Table'!$E47='Master List'!$B$51,'Reported Performance Table'!$E47='Master List'!$B$115,'Reported Performance Table'!$E47='Master List'!$B$118,'Reported Performance Table'!$E47='Master List'!$B$142)),"LUNA_Dimming","Dimming_Capability_and_Range"))</f>
        <v/>
      </c>
      <c r="M47" s="100" t="e">
        <f>'Reported Performance Table'!#REF!</f>
        <v>#REF!</v>
      </c>
      <c r="N47" s="100" t="e">
        <f>'Reported Performance Table'!#REF!</f>
        <v>#REF!</v>
      </c>
      <c r="O47" s="100" t="e">
        <f>'Reported Performance Table'!#REF!</f>
        <v>#REF!</v>
      </c>
      <c r="P47" t="str">
        <f t="shared" si="1"/>
        <v>No</v>
      </c>
    </row>
    <row r="48" spans="1:16" x14ac:dyDescent="0.25">
      <c r="A48" s="54">
        <v>55</v>
      </c>
      <c r="B48" s="55"/>
      <c r="D48" s="21" t="e">
        <f>VLOOKUP('Reported Performance Table'!D48,'Master List'!$B$22:$C$41,2,FALSE)</f>
        <v>#N/A</v>
      </c>
      <c r="E48" t="e">
        <f>VLOOKUP('Reported Performance Table'!E48,'Master List'!$B$45:$C$143,2,FALSE)</f>
        <v>#N/A</v>
      </c>
      <c r="F48" t="e">
        <f>VLOOKUP('Reported Performance Table'!D48,'Master List'!$B$22:$D$42,3,FALSE)</f>
        <v>#N/A</v>
      </c>
      <c r="G48" s="92" t="e">
        <f>VLOOKUP('Reported Performance Table'!C48,'Master List'!$B$11:$D$19,3,FALSE)</f>
        <v>#N/A</v>
      </c>
      <c r="H48" t="e">
        <f t="shared" si="0"/>
        <v>#N/A</v>
      </c>
      <c r="I48" t="e">
        <f>IF(VLOOKUP('Reported Performance Table'!E48,'Master List'!$B$45:$D$143,3,FALSE)="","No",VLOOKUP('Reported Performance Table'!E48,'Master List'!$B$45:$D$143,3,FALSE))</f>
        <v>#N/A</v>
      </c>
      <c r="J48" s="164" t="str">
        <f>IF('Reported Performance Table'!E48="","",
  IF('Reported Performance Table'!F48="Yes",
   IF('Reported Performance Table'!G48="Premium","Premium_LUNA_CCT","LUNA_CCT"),
   IF('Reported Performance Table'!C48="Outdoor Luminaires",
    IF(OR('Reported Performance Table'!E48="Fuel Pump Canopy Luminaires",'Reported Performance Table'!E48="Sports Lighting"),
     IF('Reported Performance Table'!G48="Premium","Premium_Sports_and_Fuel_Pump_CCT", "Sports_and_Fuel_Pump_CCT"),
     IF('Reported Performance Table'!G48="Premium","Premium_Outdoor_CCT","Outdoor_CCT")),
    IF('Reported Performance Table'!G48="Premium","Premium_CCT","Reported_CCT"))))</f>
        <v/>
      </c>
      <c r="K48" t="str">
        <f>IF('Reported Performance Table'!E48="","",IF(J48="LUNA_CCT",VLOOKUP('Reported Performance Table'!E48,'Master List'!$B$45:$E$143,4,FALSE),"Reported_BUG"))</f>
        <v/>
      </c>
      <c r="L48" t="str">
        <f>IF('Reported Performance Table'!E48="","",IF(AND('Reported Performance Table'!$F48="Yes",OR('Reported Performance Table'!$E48='Master List'!$B$45,'Reported Performance Table'!$E48='Master List'!$B$46,'Reported Performance Table'!$E48='Master List'!$B$47,'Reported Performance Table'!$E48='Master List'!$B$49,'Reported Performance Table'!$E48='Master List'!$B$51,'Reported Performance Table'!$E48='Master List'!$B$115,'Reported Performance Table'!$E48='Master List'!$B$118,'Reported Performance Table'!$E48='Master List'!$B$142)),"LUNA_Dimming","Dimming_Capability_and_Range"))</f>
        <v/>
      </c>
      <c r="M48" s="100" t="e">
        <f>'Reported Performance Table'!#REF!</f>
        <v>#REF!</v>
      </c>
      <c r="N48" s="100" t="e">
        <f>'Reported Performance Table'!#REF!</f>
        <v>#REF!</v>
      </c>
      <c r="O48" s="100" t="e">
        <f>'Reported Performance Table'!#REF!</f>
        <v>#REF!</v>
      </c>
      <c r="P48" t="str">
        <f t="shared" si="1"/>
        <v>No</v>
      </c>
    </row>
    <row r="49" spans="1:16" x14ac:dyDescent="0.25">
      <c r="A49" s="54">
        <v>56</v>
      </c>
      <c r="B49" s="55"/>
      <c r="D49" s="21" t="e">
        <f>VLOOKUP('Reported Performance Table'!D49,'Master List'!$B$22:$C$41,2,FALSE)</f>
        <v>#N/A</v>
      </c>
      <c r="E49" t="e">
        <f>VLOOKUP('Reported Performance Table'!E49,'Master List'!$B$45:$C$143,2,FALSE)</f>
        <v>#N/A</v>
      </c>
      <c r="F49" t="e">
        <f>VLOOKUP('Reported Performance Table'!D49,'Master List'!$B$22:$D$42,3,FALSE)</f>
        <v>#N/A</v>
      </c>
      <c r="G49" s="92" t="e">
        <f>VLOOKUP('Reported Performance Table'!C49,'Master List'!$B$11:$D$19,3,FALSE)</f>
        <v>#N/A</v>
      </c>
      <c r="H49" t="e">
        <f t="shared" si="0"/>
        <v>#N/A</v>
      </c>
      <c r="I49" t="e">
        <f>IF(VLOOKUP('Reported Performance Table'!E49,'Master List'!$B$45:$D$143,3,FALSE)="","No",VLOOKUP('Reported Performance Table'!E49,'Master List'!$B$45:$D$143,3,FALSE))</f>
        <v>#N/A</v>
      </c>
      <c r="J49" s="164" t="str">
        <f>IF('Reported Performance Table'!E49="","",
  IF('Reported Performance Table'!F49="Yes",
   IF('Reported Performance Table'!G49="Premium","Premium_LUNA_CCT","LUNA_CCT"),
   IF('Reported Performance Table'!C49="Outdoor Luminaires",
    IF(OR('Reported Performance Table'!E49="Fuel Pump Canopy Luminaires",'Reported Performance Table'!E49="Sports Lighting"),
     IF('Reported Performance Table'!G49="Premium","Premium_Sports_and_Fuel_Pump_CCT", "Sports_and_Fuel_Pump_CCT"),
     IF('Reported Performance Table'!G49="Premium","Premium_Outdoor_CCT","Outdoor_CCT")),
    IF('Reported Performance Table'!G49="Premium","Premium_CCT","Reported_CCT"))))</f>
        <v/>
      </c>
      <c r="K49" t="str">
        <f>IF('Reported Performance Table'!E49="","",IF(J49="LUNA_CCT",VLOOKUP('Reported Performance Table'!E49,'Master List'!$B$45:$E$143,4,FALSE),"Reported_BUG"))</f>
        <v/>
      </c>
      <c r="L49" t="str">
        <f>IF('Reported Performance Table'!E49="","",IF(AND('Reported Performance Table'!$F49="Yes",OR('Reported Performance Table'!$E49='Master List'!$B$45,'Reported Performance Table'!$E49='Master List'!$B$46,'Reported Performance Table'!$E49='Master List'!$B$47,'Reported Performance Table'!$E49='Master List'!$B$49,'Reported Performance Table'!$E49='Master List'!$B$51,'Reported Performance Table'!$E49='Master List'!$B$115,'Reported Performance Table'!$E49='Master List'!$B$118,'Reported Performance Table'!$E49='Master List'!$B$142)),"LUNA_Dimming","Dimming_Capability_and_Range"))</f>
        <v/>
      </c>
      <c r="M49" s="100" t="e">
        <f>'Reported Performance Table'!#REF!</f>
        <v>#REF!</v>
      </c>
      <c r="N49" s="100" t="e">
        <f>'Reported Performance Table'!#REF!</f>
        <v>#REF!</v>
      </c>
      <c r="O49" s="100" t="e">
        <f>'Reported Performance Table'!#REF!</f>
        <v>#REF!</v>
      </c>
      <c r="P49" t="str">
        <f t="shared" si="1"/>
        <v>No</v>
      </c>
    </row>
    <row r="50" spans="1:16" x14ac:dyDescent="0.25">
      <c r="A50" s="54">
        <v>57</v>
      </c>
      <c r="B50" s="55"/>
      <c r="D50" s="21" t="e">
        <f>VLOOKUP('Reported Performance Table'!D50,'Master List'!$B$22:$C$41,2,FALSE)</f>
        <v>#N/A</v>
      </c>
      <c r="E50" t="e">
        <f>VLOOKUP('Reported Performance Table'!E50,'Master List'!$B$45:$C$143,2,FALSE)</f>
        <v>#N/A</v>
      </c>
      <c r="F50" t="e">
        <f>VLOOKUP('Reported Performance Table'!D50,'Master List'!$B$22:$D$42,3,FALSE)</f>
        <v>#N/A</v>
      </c>
      <c r="G50" s="92" t="e">
        <f>VLOOKUP('Reported Performance Table'!C50,'Master List'!$B$11:$D$19,3,FALSE)</f>
        <v>#N/A</v>
      </c>
      <c r="H50" t="e">
        <f t="shared" si="0"/>
        <v>#N/A</v>
      </c>
      <c r="I50" t="e">
        <f>IF(VLOOKUP('Reported Performance Table'!E50,'Master List'!$B$45:$D$143,3,FALSE)="","No",VLOOKUP('Reported Performance Table'!E50,'Master List'!$B$45:$D$143,3,FALSE))</f>
        <v>#N/A</v>
      </c>
      <c r="J50" s="164" t="str">
        <f>IF('Reported Performance Table'!E50="","",
  IF('Reported Performance Table'!F50="Yes",
   IF('Reported Performance Table'!G50="Premium","Premium_LUNA_CCT","LUNA_CCT"),
   IF('Reported Performance Table'!C50="Outdoor Luminaires",
    IF(OR('Reported Performance Table'!E50="Fuel Pump Canopy Luminaires",'Reported Performance Table'!E50="Sports Lighting"),
     IF('Reported Performance Table'!G50="Premium","Premium_Sports_and_Fuel_Pump_CCT", "Sports_and_Fuel_Pump_CCT"),
     IF('Reported Performance Table'!G50="Premium","Premium_Outdoor_CCT","Outdoor_CCT")),
    IF('Reported Performance Table'!G50="Premium","Premium_CCT","Reported_CCT"))))</f>
        <v/>
      </c>
      <c r="K50" t="str">
        <f>IF('Reported Performance Table'!E50="","",IF(J50="LUNA_CCT",VLOOKUP('Reported Performance Table'!E50,'Master List'!$B$45:$E$143,4,FALSE),"Reported_BUG"))</f>
        <v/>
      </c>
      <c r="L50" t="str">
        <f>IF('Reported Performance Table'!E50="","",IF(AND('Reported Performance Table'!$F50="Yes",OR('Reported Performance Table'!$E50='Master List'!$B$45,'Reported Performance Table'!$E50='Master List'!$B$46,'Reported Performance Table'!$E50='Master List'!$B$47,'Reported Performance Table'!$E50='Master List'!$B$49,'Reported Performance Table'!$E50='Master List'!$B$51,'Reported Performance Table'!$E50='Master List'!$B$115,'Reported Performance Table'!$E50='Master List'!$B$118,'Reported Performance Table'!$E50='Master List'!$B$142)),"LUNA_Dimming","Dimming_Capability_and_Range"))</f>
        <v/>
      </c>
      <c r="M50" s="100" t="e">
        <f>'Reported Performance Table'!#REF!</f>
        <v>#REF!</v>
      </c>
      <c r="N50" s="100" t="e">
        <f>'Reported Performance Table'!#REF!</f>
        <v>#REF!</v>
      </c>
      <c r="O50" s="100" t="e">
        <f>'Reported Performance Table'!#REF!</f>
        <v>#REF!</v>
      </c>
      <c r="P50" t="str">
        <f t="shared" si="1"/>
        <v>No</v>
      </c>
    </row>
    <row r="51" spans="1:16" x14ac:dyDescent="0.25">
      <c r="A51" s="54">
        <v>58</v>
      </c>
      <c r="B51" s="55"/>
      <c r="D51" s="21" t="e">
        <f>VLOOKUP('Reported Performance Table'!D51,'Master List'!$B$22:$C$41,2,FALSE)</f>
        <v>#N/A</v>
      </c>
      <c r="E51" t="e">
        <f>VLOOKUP('Reported Performance Table'!E51,'Master List'!$B$45:$C$143,2,FALSE)</f>
        <v>#N/A</v>
      </c>
      <c r="F51" t="e">
        <f>VLOOKUP('Reported Performance Table'!D51,'Master List'!$B$22:$D$42,3,FALSE)</f>
        <v>#N/A</v>
      </c>
      <c r="G51" s="92" t="e">
        <f>VLOOKUP('Reported Performance Table'!C51,'Master List'!$B$11:$D$19,3,FALSE)</f>
        <v>#N/A</v>
      </c>
      <c r="H51" t="e">
        <f t="shared" si="0"/>
        <v>#N/A</v>
      </c>
      <c r="I51" t="e">
        <f>IF(VLOOKUP('Reported Performance Table'!E51,'Master List'!$B$45:$D$143,3,FALSE)="","No",VLOOKUP('Reported Performance Table'!E51,'Master List'!$B$45:$D$143,3,FALSE))</f>
        <v>#N/A</v>
      </c>
      <c r="J51" s="164" t="str">
        <f>IF('Reported Performance Table'!E51="","",
  IF('Reported Performance Table'!F51="Yes",
   IF('Reported Performance Table'!G51="Premium","Premium_LUNA_CCT","LUNA_CCT"),
   IF('Reported Performance Table'!C51="Outdoor Luminaires",
    IF(OR('Reported Performance Table'!E51="Fuel Pump Canopy Luminaires",'Reported Performance Table'!E51="Sports Lighting"),
     IF('Reported Performance Table'!G51="Premium","Premium_Sports_and_Fuel_Pump_CCT", "Sports_and_Fuel_Pump_CCT"),
     IF('Reported Performance Table'!G51="Premium","Premium_Outdoor_CCT","Outdoor_CCT")),
    IF('Reported Performance Table'!G51="Premium","Premium_CCT","Reported_CCT"))))</f>
        <v/>
      </c>
      <c r="K51" t="str">
        <f>IF('Reported Performance Table'!E51="","",IF(J51="LUNA_CCT",VLOOKUP('Reported Performance Table'!E51,'Master List'!$B$45:$E$143,4,FALSE),"Reported_BUG"))</f>
        <v/>
      </c>
      <c r="L51" t="str">
        <f>IF('Reported Performance Table'!E51="","",IF(AND('Reported Performance Table'!$F51="Yes",OR('Reported Performance Table'!$E51='Master List'!$B$45,'Reported Performance Table'!$E51='Master List'!$B$46,'Reported Performance Table'!$E51='Master List'!$B$47,'Reported Performance Table'!$E51='Master List'!$B$49,'Reported Performance Table'!$E51='Master List'!$B$51,'Reported Performance Table'!$E51='Master List'!$B$115,'Reported Performance Table'!$E51='Master List'!$B$118,'Reported Performance Table'!$E51='Master List'!$B$142)),"LUNA_Dimming","Dimming_Capability_and_Range"))</f>
        <v/>
      </c>
      <c r="M51" s="100" t="e">
        <f>'Reported Performance Table'!#REF!</f>
        <v>#REF!</v>
      </c>
      <c r="N51" s="100" t="e">
        <f>'Reported Performance Table'!#REF!</f>
        <v>#REF!</v>
      </c>
      <c r="O51" s="100" t="e">
        <f>'Reported Performance Table'!#REF!</f>
        <v>#REF!</v>
      </c>
      <c r="P51" t="str">
        <f t="shared" si="1"/>
        <v>No</v>
      </c>
    </row>
    <row r="52" spans="1:16" x14ac:dyDescent="0.25">
      <c r="A52" s="54">
        <v>59</v>
      </c>
      <c r="B52" s="55"/>
      <c r="D52" s="21" t="e">
        <f>VLOOKUP('Reported Performance Table'!D52,'Master List'!$B$22:$C$41,2,FALSE)</f>
        <v>#N/A</v>
      </c>
      <c r="E52" t="e">
        <f>VLOOKUP('Reported Performance Table'!E52,'Master List'!$B$45:$C$143,2,FALSE)</f>
        <v>#N/A</v>
      </c>
      <c r="F52" t="e">
        <f>VLOOKUP('Reported Performance Table'!D52,'Master List'!$B$22:$D$42,3,FALSE)</f>
        <v>#N/A</v>
      </c>
      <c r="G52" s="92" t="e">
        <f>VLOOKUP('Reported Performance Table'!C52,'Master List'!$B$11:$D$19,3,FALSE)</f>
        <v>#N/A</v>
      </c>
      <c r="H52" t="e">
        <f t="shared" si="0"/>
        <v>#N/A</v>
      </c>
      <c r="I52" t="e">
        <f>IF(VLOOKUP('Reported Performance Table'!E52,'Master List'!$B$45:$D$143,3,FALSE)="","No",VLOOKUP('Reported Performance Table'!E52,'Master List'!$B$45:$D$143,3,FALSE))</f>
        <v>#N/A</v>
      </c>
      <c r="J52" s="164" t="str">
        <f>IF('Reported Performance Table'!E52="","",
  IF('Reported Performance Table'!F52="Yes",
   IF('Reported Performance Table'!G52="Premium","Premium_LUNA_CCT","LUNA_CCT"),
   IF('Reported Performance Table'!C52="Outdoor Luminaires",
    IF(OR('Reported Performance Table'!E52="Fuel Pump Canopy Luminaires",'Reported Performance Table'!E52="Sports Lighting"),
     IF('Reported Performance Table'!G52="Premium","Premium_Sports_and_Fuel_Pump_CCT", "Sports_and_Fuel_Pump_CCT"),
     IF('Reported Performance Table'!G52="Premium","Premium_Outdoor_CCT","Outdoor_CCT")),
    IF('Reported Performance Table'!G52="Premium","Premium_CCT","Reported_CCT"))))</f>
        <v/>
      </c>
      <c r="K52" t="str">
        <f>IF('Reported Performance Table'!E52="","",IF(J52="LUNA_CCT",VLOOKUP('Reported Performance Table'!E52,'Master List'!$B$45:$E$143,4,FALSE),"Reported_BUG"))</f>
        <v/>
      </c>
      <c r="L52" t="str">
        <f>IF('Reported Performance Table'!E52="","",IF(AND('Reported Performance Table'!$F52="Yes",OR('Reported Performance Table'!$E52='Master List'!$B$45,'Reported Performance Table'!$E52='Master List'!$B$46,'Reported Performance Table'!$E52='Master List'!$B$47,'Reported Performance Table'!$E52='Master List'!$B$49,'Reported Performance Table'!$E52='Master List'!$B$51,'Reported Performance Table'!$E52='Master List'!$B$115,'Reported Performance Table'!$E52='Master List'!$B$118,'Reported Performance Table'!$E52='Master List'!$B$142)),"LUNA_Dimming","Dimming_Capability_and_Range"))</f>
        <v/>
      </c>
      <c r="M52" s="100" t="e">
        <f>'Reported Performance Table'!#REF!</f>
        <v>#REF!</v>
      </c>
      <c r="N52" s="100" t="e">
        <f>'Reported Performance Table'!#REF!</f>
        <v>#REF!</v>
      </c>
      <c r="O52" s="100" t="e">
        <f>'Reported Performance Table'!#REF!</f>
        <v>#REF!</v>
      </c>
      <c r="P52" t="str">
        <f t="shared" si="1"/>
        <v>No</v>
      </c>
    </row>
    <row r="53" spans="1:16" x14ac:dyDescent="0.25">
      <c r="A53" s="54">
        <v>60</v>
      </c>
      <c r="B53" s="55"/>
      <c r="D53" s="21" t="e">
        <f>VLOOKUP('Reported Performance Table'!D53,'Master List'!$B$22:$C$41,2,FALSE)</f>
        <v>#N/A</v>
      </c>
      <c r="E53" t="e">
        <f>VLOOKUP('Reported Performance Table'!E53,'Master List'!$B$45:$C$143,2,FALSE)</f>
        <v>#N/A</v>
      </c>
      <c r="F53" t="e">
        <f>VLOOKUP('Reported Performance Table'!D53,'Master List'!$B$22:$D$42,3,FALSE)</f>
        <v>#N/A</v>
      </c>
      <c r="G53" s="92" t="e">
        <f>VLOOKUP('Reported Performance Table'!C53,'Master List'!$B$11:$D$19,3,FALSE)</f>
        <v>#N/A</v>
      </c>
      <c r="H53" t="e">
        <f t="shared" si="0"/>
        <v>#N/A</v>
      </c>
      <c r="I53" t="e">
        <f>IF(VLOOKUP('Reported Performance Table'!E53,'Master List'!$B$45:$D$143,3,FALSE)="","No",VLOOKUP('Reported Performance Table'!E53,'Master List'!$B$45:$D$143,3,FALSE))</f>
        <v>#N/A</v>
      </c>
      <c r="J53" s="164" t="str">
        <f>IF('Reported Performance Table'!E53="","",
  IF('Reported Performance Table'!F53="Yes",
   IF('Reported Performance Table'!G53="Premium","Premium_LUNA_CCT","LUNA_CCT"),
   IF('Reported Performance Table'!C53="Outdoor Luminaires",
    IF(OR('Reported Performance Table'!E53="Fuel Pump Canopy Luminaires",'Reported Performance Table'!E53="Sports Lighting"),
     IF('Reported Performance Table'!G53="Premium","Premium_Sports_and_Fuel_Pump_CCT", "Sports_and_Fuel_Pump_CCT"),
     IF('Reported Performance Table'!G53="Premium","Premium_Outdoor_CCT","Outdoor_CCT")),
    IF('Reported Performance Table'!G53="Premium","Premium_CCT","Reported_CCT"))))</f>
        <v/>
      </c>
      <c r="K53" t="str">
        <f>IF('Reported Performance Table'!E53="","",IF(J53="LUNA_CCT",VLOOKUP('Reported Performance Table'!E53,'Master List'!$B$45:$E$143,4,FALSE),"Reported_BUG"))</f>
        <v/>
      </c>
      <c r="L53" t="str">
        <f>IF('Reported Performance Table'!E53="","",IF(AND('Reported Performance Table'!$F53="Yes",OR('Reported Performance Table'!$E53='Master List'!$B$45,'Reported Performance Table'!$E53='Master List'!$B$46,'Reported Performance Table'!$E53='Master List'!$B$47,'Reported Performance Table'!$E53='Master List'!$B$49,'Reported Performance Table'!$E53='Master List'!$B$51,'Reported Performance Table'!$E53='Master List'!$B$115,'Reported Performance Table'!$E53='Master List'!$B$118,'Reported Performance Table'!$E53='Master List'!$B$142)),"LUNA_Dimming","Dimming_Capability_and_Range"))</f>
        <v/>
      </c>
      <c r="M53" s="100" t="e">
        <f>'Reported Performance Table'!#REF!</f>
        <v>#REF!</v>
      </c>
      <c r="N53" s="100" t="e">
        <f>'Reported Performance Table'!#REF!</f>
        <v>#REF!</v>
      </c>
      <c r="O53" s="100" t="e">
        <f>'Reported Performance Table'!#REF!</f>
        <v>#REF!</v>
      </c>
      <c r="P53" t="str">
        <f t="shared" si="1"/>
        <v>No</v>
      </c>
    </row>
    <row r="54" spans="1:16" x14ac:dyDescent="0.25">
      <c r="A54" s="54">
        <v>61</v>
      </c>
      <c r="B54" s="55"/>
      <c r="D54" s="21" t="e">
        <f>VLOOKUP('Reported Performance Table'!D54,'Master List'!$B$22:$C$41,2,FALSE)</f>
        <v>#N/A</v>
      </c>
      <c r="E54" t="e">
        <f>VLOOKUP('Reported Performance Table'!E54,'Master List'!$B$45:$C$143,2,FALSE)</f>
        <v>#N/A</v>
      </c>
      <c r="F54" t="e">
        <f>VLOOKUP('Reported Performance Table'!D54,'Master List'!$B$22:$D$42,3,FALSE)</f>
        <v>#N/A</v>
      </c>
      <c r="G54" s="92" t="e">
        <f>VLOOKUP('Reported Performance Table'!C54,'Master List'!$B$11:$D$19,3,FALSE)</f>
        <v>#N/A</v>
      </c>
      <c r="H54" t="e">
        <f t="shared" si="0"/>
        <v>#N/A</v>
      </c>
      <c r="I54" t="e">
        <f>IF(VLOOKUP('Reported Performance Table'!E54,'Master List'!$B$45:$D$143,3,FALSE)="","No",VLOOKUP('Reported Performance Table'!E54,'Master List'!$B$45:$D$143,3,FALSE))</f>
        <v>#N/A</v>
      </c>
      <c r="J54" s="164" t="str">
        <f>IF('Reported Performance Table'!E54="","",
  IF('Reported Performance Table'!F54="Yes",
   IF('Reported Performance Table'!G54="Premium","Premium_LUNA_CCT","LUNA_CCT"),
   IF('Reported Performance Table'!C54="Outdoor Luminaires",
    IF(OR('Reported Performance Table'!E54="Fuel Pump Canopy Luminaires",'Reported Performance Table'!E54="Sports Lighting"),
     IF('Reported Performance Table'!G54="Premium","Premium_Sports_and_Fuel_Pump_CCT", "Sports_and_Fuel_Pump_CCT"),
     IF('Reported Performance Table'!G54="Premium","Premium_Outdoor_CCT","Outdoor_CCT")),
    IF('Reported Performance Table'!G54="Premium","Premium_CCT","Reported_CCT"))))</f>
        <v/>
      </c>
      <c r="K54" t="str">
        <f>IF('Reported Performance Table'!E54="","",IF(J54="LUNA_CCT",VLOOKUP('Reported Performance Table'!E54,'Master List'!$B$45:$E$143,4,FALSE),"Reported_BUG"))</f>
        <v/>
      </c>
      <c r="L54" t="str">
        <f>IF('Reported Performance Table'!E54="","",IF(AND('Reported Performance Table'!$F54="Yes",OR('Reported Performance Table'!$E54='Master List'!$B$45,'Reported Performance Table'!$E54='Master List'!$B$46,'Reported Performance Table'!$E54='Master List'!$B$47,'Reported Performance Table'!$E54='Master List'!$B$49,'Reported Performance Table'!$E54='Master List'!$B$51,'Reported Performance Table'!$E54='Master List'!$B$115,'Reported Performance Table'!$E54='Master List'!$B$118,'Reported Performance Table'!$E54='Master List'!$B$142)),"LUNA_Dimming","Dimming_Capability_and_Range"))</f>
        <v/>
      </c>
      <c r="M54" s="100" t="e">
        <f>'Reported Performance Table'!#REF!</f>
        <v>#REF!</v>
      </c>
      <c r="N54" s="100" t="e">
        <f>'Reported Performance Table'!#REF!</f>
        <v>#REF!</v>
      </c>
      <c r="O54" s="100" t="e">
        <f>'Reported Performance Table'!#REF!</f>
        <v>#REF!</v>
      </c>
      <c r="P54" t="str">
        <f t="shared" si="1"/>
        <v>No</v>
      </c>
    </row>
    <row r="55" spans="1:16" x14ac:dyDescent="0.25">
      <c r="A55" s="54">
        <v>62</v>
      </c>
      <c r="B55" s="55"/>
      <c r="D55" s="21" t="e">
        <f>VLOOKUP('Reported Performance Table'!D55,'Master List'!$B$22:$C$41,2,FALSE)</f>
        <v>#N/A</v>
      </c>
      <c r="E55" t="e">
        <f>VLOOKUP('Reported Performance Table'!E55,'Master List'!$B$45:$C$143,2,FALSE)</f>
        <v>#N/A</v>
      </c>
      <c r="F55" t="e">
        <f>VLOOKUP('Reported Performance Table'!D55,'Master List'!$B$22:$D$42,3,FALSE)</f>
        <v>#N/A</v>
      </c>
      <c r="G55" s="92" t="e">
        <f>VLOOKUP('Reported Performance Table'!C55,'Master List'!$B$11:$D$19,3,FALSE)</f>
        <v>#N/A</v>
      </c>
      <c r="H55" t="e">
        <f t="shared" si="0"/>
        <v>#N/A</v>
      </c>
      <c r="I55" t="e">
        <f>IF(VLOOKUP('Reported Performance Table'!E55,'Master List'!$B$45:$D$143,3,FALSE)="","No",VLOOKUP('Reported Performance Table'!E55,'Master List'!$B$45:$D$143,3,FALSE))</f>
        <v>#N/A</v>
      </c>
      <c r="J55" s="164" t="str">
        <f>IF('Reported Performance Table'!E55="","",
  IF('Reported Performance Table'!F55="Yes",
   IF('Reported Performance Table'!G55="Premium","Premium_LUNA_CCT","LUNA_CCT"),
   IF('Reported Performance Table'!C55="Outdoor Luminaires",
    IF(OR('Reported Performance Table'!E55="Fuel Pump Canopy Luminaires",'Reported Performance Table'!E55="Sports Lighting"),
     IF('Reported Performance Table'!G55="Premium","Premium_Sports_and_Fuel_Pump_CCT", "Sports_and_Fuel_Pump_CCT"),
     IF('Reported Performance Table'!G55="Premium","Premium_Outdoor_CCT","Outdoor_CCT")),
    IF('Reported Performance Table'!G55="Premium","Premium_CCT","Reported_CCT"))))</f>
        <v/>
      </c>
      <c r="K55" t="str">
        <f>IF('Reported Performance Table'!E55="","",IF(J55="LUNA_CCT",VLOOKUP('Reported Performance Table'!E55,'Master List'!$B$45:$E$143,4,FALSE),"Reported_BUG"))</f>
        <v/>
      </c>
      <c r="L55" t="str">
        <f>IF('Reported Performance Table'!E55="","",IF(AND('Reported Performance Table'!$F55="Yes",OR('Reported Performance Table'!$E55='Master List'!$B$45,'Reported Performance Table'!$E55='Master List'!$B$46,'Reported Performance Table'!$E55='Master List'!$B$47,'Reported Performance Table'!$E55='Master List'!$B$49,'Reported Performance Table'!$E55='Master List'!$B$51,'Reported Performance Table'!$E55='Master List'!$B$115,'Reported Performance Table'!$E55='Master List'!$B$118,'Reported Performance Table'!$E55='Master List'!$B$142)),"LUNA_Dimming","Dimming_Capability_and_Range"))</f>
        <v/>
      </c>
      <c r="M55" s="100" t="e">
        <f>'Reported Performance Table'!#REF!</f>
        <v>#REF!</v>
      </c>
      <c r="N55" s="100" t="e">
        <f>'Reported Performance Table'!#REF!</f>
        <v>#REF!</v>
      </c>
      <c r="O55" s="100" t="e">
        <f>'Reported Performance Table'!#REF!</f>
        <v>#REF!</v>
      </c>
      <c r="P55" t="str">
        <f t="shared" si="1"/>
        <v>No</v>
      </c>
    </row>
    <row r="56" spans="1:16" x14ac:dyDescent="0.25">
      <c r="A56" s="54">
        <v>63</v>
      </c>
      <c r="B56" s="55"/>
      <c r="D56" s="21" t="e">
        <f>VLOOKUP('Reported Performance Table'!D56,'Master List'!$B$22:$C$41,2,FALSE)</f>
        <v>#N/A</v>
      </c>
      <c r="E56" t="e">
        <f>VLOOKUP('Reported Performance Table'!E56,'Master List'!$B$45:$C$143,2,FALSE)</f>
        <v>#N/A</v>
      </c>
      <c r="F56" t="e">
        <f>VLOOKUP('Reported Performance Table'!D56,'Master List'!$B$22:$D$42,3,FALSE)</f>
        <v>#N/A</v>
      </c>
      <c r="G56" s="92" t="e">
        <f>VLOOKUP('Reported Performance Table'!C56,'Master List'!$B$11:$D$19,3,FALSE)</f>
        <v>#N/A</v>
      </c>
      <c r="H56" t="e">
        <f t="shared" si="0"/>
        <v>#N/A</v>
      </c>
      <c r="I56" t="e">
        <f>IF(VLOOKUP('Reported Performance Table'!E56,'Master List'!$B$45:$D$143,3,FALSE)="","No",VLOOKUP('Reported Performance Table'!E56,'Master List'!$B$45:$D$143,3,FALSE))</f>
        <v>#N/A</v>
      </c>
      <c r="J56" s="164" t="str">
        <f>IF('Reported Performance Table'!E56="","",
  IF('Reported Performance Table'!F56="Yes",
   IF('Reported Performance Table'!G56="Premium","Premium_LUNA_CCT","LUNA_CCT"),
   IF('Reported Performance Table'!C56="Outdoor Luminaires",
    IF(OR('Reported Performance Table'!E56="Fuel Pump Canopy Luminaires",'Reported Performance Table'!E56="Sports Lighting"),
     IF('Reported Performance Table'!G56="Premium","Premium_Sports_and_Fuel_Pump_CCT", "Sports_and_Fuel_Pump_CCT"),
     IF('Reported Performance Table'!G56="Premium","Premium_Outdoor_CCT","Outdoor_CCT")),
    IF('Reported Performance Table'!G56="Premium","Premium_CCT","Reported_CCT"))))</f>
        <v/>
      </c>
      <c r="K56" t="str">
        <f>IF('Reported Performance Table'!E56="","",IF(J56="LUNA_CCT",VLOOKUP('Reported Performance Table'!E56,'Master List'!$B$45:$E$143,4,FALSE),"Reported_BUG"))</f>
        <v/>
      </c>
      <c r="L56" t="str">
        <f>IF('Reported Performance Table'!E56="","",IF(AND('Reported Performance Table'!$F56="Yes",OR('Reported Performance Table'!$E56='Master List'!$B$45,'Reported Performance Table'!$E56='Master List'!$B$46,'Reported Performance Table'!$E56='Master List'!$B$47,'Reported Performance Table'!$E56='Master List'!$B$49,'Reported Performance Table'!$E56='Master List'!$B$51,'Reported Performance Table'!$E56='Master List'!$B$115,'Reported Performance Table'!$E56='Master List'!$B$118,'Reported Performance Table'!$E56='Master List'!$B$142)),"LUNA_Dimming","Dimming_Capability_and_Range"))</f>
        <v/>
      </c>
      <c r="M56" s="100" t="e">
        <f>'Reported Performance Table'!#REF!</f>
        <v>#REF!</v>
      </c>
      <c r="N56" s="100" t="e">
        <f>'Reported Performance Table'!#REF!</f>
        <v>#REF!</v>
      </c>
      <c r="O56" s="100" t="e">
        <f>'Reported Performance Table'!#REF!</f>
        <v>#REF!</v>
      </c>
      <c r="P56" t="str">
        <f t="shared" si="1"/>
        <v>No</v>
      </c>
    </row>
    <row r="57" spans="1:16" x14ac:dyDescent="0.25">
      <c r="A57" s="54">
        <v>64</v>
      </c>
      <c r="B57" s="55"/>
      <c r="D57" s="21" t="e">
        <f>VLOOKUP('Reported Performance Table'!D57,'Master List'!$B$22:$C$41,2,FALSE)</f>
        <v>#N/A</v>
      </c>
      <c r="E57" t="e">
        <f>VLOOKUP('Reported Performance Table'!E57,'Master List'!$B$45:$C$143,2,FALSE)</f>
        <v>#N/A</v>
      </c>
      <c r="F57" t="e">
        <f>VLOOKUP('Reported Performance Table'!D57,'Master List'!$B$22:$D$42,3,FALSE)</f>
        <v>#N/A</v>
      </c>
      <c r="G57" s="92" t="e">
        <f>VLOOKUP('Reported Performance Table'!C57,'Master List'!$B$11:$D$19,3,FALSE)</f>
        <v>#N/A</v>
      </c>
      <c r="H57" t="e">
        <f t="shared" si="0"/>
        <v>#N/A</v>
      </c>
      <c r="I57" t="e">
        <f>IF(VLOOKUP('Reported Performance Table'!E57,'Master List'!$B$45:$D$143,3,FALSE)="","No",VLOOKUP('Reported Performance Table'!E57,'Master List'!$B$45:$D$143,3,FALSE))</f>
        <v>#N/A</v>
      </c>
      <c r="J57" s="164" t="str">
        <f>IF('Reported Performance Table'!E57="","",
  IF('Reported Performance Table'!F57="Yes",
   IF('Reported Performance Table'!G57="Premium","Premium_LUNA_CCT","LUNA_CCT"),
   IF('Reported Performance Table'!C57="Outdoor Luminaires",
    IF(OR('Reported Performance Table'!E57="Fuel Pump Canopy Luminaires",'Reported Performance Table'!E57="Sports Lighting"),
     IF('Reported Performance Table'!G57="Premium","Premium_Sports_and_Fuel_Pump_CCT", "Sports_and_Fuel_Pump_CCT"),
     IF('Reported Performance Table'!G57="Premium","Premium_Outdoor_CCT","Outdoor_CCT")),
    IF('Reported Performance Table'!G57="Premium","Premium_CCT","Reported_CCT"))))</f>
        <v/>
      </c>
      <c r="K57" t="str">
        <f>IF('Reported Performance Table'!E57="","",IF(J57="LUNA_CCT",VLOOKUP('Reported Performance Table'!E57,'Master List'!$B$45:$E$143,4,FALSE),"Reported_BUG"))</f>
        <v/>
      </c>
      <c r="L57" t="str">
        <f>IF('Reported Performance Table'!E57="","",IF(AND('Reported Performance Table'!$F57="Yes",OR('Reported Performance Table'!$E57='Master List'!$B$45,'Reported Performance Table'!$E57='Master List'!$B$46,'Reported Performance Table'!$E57='Master List'!$B$47,'Reported Performance Table'!$E57='Master List'!$B$49,'Reported Performance Table'!$E57='Master List'!$B$51,'Reported Performance Table'!$E57='Master List'!$B$115,'Reported Performance Table'!$E57='Master List'!$B$118,'Reported Performance Table'!$E57='Master List'!$B$142)),"LUNA_Dimming","Dimming_Capability_and_Range"))</f>
        <v/>
      </c>
      <c r="M57" s="100" t="e">
        <f>'Reported Performance Table'!#REF!</f>
        <v>#REF!</v>
      </c>
      <c r="N57" s="100" t="e">
        <f>'Reported Performance Table'!#REF!</f>
        <v>#REF!</v>
      </c>
      <c r="O57" s="100" t="e">
        <f>'Reported Performance Table'!#REF!</f>
        <v>#REF!</v>
      </c>
      <c r="P57" t="str">
        <f t="shared" si="1"/>
        <v>No</v>
      </c>
    </row>
    <row r="58" spans="1:16" x14ac:dyDescent="0.25">
      <c r="A58" s="54">
        <v>65</v>
      </c>
      <c r="B58" s="55"/>
      <c r="D58" s="21" t="e">
        <f>VLOOKUP('Reported Performance Table'!D58,'Master List'!$B$22:$C$41,2,FALSE)</f>
        <v>#N/A</v>
      </c>
      <c r="E58" t="e">
        <f>VLOOKUP('Reported Performance Table'!E58,'Master List'!$B$45:$C$143,2,FALSE)</f>
        <v>#N/A</v>
      </c>
      <c r="F58" t="e">
        <f>VLOOKUP('Reported Performance Table'!D58,'Master List'!$B$22:$D$42,3,FALSE)</f>
        <v>#N/A</v>
      </c>
      <c r="G58" s="92" t="e">
        <f>VLOOKUP('Reported Performance Table'!C58,'Master List'!$B$11:$D$19,3,FALSE)</f>
        <v>#N/A</v>
      </c>
      <c r="H58" t="e">
        <f t="shared" si="0"/>
        <v>#N/A</v>
      </c>
      <c r="I58" t="e">
        <f>IF(VLOOKUP('Reported Performance Table'!E58,'Master List'!$B$45:$D$143,3,FALSE)="","No",VLOOKUP('Reported Performance Table'!E58,'Master List'!$B$45:$D$143,3,FALSE))</f>
        <v>#N/A</v>
      </c>
      <c r="J58" s="164" t="str">
        <f>IF('Reported Performance Table'!E58="","",
  IF('Reported Performance Table'!F58="Yes",
   IF('Reported Performance Table'!G58="Premium","Premium_LUNA_CCT","LUNA_CCT"),
   IF('Reported Performance Table'!C58="Outdoor Luminaires",
    IF(OR('Reported Performance Table'!E58="Fuel Pump Canopy Luminaires",'Reported Performance Table'!E58="Sports Lighting"),
     IF('Reported Performance Table'!G58="Premium","Premium_Sports_and_Fuel_Pump_CCT", "Sports_and_Fuel_Pump_CCT"),
     IF('Reported Performance Table'!G58="Premium","Premium_Outdoor_CCT","Outdoor_CCT")),
    IF('Reported Performance Table'!G58="Premium","Premium_CCT","Reported_CCT"))))</f>
        <v/>
      </c>
      <c r="K58" t="str">
        <f>IF('Reported Performance Table'!E58="","",IF(J58="LUNA_CCT",VLOOKUP('Reported Performance Table'!E58,'Master List'!$B$45:$E$143,4,FALSE),"Reported_BUG"))</f>
        <v/>
      </c>
      <c r="L58" t="str">
        <f>IF('Reported Performance Table'!E58="","",IF(AND('Reported Performance Table'!$F58="Yes",OR('Reported Performance Table'!$E58='Master List'!$B$45,'Reported Performance Table'!$E58='Master List'!$B$46,'Reported Performance Table'!$E58='Master List'!$B$47,'Reported Performance Table'!$E58='Master List'!$B$49,'Reported Performance Table'!$E58='Master List'!$B$51,'Reported Performance Table'!$E58='Master List'!$B$115,'Reported Performance Table'!$E58='Master List'!$B$118,'Reported Performance Table'!$E58='Master List'!$B$142)),"LUNA_Dimming","Dimming_Capability_and_Range"))</f>
        <v/>
      </c>
      <c r="M58" s="100" t="e">
        <f>'Reported Performance Table'!#REF!</f>
        <v>#REF!</v>
      </c>
      <c r="N58" s="100" t="e">
        <f>'Reported Performance Table'!#REF!</f>
        <v>#REF!</v>
      </c>
      <c r="O58" s="100" t="e">
        <f>'Reported Performance Table'!#REF!</f>
        <v>#REF!</v>
      </c>
      <c r="P58" t="str">
        <f t="shared" si="1"/>
        <v>No</v>
      </c>
    </row>
    <row r="59" spans="1:16" x14ac:dyDescent="0.25">
      <c r="A59" s="54">
        <v>66</v>
      </c>
      <c r="B59" s="55"/>
      <c r="D59" s="21" t="e">
        <f>VLOOKUP('Reported Performance Table'!D59,'Master List'!$B$22:$C$41,2,FALSE)</f>
        <v>#N/A</v>
      </c>
      <c r="E59" t="e">
        <f>VLOOKUP('Reported Performance Table'!E59,'Master List'!$B$45:$C$143,2,FALSE)</f>
        <v>#N/A</v>
      </c>
      <c r="F59" t="e">
        <f>VLOOKUP('Reported Performance Table'!D59,'Master List'!$B$22:$D$42,3,FALSE)</f>
        <v>#N/A</v>
      </c>
      <c r="G59" s="92" t="e">
        <f>VLOOKUP('Reported Performance Table'!C59,'Master List'!$B$11:$D$19,3,FALSE)</f>
        <v>#N/A</v>
      </c>
      <c r="H59" t="e">
        <f t="shared" si="0"/>
        <v>#N/A</v>
      </c>
      <c r="I59" t="e">
        <f>IF(VLOOKUP('Reported Performance Table'!E59,'Master List'!$B$45:$D$143,3,FALSE)="","No",VLOOKUP('Reported Performance Table'!E59,'Master List'!$B$45:$D$143,3,FALSE))</f>
        <v>#N/A</v>
      </c>
      <c r="J59" s="164" t="str">
        <f>IF('Reported Performance Table'!E59="","",
  IF('Reported Performance Table'!F59="Yes",
   IF('Reported Performance Table'!G59="Premium","Premium_LUNA_CCT","LUNA_CCT"),
   IF('Reported Performance Table'!C59="Outdoor Luminaires",
    IF(OR('Reported Performance Table'!E59="Fuel Pump Canopy Luminaires",'Reported Performance Table'!E59="Sports Lighting"),
     IF('Reported Performance Table'!G59="Premium","Premium_Sports_and_Fuel_Pump_CCT", "Sports_and_Fuel_Pump_CCT"),
     IF('Reported Performance Table'!G59="Premium","Premium_Outdoor_CCT","Outdoor_CCT")),
    IF('Reported Performance Table'!G59="Premium","Premium_CCT","Reported_CCT"))))</f>
        <v/>
      </c>
      <c r="K59" t="str">
        <f>IF('Reported Performance Table'!E59="","",IF(J59="LUNA_CCT",VLOOKUP('Reported Performance Table'!E59,'Master List'!$B$45:$E$143,4,FALSE),"Reported_BUG"))</f>
        <v/>
      </c>
      <c r="L59" t="str">
        <f>IF('Reported Performance Table'!E59="","",IF(AND('Reported Performance Table'!$F59="Yes",OR('Reported Performance Table'!$E59='Master List'!$B$45,'Reported Performance Table'!$E59='Master List'!$B$46,'Reported Performance Table'!$E59='Master List'!$B$47,'Reported Performance Table'!$E59='Master List'!$B$49,'Reported Performance Table'!$E59='Master List'!$B$51,'Reported Performance Table'!$E59='Master List'!$B$115,'Reported Performance Table'!$E59='Master List'!$B$118,'Reported Performance Table'!$E59='Master List'!$B$142)),"LUNA_Dimming","Dimming_Capability_and_Range"))</f>
        <v/>
      </c>
      <c r="M59" s="100" t="e">
        <f>'Reported Performance Table'!#REF!</f>
        <v>#REF!</v>
      </c>
      <c r="N59" s="100" t="e">
        <f>'Reported Performance Table'!#REF!</f>
        <v>#REF!</v>
      </c>
      <c r="O59" s="100" t="e">
        <f>'Reported Performance Table'!#REF!</f>
        <v>#REF!</v>
      </c>
      <c r="P59" t="str">
        <f t="shared" si="1"/>
        <v>No</v>
      </c>
    </row>
    <row r="60" spans="1:16" x14ac:dyDescent="0.25">
      <c r="A60" s="54">
        <v>67</v>
      </c>
      <c r="B60" s="55"/>
      <c r="D60" s="21" t="e">
        <f>VLOOKUP('Reported Performance Table'!D60,'Master List'!$B$22:$C$41,2,FALSE)</f>
        <v>#N/A</v>
      </c>
      <c r="E60" t="e">
        <f>VLOOKUP('Reported Performance Table'!E60,'Master List'!$B$45:$C$143,2,FALSE)</f>
        <v>#N/A</v>
      </c>
      <c r="F60" t="e">
        <f>VLOOKUP('Reported Performance Table'!D60,'Master List'!$B$22:$D$42,3,FALSE)</f>
        <v>#N/A</v>
      </c>
      <c r="G60" s="92" t="e">
        <f>VLOOKUP('Reported Performance Table'!C60,'Master List'!$B$11:$D$19,3,FALSE)</f>
        <v>#N/A</v>
      </c>
      <c r="H60" t="e">
        <f t="shared" si="0"/>
        <v>#N/A</v>
      </c>
      <c r="I60" t="e">
        <f>IF(VLOOKUP('Reported Performance Table'!E60,'Master List'!$B$45:$D$143,3,FALSE)="","No",VLOOKUP('Reported Performance Table'!E60,'Master List'!$B$45:$D$143,3,FALSE))</f>
        <v>#N/A</v>
      </c>
      <c r="J60" s="164" t="str">
        <f>IF('Reported Performance Table'!E60="","",
  IF('Reported Performance Table'!F60="Yes",
   IF('Reported Performance Table'!G60="Premium","Premium_LUNA_CCT","LUNA_CCT"),
   IF('Reported Performance Table'!C60="Outdoor Luminaires",
    IF(OR('Reported Performance Table'!E60="Fuel Pump Canopy Luminaires",'Reported Performance Table'!E60="Sports Lighting"),
     IF('Reported Performance Table'!G60="Premium","Premium_Sports_and_Fuel_Pump_CCT", "Sports_and_Fuel_Pump_CCT"),
     IF('Reported Performance Table'!G60="Premium","Premium_Outdoor_CCT","Outdoor_CCT")),
    IF('Reported Performance Table'!G60="Premium","Premium_CCT","Reported_CCT"))))</f>
        <v/>
      </c>
      <c r="K60" t="str">
        <f>IF('Reported Performance Table'!E60="","",IF(J60="LUNA_CCT",VLOOKUP('Reported Performance Table'!E60,'Master List'!$B$45:$E$143,4,FALSE),"Reported_BUG"))</f>
        <v/>
      </c>
      <c r="L60" t="str">
        <f>IF('Reported Performance Table'!E60="","",IF(AND('Reported Performance Table'!$F60="Yes",OR('Reported Performance Table'!$E60='Master List'!$B$45,'Reported Performance Table'!$E60='Master List'!$B$46,'Reported Performance Table'!$E60='Master List'!$B$47,'Reported Performance Table'!$E60='Master List'!$B$49,'Reported Performance Table'!$E60='Master List'!$B$51,'Reported Performance Table'!$E60='Master List'!$B$115,'Reported Performance Table'!$E60='Master List'!$B$118,'Reported Performance Table'!$E60='Master List'!$B$142)),"LUNA_Dimming","Dimming_Capability_and_Range"))</f>
        <v/>
      </c>
      <c r="M60" s="100" t="e">
        <f>'Reported Performance Table'!#REF!</f>
        <v>#REF!</v>
      </c>
      <c r="N60" s="100" t="e">
        <f>'Reported Performance Table'!#REF!</f>
        <v>#REF!</v>
      </c>
      <c r="O60" s="100" t="e">
        <f>'Reported Performance Table'!#REF!</f>
        <v>#REF!</v>
      </c>
      <c r="P60" t="str">
        <f t="shared" si="1"/>
        <v>No</v>
      </c>
    </row>
    <row r="61" spans="1:16" x14ac:dyDescent="0.25">
      <c r="A61" s="54">
        <v>68</v>
      </c>
      <c r="B61" s="55"/>
      <c r="D61" s="21" t="e">
        <f>VLOOKUP('Reported Performance Table'!D61,'Master List'!$B$22:$C$41,2,FALSE)</f>
        <v>#N/A</v>
      </c>
      <c r="E61" t="e">
        <f>VLOOKUP('Reported Performance Table'!E61,'Master List'!$B$45:$C$143,2,FALSE)</f>
        <v>#N/A</v>
      </c>
      <c r="F61" t="e">
        <f>VLOOKUP('Reported Performance Table'!D61,'Master List'!$B$22:$D$42,3,FALSE)</f>
        <v>#N/A</v>
      </c>
      <c r="G61" s="92" t="e">
        <f>VLOOKUP('Reported Performance Table'!C61,'Master List'!$B$11:$D$19,3,FALSE)</f>
        <v>#N/A</v>
      </c>
      <c r="H61" t="e">
        <f t="shared" si="0"/>
        <v>#N/A</v>
      </c>
      <c r="I61" t="e">
        <f>IF(VLOOKUP('Reported Performance Table'!E61,'Master List'!$B$45:$D$143,3,FALSE)="","No",VLOOKUP('Reported Performance Table'!E61,'Master List'!$B$45:$D$143,3,FALSE))</f>
        <v>#N/A</v>
      </c>
      <c r="J61" s="164" t="str">
        <f>IF('Reported Performance Table'!E61="","",
  IF('Reported Performance Table'!F61="Yes",
   IF('Reported Performance Table'!G61="Premium","Premium_LUNA_CCT","LUNA_CCT"),
   IF('Reported Performance Table'!C61="Outdoor Luminaires",
    IF(OR('Reported Performance Table'!E61="Fuel Pump Canopy Luminaires",'Reported Performance Table'!E61="Sports Lighting"),
     IF('Reported Performance Table'!G61="Premium","Premium_Sports_and_Fuel_Pump_CCT", "Sports_and_Fuel_Pump_CCT"),
     IF('Reported Performance Table'!G61="Premium","Premium_Outdoor_CCT","Outdoor_CCT")),
    IF('Reported Performance Table'!G61="Premium","Premium_CCT","Reported_CCT"))))</f>
        <v/>
      </c>
      <c r="K61" t="str">
        <f>IF('Reported Performance Table'!E61="","",IF(J61="LUNA_CCT",VLOOKUP('Reported Performance Table'!E61,'Master List'!$B$45:$E$143,4,FALSE),"Reported_BUG"))</f>
        <v/>
      </c>
      <c r="L61" t="str">
        <f>IF('Reported Performance Table'!E61="","",IF(AND('Reported Performance Table'!$F61="Yes",OR('Reported Performance Table'!$E61='Master List'!$B$45,'Reported Performance Table'!$E61='Master List'!$B$46,'Reported Performance Table'!$E61='Master List'!$B$47,'Reported Performance Table'!$E61='Master List'!$B$49,'Reported Performance Table'!$E61='Master List'!$B$51,'Reported Performance Table'!$E61='Master List'!$B$115,'Reported Performance Table'!$E61='Master List'!$B$118,'Reported Performance Table'!$E61='Master List'!$B$142)),"LUNA_Dimming","Dimming_Capability_and_Range"))</f>
        <v/>
      </c>
      <c r="M61" s="100" t="e">
        <f>'Reported Performance Table'!#REF!</f>
        <v>#REF!</v>
      </c>
      <c r="N61" s="100" t="e">
        <f>'Reported Performance Table'!#REF!</f>
        <v>#REF!</v>
      </c>
      <c r="O61" s="100" t="e">
        <f>'Reported Performance Table'!#REF!</f>
        <v>#REF!</v>
      </c>
      <c r="P61" t="str">
        <f t="shared" si="1"/>
        <v>No</v>
      </c>
    </row>
    <row r="62" spans="1:16" x14ac:dyDescent="0.25">
      <c r="A62" s="54">
        <v>69</v>
      </c>
      <c r="B62" s="55"/>
      <c r="D62" s="21" t="e">
        <f>VLOOKUP('Reported Performance Table'!D62,'Master List'!$B$22:$C$41,2,FALSE)</f>
        <v>#N/A</v>
      </c>
      <c r="E62" t="e">
        <f>VLOOKUP('Reported Performance Table'!E62,'Master List'!$B$45:$C$143,2,FALSE)</f>
        <v>#N/A</v>
      </c>
      <c r="F62" t="e">
        <f>VLOOKUP('Reported Performance Table'!D62,'Master List'!$B$22:$D$42,3,FALSE)</f>
        <v>#N/A</v>
      </c>
      <c r="G62" s="92" t="e">
        <f>VLOOKUP('Reported Performance Table'!C62,'Master List'!$B$11:$D$19,3,FALSE)</f>
        <v>#N/A</v>
      </c>
      <c r="H62" t="e">
        <f t="shared" si="0"/>
        <v>#N/A</v>
      </c>
      <c r="I62" t="e">
        <f>IF(VLOOKUP('Reported Performance Table'!E62,'Master List'!$B$45:$D$143,3,FALSE)="","No",VLOOKUP('Reported Performance Table'!E62,'Master List'!$B$45:$D$143,3,FALSE))</f>
        <v>#N/A</v>
      </c>
      <c r="J62" s="164" t="str">
        <f>IF('Reported Performance Table'!E62="","",
  IF('Reported Performance Table'!F62="Yes",
   IF('Reported Performance Table'!G62="Premium","Premium_LUNA_CCT","LUNA_CCT"),
   IF('Reported Performance Table'!C62="Outdoor Luminaires",
    IF(OR('Reported Performance Table'!E62="Fuel Pump Canopy Luminaires",'Reported Performance Table'!E62="Sports Lighting"),
     IF('Reported Performance Table'!G62="Premium","Premium_Sports_and_Fuel_Pump_CCT", "Sports_and_Fuel_Pump_CCT"),
     IF('Reported Performance Table'!G62="Premium","Premium_Outdoor_CCT","Outdoor_CCT")),
    IF('Reported Performance Table'!G62="Premium","Premium_CCT","Reported_CCT"))))</f>
        <v/>
      </c>
      <c r="K62" t="str">
        <f>IF('Reported Performance Table'!E62="","",IF(J62="LUNA_CCT",VLOOKUP('Reported Performance Table'!E62,'Master List'!$B$45:$E$143,4,FALSE),"Reported_BUG"))</f>
        <v/>
      </c>
      <c r="L62" t="str">
        <f>IF('Reported Performance Table'!E62="","",IF(AND('Reported Performance Table'!$F62="Yes",OR('Reported Performance Table'!$E62='Master List'!$B$45,'Reported Performance Table'!$E62='Master List'!$B$46,'Reported Performance Table'!$E62='Master List'!$B$47,'Reported Performance Table'!$E62='Master List'!$B$49,'Reported Performance Table'!$E62='Master List'!$B$51,'Reported Performance Table'!$E62='Master List'!$B$115,'Reported Performance Table'!$E62='Master List'!$B$118,'Reported Performance Table'!$E62='Master List'!$B$142)),"LUNA_Dimming","Dimming_Capability_and_Range"))</f>
        <v/>
      </c>
      <c r="M62" s="100" t="e">
        <f>'Reported Performance Table'!#REF!</f>
        <v>#REF!</v>
      </c>
      <c r="N62" s="100" t="e">
        <f>'Reported Performance Table'!#REF!</f>
        <v>#REF!</v>
      </c>
      <c r="O62" s="100" t="e">
        <f>'Reported Performance Table'!#REF!</f>
        <v>#REF!</v>
      </c>
      <c r="P62" t="str">
        <f t="shared" si="1"/>
        <v>No</v>
      </c>
    </row>
    <row r="63" spans="1:16" x14ac:dyDescent="0.25">
      <c r="A63" s="54">
        <v>70</v>
      </c>
      <c r="B63" s="55"/>
      <c r="D63" s="21" t="e">
        <f>VLOOKUP('Reported Performance Table'!D63,'Master List'!$B$22:$C$41,2,FALSE)</f>
        <v>#N/A</v>
      </c>
      <c r="E63" t="e">
        <f>VLOOKUP('Reported Performance Table'!E63,'Master List'!$B$45:$C$143,2,FALSE)</f>
        <v>#N/A</v>
      </c>
      <c r="F63" t="e">
        <f>VLOOKUP('Reported Performance Table'!D63,'Master List'!$B$22:$D$42,3,FALSE)</f>
        <v>#N/A</v>
      </c>
      <c r="G63" s="92" t="e">
        <f>VLOOKUP('Reported Performance Table'!C63,'Master List'!$B$11:$D$19,3,FALSE)</f>
        <v>#N/A</v>
      </c>
      <c r="H63" t="e">
        <f t="shared" si="0"/>
        <v>#N/A</v>
      </c>
      <c r="I63" t="e">
        <f>IF(VLOOKUP('Reported Performance Table'!E63,'Master List'!$B$45:$D$143,3,FALSE)="","No",VLOOKUP('Reported Performance Table'!E63,'Master List'!$B$45:$D$143,3,FALSE))</f>
        <v>#N/A</v>
      </c>
      <c r="J63" s="164" t="str">
        <f>IF('Reported Performance Table'!E63="","",
  IF('Reported Performance Table'!F63="Yes",
   IF('Reported Performance Table'!G63="Premium","Premium_LUNA_CCT","LUNA_CCT"),
   IF('Reported Performance Table'!C63="Outdoor Luminaires",
    IF(OR('Reported Performance Table'!E63="Fuel Pump Canopy Luminaires",'Reported Performance Table'!E63="Sports Lighting"),
     IF('Reported Performance Table'!G63="Premium","Premium_Sports_and_Fuel_Pump_CCT", "Sports_and_Fuel_Pump_CCT"),
     IF('Reported Performance Table'!G63="Premium","Premium_Outdoor_CCT","Outdoor_CCT")),
    IF('Reported Performance Table'!G63="Premium","Premium_CCT","Reported_CCT"))))</f>
        <v/>
      </c>
      <c r="K63" t="str">
        <f>IF('Reported Performance Table'!E63="","",IF(J63="LUNA_CCT",VLOOKUP('Reported Performance Table'!E63,'Master List'!$B$45:$E$143,4,FALSE),"Reported_BUG"))</f>
        <v/>
      </c>
      <c r="L63" t="str">
        <f>IF('Reported Performance Table'!E63="","",IF(AND('Reported Performance Table'!$F63="Yes",OR('Reported Performance Table'!$E63='Master List'!$B$45,'Reported Performance Table'!$E63='Master List'!$B$46,'Reported Performance Table'!$E63='Master List'!$B$47,'Reported Performance Table'!$E63='Master List'!$B$49,'Reported Performance Table'!$E63='Master List'!$B$51,'Reported Performance Table'!$E63='Master List'!$B$115,'Reported Performance Table'!$E63='Master List'!$B$118,'Reported Performance Table'!$E63='Master List'!$B$142)),"LUNA_Dimming","Dimming_Capability_and_Range"))</f>
        <v/>
      </c>
      <c r="M63" s="100" t="e">
        <f>'Reported Performance Table'!#REF!</f>
        <v>#REF!</v>
      </c>
      <c r="N63" s="100" t="e">
        <f>'Reported Performance Table'!#REF!</f>
        <v>#REF!</v>
      </c>
      <c r="O63" s="100" t="e">
        <f>'Reported Performance Table'!#REF!</f>
        <v>#REF!</v>
      </c>
      <c r="P63" t="str">
        <f t="shared" si="1"/>
        <v>No</v>
      </c>
    </row>
    <row r="64" spans="1:16" x14ac:dyDescent="0.25">
      <c r="A64" s="54">
        <v>71</v>
      </c>
      <c r="B64" s="55"/>
      <c r="D64" s="21" t="e">
        <f>VLOOKUP('Reported Performance Table'!D64,'Master List'!$B$22:$C$41,2,FALSE)</f>
        <v>#N/A</v>
      </c>
      <c r="E64" t="e">
        <f>VLOOKUP('Reported Performance Table'!E64,'Master List'!$B$45:$C$143,2,FALSE)</f>
        <v>#N/A</v>
      </c>
      <c r="F64" t="e">
        <f>VLOOKUP('Reported Performance Table'!D64,'Master List'!$B$22:$D$42,3,FALSE)</f>
        <v>#N/A</v>
      </c>
      <c r="G64" s="92" t="e">
        <f>VLOOKUP('Reported Performance Table'!C64,'Master List'!$B$11:$D$19,3,FALSE)</f>
        <v>#N/A</v>
      </c>
      <c r="H64" t="e">
        <f t="shared" si="0"/>
        <v>#N/A</v>
      </c>
      <c r="I64" t="e">
        <f>IF(VLOOKUP('Reported Performance Table'!E64,'Master List'!$B$45:$D$143,3,FALSE)="","No",VLOOKUP('Reported Performance Table'!E64,'Master List'!$B$45:$D$143,3,FALSE))</f>
        <v>#N/A</v>
      </c>
      <c r="J64" s="164" t="str">
        <f>IF('Reported Performance Table'!E64="","",
  IF('Reported Performance Table'!F64="Yes",
   IF('Reported Performance Table'!G64="Premium","Premium_LUNA_CCT","LUNA_CCT"),
   IF('Reported Performance Table'!C64="Outdoor Luminaires",
    IF(OR('Reported Performance Table'!E64="Fuel Pump Canopy Luminaires",'Reported Performance Table'!E64="Sports Lighting"),
     IF('Reported Performance Table'!G64="Premium","Premium_Sports_and_Fuel_Pump_CCT", "Sports_and_Fuel_Pump_CCT"),
     IF('Reported Performance Table'!G64="Premium","Premium_Outdoor_CCT","Outdoor_CCT")),
    IF('Reported Performance Table'!G64="Premium","Premium_CCT","Reported_CCT"))))</f>
        <v/>
      </c>
      <c r="K64" t="str">
        <f>IF('Reported Performance Table'!E64="","",IF(J64="LUNA_CCT",VLOOKUP('Reported Performance Table'!E64,'Master List'!$B$45:$E$143,4,FALSE),"Reported_BUG"))</f>
        <v/>
      </c>
      <c r="L64" t="str">
        <f>IF('Reported Performance Table'!E64="","",IF(AND('Reported Performance Table'!$F64="Yes",OR('Reported Performance Table'!$E64='Master List'!$B$45,'Reported Performance Table'!$E64='Master List'!$B$46,'Reported Performance Table'!$E64='Master List'!$B$47,'Reported Performance Table'!$E64='Master List'!$B$49,'Reported Performance Table'!$E64='Master List'!$B$51,'Reported Performance Table'!$E64='Master List'!$B$115,'Reported Performance Table'!$E64='Master List'!$B$118,'Reported Performance Table'!$E64='Master List'!$B$142)),"LUNA_Dimming","Dimming_Capability_and_Range"))</f>
        <v/>
      </c>
      <c r="M64" s="100" t="e">
        <f>'Reported Performance Table'!#REF!</f>
        <v>#REF!</v>
      </c>
      <c r="N64" s="100" t="e">
        <f>'Reported Performance Table'!#REF!</f>
        <v>#REF!</v>
      </c>
      <c r="O64" s="100" t="e">
        <f>'Reported Performance Table'!#REF!</f>
        <v>#REF!</v>
      </c>
      <c r="P64" t="str">
        <f t="shared" si="1"/>
        <v>No</v>
      </c>
    </row>
    <row r="65" spans="1:16" x14ac:dyDescent="0.25">
      <c r="A65" s="54">
        <v>72</v>
      </c>
      <c r="B65" s="55"/>
      <c r="D65" s="21" t="e">
        <f>VLOOKUP('Reported Performance Table'!D65,'Master List'!$B$22:$C$41,2,FALSE)</f>
        <v>#N/A</v>
      </c>
      <c r="E65" t="e">
        <f>VLOOKUP('Reported Performance Table'!E65,'Master List'!$B$45:$C$143,2,FALSE)</f>
        <v>#N/A</v>
      </c>
      <c r="F65" t="e">
        <f>VLOOKUP('Reported Performance Table'!D65,'Master List'!$B$22:$D$42,3,FALSE)</f>
        <v>#N/A</v>
      </c>
      <c r="G65" s="92" t="e">
        <f>VLOOKUP('Reported Performance Table'!C65,'Master List'!$B$11:$D$19,3,FALSE)</f>
        <v>#N/A</v>
      </c>
      <c r="H65" t="e">
        <f t="shared" si="0"/>
        <v>#N/A</v>
      </c>
      <c r="I65" t="e">
        <f>IF(VLOOKUP('Reported Performance Table'!E65,'Master List'!$B$45:$D$143,3,FALSE)="","No",VLOOKUP('Reported Performance Table'!E65,'Master List'!$B$45:$D$143,3,FALSE))</f>
        <v>#N/A</v>
      </c>
      <c r="J65" s="164" t="str">
        <f>IF('Reported Performance Table'!E65="","",
  IF('Reported Performance Table'!F65="Yes",
   IF('Reported Performance Table'!G65="Premium","Premium_LUNA_CCT","LUNA_CCT"),
   IF('Reported Performance Table'!C65="Outdoor Luminaires",
    IF(OR('Reported Performance Table'!E65="Fuel Pump Canopy Luminaires",'Reported Performance Table'!E65="Sports Lighting"),
     IF('Reported Performance Table'!G65="Premium","Premium_Sports_and_Fuel_Pump_CCT", "Sports_and_Fuel_Pump_CCT"),
     IF('Reported Performance Table'!G65="Premium","Premium_Outdoor_CCT","Outdoor_CCT")),
    IF('Reported Performance Table'!G65="Premium","Premium_CCT","Reported_CCT"))))</f>
        <v/>
      </c>
      <c r="K65" t="str">
        <f>IF('Reported Performance Table'!E65="","",IF(J65="LUNA_CCT",VLOOKUP('Reported Performance Table'!E65,'Master List'!$B$45:$E$143,4,FALSE),"Reported_BUG"))</f>
        <v/>
      </c>
      <c r="L65" t="str">
        <f>IF('Reported Performance Table'!E65="","",IF(AND('Reported Performance Table'!$F65="Yes",OR('Reported Performance Table'!$E65='Master List'!$B$45,'Reported Performance Table'!$E65='Master List'!$B$46,'Reported Performance Table'!$E65='Master List'!$B$47,'Reported Performance Table'!$E65='Master List'!$B$49,'Reported Performance Table'!$E65='Master List'!$B$51,'Reported Performance Table'!$E65='Master List'!$B$115,'Reported Performance Table'!$E65='Master List'!$B$118,'Reported Performance Table'!$E65='Master List'!$B$142)),"LUNA_Dimming","Dimming_Capability_and_Range"))</f>
        <v/>
      </c>
      <c r="M65" s="100" t="e">
        <f>'Reported Performance Table'!#REF!</f>
        <v>#REF!</v>
      </c>
      <c r="N65" s="100" t="e">
        <f>'Reported Performance Table'!#REF!</f>
        <v>#REF!</v>
      </c>
      <c r="O65" s="100" t="e">
        <f>'Reported Performance Table'!#REF!</f>
        <v>#REF!</v>
      </c>
      <c r="P65" t="str">
        <f t="shared" si="1"/>
        <v>No</v>
      </c>
    </row>
    <row r="66" spans="1:16" x14ac:dyDescent="0.25">
      <c r="A66" s="54">
        <v>73</v>
      </c>
      <c r="B66" s="55"/>
      <c r="D66" s="21" t="e">
        <f>VLOOKUP('Reported Performance Table'!D66,'Master List'!$B$22:$C$41,2,FALSE)</f>
        <v>#N/A</v>
      </c>
      <c r="E66" t="e">
        <f>VLOOKUP('Reported Performance Table'!E66,'Master List'!$B$45:$C$143,2,FALSE)</f>
        <v>#N/A</v>
      </c>
      <c r="F66" t="e">
        <f>VLOOKUP('Reported Performance Table'!D66,'Master List'!$B$22:$D$42,3,FALSE)</f>
        <v>#N/A</v>
      </c>
      <c r="G66" s="92" t="e">
        <f>VLOOKUP('Reported Performance Table'!C66,'Master List'!$B$11:$D$19,3,FALSE)</f>
        <v>#N/A</v>
      </c>
      <c r="H66" t="e">
        <f t="shared" si="0"/>
        <v>#N/A</v>
      </c>
      <c r="I66" t="e">
        <f>IF(VLOOKUP('Reported Performance Table'!E66,'Master List'!$B$45:$D$143,3,FALSE)="","No",VLOOKUP('Reported Performance Table'!E66,'Master List'!$B$45:$D$143,3,FALSE))</f>
        <v>#N/A</v>
      </c>
      <c r="J66" s="164" t="str">
        <f>IF('Reported Performance Table'!E66="","",
  IF('Reported Performance Table'!F66="Yes",
   IF('Reported Performance Table'!G66="Premium","Premium_LUNA_CCT","LUNA_CCT"),
   IF('Reported Performance Table'!C66="Outdoor Luminaires",
    IF(OR('Reported Performance Table'!E66="Fuel Pump Canopy Luminaires",'Reported Performance Table'!E66="Sports Lighting"),
     IF('Reported Performance Table'!G66="Premium","Premium_Sports_and_Fuel_Pump_CCT", "Sports_and_Fuel_Pump_CCT"),
     IF('Reported Performance Table'!G66="Premium","Premium_Outdoor_CCT","Outdoor_CCT")),
    IF('Reported Performance Table'!G66="Premium","Premium_CCT","Reported_CCT"))))</f>
        <v/>
      </c>
      <c r="K66" t="str">
        <f>IF('Reported Performance Table'!E66="","",IF(J66="LUNA_CCT",VLOOKUP('Reported Performance Table'!E66,'Master List'!$B$45:$E$143,4,FALSE),"Reported_BUG"))</f>
        <v/>
      </c>
      <c r="L66" t="str">
        <f>IF('Reported Performance Table'!E66="","",IF(AND('Reported Performance Table'!$F66="Yes",OR('Reported Performance Table'!$E66='Master List'!$B$45,'Reported Performance Table'!$E66='Master List'!$B$46,'Reported Performance Table'!$E66='Master List'!$B$47,'Reported Performance Table'!$E66='Master List'!$B$49,'Reported Performance Table'!$E66='Master List'!$B$51,'Reported Performance Table'!$E66='Master List'!$B$115,'Reported Performance Table'!$E66='Master List'!$B$118,'Reported Performance Table'!$E66='Master List'!$B$142)),"LUNA_Dimming","Dimming_Capability_and_Range"))</f>
        <v/>
      </c>
      <c r="M66" s="100" t="e">
        <f>'Reported Performance Table'!#REF!</f>
        <v>#REF!</v>
      </c>
      <c r="N66" s="100" t="e">
        <f>'Reported Performance Table'!#REF!</f>
        <v>#REF!</v>
      </c>
      <c r="O66" s="100" t="e">
        <f>'Reported Performance Table'!#REF!</f>
        <v>#REF!</v>
      </c>
      <c r="P66" t="str">
        <f t="shared" si="1"/>
        <v>No</v>
      </c>
    </row>
    <row r="67" spans="1:16" x14ac:dyDescent="0.25">
      <c r="A67" s="54">
        <v>74</v>
      </c>
      <c r="B67" s="55"/>
      <c r="D67" s="21" t="e">
        <f>VLOOKUP('Reported Performance Table'!D67,'Master List'!$B$22:$C$41,2,FALSE)</f>
        <v>#N/A</v>
      </c>
      <c r="E67" t="e">
        <f>VLOOKUP('Reported Performance Table'!E67,'Master List'!$B$45:$C$143,2,FALSE)</f>
        <v>#N/A</v>
      </c>
      <c r="F67" t="e">
        <f>VLOOKUP('Reported Performance Table'!D67,'Master List'!$B$22:$D$42,3,FALSE)</f>
        <v>#N/A</v>
      </c>
      <c r="G67" s="92" t="e">
        <f>VLOOKUP('Reported Performance Table'!C67,'Master List'!$B$11:$D$19,3,FALSE)</f>
        <v>#N/A</v>
      </c>
      <c r="H67" t="e">
        <f t="shared" si="0"/>
        <v>#N/A</v>
      </c>
      <c r="I67" t="e">
        <f>IF(VLOOKUP('Reported Performance Table'!E67,'Master List'!$B$45:$D$143,3,FALSE)="","No",VLOOKUP('Reported Performance Table'!E67,'Master List'!$B$45:$D$143,3,FALSE))</f>
        <v>#N/A</v>
      </c>
      <c r="J67" s="164" t="str">
        <f>IF('Reported Performance Table'!E67="","",
  IF('Reported Performance Table'!F67="Yes",
   IF('Reported Performance Table'!G67="Premium","Premium_LUNA_CCT","LUNA_CCT"),
   IF('Reported Performance Table'!C67="Outdoor Luminaires",
    IF(OR('Reported Performance Table'!E67="Fuel Pump Canopy Luminaires",'Reported Performance Table'!E67="Sports Lighting"),
     IF('Reported Performance Table'!G67="Premium","Premium_Sports_and_Fuel_Pump_CCT", "Sports_and_Fuel_Pump_CCT"),
     IF('Reported Performance Table'!G67="Premium","Premium_Outdoor_CCT","Outdoor_CCT")),
    IF('Reported Performance Table'!G67="Premium","Premium_CCT","Reported_CCT"))))</f>
        <v/>
      </c>
      <c r="K67" t="str">
        <f>IF('Reported Performance Table'!E67="","",IF(J67="LUNA_CCT",VLOOKUP('Reported Performance Table'!E67,'Master List'!$B$45:$E$143,4,FALSE),"Reported_BUG"))</f>
        <v/>
      </c>
      <c r="L67" t="str">
        <f>IF('Reported Performance Table'!E67="","",IF(AND('Reported Performance Table'!$F67="Yes",OR('Reported Performance Table'!$E67='Master List'!$B$45,'Reported Performance Table'!$E67='Master List'!$B$46,'Reported Performance Table'!$E67='Master List'!$B$47,'Reported Performance Table'!$E67='Master List'!$B$49,'Reported Performance Table'!$E67='Master List'!$B$51,'Reported Performance Table'!$E67='Master List'!$B$115,'Reported Performance Table'!$E67='Master List'!$B$118,'Reported Performance Table'!$E67='Master List'!$B$142)),"LUNA_Dimming","Dimming_Capability_and_Range"))</f>
        <v/>
      </c>
      <c r="M67" s="100" t="e">
        <f>'Reported Performance Table'!#REF!</f>
        <v>#REF!</v>
      </c>
      <c r="N67" s="100" t="e">
        <f>'Reported Performance Table'!#REF!</f>
        <v>#REF!</v>
      </c>
      <c r="O67" s="100" t="e">
        <f>'Reported Performance Table'!#REF!</f>
        <v>#REF!</v>
      </c>
      <c r="P67" t="str">
        <f t="shared" si="1"/>
        <v>No</v>
      </c>
    </row>
    <row r="68" spans="1:16" x14ac:dyDescent="0.25">
      <c r="A68" s="54">
        <v>75</v>
      </c>
      <c r="B68" s="55"/>
      <c r="D68" s="21" t="e">
        <f>VLOOKUP('Reported Performance Table'!D68,'Master List'!$B$22:$C$41,2,FALSE)</f>
        <v>#N/A</v>
      </c>
      <c r="E68" t="e">
        <f>VLOOKUP('Reported Performance Table'!E68,'Master List'!$B$45:$C$143,2,FALSE)</f>
        <v>#N/A</v>
      </c>
      <c r="F68" t="e">
        <f>VLOOKUP('Reported Performance Table'!D68,'Master List'!$B$22:$D$42,3,FALSE)</f>
        <v>#N/A</v>
      </c>
      <c r="G68" s="92" t="e">
        <f>VLOOKUP('Reported Performance Table'!C68,'Master List'!$B$11:$D$19,3,FALSE)</f>
        <v>#N/A</v>
      </c>
      <c r="H68" t="e">
        <f t="shared" si="0"/>
        <v>#N/A</v>
      </c>
      <c r="I68" t="e">
        <f>IF(VLOOKUP('Reported Performance Table'!E68,'Master List'!$B$45:$D$143,3,FALSE)="","No",VLOOKUP('Reported Performance Table'!E68,'Master List'!$B$45:$D$143,3,FALSE))</f>
        <v>#N/A</v>
      </c>
      <c r="J68" s="164" t="str">
        <f>IF('Reported Performance Table'!E68="","",
  IF('Reported Performance Table'!F68="Yes",
   IF('Reported Performance Table'!G68="Premium","Premium_LUNA_CCT","LUNA_CCT"),
   IF('Reported Performance Table'!C68="Outdoor Luminaires",
    IF(OR('Reported Performance Table'!E68="Fuel Pump Canopy Luminaires",'Reported Performance Table'!E68="Sports Lighting"),
     IF('Reported Performance Table'!G68="Premium","Premium_Sports_and_Fuel_Pump_CCT", "Sports_and_Fuel_Pump_CCT"),
     IF('Reported Performance Table'!G68="Premium","Premium_Outdoor_CCT","Outdoor_CCT")),
    IF('Reported Performance Table'!G68="Premium","Premium_CCT","Reported_CCT"))))</f>
        <v/>
      </c>
      <c r="K68" t="str">
        <f>IF('Reported Performance Table'!E68="","",IF(J68="LUNA_CCT",VLOOKUP('Reported Performance Table'!E68,'Master List'!$B$45:$E$143,4,FALSE),"Reported_BUG"))</f>
        <v/>
      </c>
      <c r="L68" t="str">
        <f>IF('Reported Performance Table'!E68="","",IF(AND('Reported Performance Table'!$F68="Yes",OR('Reported Performance Table'!$E68='Master List'!$B$45,'Reported Performance Table'!$E68='Master List'!$B$46,'Reported Performance Table'!$E68='Master List'!$B$47,'Reported Performance Table'!$E68='Master List'!$B$49,'Reported Performance Table'!$E68='Master List'!$B$51,'Reported Performance Table'!$E68='Master List'!$B$115,'Reported Performance Table'!$E68='Master List'!$B$118,'Reported Performance Table'!$E68='Master List'!$B$142)),"LUNA_Dimming","Dimming_Capability_and_Range"))</f>
        <v/>
      </c>
      <c r="M68" s="100" t="e">
        <f>'Reported Performance Table'!#REF!</f>
        <v>#REF!</v>
      </c>
      <c r="N68" s="100" t="e">
        <f>'Reported Performance Table'!#REF!</f>
        <v>#REF!</v>
      </c>
      <c r="O68" s="100" t="e">
        <f>'Reported Performance Table'!#REF!</f>
        <v>#REF!</v>
      </c>
      <c r="P68" t="str">
        <f t="shared" si="1"/>
        <v>No</v>
      </c>
    </row>
    <row r="69" spans="1:16" x14ac:dyDescent="0.25">
      <c r="A69" s="54">
        <v>76</v>
      </c>
      <c r="B69" s="55"/>
      <c r="D69" s="21" t="e">
        <f>VLOOKUP('Reported Performance Table'!D69,'Master List'!$B$22:$C$41,2,FALSE)</f>
        <v>#N/A</v>
      </c>
      <c r="E69" t="e">
        <f>VLOOKUP('Reported Performance Table'!E69,'Master List'!$B$45:$C$143,2,FALSE)</f>
        <v>#N/A</v>
      </c>
      <c r="F69" t="e">
        <f>VLOOKUP('Reported Performance Table'!D69,'Master List'!$B$22:$D$42,3,FALSE)</f>
        <v>#N/A</v>
      </c>
      <c r="G69" s="92" t="e">
        <f>VLOOKUP('Reported Performance Table'!C69,'Master List'!$B$11:$D$19,3,FALSE)</f>
        <v>#N/A</v>
      </c>
      <c r="H69" t="e">
        <f t="shared" si="0"/>
        <v>#N/A</v>
      </c>
      <c r="I69" t="e">
        <f>IF(VLOOKUP('Reported Performance Table'!E69,'Master List'!$B$45:$D$143,3,FALSE)="","No",VLOOKUP('Reported Performance Table'!E69,'Master List'!$B$45:$D$143,3,FALSE))</f>
        <v>#N/A</v>
      </c>
      <c r="J69" s="164" t="str">
        <f>IF('Reported Performance Table'!E69="","",
  IF('Reported Performance Table'!F69="Yes",
   IF('Reported Performance Table'!G69="Premium","Premium_LUNA_CCT","LUNA_CCT"),
   IF('Reported Performance Table'!C69="Outdoor Luminaires",
    IF(OR('Reported Performance Table'!E69="Fuel Pump Canopy Luminaires",'Reported Performance Table'!E69="Sports Lighting"),
     IF('Reported Performance Table'!G69="Premium","Premium_Sports_and_Fuel_Pump_CCT", "Sports_and_Fuel_Pump_CCT"),
     IF('Reported Performance Table'!G69="Premium","Premium_Outdoor_CCT","Outdoor_CCT")),
    IF('Reported Performance Table'!G69="Premium","Premium_CCT","Reported_CCT"))))</f>
        <v/>
      </c>
      <c r="K69" t="str">
        <f>IF('Reported Performance Table'!E69="","",IF(J69="LUNA_CCT",VLOOKUP('Reported Performance Table'!E69,'Master List'!$B$45:$E$143,4,FALSE),"Reported_BUG"))</f>
        <v/>
      </c>
      <c r="L69" t="str">
        <f>IF('Reported Performance Table'!E69="","",IF(AND('Reported Performance Table'!$F69="Yes",OR('Reported Performance Table'!$E69='Master List'!$B$45,'Reported Performance Table'!$E69='Master List'!$B$46,'Reported Performance Table'!$E69='Master List'!$B$47,'Reported Performance Table'!$E69='Master List'!$B$49,'Reported Performance Table'!$E69='Master List'!$B$51,'Reported Performance Table'!$E69='Master List'!$B$115,'Reported Performance Table'!$E69='Master List'!$B$118,'Reported Performance Table'!$E69='Master List'!$B$142)),"LUNA_Dimming","Dimming_Capability_and_Range"))</f>
        <v/>
      </c>
      <c r="M69" s="100" t="e">
        <f>'Reported Performance Table'!#REF!</f>
        <v>#REF!</v>
      </c>
      <c r="N69" s="100" t="e">
        <f>'Reported Performance Table'!#REF!</f>
        <v>#REF!</v>
      </c>
      <c r="O69" s="100" t="e">
        <f>'Reported Performance Table'!#REF!</f>
        <v>#REF!</v>
      </c>
      <c r="P69" t="str">
        <f t="shared" si="1"/>
        <v>No</v>
      </c>
    </row>
    <row r="70" spans="1:16" x14ac:dyDescent="0.25">
      <c r="A70" s="54">
        <v>77</v>
      </c>
      <c r="B70" s="55"/>
      <c r="D70" s="21" t="e">
        <f>VLOOKUP('Reported Performance Table'!D70,'Master List'!$B$22:$C$41,2,FALSE)</f>
        <v>#N/A</v>
      </c>
      <c r="E70" t="e">
        <f>VLOOKUP('Reported Performance Table'!E70,'Master List'!$B$45:$C$143,2,FALSE)</f>
        <v>#N/A</v>
      </c>
      <c r="F70" t="e">
        <f>VLOOKUP('Reported Performance Table'!D70,'Master List'!$B$22:$D$42,3,FALSE)</f>
        <v>#N/A</v>
      </c>
      <c r="G70" s="92" t="e">
        <f>VLOOKUP('Reported Performance Table'!C70,'Master List'!$B$11:$D$19,3,FALSE)</f>
        <v>#N/A</v>
      </c>
      <c r="H70" t="e">
        <f t="shared" si="0"/>
        <v>#N/A</v>
      </c>
      <c r="I70" t="e">
        <f>IF(VLOOKUP('Reported Performance Table'!E70,'Master List'!$B$45:$D$143,3,FALSE)="","No",VLOOKUP('Reported Performance Table'!E70,'Master List'!$B$45:$D$143,3,FALSE))</f>
        <v>#N/A</v>
      </c>
      <c r="J70" s="164" t="str">
        <f>IF('Reported Performance Table'!E70="","",
  IF('Reported Performance Table'!F70="Yes",
   IF('Reported Performance Table'!G70="Premium","Premium_LUNA_CCT","LUNA_CCT"),
   IF('Reported Performance Table'!C70="Outdoor Luminaires",
    IF(OR('Reported Performance Table'!E70="Fuel Pump Canopy Luminaires",'Reported Performance Table'!E70="Sports Lighting"),
     IF('Reported Performance Table'!G70="Premium","Premium_Sports_and_Fuel_Pump_CCT", "Sports_and_Fuel_Pump_CCT"),
     IF('Reported Performance Table'!G70="Premium","Premium_Outdoor_CCT","Outdoor_CCT")),
    IF('Reported Performance Table'!G70="Premium","Premium_CCT","Reported_CCT"))))</f>
        <v/>
      </c>
      <c r="K70" t="str">
        <f>IF('Reported Performance Table'!E70="","",IF(J70="LUNA_CCT",VLOOKUP('Reported Performance Table'!E70,'Master List'!$B$45:$E$143,4,FALSE),"Reported_BUG"))</f>
        <v/>
      </c>
      <c r="L70" t="str">
        <f>IF('Reported Performance Table'!E70="","",IF(AND('Reported Performance Table'!$F70="Yes",OR('Reported Performance Table'!$E70='Master List'!$B$45,'Reported Performance Table'!$E70='Master List'!$B$46,'Reported Performance Table'!$E70='Master List'!$B$47,'Reported Performance Table'!$E70='Master List'!$B$49,'Reported Performance Table'!$E70='Master List'!$B$51,'Reported Performance Table'!$E70='Master List'!$B$115,'Reported Performance Table'!$E70='Master List'!$B$118,'Reported Performance Table'!$E70='Master List'!$B$142)),"LUNA_Dimming","Dimming_Capability_and_Range"))</f>
        <v/>
      </c>
      <c r="M70" s="100" t="e">
        <f>'Reported Performance Table'!#REF!</f>
        <v>#REF!</v>
      </c>
      <c r="N70" s="100" t="e">
        <f>'Reported Performance Table'!#REF!</f>
        <v>#REF!</v>
      </c>
      <c r="O70" s="100" t="e">
        <f>'Reported Performance Table'!#REF!</f>
        <v>#REF!</v>
      </c>
      <c r="P70" t="str">
        <f t="shared" si="1"/>
        <v>No</v>
      </c>
    </row>
    <row r="71" spans="1:16" x14ac:dyDescent="0.25">
      <c r="A71" s="54">
        <v>78</v>
      </c>
      <c r="B71" s="55"/>
      <c r="D71" s="21" t="e">
        <f>VLOOKUP('Reported Performance Table'!D71,'Master List'!$B$22:$C$41,2,FALSE)</f>
        <v>#N/A</v>
      </c>
      <c r="E71" t="e">
        <f>VLOOKUP('Reported Performance Table'!E71,'Master List'!$B$45:$C$143,2,FALSE)</f>
        <v>#N/A</v>
      </c>
      <c r="F71" t="e">
        <f>VLOOKUP('Reported Performance Table'!D71,'Master List'!$B$22:$D$42,3,FALSE)</f>
        <v>#N/A</v>
      </c>
      <c r="G71" s="92" t="e">
        <f>VLOOKUP('Reported Performance Table'!C71,'Master List'!$B$11:$D$19,3,FALSE)</f>
        <v>#N/A</v>
      </c>
      <c r="H71" t="e">
        <f t="shared" si="0"/>
        <v>#N/A</v>
      </c>
      <c r="I71" t="e">
        <f>IF(VLOOKUP('Reported Performance Table'!E71,'Master List'!$B$45:$D$143,3,FALSE)="","No",VLOOKUP('Reported Performance Table'!E71,'Master List'!$B$45:$D$143,3,FALSE))</f>
        <v>#N/A</v>
      </c>
      <c r="J71" s="164" t="str">
        <f>IF('Reported Performance Table'!E71="","",
  IF('Reported Performance Table'!F71="Yes",
   IF('Reported Performance Table'!G71="Premium","Premium_LUNA_CCT","LUNA_CCT"),
   IF('Reported Performance Table'!C71="Outdoor Luminaires",
    IF(OR('Reported Performance Table'!E71="Fuel Pump Canopy Luminaires",'Reported Performance Table'!E71="Sports Lighting"),
     IF('Reported Performance Table'!G71="Premium","Premium_Sports_and_Fuel_Pump_CCT", "Sports_and_Fuel_Pump_CCT"),
     IF('Reported Performance Table'!G71="Premium","Premium_Outdoor_CCT","Outdoor_CCT")),
    IF('Reported Performance Table'!G71="Premium","Premium_CCT","Reported_CCT"))))</f>
        <v/>
      </c>
      <c r="K71" t="str">
        <f>IF('Reported Performance Table'!E71="","",IF(J71="LUNA_CCT",VLOOKUP('Reported Performance Table'!E71,'Master List'!$B$45:$E$143,4,FALSE),"Reported_BUG"))</f>
        <v/>
      </c>
      <c r="L71" t="str">
        <f>IF('Reported Performance Table'!E71="","",IF(AND('Reported Performance Table'!$F71="Yes",OR('Reported Performance Table'!$E71='Master List'!$B$45,'Reported Performance Table'!$E71='Master List'!$B$46,'Reported Performance Table'!$E71='Master List'!$B$47,'Reported Performance Table'!$E71='Master List'!$B$49,'Reported Performance Table'!$E71='Master List'!$B$51,'Reported Performance Table'!$E71='Master List'!$B$115,'Reported Performance Table'!$E71='Master List'!$B$118,'Reported Performance Table'!$E71='Master List'!$B$142)),"LUNA_Dimming","Dimming_Capability_and_Range"))</f>
        <v/>
      </c>
      <c r="M71" s="100" t="e">
        <f>'Reported Performance Table'!#REF!</f>
        <v>#REF!</v>
      </c>
      <c r="N71" s="100" t="e">
        <f>'Reported Performance Table'!#REF!</f>
        <v>#REF!</v>
      </c>
      <c r="O71" s="100" t="e">
        <f>'Reported Performance Table'!#REF!</f>
        <v>#REF!</v>
      </c>
      <c r="P71" t="str">
        <f t="shared" si="1"/>
        <v>No</v>
      </c>
    </row>
    <row r="72" spans="1:16" x14ac:dyDescent="0.25">
      <c r="A72" s="54">
        <v>79</v>
      </c>
      <c r="B72" s="55"/>
      <c r="D72" s="21" t="e">
        <f>VLOOKUP('Reported Performance Table'!D72,'Master List'!$B$22:$C$41,2,FALSE)</f>
        <v>#N/A</v>
      </c>
      <c r="E72" t="e">
        <f>VLOOKUP('Reported Performance Table'!E72,'Master List'!$B$45:$C$143,2,FALSE)</f>
        <v>#N/A</v>
      </c>
      <c r="F72" t="e">
        <f>VLOOKUP('Reported Performance Table'!D72,'Master List'!$B$22:$D$42,3,FALSE)</f>
        <v>#N/A</v>
      </c>
      <c r="G72" s="92" t="e">
        <f>VLOOKUP('Reported Performance Table'!C72,'Master List'!$B$11:$D$19,3,FALSE)</f>
        <v>#N/A</v>
      </c>
      <c r="H72" t="e">
        <f t="shared" si="0"/>
        <v>#N/A</v>
      </c>
      <c r="I72" t="e">
        <f>IF(VLOOKUP('Reported Performance Table'!E72,'Master List'!$B$45:$D$143,3,FALSE)="","No",VLOOKUP('Reported Performance Table'!E72,'Master List'!$B$45:$D$143,3,FALSE))</f>
        <v>#N/A</v>
      </c>
      <c r="J72" s="164" t="str">
        <f>IF('Reported Performance Table'!E72="","",
  IF('Reported Performance Table'!F72="Yes",
   IF('Reported Performance Table'!G72="Premium","Premium_LUNA_CCT","LUNA_CCT"),
   IF('Reported Performance Table'!C72="Outdoor Luminaires",
    IF(OR('Reported Performance Table'!E72="Fuel Pump Canopy Luminaires",'Reported Performance Table'!E72="Sports Lighting"),
     IF('Reported Performance Table'!G72="Premium","Premium_Sports_and_Fuel_Pump_CCT", "Sports_and_Fuel_Pump_CCT"),
     IF('Reported Performance Table'!G72="Premium","Premium_Outdoor_CCT","Outdoor_CCT")),
    IF('Reported Performance Table'!G72="Premium","Premium_CCT","Reported_CCT"))))</f>
        <v/>
      </c>
      <c r="K72" t="str">
        <f>IF('Reported Performance Table'!E72="","",IF(J72="LUNA_CCT",VLOOKUP('Reported Performance Table'!E72,'Master List'!$B$45:$E$143,4,FALSE),"Reported_BUG"))</f>
        <v/>
      </c>
      <c r="L72" t="str">
        <f>IF('Reported Performance Table'!E72="","",IF(AND('Reported Performance Table'!$F72="Yes",OR('Reported Performance Table'!$E72='Master List'!$B$45,'Reported Performance Table'!$E72='Master List'!$B$46,'Reported Performance Table'!$E72='Master List'!$B$47,'Reported Performance Table'!$E72='Master List'!$B$49,'Reported Performance Table'!$E72='Master List'!$B$51,'Reported Performance Table'!$E72='Master List'!$B$115,'Reported Performance Table'!$E72='Master List'!$B$118,'Reported Performance Table'!$E72='Master List'!$B$142)),"LUNA_Dimming","Dimming_Capability_and_Range"))</f>
        <v/>
      </c>
      <c r="M72" s="100" t="e">
        <f>'Reported Performance Table'!#REF!</f>
        <v>#REF!</v>
      </c>
      <c r="N72" s="100" t="e">
        <f>'Reported Performance Table'!#REF!</f>
        <v>#REF!</v>
      </c>
      <c r="O72" s="100" t="e">
        <f>'Reported Performance Table'!#REF!</f>
        <v>#REF!</v>
      </c>
      <c r="P72" t="str">
        <f t="shared" si="1"/>
        <v>No</v>
      </c>
    </row>
    <row r="73" spans="1:16" x14ac:dyDescent="0.25">
      <c r="A73" s="54">
        <v>80</v>
      </c>
      <c r="B73" s="55"/>
      <c r="D73" s="21" t="e">
        <f>VLOOKUP('Reported Performance Table'!D73,'Master List'!$B$22:$C$41,2,FALSE)</f>
        <v>#N/A</v>
      </c>
      <c r="E73" t="e">
        <f>VLOOKUP('Reported Performance Table'!E73,'Master List'!$B$45:$C$143,2,FALSE)</f>
        <v>#N/A</v>
      </c>
      <c r="F73" t="e">
        <f>VLOOKUP('Reported Performance Table'!D73,'Master List'!$B$22:$D$42,3,FALSE)</f>
        <v>#N/A</v>
      </c>
      <c r="G73" s="92" t="e">
        <f>VLOOKUP('Reported Performance Table'!C73,'Master List'!$B$11:$D$19,3,FALSE)</f>
        <v>#N/A</v>
      </c>
      <c r="H73" t="e">
        <f t="shared" si="0"/>
        <v>#N/A</v>
      </c>
      <c r="I73" t="e">
        <f>IF(VLOOKUP('Reported Performance Table'!E73,'Master List'!$B$45:$D$143,3,FALSE)="","No",VLOOKUP('Reported Performance Table'!E73,'Master List'!$B$45:$D$143,3,FALSE))</f>
        <v>#N/A</v>
      </c>
      <c r="J73" s="164" t="str">
        <f>IF('Reported Performance Table'!E73="","",
  IF('Reported Performance Table'!F73="Yes",
   IF('Reported Performance Table'!G73="Premium","Premium_LUNA_CCT","LUNA_CCT"),
   IF('Reported Performance Table'!C73="Outdoor Luminaires",
    IF(OR('Reported Performance Table'!E73="Fuel Pump Canopy Luminaires",'Reported Performance Table'!E73="Sports Lighting"),
     IF('Reported Performance Table'!G73="Premium","Premium_Sports_and_Fuel_Pump_CCT", "Sports_and_Fuel_Pump_CCT"),
     IF('Reported Performance Table'!G73="Premium","Premium_Outdoor_CCT","Outdoor_CCT")),
    IF('Reported Performance Table'!G73="Premium","Premium_CCT","Reported_CCT"))))</f>
        <v/>
      </c>
      <c r="K73" t="str">
        <f>IF('Reported Performance Table'!E73="","",IF(J73="LUNA_CCT",VLOOKUP('Reported Performance Table'!E73,'Master List'!$B$45:$E$143,4,FALSE),"Reported_BUG"))</f>
        <v/>
      </c>
      <c r="L73" t="str">
        <f>IF('Reported Performance Table'!E73="","",IF(AND('Reported Performance Table'!$F73="Yes",OR('Reported Performance Table'!$E73='Master List'!$B$45,'Reported Performance Table'!$E73='Master List'!$B$46,'Reported Performance Table'!$E73='Master List'!$B$47,'Reported Performance Table'!$E73='Master List'!$B$49,'Reported Performance Table'!$E73='Master List'!$B$51,'Reported Performance Table'!$E73='Master List'!$B$115,'Reported Performance Table'!$E73='Master List'!$B$118,'Reported Performance Table'!$E73='Master List'!$B$142)),"LUNA_Dimming","Dimming_Capability_and_Range"))</f>
        <v/>
      </c>
      <c r="M73" s="100" t="e">
        <f>'Reported Performance Table'!#REF!</f>
        <v>#REF!</v>
      </c>
      <c r="N73" s="100" t="e">
        <f>'Reported Performance Table'!#REF!</f>
        <v>#REF!</v>
      </c>
      <c r="O73" s="100" t="e">
        <f>'Reported Performance Table'!#REF!</f>
        <v>#REF!</v>
      </c>
      <c r="P73" t="str">
        <f t="shared" si="1"/>
        <v>No</v>
      </c>
    </row>
    <row r="74" spans="1:16" x14ac:dyDescent="0.25">
      <c r="A74" s="54">
        <v>81</v>
      </c>
      <c r="B74" s="55"/>
      <c r="D74" s="21" t="e">
        <f>VLOOKUP('Reported Performance Table'!D74,'Master List'!$B$22:$C$41,2,FALSE)</f>
        <v>#N/A</v>
      </c>
      <c r="E74" t="e">
        <f>VLOOKUP('Reported Performance Table'!E74,'Master List'!$B$45:$C$143,2,FALSE)</f>
        <v>#N/A</v>
      </c>
      <c r="F74" t="e">
        <f>VLOOKUP('Reported Performance Table'!D74,'Master List'!$B$22:$D$42,3,FALSE)</f>
        <v>#N/A</v>
      </c>
      <c r="G74" s="92" t="e">
        <f>VLOOKUP('Reported Performance Table'!C74,'Master List'!$B$11:$D$19,3,FALSE)</f>
        <v>#N/A</v>
      </c>
      <c r="H74" t="e">
        <f t="shared" si="0"/>
        <v>#N/A</v>
      </c>
      <c r="I74" t="e">
        <f>IF(VLOOKUP('Reported Performance Table'!E74,'Master List'!$B$45:$D$143,3,FALSE)="","No",VLOOKUP('Reported Performance Table'!E74,'Master List'!$B$45:$D$143,3,FALSE))</f>
        <v>#N/A</v>
      </c>
      <c r="J74" s="164" t="str">
        <f>IF('Reported Performance Table'!E74="","",
  IF('Reported Performance Table'!F74="Yes",
   IF('Reported Performance Table'!G74="Premium","Premium_LUNA_CCT","LUNA_CCT"),
   IF('Reported Performance Table'!C74="Outdoor Luminaires",
    IF(OR('Reported Performance Table'!E74="Fuel Pump Canopy Luminaires",'Reported Performance Table'!E74="Sports Lighting"),
     IF('Reported Performance Table'!G74="Premium","Premium_Sports_and_Fuel_Pump_CCT", "Sports_and_Fuel_Pump_CCT"),
     IF('Reported Performance Table'!G74="Premium","Premium_Outdoor_CCT","Outdoor_CCT")),
    IF('Reported Performance Table'!G74="Premium","Premium_CCT","Reported_CCT"))))</f>
        <v/>
      </c>
      <c r="K74" t="str">
        <f>IF('Reported Performance Table'!E74="","",IF(J74="LUNA_CCT",VLOOKUP('Reported Performance Table'!E74,'Master List'!$B$45:$E$143,4,FALSE),"Reported_BUG"))</f>
        <v/>
      </c>
      <c r="L74" t="str">
        <f>IF('Reported Performance Table'!E74="","",IF(AND('Reported Performance Table'!$F74="Yes",OR('Reported Performance Table'!$E74='Master List'!$B$45,'Reported Performance Table'!$E74='Master List'!$B$46,'Reported Performance Table'!$E74='Master List'!$B$47,'Reported Performance Table'!$E74='Master List'!$B$49,'Reported Performance Table'!$E74='Master List'!$B$51,'Reported Performance Table'!$E74='Master List'!$B$115,'Reported Performance Table'!$E74='Master List'!$B$118,'Reported Performance Table'!$E74='Master List'!$B$142)),"LUNA_Dimming","Dimming_Capability_and_Range"))</f>
        <v/>
      </c>
      <c r="M74" s="100" t="e">
        <f>'Reported Performance Table'!#REF!</f>
        <v>#REF!</v>
      </c>
      <c r="N74" s="100" t="e">
        <f>'Reported Performance Table'!#REF!</f>
        <v>#REF!</v>
      </c>
      <c r="O74" s="100" t="e">
        <f>'Reported Performance Table'!#REF!</f>
        <v>#REF!</v>
      </c>
      <c r="P74" t="str">
        <f t="shared" si="1"/>
        <v>No</v>
      </c>
    </row>
    <row r="75" spans="1:16" x14ac:dyDescent="0.25">
      <c r="A75" s="54">
        <v>82</v>
      </c>
      <c r="B75" s="55"/>
      <c r="D75" s="21" t="e">
        <f>VLOOKUP('Reported Performance Table'!D75,'Master List'!$B$22:$C$41,2,FALSE)</f>
        <v>#N/A</v>
      </c>
      <c r="E75" t="e">
        <f>VLOOKUP('Reported Performance Table'!E75,'Master List'!$B$45:$C$143,2,FALSE)</f>
        <v>#N/A</v>
      </c>
      <c r="F75" t="e">
        <f>VLOOKUP('Reported Performance Table'!D75,'Master List'!$B$22:$D$42,3,FALSE)</f>
        <v>#N/A</v>
      </c>
      <c r="G75" s="92" t="e">
        <f>VLOOKUP('Reported Performance Table'!C75,'Master List'!$B$11:$D$19,3,FALSE)</f>
        <v>#N/A</v>
      </c>
      <c r="H75" t="e">
        <f t="shared" ref="H75:H138" si="2">CONCATENATE(F75,G75)</f>
        <v>#N/A</v>
      </c>
      <c r="I75" t="e">
        <f>IF(VLOOKUP('Reported Performance Table'!E75,'Master List'!$B$45:$D$143,3,FALSE)="","No",VLOOKUP('Reported Performance Table'!E75,'Master List'!$B$45:$D$143,3,FALSE))</f>
        <v>#N/A</v>
      </c>
      <c r="J75" s="164" t="str">
        <f>IF('Reported Performance Table'!E75="","",
  IF('Reported Performance Table'!F75="Yes",
   IF('Reported Performance Table'!G75="Premium","Premium_LUNA_CCT","LUNA_CCT"),
   IF('Reported Performance Table'!C75="Outdoor Luminaires",
    IF(OR('Reported Performance Table'!E75="Fuel Pump Canopy Luminaires",'Reported Performance Table'!E75="Sports Lighting"),
     IF('Reported Performance Table'!G75="Premium","Premium_Sports_and_Fuel_Pump_CCT", "Sports_and_Fuel_Pump_CCT"),
     IF('Reported Performance Table'!G75="Premium","Premium_Outdoor_CCT","Outdoor_CCT")),
    IF('Reported Performance Table'!G75="Premium","Premium_CCT","Reported_CCT"))))</f>
        <v/>
      </c>
      <c r="K75" t="str">
        <f>IF('Reported Performance Table'!E75="","",IF(J75="LUNA_CCT",VLOOKUP('Reported Performance Table'!E75,'Master List'!$B$45:$E$143,4,FALSE),"Reported_BUG"))</f>
        <v/>
      </c>
      <c r="L75" t="str">
        <f>IF('Reported Performance Table'!E75="","",IF(AND('Reported Performance Table'!$F75="Yes",OR('Reported Performance Table'!$E75='Master List'!$B$45,'Reported Performance Table'!$E75='Master List'!$B$46,'Reported Performance Table'!$E75='Master List'!$B$47,'Reported Performance Table'!$E75='Master List'!$B$49,'Reported Performance Table'!$E75='Master List'!$B$51,'Reported Performance Table'!$E75='Master List'!$B$115,'Reported Performance Table'!$E75='Master List'!$B$118,'Reported Performance Table'!$E75='Master List'!$B$142)),"LUNA_Dimming","Dimming_Capability_and_Range"))</f>
        <v/>
      </c>
      <c r="M75" s="100" t="e">
        <f>'Reported Performance Table'!#REF!</f>
        <v>#REF!</v>
      </c>
      <c r="N75" s="100" t="e">
        <f>'Reported Performance Table'!#REF!</f>
        <v>#REF!</v>
      </c>
      <c r="O75" s="100" t="e">
        <f>'Reported Performance Table'!#REF!</f>
        <v>#REF!</v>
      </c>
      <c r="P75" t="str">
        <f t="shared" si="1"/>
        <v>No</v>
      </c>
    </row>
    <row r="76" spans="1:16" x14ac:dyDescent="0.25">
      <c r="A76" s="54">
        <v>83</v>
      </c>
      <c r="B76" s="55"/>
      <c r="D76" s="21" t="e">
        <f>VLOOKUP('Reported Performance Table'!D76,'Master List'!$B$22:$C$41,2,FALSE)</f>
        <v>#N/A</v>
      </c>
      <c r="E76" t="e">
        <f>VLOOKUP('Reported Performance Table'!E76,'Master List'!$B$45:$C$143,2,FALSE)</f>
        <v>#N/A</v>
      </c>
      <c r="F76" t="e">
        <f>VLOOKUP('Reported Performance Table'!D76,'Master List'!$B$22:$D$42,3,FALSE)</f>
        <v>#N/A</v>
      </c>
      <c r="G76" s="92" t="e">
        <f>VLOOKUP('Reported Performance Table'!C76,'Master List'!$B$11:$D$19,3,FALSE)</f>
        <v>#N/A</v>
      </c>
      <c r="H76" t="e">
        <f t="shared" si="2"/>
        <v>#N/A</v>
      </c>
      <c r="I76" t="e">
        <f>IF(VLOOKUP('Reported Performance Table'!E76,'Master List'!$B$45:$D$143,3,FALSE)="","No",VLOOKUP('Reported Performance Table'!E76,'Master List'!$B$45:$D$143,3,FALSE))</f>
        <v>#N/A</v>
      </c>
      <c r="J76" s="164" t="str">
        <f>IF('Reported Performance Table'!E76="","",
  IF('Reported Performance Table'!F76="Yes",
   IF('Reported Performance Table'!G76="Premium","Premium_LUNA_CCT","LUNA_CCT"),
   IF('Reported Performance Table'!C76="Outdoor Luminaires",
    IF(OR('Reported Performance Table'!E76="Fuel Pump Canopy Luminaires",'Reported Performance Table'!E76="Sports Lighting"),
     IF('Reported Performance Table'!G76="Premium","Premium_Sports_and_Fuel_Pump_CCT", "Sports_and_Fuel_Pump_CCT"),
     IF('Reported Performance Table'!G76="Premium","Premium_Outdoor_CCT","Outdoor_CCT")),
    IF('Reported Performance Table'!G76="Premium","Premium_CCT","Reported_CCT"))))</f>
        <v/>
      </c>
      <c r="K76" t="str">
        <f>IF('Reported Performance Table'!E76="","",IF(J76="LUNA_CCT",VLOOKUP('Reported Performance Table'!E76,'Master List'!$B$45:$E$143,4,FALSE),"Reported_BUG"))</f>
        <v/>
      </c>
      <c r="L76" t="str">
        <f>IF('Reported Performance Table'!E76="","",IF(AND('Reported Performance Table'!$F76="Yes",OR('Reported Performance Table'!$E76='Master List'!$B$45,'Reported Performance Table'!$E76='Master List'!$B$46,'Reported Performance Table'!$E76='Master List'!$B$47,'Reported Performance Table'!$E76='Master List'!$B$49,'Reported Performance Table'!$E76='Master List'!$B$51,'Reported Performance Table'!$E76='Master List'!$B$115,'Reported Performance Table'!$E76='Master List'!$B$118,'Reported Performance Table'!$E76='Master List'!$B$142)),"LUNA_Dimming","Dimming_Capability_and_Range"))</f>
        <v/>
      </c>
      <c r="M76" s="100" t="e">
        <f>'Reported Performance Table'!#REF!</f>
        <v>#REF!</v>
      </c>
      <c r="N76" s="100" t="e">
        <f>'Reported Performance Table'!#REF!</f>
        <v>#REF!</v>
      </c>
      <c r="O76" s="100" t="e">
        <f>'Reported Performance Table'!#REF!</f>
        <v>#REF!</v>
      </c>
      <c r="P76" t="str">
        <f t="shared" ref="P76:P139" si="3">IF(COUNTIF(M76:O76,"Yes")=3,"Yes","No")</f>
        <v>No</v>
      </c>
    </row>
    <row r="77" spans="1:16" x14ac:dyDescent="0.25">
      <c r="A77" s="54">
        <v>84</v>
      </c>
      <c r="B77" s="55"/>
      <c r="D77" s="21" t="e">
        <f>VLOOKUP('Reported Performance Table'!D77,'Master List'!$B$22:$C$41,2,FALSE)</f>
        <v>#N/A</v>
      </c>
      <c r="E77" t="e">
        <f>VLOOKUP('Reported Performance Table'!E77,'Master List'!$B$45:$C$143,2,FALSE)</f>
        <v>#N/A</v>
      </c>
      <c r="F77" t="e">
        <f>VLOOKUP('Reported Performance Table'!D77,'Master List'!$B$22:$D$42,3,FALSE)</f>
        <v>#N/A</v>
      </c>
      <c r="G77" s="92" t="e">
        <f>VLOOKUP('Reported Performance Table'!C77,'Master List'!$B$11:$D$19,3,FALSE)</f>
        <v>#N/A</v>
      </c>
      <c r="H77" t="e">
        <f t="shared" si="2"/>
        <v>#N/A</v>
      </c>
      <c r="I77" t="e">
        <f>IF(VLOOKUP('Reported Performance Table'!E77,'Master List'!$B$45:$D$143,3,FALSE)="","No",VLOOKUP('Reported Performance Table'!E77,'Master List'!$B$45:$D$143,3,FALSE))</f>
        <v>#N/A</v>
      </c>
      <c r="J77" s="164" t="str">
        <f>IF('Reported Performance Table'!E77="","",
  IF('Reported Performance Table'!F77="Yes",
   IF('Reported Performance Table'!G77="Premium","Premium_LUNA_CCT","LUNA_CCT"),
   IF('Reported Performance Table'!C77="Outdoor Luminaires",
    IF(OR('Reported Performance Table'!E77="Fuel Pump Canopy Luminaires",'Reported Performance Table'!E77="Sports Lighting"),
     IF('Reported Performance Table'!G77="Premium","Premium_Sports_and_Fuel_Pump_CCT", "Sports_and_Fuel_Pump_CCT"),
     IF('Reported Performance Table'!G77="Premium","Premium_Outdoor_CCT","Outdoor_CCT")),
    IF('Reported Performance Table'!G77="Premium","Premium_CCT","Reported_CCT"))))</f>
        <v/>
      </c>
      <c r="K77" t="str">
        <f>IF('Reported Performance Table'!E77="","",IF(J77="LUNA_CCT",VLOOKUP('Reported Performance Table'!E77,'Master List'!$B$45:$E$143,4,FALSE),"Reported_BUG"))</f>
        <v/>
      </c>
      <c r="L77" t="str">
        <f>IF('Reported Performance Table'!E77="","",IF(AND('Reported Performance Table'!$F77="Yes",OR('Reported Performance Table'!$E77='Master List'!$B$45,'Reported Performance Table'!$E77='Master List'!$B$46,'Reported Performance Table'!$E77='Master List'!$B$47,'Reported Performance Table'!$E77='Master List'!$B$49,'Reported Performance Table'!$E77='Master List'!$B$51,'Reported Performance Table'!$E77='Master List'!$B$115,'Reported Performance Table'!$E77='Master List'!$B$118,'Reported Performance Table'!$E77='Master List'!$B$142)),"LUNA_Dimming","Dimming_Capability_and_Range"))</f>
        <v/>
      </c>
      <c r="M77" s="100" t="e">
        <f>'Reported Performance Table'!#REF!</f>
        <v>#REF!</v>
      </c>
      <c r="N77" s="100" t="e">
        <f>'Reported Performance Table'!#REF!</f>
        <v>#REF!</v>
      </c>
      <c r="O77" s="100" t="e">
        <f>'Reported Performance Table'!#REF!</f>
        <v>#REF!</v>
      </c>
      <c r="P77" t="str">
        <f t="shared" si="3"/>
        <v>No</v>
      </c>
    </row>
    <row r="78" spans="1:16" x14ac:dyDescent="0.25">
      <c r="A78" s="54">
        <v>85</v>
      </c>
      <c r="B78" s="55"/>
      <c r="D78" s="21" t="e">
        <f>VLOOKUP('Reported Performance Table'!D78,'Master List'!$B$22:$C$41,2,FALSE)</f>
        <v>#N/A</v>
      </c>
      <c r="E78" t="e">
        <f>VLOOKUP('Reported Performance Table'!E78,'Master List'!$B$45:$C$143,2,FALSE)</f>
        <v>#N/A</v>
      </c>
      <c r="F78" t="e">
        <f>VLOOKUP('Reported Performance Table'!D78,'Master List'!$B$22:$D$42,3,FALSE)</f>
        <v>#N/A</v>
      </c>
      <c r="G78" s="92" t="e">
        <f>VLOOKUP('Reported Performance Table'!C78,'Master List'!$B$11:$D$19,3,FALSE)</f>
        <v>#N/A</v>
      </c>
      <c r="H78" t="e">
        <f t="shared" si="2"/>
        <v>#N/A</v>
      </c>
      <c r="I78" t="e">
        <f>IF(VLOOKUP('Reported Performance Table'!E78,'Master List'!$B$45:$D$143,3,FALSE)="","No",VLOOKUP('Reported Performance Table'!E78,'Master List'!$B$45:$D$143,3,FALSE))</f>
        <v>#N/A</v>
      </c>
      <c r="J78" s="164" t="str">
        <f>IF('Reported Performance Table'!E78="","",
  IF('Reported Performance Table'!F78="Yes",
   IF('Reported Performance Table'!G78="Premium","Premium_LUNA_CCT","LUNA_CCT"),
   IF('Reported Performance Table'!C78="Outdoor Luminaires",
    IF(OR('Reported Performance Table'!E78="Fuel Pump Canopy Luminaires",'Reported Performance Table'!E78="Sports Lighting"),
     IF('Reported Performance Table'!G78="Premium","Premium_Sports_and_Fuel_Pump_CCT", "Sports_and_Fuel_Pump_CCT"),
     IF('Reported Performance Table'!G78="Premium","Premium_Outdoor_CCT","Outdoor_CCT")),
    IF('Reported Performance Table'!G78="Premium","Premium_CCT","Reported_CCT"))))</f>
        <v/>
      </c>
      <c r="K78" t="str">
        <f>IF('Reported Performance Table'!E78="","",IF(J78="LUNA_CCT",VLOOKUP('Reported Performance Table'!E78,'Master List'!$B$45:$E$143,4,FALSE),"Reported_BUG"))</f>
        <v/>
      </c>
      <c r="L78" t="str">
        <f>IF('Reported Performance Table'!E78="","",IF(AND('Reported Performance Table'!$F78="Yes",OR('Reported Performance Table'!$E78='Master List'!$B$45,'Reported Performance Table'!$E78='Master List'!$B$46,'Reported Performance Table'!$E78='Master List'!$B$47,'Reported Performance Table'!$E78='Master List'!$B$49,'Reported Performance Table'!$E78='Master List'!$B$51,'Reported Performance Table'!$E78='Master List'!$B$115,'Reported Performance Table'!$E78='Master List'!$B$118,'Reported Performance Table'!$E78='Master List'!$B$142)),"LUNA_Dimming","Dimming_Capability_and_Range"))</f>
        <v/>
      </c>
      <c r="M78" s="100" t="e">
        <f>'Reported Performance Table'!#REF!</f>
        <v>#REF!</v>
      </c>
      <c r="N78" s="100" t="e">
        <f>'Reported Performance Table'!#REF!</f>
        <v>#REF!</v>
      </c>
      <c r="O78" s="100" t="e">
        <f>'Reported Performance Table'!#REF!</f>
        <v>#REF!</v>
      </c>
      <c r="P78" t="str">
        <f t="shared" si="3"/>
        <v>No</v>
      </c>
    </row>
    <row r="79" spans="1:16" x14ac:dyDescent="0.25">
      <c r="A79" s="54">
        <v>86</v>
      </c>
      <c r="B79" s="55"/>
      <c r="D79" s="21" t="e">
        <f>VLOOKUP('Reported Performance Table'!D79,'Master List'!$B$22:$C$41,2,FALSE)</f>
        <v>#N/A</v>
      </c>
      <c r="E79" t="e">
        <f>VLOOKUP('Reported Performance Table'!E79,'Master List'!$B$45:$C$143,2,FALSE)</f>
        <v>#N/A</v>
      </c>
      <c r="F79" t="e">
        <f>VLOOKUP('Reported Performance Table'!D79,'Master List'!$B$22:$D$42,3,FALSE)</f>
        <v>#N/A</v>
      </c>
      <c r="G79" s="92" t="e">
        <f>VLOOKUP('Reported Performance Table'!C79,'Master List'!$B$11:$D$19,3,FALSE)</f>
        <v>#N/A</v>
      </c>
      <c r="H79" t="e">
        <f t="shared" si="2"/>
        <v>#N/A</v>
      </c>
      <c r="I79" t="e">
        <f>IF(VLOOKUP('Reported Performance Table'!E79,'Master List'!$B$45:$D$143,3,FALSE)="","No",VLOOKUP('Reported Performance Table'!E79,'Master List'!$B$45:$D$143,3,FALSE))</f>
        <v>#N/A</v>
      </c>
      <c r="J79" s="164" t="str">
        <f>IF('Reported Performance Table'!E79="","",
  IF('Reported Performance Table'!F79="Yes",
   IF('Reported Performance Table'!G79="Premium","Premium_LUNA_CCT","LUNA_CCT"),
   IF('Reported Performance Table'!C79="Outdoor Luminaires",
    IF(OR('Reported Performance Table'!E79="Fuel Pump Canopy Luminaires",'Reported Performance Table'!E79="Sports Lighting"),
     IF('Reported Performance Table'!G79="Premium","Premium_Sports_and_Fuel_Pump_CCT", "Sports_and_Fuel_Pump_CCT"),
     IF('Reported Performance Table'!G79="Premium","Premium_Outdoor_CCT","Outdoor_CCT")),
    IF('Reported Performance Table'!G79="Premium","Premium_CCT","Reported_CCT"))))</f>
        <v/>
      </c>
      <c r="K79" t="str">
        <f>IF('Reported Performance Table'!E79="","",IF(J79="LUNA_CCT",VLOOKUP('Reported Performance Table'!E79,'Master List'!$B$45:$E$143,4,FALSE),"Reported_BUG"))</f>
        <v/>
      </c>
      <c r="L79" t="str">
        <f>IF('Reported Performance Table'!E79="","",IF(AND('Reported Performance Table'!$F79="Yes",OR('Reported Performance Table'!$E79='Master List'!$B$45,'Reported Performance Table'!$E79='Master List'!$B$46,'Reported Performance Table'!$E79='Master List'!$B$47,'Reported Performance Table'!$E79='Master List'!$B$49,'Reported Performance Table'!$E79='Master List'!$B$51,'Reported Performance Table'!$E79='Master List'!$B$115,'Reported Performance Table'!$E79='Master List'!$B$118,'Reported Performance Table'!$E79='Master List'!$B$142)),"LUNA_Dimming","Dimming_Capability_and_Range"))</f>
        <v/>
      </c>
      <c r="M79" s="100" t="e">
        <f>'Reported Performance Table'!#REF!</f>
        <v>#REF!</v>
      </c>
      <c r="N79" s="100" t="e">
        <f>'Reported Performance Table'!#REF!</f>
        <v>#REF!</v>
      </c>
      <c r="O79" s="100" t="e">
        <f>'Reported Performance Table'!#REF!</f>
        <v>#REF!</v>
      </c>
      <c r="P79" t="str">
        <f t="shared" si="3"/>
        <v>No</v>
      </c>
    </row>
    <row r="80" spans="1:16" x14ac:dyDescent="0.25">
      <c r="A80" s="54">
        <v>87</v>
      </c>
      <c r="B80" s="55"/>
      <c r="D80" s="21" t="e">
        <f>VLOOKUP('Reported Performance Table'!D80,'Master List'!$B$22:$C$41,2,FALSE)</f>
        <v>#N/A</v>
      </c>
      <c r="E80" t="e">
        <f>VLOOKUP('Reported Performance Table'!E80,'Master List'!$B$45:$C$143,2,FALSE)</f>
        <v>#N/A</v>
      </c>
      <c r="F80" t="e">
        <f>VLOOKUP('Reported Performance Table'!D80,'Master List'!$B$22:$D$42,3,FALSE)</f>
        <v>#N/A</v>
      </c>
      <c r="G80" s="92" t="e">
        <f>VLOOKUP('Reported Performance Table'!C80,'Master List'!$B$11:$D$19,3,FALSE)</f>
        <v>#N/A</v>
      </c>
      <c r="H80" t="e">
        <f t="shared" si="2"/>
        <v>#N/A</v>
      </c>
      <c r="I80" t="e">
        <f>IF(VLOOKUP('Reported Performance Table'!E80,'Master List'!$B$45:$D$143,3,FALSE)="","No",VLOOKUP('Reported Performance Table'!E80,'Master List'!$B$45:$D$143,3,FALSE))</f>
        <v>#N/A</v>
      </c>
      <c r="J80" s="164" t="str">
        <f>IF('Reported Performance Table'!E80="","",
  IF('Reported Performance Table'!F80="Yes",
   IF('Reported Performance Table'!G80="Premium","Premium_LUNA_CCT","LUNA_CCT"),
   IF('Reported Performance Table'!C80="Outdoor Luminaires",
    IF(OR('Reported Performance Table'!E80="Fuel Pump Canopy Luminaires",'Reported Performance Table'!E80="Sports Lighting"),
     IF('Reported Performance Table'!G80="Premium","Premium_Sports_and_Fuel_Pump_CCT", "Sports_and_Fuel_Pump_CCT"),
     IF('Reported Performance Table'!G80="Premium","Premium_Outdoor_CCT","Outdoor_CCT")),
    IF('Reported Performance Table'!G80="Premium","Premium_CCT","Reported_CCT"))))</f>
        <v/>
      </c>
      <c r="K80" t="str">
        <f>IF('Reported Performance Table'!E80="","",IF(J80="LUNA_CCT",VLOOKUP('Reported Performance Table'!E80,'Master List'!$B$45:$E$143,4,FALSE),"Reported_BUG"))</f>
        <v/>
      </c>
      <c r="L80" t="str">
        <f>IF('Reported Performance Table'!E80="","",IF(AND('Reported Performance Table'!$F80="Yes",OR('Reported Performance Table'!$E80='Master List'!$B$45,'Reported Performance Table'!$E80='Master List'!$B$46,'Reported Performance Table'!$E80='Master List'!$B$47,'Reported Performance Table'!$E80='Master List'!$B$49,'Reported Performance Table'!$E80='Master List'!$B$51,'Reported Performance Table'!$E80='Master List'!$B$115,'Reported Performance Table'!$E80='Master List'!$B$118,'Reported Performance Table'!$E80='Master List'!$B$142)),"LUNA_Dimming","Dimming_Capability_and_Range"))</f>
        <v/>
      </c>
      <c r="M80" s="100" t="e">
        <f>'Reported Performance Table'!#REF!</f>
        <v>#REF!</v>
      </c>
      <c r="N80" s="100" t="e">
        <f>'Reported Performance Table'!#REF!</f>
        <v>#REF!</v>
      </c>
      <c r="O80" s="100" t="e">
        <f>'Reported Performance Table'!#REF!</f>
        <v>#REF!</v>
      </c>
      <c r="P80" t="str">
        <f t="shared" si="3"/>
        <v>No</v>
      </c>
    </row>
    <row r="81" spans="1:16" x14ac:dyDescent="0.25">
      <c r="A81" s="54">
        <v>88</v>
      </c>
      <c r="B81" s="55"/>
      <c r="D81" s="21" t="e">
        <f>VLOOKUP('Reported Performance Table'!D81,'Master List'!$B$22:$C$41,2,FALSE)</f>
        <v>#N/A</v>
      </c>
      <c r="E81" t="e">
        <f>VLOOKUP('Reported Performance Table'!E81,'Master List'!$B$45:$C$143,2,FALSE)</f>
        <v>#N/A</v>
      </c>
      <c r="F81" t="e">
        <f>VLOOKUP('Reported Performance Table'!D81,'Master List'!$B$22:$D$42,3,FALSE)</f>
        <v>#N/A</v>
      </c>
      <c r="G81" s="92" t="e">
        <f>VLOOKUP('Reported Performance Table'!C81,'Master List'!$B$11:$D$19,3,FALSE)</f>
        <v>#N/A</v>
      </c>
      <c r="H81" t="e">
        <f t="shared" si="2"/>
        <v>#N/A</v>
      </c>
      <c r="I81" t="e">
        <f>IF(VLOOKUP('Reported Performance Table'!E81,'Master List'!$B$45:$D$143,3,FALSE)="","No",VLOOKUP('Reported Performance Table'!E81,'Master List'!$B$45:$D$143,3,FALSE))</f>
        <v>#N/A</v>
      </c>
      <c r="J81" s="164" t="str">
        <f>IF('Reported Performance Table'!E81="","",
  IF('Reported Performance Table'!F81="Yes",
   IF('Reported Performance Table'!G81="Premium","Premium_LUNA_CCT","LUNA_CCT"),
   IF('Reported Performance Table'!C81="Outdoor Luminaires",
    IF(OR('Reported Performance Table'!E81="Fuel Pump Canopy Luminaires",'Reported Performance Table'!E81="Sports Lighting"),
     IF('Reported Performance Table'!G81="Premium","Premium_Sports_and_Fuel_Pump_CCT", "Sports_and_Fuel_Pump_CCT"),
     IF('Reported Performance Table'!G81="Premium","Premium_Outdoor_CCT","Outdoor_CCT")),
    IF('Reported Performance Table'!G81="Premium","Premium_CCT","Reported_CCT"))))</f>
        <v/>
      </c>
      <c r="K81" t="str">
        <f>IF('Reported Performance Table'!E81="","",IF(J81="LUNA_CCT",VLOOKUP('Reported Performance Table'!E81,'Master List'!$B$45:$E$143,4,FALSE),"Reported_BUG"))</f>
        <v/>
      </c>
      <c r="L81" t="str">
        <f>IF('Reported Performance Table'!E81="","",IF(AND('Reported Performance Table'!$F81="Yes",OR('Reported Performance Table'!$E81='Master List'!$B$45,'Reported Performance Table'!$E81='Master List'!$B$46,'Reported Performance Table'!$E81='Master List'!$B$47,'Reported Performance Table'!$E81='Master List'!$B$49,'Reported Performance Table'!$E81='Master List'!$B$51,'Reported Performance Table'!$E81='Master List'!$B$115,'Reported Performance Table'!$E81='Master List'!$B$118,'Reported Performance Table'!$E81='Master List'!$B$142)),"LUNA_Dimming","Dimming_Capability_and_Range"))</f>
        <v/>
      </c>
      <c r="M81" s="100" t="e">
        <f>'Reported Performance Table'!#REF!</f>
        <v>#REF!</v>
      </c>
      <c r="N81" s="100" t="e">
        <f>'Reported Performance Table'!#REF!</f>
        <v>#REF!</v>
      </c>
      <c r="O81" s="100" t="e">
        <f>'Reported Performance Table'!#REF!</f>
        <v>#REF!</v>
      </c>
      <c r="P81" t="str">
        <f t="shared" si="3"/>
        <v>No</v>
      </c>
    </row>
    <row r="82" spans="1:16" x14ac:dyDescent="0.25">
      <c r="A82" s="54">
        <v>89</v>
      </c>
      <c r="B82" s="55"/>
      <c r="D82" s="21" t="e">
        <f>VLOOKUP('Reported Performance Table'!D82,'Master List'!$B$22:$C$41,2,FALSE)</f>
        <v>#N/A</v>
      </c>
      <c r="E82" t="e">
        <f>VLOOKUP('Reported Performance Table'!E82,'Master List'!$B$45:$C$143,2,FALSE)</f>
        <v>#N/A</v>
      </c>
      <c r="F82" t="e">
        <f>VLOOKUP('Reported Performance Table'!D82,'Master List'!$B$22:$D$42,3,FALSE)</f>
        <v>#N/A</v>
      </c>
      <c r="G82" s="92" t="e">
        <f>VLOOKUP('Reported Performance Table'!C82,'Master List'!$B$11:$D$19,3,FALSE)</f>
        <v>#N/A</v>
      </c>
      <c r="H82" t="e">
        <f t="shared" si="2"/>
        <v>#N/A</v>
      </c>
      <c r="I82" t="e">
        <f>IF(VLOOKUP('Reported Performance Table'!E82,'Master List'!$B$45:$D$143,3,FALSE)="","No",VLOOKUP('Reported Performance Table'!E82,'Master List'!$B$45:$D$143,3,FALSE))</f>
        <v>#N/A</v>
      </c>
      <c r="J82" s="164" t="str">
        <f>IF('Reported Performance Table'!E82="","",
  IF('Reported Performance Table'!F82="Yes",
   IF('Reported Performance Table'!G82="Premium","Premium_LUNA_CCT","LUNA_CCT"),
   IF('Reported Performance Table'!C82="Outdoor Luminaires",
    IF(OR('Reported Performance Table'!E82="Fuel Pump Canopy Luminaires",'Reported Performance Table'!E82="Sports Lighting"),
     IF('Reported Performance Table'!G82="Premium","Premium_Sports_and_Fuel_Pump_CCT", "Sports_and_Fuel_Pump_CCT"),
     IF('Reported Performance Table'!G82="Premium","Premium_Outdoor_CCT","Outdoor_CCT")),
    IF('Reported Performance Table'!G82="Premium","Premium_CCT","Reported_CCT"))))</f>
        <v/>
      </c>
      <c r="K82" t="str">
        <f>IF('Reported Performance Table'!E82="","",IF(J82="LUNA_CCT",VLOOKUP('Reported Performance Table'!E82,'Master List'!$B$45:$E$143,4,FALSE),"Reported_BUG"))</f>
        <v/>
      </c>
      <c r="L82" t="str">
        <f>IF('Reported Performance Table'!E82="","",IF(AND('Reported Performance Table'!$F82="Yes",OR('Reported Performance Table'!$E82='Master List'!$B$45,'Reported Performance Table'!$E82='Master List'!$B$46,'Reported Performance Table'!$E82='Master List'!$B$47,'Reported Performance Table'!$E82='Master List'!$B$49,'Reported Performance Table'!$E82='Master List'!$B$51,'Reported Performance Table'!$E82='Master List'!$B$115,'Reported Performance Table'!$E82='Master List'!$B$118,'Reported Performance Table'!$E82='Master List'!$B$142)),"LUNA_Dimming","Dimming_Capability_and_Range"))</f>
        <v/>
      </c>
      <c r="M82" s="100" t="e">
        <f>'Reported Performance Table'!#REF!</f>
        <v>#REF!</v>
      </c>
      <c r="N82" s="100" t="e">
        <f>'Reported Performance Table'!#REF!</f>
        <v>#REF!</v>
      </c>
      <c r="O82" s="100" t="e">
        <f>'Reported Performance Table'!#REF!</f>
        <v>#REF!</v>
      </c>
      <c r="P82" t="str">
        <f t="shared" si="3"/>
        <v>No</v>
      </c>
    </row>
    <row r="83" spans="1:16" x14ac:dyDescent="0.25">
      <c r="A83" s="54">
        <v>90</v>
      </c>
      <c r="B83" s="55"/>
      <c r="D83" s="21" t="e">
        <f>VLOOKUP('Reported Performance Table'!D83,'Master List'!$B$22:$C$41,2,FALSE)</f>
        <v>#N/A</v>
      </c>
      <c r="E83" t="e">
        <f>VLOOKUP('Reported Performance Table'!E83,'Master List'!$B$45:$C$143,2,FALSE)</f>
        <v>#N/A</v>
      </c>
      <c r="F83" t="e">
        <f>VLOOKUP('Reported Performance Table'!D83,'Master List'!$B$22:$D$42,3,FALSE)</f>
        <v>#N/A</v>
      </c>
      <c r="G83" s="92" t="e">
        <f>VLOOKUP('Reported Performance Table'!C83,'Master List'!$B$11:$D$19,3,FALSE)</f>
        <v>#N/A</v>
      </c>
      <c r="H83" t="e">
        <f t="shared" si="2"/>
        <v>#N/A</v>
      </c>
      <c r="I83" t="e">
        <f>IF(VLOOKUP('Reported Performance Table'!E83,'Master List'!$B$45:$D$143,3,FALSE)="","No",VLOOKUP('Reported Performance Table'!E83,'Master List'!$B$45:$D$143,3,FALSE))</f>
        <v>#N/A</v>
      </c>
      <c r="J83" s="164" t="str">
        <f>IF('Reported Performance Table'!E83="","",
  IF('Reported Performance Table'!F83="Yes",
   IF('Reported Performance Table'!G83="Premium","Premium_LUNA_CCT","LUNA_CCT"),
   IF('Reported Performance Table'!C83="Outdoor Luminaires",
    IF(OR('Reported Performance Table'!E83="Fuel Pump Canopy Luminaires",'Reported Performance Table'!E83="Sports Lighting"),
     IF('Reported Performance Table'!G83="Premium","Premium_Sports_and_Fuel_Pump_CCT", "Sports_and_Fuel_Pump_CCT"),
     IF('Reported Performance Table'!G83="Premium","Premium_Outdoor_CCT","Outdoor_CCT")),
    IF('Reported Performance Table'!G83="Premium","Premium_CCT","Reported_CCT"))))</f>
        <v/>
      </c>
      <c r="K83" t="str">
        <f>IF('Reported Performance Table'!E83="","",IF(J83="LUNA_CCT",VLOOKUP('Reported Performance Table'!E83,'Master List'!$B$45:$E$143,4,FALSE),"Reported_BUG"))</f>
        <v/>
      </c>
      <c r="L83" t="str">
        <f>IF('Reported Performance Table'!E83="","",IF(AND('Reported Performance Table'!$F83="Yes",OR('Reported Performance Table'!$E83='Master List'!$B$45,'Reported Performance Table'!$E83='Master List'!$B$46,'Reported Performance Table'!$E83='Master List'!$B$47,'Reported Performance Table'!$E83='Master List'!$B$49,'Reported Performance Table'!$E83='Master List'!$B$51,'Reported Performance Table'!$E83='Master List'!$B$115,'Reported Performance Table'!$E83='Master List'!$B$118,'Reported Performance Table'!$E83='Master List'!$B$142)),"LUNA_Dimming","Dimming_Capability_and_Range"))</f>
        <v/>
      </c>
      <c r="M83" s="100" t="e">
        <f>'Reported Performance Table'!#REF!</f>
        <v>#REF!</v>
      </c>
      <c r="N83" s="100" t="e">
        <f>'Reported Performance Table'!#REF!</f>
        <v>#REF!</v>
      </c>
      <c r="O83" s="100" t="e">
        <f>'Reported Performance Table'!#REF!</f>
        <v>#REF!</v>
      </c>
      <c r="P83" t="str">
        <f t="shared" si="3"/>
        <v>No</v>
      </c>
    </row>
    <row r="84" spans="1:16" x14ac:dyDescent="0.25">
      <c r="A84" s="54">
        <v>91</v>
      </c>
      <c r="B84" s="55"/>
      <c r="D84" s="21" t="e">
        <f>VLOOKUP('Reported Performance Table'!D84,'Master List'!$B$22:$C$41,2,FALSE)</f>
        <v>#N/A</v>
      </c>
      <c r="E84" t="e">
        <f>VLOOKUP('Reported Performance Table'!E84,'Master List'!$B$45:$C$143,2,FALSE)</f>
        <v>#N/A</v>
      </c>
      <c r="F84" t="e">
        <f>VLOOKUP('Reported Performance Table'!D84,'Master List'!$B$22:$D$42,3,FALSE)</f>
        <v>#N/A</v>
      </c>
      <c r="G84" s="92" t="e">
        <f>VLOOKUP('Reported Performance Table'!C84,'Master List'!$B$11:$D$19,3,FALSE)</f>
        <v>#N/A</v>
      </c>
      <c r="H84" t="e">
        <f t="shared" si="2"/>
        <v>#N/A</v>
      </c>
      <c r="I84" t="e">
        <f>IF(VLOOKUP('Reported Performance Table'!E84,'Master List'!$B$45:$D$143,3,FALSE)="","No",VLOOKUP('Reported Performance Table'!E84,'Master List'!$B$45:$D$143,3,FALSE))</f>
        <v>#N/A</v>
      </c>
      <c r="J84" s="164" t="str">
        <f>IF('Reported Performance Table'!E84="","",
  IF('Reported Performance Table'!F84="Yes",
   IF('Reported Performance Table'!G84="Premium","Premium_LUNA_CCT","LUNA_CCT"),
   IF('Reported Performance Table'!C84="Outdoor Luminaires",
    IF(OR('Reported Performance Table'!E84="Fuel Pump Canopy Luminaires",'Reported Performance Table'!E84="Sports Lighting"),
     IF('Reported Performance Table'!G84="Premium","Premium_Sports_and_Fuel_Pump_CCT", "Sports_and_Fuel_Pump_CCT"),
     IF('Reported Performance Table'!G84="Premium","Premium_Outdoor_CCT","Outdoor_CCT")),
    IF('Reported Performance Table'!G84="Premium","Premium_CCT","Reported_CCT"))))</f>
        <v/>
      </c>
      <c r="K84" t="str">
        <f>IF('Reported Performance Table'!E84="","",IF(J84="LUNA_CCT",VLOOKUP('Reported Performance Table'!E84,'Master List'!$B$45:$E$143,4,FALSE),"Reported_BUG"))</f>
        <v/>
      </c>
      <c r="L84" t="str">
        <f>IF('Reported Performance Table'!E84="","",IF(AND('Reported Performance Table'!$F84="Yes",OR('Reported Performance Table'!$E84='Master List'!$B$45,'Reported Performance Table'!$E84='Master List'!$B$46,'Reported Performance Table'!$E84='Master List'!$B$47,'Reported Performance Table'!$E84='Master List'!$B$49,'Reported Performance Table'!$E84='Master List'!$B$51,'Reported Performance Table'!$E84='Master List'!$B$115,'Reported Performance Table'!$E84='Master List'!$B$118,'Reported Performance Table'!$E84='Master List'!$B$142)),"LUNA_Dimming","Dimming_Capability_and_Range"))</f>
        <v/>
      </c>
      <c r="M84" s="100" t="e">
        <f>'Reported Performance Table'!#REF!</f>
        <v>#REF!</v>
      </c>
      <c r="N84" s="100" t="e">
        <f>'Reported Performance Table'!#REF!</f>
        <v>#REF!</v>
      </c>
      <c r="O84" s="100" t="e">
        <f>'Reported Performance Table'!#REF!</f>
        <v>#REF!</v>
      </c>
      <c r="P84" t="str">
        <f t="shared" si="3"/>
        <v>No</v>
      </c>
    </row>
    <row r="85" spans="1:16" x14ac:dyDescent="0.25">
      <c r="A85" s="54">
        <v>92</v>
      </c>
      <c r="B85" s="55"/>
      <c r="D85" s="21" t="e">
        <f>VLOOKUP('Reported Performance Table'!D85,'Master List'!$B$22:$C$41,2,FALSE)</f>
        <v>#N/A</v>
      </c>
      <c r="E85" t="e">
        <f>VLOOKUP('Reported Performance Table'!E85,'Master List'!$B$45:$C$143,2,FALSE)</f>
        <v>#N/A</v>
      </c>
      <c r="F85" t="e">
        <f>VLOOKUP('Reported Performance Table'!D85,'Master List'!$B$22:$D$42,3,FALSE)</f>
        <v>#N/A</v>
      </c>
      <c r="G85" s="92" t="e">
        <f>VLOOKUP('Reported Performance Table'!C85,'Master List'!$B$11:$D$19,3,FALSE)</f>
        <v>#N/A</v>
      </c>
      <c r="H85" t="e">
        <f t="shared" si="2"/>
        <v>#N/A</v>
      </c>
      <c r="I85" t="e">
        <f>IF(VLOOKUP('Reported Performance Table'!E85,'Master List'!$B$45:$D$143,3,FALSE)="","No",VLOOKUP('Reported Performance Table'!E85,'Master List'!$B$45:$D$143,3,FALSE))</f>
        <v>#N/A</v>
      </c>
      <c r="J85" s="164" t="str">
        <f>IF('Reported Performance Table'!E85="","",
  IF('Reported Performance Table'!F85="Yes",
   IF('Reported Performance Table'!G85="Premium","Premium_LUNA_CCT","LUNA_CCT"),
   IF('Reported Performance Table'!C85="Outdoor Luminaires",
    IF(OR('Reported Performance Table'!E85="Fuel Pump Canopy Luminaires",'Reported Performance Table'!E85="Sports Lighting"),
     IF('Reported Performance Table'!G85="Premium","Premium_Sports_and_Fuel_Pump_CCT", "Sports_and_Fuel_Pump_CCT"),
     IF('Reported Performance Table'!G85="Premium","Premium_Outdoor_CCT","Outdoor_CCT")),
    IF('Reported Performance Table'!G85="Premium","Premium_CCT","Reported_CCT"))))</f>
        <v/>
      </c>
      <c r="K85" t="str">
        <f>IF('Reported Performance Table'!E85="","",IF(J85="LUNA_CCT",VLOOKUP('Reported Performance Table'!E85,'Master List'!$B$45:$E$143,4,FALSE),"Reported_BUG"))</f>
        <v/>
      </c>
      <c r="L85" t="str">
        <f>IF('Reported Performance Table'!E85="","",IF(AND('Reported Performance Table'!$F85="Yes",OR('Reported Performance Table'!$E85='Master List'!$B$45,'Reported Performance Table'!$E85='Master List'!$B$46,'Reported Performance Table'!$E85='Master List'!$B$47,'Reported Performance Table'!$E85='Master List'!$B$49,'Reported Performance Table'!$E85='Master List'!$B$51,'Reported Performance Table'!$E85='Master List'!$B$115,'Reported Performance Table'!$E85='Master List'!$B$118,'Reported Performance Table'!$E85='Master List'!$B$142)),"LUNA_Dimming","Dimming_Capability_and_Range"))</f>
        <v/>
      </c>
      <c r="M85" s="100" t="e">
        <f>'Reported Performance Table'!#REF!</f>
        <v>#REF!</v>
      </c>
      <c r="N85" s="100" t="e">
        <f>'Reported Performance Table'!#REF!</f>
        <v>#REF!</v>
      </c>
      <c r="O85" s="100" t="e">
        <f>'Reported Performance Table'!#REF!</f>
        <v>#REF!</v>
      </c>
      <c r="P85" t="str">
        <f t="shared" si="3"/>
        <v>No</v>
      </c>
    </row>
    <row r="86" spans="1:16" x14ac:dyDescent="0.25">
      <c r="A86" s="54">
        <v>93</v>
      </c>
      <c r="B86" s="55"/>
      <c r="D86" s="21" t="e">
        <f>VLOOKUP('Reported Performance Table'!D86,'Master List'!$B$22:$C$41,2,FALSE)</f>
        <v>#N/A</v>
      </c>
      <c r="E86" t="e">
        <f>VLOOKUP('Reported Performance Table'!E86,'Master List'!$B$45:$C$143,2,FALSE)</f>
        <v>#N/A</v>
      </c>
      <c r="F86" t="e">
        <f>VLOOKUP('Reported Performance Table'!D86,'Master List'!$B$22:$D$42,3,FALSE)</f>
        <v>#N/A</v>
      </c>
      <c r="G86" s="92" t="e">
        <f>VLOOKUP('Reported Performance Table'!C86,'Master List'!$B$11:$D$19,3,FALSE)</f>
        <v>#N/A</v>
      </c>
      <c r="H86" t="e">
        <f t="shared" si="2"/>
        <v>#N/A</v>
      </c>
      <c r="I86" t="e">
        <f>IF(VLOOKUP('Reported Performance Table'!E86,'Master List'!$B$45:$D$143,3,FALSE)="","No",VLOOKUP('Reported Performance Table'!E86,'Master List'!$B$45:$D$143,3,FALSE))</f>
        <v>#N/A</v>
      </c>
      <c r="J86" s="164" t="str">
        <f>IF('Reported Performance Table'!E86="","",
  IF('Reported Performance Table'!F86="Yes",
   IF('Reported Performance Table'!G86="Premium","Premium_LUNA_CCT","LUNA_CCT"),
   IF('Reported Performance Table'!C86="Outdoor Luminaires",
    IF(OR('Reported Performance Table'!E86="Fuel Pump Canopy Luminaires",'Reported Performance Table'!E86="Sports Lighting"),
     IF('Reported Performance Table'!G86="Premium","Premium_Sports_and_Fuel_Pump_CCT", "Sports_and_Fuel_Pump_CCT"),
     IF('Reported Performance Table'!G86="Premium","Premium_Outdoor_CCT","Outdoor_CCT")),
    IF('Reported Performance Table'!G86="Premium","Premium_CCT","Reported_CCT"))))</f>
        <v/>
      </c>
      <c r="K86" t="str">
        <f>IF('Reported Performance Table'!E86="","",IF(J86="LUNA_CCT",VLOOKUP('Reported Performance Table'!E86,'Master List'!$B$45:$E$143,4,FALSE),"Reported_BUG"))</f>
        <v/>
      </c>
      <c r="L86" t="str">
        <f>IF('Reported Performance Table'!E86="","",IF(AND('Reported Performance Table'!$F86="Yes",OR('Reported Performance Table'!$E86='Master List'!$B$45,'Reported Performance Table'!$E86='Master List'!$B$46,'Reported Performance Table'!$E86='Master List'!$B$47,'Reported Performance Table'!$E86='Master List'!$B$49,'Reported Performance Table'!$E86='Master List'!$B$51,'Reported Performance Table'!$E86='Master List'!$B$115,'Reported Performance Table'!$E86='Master List'!$B$118,'Reported Performance Table'!$E86='Master List'!$B$142)),"LUNA_Dimming","Dimming_Capability_and_Range"))</f>
        <v/>
      </c>
      <c r="M86" s="100" t="e">
        <f>'Reported Performance Table'!#REF!</f>
        <v>#REF!</v>
      </c>
      <c r="N86" s="100" t="e">
        <f>'Reported Performance Table'!#REF!</f>
        <v>#REF!</v>
      </c>
      <c r="O86" s="100" t="e">
        <f>'Reported Performance Table'!#REF!</f>
        <v>#REF!</v>
      </c>
      <c r="P86" t="str">
        <f t="shared" si="3"/>
        <v>No</v>
      </c>
    </row>
    <row r="87" spans="1:16" x14ac:dyDescent="0.25">
      <c r="A87" s="54">
        <v>94</v>
      </c>
      <c r="B87" s="55"/>
      <c r="D87" s="21" t="e">
        <f>VLOOKUP('Reported Performance Table'!D87,'Master List'!$B$22:$C$41,2,FALSE)</f>
        <v>#N/A</v>
      </c>
      <c r="E87" t="e">
        <f>VLOOKUP('Reported Performance Table'!E87,'Master List'!$B$45:$C$143,2,FALSE)</f>
        <v>#N/A</v>
      </c>
      <c r="F87" t="e">
        <f>VLOOKUP('Reported Performance Table'!D87,'Master List'!$B$22:$D$42,3,FALSE)</f>
        <v>#N/A</v>
      </c>
      <c r="G87" s="92" t="e">
        <f>VLOOKUP('Reported Performance Table'!C87,'Master List'!$B$11:$D$19,3,FALSE)</f>
        <v>#N/A</v>
      </c>
      <c r="H87" t="e">
        <f t="shared" si="2"/>
        <v>#N/A</v>
      </c>
      <c r="I87" t="e">
        <f>IF(VLOOKUP('Reported Performance Table'!E87,'Master List'!$B$45:$D$143,3,FALSE)="","No",VLOOKUP('Reported Performance Table'!E87,'Master List'!$B$45:$D$143,3,FALSE))</f>
        <v>#N/A</v>
      </c>
      <c r="J87" s="164" t="str">
        <f>IF('Reported Performance Table'!E87="","",
  IF('Reported Performance Table'!F87="Yes",
   IF('Reported Performance Table'!G87="Premium","Premium_LUNA_CCT","LUNA_CCT"),
   IF('Reported Performance Table'!C87="Outdoor Luminaires",
    IF(OR('Reported Performance Table'!E87="Fuel Pump Canopy Luminaires",'Reported Performance Table'!E87="Sports Lighting"),
     IF('Reported Performance Table'!G87="Premium","Premium_Sports_and_Fuel_Pump_CCT", "Sports_and_Fuel_Pump_CCT"),
     IF('Reported Performance Table'!G87="Premium","Premium_Outdoor_CCT","Outdoor_CCT")),
    IF('Reported Performance Table'!G87="Premium","Premium_CCT","Reported_CCT"))))</f>
        <v/>
      </c>
      <c r="K87" t="str">
        <f>IF('Reported Performance Table'!E87="","",IF(J87="LUNA_CCT",VLOOKUP('Reported Performance Table'!E87,'Master List'!$B$45:$E$143,4,FALSE),"Reported_BUG"))</f>
        <v/>
      </c>
      <c r="L87" t="str">
        <f>IF('Reported Performance Table'!E87="","",IF(AND('Reported Performance Table'!$F87="Yes",OR('Reported Performance Table'!$E87='Master List'!$B$45,'Reported Performance Table'!$E87='Master List'!$B$46,'Reported Performance Table'!$E87='Master List'!$B$47,'Reported Performance Table'!$E87='Master List'!$B$49,'Reported Performance Table'!$E87='Master List'!$B$51,'Reported Performance Table'!$E87='Master List'!$B$115,'Reported Performance Table'!$E87='Master List'!$B$118,'Reported Performance Table'!$E87='Master List'!$B$142)),"LUNA_Dimming","Dimming_Capability_and_Range"))</f>
        <v/>
      </c>
      <c r="M87" s="100" t="e">
        <f>'Reported Performance Table'!#REF!</f>
        <v>#REF!</v>
      </c>
      <c r="N87" s="100" t="e">
        <f>'Reported Performance Table'!#REF!</f>
        <v>#REF!</v>
      </c>
      <c r="O87" s="100" t="e">
        <f>'Reported Performance Table'!#REF!</f>
        <v>#REF!</v>
      </c>
      <c r="P87" t="str">
        <f t="shared" si="3"/>
        <v>No</v>
      </c>
    </row>
    <row r="88" spans="1:16" x14ac:dyDescent="0.25">
      <c r="A88" s="54">
        <v>95</v>
      </c>
      <c r="B88" s="55"/>
      <c r="D88" s="21" t="e">
        <f>VLOOKUP('Reported Performance Table'!D88,'Master List'!$B$22:$C$41,2,FALSE)</f>
        <v>#N/A</v>
      </c>
      <c r="E88" t="e">
        <f>VLOOKUP('Reported Performance Table'!E88,'Master List'!$B$45:$C$143,2,FALSE)</f>
        <v>#N/A</v>
      </c>
      <c r="F88" t="e">
        <f>VLOOKUP('Reported Performance Table'!D88,'Master List'!$B$22:$D$42,3,FALSE)</f>
        <v>#N/A</v>
      </c>
      <c r="G88" s="92" t="e">
        <f>VLOOKUP('Reported Performance Table'!C88,'Master List'!$B$11:$D$19,3,FALSE)</f>
        <v>#N/A</v>
      </c>
      <c r="H88" t="e">
        <f t="shared" si="2"/>
        <v>#N/A</v>
      </c>
      <c r="I88" t="e">
        <f>IF(VLOOKUP('Reported Performance Table'!E88,'Master List'!$B$45:$D$143,3,FALSE)="","No",VLOOKUP('Reported Performance Table'!E88,'Master List'!$B$45:$D$143,3,FALSE))</f>
        <v>#N/A</v>
      </c>
      <c r="J88" s="164" t="str">
        <f>IF('Reported Performance Table'!E88="","",
  IF('Reported Performance Table'!F88="Yes",
   IF('Reported Performance Table'!G88="Premium","Premium_LUNA_CCT","LUNA_CCT"),
   IF('Reported Performance Table'!C88="Outdoor Luminaires",
    IF(OR('Reported Performance Table'!E88="Fuel Pump Canopy Luminaires",'Reported Performance Table'!E88="Sports Lighting"),
     IF('Reported Performance Table'!G88="Premium","Premium_Sports_and_Fuel_Pump_CCT", "Sports_and_Fuel_Pump_CCT"),
     IF('Reported Performance Table'!G88="Premium","Premium_Outdoor_CCT","Outdoor_CCT")),
    IF('Reported Performance Table'!G88="Premium","Premium_CCT","Reported_CCT"))))</f>
        <v/>
      </c>
      <c r="K88" t="str">
        <f>IF('Reported Performance Table'!E88="","",IF(J88="LUNA_CCT",VLOOKUP('Reported Performance Table'!E88,'Master List'!$B$45:$E$143,4,FALSE),"Reported_BUG"))</f>
        <v/>
      </c>
      <c r="L88" t="str">
        <f>IF('Reported Performance Table'!E88="","",IF(AND('Reported Performance Table'!$F88="Yes",OR('Reported Performance Table'!$E88='Master List'!$B$45,'Reported Performance Table'!$E88='Master List'!$B$46,'Reported Performance Table'!$E88='Master List'!$B$47,'Reported Performance Table'!$E88='Master List'!$B$49,'Reported Performance Table'!$E88='Master List'!$B$51,'Reported Performance Table'!$E88='Master List'!$B$115,'Reported Performance Table'!$E88='Master List'!$B$118,'Reported Performance Table'!$E88='Master List'!$B$142)),"LUNA_Dimming","Dimming_Capability_and_Range"))</f>
        <v/>
      </c>
      <c r="M88" s="100" t="e">
        <f>'Reported Performance Table'!#REF!</f>
        <v>#REF!</v>
      </c>
      <c r="N88" s="100" t="e">
        <f>'Reported Performance Table'!#REF!</f>
        <v>#REF!</v>
      </c>
      <c r="O88" s="100" t="e">
        <f>'Reported Performance Table'!#REF!</f>
        <v>#REF!</v>
      </c>
      <c r="P88" t="str">
        <f t="shared" si="3"/>
        <v>No</v>
      </c>
    </row>
    <row r="89" spans="1:16" x14ac:dyDescent="0.25">
      <c r="A89" s="54">
        <v>96</v>
      </c>
      <c r="B89" s="55"/>
      <c r="D89" s="21" t="e">
        <f>VLOOKUP('Reported Performance Table'!D89,'Master List'!$B$22:$C$41,2,FALSE)</f>
        <v>#N/A</v>
      </c>
      <c r="E89" t="e">
        <f>VLOOKUP('Reported Performance Table'!E89,'Master List'!$B$45:$C$143,2,FALSE)</f>
        <v>#N/A</v>
      </c>
      <c r="F89" t="e">
        <f>VLOOKUP('Reported Performance Table'!D89,'Master List'!$B$22:$D$42,3,FALSE)</f>
        <v>#N/A</v>
      </c>
      <c r="G89" s="92" t="e">
        <f>VLOOKUP('Reported Performance Table'!C89,'Master List'!$B$11:$D$19,3,FALSE)</f>
        <v>#N/A</v>
      </c>
      <c r="H89" t="e">
        <f t="shared" si="2"/>
        <v>#N/A</v>
      </c>
      <c r="I89" t="e">
        <f>IF(VLOOKUP('Reported Performance Table'!E89,'Master List'!$B$45:$D$143,3,FALSE)="","No",VLOOKUP('Reported Performance Table'!E89,'Master List'!$B$45:$D$143,3,FALSE))</f>
        <v>#N/A</v>
      </c>
      <c r="J89" s="164" t="str">
        <f>IF('Reported Performance Table'!E89="","",
  IF('Reported Performance Table'!F89="Yes",
   IF('Reported Performance Table'!G89="Premium","Premium_LUNA_CCT","LUNA_CCT"),
   IF('Reported Performance Table'!C89="Outdoor Luminaires",
    IF(OR('Reported Performance Table'!E89="Fuel Pump Canopy Luminaires",'Reported Performance Table'!E89="Sports Lighting"),
     IF('Reported Performance Table'!G89="Premium","Premium_Sports_and_Fuel_Pump_CCT", "Sports_and_Fuel_Pump_CCT"),
     IF('Reported Performance Table'!G89="Premium","Premium_Outdoor_CCT","Outdoor_CCT")),
    IF('Reported Performance Table'!G89="Premium","Premium_CCT","Reported_CCT"))))</f>
        <v/>
      </c>
      <c r="K89" t="str">
        <f>IF('Reported Performance Table'!E89="","",IF(J89="LUNA_CCT",VLOOKUP('Reported Performance Table'!E89,'Master List'!$B$45:$E$143,4,FALSE),"Reported_BUG"))</f>
        <v/>
      </c>
      <c r="L89" t="str">
        <f>IF('Reported Performance Table'!E89="","",IF(AND('Reported Performance Table'!$F89="Yes",OR('Reported Performance Table'!$E89='Master List'!$B$45,'Reported Performance Table'!$E89='Master List'!$B$46,'Reported Performance Table'!$E89='Master List'!$B$47,'Reported Performance Table'!$E89='Master List'!$B$49,'Reported Performance Table'!$E89='Master List'!$B$51,'Reported Performance Table'!$E89='Master List'!$B$115,'Reported Performance Table'!$E89='Master List'!$B$118,'Reported Performance Table'!$E89='Master List'!$B$142)),"LUNA_Dimming","Dimming_Capability_and_Range"))</f>
        <v/>
      </c>
      <c r="M89" s="100" t="e">
        <f>'Reported Performance Table'!#REF!</f>
        <v>#REF!</v>
      </c>
      <c r="N89" s="100" t="e">
        <f>'Reported Performance Table'!#REF!</f>
        <v>#REF!</v>
      </c>
      <c r="O89" s="100" t="e">
        <f>'Reported Performance Table'!#REF!</f>
        <v>#REF!</v>
      </c>
      <c r="P89" t="str">
        <f t="shared" si="3"/>
        <v>No</v>
      </c>
    </row>
    <row r="90" spans="1:16" x14ac:dyDescent="0.25">
      <c r="A90" s="54">
        <v>97</v>
      </c>
      <c r="B90" s="55"/>
      <c r="D90" s="21" t="e">
        <f>VLOOKUP('Reported Performance Table'!D90,'Master List'!$B$22:$C$41,2,FALSE)</f>
        <v>#N/A</v>
      </c>
      <c r="E90" t="e">
        <f>VLOOKUP('Reported Performance Table'!E90,'Master List'!$B$45:$C$143,2,FALSE)</f>
        <v>#N/A</v>
      </c>
      <c r="F90" t="e">
        <f>VLOOKUP('Reported Performance Table'!D90,'Master List'!$B$22:$D$42,3,FALSE)</f>
        <v>#N/A</v>
      </c>
      <c r="G90" s="92" t="e">
        <f>VLOOKUP('Reported Performance Table'!C90,'Master List'!$B$11:$D$19,3,FALSE)</f>
        <v>#N/A</v>
      </c>
      <c r="H90" t="e">
        <f t="shared" si="2"/>
        <v>#N/A</v>
      </c>
      <c r="I90" t="e">
        <f>IF(VLOOKUP('Reported Performance Table'!E90,'Master List'!$B$45:$D$143,3,FALSE)="","No",VLOOKUP('Reported Performance Table'!E90,'Master List'!$B$45:$D$143,3,FALSE))</f>
        <v>#N/A</v>
      </c>
      <c r="J90" s="164" t="str">
        <f>IF('Reported Performance Table'!E90="","",
  IF('Reported Performance Table'!F90="Yes",
   IF('Reported Performance Table'!G90="Premium","Premium_LUNA_CCT","LUNA_CCT"),
   IF('Reported Performance Table'!C90="Outdoor Luminaires",
    IF(OR('Reported Performance Table'!E90="Fuel Pump Canopy Luminaires",'Reported Performance Table'!E90="Sports Lighting"),
     IF('Reported Performance Table'!G90="Premium","Premium_Sports_and_Fuel_Pump_CCT", "Sports_and_Fuel_Pump_CCT"),
     IF('Reported Performance Table'!G90="Premium","Premium_Outdoor_CCT","Outdoor_CCT")),
    IF('Reported Performance Table'!G90="Premium","Premium_CCT","Reported_CCT"))))</f>
        <v/>
      </c>
      <c r="K90" t="str">
        <f>IF('Reported Performance Table'!E90="","",IF(J90="LUNA_CCT",VLOOKUP('Reported Performance Table'!E90,'Master List'!$B$45:$E$143,4,FALSE),"Reported_BUG"))</f>
        <v/>
      </c>
      <c r="L90" t="str">
        <f>IF('Reported Performance Table'!E90="","",IF(AND('Reported Performance Table'!$F90="Yes",OR('Reported Performance Table'!$E90='Master List'!$B$45,'Reported Performance Table'!$E90='Master List'!$B$46,'Reported Performance Table'!$E90='Master List'!$B$47,'Reported Performance Table'!$E90='Master List'!$B$49,'Reported Performance Table'!$E90='Master List'!$B$51,'Reported Performance Table'!$E90='Master List'!$B$115,'Reported Performance Table'!$E90='Master List'!$B$118,'Reported Performance Table'!$E90='Master List'!$B$142)),"LUNA_Dimming","Dimming_Capability_and_Range"))</f>
        <v/>
      </c>
      <c r="M90" s="100" t="e">
        <f>'Reported Performance Table'!#REF!</f>
        <v>#REF!</v>
      </c>
      <c r="N90" s="100" t="e">
        <f>'Reported Performance Table'!#REF!</f>
        <v>#REF!</v>
      </c>
      <c r="O90" s="100" t="e">
        <f>'Reported Performance Table'!#REF!</f>
        <v>#REF!</v>
      </c>
      <c r="P90" t="str">
        <f t="shared" si="3"/>
        <v>No</v>
      </c>
    </row>
    <row r="91" spans="1:16" x14ac:dyDescent="0.25">
      <c r="A91" s="54">
        <v>98</v>
      </c>
      <c r="B91" s="55"/>
      <c r="D91" s="21" t="e">
        <f>VLOOKUP('Reported Performance Table'!D91,'Master List'!$B$22:$C$41,2,FALSE)</f>
        <v>#N/A</v>
      </c>
      <c r="E91" t="e">
        <f>VLOOKUP('Reported Performance Table'!E91,'Master List'!$B$45:$C$143,2,FALSE)</f>
        <v>#N/A</v>
      </c>
      <c r="F91" t="e">
        <f>VLOOKUP('Reported Performance Table'!D91,'Master List'!$B$22:$D$42,3,FALSE)</f>
        <v>#N/A</v>
      </c>
      <c r="G91" s="92" t="e">
        <f>VLOOKUP('Reported Performance Table'!C91,'Master List'!$B$11:$D$19,3,FALSE)</f>
        <v>#N/A</v>
      </c>
      <c r="H91" t="e">
        <f t="shared" si="2"/>
        <v>#N/A</v>
      </c>
      <c r="I91" t="e">
        <f>IF(VLOOKUP('Reported Performance Table'!E91,'Master List'!$B$45:$D$143,3,FALSE)="","No",VLOOKUP('Reported Performance Table'!E91,'Master List'!$B$45:$D$143,3,FALSE))</f>
        <v>#N/A</v>
      </c>
      <c r="J91" s="164" t="str">
        <f>IF('Reported Performance Table'!E91="","",
  IF('Reported Performance Table'!F91="Yes",
   IF('Reported Performance Table'!G91="Premium","Premium_LUNA_CCT","LUNA_CCT"),
   IF('Reported Performance Table'!C91="Outdoor Luminaires",
    IF(OR('Reported Performance Table'!E91="Fuel Pump Canopy Luminaires",'Reported Performance Table'!E91="Sports Lighting"),
     IF('Reported Performance Table'!G91="Premium","Premium_Sports_and_Fuel_Pump_CCT", "Sports_and_Fuel_Pump_CCT"),
     IF('Reported Performance Table'!G91="Premium","Premium_Outdoor_CCT","Outdoor_CCT")),
    IF('Reported Performance Table'!G91="Premium","Premium_CCT","Reported_CCT"))))</f>
        <v/>
      </c>
      <c r="K91" t="str">
        <f>IF('Reported Performance Table'!E91="","",IF(J91="LUNA_CCT",VLOOKUP('Reported Performance Table'!E91,'Master List'!$B$45:$E$143,4,FALSE),"Reported_BUG"))</f>
        <v/>
      </c>
      <c r="L91" t="str">
        <f>IF('Reported Performance Table'!E91="","",IF(AND('Reported Performance Table'!$F91="Yes",OR('Reported Performance Table'!$E91='Master List'!$B$45,'Reported Performance Table'!$E91='Master List'!$B$46,'Reported Performance Table'!$E91='Master List'!$B$47,'Reported Performance Table'!$E91='Master List'!$B$49,'Reported Performance Table'!$E91='Master List'!$B$51,'Reported Performance Table'!$E91='Master List'!$B$115,'Reported Performance Table'!$E91='Master List'!$B$118,'Reported Performance Table'!$E91='Master List'!$B$142)),"LUNA_Dimming","Dimming_Capability_and_Range"))</f>
        <v/>
      </c>
      <c r="M91" s="100" t="e">
        <f>'Reported Performance Table'!#REF!</f>
        <v>#REF!</v>
      </c>
      <c r="N91" s="100" t="e">
        <f>'Reported Performance Table'!#REF!</f>
        <v>#REF!</v>
      </c>
      <c r="O91" s="100" t="e">
        <f>'Reported Performance Table'!#REF!</f>
        <v>#REF!</v>
      </c>
      <c r="P91" t="str">
        <f t="shared" si="3"/>
        <v>No</v>
      </c>
    </row>
    <row r="92" spans="1:16" x14ac:dyDescent="0.25">
      <c r="A92" s="54">
        <v>99</v>
      </c>
      <c r="B92" s="55"/>
      <c r="D92" s="21" t="e">
        <f>VLOOKUP('Reported Performance Table'!D92,'Master List'!$B$22:$C$41,2,FALSE)</f>
        <v>#N/A</v>
      </c>
      <c r="E92" t="e">
        <f>VLOOKUP('Reported Performance Table'!E92,'Master List'!$B$45:$C$143,2,FALSE)</f>
        <v>#N/A</v>
      </c>
      <c r="F92" t="e">
        <f>VLOOKUP('Reported Performance Table'!D92,'Master List'!$B$22:$D$42,3,FALSE)</f>
        <v>#N/A</v>
      </c>
      <c r="G92" s="92" t="e">
        <f>VLOOKUP('Reported Performance Table'!C92,'Master List'!$B$11:$D$19,3,FALSE)</f>
        <v>#N/A</v>
      </c>
      <c r="H92" t="e">
        <f t="shared" si="2"/>
        <v>#N/A</v>
      </c>
      <c r="I92" t="e">
        <f>IF(VLOOKUP('Reported Performance Table'!E92,'Master List'!$B$45:$D$143,3,FALSE)="","No",VLOOKUP('Reported Performance Table'!E92,'Master List'!$B$45:$D$143,3,FALSE))</f>
        <v>#N/A</v>
      </c>
      <c r="J92" s="164" t="str">
        <f>IF('Reported Performance Table'!E92="","",
  IF('Reported Performance Table'!F92="Yes",
   IF('Reported Performance Table'!G92="Premium","Premium_LUNA_CCT","LUNA_CCT"),
   IF('Reported Performance Table'!C92="Outdoor Luminaires",
    IF(OR('Reported Performance Table'!E92="Fuel Pump Canopy Luminaires",'Reported Performance Table'!E92="Sports Lighting"),
     IF('Reported Performance Table'!G92="Premium","Premium_Sports_and_Fuel_Pump_CCT", "Sports_and_Fuel_Pump_CCT"),
     IF('Reported Performance Table'!G92="Premium","Premium_Outdoor_CCT","Outdoor_CCT")),
    IF('Reported Performance Table'!G92="Premium","Premium_CCT","Reported_CCT"))))</f>
        <v/>
      </c>
      <c r="K92" t="str">
        <f>IF('Reported Performance Table'!E92="","",IF(J92="LUNA_CCT",VLOOKUP('Reported Performance Table'!E92,'Master List'!$B$45:$E$143,4,FALSE),"Reported_BUG"))</f>
        <v/>
      </c>
      <c r="L92" t="str">
        <f>IF('Reported Performance Table'!E92="","",IF(AND('Reported Performance Table'!$F92="Yes",OR('Reported Performance Table'!$E92='Master List'!$B$45,'Reported Performance Table'!$E92='Master List'!$B$46,'Reported Performance Table'!$E92='Master List'!$B$47,'Reported Performance Table'!$E92='Master List'!$B$49,'Reported Performance Table'!$E92='Master List'!$B$51,'Reported Performance Table'!$E92='Master List'!$B$115,'Reported Performance Table'!$E92='Master List'!$B$118,'Reported Performance Table'!$E92='Master List'!$B$142)),"LUNA_Dimming","Dimming_Capability_and_Range"))</f>
        <v/>
      </c>
      <c r="M92" s="100" t="e">
        <f>'Reported Performance Table'!#REF!</f>
        <v>#REF!</v>
      </c>
      <c r="N92" s="100" t="e">
        <f>'Reported Performance Table'!#REF!</f>
        <v>#REF!</v>
      </c>
      <c r="O92" s="100" t="e">
        <f>'Reported Performance Table'!#REF!</f>
        <v>#REF!</v>
      </c>
      <c r="P92" t="str">
        <f t="shared" si="3"/>
        <v>No</v>
      </c>
    </row>
    <row r="93" spans="1:16" x14ac:dyDescent="0.25">
      <c r="A93" s="54">
        <v>100</v>
      </c>
      <c r="B93" s="55"/>
      <c r="D93" s="21" t="e">
        <f>VLOOKUP('Reported Performance Table'!D93,'Master List'!$B$22:$C$41,2,FALSE)</f>
        <v>#N/A</v>
      </c>
      <c r="E93" t="e">
        <f>VLOOKUP('Reported Performance Table'!E93,'Master List'!$B$45:$C$143,2,FALSE)</f>
        <v>#N/A</v>
      </c>
      <c r="F93" t="e">
        <f>VLOOKUP('Reported Performance Table'!D93,'Master List'!$B$22:$D$42,3,FALSE)</f>
        <v>#N/A</v>
      </c>
      <c r="G93" s="92" t="e">
        <f>VLOOKUP('Reported Performance Table'!C93,'Master List'!$B$11:$D$19,3,FALSE)</f>
        <v>#N/A</v>
      </c>
      <c r="H93" t="e">
        <f t="shared" si="2"/>
        <v>#N/A</v>
      </c>
      <c r="I93" t="e">
        <f>IF(VLOOKUP('Reported Performance Table'!E93,'Master List'!$B$45:$D$143,3,FALSE)="","No",VLOOKUP('Reported Performance Table'!E93,'Master List'!$B$45:$D$143,3,FALSE))</f>
        <v>#N/A</v>
      </c>
      <c r="J93" s="164" t="str">
        <f>IF('Reported Performance Table'!E93="","",
  IF('Reported Performance Table'!F93="Yes",
   IF('Reported Performance Table'!G93="Premium","Premium_LUNA_CCT","LUNA_CCT"),
   IF('Reported Performance Table'!C93="Outdoor Luminaires",
    IF(OR('Reported Performance Table'!E93="Fuel Pump Canopy Luminaires",'Reported Performance Table'!E93="Sports Lighting"),
     IF('Reported Performance Table'!G93="Premium","Premium_Sports_and_Fuel_Pump_CCT", "Sports_and_Fuel_Pump_CCT"),
     IF('Reported Performance Table'!G93="Premium","Premium_Outdoor_CCT","Outdoor_CCT")),
    IF('Reported Performance Table'!G93="Premium","Premium_CCT","Reported_CCT"))))</f>
        <v/>
      </c>
      <c r="K93" t="str">
        <f>IF('Reported Performance Table'!E93="","",IF(J93="LUNA_CCT",VLOOKUP('Reported Performance Table'!E93,'Master List'!$B$45:$E$143,4,FALSE),"Reported_BUG"))</f>
        <v/>
      </c>
      <c r="L93" t="str">
        <f>IF('Reported Performance Table'!E93="","",IF(AND('Reported Performance Table'!$F93="Yes",OR('Reported Performance Table'!$E93='Master List'!$B$45,'Reported Performance Table'!$E93='Master List'!$B$46,'Reported Performance Table'!$E93='Master List'!$B$47,'Reported Performance Table'!$E93='Master List'!$B$49,'Reported Performance Table'!$E93='Master List'!$B$51,'Reported Performance Table'!$E93='Master List'!$B$115,'Reported Performance Table'!$E93='Master List'!$B$118,'Reported Performance Table'!$E93='Master List'!$B$142)),"LUNA_Dimming","Dimming_Capability_and_Range"))</f>
        <v/>
      </c>
      <c r="M93" s="100" t="e">
        <f>'Reported Performance Table'!#REF!</f>
        <v>#REF!</v>
      </c>
      <c r="N93" s="100" t="e">
        <f>'Reported Performance Table'!#REF!</f>
        <v>#REF!</v>
      </c>
      <c r="O93" s="100" t="e">
        <f>'Reported Performance Table'!#REF!</f>
        <v>#REF!</v>
      </c>
      <c r="P93" t="str">
        <f t="shared" si="3"/>
        <v>No</v>
      </c>
    </row>
    <row r="94" spans="1:16" x14ac:dyDescent="0.25">
      <c r="A94" s="54">
        <v>101</v>
      </c>
      <c r="B94" s="55"/>
      <c r="D94" s="21" t="e">
        <f>VLOOKUP('Reported Performance Table'!D94,'Master List'!$B$22:$C$41,2,FALSE)</f>
        <v>#N/A</v>
      </c>
      <c r="E94" t="e">
        <f>VLOOKUP('Reported Performance Table'!E94,'Master List'!$B$45:$C$143,2,FALSE)</f>
        <v>#N/A</v>
      </c>
      <c r="F94" t="e">
        <f>VLOOKUP('Reported Performance Table'!D94,'Master List'!$B$22:$D$42,3,FALSE)</f>
        <v>#N/A</v>
      </c>
      <c r="G94" s="92" t="e">
        <f>VLOOKUP('Reported Performance Table'!C94,'Master List'!$B$11:$D$19,3,FALSE)</f>
        <v>#N/A</v>
      </c>
      <c r="H94" t="e">
        <f t="shared" si="2"/>
        <v>#N/A</v>
      </c>
      <c r="I94" t="e">
        <f>IF(VLOOKUP('Reported Performance Table'!E94,'Master List'!$B$45:$D$143,3,FALSE)="","No",VLOOKUP('Reported Performance Table'!E94,'Master List'!$B$45:$D$143,3,FALSE))</f>
        <v>#N/A</v>
      </c>
      <c r="J94" s="164" t="str">
        <f>IF('Reported Performance Table'!E94="","",
  IF('Reported Performance Table'!F94="Yes",
   IF('Reported Performance Table'!G94="Premium","Premium_LUNA_CCT","LUNA_CCT"),
   IF('Reported Performance Table'!C94="Outdoor Luminaires",
    IF(OR('Reported Performance Table'!E94="Fuel Pump Canopy Luminaires",'Reported Performance Table'!E94="Sports Lighting"),
     IF('Reported Performance Table'!G94="Premium","Premium_Sports_and_Fuel_Pump_CCT", "Sports_and_Fuel_Pump_CCT"),
     IF('Reported Performance Table'!G94="Premium","Premium_Outdoor_CCT","Outdoor_CCT")),
    IF('Reported Performance Table'!G94="Premium","Premium_CCT","Reported_CCT"))))</f>
        <v/>
      </c>
      <c r="K94" t="str">
        <f>IF('Reported Performance Table'!E94="","",IF(J94="LUNA_CCT",VLOOKUP('Reported Performance Table'!E94,'Master List'!$B$45:$E$143,4,FALSE),"Reported_BUG"))</f>
        <v/>
      </c>
      <c r="L94" t="str">
        <f>IF('Reported Performance Table'!E94="","",IF(AND('Reported Performance Table'!$F94="Yes",OR('Reported Performance Table'!$E94='Master List'!$B$45,'Reported Performance Table'!$E94='Master List'!$B$46,'Reported Performance Table'!$E94='Master List'!$B$47,'Reported Performance Table'!$E94='Master List'!$B$49,'Reported Performance Table'!$E94='Master List'!$B$51,'Reported Performance Table'!$E94='Master List'!$B$115,'Reported Performance Table'!$E94='Master List'!$B$118,'Reported Performance Table'!$E94='Master List'!$B$142)),"LUNA_Dimming","Dimming_Capability_and_Range"))</f>
        <v/>
      </c>
      <c r="M94" s="100" t="e">
        <f>'Reported Performance Table'!#REF!</f>
        <v>#REF!</v>
      </c>
      <c r="N94" s="100" t="e">
        <f>'Reported Performance Table'!#REF!</f>
        <v>#REF!</v>
      </c>
      <c r="O94" s="100" t="e">
        <f>'Reported Performance Table'!#REF!</f>
        <v>#REF!</v>
      </c>
      <c r="P94" t="str">
        <f t="shared" si="3"/>
        <v>No</v>
      </c>
    </row>
    <row r="95" spans="1:16" x14ac:dyDescent="0.25">
      <c r="A95" s="54">
        <v>102</v>
      </c>
      <c r="B95" s="55"/>
      <c r="D95" s="21" t="e">
        <f>VLOOKUP('Reported Performance Table'!D95,'Master List'!$B$22:$C$41,2,FALSE)</f>
        <v>#N/A</v>
      </c>
      <c r="E95" t="e">
        <f>VLOOKUP('Reported Performance Table'!E95,'Master List'!$B$45:$C$143,2,FALSE)</f>
        <v>#N/A</v>
      </c>
      <c r="F95" t="e">
        <f>VLOOKUP('Reported Performance Table'!D95,'Master List'!$B$22:$D$42,3,FALSE)</f>
        <v>#N/A</v>
      </c>
      <c r="G95" s="92" t="e">
        <f>VLOOKUP('Reported Performance Table'!C95,'Master List'!$B$11:$D$19,3,FALSE)</f>
        <v>#N/A</v>
      </c>
      <c r="H95" t="e">
        <f t="shared" si="2"/>
        <v>#N/A</v>
      </c>
      <c r="I95" t="e">
        <f>IF(VLOOKUP('Reported Performance Table'!E95,'Master List'!$B$45:$D$143,3,FALSE)="","No",VLOOKUP('Reported Performance Table'!E95,'Master List'!$B$45:$D$143,3,FALSE))</f>
        <v>#N/A</v>
      </c>
      <c r="J95" s="164" t="str">
        <f>IF('Reported Performance Table'!E95="","",
  IF('Reported Performance Table'!F95="Yes",
   IF('Reported Performance Table'!G95="Premium","Premium_LUNA_CCT","LUNA_CCT"),
   IF('Reported Performance Table'!C95="Outdoor Luminaires",
    IF(OR('Reported Performance Table'!E95="Fuel Pump Canopy Luminaires",'Reported Performance Table'!E95="Sports Lighting"),
     IF('Reported Performance Table'!G95="Premium","Premium_Sports_and_Fuel_Pump_CCT", "Sports_and_Fuel_Pump_CCT"),
     IF('Reported Performance Table'!G95="Premium","Premium_Outdoor_CCT","Outdoor_CCT")),
    IF('Reported Performance Table'!G95="Premium","Premium_CCT","Reported_CCT"))))</f>
        <v/>
      </c>
      <c r="K95" t="str">
        <f>IF('Reported Performance Table'!E95="","",IF(J95="LUNA_CCT",VLOOKUP('Reported Performance Table'!E95,'Master List'!$B$45:$E$143,4,FALSE),"Reported_BUG"))</f>
        <v/>
      </c>
      <c r="L95" t="str">
        <f>IF('Reported Performance Table'!E95="","",IF(AND('Reported Performance Table'!$F95="Yes",OR('Reported Performance Table'!$E95='Master List'!$B$45,'Reported Performance Table'!$E95='Master List'!$B$46,'Reported Performance Table'!$E95='Master List'!$B$47,'Reported Performance Table'!$E95='Master List'!$B$49,'Reported Performance Table'!$E95='Master List'!$B$51,'Reported Performance Table'!$E95='Master List'!$B$115,'Reported Performance Table'!$E95='Master List'!$B$118,'Reported Performance Table'!$E95='Master List'!$B$142)),"LUNA_Dimming","Dimming_Capability_and_Range"))</f>
        <v/>
      </c>
      <c r="M95" s="100" t="e">
        <f>'Reported Performance Table'!#REF!</f>
        <v>#REF!</v>
      </c>
      <c r="N95" s="100" t="e">
        <f>'Reported Performance Table'!#REF!</f>
        <v>#REF!</v>
      </c>
      <c r="O95" s="100" t="e">
        <f>'Reported Performance Table'!#REF!</f>
        <v>#REF!</v>
      </c>
      <c r="P95" t="str">
        <f t="shared" si="3"/>
        <v>No</v>
      </c>
    </row>
    <row r="96" spans="1:16" x14ac:dyDescent="0.25">
      <c r="A96" s="54">
        <v>103</v>
      </c>
      <c r="B96" s="55"/>
      <c r="D96" s="21" t="e">
        <f>VLOOKUP('Reported Performance Table'!D96,'Master List'!$B$22:$C$41,2,FALSE)</f>
        <v>#N/A</v>
      </c>
      <c r="E96" t="e">
        <f>VLOOKUP('Reported Performance Table'!E96,'Master List'!$B$45:$C$143,2,FALSE)</f>
        <v>#N/A</v>
      </c>
      <c r="F96" t="e">
        <f>VLOOKUP('Reported Performance Table'!D96,'Master List'!$B$22:$D$42,3,FALSE)</f>
        <v>#N/A</v>
      </c>
      <c r="G96" s="92" t="e">
        <f>VLOOKUP('Reported Performance Table'!C96,'Master List'!$B$11:$D$19,3,FALSE)</f>
        <v>#N/A</v>
      </c>
      <c r="H96" t="e">
        <f t="shared" si="2"/>
        <v>#N/A</v>
      </c>
      <c r="I96" t="e">
        <f>IF(VLOOKUP('Reported Performance Table'!E96,'Master List'!$B$45:$D$143,3,FALSE)="","No",VLOOKUP('Reported Performance Table'!E96,'Master List'!$B$45:$D$143,3,FALSE))</f>
        <v>#N/A</v>
      </c>
      <c r="J96" s="164" t="str">
        <f>IF('Reported Performance Table'!E96="","",
  IF('Reported Performance Table'!F96="Yes",
   IF('Reported Performance Table'!G96="Premium","Premium_LUNA_CCT","LUNA_CCT"),
   IF('Reported Performance Table'!C96="Outdoor Luminaires",
    IF(OR('Reported Performance Table'!E96="Fuel Pump Canopy Luminaires",'Reported Performance Table'!E96="Sports Lighting"),
     IF('Reported Performance Table'!G96="Premium","Premium_Sports_and_Fuel_Pump_CCT", "Sports_and_Fuel_Pump_CCT"),
     IF('Reported Performance Table'!G96="Premium","Premium_Outdoor_CCT","Outdoor_CCT")),
    IF('Reported Performance Table'!G96="Premium","Premium_CCT","Reported_CCT"))))</f>
        <v/>
      </c>
      <c r="K96" t="str">
        <f>IF('Reported Performance Table'!E96="","",IF(J96="LUNA_CCT",VLOOKUP('Reported Performance Table'!E96,'Master List'!$B$45:$E$143,4,FALSE),"Reported_BUG"))</f>
        <v/>
      </c>
      <c r="L96" t="str">
        <f>IF('Reported Performance Table'!E96="","",IF(AND('Reported Performance Table'!$F96="Yes",OR('Reported Performance Table'!$E96='Master List'!$B$45,'Reported Performance Table'!$E96='Master List'!$B$46,'Reported Performance Table'!$E96='Master List'!$B$47,'Reported Performance Table'!$E96='Master List'!$B$49,'Reported Performance Table'!$E96='Master List'!$B$51,'Reported Performance Table'!$E96='Master List'!$B$115,'Reported Performance Table'!$E96='Master List'!$B$118,'Reported Performance Table'!$E96='Master List'!$B$142)),"LUNA_Dimming","Dimming_Capability_and_Range"))</f>
        <v/>
      </c>
      <c r="M96" s="100" t="e">
        <f>'Reported Performance Table'!#REF!</f>
        <v>#REF!</v>
      </c>
      <c r="N96" s="100" t="e">
        <f>'Reported Performance Table'!#REF!</f>
        <v>#REF!</v>
      </c>
      <c r="O96" s="100" t="e">
        <f>'Reported Performance Table'!#REF!</f>
        <v>#REF!</v>
      </c>
      <c r="P96" t="str">
        <f t="shared" si="3"/>
        <v>No</v>
      </c>
    </row>
    <row r="97" spans="1:16" x14ac:dyDescent="0.25">
      <c r="A97" s="54">
        <v>104</v>
      </c>
      <c r="B97" s="55"/>
      <c r="D97" s="21" t="e">
        <f>VLOOKUP('Reported Performance Table'!D97,'Master List'!$B$22:$C$41,2,FALSE)</f>
        <v>#N/A</v>
      </c>
      <c r="E97" t="e">
        <f>VLOOKUP('Reported Performance Table'!E97,'Master List'!$B$45:$C$143,2,FALSE)</f>
        <v>#N/A</v>
      </c>
      <c r="F97" t="e">
        <f>VLOOKUP('Reported Performance Table'!D97,'Master List'!$B$22:$D$42,3,FALSE)</f>
        <v>#N/A</v>
      </c>
      <c r="G97" s="92" t="e">
        <f>VLOOKUP('Reported Performance Table'!C97,'Master List'!$B$11:$D$19,3,FALSE)</f>
        <v>#N/A</v>
      </c>
      <c r="H97" t="e">
        <f t="shared" si="2"/>
        <v>#N/A</v>
      </c>
      <c r="I97" t="e">
        <f>IF(VLOOKUP('Reported Performance Table'!E97,'Master List'!$B$45:$D$143,3,FALSE)="","No",VLOOKUP('Reported Performance Table'!E97,'Master List'!$B$45:$D$143,3,FALSE))</f>
        <v>#N/A</v>
      </c>
      <c r="J97" s="164" t="str">
        <f>IF('Reported Performance Table'!E97="","",
  IF('Reported Performance Table'!F97="Yes",
   IF('Reported Performance Table'!G97="Premium","Premium_LUNA_CCT","LUNA_CCT"),
   IF('Reported Performance Table'!C97="Outdoor Luminaires",
    IF(OR('Reported Performance Table'!E97="Fuel Pump Canopy Luminaires",'Reported Performance Table'!E97="Sports Lighting"),
     IF('Reported Performance Table'!G97="Premium","Premium_Sports_and_Fuel_Pump_CCT", "Sports_and_Fuel_Pump_CCT"),
     IF('Reported Performance Table'!G97="Premium","Premium_Outdoor_CCT","Outdoor_CCT")),
    IF('Reported Performance Table'!G97="Premium","Premium_CCT","Reported_CCT"))))</f>
        <v/>
      </c>
      <c r="K97" t="str">
        <f>IF('Reported Performance Table'!E97="","",IF(J97="LUNA_CCT",VLOOKUP('Reported Performance Table'!E97,'Master List'!$B$45:$E$143,4,FALSE),"Reported_BUG"))</f>
        <v/>
      </c>
      <c r="L97" t="str">
        <f>IF('Reported Performance Table'!E97="","",IF(AND('Reported Performance Table'!$F97="Yes",OR('Reported Performance Table'!$E97='Master List'!$B$45,'Reported Performance Table'!$E97='Master List'!$B$46,'Reported Performance Table'!$E97='Master List'!$B$47,'Reported Performance Table'!$E97='Master List'!$B$49,'Reported Performance Table'!$E97='Master List'!$B$51,'Reported Performance Table'!$E97='Master List'!$B$115,'Reported Performance Table'!$E97='Master List'!$B$118,'Reported Performance Table'!$E97='Master List'!$B$142)),"LUNA_Dimming","Dimming_Capability_and_Range"))</f>
        <v/>
      </c>
      <c r="M97" s="100" t="e">
        <f>'Reported Performance Table'!#REF!</f>
        <v>#REF!</v>
      </c>
      <c r="N97" s="100" t="e">
        <f>'Reported Performance Table'!#REF!</f>
        <v>#REF!</v>
      </c>
      <c r="O97" s="100" t="e">
        <f>'Reported Performance Table'!#REF!</f>
        <v>#REF!</v>
      </c>
      <c r="P97" t="str">
        <f t="shared" si="3"/>
        <v>No</v>
      </c>
    </row>
    <row r="98" spans="1:16" x14ac:dyDescent="0.25">
      <c r="A98" s="54">
        <v>105</v>
      </c>
      <c r="B98" s="55"/>
      <c r="D98" s="21" t="e">
        <f>VLOOKUP('Reported Performance Table'!D98,'Master List'!$B$22:$C$41,2,FALSE)</f>
        <v>#N/A</v>
      </c>
      <c r="E98" t="e">
        <f>VLOOKUP('Reported Performance Table'!E98,'Master List'!$B$45:$C$143,2,FALSE)</f>
        <v>#N/A</v>
      </c>
      <c r="F98" t="e">
        <f>VLOOKUP('Reported Performance Table'!D98,'Master List'!$B$22:$D$42,3,FALSE)</f>
        <v>#N/A</v>
      </c>
      <c r="G98" s="92" t="e">
        <f>VLOOKUP('Reported Performance Table'!C98,'Master List'!$B$11:$D$19,3,FALSE)</f>
        <v>#N/A</v>
      </c>
      <c r="H98" t="e">
        <f t="shared" si="2"/>
        <v>#N/A</v>
      </c>
      <c r="I98" t="e">
        <f>IF(VLOOKUP('Reported Performance Table'!E98,'Master List'!$B$45:$D$143,3,FALSE)="","No",VLOOKUP('Reported Performance Table'!E98,'Master List'!$B$45:$D$143,3,FALSE))</f>
        <v>#N/A</v>
      </c>
      <c r="J98" s="164" t="str">
        <f>IF('Reported Performance Table'!E98="","",
  IF('Reported Performance Table'!F98="Yes",
   IF('Reported Performance Table'!G98="Premium","Premium_LUNA_CCT","LUNA_CCT"),
   IF('Reported Performance Table'!C98="Outdoor Luminaires",
    IF(OR('Reported Performance Table'!E98="Fuel Pump Canopy Luminaires",'Reported Performance Table'!E98="Sports Lighting"),
     IF('Reported Performance Table'!G98="Premium","Premium_Sports_and_Fuel_Pump_CCT", "Sports_and_Fuel_Pump_CCT"),
     IF('Reported Performance Table'!G98="Premium","Premium_Outdoor_CCT","Outdoor_CCT")),
    IF('Reported Performance Table'!G98="Premium","Premium_CCT","Reported_CCT"))))</f>
        <v/>
      </c>
      <c r="K98" t="str">
        <f>IF('Reported Performance Table'!E98="","",IF(J98="LUNA_CCT",VLOOKUP('Reported Performance Table'!E98,'Master List'!$B$45:$E$143,4,FALSE),"Reported_BUG"))</f>
        <v/>
      </c>
      <c r="L98" t="str">
        <f>IF('Reported Performance Table'!E98="","",IF(AND('Reported Performance Table'!$F98="Yes",OR('Reported Performance Table'!$E98='Master List'!$B$45,'Reported Performance Table'!$E98='Master List'!$B$46,'Reported Performance Table'!$E98='Master List'!$B$47,'Reported Performance Table'!$E98='Master List'!$B$49,'Reported Performance Table'!$E98='Master List'!$B$51,'Reported Performance Table'!$E98='Master List'!$B$115,'Reported Performance Table'!$E98='Master List'!$B$118,'Reported Performance Table'!$E98='Master List'!$B$142)),"LUNA_Dimming","Dimming_Capability_and_Range"))</f>
        <v/>
      </c>
      <c r="M98" s="100" t="e">
        <f>'Reported Performance Table'!#REF!</f>
        <v>#REF!</v>
      </c>
      <c r="N98" s="100" t="e">
        <f>'Reported Performance Table'!#REF!</f>
        <v>#REF!</v>
      </c>
      <c r="O98" s="100" t="e">
        <f>'Reported Performance Table'!#REF!</f>
        <v>#REF!</v>
      </c>
      <c r="P98" t="str">
        <f t="shared" si="3"/>
        <v>No</v>
      </c>
    </row>
    <row r="99" spans="1:16" x14ac:dyDescent="0.25">
      <c r="A99" s="54">
        <v>106</v>
      </c>
      <c r="B99" s="55"/>
      <c r="D99" s="21" t="e">
        <f>VLOOKUP('Reported Performance Table'!D99,'Master List'!$B$22:$C$41,2,FALSE)</f>
        <v>#N/A</v>
      </c>
      <c r="E99" t="e">
        <f>VLOOKUP('Reported Performance Table'!E99,'Master List'!$B$45:$C$143,2,FALSE)</f>
        <v>#N/A</v>
      </c>
      <c r="F99" t="e">
        <f>VLOOKUP('Reported Performance Table'!D99,'Master List'!$B$22:$D$42,3,FALSE)</f>
        <v>#N/A</v>
      </c>
      <c r="G99" s="92" t="e">
        <f>VLOOKUP('Reported Performance Table'!C99,'Master List'!$B$11:$D$19,3,FALSE)</f>
        <v>#N/A</v>
      </c>
      <c r="H99" t="e">
        <f t="shared" si="2"/>
        <v>#N/A</v>
      </c>
      <c r="I99" t="e">
        <f>IF(VLOOKUP('Reported Performance Table'!E99,'Master List'!$B$45:$D$143,3,FALSE)="","No",VLOOKUP('Reported Performance Table'!E99,'Master List'!$B$45:$D$143,3,FALSE))</f>
        <v>#N/A</v>
      </c>
      <c r="J99" s="164" t="str">
        <f>IF('Reported Performance Table'!E99="","",
  IF('Reported Performance Table'!F99="Yes",
   IF('Reported Performance Table'!G99="Premium","Premium_LUNA_CCT","LUNA_CCT"),
   IF('Reported Performance Table'!C99="Outdoor Luminaires",
    IF(OR('Reported Performance Table'!E99="Fuel Pump Canopy Luminaires",'Reported Performance Table'!E99="Sports Lighting"),
     IF('Reported Performance Table'!G99="Premium","Premium_Sports_and_Fuel_Pump_CCT", "Sports_and_Fuel_Pump_CCT"),
     IF('Reported Performance Table'!G99="Premium","Premium_Outdoor_CCT","Outdoor_CCT")),
    IF('Reported Performance Table'!G99="Premium","Premium_CCT","Reported_CCT"))))</f>
        <v/>
      </c>
      <c r="K99" t="str">
        <f>IF('Reported Performance Table'!E99="","",IF(J99="LUNA_CCT",VLOOKUP('Reported Performance Table'!E99,'Master List'!$B$45:$E$143,4,FALSE),"Reported_BUG"))</f>
        <v/>
      </c>
      <c r="L99" t="str">
        <f>IF('Reported Performance Table'!E99="","",IF(AND('Reported Performance Table'!$F99="Yes",OR('Reported Performance Table'!$E99='Master List'!$B$45,'Reported Performance Table'!$E99='Master List'!$B$46,'Reported Performance Table'!$E99='Master List'!$B$47,'Reported Performance Table'!$E99='Master List'!$B$49,'Reported Performance Table'!$E99='Master List'!$B$51,'Reported Performance Table'!$E99='Master List'!$B$115,'Reported Performance Table'!$E99='Master List'!$B$118,'Reported Performance Table'!$E99='Master List'!$B$142)),"LUNA_Dimming","Dimming_Capability_and_Range"))</f>
        <v/>
      </c>
      <c r="M99" s="100" t="e">
        <f>'Reported Performance Table'!#REF!</f>
        <v>#REF!</v>
      </c>
      <c r="N99" s="100" t="e">
        <f>'Reported Performance Table'!#REF!</f>
        <v>#REF!</v>
      </c>
      <c r="O99" s="100" t="e">
        <f>'Reported Performance Table'!#REF!</f>
        <v>#REF!</v>
      </c>
      <c r="P99" t="str">
        <f t="shared" si="3"/>
        <v>No</v>
      </c>
    </row>
    <row r="100" spans="1:16" x14ac:dyDescent="0.25">
      <c r="A100" s="54">
        <v>107</v>
      </c>
      <c r="B100" s="55"/>
      <c r="D100" s="21" t="e">
        <f>VLOOKUP('Reported Performance Table'!D100,'Master List'!$B$22:$C$41,2,FALSE)</f>
        <v>#N/A</v>
      </c>
      <c r="E100" t="e">
        <f>VLOOKUP('Reported Performance Table'!E100,'Master List'!$B$45:$C$143,2,FALSE)</f>
        <v>#N/A</v>
      </c>
      <c r="F100" t="e">
        <f>VLOOKUP('Reported Performance Table'!D100,'Master List'!$B$22:$D$42,3,FALSE)</f>
        <v>#N/A</v>
      </c>
      <c r="G100" s="92" t="e">
        <f>VLOOKUP('Reported Performance Table'!C100,'Master List'!$B$11:$D$19,3,FALSE)</f>
        <v>#N/A</v>
      </c>
      <c r="H100" t="e">
        <f t="shared" si="2"/>
        <v>#N/A</v>
      </c>
      <c r="I100" t="e">
        <f>IF(VLOOKUP('Reported Performance Table'!E100,'Master List'!$B$45:$D$143,3,FALSE)="","No",VLOOKUP('Reported Performance Table'!E100,'Master List'!$B$45:$D$143,3,FALSE))</f>
        <v>#N/A</v>
      </c>
      <c r="J100" s="164" t="str">
        <f>IF('Reported Performance Table'!E100="","",
  IF('Reported Performance Table'!F100="Yes",
   IF('Reported Performance Table'!G100="Premium","Premium_LUNA_CCT","LUNA_CCT"),
   IF('Reported Performance Table'!C100="Outdoor Luminaires",
    IF(OR('Reported Performance Table'!E100="Fuel Pump Canopy Luminaires",'Reported Performance Table'!E100="Sports Lighting"),
     IF('Reported Performance Table'!G100="Premium","Premium_Sports_and_Fuel_Pump_CCT", "Sports_and_Fuel_Pump_CCT"),
     IF('Reported Performance Table'!G100="Premium","Premium_Outdoor_CCT","Outdoor_CCT")),
    IF('Reported Performance Table'!G100="Premium","Premium_CCT","Reported_CCT"))))</f>
        <v/>
      </c>
      <c r="K100" t="str">
        <f>IF('Reported Performance Table'!E100="","",IF(J100="LUNA_CCT",VLOOKUP('Reported Performance Table'!E100,'Master List'!$B$45:$E$143,4,FALSE),"Reported_BUG"))</f>
        <v/>
      </c>
      <c r="L100" t="str">
        <f>IF('Reported Performance Table'!E100="","",IF(AND('Reported Performance Table'!$F100="Yes",OR('Reported Performance Table'!$E100='Master List'!$B$45,'Reported Performance Table'!$E100='Master List'!$B$46,'Reported Performance Table'!$E100='Master List'!$B$47,'Reported Performance Table'!$E100='Master List'!$B$49,'Reported Performance Table'!$E100='Master List'!$B$51,'Reported Performance Table'!$E100='Master List'!$B$115,'Reported Performance Table'!$E100='Master List'!$B$118,'Reported Performance Table'!$E100='Master List'!$B$142)),"LUNA_Dimming","Dimming_Capability_and_Range"))</f>
        <v/>
      </c>
      <c r="M100" s="100" t="e">
        <f>'Reported Performance Table'!#REF!</f>
        <v>#REF!</v>
      </c>
      <c r="N100" s="100" t="e">
        <f>'Reported Performance Table'!#REF!</f>
        <v>#REF!</v>
      </c>
      <c r="O100" s="100" t="e">
        <f>'Reported Performance Table'!#REF!</f>
        <v>#REF!</v>
      </c>
      <c r="P100" t="str">
        <f t="shared" si="3"/>
        <v>No</v>
      </c>
    </row>
    <row r="101" spans="1:16" x14ac:dyDescent="0.25">
      <c r="A101" s="54">
        <v>108</v>
      </c>
      <c r="B101" s="55"/>
      <c r="D101" s="21" t="e">
        <f>VLOOKUP('Reported Performance Table'!D101,'Master List'!$B$22:$C$41,2,FALSE)</f>
        <v>#N/A</v>
      </c>
      <c r="E101" t="e">
        <f>VLOOKUP('Reported Performance Table'!E101,'Master List'!$B$45:$C$143,2,FALSE)</f>
        <v>#N/A</v>
      </c>
      <c r="F101" t="e">
        <f>VLOOKUP('Reported Performance Table'!D101,'Master List'!$B$22:$D$42,3,FALSE)</f>
        <v>#N/A</v>
      </c>
      <c r="G101" s="92" t="e">
        <f>VLOOKUP('Reported Performance Table'!C101,'Master List'!$B$11:$D$19,3,FALSE)</f>
        <v>#N/A</v>
      </c>
      <c r="H101" t="e">
        <f t="shared" si="2"/>
        <v>#N/A</v>
      </c>
      <c r="I101" t="e">
        <f>IF(VLOOKUP('Reported Performance Table'!E101,'Master List'!$B$45:$D$143,3,FALSE)="","No",VLOOKUP('Reported Performance Table'!E101,'Master List'!$B$45:$D$143,3,FALSE))</f>
        <v>#N/A</v>
      </c>
      <c r="J101" s="164" t="str">
        <f>IF('Reported Performance Table'!E101="","",
  IF('Reported Performance Table'!F101="Yes",
   IF('Reported Performance Table'!G101="Premium","Premium_LUNA_CCT","LUNA_CCT"),
   IF('Reported Performance Table'!C101="Outdoor Luminaires",
    IF(OR('Reported Performance Table'!E101="Fuel Pump Canopy Luminaires",'Reported Performance Table'!E101="Sports Lighting"),
     IF('Reported Performance Table'!G101="Premium","Premium_Sports_and_Fuel_Pump_CCT", "Sports_and_Fuel_Pump_CCT"),
     IF('Reported Performance Table'!G101="Premium","Premium_Outdoor_CCT","Outdoor_CCT")),
    IF('Reported Performance Table'!G101="Premium","Premium_CCT","Reported_CCT"))))</f>
        <v/>
      </c>
      <c r="K101" t="str">
        <f>IF('Reported Performance Table'!E101="","",IF(J101="LUNA_CCT",VLOOKUP('Reported Performance Table'!E101,'Master List'!$B$45:$E$143,4,FALSE),"Reported_BUG"))</f>
        <v/>
      </c>
      <c r="L101" t="str">
        <f>IF('Reported Performance Table'!E101="","",IF(AND('Reported Performance Table'!$F101="Yes",OR('Reported Performance Table'!$E101='Master List'!$B$45,'Reported Performance Table'!$E101='Master List'!$B$46,'Reported Performance Table'!$E101='Master List'!$B$47,'Reported Performance Table'!$E101='Master List'!$B$49,'Reported Performance Table'!$E101='Master List'!$B$51,'Reported Performance Table'!$E101='Master List'!$B$115,'Reported Performance Table'!$E101='Master List'!$B$118,'Reported Performance Table'!$E101='Master List'!$B$142)),"LUNA_Dimming","Dimming_Capability_and_Range"))</f>
        <v/>
      </c>
      <c r="M101" s="100" t="e">
        <f>'Reported Performance Table'!#REF!</f>
        <v>#REF!</v>
      </c>
      <c r="N101" s="100" t="e">
        <f>'Reported Performance Table'!#REF!</f>
        <v>#REF!</v>
      </c>
      <c r="O101" s="100" t="e">
        <f>'Reported Performance Table'!#REF!</f>
        <v>#REF!</v>
      </c>
      <c r="P101" t="str">
        <f t="shared" si="3"/>
        <v>No</v>
      </c>
    </row>
    <row r="102" spans="1:16" x14ac:dyDescent="0.25">
      <c r="A102" s="54">
        <v>109</v>
      </c>
      <c r="B102" s="55"/>
      <c r="D102" s="21" t="e">
        <f>VLOOKUP('Reported Performance Table'!D102,'Master List'!$B$22:$C$41,2,FALSE)</f>
        <v>#N/A</v>
      </c>
      <c r="E102" t="e">
        <f>VLOOKUP('Reported Performance Table'!E102,'Master List'!$B$45:$C$143,2,FALSE)</f>
        <v>#N/A</v>
      </c>
      <c r="F102" t="e">
        <f>VLOOKUP('Reported Performance Table'!D102,'Master List'!$B$22:$D$42,3,FALSE)</f>
        <v>#N/A</v>
      </c>
      <c r="G102" s="92" t="e">
        <f>VLOOKUP('Reported Performance Table'!C102,'Master List'!$B$11:$D$19,3,FALSE)</f>
        <v>#N/A</v>
      </c>
      <c r="H102" t="e">
        <f t="shared" si="2"/>
        <v>#N/A</v>
      </c>
      <c r="I102" t="e">
        <f>IF(VLOOKUP('Reported Performance Table'!E102,'Master List'!$B$45:$D$143,3,FALSE)="","No",VLOOKUP('Reported Performance Table'!E102,'Master List'!$B$45:$D$143,3,FALSE))</f>
        <v>#N/A</v>
      </c>
      <c r="J102" s="164" t="str">
        <f>IF('Reported Performance Table'!E102="","",
  IF('Reported Performance Table'!F102="Yes",
   IF('Reported Performance Table'!G102="Premium","Premium_LUNA_CCT","LUNA_CCT"),
   IF('Reported Performance Table'!C102="Outdoor Luminaires",
    IF(OR('Reported Performance Table'!E102="Fuel Pump Canopy Luminaires",'Reported Performance Table'!E102="Sports Lighting"),
     IF('Reported Performance Table'!G102="Premium","Premium_Sports_and_Fuel_Pump_CCT", "Sports_and_Fuel_Pump_CCT"),
     IF('Reported Performance Table'!G102="Premium","Premium_Outdoor_CCT","Outdoor_CCT")),
    IF('Reported Performance Table'!G102="Premium","Premium_CCT","Reported_CCT"))))</f>
        <v/>
      </c>
      <c r="K102" t="str">
        <f>IF('Reported Performance Table'!E102="","",IF(J102="LUNA_CCT",VLOOKUP('Reported Performance Table'!E102,'Master List'!$B$45:$E$143,4,FALSE),"Reported_BUG"))</f>
        <v/>
      </c>
      <c r="L102" t="str">
        <f>IF('Reported Performance Table'!E102="","",IF(AND('Reported Performance Table'!$F102="Yes",OR('Reported Performance Table'!$E102='Master List'!$B$45,'Reported Performance Table'!$E102='Master List'!$B$46,'Reported Performance Table'!$E102='Master List'!$B$47,'Reported Performance Table'!$E102='Master List'!$B$49,'Reported Performance Table'!$E102='Master List'!$B$51,'Reported Performance Table'!$E102='Master List'!$B$115,'Reported Performance Table'!$E102='Master List'!$B$118,'Reported Performance Table'!$E102='Master List'!$B$142)),"LUNA_Dimming","Dimming_Capability_and_Range"))</f>
        <v/>
      </c>
      <c r="M102" s="100" t="e">
        <f>'Reported Performance Table'!#REF!</f>
        <v>#REF!</v>
      </c>
      <c r="N102" s="100" t="e">
        <f>'Reported Performance Table'!#REF!</f>
        <v>#REF!</v>
      </c>
      <c r="O102" s="100" t="e">
        <f>'Reported Performance Table'!#REF!</f>
        <v>#REF!</v>
      </c>
      <c r="P102" t="str">
        <f t="shared" si="3"/>
        <v>No</v>
      </c>
    </row>
    <row r="103" spans="1:16" x14ac:dyDescent="0.25">
      <c r="A103" s="54">
        <v>110</v>
      </c>
      <c r="B103" s="55"/>
      <c r="D103" s="21" t="e">
        <f>VLOOKUP('Reported Performance Table'!D103,'Master List'!$B$22:$C$41,2,FALSE)</f>
        <v>#N/A</v>
      </c>
      <c r="E103" t="e">
        <f>VLOOKUP('Reported Performance Table'!E103,'Master List'!$B$45:$C$143,2,FALSE)</f>
        <v>#N/A</v>
      </c>
      <c r="F103" t="e">
        <f>VLOOKUP('Reported Performance Table'!D103,'Master List'!$B$22:$D$42,3,FALSE)</f>
        <v>#N/A</v>
      </c>
      <c r="G103" s="92" t="e">
        <f>VLOOKUP('Reported Performance Table'!C103,'Master List'!$B$11:$D$19,3,FALSE)</f>
        <v>#N/A</v>
      </c>
      <c r="H103" t="e">
        <f t="shared" si="2"/>
        <v>#N/A</v>
      </c>
      <c r="I103" t="e">
        <f>IF(VLOOKUP('Reported Performance Table'!E103,'Master List'!$B$45:$D$143,3,FALSE)="","No",VLOOKUP('Reported Performance Table'!E103,'Master List'!$B$45:$D$143,3,FALSE))</f>
        <v>#N/A</v>
      </c>
      <c r="J103" s="164" t="str">
        <f>IF('Reported Performance Table'!E103="","",
  IF('Reported Performance Table'!F103="Yes",
   IF('Reported Performance Table'!G103="Premium","Premium_LUNA_CCT","LUNA_CCT"),
   IF('Reported Performance Table'!C103="Outdoor Luminaires",
    IF(OR('Reported Performance Table'!E103="Fuel Pump Canopy Luminaires",'Reported Performance Table'!E103="Sports Lighting"),
     IF('Reported Performance Table'!G103="Premium","Premium_Sports_and_Fuel_Pump_CCT", "Sports_and_Fuel_Pump_CCT"),
     IF('Reported Performance Table'!G103="Premium","Premium_Outdoor_CCT","Outdoor_CCT")),
    IF('Reported Performance Table'!G103="Premium","Premium_CCT","Reported_CCT"))))</f>
        <v/>
      </c>
      <c r="K103" t="str">
        <f>IF('Reported Performance Table'!E103="","",IF(J103="LUNA_CCT",VLOOKUP('Reported Performance Table'!E103,'Master List'!$B$45:$E$143,4,FALSE),"Reported_BUG"))</f>
        <v/>
      </c>
      <c r="L103" t="str">
        <f>IF('Reported Performance Table'!E103="","",IF(AND('Reported Performance Table'!$F103="Yes",OR('Reported Performance Table'!$E103='Master List'!$B$45,'Reported Performance Table'!$E103='Master List'!$B$46,'Reported Performance Table'!$E103='Master List'!$B$47,'Reported Performance Table'!$E103='Master List'!$B$49,'Reported Performance Table'!$E103='Master List'!$B$51,'Reported Performance Table'!$E103='Master List'!$B$115,'Reported Performance Table'!$E103='Master List'!$B$118,'Reported Performance Table'!$E103='Master List'!$B$142)),"LUNA_Dimming","Dimming_Capability_and_Range"))</f>
        <v/>
      </c>
      <c r="M103" s="100" t="e">
        <f>'Reported Performance Table'!#REF!</f>
        <v>#REF!</v>
      </c>
      <c r="N103" s="100" t="e">
        <f>'Reported Performance Table'!#REF!</f>
        <v>#REF!</v>
      </c>
      <c r="O103" s="100" t="e">
        <f>'Reported Performance Table'!#REF!</f>
        <v>#REF!</v>
      </c>
      <c r="P103" t="str">
        <f t="shared" si="3"/>
        <v>No</v>
      </c>
    </row>
    <row r="104" spans="1:16" x14ac:dyDescent="0.25">
      <c r="A104" s="54">
        <v>111</v>
      </c>
      <c r="B104" s="55"/>
      <c r="D104" s="21" t="e">
        <f>VLOOKUP('Reported Performance Table'!D104,'Master List'!$B$22:$C$41,2,FALSE)</f>
        <v>#N/A</v>
      </c>
      <c r="E104" t="e">
        <f>VLOOKUP('Reported Performance Table'!E104,'Master List'!$B$45:$C$143,2,FALSE)</f>
        <v>#N/A</v>
      </c>
      <c r="F104" t="e">
        <f>VLOOKUP('Reported Performance Table'!D104,'Master List'!$B$22:$D$42,3,FALSE)</f>
        <v>#N/A</v>
      </c>
      <c r="G104" s="92" t="e">
        <f>VLOOKUP('Reported Performance Table'!C104,'Master List'!$B$11:$D$19,3,FALSE)</f>
        <v>#N/A</v>
      </c>
      <c r="H104" t="e">
        <f t="shared" si="2"/>
        <v>#N/A</v>
      </c>
      <c r="I104" t="e">
        <f>IF(VLOOKUP('Reported Performance Table'!E104,'Master List'!$B$45:$D$143,3,FALSE)="","No",VLOOKUP('Reported Performance Table'!E104,'Master List'!$B$45:$D$143,3,FALSE))</f>
        <v>#N/A</v>
      </c>
      <c r="J104" s="164" t="str">
        <f>IF('Reported Performance Table'!E104="","",
  IF('Reported Performance Table'!F104="Yes",
   IF('Reported Performance Table'!G104="Premium","Premium_LUNA_CCT","LUNA_CCT"),
   IF('Reported Performance Table'!C104="Outdoor Luminaires",
    IF(OR('Reported Performance Table'!E104="Fuel Pump Canopy Luminaires",'Reported Performance Table'!E104="Sports Lighting"),
     IF('Reported Performance Table'!G104="Premium","Premium_Sports_and_Fuel_Pump_CCT", "Sports_and_Fuel_Pump_CCT"),
     IF('Reported Performance Table'!G104="Premium","Premium_Outdoor_CCT","Outdoor_CCT")),
    IF('Reported Performance Table'!G104="Premium","Premium_CCT","Reported_CCT"))))</f>
        <v/>
      </c>
      <c r="K104" t="str">
        <f>IF('Reported Performance Table'!E104="","",IF(J104="LUNA_CCT",VLOOKUP('Reported Performance Table'!E104,'Master List'!$B$45:$E$143,4,FALSE),"Reported_BUG"))</f>
        <v/>
      </c>
      <c r="L104" t="str">
        <f>IF('Reported Performance Table'!E104="","",IF(AND('Reported Performance Table'!$F104="Yes",OR('Reported Performance Table'!$E104='Master List'!$B$45,'Reported Performance Table'!$E104='Master List'!$B$46,'Reported Performance Table'!$E104='Master List'!$B$47,'Reported Performance Table'!$E104='Master List'!$B$49,'Reported Performance Table'!$E104='Master List'!$B$51,'Reported Performance Table'!$E104='Master List'!$B$115,'Reported Performance Table'!$E104='Master List'!$B$118,'Reported Performance Table'!$E104='Master List'!$B$142)),"LUNA_Dimming","Dimming_Capability_and_Range"))</f>
        <v/>
      </c>
      <c r="M104" s="100" t="e">
        <f>'Reported Performance Table'!#REF!</f>
        <v>#REF!</v>
      </c>
      <c r="N104" s="100" t="e">
        <f>'Reported Performance Table'!#REF!</f>
        <v>#REF!</v>
      </c>
      <c r="O104" s="100" t="e">
        <f>'Reported Performance Table'!#REF!</f>
        <v>#REF!</v>
      </c>
      <c r="P104" t="str">
        <f t="shared" si="3"/>
        <v>No</v>
      </c>
    </row>
    <row r="105" spans="1:16" x14ac:dyDescent="0.25">
      <c r="A105" s="54">
        <v>112</v>
      </c>
      <c r="B105" s="55"/>
      <c r="D105" s="21" t="e">
        <f>VLOOKUP('Reported Performance Table'!D105,'Master List'!$B$22:$C$41,2,FALSE)</f>
        <v>#N/A</v>
      </c>
      <c r="E105" t="e">
        <f>VLOOKUP('Reported Performance Table'!E105,'Master List'!$B$45:$C$143,2,FALSE)</f>
        <v>#N/A</v>
      </c>
      <c r="F105" t="e">
        <f>VLOOKUP('Reported Performance Table'!D105,'Master List'!$B$22:$D$42,3,FALSE)</f>
        <v>#N/A</v>
      </c>
      <c r="G105" s="92" t="e">
        <f>VLOOKUP('Reported Performance Table'!C105,'Master List'!$B$11:$D$19,3,FALSE)</f>
        <v>#N/A</v>
      </c>
      <c r="H105" t="e">
        <f t="shared" si="2"/>
        <v>#N/A</v>
      </c>
      <c r="I105" t="e">
        <f>IF(VLOOKUP('Reported Performance Table'!E105,'Master List'!$B$45:$D$143,3,FALSE)="","No",VLOOKUP('Reported Performance Table'!E105,'Master List'!$B$45:$D$143,3,FALSE))</f>
        <v>#N/A</v>
      </c>
      <c r="J105" s="164" t="str">
        <f>IF('Reported Performance Table'!E105="","",
  IF('Reported Performance Table'!F105="Yes",
   IF('Reported Performance Table'!G105="Premium","Premium_LUNA_CCT","LUNA_CCT"),
   IF('Reported Performance Table'!C105="Outdoor Luminaires",
    IF(OR('Reported Performance Table'!E105="Fuel Pump Canopy Luminaires",'Reported Performance Table'!E105="Sports Lighting"),
     IF('Reported Performance Table'!G105="Premium","Premium_Sports_and_Fuel_Pump_CCT", "Sports_and_Fuel_Pump_CCT"),
     IF('Reported Performance Table'!G105="Premium","Premium_Outdoor_CCT","Outdoor_CCT")),
    IF('Reported Performance Table'!G105="Premium","Premium_CCT","Reported_CCT"))))</f>
        <v/>
      </c>
      <c r="K105" t="str">
        <f>IF('Reported Performance Table'!E105="","",IF(J105="LUNA_CCT",VLOOKUP('Reported Performance Table'!E105,'Master List'!$B$45:$E$143,4,FALSE),"Reported_BUG"))</f>
        <v/>
      </c>
      <c r="L105" t="str">
        <f>IF('Reported Performance Table'!E105="","",IF(AND('Reported Performance Table'!$F105="Yes",OR('Reported Performance Table'!$E105='Master List'!$B$45,'Reported Performance Table'!$E105='Master List'!$B$46,'Reported Performance Table'!$E105='Master List'!$B$47,'Reported Performance Table'!$E105='Master List'!$B$49,'Reported Performance Table'!$E105='Master List'!$B$51,'Reported Performance Table'!$E105='Master List'!$B$115,'Reported Performance Table'!$E105='Master List'!$B$118,'Reported Performance Table'!$E105='Master List'!$B$142)),"LUNA_Dimming","Dimming_Capability_and_Range"))</f>
        <v/>
      </c>
      <c r="M105" s="100" t="e">
        <f>'Reported Performance Table'!#REF!</f>
        <v>#REF!</v>
      </c>
      <c r="N105" s="100" t="e">
        <f>'Reported Performance Table'!#REF!</f>
        <v>#REF!</v>
      </c>
      <c r="O105" s="100" t="e">
        <f>'Reported Performance Table'!#REF!</f>
        <v>#REF!</v>
      </c>
      <c r="P105" t="str">
        <f t="shared" si="3"/>
        <v>No</v>
      </c>
    </row>
    <row r="106" spans="1:16" x14ac:dyDescent="0.25">
      <c r="A106" s="54">
        <v>113</v>
      </c>
      <c r="B106" s="55"/>
      <c r="D106" s="21" t="e">
        <f>VLOOKUP('Reported Performance Table'!D106,'Master List'!$B$22:$C$41,2,FALSE)</f>
        <v>#N/A</v>
      </c>
      <c r="E106" t="e">
        <f>VLOOKUP('Reported Performance Table'!E106,'Master List'!$B$45:$C$143,2,FALSE)</f>
        <v>#N/A</v>
      </c>
      <c r="F106" t="e">
        <f>VLOOKUP('Reported Performance Table'!D106,'Master List'!$B$22:$D$42,3,FALSE)</f>
        <v>#N/A</v>
      </c>
      <c r="G106" s="92" t="e">
        <f>VLOOKUP('Reported Performance Table'!C106,'Master List'!$B$11:$D$19,3,FALSE)</f>
        <v>#N/A</v>
      </c>
      <c r="H106" t="e">
        <f t="shared" si="2"/>
        <v>#N/A</v>
      </c>
      <c r="I106" t="e">
        <f>IF(VLOOKUP('Reported Performance Table'!E106,'Master List'!$B$45:$D$143,3,FALSE)="","No",VLOOKUP('Reported Performance Table'!E106,'Master List'!$B$45:$D$143,3,FALSE))</f>
        <v>#N/A</v>
      </c>
      <c r="J106" s="164" t="str">
        <f>IF('Reported Performance Table'!E106="","",
  IF('Reported Performance Table'!F106="Yes",
   IF('Reported Performance Table'!G106="Premium","Premium_LUNA_CCT","LUNA_CCT"),
   IF('Reported Performance Table'!C106="Outdoor Luminaires",
    IF(OR('Reported Performance Table'!E106="Fuel Pump Canopy Luminaires",'Reported Performance Table'!E106="Sports Lighting"),
     IF('Reported Performance Table'!G106="Premium","Premium_Sports_and_Fuel_Pump_CCT", "Sports_and_Fuel_Pump_CCT"),
     IF('Reported Performance Table'!G106="Premium","Premium_Outdoor_CCT","Outdoor_CCT")),
    IF('Reported Performance Table'!G106="Premium","Premium_CCT","Reported_CCT"))))</f>
        <v/>
      </c>
      <c r="K106" t="str">
        <f>IF('Reported Performance Table'!E106="","",IF(J106="LUNA_CCT",VLOOKUP('Reported Performance Table'!E106,'Master List'!$B$45:$E$143,4,FALSE),"Reported_BUG"))</f>
        <v/>
      </c>
      <c r="L106" t="str">
        <f>IF('Reported Performance Table'!E106="","",IF(AND('Reported Performance Table'!$F106="Yes",OR('Reported Performance Table'!$E106='Master List'!$B$45,'Reported Performance Table'!$E106='Master List'!$B$46,'Reported Performance Table'!$E106='Master List'!$B$47,'Reported Performance Table'!$E106='Master List'!$B$49,'Reported Performance Table'!$E106='Master List'!$B$51,'Reported Performance Table'!$E106='Master List'!$B$115,'Reported Performance Table'!$E106='Master List'!$B$118,'Reported Performance Table'!$E106='Master List'!$B$142)),"LUNA_Dimming","Dimming_Capability_and_Range"))</f>
        <v/>
      </c>
      <c r="M106" s="100" t="e">
        <f>'Reported Performance Table'!#REF!</f>
        <v>#REF!</v>
      </c>
      <c r="N106" s="100" t="e">
        <f>'Reported Performance Table'!#REF!</f>
        <v>#REF!</v>
      </c>
      <c r="O106" s="100" t="e">
        <f>'Reported Performance Table'!#REF!</f>
        <v>#REF!</v>
      </c>
      <c r="P106" t="str">
        <f t="shared" si="3"/>
        <v>No</v>
      </c>
    </row>
    <row r="107" spans="1:16" x14ac:dyDescent="0.25">
      <c r="A107" s="54">
        <v>114</v>
      </c>
      <c r="B107" s="55"/>
      <c r="D107" s="21" t="e">
        <f>VLOOKUP('Reported Performance Table'!D107,'Master List'!$B$22:$C$41,2,FALSE)</f>
        <v>#N/A</v>
      </c>
      <c r="E107" t="e">
        <f>VLOOKUP('Reported Performance Table'!E107,'Master List'!$B$45:$C$143,2,FALSE)</f>
        <v>#N/A</v>
      </c>
      <c r="F107" t="e">
        <f>VLOOKUP('Reported Performance Table'!D107,'Master List'!$B$22:$D$42,3,FALSE)</f>
        <v>#N/A</v>
      </c>
      <c r="G107" s="92" t="e">
        <f>VLOOKUP('Reported Performance Table'!C107,'Master List'!$B$11:$D$19,3,FALSE)</f>
        <v>#N/A</v>
      </c>
      <c r="H107" t="e">
        <f t="shared" si="2"/>
        <v>#N/A</v>
      </c>
      <c r="I107" t="e">
        <f>IF(VLOOKUP('Reported Performance Table'!E107,'Master List'!$B$45:$D$143,3,FALSE)="","No",VLOOKUP('Reported Performance Table'!E107,'Master List'!$B$45:$D$143,3,FALSE))</f>
        <v>#N/A</v>
      </c>
      <c r="J107" s="164" t="str">
        <f>IF('Reported Performance Table'!E107="","",
  IF('Reported Performance Table'!F107="Yes",
   IF('Reported Performance Table'!G107="Premium","Premium_LUNA_CCT","LUNA_CCT"),
   IF('Reported Performance Table'!C107="Outdoor Luminaires",
    IF(OR('Reported Performance Table'!E107="Fuel Pump Canopy Luminaires",'Reported Performance Table'!E107="Sports Lighting"),
     IF('Reported Performance Table'!G107="Premium","Premium_Sports_and_Fuel_Pump_CCT", "Sports_and_Fuel_Pump_CCT"),
     IF('Reported Performance Table'!G107="Premium","Premium_Outdoor_CCT","Outdoor_CCT")),
    IF('Reported Performance Table'!G107="Premium","Premium_CCT","Reported_CCT"))))</f>
        <v/>
      </c>
      <c r="K107" t="str">
        <f>IF('Reported Performance Table'!E107="","",IF(J107="LUNA_CCT",VLOOKUP('Reported Performance Table'!E107,'Master List'!$B$45:$E$143,4,FALSE),"Reported_BUG"))</f>
        <v/>
      </c>
      <c r="L107" t="str">
        <f>IF('Reported Performance Table'!E107="","",IF(AND('Reported Performance Table'!$F107="Yes",OR('Reported Performance Table'!$E107='Master List'!$B$45,'Reported Performance Table'!$E107='Master List'!$B$46,'Reported Performance Table'!$E107='Master List'!$B$47,'Reported Performance Table'!$E107='Master List'!$B$49,'Reported Performance Table'!$E107='Master List'!$B$51,'Reported Performance Table'!$E107='Master List'!$B$115,'Reported Performance Table'!$E107='Master List'!$B$118,'Reported Performance Table'!$E107='Master List'!$B$142)),"LUNA_Dimming","Dimming_Capability_and_Range"))</f>
        <v/>
      </c>
      <c r="M107" s="100" t="e">
        <f>'Reported Performance Table'!#REF!</f>
        <v>#REF!</v>
      </c>
      <c r="N107" s="100" t="e">
        <f>'Reported Performance Table'!#REF!</f>
        <v>#REF!</v>
      </c>
      <c r="O107" s="100" t="e">
        <f>'Reported Performance Table'!#REF!</f>
        <v>#REF!</v>
      </c>
      <c r="P107" t="str">
        <f t="shared" si="3"/>
        <v>No</v>
      </c>
    </row>
    <row r="108" spans="1:16" x14ac:dyDescent="0.25">
      <c r="A108" s="54">
        <v>115</v>
      </c>
      <c r="B108" s="55"/>
      <c r="D108" s="21" t="e">
        <f>VLOOKUP('Reported Performance Table'!D108,'Master List'!$B$22:$C$41,2,FALSE)</f>
        <v>#N/A</v>
      </c>
      <c r="E108" t="e">
        <f>VLOOKUP('Reported Performance Table'!E108,'Master List'!$B$45:$C$143,2,FALSE)</f>
        <v>#N/A</v>
      </c>
      <c r="F108" t="e">
        <f>VLOOKUP('Reported Performance Table'!D108,'Master List'!$B$22:$D$42,3,FALSE)</f>
        <v>#N/A</v>
      </c>
      <c r="G108" s="92" t="e">
        <f>VLOOKUP('Reported Performance Table'!C108,'Master List'!$B$11:$D$19,3,FALSE)</f>
        <v>#N/A</v>
      </c>
      <c r="H108" t="e">
        <f t="shared" si="2"/>
        <v>#N/A</v>
      </c>
      <c r="I108" t="e">
        <f>IF(VLOOKUP('Reported Performance Table'!E108,'Master List'!$B$45:$D$143,3,FALSE)="","No",VLOOKUP('Reported Performance Table'!E108,'Master List'!$B$45:$D$143,3,FALSE))</f>
        <v>#N/A</v>
      </c>
      <c r="J108" s="164" t="str">
        <f>IF('Reported Performance Table'!E108="","",
  IF('Reported Performance Table'!F108="Yes",
   IF('Reported Performance Table'!G108="Premium","Premium_LUNA_CCT","LUNA_CCT"),
   IF('Reported Performance Table'!C108="Outdoor Luminaires",
    IF(OR('Reported Performance Table'!E108="Fuel Pump Canopy Luminaires",'Reported Performance Table'!E108="Sports Lighting"),
     IF('Reported Performance Table'!G108="Premium","Premium_Sports_and_Fuel_Pump_CCT", "Sports_and_Fuel_Pump_CCT"),
     IF('Reported Performance Table'!G108="Premium","Premium_Outdoor_CCT","Outdoor_CCT")),
    IF('Reported Performance Table'!G108="Premium","Premium_CCT","Reported_CCT"))))</f>
        <v/>
      </c>
      <c r="K108" t="str">
        <f>IF('Reported Performance Table'!E108="","",IF(J108="LUNA_CCT",VLOOKUP('Reported Performance Table'!E108,'Master List'!$B$45:$E$143,4,FALSE),"Reported_BUG"))</f>
        <v/>
      </c>
      <c r="L108" t="str">
        <f>IF('Reported Performance Table'!E108="","",IF(AND('Reported Performance Table'!$F108="Yes",OR('Reported Performance Table'!$E108='Master List'!$B$45,'Reported Performance Table'!$E108='Master List'!$B$46,'Reported Performance Table'!$E108='Master List'!$B$47,'Reported Performance Table'!$E108='Master List'!$B$49,'Reported Performance Table'!$E108='Master List'!$B$51,'Reported Performance Table'!$E108='Master List'!$B$115,'Reported Performance Table'!$E108='Master List'!$B$118,'Reported Performance Table'!$E108='Master List'!$B$142)),"LUNA_Dimming","Dimming_Capability_and_Range"))</f>
        <v/>
      </c>
      <c r="M108" s="100" t="e">
        <f>'Reported Performance Table'!#REF!</f>
        <v>#REF!</v>
      </c>
      <c r="N108" s="100" t="e">
        <f>'Reported Performance Table'!#REF!</f>
        <v>#REF!</v>
      </c>
      <c r="O108" s="100" t="e">
        <f>'Reported Performance Table'!#REF!</f>
        <v>#REF!</v>
      </c>
      <c r="P108" t="str">
        <f t="shared" si="3"/>
        <v>No</v>
      </c>
    </row>
    <row r="109" spans="1:16" x14ac:dyDescent="0.25">
      <c r="A109" s="54">
        <v>116</v>
      </c>
      <c r="B109" s="55"/>
      <c r="D109" s="21" t="e">
        <f>VLOOKUP('Reported Performance Table'!D109,'Master List'!$B$22:$C$41,2,FALSE)</f>
        <v>#N/A</v>
      </c>
      <c r="E109" t="e">
        <f>VLOOKUP('Reported Performance Table'!E109,'Master List'!$B$45:$C$143,2,FALSE)</f>
        <v>#N/A</v>
      </c>
      <c r="F109" t="e">
        <f>VLOOKUP('Reported Performance Table'!D109,'Master List'!$B$22:$D$42,3,FALSE)</f>
        <v>#N/A</v>
      </c>
      <c r="G109" s="92" t="e">
        <f>VLOOKUP('Reported Performance Table'!C109,'Master List'!$B$11:$D$19,3,FALSE)</f>
        <v>#N/A</v>
      </c>
      <c r="H109" t="e">
        <f t="shared" si="2"/>
        <v>#N/A</v>
      </c>
      <c r="I109" t="e">
        <f>IF(VLOOKUP('Reported Performance Table'!E109,'Master List'!$B$45:$D$143,3,FALSE)="","No",VLOOKUP('Reported Performance Table'!E109,'Master List'!$B$45:$D$143,3,FALSE))</f>
        <v>#N/A</v>
      </c>
      <c r="J109" s="164" t="str">
        <f>IF('Reported Performance Table'!E109="","",
  IF('Reported Performance Table'!F109="Yes",
   IF('Reported Performance Table'!G109="Premium","Premium_LUNA_CCT","LUNA_CCT"),
   IF('Reported Performance Table'!C109="Outdoor Luminaires",
    IF(OR('Reported Performance Table'!E109="Fuel Pump Canopy Luminaires",'Reported Performance Table'!E109="Sports Lighting"),
     IF('Reported Performance Table'!G109="Premium","Premium_Sports_and_Fuel_Pump_CCT", "Sports_and_Fuel_Pump_CCT"),
     IF('Reported Performance Table'!G109="Premium","Premium_Outdoor_CCT","Outdoor_CCT")),
    IF('Reported Performance Table'!G109="Premium","Premium_CCT","Reported_CCT"))))</f>
        <v/>
      </c>
      <c r="K109" t="str">
        <f>IF('Reported Performance Table'!E109="","",IF(J109="LUNA_CCT",VLOOKUP('Reported Performance Table'!E109,'Master List'!$B$45:$E$143,4,FALSE),"Reported_BUG"))</f>
        <v/>
      </c>
      <c r="L109" t="str">
        <f>IF('Reported Performance Table'!E109="","",IF(AND('Reported Performance Table'!$F109="Yes",OR('Reported Performance Table'!$E109='Master List'!$B$45,'Reported Performance Table'!$E109='Master List'!$B$46,'Reported Performance Table'!$E109='Master List'!$B$47,'Reported Performance Table'!$E109='Master List'!$B$49,'Reported Performance Table'!$E109='Master List'!$B$51,'Reported Performance Table'!$E109='Master List'!$B$115,'Reported Performance Table'!$E109='Master List'!$B$118,'Reported Performance Table'!$E109='Master List'!$B$142)),"LUNA_Dimming","Dimming_Capability_and_Range"))</f>
        <v/>
      </c>
      <c r="M109" s="100" t="e">
        <f>'Reported Performance Table'!#REF!</f>
        <v>#REF!</v>
      </c>
      <c r="N109" s="100" t="e">
        <f>'Reported Performance Table'!#REF!</f>
        <v>#REF!</v>
      </c>
      <c r="O109" s="100" t="e">
        <f>'Reported Performance Table'!#REF!</f>
        <v>#REF!</v>
      </c>
      <c r="P109" t="str">
        <f t="shared" si="3"/>
        <v>No</v>
      </c>
    </row>
    <row r="110" spans="1:16" x14ac:dyDescent="0.25">
      <c r="A110" s="54">
        <v>117</v>
      </c>
      <c r="B110" s="55"/>
      <c r="D110" s="21" t="e">
        <f>VLOOKUP('Reported Performance Table'!D110,'Master List'!$B$22:$C$41,2,FALSE)</f>
        <v>#N/A</v>
      </c>
      <c r="E110" t="e">
        <f>VLOOKUP('Reported Performance Table'!E110,'Master List'!$B$45:$C$143,2,FALSE)</f>
        <v>#N/A</v>
      </c>
      <c r="F110" t="e">
        <f>VLOOKUP('Reported Performance Table'!D110,'Master List'!$B$22:$D$42,3,FALSE)</f>
        <v>#N/A</v>
      </c>
      <c r="G110" s="92" t="e">
        <f>VLOOKUP('Reported Performance Table'!C110,'Master List'!$B$11:$D$19,3,FALSE)</f>
        <v>#N/A</v>
      </c>
      <c r="H110" t="e">
        <f t="shared" si="2"/>
        <v>#N/A</v>
      </c>
      <c r="I110" t="e">
        <f>IF(VLOOKUP('Reported Performance Table'!E110,'Master List'!$B$45:$D$143,3,FALSE)="","No",VLOOKUP('Reported Performance Table'!E110,'Master List'!$B$45:$D$143,3,FALSE))</f>
        <v>#N/A</v>
      </c>
      <c r="J110" s="164" t="str">
        <f>IF('Reported Performance Table'!E110="","",
  IF('Reported Performance Table'!F110="Yes",
   IF('Reported Performance Table'!G110="Premium","Premium_LUNA_CCT","LUNA_CCT"),
   IF('Reported Performance Table'!C110="Outdoor Luminaires",
    IF(OR('Reported Performance Table'!E110="Fuel Pump Canopy Luminaires",'Reported Performance Table'!E110="Sports Lighting"),
     IF('Reported Performance Table'!G110="Premium","Premium_Sports_and_Fuel_Pump_CCT", "Sports_and_Fuel_Pump_CCT"),
     IF('Reported Performance Table'!G110="Premium","Premium_Outdoor_CCT","Outdoor_CCT")),
    IF('Reported Performance Table'!G110="Premium","Premium_CCT","Reported_CCT"))))</f>
        <v/>
      </c>
      <c r="K110" t="str">
        <f>IF('Reported Performance Table'!E110="","",IF(J110="LUNA_CCT",VLOOKUP('Reported Performance Table'!E110,'Master List'!$B$45:$E$143,4,FALSE),"Reported_BUG"))</f>
        <v/>
      </c>
      <c r="L110" t="str">
        <f>IF('Reported Performance Table'!E110="","",IF(AND('Reported Performance Table'!$F110="Yes",OR('Reported Performance Table'!$E110='Master List'!$B$45,'Reported Performance Table'!$E110='Master List'!$B$46,'Reported Performance Table'!$E110='Master List'!$B$47,'Reported Performance Table'!$E110='Master List'!$B$49,'Reported Performance Table'!$E110='Master List'!$B$51,'Reported Performance Table'!$E110='Master List'!$B$115,'Reported Performance Table'!$E110='Master List'!$B$118,'Reported Performance Table'!$E110='Master List'!$B$142)),"LUNA_Dimming","Dimming_Capability_and_Range"))</f>
        <v/>
      </c>
      <c r="M110" s="100" t="e">
        <f>'Reported Performance Table'!#REF!</f>
        <v>#REF!</v>
      </c>
      <c r="N110" s="100" t="e">
        <f>'Reported Performance Table'!#REF!</f>
        <v>#REF!</v>
      </c>
      <c r="O110" s="100" t="e">
        <f>'Reported Performance Table'!#REF!</f>
        <v>#REF!</v>
      </c>
      <c r="P110" t="str">
        <f t="shared" si="3"/>
        <v>No</v>
      </c>
    </row>
    <row r="111" spans="1:16" x14ac:dyDescent="0.25">
      <c r="A111" s="54">
        <v>118</v>
      </c>
      <c r="B111" s="55"/>
      <c r="D111" s="21" t="e">
        <f>VLOOKUP('Reported Performance Table'!D111,'Master List'!$B$22:$C$41,2,FALSE)</f>
        <v>#N/A</v>
      </c>
      <c r="E111" t="e">
        <f>VLOOKUP('Reported Performance Table'!E111,'Master List'!$B$45:$C$143,2,FALSE)</f>
        <v>#N/A</v>
      </c>
      <c r="F111" t="e">
        <f>VLOOKUP('Reported Performance Table'!D111,'Master List'!$B$22:$D$42,3,FALSE)</f>
        <v>#N/A</v>
      </c>
      <c r="G111" s="92" t="e">
        <f>VLOOKUP('Reported Performance Table'!C111,'Master List'!$B$11:$D$19,3,FALSE)</f>
        <v>#N/A</v>
      </c>
      <c r="H111" t="e">
        <f t="shared" si="2"/>
        <v>#N/A</v>
      </c>
      <c r="I111" t="e">
        <f>IF(VLOOKUP('Reported Performance Table'!E111,'Master List'!$B$45:$D$143,3,FALSE)="","No",VLOOKUP('Reported Performance Table'!E111,'Master List'!$B$45:$D$143,3,FALSE))</f>
        <v>#N/A</v>
      </c>
      <c r="J111" s="164" t="str">
        <f>IF('Reported Performance Table'!E111="","",
  IF('Reported Performance Table'!F111="Yes",
   IF('Reported Performance Table'!G111="Premium","Premium_LUNA_CCT","LUNA_CCT"),
   IF('Reported Performance Table'!C111="Outdoor Luminaires",
    IF(OR('Reported Performance Table'!E111="Fuel Pump Canopy Luminaires",'Reported Performance Table'!E111="Sports Lighting"),
     IF('Reported Performance Table'!G111="Premium","Premium_Sports_and_Fuel_Pump_CCT", "Sports_and_Fuel_Pump_CCT"),
     IF('Reported Performance Table'!G111="Premium","Premium_Outdoor_CCT","Outdoor_CCT")),
    IF('Reported Performance Table'!G111="Premium","Premium_CCT","Reported_CCT"))))</f>
        <v/>
      </c>
      <c r="K111" t="str">
        <f>IF('Reported Performance Table'!E111="","",IF(J111="LUNA_CCT",VLOOKUP('Reported Performance Table'!E111,'Master List'!$B$45:$E$143,4,FALSE),"Reported_BUG"))</f>
        <v/>
      </c>
      <c r="L111" t="str">
        <f>IF('Reported Performance Table'!E111="","",IF(AND('Reported Performance Table'!$F111="Yes",OR('Reported Performance Table'!$E111='Master List'!$B$45,'Reported Performance Table'!$E111='Master List'!$B$46,'Reported Performance Table'!$E111='Master List'!$B$47,'Reported Performance Table'!$E111='Master List'!$B$49,'Reported Performance Table'!$E111='Master List'!$B$51,'Reported Performance Table'!$E111='Master List'!$B$115,'Reported Performance Table'!$E111='Master List'!$B$118,'Reported Performance Table'!$E111='Master List'!$B$142)),"LUNA_Dimming","Dimming_Capability_and_Range"))</f>
        <v/>
      </c>
      <c r="M111" s="100" t="e">
        <f>'Reported Performance Table'!#REF!</f>
        <v>#REF!</v>
      </c>
      <c r="N111" s="100" t="e">
        <f>'Reported Performance Table'!#REF!</f>
        <v>#REF!</v>
      </c>
      <c r="O111" s="100" t="e">
        <f>'Reported Performance Table'!#REF!</f>
        <v>#REF!</v>
      </c>
      <c r="P111" t="str">
        <f t="shared" si="3"/>
        <v>No</v>
      </c>
    </row>
    <row r="112" spans="1:16" x14ac:dyDescent="0.25">
      <c r="A112" s="54">
        <v>119</v>
      </c>
      <c r="B112" s="55"/>
      <c r="D112" s="21" t="e">
        <f>VLOOKUP('Reported Performance Table'!D112,'Master List'!$B$22:$C$41,2,FALSE)</f>
        <v>#N/A</v>
      </c>
      <c r="E112" t="e">
        <f>VLOOKUP('Reported Performance Table'!E112,'Master List'!$B$45:$C$143,2,FALSE)</f>
        <v>#N/A</v>
      </c>
      <c r="F112" t="e">
        <f>VLOOKUP('Reported Performance Table'!D112,'Master List'!$B$22:$D$42,3,FALSE)</f>
        <v>#N/A</v>
      </c>
      <c r="G112" s="92" t="e">
        <f>VLOOKUP('Reported Performance Table'!C112,'Master List'!$B$11:$D$19,3,FALSE)</f>
        <v>#N/A</v>
      </c>
      <c r="H112" t="e">
        <f t="shared" si="2"/>
        <v>#N/A</v>
      </c>
      <c r="I112" t="e">
        <f>IF(VLOOKUP('Reported Performance Table'!E112,'Master List'!$B$45:$D$143,3,FALSE)="","No",VLOOKUP('Reported Performance Table'!E112,'Master List'!$B$45:$D$143,3,FALSE))</f>
        <v>#N/A</v>
      </c>
      <c r="J112" s="164" t="str">
        <f>IF('Reported Performance Table'!E112="","",
  IF('Reported Performance Table'!F112="Yes",
   IF('Reported Performance Table'!G112="Premium","Premium_LUNA_CCT","LUNA_CCT"),
   IF('Reported Performance Table'!C112="Outdoor Luminaires",
    IF(OR('Reported Performance Table'!E112="Fuel Pump Canopy Luminaires",'Reported Performance Table'!E112="Sports Lighting"),
     IF('Reported Performance Table'!G112="Premium","Premium_Sports_and_Fuel_Pump_CCT", "Sports_and_Fuel_Pump_CCT"),
     IF('Reported Performance Table'!G112="Premium","Premium_Outdoor_CCT","Outdoor_CCT")),
    IF('Reported Performance Table'!G112="Premium","Premium_CCT","Reported_CCT"))))</f>
        <v/>
      </c>
      <c r="K112" t="str">
        <f>IF('Reported Performance Table'!E112="","",IF(J112="LUNA_CCT",VLOOKUP('Reported Performance Table'!E112,'Master List'!$B$45:$E$143,4,FALSE),"Reported_BUG"))</f>
        <v/>
      </c>
      <c r="L112" t="str">
        <f>IF('Reported Performance Table'!E112="","",IF(AND('Reported Performance Table'!$F112="Yes",OR('Reported Performance Table'!$E112='Master List'!$B$45,'Reported Performance Table'!$E112='Master List'!$B$46,'Reported Performance Table'!$E112='Master List'!$B$47,'Reported Performance Table'!$E112='Master List'!$B$49,'Reported Performance Table'!$E112='Master List'!$B$51,'Reported Performance Table'!$E112='Master List'!$B$115,'Reported Performance Table'!$E112='Master List'!$B$118,'Reported Performance Table'!$E112='Master List'!$B$142)),"LUNA_Dimming","Dimming_Capability_and_Range"))</f>
        <v/>
      </c>
      <c r="M112" s="100" t="e">
        <f>'Reported Performance Table'!#REF!</f>
        <v>#REF!</v>
      </c>
      <c r="N112" s="100" t="e">
        <f>'Reported Performance Table'!#REF!</f>
        <v>#REF!</v>
      </c>
      <c r="O112" s="100" t="e">
        <f>'Reported Performance Table'!#REF!</f>
        <v>#REF!</v>
      </c>
      <c r="P112" t="str">
        <f t="shared" si="3"/>
        <v>No</v>
      </c>
    </row>
    <row r="113" spans="1:16" x14ac:dyDescent="0.25">
      <c r="A113" s="54">
        <v>120</v>
      </c>
      <c r="B113" s="55"/>
      <c r="D113" s="21" t="e">
        <f>VLOOKUP('Reported Performance Table'!D113,'Master List'!$B$22:$C$41,2,FALSE)</f>
        <v>#N/A</v>
      </c>
      <c r="E113" t="e">
        <f>VLOOKUP('Reported Performance Table'!E113,'Master List'!$B$45:$C$143,2,FALSE)</f>
        <v>#N/A</v>
      </c>
      <c r="F113" t="e">
        <f>VLOOKUP('Reported Performance Table'!D113,'Master List'!$B$22:$D$42,3,FALSE)</f>
        <v>#N/A</v>
      </c>
      <c r="G113" s="92" t="e">
        <f>VLOOKUP('Reported Performance Table'!C113,'Master List'!$B$11:$D$19,3,FALSE)</f>
        <v>#N/A</v>
      </c>
      <c r="H113" t="e">
        <f t="shared" si="2"/>
        <v>#N/A</v>
      </c>
      <c r="I113" t="e">
        <f>IF(VLOOKUP('Reported Performance Table'!E113,'Master List'!$B$45:$D$143,3,FALSE)="","No",VLOOKUP('Reported Performance Table'!E113,'Master List'!$B$45:$D$143,3,FALSE))</f>
        <v>#N/A</v>
      </c>
      <c r="J113" s="164" t="str">
        <f>IF('Reported Performance Table'!E113="","",
  IF('Reported Performance Table'!F113="Yes",
   IF('Reported Performance Table'!G113="Premium","Premium_LUNA_CCT","LUNA_CCT"),
   IF('Reported Performance Table'!C113="Outdoor Luminaires",
    IF(OR('Reported Performance Table'!E113="Fuel Pump Canopy Luminaires",'Reported Performance Table'!E113="Sports Lighting"),
     IF('Reported Performance Table'!G113="Premium","Premium_Sports_and_Fuel_Pump_CCT", "Sports_and_Fuel_Pump_CCT"),
     IF('Reported Performance Table'!G113="Premium","Premium_Outdoor_CCT","Outdoor_CCT")),
    IF('Reported Performance Table'!G113="Premium","Premium_CCT","Reported_CCT"))))</f>
        <v/>
      </c>
      <c r="K113" t="str">
        <f>IF('Reported Performance Table'!E113="","",IF(J113="LUNA_CCT",VLOOKUP('Reported Performance Table'!E113,'Master List'!$B$45:$E$143,4,FALSE),"Reported_BUG"))</f>
        <v/>
      </c>
      <c r="L113" t="str">
        <f>IF('Reported Performance Table'!E113="","",IF(AND('Reported Performance Table'!$F113="Yes",OR('Reported Performance Table'!$E113='Master List'!$B$45,'Reported Performance Table'!$E113='Master List'!$B$46,'Reported Performance Table'!$E113='Master List'!$B$47,'Reported Performance Table'!$E113='Master List'!$B$49,'Reported Performance Table'!$E113='Master List'!$B$51,'Reported Performance Table'!$E113='Master List'!$B$115,'Reported Performance Table'!$E113='Master List'!$B$118,'Reported Performance Table'!$E113='Master List'!$B$142)),"LUNA_Dimming","Dimming_Capability_and_Range"))</f>
        <v/>
      </c>
      <c r="M113" s="100" t="e">
        <f>'Reported Performance Table'!#REF!</f>
        <v>#REF!</v>
      </c>
      <c r="N113" s="100" t="e">
        <f>'Reported Performance Table'!#REF!</f>
        <v>#REF!</v>
      </c>
      <c r="O113" s="100" t="e">
        <f>'Reported Performance Table'!#REF!</f>
        <v>#REF!</v>
      </c>
      <c r="P113" t="str">
        <f t="shared" si="3"/>
        <v>No</v>
      </c>
    </row>
    <row r="114" spans="1:16" x14ac:dyDescent="0.25">
      <c r="A114" s="54">
        <v>121</v>
      </c>
      <c r="B114" s="55"/>
      <c r="D114" s="21" t="e">
        <f>VLOOKUP('Reported Performance Table'!D114,'Master List'!$B$22:$C$41,2,FALSE)</f>
        <v>#N/A</v>
      </c>
      <c r="E114" t="e">
        <f>VLOOKUP('Reported Performance Table'!E114,'Master List'!$B$45:$C$143,2,FALSE)</f>
        <v>#N/A</v>
      </c>
      <c r="F114" t="e">
        <f>VLOOKUP('Reported Performance Table'!D114,'Master List'!$B$22:$D$42,3,FALSE)</f>
        <v>#N/A</v>
      </c>
      <c r="G114" s="92" t="e">
        <f>VLOOKUP('Reported Performance Table'!C114,'Master List'!$B$11:$D$19,3,FALSE)</f>
        <v>#N/A</v>
      </c>
      <c r="H114" t="e">
        <f t="shared" si="2"/>
        <v>#N/A</v>
      </c>
      <c r="I114" t="e">
        <f>IF(VLOOKUP('Reported Performance Table'!E114,'Master List'!$B$45:$D$143,3,FALSE)="","No",VLOOKUP('Reported Performance Table'!E114,'Master List'!$B$45:$D$143,3,FALSE))</f>
        <v>#N/A</v>
      </c>
      <c r="J114" s="164" t="str">
        <f>IF('Reported Performance Table'!E114="","",
  IF('Reported Performance Table'!F114="Yes",
   IF('Reported Performance Table'!G114="Premium","Premium_LUNA_CCT","LUNA_CCT"),
   IF('Reported Performance Table'!C114="Outdoor Luminaires",
    IF(OR('Reported Performance Table'!E114="Fuel Pump Canopy Luminaires",'Reported Performance Table'!E114="Sports Lighting"),
     IF('Reported Performance Table'!G114="Premium","Premium_Sports_and_Fuel_Pump_CCT", "Sports_and_Fuel_Pump_CCT"),
     IF('Reported Performance Table'!G114="Premium","Premium_Outdoor_CCT","Outdoor_CCT")),
    IF('Reported Performance Table'!G114="Premium","Premium_CCT","Reported_CCT"))))</f>
        <v/>
      </c>
      <c r="K114" t="str">
        <f>IF('Reported Performance Table'!E114="","",IF(J114="LUNA_CCT",VLOOKUP('Reported Performance Table'!E114,'Master List'!$B$45:$E$143,4,FALSE),"Reported_BUG"))</f>
        <v/>
      </c>
      <c r="L114" t="str">
        <f>IF('Reported Performance Table'!E114="","",IF(AND('Reported Performance Table'!$F114="Yes",OR('Reported Performance Table'!$E114='Master List'!$B$45,'Reported Performance Table'!$E114='Master List'!$B$46,'Reported Performance Table'!$E114='Master List'!$B$47,'Reported Performance Table'!$E114='Master List'!$B$49,'Reported Performance Table'!$E114='Master List'!$B$51,'Reported Performance Table'!$E114='Master List'!$B$115,'Reported Performance Table'!$E114='Master List'!$B$118,'Reported Performance Table'!$E114='Master List'!$B$142)),"LUNA_Dimming","Dimming_Capability_and_Range"))</f>
        <v/>
      </c>
      <c r="M114" s="100" t="e">
        <f>'Reported Performance Table'!#REF!</f>
        <v>#REF!</v>
      </c>
      <c r="N114" s="100" t="e">
        <f>'Reported Performance Table'!#REF!</f>
        <v>#REF!</v>
      </c>
      <c r="O114" s="100" t="e">
        <f>'Reported Performance Table'!#REF!</f>
        <v>#REF!</v>
      </c>
      <c r="P114" t="str">
        <f t="shared" si="3"/>
        <v>No</v>
      </c>
    </row>
    <row r="115" spans="1:16" x14ac:dyDescent="0.25">
      <c r="A115" s="54">
        <v>122</v>
      </c>
      <c r="B115" s="55"/>
      <c r="D115" s="21" t="e">
        <f>VLOOKUP('Reported Performance Table'!D115,'Master List'!$B$22:$C$41,2,FALSE)</f>
        <v>#N/A</v>
      </c>
      <c r="E115" t="e">
        <f>VLOOKUP('Reported Performance Table'!E115,'Master List'!$B$45:$C$143,2,FALSE)</f>
        <v>#N/A</v>
      </c>
      <c r="F115" t="e">
        <f>VLOOKUP('Reported Performance Table'!D115,'Master List'!$B$22:$D$42,3,FALSE)</f>
        <v>#N/A</v>
      </c>
      <c r="G115" s="92" t="e">
        <f>VLOOKUP('Reported Performance Table'!C115,'Master List'!$B$11:$D$19,3,FALSE)</f>
        <v>#N/A</v>
      </c>
      <c r="H115" t="e">
        <f t="shared" si="2"/>
        <v>#N/A</v>
      </c>
      <c r="I115" t="e">
        <f>IF(VLOOKUP('Reported Performance Table'!E115,'Master List'!$B$45:$D$143,3,FALSE)="","No",VLOOKUP('Reported Performance Table'!E115,'Master List'!$B$45:$D$143,3,FALSE))</f>
        <v>#N/A</v>
      </c>
      <c r="J115" s="164" t="str">
        <f>IF('Reported Performance Table'!E115="","",
  IF('Reported Performance Table'!F115="Yes",
   IF('Reported Performance Table'!G115="Premium","Premium_LUNA_CCT","LUNA_CCT"),
   IF('Reported Performance Table'!C115="Outdoor Luminaires",
    IF(OR('Reported Performance Table'!E115="Fuel Pump Canopy Luminaires",'Reported Performance Table'!E115="Sports Lighting"),
     IF('Reported Performance Table'!G115="Premium","Premium_Sports_and_Fuel_Pump_CCT", "Sports_and_Fuel_Pump_CCT"),
     IF('Reported Performance Table'!G115="Premium","Premium_Outdoor_CCT","Outdoor_CCT")),
    IF('Reported Performance Table'!G115="Premium","Premium_CCT","Reported_CCT"))))</f>
        <v/>
      </c>
      <c r="K115" t="str">
        <f>IF('Reported Performance Table'!E115="","",IF(J115="LUNA_CCT",VLOOKUP('Reported Performance Table'!E115,'Master List'!$B$45:$E$143,4,FALSE),"Reported_BUG"))</f>
        <v/>
      </c>
      <c r="L115" t="str">
        <f>IF('Reported Performance Table'!E115="","",IF(AND('Reported Performance Table'!$F115="Yes",OR('Reported Performance Table'!$E115='Master List'!$B$45,'Reported Performance Table'!$E115='Master List'!$B$46,'Reported Performance Table'!$E115='Master List'!$B$47,'Reported Performance Table'!$E115='Master List'!$B$49,'Reported Performance Table'!$E115='Master List'!$B$51,'Reported Performance Table'!$E115='Master List'!$B$115,'Reported Performance Table'!$E115='Master List'!$B$118,'Reported Performance Table'!$E115='Master List'!$B$142)),"LUNA_Dimming","Dimming_Capability_and_Range"))</f>
        <v/>
      </c>
      <c r="M115" s="100" t="e">
        <f>'Reported Performance Table'!#REF!</f>
        <v>#REF!</v>
      </c>
      <c r="N115" s="100" t="e">
        <f>'Reported Performance Table'!#REF!</f>
        <v>#REF!</v>
      </c>
      <c r="O115" s="100" t="e">
        <f>'Reported Performance Table'!#REF!</f>
        <v>#REF!</v>
      </c>
      <c r="P115" t="str">
        <f t="shared" si="3"/>
        <v>No</v>
      </c>
    </row>
    <row r="116" spans="1:16" x14ac:dyDescent="0.25">
      <c r="A116" s="54">
        <v>123</v>
      </c>
      <c r="B116" s="55"/>
      <c r="D116" s="21" t="e">
        <f>VLOOKUP('Reported Performance Table'!D116,'Master List'!$B$22:$C$41,2,FALSE)</f>
        <v>#N/A</v>
      </c>
      <c r="E116" t="e">
        <f>VLOOKUP('Reported Performance Table'!E116,'Master List'!$B$45:$C$143,2,FALSE)</f>
        <v>#N/A</v>
      </c>
      <c r="F116" t="e">
        <f>VLOOKUP('Reported Performance Table'!D116,'Master List'!$B$22:$D$42,3,FALSE)</f>
        <v>#N/A</v>
      </c>
      <c r="G116" s="92" t="e">
        <f>VLOOKUP('Reported Performance Table'!C116,'Master List'!$B$11:$D$19,3,FALSE)</f>
        <v>#N/A</v>
      </c>
      <c r="H116" t="e">
        <f t="shared" si="2"/>
        <v>#N/A</v>
      </c>
      <c r="I116" t="e">
        <f>IF(VLOOKUP('Reported Performance Table'!E116,'Master List'!$B$45:$D$143,3,FALSE)="","No",VLOOKUP('Reported Performance Table'!E116,'Master List'!$B$45:$D$143,3,FALSE))</f>
        <v>#N/A</v>
      </c>
      <c r="J116" s="164" t="str">
        <f>IF('Reported Performance Table'!E116="","",
  IF('Reported Performance Table'!F116="Yes",
   IF('Reported Performance Table'!G116="Premium","Premium_LUNA_CCT","LUNA_CCT"),
   IF('Reported Performance Table'!C116="Outdoor Luminaires",
    IF(OR('Reported Performance Table'!E116="Fuel Pump Canopy Luminaires",'Reported Performance Table'!E116="Sports Lighting"),
     IF('Reported Performance Table'!G116="Premium","Premium_Sports_and_Fuel_Pump_CCT", "Sports_and_Fuel_Pump_CCT"),
     IF('Reported Performance Table'!G116="Premium","Premium_Outdoor_CCT","Outdoor_CCT")),
    IF('Reported Performance Table'!G116="Premium","Premium_CCT","Reported_CCT"))))</f>
        <v/>
      </c>
      <c r="K116" t="str">
        <f>IF('Reported Performance Table'!E116="","",IF(J116="LUNA_CCT",VLOOKUP('Reported Performance Table'!E116,'Master List'!$B$45:$E$143,4,FALSE),"Reported_BUG"))</f>
        <v/>
      </c>
      <c r="L116" t="str">
        <f>IF('Reported Performance Table'!E116="","",IF(AND('Reported Performance Table'!$F116="Yes",OR('Reported Performance Table'!$E116='Master List'!$B$45,'Reported Performance Table'!$E116='Master List'!$B$46,'Reported Performance Table'!$E116='Master List'!$B$47,'Reported Performance Table'!$E116='Master List'!$B$49,'Reported Performance Table'!$E116='Master List'!$B$51,'Reported Performance Table'!$E116='Master List'!$B$115,'Reported Performance Table'!$E116='Master List'!$B$118,'Reported Performance Table'!$E116='Master List'!$B$142)),"LUNA_Dimming","Dimming_Capability_and_Range"))</f>
        <v/>
      </c>
      <c r="M116" s="100" t="e">
        <f>'Reported Performance Table'!#REF!</f>
        <v>#REF!</v>
      </c>
      <c r="N116" s="100" t="e">
        <f>'Reported Performance Table'!#REF!</f>
        <v>#REF!</v>
      </c>
      <c r="O116" s="100" t="e">
        <f>'Reported Performance Table'!#REF!</f>
        <v>#REF!</v>
      </c>
      <c r="P116" t="str">
        <f t="shared" si="3"/>
        <v>No</v>
      </c>
    </row>
    <row r="117" spans="1:16" x14ac:dyDescent="0.25">
      <c r="A117" s="54">
        <v>124</v>
      </c>
      <c r="B117" s="55"/>
      <c r="D117" s="21" t="e">
        <f>VLOOKUP('Reported Performance Table'!D117,'Master List'!$B$22:$C$41,2,FALSE)</f>
        <v>#N/A</v>
      </c>
      <c r="E117" t="e">
        <f>VLOOKUP('Reported Performance Table'!E117,'Master List'!$B$45:$C$143,2,FALSE)</f>
        <v>#N/A</v>
      </c>
      <c r="F117" t="e">
        <f>VLOOKUP('Reported Performance Table'!D117,'Master List'!$B$22:$D$42,3,FALSE)</f>
        <v>#N/A</v>
      </c>
      <c r="G117" s="92" t="e">
        <f>VLOOKUP('Reported Performance Table'!C117,'Master List'!$B$11:$D$19,3,FALSE)</f>
        <v>#N/A</v>
      </c>
      <c r="H117" t="e">
        <f t="shared" si="2"/>
        <v>#N/A</v>
      </c>
      <c r="I117" t="e">
        <f>IF(VLOOKUP('Reported Performance Table'!E117,'Master List'!$B$45:$D$143,3,FALSE)="","No",VLOOKUP('Reported Performance Table'!E117,'Master List'!$B$45:$D$143,3,FALSE))</f>
        <v>#N/A</v>
      </c>
      <c r="J117" s="164" t="str">
        <f>IF('Reported Performance Table'!E117="","",
  IF('Reported Performance Table'!F117="Yes",
   IF('Reported Performance Table'!G117="Premium","Premium_LUNA_CCT","LUNA_CCT"),
   IF('Reported Performance Table'!C117="Outdoor Luminaires",
    IF(OR('Reported Performance Table'!E117="Fuel Pump Canopy Luminaires",'Reported Performance Table'!E117="Sports Lighting"),
     IF('Reported Performance Table'!G117="Premium","Premium_Sports_and_Fuel_Pump_CCT", "Sports_and_Fuel_Pump_CCT"),
     IF('Reported Performance Table'!G117="Premium","Premium_Outdoor_CCT","Outdoor_CCT")),
    IF('Reported Performance Table'!G117="Premium","Premium_CCT","Reported_CCT"))))</f>
        <v/>
      </c>
      <c r="K117" t="str">
        <f>IF('Reported Performance Table'!E117="","",IF(J117="LUNA_CCT",VLOOKUP('Reported Performance Table'!E117,'Master List'!$B$45:$E$143,4,FALSE),"Reported_BUG"))</f>
        <v/>
      </c>
      <c r="L117" t="str">
        <f>IF('Reported Performance Table'!E117="","",IF(AND('Reported Performance Table'!$F117="Yes",OR('Reported Performance Table'!$E117='Master List'!$B$45,'Reported Performance Table'!$E117='Master List'!$B$46,'Reported Performance Table'!$E117='Master List'!$B$47,'Reported Performance Table'!$E117='Master List'!$B$49,'Reported Performance Table'!$E117='Master List'!$B$51,'Reported Performance Table'!$E117='Master List'!$B$115,'Reported Performance Table'!$E117='Master List'!$B$118,'Reported Performance Table'!$E117='Master List'!$B$142)),"LUNA_Dimming","Dimming_Capability_and_Range"))</f>
        <v/>
      </c>
      <c r="M117" s="100" t="e">
        <f>'Reported Performance Table'!#REF!</f>
        <v>#REF!</v>
      </c>
      <c r="N117" s="100" t="e">
        <f>'Reported Performance Table'!#REF!</f>
        <v>#REF!</v>
      </c>
      <c r="O117" s="100" t="e">
        <f>'Reported Performance Table'!#REF!</f>
        <v>#REF!</v>
      </c>
      <c r="P117" t="str">
        <f t="shared" si="3"/>
        <v>No</v>
      </c>
    </row>
    <row r="118" spans="1:16" x14ac:dyDescent="0.25">
      <c r="A118" s="54">
        <v>125</v>
      </c>
      <c r="B118" s="55"/>
      <c r="D118" s="21" t="e">
        <f>VLOOKUP('Reported Performance Table'!D118,'Master List'!$B$22:$C$41,2,FALSE)</f>
        <v>#N/A</v>
      </c>
      <c r="E118" t="e">
        <f>VLOOKUP('Reported Performance Table'!E118,'Master List'!$B$45:$C$143,2,FALSE)</f>
        <v>#N/A</v>
      </c>
      <c r="F118" t="e">
        <f>VLOOKUP('Reported Performance Table'!D118,'Master List'!$B$22:$D$42,3,FALSE)</f>
        <v>#N/A</v>
      </c>
      <c r="G118" s="92" t="e">
        <f>VLOOKUP('Reported Performance Table'!C118,'Master List'!$B$11:$D$19,3,FALSE)</f>
        <v>#N/A</v>
      </c>
      <c r="H118" t="e">
        <f t="shared" si="2"/>
        <v>#N/A</v>
      </c>
      <c r="I118" t="e">
        <f>IF(VLOOKUP('Reported Performance Table'!E118,'Master List'!$B$45:$D$143,3,FALSE)="","No",VLOOKUP('Reported Performance Table'!E118,'Master List'!$B$45:$D$143,3,FALSE))</f>
        <v>#N/A</v>
      </c>
      <c r="J118" s="164" t="str">
        <f>IF('Reported Performance Table'!E118="","",
  IF('Reported Performance Table'!F118="Yes",
   IF('Reported Performance Table'!G118="Premium","Premium_LUNA_CCT","LUNA_CCT"),
   IF('Reported Performance Table'!C118="Outdoor Luminaires",
    IF(OR('Reported Performance Table'!E118="Fuel Pump Canopy Luminaires",'Reported Performance Table'!E118="Sports Lighting"),
     IF('Reported Performance Table'!G118="Premium","Premium_Sports_and_Fuel_Pump_CCT", "Sports_and_Fuel_Pump_CCT"),
     IF('Reported Performance Table'!G118="Premium","Premium_Outdoor_CCT","Outdoor_CCT")),
    IF('Reported Performance Table'!G118="Premium","Premium_CCT","Reported_CCT"))))</f>
        <v/>
      </c>
      <c r="K118" t="str">
        <f>IF('Reported Performance Table'!E118="","",IF(J118="LUNA_CCT",VLOOKUP('Reported Performance Table'!E118,'Master List'!$B$45:$E$143,4,FALSE),"Reported_BUG"))</f>
        <v/>
      </c>
      <c r="L118" t="str">
        <f>IF('Reported Performance Table'!E118="","",IF(AND('Reported Performance Table'!$F118="Yes",OR('Reported Performance Table'!$E118='Master List'!$B$45,'Reported Performance Table'!$E118='Master List'!$B$46,'Reported Performance Table'!$E118='Master List'!$B$47,'Reported Performance Table'!$E118='Master List'!$B$49,'Reported Performance Table'!$E118='Master List'!$B$51,'Reported Performance Table'!$E118='Master List'!$B$115,'Reported Performance Table'!$E118='Master List'!$B$118,'Reported Performance Table'!$E118='Master List'!$B$142)),"LUNA_Dimming","Dimming_Capability_and_Range"))</f>
        <v/>
      </c>
      <c r="M118" s="100" t="e">
        <f>'Reported Performance Table'!#REF!</f>
        <v>#REF!</v>
      </c>
      <c r="N118" s="100" t="e">
        <f>'Reported Performance Table'!#REF!</f>
        <v>#REF!</v>
      </c>
      <c r="O118" s="100" t="e">
        <f>'Reported Performance Table'!#REF!</f>
        <v>#REF!</v>
      </c>
      <c r="P118" t="str">
        <f t="shared" si="3"/>
        <v>No</v>
      </c>
    </row>
    <row r="119" spans="1:16" x14ac:dyDescent="0.25">
      <c r="A119" s="54">
        <v>126</v>
      </c>
      <c r="B119" s="55"/>
      <c r="D119" s="21" t="e">
        <f>VLOOKUP('Reported Performance Table'!D119,'Master List'!$B$22:$C$41,2,FALSE)</f>
        <v>#N/A</v>
      </c>
      <c r="E119" t="e">
        <f>VLOOKUP('Reported Performance Table'!E119,'Master List'!$B$45:$C$143,2,FALSE)</f>
        <v>#N/A</v>
      </c>
      <c r="F119" t="e">
        <f>VLOOKUP('Reported Performance Table'!D119,'Master List'!$B$22:$D$42,3,FALSE)</f>
        <v>#N/A</v>
      </c>
      <c r="G119" s="92" t="e">
        <f>VLOOKUP('Reported Performance Table'!C119,'Master List'!$B$11:$D$19,3,FALSE)</f>
        <v>#N/A</v>
      </c>
      <c r="H119" t="e">
        <f t="shared" si="2"/>
        <v>#N/A</v>
      </c>
      <c r="I119" t="e">
        <f>IF(VLOOKUP('Reported Performance Table'!E119,'Master List'!$B$45:$D$143,3,FALSE)="","No",VLOOKUP('Reported Performance Table'!E119,'Master List'!$B$45:$D$143,3,FALSE))</f>
        <v>#N/A</v>
      </c>
      <c r="J119" s="164" t="str">
        <f>IF('Reported Performance Table'!E119="","",
  IF('Reported Performance Table'!F119="Yes",
   IF('Reported Performance Table'!G119="Premium","Premium_LUNA_CCT","LUNA_CCT"),
   IF('Reported Performance Table'!C119="Outdoor Luminaires",
    IF(OR('Reported Performance Table'!E119="Fuel Pump Canopy Luminaires",'Reported Performance Table'!E119="Sports Lighting"),
     IF('Reported Performance Table'!G119="Premium","Premium_Sports_and_Fuel_Pump_CCT", "Sports_and_Fuel_Pump_CCT"),
     IF('Reported Performance Table'!G119="Premium","Premium_Outdoor_CCT","Outdoor_CCT")),
    IF('Reported Performance Table'!G119="Premium","Premium_CCT","Reported_CCT"))))</f>
        <v/>
      </c>
      <c r="K119" t="str">
        <f>IF('Reported Performance Table'!E119="","",IF(J119="LUNA_CCT",VLOOKUP('Reported Performance Table'!E119,'Master List'!$B$45:$E$143,4,FALSE),"Reported_BUG"))</f>
        <v/>
      </c>
      <c r="L119" t="str">
        <f>IF('Reported Performance Table'!E119="","",IF(AND('Reported Performance Table'!$F119="Yes",OR('Reported Performance Table'!$E119='Master List'!$B$45,'Reported Performance Table'!$E119='Master List'!$B$46,'Reported Performance Table'!$E119='Master List'!$B$47,'Reported Performance Table'!$E119='Master List'!$B$49,'Reported Performance Table'!$E119='Master List'!$B$51,'Reported Performance Table'!$E119='Master List'!$B$115,'Reported Performance Table'!$E119='Master List'!$B$118,'Reported Performance Table'!$E119='Master List'!$B$142)),"LUNA_Dimming","Dimming_Capability_and_Range"))</f>
        <v/>
      </c>
      <c r="M119" s="100" t="e">
        <f>'Reported Performance Table'!#REF!</f>
        <v>#REF!</v>
      </c>
      <c r="N119" s="100" t="e">
        <f>'Reported Performance Table'!#REF!</f>
        <v>#REF!</v>
      </c>
      <c r="O119" s="100" t="e">
        <f>'Reported Performance Table'!#REF!</f>
        <v>#REF!</v>
      </c>
      <c r="P119" t="str">
        <f t="shared" si="3"/>
        <v>No</v>
      </c>
    </row>
    <row r="120" spans="1:16" x14ac:dyDescent="0.25">
      <c r="A120" s="54">
        <v>127</v>
      </c>
      <c r="B120" s="55"/>
      <c r="D120" s="21" t="e">
        <f>VLOOKUP('Reported Performance Table'!D120,'Master List'!$B$22:$C$41,2,FALSE)</f>
        <v>#N/A</v>
      </c>
      <c r="E120" t="e">
        <f>VLOOKUP('Reported Performance Table'!E120,'Master List'!$B$45:$C$143,2,FALSE)</f>
        <v>#N/A</v>
      </c>
      <c r="F120" t="e">
        <f>VLOOKUP('Reported Performance Table'!D120,'Master List'!$B$22:$D$42,3,FALSE)</f>
        <v>#N/A</v>
      </c>
      <c r="G120" s="92" t="e">
        <f>VLOOKUP('Reported Performance Table'!C120,'Master List'!$B$11:$D$19,3,FALSE)</f>
        <v>#N/A</v>
      </c>
      <c r="H120" t="e">
        <f t="shared" si="2"/>
        <v>#N/A</v>
      </c>
      <c r="I120" t="e">
        <f>IF(VLOOKUP('Reported Performance Table'!E120,'Master List'!$B$45:$D$143,3,FALSE)="","No",VLOOKUP('Reported Performance Table'!E120,'Master List'!$B$45:$D$143,3,FALSE))</f>
        <v>#N/A</v>
      </c>
      <c r="J120" s="164" t="str">
        <f>IF('Reported Performance Table'!E120="","",
  IF('Reported Performance Table'!F120="Yes",
   IF('Reported Performance Table'!G120="Premium","Premium_LUNA_CCT","LUNA_CCT"),
   IF('Reported Performance Table'!C120="Outdoor Luminaires",
    IF(OR('Reported Performance Table'!E120="Fuel Pump Canopy Luminaires",'Reported Performance Table'!E120="Sports Lighting"),
     IF('Reported Performance Table'!G120="Premium","Premium_Sports_and_Fuel_Pump_CCT", "Sports_and_Fuel_Pump_CCT"),
     IF('Reported Performance Table'!G120="Premium","Premium_Outdoor_CCT","Outdoor_CCT")),
    IF('Reported Performance Table'!G120="Premium","Premium_CCT","Reported_CCT"))))</f>
        <v/>
      </c>
      <c r="K120" t="str">
        <f>IF('Reported Performance Table'!E120="","",IF(J120="LUNA_CCT",VLOOKUP('Reported Performance Table'!E120,'Master List'!$B$45:$E$143,4,FALSE),"Reported_BUG"))</f>
        <v/>
      </c>
      <c r="L120" t="str">
        <f>IF('Reported Performance Table'!E120="","",IF(AND('Reported Performance Table'!$F120="Yes",OR('Reported Performance Table'!$E120='Master List'!$B$45,'Reported Performance Table'!$E120='Master List'!$B$46,'Reported Performance Table'!$E120='Master List'!$B$47,'Reported Performance Table'!$E120='Master List'!$B$49,'Reported Performance Table'!$E120='Master List'!$B$51,'Reported Performance Table'!$E120='Master List'!$B$115,'Reported Performance Table'!$E120='Master List'!$B$118,'Reported Performance Table'!$E120='Master List'!$B$142)),"LUNA_Dimming","Dimming_Capability_and_Range"))</f>
        <v/>
      </c>
      <c r="M120" s="100" t="e">
        <f>'Reported Performance Table'!#REF!</f>
        <v>#REF!</v>
      </c>
      <c r="N120" s="100" t="e">
        <f>'Reported Performance Table'!#REF!</f>
        <v>#REF!</v>
      </c>
      <c r="O120" s="100" t="e">
        <f>'Reported Performance Table'!#REF!</f>
        <v>#REF!</v>
      </c>
      <c r="P120" t="str">
        <f t="shared" si="3"/>
        <v>No</v>
      </c>
    </row>
    <row r="121" spans="1:16" x14ac:dyDescent="0.25">
      <c r="A121" s="54">
        <v>128</v>
      </c>
      <c r="B121" s="55"/>
      <c r="D121" s="21" t="e">
        <f>VLOOKUP('Reported Performance Table'!D121,'Master List'!$B$22:$C$41,2,FALSE)</f>
        <v>#N/A</v>
      </c>
      <c r="E121" t="e">
        <f>VLOOKUP('Reported Performance Table'!E121,'Master List'!$B$45:$C$143,2,FALSE)</f>
        <v>#N/A</v>
      </c>
      <c r="F121" t="e">
        <f>VLOOKUP('Reported Performance Table'!D121,'Master List'!$B$22:$D$42,3,FALSE)</f>
        <v>#N/A</v>
      </c>
      <c r="G121" s="92" t="e">
        <f>VLOOKUP('Reported Performance Table'!C121,'Master List'!$B$11:$D$19,3,FALSE)</f>
        <v>#N/A</v>
      </c>
      <c r="H121" t="e">
        <f t="shared" si="2"/>
        <v>#N/A</v>
      </c>
      <c r="I121" t="e">
        <f>IF(VLOOKUP('Reported Performance Table'!E121,'Master List'!$B$45:$D$143,3,FALSE)="","No",VLOOKUP('Reported Performance Table'!E121,'Master List'!$B$45:$D$143,3,FALSE))</f>
        <v>#N/A</v>
      </c>
      <c r="J121" s="164" t="str">
        <f>IF('Reported Performance Table'!E121="","",
  IF('Reported Performance Table'!F121="Yes",
   IF('Reported Performance Table'!G121="Premium","Premium_LUNA_CCT","LUNA_CCT"),
   IF('Reported Performance Table'!C121="Outdoor Luminaires",
    IF(OR('Reported Performance Table'!E121="Fuel Pump Canopy Luminaires",'Reported Performance Table'!E121="Sports Lighting"),
     IF('Reported Performance Table'!G121="Premium","Premium_Sports_and_Fuel_Pump_CCT", "Sports_and_Fuel_Pump_CCT"),
     IF('Reported Performance Table'!G121="Premium","Premium_Outdoor_CCT","Outdoor_CCT")),
    IF('Reported Performance Table'!G121="Premium","Premium_CCT","Reported_CCT"))))</f>
        <v/>
      </c>
      <c r="K121" t="str">
        <f>IF('Reported Performance Table'!E121="","",IF(J121="LUNA_CCT",VLOOKUP('Reported Performance Table'!E121,'Master List'!$B$45:$E$143,4,FALSE),"Reported_BUG"))</f>
        <v/>
      </c>
      <c r="L121" t="str">
        <f>IF('Reported Performance Table'!E121="","",IF(AND('Reported Performance Table'!$F121="Yes",OR('Reported Performance Table'!$E121='Master List'!$B$45,'Reported Performance Table'!$E121='Master List'!$B$46,'Reported Performance Table'!$E121='Master List'!$B$47,'Reported Performance Table'!$E121='Master List'!$B$49,'Reported Performance Table'!$E121='Master List'!$B$51,'Reported Performance Table'!$E121='Master List'!$B$115,'Reported Performance Table'!$E121='Master List'!$B$118,'Reported Performance Table'!$E121='Master List'!$B$142)),"LUNA_Dimming","Dimming_Capability_and_Range"))</f>
        <v/>
      </c>
      <c r="M121" s="100" t="e">
        <f>'Reported Performance Table'!#REF!</f>
        <v>#REF!</v>
      </c>
      <c r="N121" s="100" t="e">
        <f>'Reported Performance Table'!#REF!</f>
        <v>#REF!</v>
      </c>
      <c r="O121" s="100" t="e">
        <f>'Reported Performance Table'!#REF!</f>
        <v>#REF!</v>
      </c>
      <c r="P121" t="str">
        <f t="shared" si="3"/>
        <v>No</v>
      </c>
    </row>
    <row r="122" spans="1:16" x14ac:dyDescent="0.25">
      <c r="A122" s="54">
        <v>129</v>
      </c>
      <c r="B122" s="55"/>
      <c r="D122" s="21" t="e">
        <f>VLOOKUP('Reported Performance Table'!D122,'Master List'!$B$22:$C$41,2,FALSE)</f>
        <v>#N/A</v>
      </c>
      <c r="E122" t="e">
        <f>VLOOKUP('Reported Performance Table'!E122,'Master List'!$B$45:$C$143,2,FALSE)</f>
        <v>#N/A</v>
      </c>
      <c r="F122" t="e">
        <f>VLOOKUP('Reported Performance Table'!D122,'Master List'!$B$22:$D$42,3,FALSE)</f>
        <v>#N/A</v>
      </c>
      <c r="G122" s="92" t="e">
        <f>VLOOKUP('Reported Performance Table'!C122,'Master List'!$B$11:$D$19,3,FALSE)</f>
        <v>#N/A</v>
      </c>
      <c r="H122" t="e">
        <f t="shared" si="2"/>
        <v>#N/A</v>
      </c>
      <c r="I122" t="e">
        <f>IF(VLOOKUP('Reported Performance Table'!E122,'Master List'!$B$45:$D$143,3,FALSE)="","No",VLOOKUP('Reported Performance Table'!E122,'Master List'!$B$45:$D$143,3,FALSE))</f>
        <v>#N/A</v>
      </c>
      <c r="J122" s="164" t="str">
        <f>IF('Reported Performance Table'!E122="","",
  IF('Reported Performance Table'!F122="Yes",
   IF('Reported Performance Table'!G122="Premium","Premium_LUNA_CCT","LUNA_CCT"),
   IF('Reported Performance Table'!C122="Outdoor Luminaires",
    IF(OR('Reported Performance Table'!E122="Fuel Pump Canopy Luminaires",'Reported Performance Table'!E122="Sports Lighting"),
     IF('Reported Performance Table'!G122="Premium","Premium_Sports_and_Fuel_Pump_CCT", "Sports_and_Fuel_Pump_CCT"),
     IF('Reported Performance Table'!G122="Premium","Premium_Outdoor_CCT","Outdoor_CCT")),
    IF('Reported Performance Table'!G122="Premium","Premium_CCT","Reported_CCT"))))</f>
        <v/>
      </c>
      <c r="K122" t="str">
        <f>IF('Reported Performance Table'!E122="","",IF(J122="LUNA_CCT",VLOOKUP('Reported Performance Table'!E122,'Master List'!$B$45:$E$143,4,FALSE),"Reported_BUG"))</f>
        <v/>
      </c>
      <c r="L122" t="str">
        <f>IF('Reported Performance Table'!E122="","",IF(AND('Reported Performance Table'!$F122="Yes",OR('Reported Performance Table'!$E122='Master List'!$B$45,'Reported Performance Table'!$E122='Master List'!$B$46,'Reported Performance Table'!$E122='Master List'!$B$47,'Reported Performance Table'!$E122='Master List'!$B$49,'Reported Performance Table'!$E122='Master List'!$B$51,'Reported Performance Table'!$E122='Master List'!$B$115,'Reported Performance Table'!$E122='Master List'!$B$118,'Reported Performance Table'!$E122='Master List'!$B$142)),"LUNA_Dimming","Dimming_Capability_and_Range"))</f>
        <v/>
      </c>
      <c r="M122" s="100" t="e">
        <f>'Reported Performance Table'!#REF!</f>
        <v>#REF!</v>
      </c>
      <c r="N122" s="100" t="e">
        <f>'Reported Performance Table'!#REF!</f>
        <v>#REF!</v>
      </c>
      <c r="O122" s="100" t="e">
        <f>'Reported Performance Table'!#REF!</f>
        <v>#REF!</v>
      </c>
      <c r="P122" t="str">
        <f t="shared" si="3"/>
        <v>No</v>
      </c>
    </row>
    <row r="123" spans="1:16" x14ac:dyDescent="0.25">
      <c r="A123" s="54">
        <v>130</v>
      </c>
      <c r="B123" s="55"/>
      <c r="D123" s="21" t="e">
        <f>VLOOKUP('Reported Performance Table'!D123,'Master List'!$B$22:$C$41,2,FALSE)</f>
        <v>#N/A</v>
      </c>
      <c r="E123" t="e">
        <f>VLOOKUP('Reported Performance Table'!E123,'Master List'!$B$45:$C$143,2,FALSE)</f>
        <v>#N/A</v>
      </c>
      <c r="F123" t="e">
        <f>VLOOKUP('Reported Performance Table'!D123,'Master List'!$B$22:$D$42,3,FALSE)</f>
        <v>#N/A</v>
      </c>
      <c r="G123" s="92" t="e">
        <f>VLOOKUP('Reported Performance Table'!C123,'Master List'!$B$11:$D$19,3,FALSE)</f>
        <v>#N/A</v>
      </c>
      <c r="H123" t="e">
        <f t="shared" si="2"/>
        <v>#N/A</v>
      </c>
      <c r="I123" t="e">
        <f>IF(VLOOKUP('Reported Performance Table'!E123,'Master List'!$B$45:$D$143,3,FALSE)="","No",VLOOKUP('Reported Performance Table'!E123,'Master List'!$B$45:$D$143,3,FALSE))</f>
        <v>#N/A</v>
      </c>
      <c r="J123" s="164" t="str">
        <f>IF('Reported Performance Table'!E123="","",
  IF('Reported Performance Table'!F123="Yes",
   IF('Reported Performance Table'!G123="Premium","Premium_LUNA_CCT","LUNA_CCT"),
   IF('Reported Performance Table'!C123="Outdoor Luminaires",
    IF(OR('Reported Performance Table'!E123="Fuel Pump Canopy Luminaires",'Reported Performance Table'!E123="Sports Lighting"),
     IF('Reported Performance Table'!G123="Premium","Premium_Sports_and_Fuel_Pump_CCT", "Sports_and_Fuel_Pump_CCT"),
     IF('Reported Performance Table'!G123="Premium","Premium_Outdoor_CCT","Outdoor_CCT")),
    IF('Reported Performance Table'!G123="Premium","Premium_CCT","Reported_CCT"))))</f>
        <v/>
      </c>
      <c r="K123" t="str">
        <f>IF('Reported Performance Table'!E123="","",IF(J123="LUNA_CCT",VLOOKUP('Reported Performance Table'!E123,'Master List'!$B$45:$E$143,4,FALSE),"Reported_BUG"))</f>
        <v/>
      </c>
      <c r="L123" t="str">
        <f>IF('Reported Performance Table'!E123="","",IF(AND('Reported Performance Table'!$F123="Yes",OR('Reported Performance Table'!$E123='Master List'!$B$45,'Reported Performance Table'!$E123='Master List'!$B$46,'Reported Performance Table'!$E123='Master List'!$B$47,'Reported Performance Table'!$E123='Master List'!$B$49,'Reported Performance Table'!$E123='Master List'!$B$51,'Reported Performance Table'!$E123='Master List'!$B$115,'Reported Performance Table'!$E123='Master List'!$B$118,'Reported Performance Table'!$E123='Master List'!$B$142)),"LUNA_Dimming","Dimming_Capability_and_Range"))</f>
        <v/>
      </c>
      <c r="M123" s="100" t="e">
        <f>'Reported Performance Table'!#REF!</f>
        <v>#REF!</v>
      </c>
      <c r="N123" s="100" t="e">
        <f>'Reported Performance Table'!#REF!</f>
        <v>#REF!</v>
      </c>
      <c r="O123" s="100" t="e">
        <f>'Reported Performance Table'!#REF!</f>
        <v>#REF!</v>
      </c>
      <c r="P123" t="str">
        <f t="shared" si="3"/>
        <v>No</v>
      </c>
    </row>
    <row r="124" spans="1:16" x14ac:dyDescent="0.25">
      <c r="A124" s="54">
        <v>131</v>
      </c>
      <c r="B124" s="55"/>
      <c r="D124" s="21" t="e">
        <f>VLOOKUP('Reported Performance Table'!D124,'Master List'!$B$22:$C$41,2,FALSE)</f>
        <v>#N/A</v>
      </c>
      <c r="E124" t="e">
        <f>VLOOKUP('Reported Performance Table'!E124,'Master List'!$B$45:$C$143,2,FALSE)</f>
        <v>#N/A</v>
      </c>
      <c r="F124" t="e">
        <f>VLOOKUP('Reported Performance Table'!D124,'Master List'!$B$22:$D$42,3,FALSE)</f>
        <v>#N/A</v>
      </c>
      <c r="G124" s="92" t="e">
        <f>VLOOKUP('Reported Performance Table'!C124,'Master List'!$B$11:$D$19,3,FALSE)</f>
        <v>#N/A</v>
      </c>
      <c r="H124" t="e">
        <f t="shared" si="2"/>
        <v>#N/A</v>
      </c>
      <c r="I124" t="e">
        <f>IF(VLOOKUP('Reported Performance Table'!E124,'Master List'!$B$45:$D$143,3,FALSE)="","No",VLOOKUP('Reported Performance Table'!E124,'Master List'!$B$45:$D$143,3,FALSE))</f>
        <v>#N/A</v>
      </c>
      <c r="J124" s="164" t="str">
        <f>IF('Reported Performance Table'!E124="","",
  IF('Reported Performance Table'!F124="Yes",
   IF('Reported Performance Table'!G124="Premium","Premium_LUNA_CCT","LUNA_CCT"),
   IF('Reported Performance Table'!C124="Outdoor Luminaires",
    IF(OR('Reported Performance Table'!E124="Fuel Pump Canopy Luminaires",'Reported Performance Table'!E124="Sports Lighting"),
     IF('Reported Performance Table'!G124="Premium","Premium_Sports_and_Fuel_Pump_CCT", "Sports_and_Fuel_Pump_CCT"),
     IF('Reported Performance Table'!G124="Premium","Premium_Outdoor_CCT","Outdoor_CCT")),
    IF('Reported Performance Table'!G124="Premium","Premium_CCT","Reported_CCT"))))</f>
        <v/>
      </c>
      <c r="K124" t="str">
        <f>IF('Reported Performance Table'!E124="","",IF(J124="LUNA_CCT",VLOOKUP('Reported Performance Table'!E124,'Master List'!$B$45:$E$143,4,FALSE),"Reported_BUG"))</f>
        <v/>
      </c>
      <c r="L124" t="str">
        <f>IF('Reported Performance Table'!E124="","",IF(AND('Reported Performance Table'!$F124="Yes",OR('Reported Performance Table'!$E124='Master List'!$B$45,'Reported Performance Table'!$E124='Master List'!$B$46,'Reported Performance Table'!$E124='Master List'!$B$47,'Reported Performance Table'!$E124='Master List'!$B$49,'Reported Performance Table'!$E124='Master List'!$B$51,'Reported Performance Table'!$E124='Master List'!$B$115,'Reported Performance Table'!$E124='Master List'!$B$118,'Reported Performance Table'!$E124='Master List'!$B$142)),"LUNA_Dimming","Dimming_Capability_and_Range"))</f>
        <v/>
      </c>
      <c r="M124" s="100" t="e">
        <f>'Reported Performance Table'!#REF!</f>
        <v>#REF!</v>
      </c>
      <c r="N124" s="100" t="e">
        <f>'Reported Performance Table'!#REF!</f>
        <v>#REF!</v>
      </c>
      <c r="O124" s="100" t="e">
        <f>'Reported Performance Table'!#REF!</f>
        <v>#REF!</v>
      </c>
      <c r="P124" t="str">
        <f t="shared" si="3"/>
        <v>No</v>
      </c>
    </row>
    <row r="125" spans="1:16" x14ac:dyDescent="0.25">
      <c r="A125" s="54">
        <v>132</v>
      </c>
      <c r="B125" s="55"/>
      <c r="D125" s="21" t="e">
        <f>VLOOKUP('Reported Performance Table'!D125,'Master List'!$B$22:$C$41,2,FALSE)</f>
        <v>#N/A</v>
      </c>
      <c r="E125" t="e">
        <f>VLOOKUP('Reported Performance Table'!E125,'Master List'!$B$45:$C$143,2,FALSE)</f>
        <v>#N/A</v>
      </c>
      <c r="F125" t="e">
        <f>VLOOKUP('Reported Performance Table'!D125,'Master List'!$B$22:$D$42,3,FALSE)</f>
        <v>#N/A</v>
      </c>
      <c r="G125" s="92" t="e">
        <f>VLOOKUP('Reported Performance Table'!C125,'Master List'!$B$11:$D$19,3,FALSE)</f>
        <v>#N/A</v>
      </c>
      <c r="H125" t="e">
        <f t="shared" si="2"/>
        <v>#N/A</v>
      </c>
      <c r="I125" t="e">
        <f>IF(VLOOKUP('Reported Performance Table'!E125,'Master List'!$B$45:$D$143,3,FALSE)="","No",VLOOKUP('Reported Performance Table'!E125,'Master List'!$B$45:$D$143,3,FALSE))</f>
        <v>#N/A</v>
      </c>
      <c r="J125" s="164" t="str">
        <f>IF('Reported Performance Table'!E125="","",
  IF('Reported Performance Table'!F125="Yes",
   IF('Reported Performance Table'!G125="Premium","Premium_LUNA_CCT","LUNA_CCT"),
   IF('Reported Performance Table'!C125="Outdoor Luminaires",
    IF(OR('Reported Performance Table'!E125="Fuel Pump Canopy Luminaires",'Reported Performance Table'!E125="Sports Lighting"),
     IF('Reported Performance Table'!G125="Premium","Premium_Sports_and_Fuel_Pump_CCT", "Sports_and_Fuel_Pump_CCT"),
     IF('Reported Performance Table'!G125="Premium","Premium_Outdoor_CCT","Outdoor_CCT")),
    IF('Reported Performance Table'!G125="Premium","Premium_CCT","Reported_CCT"))))</f>
        <v/>
      </c>
      <c r="K125" t="str">
        <f>IF('Reported Performance Table'!E125="","",IF(J125="LUNA_CCT",VLOOKUP('Reported Performance Table'!E125,'Master List'!$B$45:$E$143,4,FALSE),"Reported_BUG"))</f>
        <v/>
      </c>
      <c r="L125" t="str">
        <f>IF('Reported Performance Table'!E125="","",IF(AND('Reported Performance Table'!$F125="Yes",OR('Reported Performance Table'!$E125='Master List'!$B$45,'Reported Performance Table'!$E125='Master List'!$B$46,'Reported Performance Table'!$E125='Master List'!$B$47,'Reported Performance Table'!$E125='Master List'!$B$49,'Reported Performance Table'!$E125='Master List'!$B$51,'Reported Performance Table'!$E125='Master List'!$B$115,'Reported Performance Table'!$E125='Master List'!$B$118,'Reported Performance Table'!$E125='Master List'!$B$142)),"LUNA_Dimming","Dimming_Capability_and_Range"))</f>
        <v/>
      </c>
      <c r="M125" s="100" t="e">
        <f>'Reported Performance Table'!#REF!</f>
        <v>#REF!</v>
      </c>
      <c r="N125" s="100" t="e">
        <f>'Reported Performance Table'!#REF!</f>
        <v>#REF!</v>
      </c>
      <c r="O125" s="100" t="e">
        <f>'Reported Performance Table'!#REF!</f>
        <v>#REF!</v>
      </c>
      <c r="P125" t="str">
        <f t="shared" si="3"/>
        <v>No</v>
      </c>
    </row>
    <row r="126" spans="1:16" x14ac:dyDescent="0.25">
      <c r="A126" s="54">
        <v>133</v>
      </c>
      <c r="B126" s="55"/>
      <c r="D126" s="21" t="e">
        <f>VLOOKUP('Reported Performance Table'!D126,'Master List'!$B$22:$C$41,2,FALSE)</f>
        <v>#N/A</v>
      </c>
      <c r="E126" t="e">
        <f>VLOOKUP('Reported Performance Table'!E126,'Master List'!$B$45:$C$143,2,FALSE)</f>
        <v>#N/A</v>
      </c>
      <c r="F126" t="e">
        <f>VLOOKUP('Reported Performance Table'!D126,'Master List'!$B$22:$D$42,3,FALSE)</f>
        <v>#N/A</v>
      </c>
      <c r="G126" s="92" t="e">
        <f>VLOOKUP('Reported Performance Table'!C126,'Master List'!$B$11:$D$19,3,FALSE)</f>
        <v>#N/A</v>
      </c>
      <c r="H126" t="e">
        <f t="shared" si="2"/>
        <v>#N/A</v>
      </c>
      <c r="I126" t="e">
        <f>IF(VLOOKUP('Reported Performance Table'!E126,'Master List'!$B$45:$D$143,3,FALSE)="","No",VLOOKUP('Reported Performance Table'!E126,'Master List'!$B$45:$D$143,3,FALSE))</f>
        <v>#N/A</v>
      </c>
      <c r="J126" s="164" t="str">
        <f>IF('Reported Performance Table'!E126="","",
  IF('Reported Performance Table'!F126="Yes",
   IF('Reported Performance Table'!G126="Premium","Premium_LUNA_CCT","LUNA_CCT"),
   IF('Reported Performance Table'!C126="Outdoor Luminaires",
    IF(OR('Reported Performance Table'!E126="Fuel Pump Canopy Luminaires",'Reported Performance Table'!E126="Sports Lighting"),
     IF('Reported Performance Table'!G126="Premium","Premium_Sports_and_Fuel_Pump_CCT", "Sports_and_Fuel_Pump_CCT"),
     IF('Reported Performance Table'!G126="Premium","Premium_Outdoor_CCT","Outdoor_CCT")),
    IF('Reported Performance Table'!G126="Premium","Premium_CCT","Reported_CCT"))))</f>
        <v/>
      </c>
      <c r="K126" t="str">
        <f>IF('Reported Performance Table'!E126="","",IF(J126="LUNA_CCT",VLOOKUP('Reported Performance Table'!E126,'Master List'!$B$45:$E$143,4,FALSE),"Reported_BUG"))</f>
        <v/>
      </c>
      <c r="L126" t="str">
        <f>IF('Reported Performance Table'!E126="","",IF(AND('Reported Performance Table'!$F126="Yes",OR('Reported Performance Table'!$E126='Master List'!$B$45,'Reported Performance Table'!$E126='Master List'!$B$46,'Reported Performance Table'!$E126='Master List'!$B$47,'Reported Performance Table'!$E126='Master List'!$B$49,'Reported Performance Table'!$E126='Master List'!$B$51,'Reported Performance Table'!$E126='Master List'!$B$115,'Reported Performance Table'!$E126='Master List'!$B$118,'Reported Performance Table'!$E126='Master List'!$B$142)),"LUNA_Dimming","Dimming_Capability_and_Range"))</f>
        <v/>
      </c>
      <c r="M126" s="100" t="e">
        <f>'Reported Performance Table'!#REF!</f>
        <v>#REF!</v>
      </c>
      <c r="N126" s="100" t="e">
        <f>'Reported Performance Table'!#REF!</f>
        <v>#REF!</v>
      </c>
      <c r="O126" s="100" t="e">
        <f>'Reported Performance Table'!#REF!</f>
        <v>#REF!</v>
      </c>
      <c r="P126" t="str">
        <f t="shared" si="3"/>
        <v>No</v>
      </c>
    </row>
    <row r="127" spans="1:16" x14ac:dyDescent="0.25">
      <c r="A127" s="54">
        <v>134</v>
      </c>
      <c r="B127" s="55"/>
      <c r="D127" s="21" t="e">
        <f>VLOOKUP('Reported Performance Table'!D127,'Master List'!$B$22:$C$41,2,FALSE)</f>
        <v>#N/A</v>
      </c>
      <c r="E127" t="e">
        <f>VLOOKUP('Reported Performance Table'!E127,'Master List'!$B$45:$C$143,2,FALSE)</f>
        <v>#N/A</v>
      </c>
      <c r="F127" t="e">
        <f>VLOOKUP('Reported Performance Table'!D127,'Master List'!$B$22:$D$42,3,FALSE)</f>
        <v>#N/A</v>
      </c>
      <c r="G127" s="92" t="e">
        <f>VLOOKUP('Reported Performance Table'!C127,'Master List'!$B$11:$D$19,3,FALSE)</f>
        <v>#N/A</v>
      </c>
      <c r="H127" t="e">
        <f t="shared" si="2"/>
        <v>#N/A</v>
      </c>
      <c r="I127" t="e">
        <f>IF(VLOOKUP('Reported Performance Table'!E127,'Master List'!$B$45:$D$143,3,FALSE)="","No",VLOOKUP('Reported Performance Table'!E127,'Master List'!$B$45:$D$143,3,FALSE))</f>
        <v>#N/A</v>
      </c>
      <c r="J127" s="164" t="str">
        <f>IF('Reported Performance Table'!E127="","",
  IF('Reported Performance Table'!F127="Yes",
   IF('Reported Performance Table'!G127="Premium","Premium_LUNA_CCT","LUNA_CCT"),
   IF('Reported Performance Table'!C127="Outdoor Luminaires",
    IF(OR('Reported Performance Table'!E127="Fuel Pump Canopy Luminaires",'Reported Performance Table'!E127="Sports Lighting"),
     IF('Reported Performance Table'!G127="Premium","Premium_Sports_and_Fuel_Pump_CCT", "Sports_and_Fuel_Pump_CCT"),
     IF('Reported Performance Table'!G127="Premium","Premium_Outdoor_CCT","Outdoor_CCT")),
    IF('Reported Performance Table'!G127="Premium","Premium_CCT","Reported_CCT"))))</f>
        <v/>
      </c>
      <c r="K127" t="str">
        <f>IF('Reported Performance Table'!E127="","",IF(J127="LUNA_CCT",VLOOKUP('Reported Performance Table'!E127,'Master List'!$B$45:$E$143,4,FALSE),"Reported_BUG"))</f>
        <v/>
      </c>
      <c r="L127" t="str">
        <f>IF('Reported Performance Table'!E127="","",IF(AND('Reported Performance Table'!$F127="Yes",OR('Reported Performance Table'!$E127='Master List'!$B$45,'Reported Performance Table'!$E127='Master List'!$B$46,'Reported Performance Table'!$E127='Master List'!$B$47,'Reported Performance Table'!$E127='Master List'!$B$49,'Reported Performance Table'!$E127='Master List'!$B$51,'Reported Performance Table'!$E127='Master List'!$B$115,'Reported Performance Table'!$E127='Master List'!$B$118,'Reported Performance Table'!$E127='Master List'!$B$142)),"LUNA_Dimming","Dimming_Capability_and_Range"))</f>
        <v/>
      </c>
      <c r="M127" s="100" t="e">
        <f>'Reported Performance Table'!#REF!</f>
        <v>#REF!</v>
      </c>
      <c r="N127" s="100" t="e">
        <f>'Reported Performance Table'!#REF!</f>
        <v>#REF!</v>
      </c>
      <c r="O127" s="100" t="e">
        <f>'Reported Performance Table'!#REF!</f>
        <v>#REF!</v>
      </c>
      <c r="P127" t="str">
        <f t="shared" si="3"/>
        <v>No</v>
      </c>
    </row>
    <row r="128" spans="1:16" x14ac:dyDescent="0.25">
      <c r="A128" s="54">
        <v>135</v>
      </c>
      <c r="B128" s="55"/>
      <c r="D128" s="21" t="e">
        <f>VLOOKUP('Reported Performance Table'!D128,'Master List'!$B$22:$C$41,2,FALSE)</f>
        <v>#N/A</v>
      </c>
      <c r="E128" t="e">
        <f>VLOOKUP('Reported Performance Table'!E128,'Master List'!$B$45:$C$143,2,FALSE)</f>
        <v>#N/A</v>
      </c>
      <c r="F128" t="e">
        <f>VLOOKUP('Reported Performance Table'!D128,'Master List'!$B$22:$D$42,3,FALSE)</f>
        <v>#N/A</v>
      </c>
      <c r="G128" s="92" t="e">
        <f>VLOOKUP('Reported Performance Table'!C128,'Master List'!$B$11:$D$19,3,FALSE)</f>
        <v>#N/A</v>
      </c>
      <c r="H128" t="e">
        <f t="shared" si="2"/>
        <v>#N/A</v>
      </c>
      <c r="I128" t="e">
        <f>IF(VLOOKUP('Reported Performance Table'!E128,'Master List'!$B$45:$D$143,3,FALSE)="","No",VLOOKUP('Reported Performance Table'!E128,'Master List'!$B$45:$D$143,3,FALSE))</f>
        <v>#N/A</v>
      </c>
      <c r="J128" s="164" t="str">
        <f>IF('Reported Performance Table'!E128="","",
  IF('Reported Performance Table'!F128="Yes",
   IF('Reported Performance Table'!G128="Premium","Premium_LUNA_CCT","LUNA_CCT"),
   IF('Reported Performance Table'!C128="Outdoor Luminaires",
    IF(OR('Reported Performance Table'!E128="Fuel Pump Canopy Luminaires",'Reported Performance Table'!E128="Sports Lighting"),
     IF('Reported Performance Table'!G128="Premium","Premium_Sports_and_Fuel_Pump_CCT", "Sports_and_Fuel_Pump_CCT"),
     IF('Reported Performance Table'!G128="Premium","Premium_Outdoor_CCT","Outdoor_CCT")),
    IF('Reported Performance Table'!G128="Premium","Premium_CCT","Reported_CCT"))))</f>
        <v/>
      </c>
      <c r="K128" t="str">
        <f>IF('Reported Performance Table'!E128="","",IF(J128="LUNA_CCT",VLOOKUP('Reported Performance Table'!E128,'Master List'!$B$45:$E$143,4,FALSE),"Reported_BUG"))</f>
        <v/>
      </c>
      <c r="L128" t="str">
        <f>IF('Reported Performance Table'!E128="","",IF(AND('Reported Performance Table'!$F128="Yes",OR('Reported Performance Table'!$E128='Master List'!$B$45,'Reported Performance Table'!$E128='Master List'!$B$46,'Reported Performance Table'!$E128='Master List'!$B$47,'Reported Performance Table'!$E128='Master List'!$B$49,'Reported Performance Table'!$E128='Master List'!$B$51,'Reported Performance Table'!$E128='Master List'!$B$115,'Reported Performance Table'!$E128='Master List'!$B$118,'Reported Performance Table'!$E128='Master List'!$B$142)),"LUNA_Dimming","Dimming_Capability_and_Range"))</f>
        <v/>
      </c>
      <c r="M128" s="100" t="e">
        <f>'Reported Performance Table'!#REF!</f>
        <v>#REF!</v>
      </c>
      <c r="N128" s="100" t="e">
        <f>'Reported Performance Table'!#REF!</f>
        <v>#REF!</v>
      </c>
      <c r="O128" s="100" t="e">
        <f>'Reported Performance Table'!#REF!</f>
        <v>#REF!</v>
      </c>
      <c r="P128" t="str">
        <f t="shared" si="3"/>
        <v>No</v>
      </c>
    </row>
    <row r="129" spans="1:16" x14ac:dyDescent="0.25">
      <c r="A129" s="54">
        <v>136</v>
      </c>
      <c r="B129" s="55"/>
      <c r="D129" s="21" t="e">
        <f>VLOOKUP('Reported Performance Table'!D129,'Master List'!$B$22:$C$41,2,FALSE)</f>
        <v>#N/A</v>
      </c>
      <c r="E129" t="e">
        <f>VLOOKUP('Reported Performance Table'!E129,'Master List'!$B$45:$C$143,2,FALSE)</f>
        <v>#N/A</v>
      </c>
      <c r="F129" t="e">
        <f>VLOOKUP('Reported Performance Table'!D129,'Master List'!$B$22:$D$42,3,FALSE)</f>
        <v>#N/A</v>
      </c>
      <c r="G129" s="92" t="e">
        <f>VLOOKUP('Reported Performance Table'!C129,'Master List'!$B$11:$D$19,3,FALSE)</f>
        <v>#N/A</v>
      </c>
      <c r="H129" t="e">
        <f t="shared" si="2"/>
        <v>#N/A</v>
      </c>
      <c r="I129" t="e">
        <f>IF(VLOOKUP('Reported Performance Table'!E129,'Master List'!$B$45:$D$143,3,FALSE)="","No",VLOOKUP('Reported Performance Table'!E129,'Master List'!$B$45:$D$143,3,FALSE))</f>
        <v>#N/A</v>
      </c>
      <c r="J129" s="164" t="str">
        <f>IF('Reported Performance Table'!E129="","",
  IF('Reported Performance Table'!F129="Yes",
   IF('Reported Performance Table'!G129="Premium","Premium_LUNA_CCT","LUNA_CCT"),
   IF('Reported Performance Table'!C129="Outdoor Luminaires",
    IF(OR('Reported Performance Table'!E129="Fuel Pump Canopy Luminaires",'Reported Performance Table'!E129="Sports Lighting"),
     IF('Reported Performance Table'!G129="Premium","Premium_Sports_and_Fuel_Pump_CCT", "Sports_and_Fuel_Pump_CCT"),
     IF('Reported Performance Table'!G129="Premium","Premium_Outdoor_CCT","Outdoor_CCT")),
    IF('Reported Performance Table'!G129="Premium","Premium_CCT","Reported_CCT"))))</f>
        <v/>
      </c>
      <c r="K129" t="str">
        <f>IF('Reported Performance Table'!E129="","",IF(J129="LUNA_CCT",VLOOKUP('Reported Performance Table'!E129,'Master List'!$B$45:$E$143,4,FALSE),"Reported_BUG"))</f>
        <v/>
      </c>
      <c r="L129" t="str">
        <f>IF('Reported Performance Table'!E129="","",IF(AND('Reported Performance Table'!$F129="Yes",OR('Reported Performance Table'!$E129='Master List'!$B$45,'Reported Performance Table'!$E129='Master List'!$B$46,'Reported Performance Table'!$E129='Master List'!$B$47,'Reported Performance Table'!$E129='Master List'!$B$49,'Reported Performance Table'!$E129='Master List'!$B$51,'Reported Performance Table'!$E129='Master List'!$B$115,'Reported Performance Table'!$E129='Master List'!$B$118,'Reported Performance Table'!$E129='Master List'!$B$142)),"LUNA_Dimming","Dimming_Capability_and_Range"))</f>
        <v/>
      </c>
      <c r="M129" s="100" t="e">
        <f>'Reported Performance Table'!#REF!</f>
        <v>#REF!</v>
      </c>
      <c r="N129" s="100" t="e">
        <f>'Reported Performance Table'!#REF!</f>
        <v>#REF!</v>
      </c>
      <c r="O129" s="100" t="e">
        <f>'Reported Performance Table'!#REF!</f>
        <v>#REF!</v>
      </c>
      <c r="P129" t="str">
        <f t="shared" si="3"/>
        <v>No</v>
      </c>
    </row>
    <row r="130" spans="1:16" x14ac:dyDescent="0.25">
      <c r="A130" s="54">
        <v>137</v>
      </c>
      <c r="B130" s="55"/>
      <c r="D130" s="21" t="e">
        <f>VLOOKUP('Reported Performance Table'!D130,'Master List'!$B$22:$C$41,2,FALSE)</f>
        <v>#N/A</v>
      </c>
      <c r="E130" t="e">
        <f>VLOOKUP('Reported Performance Table'!E130,'Master List'!$B$45:$C$143,2,FALSE)</f>
        <v>#N/A</v>
      </c>
      <c r="F130" t="e">
        <f>VLOOKUP('Reported Performance Table'!D130,'Master List'!$B$22:$D$42,3,FALSE)</f>
        <v>#N/A</v>
      </c>
      <c r="G130" s="92" t="e">
        <f>VLOOKUP('Reported Performance Table'!C130,'Master List'!$B$11:$D$19,3,FALSE)</f>
        <v>#N/A</v>
      </c>
      <c r="H130" t="e">
        <f t="shared" si="2"/>
        <v>#N/A</v>
      </c>
      <c r="I130" t="e">
        <f>IF(VLOOKUP('Reported Performance Table'!E130,'Master List'!$B$45:$D$143,3,FALSE)="","No",VLOOKUP('Reported Performance Table'!E130,'Master List'!$B$45:$D$143,3,FALSE))</f>
        <v>#N/A</v>
      </c>
      <c r="J130" s="164" t="str">
        <f>IF('Reported Performance Table'!E130="","",
  IF('Reported Performance Table'!F130="Yes",
   IF('Reported Performance Table'!G130="Premium","Premium_LUNA_CCT","LUNA_CCT"),
   IF('Reported Performance Table'!C130="Outdoor Luminaires",
    IF(OR('Reported Performance Table'!E130="Fuel Pump Canopy Luminaires",'Reported Performance Table'!E130="Sports Lighting"),
     IF('Reported Performance Table'!G130="Premium","Premium_Sports_and_Fuel_Pump_CCT", "Sports_and_Fuel_Pump_CCT"),
     IF('Reported Performance Table'!G130="Premium","Premium_Outdoor_CCT","Outdoor_CCT")),
    IF('Reported Performance Table'!G130="Premium","Premium_CCT","Reported_CCT"))))</f>
        <v/>
      </c>
      <c r="K130" t="str">
        <f>IF('Reported Performance Table'!E130="","",IF(J130="LUNA_CCT",VLOOKUP('Reported Performance Table'!E130,'Master List'!$B$45:$E$143,4,FALSE),"Reported_BUG"))</f>
        <v/>
      </c>
      <c r="L130" t="str">
        <f>IF('Reported Performance Table'!E130="","",IF(AND('Reported Performance Table'!$F130="Yes",OR('Reported Performance Table'!$E130='Master List'!$B$45,'Reported Performance Table'!$E130='Master List'!$B$46,'Reported Performance Table'!$E130='Master List'!$B$47,'Reported Performance Table'!$E130='Master List'!$B$49,'Reported Performance Table'!$E130='Master List'!$B$51,'Reported Performance Table'!$E130='Master List'!$B$115,'Reported Performance Table'!$E130='Master List'!$B$118,'Reported Performance Table'!$E130='Master List'!$B$142)),"LUNA_Dimming","Dimming_Capability_and_Range"))</f>
        <v/>
      </c>
      <c r="M130" s="100" t="e">
        <f>'Reported Performance Table'!#REF!</f>
        <v>#REF!</v>
      </c>
      <c r="N130" s="100" t="e">
        <f>'Reported Performance Table'!#REF!</f>
        <v>#REF!</v>
      </c>
      <c r="O130" s="100" t="e">
        <f>'Reported Performance Table'!#REF!</f>
        <v>#REF!</v>
      </c>
      <c r="P130" t="str">
        <f t="shared" si="3"/>
        <v>No</v>
      </c>
    </row>
    <row r="131" spans="1:16" x14ac:dyDescent="0.25">
      <c r="A131" s="54">
        <v>138</v>
      </c>
      <c r="B131" s="55"/>
      <c r="D131" s="21" t="e">
        <f>VLOOKUP('Reported Performance Table'!D131,'Master List'!$B$22:$C$41,2,FALSE)</f>
        <v>#N/A</v>
      </c>
      <c r="E131" t="e">
        <f>VLOOKUP('Reported Performance Table'!E131,'Master List'!$B$45:$C$143,2,FALSE)</f>
        <v>#N/A</v>
      </c>
      <c r="F131" t="e">
        <f>VLOOKUP('Reported Performance Table'!D131,'Master List'!$B$22:$D$42,3,FALSE)</f>
        <v>#N/A</v>
      </c>
      <c r="G131" s="92" t="e">
        <f>VLOOKUP('Reported Performance Table'!C131,'Master List'!$B$11:$D$19,3,FALSE)</f>
        <v>#N/A</v>
      </c>
      <c r="H131" t="e">
        <f t="shared" si="2"/>
        <v>#N/A</v>
      </c>
      <c r="I131" t="e">
        <f>IF(VLOOKUP('Reported Performance Table'!E131,'Master List'!$B$45:$D$143,3,FALSE)="","No",VLOOKUP('Reported Performance Table'!E131,'Master List'!$B$45:$D$143,3,FALSE))</f>
        <v>#N/A</v>
      </c>
      <c r="J131" s="164" t="str">
        <f>IF('Reported Performance Table'!E131="","",
  IF('Reported Performance Table'!F131="Yes",
   IF('Reported Performance Table'!G131="Premium","Premium_LUNA_CCT","LUNA_CCT"),
   IF('Reported Performance Table'!C131="Outdoor Luminaires",
    IF(OR('Reported Performance Table'!E131="Fuel Pump Canopy Luminaires",'Reported Performance Table'!E131="Sports Lighting"),
     IF('Reported Performance Table'!G131="Premium","Premium_Sports_and_Fuel_Pump_CCT", "Sports_and_Fuel_Pump_CCT"),
     IF('Reported Performance Table'!G131="Premium","Premium_Outdoor_CCT","Outdoor_CCT")),
    IF('Reported Performance Table'!G131="Premium","Premium_CCT","Reported_CCT"))))</f>
        <v/>
      </c>
      <c r="K131" t="str">
        <f>IF('Reported Performance Table'!E131="","",IF(J131="LUNA_CCT",VLOOKUP('Reported Performance Table'!E131,'Master List'!$B$45:$E$143,4,FALSE),"Reported_BUG"))</f>
        <v/>
      </c>
      <c r="L131" t="str">
        <f>IF('Reported Performance Table'!E131="","",IF(AND('Reported Performance Table'!$F131="Yes",OR('Reported Performance Table'!$E131='Master List'!$B$45,'Reported Performance Table'!$E131='Master List'!$B$46,'Reported Performance Table'!$E131='Master List'!$B$47,'Reported Performance Table'!$E131='Master List'!$B$49,'Reported Performance Table'!$E131='Master List'!$B$51,'Reported Performance Table'!$E131='Master List'!$B$115,'Reported Performance Table'!$E131='Master List'!$B$118,'Reported Performance Table'!$E131='Master List'!$B$142)),"LUNA_Dimming","Dimming_Capability_and_Range"))</f>
        <v/>
      </c>
      <c r="M131" s="100" t="e">
        <f>'Reported Performance Table'!#REF!</f>
        <v>#REF!</v>
      </c>
      <c r="N131" s="100" t="e">
        <f>'Reported Performance Table'!#REF!</f>
        <v>#REF!</v>
      </c>
      <c r="O131" s="100" t="e">
        <f>'Reported Performance Table'!#REF!</f>
        <v>#REF!</v>
      </c>
      <c r="P131" t="str">
        <f t="shared" si="3"/>
        <v>No</v>
      </c>
    </row>
    <row r="132" spans="1:16" x14ac:dyDescent="0.25">
      <c r="A132" s="54">
        <v>139</v>
      </c>
      <c r="B132" s="55"/>
      <c r="D132" s="21" t="e">
        <f>VLOOKUP('Reported Performance Table'!D132,'Master List'!$B$22:$C$41,2,FALSE)</f>
        <v>#N/A</v>
      </c>
      <c r="E132" t="e">
        <f>VLOOKUP('Reported Performance Table'!E132,'Master List'!$B$45:$C$143,2,FALSE)</f>
        <v>#N/A</v>
      </c>
      <c r="F132" t="e">
        <f>VLOOKUP('Reported Performance Table'!D132,'Master List'!$B$22:$D$42,3,FALSE)</f>
        <v>#N/A</v>
      </c>
      <c r="G132" s="92" t="e">
        <f>VLOOKUP('Reported Performance Table'!C132,'Master List'!$B$11:$D$19,3,FALSE)</f>
        <v>#N/A</v>
      </c>
      <c r="H132" t="e">
        <f t="shared" si="2"/>
        <v>#N/A</v>
      </c>
      <c r="I132" t="e">
        <f>IF(VLOOKUP('Reported Performance Table'!E132,'Master List'!$B$45:$D$143,3,FALSE)="","No",VLOOKUP('Reported Performance Table'!E132,'Master List'!$B$45:$D$143,3,FALSE))</f>
        <v>#N/A</v>
      </c>
      <c r="J132" s="164" t="str">
        <f>IF('Reported Performance Table'!E132="","",
  IF('Reported Performance Table'!F132="Yes",
   IF('Reported Performance Table'!G132="Premium","Premium_LUNA_CCT","LUNA_CCT"),
   IF('Reported Performance Table'!C132="Outdoor Luminaires",
    IF(OR('Reported Performance Table'!E132="Fuel Pump Canopy Luminaires",'Reported Performance Table'!E132="Sports Lighting"),
     IF('Reported Performance Table'!G132="Premium","Premium_Sports_and_Fuel_Pump_CCT", "Sports_and_Fuel_Pump_CCT"),
     IF('Reported Performance Table'!G132="Premium","Premium_Outdoor_CCT","Outdoor_CCT")),
    IF('Reported Performance Table'!G132="Premium","Premium_CCT","Reported_CCT"))))</f>
        <v/>
      </c>
      <c r="K132" t="str">
        <f>IF('Reported Performance Table'!E132="","",IF(J132="LUNA_CCT",VLOOKUP('Reported Performance Table'!E132,'Master List'!$B$45:$E$143,4,FALSE),"Reported_BUG"))</f>
        <v/>
      </c>
      <c r="L132" t="str">
        <f>IF('Reported Performance Table'!E132="","",IF(AND('Reported Performance Table'!$F132="Yes",OR('Reported Performance Table'!$E132='Master List'!$B$45,'Reported Performance Table'!$E132='Master List'!$B$46,'Reported Performance Table'!$E132='Master List'!$B$47,'Reported Performance Table'!$E132='Master List'!$B$49,'Reported Performance Table'!$E132='Master List'!$B$51,'Reported Performance Table'!$E132='Master List'!$B$115,'Reported Performance Table'!$E132='Master List'!$B$118,'Reported Performance Table'!$E132='Master List'!$B$142)),"LUNA_Dimming","Dimming_Capability_and_Range"))</f>
        <v/>
      </c>
      <c r="M132" s="100" t="e">
        <f>'Reported Performance Table'!#REF!</f>
        <v>#REF!</v>
      </c>
      <c r="N132" s="100" t="e">
        <f>'Reported Performance Table'!#REF!</f>
        <v>#REF!</v>
      </c>
      <c r="O132" s="100" t="e">
        <f>'Reported Performance Table'!#REF!</f>
        <v>#REF!</v>
      </c>
      <c r="P132" t="str">
        <f t="shared" si="3"/>
        <v>No</v>
      </c>
    </row>
    <row r="133" spans="1:16" x14ac:dyDescent="0.25">
      <c r="A133" s="54">
        <v>140</v>
      </c>
      <c r="B133" s="55"/>
      <c r="D133" s="21" t="e">
        <f>VLOOKUP('Reported Performance Table'!D133,'Master List'!$B$22:$C$41,2,FALSE)</f>
        <v>#N/A</v>
      </c>
      <c r="E133" t="e">
        <f>VLOOKUP('Reported Performance Table'!E133,'Master List'!$B$45:$C$143,2,FALSE)</f>
        <v>#N/A</v>
      </c>
      <c r="F133" t="e">
        <f>VLOOKUP('Reported Performance Table'!D133,'Master List'!$B$22:$D$42,3,FALSE)</f>
        <v>#N/A</v>
      </c>
      <c r="G133" s="92" t="e">
        <f>VLOOKUP('Reported Performance Table'!C133,'Master List'!$B$11:$D$19,3,FALSE)</f>
        <v>#N/A</v>
      </c>
      <c r="H133" t="e">
        <f t="shared" si="2"/>
        <v>#N/A</v>
      </c>
      <c r="I133" t="e">
        <f>IF(VLOOKUP('Reported Performance Table'!E133,'Master List'!$B$45:$D$143,3,FALSE)="","No",VLOOKUP('Reported Performance Table'!E133,'Master List'!$B$45:$D$143,3,FALSE))</f>
        <v>#N/A</v>
      </c>
      <c r="J133" s="164" t="str">
        <f>IF('Reported Performance Table'!E133="","",
  IF('Reported Performance Table'!F133="Yes",
   IF('Reported Performance Table'!G133="Premium","Premium_LUNA_CCT","LUNA_CCT"),
   IF('Reported Performance Table'!C133="Outdoor Luminaires",
    IF(OR('Reported Performance Table'!E133="Fuel Pump Canopy Luminaires",'Reported Performance Table'!E133="Sports Lighting"),
     IF('Reported Performance Table'!G133="Premium","Premium_Sports_and_Fuel_Pump_CCT", "Sports_and_Fuel_Pump_CCT"),
     IF('Reported Performance Table'!G133="Premium","Premium_Outdoor_CCT","Outdoor_CCT")),
    IF('Reported Performance Table'!G133="Premium","Premium_CCT","Reported_CCT"))))</f>
        <v/>
      </c>
      <c r="K133" t="str">
        <f>IF('Reported Performance Table'!E133="","",IF(J133="LUNA_CCT",VLOOKUP('Reported Performance Table'!E133,'Master List'!$B$45:$E$143,4,FALSE),"Reported_BUG"))</f>
        <v/>
      </c>
      <c r="L133" t="str">
        <f>IF('Reported Performance Table'!E133="","",IF(AND('Reported Performance Table'!$F133="Yes",OR('Reported Performance Table'!$E133='Master List'!$B$45,'Reported Performance Table'!$E133='Master List'!$B$46,'Reported Performance Table'!$E133='Master List'!$B$47,'Reported Performance Table'!$E133='Master List'!$B$49,'Reported Performance Table'!$E133='Master List'!$B$51,'Reported Performance Table'!$E133='Master List'!$B$115,'Reported Performance Table'!$E133='Master List'!$B$118,'Reported Performance Table'!$E133='Master List'!$B$142)),"LUNA_Dimming","Dimming_Capability_and_Range"))</f>
        <v/>
      </c>
      <c r="M133" s="100" t="e">
        <f>'Reported Performance Table'!#REF!</f>
        <v>#REF!</v>
      </c>
      <c r="N133" s="100" t="e">
        <f>'Reported Performance Table'!#REF!</f>
        <v>#REF!</v>
      </c>
      <c r="O133" s="100" t="e">
        <f>'Reported Performance Table'!#REF!</f>
        <v>#REF!</v>
      </c>
      <c r="P133" t="str">
        <f t="shared" si="3"/>
        <v>No</v>
      </c>
    </row>
    <row r="134" spans="1:16" x14ac:dyDescent="0.25">
      <c r="A134" s="54">
        <v>141</v>
      </c>
      <c r="B134" s="55"/>
      <c r="D134" s="21" t="e">
        <f>VLOOKUP('Reported Performance Table'!D134,'Master List'!$B$22:$C$41,2,FALSE)</f>
        <v>#N/A</v>
      </c>
      <c r="E134" t="e">
        <f>VLOOKUP('Reported Performance Table'!E134,'Master List'!$B$45:$C$143,2,FALSE)</f>
        <v>#N/A</v>
      </c>
      <c r="F134" t="e">
        <f>VLOOKUP('Reported Performance Table'!D134,'Master List'!$B$22:$D$42,3,FALSE)</f>
        <v>#N/A</v>
      </c>
      <c r="G134" s="92" t="e">
        <f>VLOOKUP('Reported Performance Table'!C134,'Master List'!$B$11:$D$19,3,FALSE)</f>
        <v>#N/A</v>
      </c>
      <c r="H134" t="e">
        <f t="shared" si="2"/>
        <v>#N/A</v>
      </c>
      <c r="I134" t="e">
        <f>IF(VLOOKUP('Reported Performance Table'!E134,'Master List'!$B$45:$D$143,3,FALSE)="","No",VLOOKUP('Reported Performance Table'!E134,'Master List'!$B$45:$D$143,3,FALSE))</f>
        <v>#N/A</v>
      </c>
      <c r="J134" s="164" t="str">
        <f>IF('Reported Performance Table'!E134="","",
  IF('Reported Performance Table'!F134="Yes",
   IF('Reported Performance Table'!G134="Premium","Premium_LUNA_CCT","LUNA_CCT"),
   IF('Reported Performance Table'!C134="Outdoor Luminaires",
    IF(OR('Reported Performance Table'!E134="Fuel Pump Canopy Luminaires",'Reported Performance Table'!E134="Sports Lighting"),
     IF('Reported Performance Table'!G134="Premium","Premium_Sports_and_Fuel_Pump_CCT", "Sports_and_Fuel_Pump_CCT"),
     IF('Reported Performance Table'!G134="Premium","Premium_Outdoor_CCT","Outdoor_CCT")),
    IF('Reported Performance Table'!G134="Premium","Premium_CCT","Reported_CCT"))))</f>
        <v/>
      </c>
      <c r="K134" t="str">
        <f>IF('Reported Performance Table'!E134="","",IF(J134="LUNA_CCT",VLOOKUP('Reported Performance Table'!E134,'Master List'!$B$45:$E$143,4,FALSE),"Reported_BUG"))</f>
        <v/>
      </c>
      <c r="L134" t="str">
        <f>IF('Reported Performance Table'!E134="","",IF(AND('Reported Performance Table'!$F134="Yes",OR('Reported Performance Table'!$E134='Master List'!$B$45,'Reported Performance Table'!$E134='Master List'!$B$46,'Reported Performance Table'!$E134='Master List'!$B$47,'Reported Performance Table'!$E134='Master List'!$B$49,'Reported Performance Table'!$E134='Master List'!$B$51,'Reported Performance Table'!$E134='Master List'!$B$115,'Reported Performance Table'!$E134='Master List'!$B$118,'Reported Performance Table'!$E134='Master List'!$B$142)),"LUNA_Dimming","Dimming_Capability_and_Range"))</f>
        <v/>
      </c>
      <c r="M134" s="100" t="e">
        <f>'Reported Performance Table'!#REF!</f>
        <v>#REF!</v>
      </c>
      <c r="N134" s="100" t="e">
        <f>'Reported Performance Table'!#REF!</f>
        <v>#REF!</v>
      </c>
      <c r="O134" s="100" t="e">
        <f>'Reported Performance Table'!#REF!</f>
        <v>#REF!</v>
      </c>
      <c r="P134" t="str">
        <f t="shared" si="3"/>
        <v>No</v>
      </c>
    </row>
    <row r="135" spans="1:16" x14ac:dyDescent="0.25">
      <c r="A135" s="54">
        <v>142</v>
      </c>
      <c r="B135" s="55"/>
      <c r="D135" s="21" t="e">
        <f>VLOOKUP('Reported Performance Table'!D135,'Master List'!$B$22:$C$41,2,FALSE)</f>
        <v>#N/A</v>
      </c>
      <c r="E135" t="e">
        <f>VLOOKUP('Reported Performance Table'!E135,'Master List'!$B$45:$C$143,2,FALSE)</f>
        <v>#N/A</v>
      </c>
      <c r="F135" t="e">
        <f>VLOOKUP('Reported Performance Table'!D135,'Master List'!$B$22:$D$42,3,FALSE)</f>
        <v>#N/A</v>
      </c>
      <c r="G135" s="92" t="e">
        <f>VLOOKUP('Reported Performance Table'!C135,'Master List'!$B$11:$D$19,3,FALSE)</f>
        <v>#N/A</v>
      </c>
      <c r="H135" t="e">
        <f t="shared" si="2"/>
        <v>#N/A</v>
      </c>
      <c r="I135" t="e">
        <f>IF(VLOOKUP('Reported Performance Table'!E135,'Master List'!$B$45:$D$143,3,FALSE)="","No",VLOOKUP('Reported Performance Table'!E135,'Master List'!$B$45:$D$143,3,FALSE))</f>
        <v>#N/A</v>
      </c>
      <c r="J135" s="164" t="str">
        <f>IF('Reported Performance Table'!E135="","",
  IF('Reported Performance Table'!F135="Yes",
   IF('Reported Performance Table'!G135="Premium","Premium_LUNA_CCT","LUNA_CCT"),
   IF('Reported Performance Table'!C135="Outdoor Luminaires",
    IF(OR('Reported Performance Table'!E135="Fuel Pump Canopy Luminaires",'Reported Performance Table'!E135="Sports Lighting"),
     IF('Reported Performance Table'!G135="Premium","Premium_Sports_and_Fuel_Pump_CCT", "Sports_and_Fuel_Pump_CCT"),
     IF('Reported Performance Table'!G135="Premium","Premium_Outdoor_CCT","Outdoor_CCT")),
    IF('Reported Performance Table'!G135="Premium","Premium_CCT","Reported_CCT"))))</f>
        <v/>
      </c>
      <c r="K135" t="str">
        <f>IF('Reported Performance Table'!E135="","",IF(J135="LUNA_CCT",VLOOKUP('Reported Performance Table'!E135,'Master List'!$B$45:$E$143,4,FALSE),"Reported_BUG"))</f>
        <v/>
      </c>
      <c r="L135" t="str">
        <f>IF('Reported Performance Table'!E135="","",IF(AND('Reported Performance Table'!$F135="Yes",OR('Reported Performance Table'!$E135='Master List'!$B$45,'Reported Performance Table'!$E135='Master List'!$B$46,'Reported Performance Table'!$E135='Master List'!$B$47,'Reported Performance Table'!$E135='Master List'!$B$49,'Reported Performance Table'!$E135='Master List'!$B$51,'Reported Performance Table'!$E135='Master List'!$B$115,'Reported Performance Table'!$E135='Master List'!$B$118,'Reported Performance Table'!$E135='Master List'!$B$142)),"LUNA_Dimming","Dimming_Capability_and_Range"))</f>
        <v/>
      </c>
      <c r="M135" s="100" t="e">
        <f>'Reported Performance Table'!#REF!</f>
        <v>#REF!</v>
      </c>
      <c r="N135" s="100" t="e">
        <f>'Reported Performance Table'!#REF!</f>
        <v>#REF!</v>
      </c>
      <c r="O135" s="100" t="e">
        <f>'Reported Performance Table'!#REF!</f>
        <v>#REF!</v>
      </c>
      <c r="P135" t="str">
        <f t="shared" si="3"/>
        <v>No</v>
      </c>
    </row>
    <row r="136" spans="1:16" x14ac:dyDescent="0.25">
      <c r="A136" s="54">
        <v>143</v>
      </c>
      <c r="B136" s="55"/>
      <c r="D136" s="21" t="e">
        <f>VLOOKUP('Reported Performance Table'!D136,'Master List'!$B$22:$C$41,2,FALSE)</f>
        <v>#N/A</v>
      </c>
      <c r="E136" t="e">
        <f>VLOOKUP('Reported Performance Table'!E136,'Master List'!$B$45:$C$143,2,FALSE)</f>
        <v>#N/A</v>
      </c>
      <c r="F136" t="e">
        <f>VLOOKUP('Reported Performance Table'!D136,'Master List'!$B$22:$D$42,3,FALSE)</f>
        <v>#N/A</v>
      </c>
      <c r="G136" s="92" t="e">
        <f>VLOOKUP('Reported Performance Table'!C136,'Master List'!$B$11:$D$19,3,FALSE)</f>
        <v>#N/A</v>
      </c>
      <c r="H136" t="e">
        <f t="shared" si="2"/>
        <v>#N/A</v>
      </c>
      <c r="I136" t="e">
        <f>IF(VLOOKUP('Reported Performance Table'!E136,'Master List'!$B$45:$D$143,3,FALSE)="","No",VLOOKUP('Reported Performance Table'!E136,'Master List'!$B$45:$D$143,3,FALSE))</f>
        <v>#N/A</v>
      </c>
      <c r="J136" s="164" t="str">
        <f>IF('Reported Performance Table'!E136="","",
  IF('Reported Performance Table'!F136="Yes",
   IF('Reported Performance Table'!G136="Premium","Premium_LUNA_CCT","LUNA_CCT"),
   IF('Reported Performance Table'!C136="Outdoor Luminaires",
    IF(OR('Reported Performance Table'!E136="Fuel Pump Canopy Luminaires",'Reported Performance Table'!E136="Sports Lighting"),
     IF('Reported Performance Table'!G136="Premium","Premium_Sports_and_Fuel_Pump_CCT", "Sports_and_Fuel_Pump_CCT"),
     IF('Reported Performance Table'!G136="Premium","Premium_Outdoor_CCT","Outdoor_CCT")),
    IF('Reported Performance Table'!G136="Premium","Premium_CCT","Reported_CCT"))))</f>
        <v/>
      </c>
      <c r="K136" t="str">
        <f>IF('Reported Performance Table'!E136="","",IF(J136="LUNA_CCT",VLOOKUP('Reported Performance Table'!E136,'Master List'!$B$45:$E$143,4,FALSE),"Reported_BUG"))</f>
        <v/>
      </c>
      <c r="L136" t="str">
        <f>IF('Reported Performance Table'!E136="","",IF(AND('Reported Performance Table'!$F136="Yes",OR('Reported Performance Table'!$E136='Master List'!$B$45,'Reported Performance Table'!$E136='Master List'!$B$46,'Reported Performance Table'!$E136='Master List'!$B$47,'Reported Performance Table'!$E136='Master List'!$B$49,'Reported Performance Table'!$E136='Master List'!$B$51,'Reported Performance Table'!$E136='Master List'!$B$115,'Reported Performance Table'!$E136='Master List'!$B$118,'Reported Performance Table'!$E136='Master List'!$B$142)),"LUNA_Dimming","Dimming_Capability_and_Range"))</f>
        <v/>
      </c>
      <c r="M136" s="100" t="e">
        <f>'Reported Performance Table'!#REF!</f>
        <v>#REF!</v>
      </c>
      <c r="N136" s="100" t="e">
        <f>'Reported Performance Table'!#REF!</f>
        <v>#REF!</v>
      </c>
      <c r="O136" s="100" t="e">
        <f>'Reported Performance Table'!#REF!</f>
        <v>#REF!</v>
      </c>
      <c r="P136" t="str">
        <f t="shared" si="3"/>
        <v>No</v>
      </c>
    </row>
    <row r="137" spans="1:16" x14ac:dyDescent="0.25">
      <c r="A137" s="54">
        <v>144</v>
      </c>
      <c r="B137" s="55"/>
      <c r="D137" s="21" t="e">
        <f>VLOOKUP('Reported Performance Table'!D137,'Master List'!$B$22:$C$41,2,FALSE)</f>
        <v>#N/A</v>
      </c>
      <c r="E137" t="e">
        <f>VLOOKUP('Reported Performance Table'!E137,'Master List'!$B$45:$C$143,2,FALSE)</f>
        <v>#N/A</v>
      </c>
      <c r="F137" t="e">
        <f>VLOOKUP('Reported Performance Table'!D137,'Master List'!$B$22:$D$42,3,FALSE)</f>
        <v>#N/A</v>
      </c>
      <c r="G137" s="92" t="e">
        <f>VLOOKUP('Reported Performance Table'!C137,'Master List'!$B$11:$D$19,3,FALSE)</f>
        <v>#N/A</v>
      </c>
      <c r="H137" t="e">
        <f t="shared" si="2"/>
        <v>#N/A</v>
      </c>
      <c r="I137" t="e">
        <f>IF(VLOOKUP('Reported Performance Table'!E137,'Master List'!$B$45:$D$143,3,FALSE)="","No",VLOOKUP('Reported Performance Table'!E137,'Master List'!$B$45:$D$143,3,FALSE))</f>
        <v>#N/A</v>
      </c>
      <c r="J137" s="164" t="str">
        <f>IF('Reported Performance Table'!E137="","",
  IF('Reported Performance Table'!F137="Yes",
   IF('Reported Performance Table'!G137="Premium","Premium_LUNA_CCT","LUNA_CCT"),
   IF('Reported Performance Table'!C137="Outdoor Luminaires",
    IF(OR('Reported Performance Table'!E137="Fuel Pump Canopy Luminaires",'Reported Performance Table'!E137="Sports Lighting"),
     IF('Reported Performance Table'!G137="Premium","Premium_Sports_and_Fuel_Pump_CCT", "Sports_and_Fuel_Pump_CCT"),
     IF('Reported Performance Table'!G137="Premium","Premium_Outdoor_CCT","Outdoor_CCT")),
    IF('Reported Performance Table'!G137="Premium","Premium_CCT","Reported_CCT"))))</f>
        <v/>
      </c>
      <c r="K137" t="str">
        <f>IF('Reported Performance Table'!E137="","",IF(J137="LUNA_CCT",VLOOKUP('Reported Performance Table'!E137,'Master List'!$B$45:$E$143,4,FALSE),"Reported_BUG"))</f>
        <v/>
      </c>
      <c r="L137" t="str">
        <f>IF('Reported Performance Table'!E137="","",IF(AND('Reported Performance Table'!$F137="Yes",OR('Reported Performance Table'!$E137='Master List'!$B$45,'Reported Performance Table'!$E137='Master List'!$B$46,'Reported Performance Table'!$E137='Master List'!$B$47,'Reported Performance Table'!$E137='Master List'!$B$49,'Reported Performance Table'!$E137='Master List'!$B$51,'Reported Performance Table'!$E137='Master List'!$B$115,'Reported Performance Table'!$E137='Master List'!$B$118,'Reported Performance Table'!$E137='Master List'!$B$142)),"LUNA_Dimming","Dimming_Capability_and_Range"))</f>
        <v/>
      </c>
      <c r="M137" s="100" t="e">
        <f>'Reported Performance Table'!#REF!</f>
        <v>#REF!</v>
      </c>
      <c r="N137" s="100" t="e">
        <f>'Reported Performance Table'!#REF!</f>
        <v>#REF!</v>
      </c>
      <c r="O137" s="100" t="e">
        <f>'Reported Performance Table'!#REF!</f>
        <v>#REF!</v>
      </c>
      <c r="P137" t="str">
        <f t="shared" si="3"/>
        <v>No</v>
      </c>
    </row>
    <row r="138" spans="1:16" x14ac:dyDescent="0.25">
      <c r="A138" s="54">
        <v>145</v>
      </c>
      <c r="B138" s="55"/>
      <c r="D138" s="21" t="e">
        <f>VLOOKUP('Reported Performance Table'!D138,'Master List'!$B$22:$C$41,2,FALSE)</f>
        <v>#N/A</v>
      </c>
      <c r="E138" t="e">
        <f>VLOOKUP('Reported Performance Table'!E138,'Master List'!$B$45:$C$143,2,FALSE)</f>
        <v>#N/A</v>
      </c>
      <c r="F138" t="e">
        <f>VLOOKUP('Reported Performance Table'!D138,'Master List'!$B$22:$D$42,3,FALSE)</f>
        <v>#N/A</v>
      </c>
      <c r="G138" s="92" t="e">
        <f>VLOOKUP('Reported Performance Table'!C138,'Master List'!$B$11:$D$19,3,FALSE)</f>
        <v>#N/A</v>
      </c>
      <c r="H138" t="e">
        <f t="shared" si="2"/>
        <v>#N/A</v>
      </c>
      <c r="I138" t="e">
        <f>IF(VLOOKUP('Reported Performance Table'!E138,'Master List'!$B$45:$D$143,3,FALSE)="","No",VLOOKUP('Reported Performance Table'!E138,'Master List'!$B$45:$D$143,3,FALSE))</f>
        <v>#N/A</v>
      </c>
      <c r="J138" s="164" t="str">
        <f>IF('Reported Performance Table'!E138="","",
  IF('Reported Performance Table'!F138="Yes",
   IF('Reported Performance Table'!G138="Premium","Premium_LUNA_CCT","LUNA_CCT"),
   IF('Reported Performance Table'!C138="Outdoor Luminaires",
    IF(OR('Reported Performance Table'!E138="Fuel Pump Canopy Luminaires",'Reported Performance Table'!E138="Sports Lighting"),
     IF('Reported Performance Table'!G138="Premium","Premium_Sports_and_Fuel_Pump_CCT", "Sports_and_Fuel_Pump_CCT"),
     IF('Reported Performance Table'!G138="Premium","Premium_Outdoor_CCT","Outdoor_CCT")),
    IF('Reported Performance Table'!G138="Premium","Premium_CCT","Reported_CCT"))))</f>
        <v/>
      </c>
      <c r="K138" t="str">
        <f>IF('Reported Performance Table'!E138="","",IF(J138="LUNA_CCT",VLOOKUP('Reported Performance Table'!E138,'Master List'!$B$45:$E$143,4,FALSE),"Reported_BUG"))</f>
        <v/>
      </c>
      <c r="L138" t="str">
        <f>IF('Reported Performance Table'!E138="","",IF(AND('Reported Performance Table'!$F138="Yes",OR('Reported Performance Table'!$E138='Master List'!$B$45,'Reported Performance Table'!$E138='Master List'!$B$46,'Reported Performance Table'!$E138='Master List'!$B$47,'Reported Performance Table'!$E138='Master List'!$B$49,'Reported Performance Table'!$E138='Master List'!$B$51,'Reported Performance Table'!$E138='Master List'!$B$115,'Reported Performance Table'!$E138='Master List'!$B$118,'Reported Performance Table'!$E138='Master List'!$B$142)),"LUNA_Dimming","Dimming_Capability_and_Range"))</f>
        <v/>
      </c>
      <c r="M138" s="100" t="e">
        <f>'Reported Performance Table'!#REF!</f>
        <v>#REF!</v>
      </c>
      <c r="N138" s="100" t="e">
        <f>'Reported Performance Table'!#REF!</f>
        <v>#REF!</v>
      </c>
      <c r="O138" s="100" t="e">
        <f>'Reported Performance Table'!#REF!</f>
        <v>#REF!</v>
      </c>
      <c r="P138" t="str">
        <f t="shared" si="3"/>
        <v>No</v>
      </c>
    </row>
    <row r="139" spans="1:16" x14ac:dyDescent="0.25">
      <c r="A139" s="54">
        <v>146</v>
      </c>
      <c r="B139" s="55"/>
      <c r="D139" s="21" t="e">
        <f>VLOOKUP('Reported Performance Table'!D139,'Master List'!$B$22:$C$41,2,FALSE)</f>
        <v>#N/A</v>
      </c>
      <c r="E139" t="e">
        <f>VLOOKUP('Reported Performance Table'!E139,'Master List'!$B$45:$C$143,2,FALSE)</f>
        <v>#N/A</v>
      </c>
      <c r="F139" t="e">
        <f>VLOOKUP('Reported Performance Table'!D139,'Master List'!$B$22:$D$42,3,FALSE)</f>
        <v>#N/A</v>
      </c>
      <c r="G139" s="92" t="e">
        <f>VLOOKUP('Reported Performance Table'!C139,'Master List'!$B$11:$D$19,3,FALSE)</f>
        <v>#N/A</v>
      </c>
      <c r="H139" t="e">
        <f t="shared" ref="H139:H202" si="4">CONCATENATE(F139,G139)</f>
        <v>#N/A</v>
      </c>
      <c r="I139" t="e">
        <f>IF(VLOOKUP('Reported Performance Table'!E139,'Master List'!$B$45:$D$143,3,FALSE)="","No",VLOOKUP('Reported Performance Table'!E139,'Master List'!$B$45:$D$143,3,FALSE))</f>
        <v>#N/A</v>
      </c>
      <c r="J139" s="164" t="str">
        <f>IF('Reported Performance Table'!E139="","",
  IF('Reported Performance Table'!F139="Yes",
   IF('Reported Performance Table'!G139="Premium","Premium_LUNA_CCT","LUNA_CCT"),
   IF('Reported Performance Table'!C139="Outdoor Luminaires",
    IF(OR('Reported Performance Table'!E139="Fuel Pump Canopy Luminaires",'Reported Performance Table'!E139="Sports Lighting"),
     IF('Reported Performance Table'!G139="Premium","Premium_Sports_and_Fuel_Pump_CCT", "Sports_and_Fuel_Pump_CCT"),
     IF('Reported Performance Table'!G139="Premium","Premium_Outdoor_CCT","Outdoor_CCT")),
    IF('Reported Performance Table'!G139="Premium","Premium_CCT","Reported_CCT"))))</f>
        <v/>
      </c>
      <c r="K139" t="str">
        <f>IF('Reported Performance Table'!E139="","",IF(J139="LUNA_CCT",VLOOKUP('Reported Performance Table'!E139,'Master List'!$B$45:$E$143,4,FALSE),"Reported_BUG"))</f>
        <v/>
      </c>
      <c r="L139" t="str">
        <f>IF('Reported Performance Table'!E139="","",IF(AND('Reported Performance Table'!$F139="Yes",OR('Reported Performance Table'!$E139='Master List'!$B$45,'Reported Performance Table'!$E139='Master List'!$B$46,'Reported Performance Table'!$E139='Master List'!$B$47,'Reported Performance Table'!$E139='Master List'!$B$49,'Reported Performance Table'!$E139='Master List'!$B$51,'Reported Performance Table'!$E139='Master List'!$B$115,'Reported Performance Table'!$E139='Master List'!$B$118,'Reported Performance Table'!$E139='Master List'!$B$142)),"LUNA_Dimming","Dimming_Capability_and_Range"))</f>
        <v/>
      </c>
      <c r="M139" s="100" t="e">
        <f>'Reported Performance Table'!#REF!</f>
        <v>#REF!</v>
      </c>
      <c r="N139" s="100" t="e">
        <f>'Reported Performance Table'!#REF!</f>
        <v>#REF!</v>
      </c>
      <c r="O139" s="100" t="e">
        <f>'Reported Performance Table'!#REF!</f>
        <v>#REF!</v>
      </c>
      <c r="P139" t="str">
        <f t="shared" si="3"/>
        <v>No</v>
      </c>
    </row>
    <row r="140" spans="1:16" x14ac:dyDescent="0.25">
      <c r="A140" s="54">
        <v>147</v>
      </c>
      <c r="B140" s="55"/>
      <c r="D140" s="21" t="e">
        <f>VLOOKUP('Reported Performance Table'!D140,'Master List'!$B$22:$C$41,2,FALSE)</f>
        <v>#N/A</v>
      </c>
      <c r="E140" t="e">
        <f>VLOOKUP('Reported Performance Table'!E140,'Master List'!$B$45:$C$143,2,FALSE)</f>
        <v>#N/A</v>
      </c>
      <c r="F140" t="e">
        <f>VLOOKUP('Reported Performance Table'!D140,'Master List'!$B$22:$D$42,3,FALSE)</f>
        <v>#N/A</v>
      </c>
      <c r="G140" s="92" t="e">
        <f>VLOOKUP('Reported Performance Table'!C140,'Master List'!$B$11:$D$19,3,FALSE)</f>
        <v>#N/A</v>
      </c>
      <c r="H140" t="e">
        <f t="shared" si="4"/>
        <v>#N/A</v>
      </c>
      <c r="I140" t="e">
        <f>IF(VLOOKUP('Reported Performance Table'!E140,'Master List'!$B$45:$D$143,3,FALSE)="","No",VLOOKUP('Reported Performance Table'!E140,'Master List'!$B$45:$D$143,3,FALSE))</f>
        <v>#N/A</v>
      </c>
      <c r="J140" s="164" t="str">
        <f>IF('Reported Performance Table'!E140="","",
  IF('Reported Performance Table'!F140="Yes",
   IF('Reported Performance Table'!G140="Premium","Premium_LUNA_CCT","LUNA_CCT"),
   IF('Reported Performance Table'!C140="Outdoor Luminaires",
    IF(OR('Reported Performance Table'!E140="Fuel Pump Canopy Luminaires",'Reported Performance Table'!E140="Sports Lighting"),
     IF('Reported Performance Table'!G140="Premium","Premium_Sports_and_Fuel_Pump_CCT", "Sports_and_Fuel_Pump_CCT"),
     IF('Reported Performance Table'!G140="Premium","Premium_Outdoor_CCT","Outdoor_CCT")),
    IF('Reported Performance Table'!G140="Premium","Premium_CCT","Reported_CCT"))))</f>
        <v/>
      </c>
      <c r="K140" t="str">
        <f>IF('Reported Performance Table'!E140="","",IF(J140="LUNA_CCT",VLOOKUP('Reported Performance Table'!E140,'Master List'!$B$45:$E$143,4,FALSE),"Reported_BUG"))</f>
        <v/>
      </c>
      <c r="L140" t="str">
        <f>IF('Reported Performance Table'!E140="","",IF(AND('Reported Performance Table'!$F140="Yes",OR('Reported Performance Table'!$E140='Master List'!$B$45,'Reported Performance Table'!$E140='Master List'!$B$46,'Reported Performance Table'!$E140='Master List'!$B$47,'Reported Performance Table'!$E140='Master List'!$B$49,'Reported Performance Table'!$E140='Master List'!$B$51,'Reported Performance Table'!$E140='Master List'!$B$115,'Reported Performance Table'!$E140='Master List'!$B$118,'Reported Performance Table'!$E140='Master List'!$B$142)),"LUNA_Dimming","Dimming_Capability_and_Range"))</f>
        <v/>
      </c>
      <c r="M140" s="100" t="e">
        <f>'Reported Performance Table'!#REF!</f>
        <v>#REF!</v>
      </c>
      <c r="N140" s="100" t="e">
        <f>'Reported Performance Table'!#REF!</f>
        <v>#REF!</v>
      </c>
      <c r="O140" s="100" t="e">
        <f>'Reported Performance Table'!#REF!</f>
        <v>#REF!</v>
      </c>
      <c r="P140" t="str">
        <f t="shared" ref="P140:P203" si="5">IF(COUNTIF(M140:O140,"Yes")=3,"Yes","No")</f>
        <v>No</v>
      </c>
    </row>
    <row r="141" spans="1:16" x14ac:dyDescent="0.25">
      <c r="A141" s="54">
        <v>148</v>
      </c>
      <c r="B141" s="55"/>
      <c r="D141" s="21" t="e">
        <f>VLOOKUP('Reported Performance Table'!D141,'Master List'!$B$22:$C$41,2,FALSE)</f>
        <v>#N/A</v>
      </c>
      <c r="E141" t="e">
        <f>VLOOKUP('Reported Performance Table'!E141,'Master List'!$B$45:$C$143,2,FALSE)</f>
        <v>#N/A</v>
      </c>
      <c r="F141" t="e">
        <f>VLOOKUP('Reported Performance Table'!D141,'Master List'!$B$22:$D$42,3,FALSE)</f>
        <v>#N/A</v>
      </c>
      <c r="G141" s="92" t="e">
        <f>VLOOKUP('Reported Performance Table'!C141,'Master List'!$B$11:$D$19,3,FALSE)</f>
        <v>#N/A</v>
      </c>
      <c r="H141" t="e">
        <f t="shared" si="4"/>
        <v>#N/A</v>
      </c>
      <c r="I141" t="e">
        <f>IF(VLOOKUP('Reported Performance Table'!E141,'Master List'!$B$45:$D$143,3,FALSE)="","No",VLOOKUP('Reported Performance Table'!E141,'Master List'!$B$45:$D$143,3,FALSE))</f>
        <v>#N/A</v>
      </c>
      <c r="J141" s="164" t="str">
        <f>IF('Reported Performance Table'!E141="","",
  IF('Reported Performance Table'!F141="Yes",
   IF('Reported Performance Table'!G141="Premium","Premium_LUNA_CCT","LUNA_CCT"),
   IF('Reported Performance Table'!C141="Outdoor Luminaires",
    IF(OR('Reported Performance Table'!E141="Fuel Pump Canopy Luminaires",'Reported Performance Table'!E141="Sports Lighting"),
     IF('Reported Performance Table'!G141="Premium","Premium_Sports_and_Fuel_Pump_CCT", "Sports_and_Fuel_Pump_CCT"),
     IF('Reported Performance Table'!G141="Premium","Premium_Outdoor_CCT","Outdoor_CCT")),
    IF('Reported Performance Table'!G141="Premium","Premium_CCT","Reported_CCT"))))</f>
        <v/>
      </c>
      <c r="K141" t="str">
        <f>IF('Reported Performance Table'!E141="","",IF(J141="LUNA_CCT",VLOOKUP('Reported Performance Table'!E141,'Master List'!$B$45:$E$143,4,FALSE),"Reported_BUG"))</f>
        <v/>
      </c>
      <c r="L141" t="str">
        <f>IF('Reported Performance Table'!E141="","",IF(AND('Reported Performance Table'!$F141="Yes",OR('Reported Performance Table'!$E141='Master List'!$B$45,'Reported Performance Table'!$E141='Master List'!$B$46,'Reported Performance Table'!$E141='Master List'!$B$47,'Reported Performance Table'!$E141='Master List'!$B$49,'Reported Performance Table'!$E141='Master List'!$B$51,'Reported Performance Table'!$E141='Master List'!$B$115,'Reported Performance Table'!$E141='Master List'!$B$118,'Reported Performance Table'!$E141='Master List'!$B$142)),"LUNA_Dimming","Dimming_Capability_and_Range"))</f>
        <v/>
      </c>
      <c r="M141" s="100" t="e">
        <f>'Reported Performance Table'!#REF!</f>
        <v>#REF!</v>
      </c>
      <c r="N141" s="100" t="e">
        <f>'Reported Performance Table'!#REF!</f>
        <v>#REF!</v>
      </c>
      <c r="O141" s="100" t="e">
        <f>'Reported Performance Table'!#REF!</f>
        <v>#REF!</v>
      </c>
      <c r="P141" t="str">
        <f t="shared" si="5"/>
        <v>No</v>
      </c>
    </row>
    <row r="142" spans="1:16" x14ac:dyDescent="0.25">
      <c r="A142" s="54">
        <v>149</v>
      </c>
      <c r="B142" s="55"/>
      <c r="D142" s="21" t="e">
        <f>VLOOKUP('Reported Performance Table'!D142,'Master List'!$B$22:$C$41,2,FALSE)</f>
        <v>#N/A</v>
      </c>
      <c r="E142" t="e">
        <f>VLOOKUP('Reported Performance Table'!E142,'Master List'!$B$45:$C$143,2,FALSE)</f>
        <v>#N/A</v>
      </c>
      <c r="F142" t="e">
        <f>VLOOKUP('Reported Performance Table'!D142,'Master List'!$B$22:$D$42,3,FALSE)</f>
        <v>#N/A</v>
      </c>
      <c r="G142" s="92" t="e">
        <f>VLOOKUP('Reported Performance Table'!C142,'Master List'!$B$11:$D$19,3,FALSE)</f>
        <v>#N/A</v>
      </c>
      <c r="H142" t="e">
        <f t="shared" si="4"/>
        <v>#N/A</v>
      </c>
      <c r="I142" t="e">
        <f>IF(VLOOKUP('Reported Performance Table'!E142,'Master List'!$B$45:$D$143,3,FALSE)="","No",VLOOKUP('Reported Performance Table'!E142,'Master List'!$B$45:$D$143,3,FALSE))</f>
        <v>#N/A</v>
      </c>
      <c r="J142" s="164" t="str">
        <f>IF('Reported Performance Table'!E142="","",
  IF('Reported Performance Table'!F142="Yes",
   IF('Reported Performance Table'!G142="Premium","Premium_LUNA_CCT","LUNA_CCT"),
   IF('Reported Performance Table'!C142="Outdoor Luminaires",
    IF(OR('Reported Performance Table'!E142="Fuel Pump Canopy Luminaires",'Reported Performance Table'!E142="Sports Lighting"),
     IF('Reported Performance Table'!G142="Premium","Premium_Sports_and_Fuel_Pump_CCT", "Sports_and_Fuel_Pump_CCT"),
     IF('Reported Performance Table'!G142="Premium","Premium_Outdoor_CCT","Outdoor_CCT")),
    IF('Reported Performance Table'!G142="Premium","Premium_CCT","Reported_CCT"))))</f>
        <v/>
      </c>
      <c r="K142" t="str">
        <f>IF('Reported Performance Table'!E142="","",IF(J142="LUNA_CCT",VLOOKUP('Reported Performance Table'!E142,'Master List'!$B$45:$E$143,4,FALSE),"Reported_BUG"))</f>
        <v/>
      </c>
      <c r="L142" t="str">
        <f>IF('Reported Performance Table'!E142="","",IF(AND('Reported Performance Table'!$F142="Yes",OR('Reported Performance Table'!$E142='Master List'!$B$45,'Reported Performance Table'!$E142='Master List'!$B$46,'Reported Performance Table'!$E142='Master List'!$B$47,'Reported Performance Table'!$E142='Master List'!$B$49,'Reported Performance Table'!$E142='Master List'!$B$51,'Reported Performance Table'!$E142='Master List'!$B$115,'Reported Performance Table'!$E142='Master List'!$B$118,'Reported Performance Table'!$E142='Master List'!$B$142)),"LUNA_Dimming","Dimming_Capability_and_Range"))</f>
        <v/>
      </c>
      <c r="M142" s="100" t="e">
        <f>'Reported Performance Table'!#REF!</f>
        <v>#REF!</v>
      </c>
      <c r="N142" s="100" t="e">
        <f>'Reported Performance Table'!#REF!</f>
        <v>#REF!</v>
      </c>
      <c r="O142" s="100" t="e">
        <f>'Reported Performance Table'!#REF!</f>
        <v>#REF!</v>
      </c>
      <c r="P142" t="str">
        <f t="shared" si="5"/>
        <v>No</v>
      </c>
    </row>
    <row r="143" spans="1:16" x14ac:dyDescent="0.25">
      <c r="A143" s="54">
        <v>150</v>
      </c>
      <c r="B143" s="55"/>
      <c r="D143" s="21" t="e">
        <f>VLOOKUP('Reported Performance Table'!D143,'Master List'!$B$22:$C$41,2,FALSE)</f>
        <v>#N/A</v>
      </c>
      <c r="E143" t="e">
        <f>VLOOKUP('Reported Performance Table'!E143,'Master List'!$B$45:$C$143,2,FALSE)</f>
        <v>#N/A</v>
      </c>
      <c r="F143" t="e">
        <f>VLOOKUP('Reported Performance Table'!D143,'Master List'!$B$22:$D$42,3,FALSE)</f>
        <v>#N/A</v>
      </c>
      <c r="G143" s="92" t="e">
        <f>VLOOKUP('Reported Performance Table'!C143,'Master List'!$B$11:$D$19,3,FALSE)</f>
        <v>#N/A</v>
      </c>
      <c r="H143" t="e">
        <f t="shared" si="4"/>
        <v>#N/A</v>
      </c>
      <c r="I143" t="e">
        <f>IF(VLOOKUP('Reported Performance Table'!E143,'Master List'!$B$45:$D$143,3,FALSE)="","No",VLOOKUP('Reported Performance Table'!E143,'Master List'!$B$45:$D$143,3,FALSE))</f>
        <v>#N/A</v>
      </c>
      <c r="J143" s="164" t="str">
        <f>IF('Reported Performance Table'!E143="","",
  IF('Reported Performance Table'!F143="Yes",
   IF('Reported Performance Table'!G143="Premium","Premium_LUNA_CCT","LUNA_CCT"),
   IF('Reported Performance Table'!C143="Outdoor Luminaires",
    IF(OR('Reported Performance Table'!E143="Fuel Pump Canopy Luminaires",'Reported Performance Table'!E143="Sports Lighting"),
     IF('Reported Performance Table'!G143="Premium","Premium_Sports_and_Fuel_Pump_CCT", "Sports_and_Fuel_Pump_CCT"),
     IF('Reported Performance Table'!G143="Premium","Premium_Outdoor_CCT","Outdoor_CCT")),
    IF('Reported Performance Table'!G143="Premium","Premium_CCT","Reported_CCT"))))</f>
        <v/>
      </c>
      <c r="K143" t="str">
        <f>IF('Reported Performance Table'!E143="","",IF(J143="LUNA_CCT",VLOOKUP('Reported Performance Table'!E143,'Master List'!$B$45:$E$143,4,FALSE),"Reported_BUG"))</f>
        <v/>
      </c>
      <c r="L143" t="str">
        <f>IF('Reported Performance Table'!E143="","",IF(AND('Reported Performance Table'!$F143="Yes",OR('Reported Performance Table'!$E143='Master List'!$B$45,'Reported Performance Table'!$E143='Master List'!$B$46,'Reported Performance Table'!$E143='Master List'!$B$47,'Reported Performance Table'!$E143='Master List'!$B$49,'Reported Performance Table'!$E143='Master List'!$B$51,'Reported Performance Table'!$E143='Master List'!$B$115,'Reported Performance Table'!$E143='Master List'!$B$118,'Reported Performance Table'!$E143='Master List'!$B$142)),"LUNA_Dimming","Dimming_Capability_and_Range"))</f>
        <v/>
      </c>
      <c r="M143" s="100" t="e">
        <f>'Reported Performance Table'!#REF!</f>
        <v>#REF!</v>
      </c>
      <c r="N143" s="100" t="e">
        <f>'Reported Performance Table'!#REF!</f>
        <v>#REF!</v>
      </c>
      <c r="O143" s="100" t="e">
        <f>'Reported Performance Table'!#REF!</f>
        <v>#REF!</v>
      </c>
      <c r="P143" t="str">
        <f t="shared" si="5"/>
        <v>No</v>
      </c>
    </row>
    <row r="144" spans="1:16" x14ac:dyDescent="0.25">
      <c r="A144" s="54">
        <v>151</v>
      </c>
      <c r="B144" s="55"/>
      <c r="D144" s="21" t="e">
        <f>VLOOKUP('Reported Performance Table'!D144,'Master List'!$B$22:$C$41,2,FALSE)</f>
        <v>#N/A</v>
      </c>
      <c r="E144" t="e">
        <f>VLOOKUP('Reported Performance Table'!E144,'Master List'!$B$45:$C$143,2,FALSE)</f>
        <v>#N/A</v>
      </c>
      <c r="F144" t="e">
        <f>VLOOKUP('Reported Performance Table'!D144,'Master List'!$B$22:$D$42,3,FALSE)</f>
        <v>#N/A</v>
      </c>
      <c r="G144" s="92" t="e">
        <f>VLOOKUP('Reported Performance Table'!C144,'Master List'!$B$11:$D$19,3,FALSE)</f>
        <v>#N/A</v>
      </c>
      <c r="H144" t="e">
        <f t="shared" si="4"/>
        <v>#N/A</v>
      </c>
      <c r="I144" t="e">
        <f>IF(VLOOKUP('Reported Performance Table'!E144,'Master List'!$B$45:$D$143,3,FALSE)="","No",VLOOKUP('Reported Performance Table'!E144,'Master List'!$B$45:$D$143,3,FALSE))</f>
        <v>#N/A</v>
      </c>
      <c r="J144" s="164" t="str">
        <f>IF('Reported Performance Table'!E144="","",
  IF('Reported Performance Table'!F144="Yes",
   IF('Reported Performance Table'!G144="Premium","Premium_LUNA_CCT","LUNA_CCT"),
   IF('Reported Performance Table'!C144="Outdoor Luminaires",
    IF(OR('Reported Performance Table'!E144="Fuel Pump Canopy Luminaires",'Reported Performance Table'!E144="Sports Lighting"),
     IF('Reported Performance Table'!G144="Premium","Premium_Sports_and_Fuel_Pump_CCT", "Sports_and_Fuel_Pump_CCT"),
     IF('Reported Performance Table'!G144="Premium","Premium_Outdoor_CCT","Outdoor_CCT")),
    IF('Reported Performance Table'!G144="Premium","Premium_CCT","Reported_CCT"))))</f>
        <v/>
      </c>
      <c r="K144" t="str">
        <f>IF('Reported Performance Table'!E144="","",IF(J144="LUNA_CCT",VLOOKUP('Reported Performance Table'!E144,'Master List'!$B$45:$E$143,4,FALSE),"Reported_BUG"))</f>
        <v/>
      </c>
      <c r="L144" t="str">
        <f>IF('Reported Performance Table'!E144="","",IF(AND('Reported Performance Table'!$F144="Yes",OR('Reported Performance Table'!$E144='Master List'!$B$45,'Reported Performance Table'!$E144='Master List'!$B$46,'Reported Performance Table'!$E144='Master List'!$B$47,'Reported Performance Table'!$E144='Master List'!$B$49,'Reported Performance Table'!$E144='Master List'!$B$51,'Reported Performance Table'!$E144='Master List'!$B$115,'Reported Performance Table'!$E144='Master List'!$B$118,'Reported Performance Table'!$E144='Master List'!$B$142)),"LUNA_Dimming","Dimming_Capability_and_Range"))</f>
        <v/>
      </c>
      <c r="M144" s="100" t="e">
        <f>'Reported Performance Table'!#REF!</f>
        <v>#REF!</v>
      </c>
      <c r="N144" s="100" t="e">
        <f>'Reported Performance Table'!#REF!</f>
        <v>#REF!</v>
      </c>
      <c r="O144" s="100" t="e">
        <f>'Reported Performance Table'!#REF!</f>
        <v>#REF!</v>
      </c>
      <c r="P144" t="str">
        <f t="shared" si="5"/>
        <v>No</v>
      </c>
    </row>
    <row r="145" spans="1:16" x14ac:dyDescent="0.25">
      <c r="A145" s="54">
        <v>152</v>
      </c>
      <c r="B145" s="55"/>
      <c r="D145" s="21" t="e">
        <f>VLOOKUP('Reported Performance Table'!D145,'Master List'!$B$22:$C$41,2,FALSE)</f>
        <v>#N/A</v>
      </c>
      <c r="E145" t="e">
        <f>VLOOKUP('Reported Performance Table'!E145,'Master List'!$B$45:$C$143,2,FALSE)</f>
        <v>#N/A</v>
      </c>
      <c r="F145" t="e">
        <f>VLOOKUP('Reported Performance Table'!D145,'Master List'!$B$22:$D$42,3,FALSE)</f>
        <v>#N/A</v>
      </c>
      <c r="G145" s="92" t="e">
        <f>VLOOKUP('Reported Performance Table'!C145,'Master List'!$B$11:$D$19,3,FALSE)</f>
        <v>#N/A</v>
      </c>
      <c r="H145" t="e">
        <f t="shared" si="4"/>
        <v>#N/A</v>
      </c>
      <c r="I145" t="e">
        <f>IF(VLOOKUP('Reported Performance Table'!E145,'Master List'!$B$45:$D$143,3,FALSE)="","No",VLOOKUP('Reported Performance Table'!E145,'Master List'!$B$45:$D$143,3,FALSE))</f>
        <v>#N/A</v>
      </c>
      <c r="J145" s="164" t="str">
        <f>IF('Reported Performance Table'!E145="","",
  IF('Reported Performance Table'!F145="Yes",
   IF('Reported Performance Table'!G145="Premium","Premium_LUNA_CCT","LUNA_CCT"),
   IF('Reported Performance Table'!C145="Outdoor Luminaires",
    IF(OR('Reported Performance Table'!E145="Fuel Pump Canopy Luminaires",'Reported Performance Table'!E145="Sports Lighting"),
     IF('Reported Performance Table'!G145="Premium","Premium_Sports_and_Fuel_Pump_CCT", "Sports_and_Fuel_Pump_CCT"),
     IF('Reported Performance Table'!G145="Premium","Premium_Outdoor_CCT","Outdoor_CCT")),
    IF('Reported Performance Table'!G145="Premium","Premium_CCT","Reported_CCT"))))</f>
        <v/>
      </c>
      <c r="K145" t="str">
        <f>IF('Reported Performance Table'!E145="","",IF(J145="LUNA_CCT",VLOOKUP('Reported Performance Table'!E145,'Master List'!$B$45:$E$143,4,FALSE),"Reported_BUG"))</f>
        <v/>
      </c>
      <c r="L145" t="str">
        <f>IF('Reported Performance Table'!E145="","",IF(AND('Reported Performance Table'!$F145="Yes",OR('Reported Performance Table'!$E145='Master List'!$B$45,'Reported Performance Table'!$E145='Master List'!$B$46,'Reported Performance Table'!$E145='Master List'!$B$47,'Reported Performance Table'!$E145='Master List'!$B$49,'Reported Performance Table'!$E145='Master List'!$B$51,'Reported Performance Table'!$E145='Master List'!$B$115,'Reported Performance Table'!$E145='Master List'!$B$118,'Reported Performance Table'!$E145='Master List'!$B$142)),"LUNA_Dimming","Dimming_Capability_and_Range"))</f>
        <v/>
      </c>
      <c r="M145" s="100" t="e">
        <f>'Reported Performance Table'!#REF!</f>
        <v>#REF!</v>
      </c>
      <c r="N145" s="100" t="e">
        <f>'Reported Performance Table'!#REF!</f>
        <v>#REF!</v>
      </c>
      <c r="O145" s="100" t="e">
        <f>'Reported Performance Table'!#REF!</f>
        <v>#REF!</v>
      </c>
      <c r="P145" t="str">
        <f t="shared" si="5"/>
        <v>No</v>
      </c>
    </row>
    <row r="146" spans="1:16" x14ac:dyDescent="0.25">
      <c r="A146" s="54">
        <v>153</v>
      </c>
      <c r="B146" s="55"/>
      <c r="D146" s="21" t="e">
        <f>VLOOKUP('Reported Performance Table'!D146,'Master List'!$B$22:$C$41,2,FALSE)</f>
        <v>#N/A</v>
      </c>
      <c r="E146" t="e">
        <f>VLOOKUP('Reported Performance Table'!E146,'Master List'!$B$45:$C$143,2,FALSE)</f>
        <v>#N/A</v>
      </c>
      <c r="F146" t="e">
        <f>VLOOKUP('Reported Performance Table'!D146,'Master List'!$B$22:$D$42,3,FALSE)</f>
        <v>#N/A</v>
      </c>
      <c r="G146" s="92" t="e">
        <f>VLOOKUP('Reported Performance Table'!C146,'Master List'!$B$11:$D$19,3,FALSE)</f>
        <v>#N/A</v>
      </c>
      <c r="H146" t="e">
        <f t="shared" si="4"/>
        <v>#N/A</v>
      </c>
      <c r="I146" t="e">
        <f>IF(VLOOKUP('Reported Performance Table'!E146,'Master List'!$B$45:$D$143,3,FALSE)="","No",VLOOKUP('Reported Performance Table'!E146,'Master List'!$B$45:$D$143,3,FALSE))</f>
        <v>#N/A</v>
      </c>
      <c r="J146" s="164" t="str">
        <f>IF('Reported Performance Table'!E146="","",
  IF('Reported Performance Table'!F146="Yes",
   IF('Reported Performance Table'!G146="Premium","Premium_LUNA_CCT","LUNA_CCT"),
   IF('Reported Performance Table'!C146="Outdoor Luminaires",
    IF(OR('Reported Performance Table'!E146="Fuel Pump Canopy Luminaires",'Reported Performance Table'!E146="Sports Lighting"),
     IF('Reported Performance Table'!G146="Premium","Premium_Sports_and_Fuel_Pump_CCT", "Sports_and_Fuel_Pump_CCT"),
     IF('Reported Performance Table'!G146="Premium","Premium_Outdoor_CCT","Outdoor_CCT")),
    IF('Reported Performance Table'!G146="Premium","Premium_CCT","Reported_CCT"))))</f>
        <v/>
      </c>
      <c r="K146" t="str">
        <f>IF('Reported Performance Table'!E146="","",IF(J146="LUNA_CCT",VLOOKUP('Reported Performance Table'!E146,'Master List'!$B$45:$E$143,4,FALSE),"Reported_BUG"))</f>
        <v/>
      </c>
      <c r="L146" t="str">
        <f>IF('Reported Performance Table'!E146="","",IF(AND('Reported Performance Table'!$F146="Yes",OR('Reported Performance Table'!$E146='Master List'!$B$45,'Reported Performance Table'!$E146='Master List'!$B$46,'Reported Performance Table'!$E146='Master List'!$B$47,'Reported Performance Table'!$E146='Master List'!$B$49,'Reported Performance Table'!$E146='Master List'!$B$51,'Reported Performance Table'!$E146='Master List'!$B$115,'Reported Performance Table'!$E146='Master List'!$B$118,'Reported Performance Table'!$E146='Master List'!$B$142)),"LUNA_Dimming","Dimming_Capability_and_Range"))</f>
        <v/>
      </c>
      <c r="M146" s="100" t="e">
        <f>'Reported Performance Table'!#REF!</f>
        <v>#REF!</v>
      </c>
      <c r="N146" s="100" t="e">
        <f>'Reported Performance Table'!#REF!</f>
        <v>#REF!</v>
      </c>
      <c r="O146" s="100" t="e">
        <f>'Reported Performance Table'!#REF!</f>
        <v>#REF!</v>
      </c>
      <c r="P146" t="str">
        <f t="shared" si="5"/>
        <v>No</v>
      </c>
    </row>
    <row r="147" spans="1:16" x14ac:dyDescent="0.25">
      <c r="A147" s="54">
        <v>154</v>
      </c>
      <c r="B147" s="55"/>
      <c r="D147" s="21" t="e">
        <f>VLOOKUP('Reported Performance Table'!D147,'Master List'!$B$22:$C$41,2,FALSE)</f>
        <v>#N/A</v>
      </c>
      <c r="E147" t="e">
        <f>VLOOKUP('Reported Performance Table'!E147,'Master List'!$B$45:$C$143,2,FALSE)</f>
        <v>#N/A</v>
      </c>
      <c r="F147" t="e">
        <f>VLOOKUP('Reported Performance Table'!D147,'Master List'!$B$22:$D$42,3,FALSE)</f>
        <v>#N/A</v>
      </c>
      <c r="G147" s="92" t="e">
        <f>VLOOKUP('Reported Performance Table'!C147,'Master List'!$B$11:$D$19,3,FALSE)</f>
        <v>#N/A</v>
      </c>
      <c r="H147" t="e">
        <f t="shared" si="4"/>
        <v>#N/A</v>
      </c>
      <c r="I147" t="e">
        <f>IF(VLOOKUP('Reported Performance Table'!E147,'Master List'!$B$45:$D$143,3,FALSE)="","No",VLOOKUP('Reported Performance Table'!E147,'Master List'!$B$45:$D$143,3,FALSE))</f>
        <v>#N/A</v>
      </c>
      <c r="J147" s="164" t="str">
        <f>IF('Reported Performance Table'!E147="","",
  IF('Reported Performance Table'!F147="Yes",
   IF('Reported Performance Table'!G147="Premium","Premium_LUNA_CCT","LUNA_CCT"),
   IF('Reported Performance Table'!C147="Outdoor Luminaires",
    IF(OR('Reported Performance Table'!E147="Fuel Pump Canopy Luminaires",'Reported Performance Table'!E147="Sports Lighting"),
     IF('Reported Performance Table'!G147="Premium","Premium_Sports_and_Fuel_Pump_CCT", "Sports_and_Fuel_Pump_CCT"),
     IF('Reported Performance Table'!G147="Premium","Premium_Outdoor_CCT","Outdoor_CCT")),
    IF('Reported Performance Table'!G147="Premium","Premium_CCT","Reported_CCT"))))</f>
        <v/>
      </c>
      <c r="K147" t="str">
        <f>IF('Reported Performance Table'!E147="","",IF(J147="LUNA_CCT",VLOOKUP('Reported Performance Table'!E147,'Master List'!$B$45:$E$143,4,FALSE),"Reported_BUG"))</f>
        <v/>
      </c>
      <c r="L147" t="str">
        <f>IF('Reported Performance Table'!E147="","",IF(AND('Reported Performance Table'!$F147="Yes",OR('Reported Performance Table'!$E147='Master List'!$B$45,'Reported Performance Table'!$E147='Master List'!$B$46,'Reported Performance Table'!$E147='Master List'!$B$47,'Reported Performance Table'!$E147='Master List'!$B$49,'Reported Performance Table'!$E147='Master List'!$B$51,'Reported Performance Table'!$E147='Master List'!$B$115,'Reported Performance Table'!$E147='Master List'!$B$118,'Reported Performance Table'!$E147='Master List'!$B$142)),"LUNA_Dimming","Dimming_Capability_and_Range"))</f>
        <v/>
      </c>
      <c r="M147" s="100" t="e">
        <f>'Reported Performance Table'!#REF!</f>
        <v>#REF!</v>
      </c>
      <c r="N147" s="100" t="e">
        <f>'Reported Performance Table'!#REF!</f>
        <v>#REF!</v>
      </c>
      <c r="O147" s="100" t="e">
        <f>'Reported Performance Table'!#REF!</f>
        <v>#REF!</v>
      </c>
      <c r="P147" t="str">
        <f t="shared" si="5"/>
        <v>No</v>
      </c>
    </row>
    <row r="148" spans="1:16" x14ac:dyDescent="0.25">
      <c r="A148" s="54">
        <v>155</v>
      </c>
      <c r="B148" s="55"/>
      <c r="D148" s="21" t="e">
        <f>VLOOKUP('Reported Performance Table'!D148,'Master List'!$B$22:$C$41,2,FALSE)</f>
        <v>#N/A</v>
      </c>
      <c r="E148" t="e">
        <f>VLOOKUP('Reported Performance Table'!E148,'Master List'!$B$45:$C$143,2,FALSE)</f>
        <v>#N/A</v>
      </c>
      <c r="F148" t="e">
        <f>VLOOKUP('Reported Performance Table'!D148,'Master List'!$B$22:$D$42,3,FALSE)</f>
        <v>#N/A</v>
      </c>
      <c r="G148" s="92" t="e">
        <f>VLOOKUP('Reported Performance Table'!C148,'Master List'!$B$11:$D$19,3,FALSE)</f>
        <v>#N/A</v>
      </c>
      <c r="H148" t="e">
        <f t="shared" si="4"/>
        <v>#N/A</v>
      </c>
      <c r="I148" t="e">
        <f>IF(VLOOKUP('Reported Performance Table'!E148,'Master List'!$B$45:$D$143,3,FALSE)="","No",VLOOKUP('Reported Performance Table'!E148,'Master List'!$B$45:$D$143,3,FALSE))</f>
        <v>#N/A</v>
      </c>
      <c r="J148" s="164" t="str">
        <f>IF('Reported Performance Table'!E148="","",
  IF('Reported Performance Table'!F148="Yes",
   IF('Reported Performance Table'!G148="Premium","Premium_LUNA_CCT","LUNA_CCT"),
   IF('Reported Performance Table'!C148="Outdoor Luminaires",
    IF(OR('Reported Performance Table'!E148="Fuel Pump Canopy Luminaires",'Reported Performance Table'!E148="Sports Lighting"),
     IF('Reported Performance Table'!G148="Premium","Premium_Sports_and_Fuel_Pump_CCT", "Sports_and_Fuel_Pump_CCT"),
     IF('Reported Performance Table'!G148="Premium","Premium_Outdoor_CCT","Outdoor_CCT")),
    IF('Reported Performance Table'!G148="Premium","Premium_CCT","Reported_CCT"))))</f>
        <v/>
      </c>
      <c r="K148" t="str">
        <f>IF('Reported Performance Table'!E148="","",IF(J148="LUNA_CCT",VLOOKUP('Reported Performance Table'!E148,'Master List'!$B$45:$E$143,4,FALSE),"Reported_BUG"))</f>
        <v/>
      </c>
      <c r="L148" t="str">
        <f>IF('Reported Performance Table'!E148="","",IF(AND('Reported Performance Table'!$F148="Yes",OR('Reported Performance Table'!$E148='Master List'!$B$45,'Reported Performance Table'!$E148='Master List'!$B$46,'Reported Performance Table'!$E148='Master List'!$B$47,'Reported Performance Table'!$E148='Master List'!$B$49,'Reported Performance Table'!$E148='Master List'!$B$51,'Reported Performance Table'!$E148='Master List'!$B$115,'Reported Performance Table'!$E148='Master List'!$B$118,'Reported Performance Table'!$E148='Master List'!$B$142)),"LUNA_Dimming","Dimming_Capability_and_Range"))</f>
        <v/>
      </c>
      <c r="M148" s="100" t="e">
        <f>'Reported Performance Table'!#REF!</f>
        <v>#REF!</v>
      </c>
      <c r="N148" s="100" t="e">
        <f>'Reported Performance Table'!#REF!</f>
        <v>#REF!</v>
      </c>
      <c r="O148" s="100" t="e">
        <f>'Reported Performance Table'!#REF!</f>
        <v>#REF!</v>
      </c>
      <c r="P148" t="str">
        <f t="shared" si="5"/>
        <v>No</v>
      </c>
    </row>
    <row r="149" spans="1:16" x14ac:dyDescent="0.25">
      <c r="A149" s="54">
        <v>156</v>
      </c>
      <c r="B149" s="55"/>
      <c r="D149" s="21" t="e">
        <f>VLOOKUP('Reported Performance Table'!D149,'Master List'!$B$22:$C$41,2,FALSE)</f>
        <v>#N/A</v>
      </c>
      <c r="E149" t="e">
        <f>VLOOKUP('Reported Performance Table'!E149,'Master List'!$B$45:$C$143,2,FALSE)</f>
        <v>#N/A</v>
      </c>
      <c r="F149" t="e">
        <f>VLOOKUP('Reported Performance Table'!D149,'Master List'!$B$22:$D$42,3,FALSE)</f>
        <v>#N/A</v>
      </c>
      <c r="G149" s="92" t="e">
        <f>VLOOKUP('Reported Performance Table'!C149,'Master List'!$B$11:$D$19,3,FALSE)</f>
        <v>#N/A</v>
      </c>
      <c r="H149" t="e">
        <f t="shared" si="4"/>
        <v>#N/A</v>
      </c>
      <c r="I149" t="e">
        <f>IF(VLOOKUP('Reported Performance Table'!E149,'Master List'!$B$45:$D$143,3,FALSE)="","No",VLOOKUP('Reported Performance Table'!E149,'Master List'!$B$45:$D$143,3,FALSE))</f>
        <v>#N/A</v>
      </c>
      <c r="J149" s="164" t="str">
        <f>IF('Reported Performance Table'!E149="","",
  IF('Reported Performance Table'!F149="Yes",
   IF('Reported Performance Table'!G149="Premium","Premium_LUNA_CCT","LUNA_CCT"),
   IF('Reported Performance Table'!C149="Outdoor Luminaires",
    IF(OR('Reported Performance Table'!E149="Fuel Pump Canopy Luminaires",'Reported Performance Table'!E149="Sports Lighting"),
     IF('Reported Performance Table'!G149="Premium","Premium_Sports_and_Fuel_Pump_CCT", "Sports_and_Fuel_Pump_CCT"),
     IF('Reported Performance Table'!G149="Premium","Premium_Outdoor_CCT","Outdoor_CCT")),
    IF('Reported Performance Table'!G149="Premium","Premium_CCT","Reported_CCT"))))</f>
        <v/>
      </c>
      <c r="K149" t="str">
        <f>IF('Reported Performance Table'!E149="","",IF(J149="LUNA_CCT",VLOOKUP('Reported Performance Table'!E149,'Master List'!$B$45:$E$143,4,FALSE),"Reported_BUG"))</f>
        <v/>
      </c>
      <c r="L149" t="str">
        <f>IF('Reported Performance Table'!E149="","",IF(AND('Reported Performance Table'!$F149="Yes",OR('Reported Performance Table'!$E149='Master List'!$B$45,'Reported Performance Table'!$E149='Master List'!$B$46,'Reported Performance Table'!$E149='Master List'!$B$47,'Reported Performance Table'!$E149='Master List'!$B$49,'Reported Performance Table'!$E149='Master List'!$B$51,'Reported Performance Table'!$E149='Master List'!$B$115,'Reported Performance Table'!$E149='Master List'!$B$118,'Reported Performance Table'!$E149='Master List'!$B$142)),"LUNA_Dimming","Dimming_Capability_and_Range"))</f>
        <v/>
      </c>
      <c r="M149" s="100" t="e">
        <f>'Reported Performance Table'!#REF!</f>
        <v>#REF!</v>
      </c>
      <c r="N149" s="100" t="e">
        <f>'Reported Performance Table'!#REF!</f>
        <v>#REF!</v>
      </c>
      <c r="O149" s="100" t="e">
        <f>'Reported Performance Table'!#REF!</f>
        <v>#REF!</v>
      </c>
      <c r="P149" t="str">
        <f t="shared" si="5"/>
        <v>No</v>
      </c>
    </row>
    <row r="150" spans="1:16" x14ac:dyDescent="0.25">
      <c r="A150" s="54">
        <v>157</v>
      </c>
      <c r="B150" s="55"/>
      <c r="D150" s="21" t="e">
        <f>VLOOKUP('Reported Performance Table'!D150,'Master List'!$B$22:$C$41,2,FALSE)</f>
        <v>#N/A</v>
      </c>
      <c r="E150" t="e">
        <f>VLOOKUP('Reported Performance Table'!E150,'Master List'!$B$45:$C$143,2,FALSE)</f>
        <v>#N/A</v>
      </c>
      <c r="F150" t="e">
        <f>VLOOKUP('Reported Performance Table'!D150,'Master List'!$B$22:$D$42,3,FALSE)</f>
        <v>#N/A</v>
      </c>
      <c r="G150" s="92" t="e">
        <f>VLOOKUP('Reported Performance Table'!C150,'Master List'!$B$11:$D$19,3,FALSE)</f>
        <v>#N/A</v>
      </c>
      <c r="H150" t="e">
        <f t="shared" si="4"/>
        <v>#N/A</v>
      </c>
      <c r="I150" t="e">
        <f>IF(VLOOKUP('Reported Performance Table'!E150,'Master List'!$B$45:$D$143,3,FALSE)="","No",VLOOKUP('Reported Performance Table'!E150,'Master List'!$B$45:$D$143,3,FALSE))</f>
        <v>#N/A</v>
      </c>
      <c r="J150" s="164" t="str">
        <f>IF('Reported Performance Table'!E150="","",
  IF('Reported Performance Table'!F150="Yes",
   IF('Reported Performance Table'!G150="Premium","Premium_LUNA_CCT","LUNA_CCT"),
   IF('Reported Performance Table'!C150="Outdoor Luminaires",
    IF(OR('Reported Performance Table'!E150="Fuel Pump Canopy Luminaires",'Reported Performance Table'!E150="Sports Lighting"),
     IF('Reported Performance Table'!G150="Premium","Premium_Sports_and_Fuel_Pump_CCT", "Sports_and_Fuel_Pump_CCT"),
     IF('Reported Performance Table'!G150="Premium","Premium_Outdoor_CCT","Outdoor_CCT")),
    IF('Reported Performance Table'!G150="Premium","Premium_CCT","Reported_CCT"))))</f>
        <v/>
      </c>
      <c r="K150" t="str">
        <f>IF('Reported Performance Table'!E150="","",IF(J150="LUNA_CCT",VLOOKUP('Reported Performance Table'!E150,'Master List'!$B$45:$E$143,4,FALSE),"Reported_BUG"))</f>
        <v/>
      </c>
      <c r="L150" t="str">
        <f>IF('Reported Performance Table'!E150="","",IF(AND('Reported Performance Table'!$F150="Yes",OR('Reported Performance Table'!$E150='Master List'!$B$45,'Reported Performance Table'!$E150='Master List'!$B$46,'Reported Performance Table'!$E150='Master List'!$B$47,'Reported Performance Table'!$E150='Master List'!$B$49,'Reported Performance Table'!$E150='Master List'!$B$51,'Reported Performance Table'!$E150='Master List'!$B$115,'Reported Performance Table'!$E150='Master List'!$B$118,'Reported Performance Table'!$E150='Master List'!$B$142)),"LUNA_Dimming","Dimming_Capability_and_Range"))</f>
        <v/>
      </c>
      <c r="M150" s="100" t="e">
        <f>'Reported Performance Table'!#REF!</f>
        <v>#REF!</v>
      </c>
      <c r="N150" s="100" t="e">
        <f>'Reported Performance Table'!#REF!</f>
        <v>#REF!</v>
      </c>
      <c r="O150" s="100" t="e">
        <f>'Reported Performance Table'!#REF!</f>
        <v>#REF!</v>
      </c>
      <c r="P150" t="str">
        <f t="shared" si="5"/>
        <v>No</v>
      </c>
    </row>
    <row r="151" spans="1:16" x14ac:dyDescent="0.25">
      <c r="A151" s="54">
        <v>158</v>
      </c>
      <c r="B151" s="55"/>
      <c r="D151" s="21" t="e">
        <f>VLOOKUP('Reported Performance Table'!D151,'Master List'!$B$22:$C$41,2,FALSE)</f>
        <v>#N/A</v>
      </c>
      <c r="E151" t="e">
        <f>VLOOKUP('Reported Performance Table'!E151,'Master List'!$B$45:$C$143,2,FALSE)</f>
        <v>#N/A</v>
      </c>
      <c r="F151" t="e">
        <f>VLOOKUP('Reported Performance Table'!D151,'Master List'!$B$22:$D$42,3,FALSE)</f>
        <v>#N/A</v>
      </c>
      <c r="G151" s="92" t="e">
        <f>VLOOKUP('Reported Performance Table'!C151,'Master List'!$B$11:$D$19,3,FALSE)</f>
        <v>#N/A</v>
      </c>
      <c r="H151" t="e">
        <f t="shared" si="4"/>
        <v>#N/A</v>
      </c>
      <c r="I151" t="e">
        <f>IF(VLOOKUP('Reported Performance Table'!E151,'Master List'!$B$45:$D$143,3,FALSE)="","No",VLOOKUP('Reported Performance Table'!E151,'Master List'!$B$45:$D$143,3,FALSE))</f>
        <v>#N/A</v>
      </c>
      <c r="J151" s="164" t="str">
        <f>IF('Reported Performance Table'!E151="","",
  IF('Reported Performance Table'!F151="Yes",
   IF('Reported Performance Table'!G151="Premium","Premium_LUNA_CCT","LUNA_CCT"),
   IF('Reported Performance Table'!C151="Outdoor Luminaires",
    IF(OR('Reported Performance Table'!E151="Fuel Pump Canopy Luminaires",'Reported Performance Table'!E151="Sports Lighting"),
     IF('Reported Performance Table'!G151="Premium","Premium_Sports_and_Fuel_Pump_CCT", "Sports_and_Fuel_Pump_CCT"),
     IF('Reported Performance Table'!G151="Premium","Premium_Outdoor_CCT","Outdoor_CCT")),
    IF('Reported Performance Table'!G151="Premium","Premium_CCT","Reported_CCT"))))</f>
        <v/>
      </c>
      <c r="K151" t="str">
        <f>IF('Reported Performance Table'!E151="","",IF(J151="LUNA_CCT",VLOOKUP('Reported Performance Table'!E151,'Master List'!$B$45:$E$143,4,FALSE),"Reported_BUG"))</f>
        <v/>
      </c>
      <c r="L151" t="str">
        <f>IF('Reported Performance Table'!E151="","",IF(AND('Reported Performance Table'!$F151="Yes",OR('Reported Performance Table'!$E151='Master List'!$B$45,'Reported Performance Table'!$E151='Master List'!$B$46,'Reported Performance Table'!$E151='Master List'!$B$47,'Reported Performance Table'!$E151='Master List'!$B$49,'Reported Performance Table'!$E151='Master List'!$B$51,'Reported Performance Table'!$E151='Master List'!$B$115,'Reported Performance Table'!$E151='Master List'!$B$118,'Reported Performance Table'!$E151='Master List'!$B$142)),"LUNA_Dimming","Dimming_Capability_and_Range"))</f>
        <v/>
      </c>
      <c r="M151" s="100" t="e">
        <f>'Reported Performance Table'!#REF!</f>
        <v>#REF!</v>
      </c>
      <c r="N151" s="100" t="e">
        <f>'Reported Performance Table'!#REF!</f>
        <v>#REF!</v>
      </c>
      <c r="O151" s="100" t="e">
        <f>'Reported Performance Table'!#REF!</f>
        <v>#REF!</v>
      </c>
      <c r="P151" t="str">
        <f t="shared" si="5"/>
        <v>No</v>
      </c>
    </row>
    <row r="152" spans="1:16" x14ac:dyDescent="0.25">
      <c r="A152" s="54">
        <v>159</v>
      </c>
      <c r="B152" s="55"/>
      <c r="D152" s="21" t="e">
        <f>VLOOKUP('Reported Performance Table'!D152,'Master List'!$B$22:$C$41,2,FALSE)</f>
        <v>#N/A</v>
      </c>
      <c r="E152" t="e">
        <f>VLOOKUP('Reported Performance Table'!E152,'Master List'!$B$45:$C$143,2,FALSE)</f>
        <v>#N/A</v>
      </c>
      <c r="F152" t="e">
        <f>VLOOKUP('Reported Performance Table'!D152,'Master List'!$B$22:$D$42,3,FALSE)</f>
        <v>#N/A</v>
      </c>
      <c r="G152" s="92" t="e">
        <f>VLOOKUP('Reported Performance Table'!C152,'Master List'!$B$11:$D$19,3,FALSE)</f>
        <v>#N/A</v>
      </c>
      <c r="H152" t="e">
        <f t="shared" si="4"/>
        <v>#N/A</v>
      </c>
      <c r="I152" t="e">
        <f>IF(VLOOKUP('Reported Performance Table'!E152,'Master List'!$B$45:$D$143,3,FALSE)="","No",VLOOKUP('Reported Performance Table'!E152,'Master List'!$B$45:$D$143,3,FALSE))</f>
        <v>#N/A</v>
      </c>
      <c r="J152" s="164" t="str">
        <f>IF('Reported Performance Table'!E152="","",
  IF('Reported Performance Table'!F152="Yes",
   IF('Reported Performance Table'!G152="Premium","Premium_LUNA_CCT","LUNA_CCT"),
   IF('Reported Performance Table'!C152="Outdoor Luminaires",
    IF(OR('Reported Performance Table'!E152="Fuel Pump Canopy Luminaires",'Reported Performance Table'!E152="Sports Lighting"),
     IF('Reported Performance Table'!G152="Premium","Premium_Sports_and_Fuel_Pump_CCT", "Sports_and_Fuel_Pump_CCT"),
     IF('Reported Performance Table'!G152="Premium","Premium_Outdoor_CCT","Outdoor_CCT")),
    IF('Reported Performance Table'!G152="Premium","Premium_CCT","Reported_CCT"))))</f>
        <v/>
      </c>
      <c r="K152" t="str">
        <f>IF('Reported Performance Table'!E152="","",IF(J152="LUNA_CCT",VLOOKUP('Reported Performance Table'!E152,'Master List'!$B$45:$E$143,4,FALSE),"Reported_BUG"))</f>
        <v/>
      </c>
      <c r="L152" t="str">
        <f>IF('Reported Performance Table'!E152="","",IF(AND('Reported Performance Table'!$F152="Yes",OR('Reported Performance Table'!$E152='Master List'!$B$45,'Reported Performance Table'!$E152='Master List'!$B$46,'Reported Performance Table'!$E152='Master List'!$B$47,'Reported Performance Table'!$E152='Master List'!$B$49,'Reported Performance Table'!$E152='Master List'!$B$51,'Reported Performance Table'!$E152='Master List'!$B$115,'Reported Performance Table'!$E152='Master List'!$B$118,'Reported Performance Table'!$E152='Master List'!$B$142)),"LUNA_Dimming","Dimming_Capability_and_Range"))</f>
        <v/>
      </c>
      <c r="M152" s="100" t="e">
        <f>'Reported Performance Table'!#REF!</f>
        <v>#REF!</v>
      </c>
      <c r="N152" s="100" t="e">
        <f>'Reported Performance Table'!#REF!</f>
        <v>#REF!</v>
      </c>
      <c r="O152" s="100" t="e">
        <f>'Reported Performance Table'!#REF!</f>
        <v>#REF!</v>
      </c>
      <c r="P152" t="str">
        <f t="shared" si="5"/>
        <v>No</v>
      </c>
    </row>
    <row r="153" spans="1:16" x14ac:dyDescent="0.25">
      <c r="A153" s="54">
        <v>160</v>
      </c>
      <c r="B153" s="55"/>
      <c r="D153" s="21" t="e">
        <f>VLOOKUP('Reported Performance Table'!D153,'Master List'!$B$22:$C$41,2,FALSE)</f>
        <v>#N/A</v>
      </c>
      <c r="E153" t="e">
        <f>VLOOKUP('Reported Performance Table'!E153,'Master List'!$B$45:$C$143,2,FALSE)</f>
        <v>#N/A</v>
      </c>
      <c r="F153" t="e">
        <f>VLOOKUP('Reported Performance Table'!D153,'Master List'!$B$22:$D$42,3,FALSE)</f>
        <v>#N/A</v>
      </c>
      <c r="G153" s="92" t="e">
        <f>VLOOKUP('Reported Performance Table'!C153,'Master List'!$B$11:$D$19,3,FALSE)</f>
        <v>#N/A</v>
      </c>
      <c r="H153" t="e">
        <f t="shared" si="4"/>
        <v>#N/A</v>
      </c>
      <c r="I153" t="e">
        <f>IF(VLOOKUP('Reported Performance Table'!E153,'Master List'!$B$45:$D$143,3,FALSE)="","No",VLOOKUP('Reported Performance Table'!E153,'Master List'!$B$45:$D$143,3,FALSE))</f>
        <v>#N/A</v>
      </c>
      <c r="J153" s="164" t="str">
        <f>IF('Reported Performance Table'!E153="","",
  IF('Reported Performance Table'!F153="Yes",
   IF('Reported Performance Table'!G153="Premium","Premium_LUNA_CCT","LUNA_CCT"),
   IF('Reported Performance Table'!C153="Outdoor Luminaires",
    IF(OR('Reported Performance Table'!E153="Fuel Pump Canopy Luminaires",'Reported Performance Table'!E153="Sports Lighting"),
     IF('Reported Performance Table'!G153="Premium","Premium_Sports_and_Fuel_Pump_CCT", "Sports_and_Fuel_Pump_CCT"),
     IF('Reported Performance Table'!G153="Premium","Premium_Outdoor_CCT","Outdoor_CCT")),
    IF('Reported Performance Table'!G153="Premium","Premium_CCT","Reported_CCT"))))</f>
        <v/>
      </c>
      <c r="K153" t="str">
        <f>IF('Reported Performance Table'!E153="","",IF(J153="LUNA_CCT",VLOOKUP('Reported Performance Table'!E153,'Master List'!$B$45:$E$143,4,FALSE),"Reported_BUG"))</f>
        <v/>
      </c>
      <c r="L153" t="str">
        <f>IF('Reported Performance Table'!E153="","",IF(AND('Reported Performance Table'!$F153="Yes",OR('Reported Performance Table'!$E153='Master List'!$B$45,'Reported Performance Table'!$E153='Master List'!$B$46,'Reported Performance Table'!$E153='Master List'!$B$47,'Reported Performance Table'!$E153='Master List'!$B$49,'Reported Performance Table'!$E153='Master List'!$B$51,'Reported Performance Table'!$E153='Master List'!$B$115,'Reported Performance Table'!$E153='Master List'!$B$118,'Reported Performance Table'!$E153='Master List'!$B$142)),"LUNA_Dimming","Dimming_Capability_and_Range"))</f>
        <v/>
      </c>
      <c r="M153" s="100" t="e">
        <f>'Reported Performance Table'!#REF!</f>
        <v>#REF!</v>
      </c>
      <c r="N153" s="100" t="e">
        <f>'Reported Performance Table'!#REF!</f>
        <v>#REF!</v>
      </c>
      <c r="O153" s="100" t="e">
        <f>'Reported Performance Table'!#REF!</f>
        <v>#REF!</v>
      </c>
      <c r="P153" t="str">
        <f t="shared" si="5"/>
        <v>No</v>
      </c>
    </row>
    <row r="154" spans="1:16" x14ac:dyDescent="0.25">
      <c r="A154" s="54">
        <v>161</v>
      </c>
      <c r="B154" s="55"/>
      <c r="D154" s="21" t="e">
        <f>VLOOKUP('Reported Performance Table'!D154,'Master List'!$B$22:$C$41,2,FALSE)</f>
        <v>#N/A</v>
      </c>
      <c r="E154" t="e">
        <f>VLOOKUP('Reported Performance Table'!E154,'Master List'!$B$45:$C$143,2,FALSE)</f>
        <v>#N/A</v>
      </c>
      <c r="F154" t="e">
        <f>VLOOKUP('Reported Performance Table'!D154,'Master List'!$B$22:$D$42,3,FALSE)</f>
        <v>#N/A</v>
      </c>
      <c r="G154" s="92" t="e">
        <f>VLOOKUP('Reported Performance Table'!C154,'Master List'!$B$11:$D$19,3,FALSE)</f>
        <v>#N/A</v>
      </c>
      <c r="H154" t="e">
        <f t="shared" si="4"/>
        <v>#N/A</v>
      </c>
      <c r="I154" t="e">
        <f>IF(VLOOKUP('Reported Performance Table'!E154,'Master List'!$B$45:$D$143,3,FALSE)="","No",VLOOKUP('Reported Performance Table'!E154,'Master List'!$B$45:$D$143,3,FALSE))</f>
        <v>#N/A</v>
      </c>
      <c r="J154" s="164" t="str">
        <f>IF('Reported Performance Table'!E154="","",
  IF('Reported Performance Table'!F154="Yes",
   IF('Reported Performance Table'!G154="Premium","Premium_LUNA_CCT","LUNA_CCT"),
   IF('Reported Performance Table'!C154="Outdoor Luminaires",
    IF(OR('Reported Performance Table'!E154="Fuel Pump Canopy Luminaires",'Reported Performance Table'!E154="Sports Lighting"),
     IF('Reported Performance Table'!G154="Premium","Premium_Sports_and_Fuel_Pump_CCT", "Sports_and_Fuel_Pump_CCT"),
     IF('Reported Performance Table'!G154="Premium","Premium_Outdoor_CCT","Outdoor_CCT")),
    IF('Reported Performance Table'!G154="Premium","Premium_CCT","Reported_CCT"))))</f>
        <v/>
      </c>
      <c r="K154" t="str">
        <f>IF('Reported Performance Table'!E154="","",IF(J154="LUNA_CCT",VLOOKUP('Reported Performance Table'!E154,'Master List'!$B$45:$E$143,4,FALSE),"Reported_BUG"))</f>
        <v/>
      </c>
      <c r="L154" t="str">
        <f>IF('Reported Performance Table'!E154="","",IF(AND('Reported Performance Table'!$F154="Yes",OR('Reported Performance Table'!$E154='Master List'!$B$45,'Reported Performance Table'!$E154='Master List'!$B$46,'Reported Performance Table'!$E154='Master List'!$B$47,'Reported Performance Table'!$E154='Master List'!$B$49,'Reported Performance Table'!$E154='Master List'!$B$51,'Reported Performance Table'!$E154='Master List'!$B$115,'Reported Performance Table'!$E154='Master List'!$B$118,'Reported Performance Table'!$E154='Master List'!$B$142)),"LUNA_Dimming","Dimming_Capability_and_Range"))</f>
        <v/>
      </c>
      <c r="M154" s="100" t="e">
        <f>'Reported Performance Table'!#REF!</f>
        <v>#REF!</v>
      </c>
      <c r="N154" s="100" t="e">
        <f>'Reported Performance Table'!#REF!</f>
        <v>#REF!</v>
      </c>
      <c r="O154" s="100" t="e">
        <f>'Reported Performance Table'!#REF!</f>
        <v>#REF!</v>
      </c>
      <c r="P154" t="str">
        <f t="shared" si="5"/>
        <v>No</v>
      </c>
    </row>
    <row r="155" spans="1:16" x14ac:dyDescent="0.25">
      <c r="A155" s="54">
        <v>162</v>
      </c>
      <c r="B155" s="55"/>
      <c r="D155" s="21" t="e">
        <f>VLOOKUP('Reported Performance Table'!D155,'Master List'!$B$22:$C$41,2,FALSE)</f>
        <v>#N/A</v>
      </c>
      <c r="E155" t="e">
        <f>VLOOKUP('Reported Performance Table'!E155,'Master List'!$B$45:$C$143,2,FALSE)</f>
        <v>#N/A</v>
      </c>
      <c r="F155" t="e">
        <f>VLOOKUP('Reported Performance Table'!D155,'Master List'!$B$22:$D$42,3,FALSE)</f>
        <v>#N/A</v>
      </c>
      <c r="G155" s="92" t="e">
        <f>VLOOKUP('Reported Performance Table'!C155,'Master List'!$B$11:$D$19,3,FALSE)</f>
        <v>#N/A</v>
      </c>
      <c r="H155" t="e">
        <f t="shared" si="4"/>
        <v>#N/A</v>
      </c>
      <c r="I155" t="e">
        <f>IF(VLOOKUP('Reported Performance Table'!E155,'Master List'!$B$45:$D$143,3,FALSE)="","No",VLOOKUP('Reported Performance Table'!E155,'Master List'!$B$45:$D$143,3,FALSE))</f>
        <v>#N/A</v>
      </c>
      <c r="J155" s="164" t="str">
        <f>IF('Reported Performance Table'!E155="","",
  IF('Reported Performance Table'!F155="Yes",
   IF('Reported Performance Table'!G155="Premium","Premium_LUNA_CCT","LUNA_CCT"),
   IF('Reported Performance Table'!C155="Outdoor Luminaires",
    IF(OR('Reported Performance Table'!E155="Fuel Pump Canopy Luminaires",'Reported Performance Table'!E155="Sports Lighting"),
     IF('Reported Performance Table'!G155="Premium","Premium_Sports_and_Fuel_Pump_CCT", "Sports_and_Fuel_Pump_CCT"),
     IF('Reported Performance Table'!G155="Premium","Premium_Outdoor_CCT","Outdoor_CCT")),
    IF('Reported Performance Table'!G155="Premium","Premium_CCT","Reported_CCT"))))</f>
        <v/>
      </c>
      <c r="K155" t="str">
        <f>IF('Reported Performance Table'!E155="","",IF(J155="LUNA_CCT",VLOOKUP('Reported Performance Table'!E155,'Master List'!$B$45:$E$143,4,FALSE),"Reported_BUG"))</f>
        <v/>
      </c>
      <c r="L155" t="str">
        <f>IF('Reported Performance Table'!E155="","",IF(AND('Reported Performance Table'!$F155="Yes",OR('Reported Performance Table'!$E155='Master List'!$B$45,'Reported Performance Table'!$E155='Master List'!$B$46,'Reported Performance Table'!$E155='Master List'!$B$47,'Reported Performance Table'!$E155='Master List'!$B$49,'Reported Performance Table'!$E155='Master List'!$B$51,'Reported Performance Table'!$E155='Master List'!$B$115,'Reported Performance Table'!$E155='Master List'!$B$118,'Reported Performance Table'!$E155='Master List'!$B$142)),"LUNA_Dimming","Dimming_Capability_and_Range"))</f>
        <v/>
      </c>
      <c r="M155" s="100" t="e">
        <f>'Reported Performance Table'!#REF!</f>
        <v>#REF!</v>
      </c>
      <c r="N155" s="100" t="e">
        <f>'Reported Performance Table'!#REF!</f>
        <v>#REF!</v>
      </c>
      <c r="O155" s="100" t="e">
        <f>'Reported Performance Table'!#REF!</f>
        <v>#REF!</v>
      </c>
      <c r="P155" t="str">
        <f t="shared" si="5"/>
        <v>No</v>
      </c>
    </row>
    <row r="156" spans="1:16" x14ac:dyDescent="0.25">
      <c r="A156" s="54">
        <v>163</v>
      </c>
      <c r="B156" s="55"/>
      <c r="D156" s="21" t="e">
        <f>VLOOKUP('Reported Performance Table'!D156,'Master List'!$B$22:$C$41,2,FALSE)</f>
        <v>#N/A</v>
      </c>
      <c r="E156" t="e">
        <f>VLOOKUP('Reported Performance Table'!E156,'Master List'!$B$45:$C$143,2,FALSE)</f>
        <v>#N/A</v>
      </c>
      <c r="F156" t="e">
        <f>VLOOKUP('Reported Performance Table'!D156,'Master List'!$B$22:$D$42,3,FALSE)</f>
        <v>#N/A</v>
      </c>
      <c r="G156" s="92" t="e">
        <f>VLOOKUP('Reported Performance Table'!C156,'Master List'!$B$11:$D$19,3,FALSE)</f>
        <v>#N/A</v>
      </c>
      <c r="H156" t="e">
        <f t="shared" si="4"/>
        <v>#N/A</v>
      </c>
      <c r="I156" t="e">
        <f>IF(VLOOKUP('Reported Performance Table'!E156,'Master List'!$B$45:$D$143,3,FALSE)="","No",VLOOKUP('Reported Performance Table'!E156,'Master List'!$B$45:$D$143,3,FALSE))</f>
        <v>#N/A</v>
      </c>
      <c r="J156" s="164" t="str">
        <f>IF('Reported Performance Table'!E156="","",
  IF('Reported Performance Table'!F156="Yes",
   IF('Reported Performance Table'!G156="Premium","Premium_LUNA_CCT","LUNA_CCT"),
   IF('Reported Performance Table'!C156="Outdoor Luminaires",
    IF(OR('Reported Performance Table'!E156="Fuel Pump Canopy Luminaires",'Reported Performance Table'!E156="Sports Lighting"),
     IF('Reported Performance Table'!G156="Premium","Premium_Sports_and_Fuel_Pump_CCT", "Sports_and_Fuel_Pump_CCT"),
     IF('Reported Performance Table'!G156="Premium","Premium_Outdoor_CCT","Outdoor_CCT")),
    IF('Reported Performance Table'!G156="Premium","Premium_CCT","Reported_CCT"))))</f>
        <v/>
      </c>
      <c r="K156" t="str">
        <f>IF('Reported Performance Table'!E156="","",IF(J156="LUNA_CCT",VLOOKUP('Reported Performance Table'!E156,'Master List'!$B$45:$E$143,4,FALSE),"Reported_BUG"))</f>
        <v/>
      </c>
      <c r="L156" t="str">
        <f>IF('Reported Performance Table'!E156="","",IF(AND('Reported Performance Table'!$F156="Yes",OR('Reported Performance Table'!$E156='Master List'!$B$45,'Reported Performance Table'!$E156='Master List'!$B$46,'Reported Performance Table'!$E156='Master List'!$B$47,'Reported Performance Table'!$E156='Master List'!$B$49,'Reported Performance Table'!$E156='Master List'!$B$51,'Reported Performance Table'!$E156='Master List'!$B$115,'Reported Performance Table'!$E156='Master List'!$B$118,'Reported Performance Table'!$E156='Master List'!$B$142)),"LUNA_Dimming","Dimming_Capability_and_Range"))</f>
        <v/>
      </c>
      <c r="M156" s="100" t="e">
        <f>'Reported Performance Table'!#REF!</f>
        <v>#REF!</v>
      </c>
      <c r="N156" s="100" t="e">
        <f>'Reported Performance Table'!#REF!</f>
        <v>#REF!</v>
      </c>
      <c r="O156" s="100" t="e">
        <f>'Reported Performance Table'!#REF!</f>
        <v>#REF!</v>
      </c>
      <c r="P156" t="str">
        <f t="shared" si="5"/>
        <v>No</v>
      </c>
    </row>
    <row r="157" spans="1:16" x14ac:dyDescent="0.25">
      <c r="A157" s="54">
        <v>164</v>
      </c>
      <c r="B157" s="55"/>
      <c r="D157" s="21" t="e">
        <f>VLOOKUP('Reported Performance Table'!D157,'Master List'!$B$22:$C$41,2,FALSE)</f>
        <v>#N/A</v>
      </c>
      <c r="E157" t="e">
        <f>VLOOKUP('Reported Performance Table'!E157,'Master List'!$B$45:$C$143,2,FALSE)</f>
        <v>#N/A</v>
      </c>
      <c r="F157" t="e">
        <f>VLOOKUP('Reported Performance Table'!D157,'Master List'!$B$22:$D$42,3,FALSE)</f>
        <v>#N/A</v>
      </c>
      <c r="G157" s="92" t="e">
        <f>VLOOKUP('Reported Performance Table'!C157,'Master List'!$B$11:$D$19,3,FALSE)</f>
        <v>#N/A</v>
      </c>
      <c r="H157" t="e">
        <f t="shared" si="4"/>
        <v>#N/A</v>
      </c>
      <c r="I157" t="e">
        <f>IF(VLOOKUP('Reported Performance Table'!E157,'Master List'!$B$45:$D$143,3,FALSE)="","No",VLOOKUP('Reported Performance Table'!E157,'Master List'!$B$45:$D$143,3,FALSE))</f>
        <v>#N/A</v>
      </c>
      <c r="J157" s="164" t="str">
        <f>IF('Reported Performance Table'!E157="","",
  IF('Reported Performance Table'!F157="Yes",
   IF('Reported Performance Table'!G157="Premium","Premium_LUNA_CCT","LUNA_CCT"),
   IF('Reported Performance Table'!C157="Outdoor Luminaires",
    IF(OR('Reported Performance Table'!E157="Fuel Pump Canopy Luminaires",'Reported Performance Table'!E157="Sports Lighting"),
     IF('Reported Performance Table'!G157="Premium","Premium_Sports_and_Fuel_Pump_CCT", "Sports_and_Fuel_Pump_CCT"),
     IF('Reported Performance Table'!G157="Premium","Premium_Outdoor_CCT","Outdoor_CCT")),
    IF('Reported Performance Table'!G157="Premium","Premium_CCT","Reported_CCT"))))</f>
        <v/>
      </c>
      <c r="K157" t="str">
        <f>IF('Reported Performance Table'!E157="","",IF(J157="LUNA_CCT",VLOOKUP('Reported Performance Table'!E157,'Master List'!$B$45:$E$143,4,FALSE),"Reported_BUG"))</f>
        <v/>
      </c>
      <c r="L157" t="str">
        <f>IF('Reported Performance Table'!E157="","",IF(AND('Reported Performance Table'!$F157="Yes",OR('Reported Performance Table'!$E157='Master List'!$B$45,'Reported Performance Table'!$E157='Master List'!$B$46,'Reported Performance Table'!$E157='Master List'!$B$47,'Reported Performance Table'!$E157='Master List'!$B$49,'Reported Performance Table'!$E157='Master List'!$B$51,'Reported Performance Table'!$E157='Master List'!$B$115,'Reported Performance Table'!$E157='Master List'!$B$118,'Reported Performance Table'!$E157='Master List'!$B$142)),"LUNA_Dimming","Dimming_Capability_and_Range"))</f>
        <v/>
      </c>
      <c r="M157" s="100" t="e">
        <f>'Reported Performance Table'!#REF!</f>
        <v>#REF!</v>
      </c>
      <c r="N157" s="100" t="e">
        <f>'Reported Performance Table'!#REF!</f>
        <v>#REF!</v>
      </c>
      <c r="O157" s="100" t="e">
        <f>'Reported Performance Table'!#REF!</f>
        <v>#REF!</v>
      </c>
      <c r="P157" t="str">
        <f t="shared" si="5"/>
        <v>No</v>
      </c>
    </row>
    <row r="158" spans="1:16" x14ac:dyDescent="0.25">
      <c r="A158" s="54">
        <v>165</v>
      </c>
      <c r="B158" s="55"/>
      <c r="D158" s="21" t="e">
        <f>VLOOKUP('Reported Performance Table'!D158,'Master List'!$B$22:$C$41,2,FALSE)</f>
        <v>#N/A</v>
      </c>
      <c r="E158" t="e">
        <f>VLOOKUP('Reported Performance Table'!E158,'Master List'!$B$45:$C$143,2,FALSE)</f>
        <v>#N/A</v>
      </c>
      <c r="F158" t="e">
        <f>VLOOKUP('Reported Performance Table'!D158,'Master List'!$B$22:$D$42,3,FALSE)</f>
        <v>#N/A</v>
      </c>
      <c r="G158" s="92" t="e">
        <f>VLOOKUP('Reported Performance Table'!C158,'Master List'!$B$11:$D$19,3,FALSE)</f>
        <v>#N/A</v>
      </c>
      <c r="H158" t="e">
        <f t="shared" si="4"/>
        <v>#N/A</v>
      </c>
      <c r="I158" t="e">
        <f>IF(VLOOKUP('Reported Performance Table'!E158,'Master List'!$B$45:$D$143,3,FALSE)="","No",VLOOKUP('Reported Performance Table'!E158,'Master List'!$B$45:$D$143,3,FALSE))</f>
        <v>#N/A</v>
      </c>
      <c r="J158" s="164" t="str">
        <f>IF('Reported Performance Table'!E158="","",
  IF('Reported Performance Table'!F158="Yes",
   IF('Reported Performance Table'!G158="Premium","Premium_LUNA_CCT","LUNA_CCT"),
   IF('Reported Performance Table'!C158="Outdoor Luminaires",
    IF(OR('Reported Performance Table'!E158="Fuel Pump Canopy Luminaires",'Reported Performance Table'!E158="Sports Lighting"),
     IF('Reported Performance Table'!G158="Premium","Premium_Sports_and_Fuel_Pump_CCT", "Sports_and_Fuel_Pump_CCT"),
     IF('Reported Performance Table'!G158="Premium","Premium_Outdoor_CCT","Outdoor_CCT")),
    IF('Reported Performance Table'!G158="Premium","Premium_CCT","Reported_CCT"))))</f>
        <v/>
      </c>
      <c r="K158" t="str">
        <f>IF('Reported Performance Table'!E158="","",IF(J158="LUNA_CCT",VLOOKUP('Reported Performance Table'!E158,'Master List'!$B$45:$E$143,4,FALSE),"Reported_BUG"))</f>
        <v/>
      </c>
      <c r="L158" t="str">
        <f>IF('Reported Performance Table'!E158="","",IF(AND('Reported Performance Table'!$F158="Yes",OR('Reported Performance Table'!$E158='Master List'!$B$45,'Reported Performance Table'!$E158='Master List'!$B$46,'Reported Performance Table'!$E158='Master List'!$B$47,'Reported Performance Table'!$E158='Master List'!$B$49,'Reported Performance Table'!$E158='Master List'!$B$51,'Reported Performance Table'!$E158='Master List'!$B$115,'Reported Performance Table'!$E158='Master List'!$B$118,'Reported Performance Table'!$E158='Master List'!$B$142)),"LUNA_Dimming","Dimming_Capability_and_Range"))</f>
        <v/>
      </c>
      <c r="M158" s="100" t="e">
        <f>'Reported Performance Table'!#REF!</f>
        <v>#REF!</v>
      </c>
      <c r="N158" s="100" t="e">
        <f>'Reported Performance Table'!#REF!</f>
        <v>#REF!</v>
      </c>
      <c r="O158" s="100" t="e">
        <f>'Reported Performance Table'!#REF!</f>
        <v>#REF!</v>
      </c>
      <c r="P158" t="str">
        <f t="shared" si="5"/>
        <v>No</v>
      </c>
    </row>
    <row r="159" spans="1:16" x14ac:dyDescent="0.25">
      <c r="A159" s="54">
        <v>166</v>
      </c>
      <c r="B159" s="55"/>
      <c r="D159" s="21" t="e">
        <f>VLOOKUP('Reported Performance Table'!D159,'Master List'!$B$22:$C$41,2,FALSE)</f>
        <v>#N/A</v>
      </c>
      <c r="E159" t="e">
        <f>VLOOKUP('Reported Performance Table'!E159,'Master List'!$B$45:$C$143,2,FALSE)</f>
        <v>#N/A</v>
      </c>
      <c r="F159" t="e">
        <f>VLOOKUP('Reported Performance Table'!D159,'Master List'!$B$22:$D$42,3,FALSE)</f>
        <v>#N/A</v>
      </c>
      <c r="G159" s="92" t="e">
        <f>VLOOKUP('Reported Performance Table'!C159,'Master List'!$B$11:$D$19,3,FALSE)</f>
        <v>#N/A</v>
      </c>
      <c r="H159" t="e">
        <f t="shared" si="4"/>
        <v>#N/A</v>
      </c>
      <c r="I159" t="e">
        <f>IF(VLOOKUP('Reported Performance Table'!E159,'Master List'!$B$45:$D$143,3,FALSE)="","No",VLOOKUP('Reported Performance Table'!E159,'Master List'!$B$45:$D$143,3,FALSE))</f>
        <v>#N/A</v>
      </c>
      <c r="J159" s="164" t="str">
        <f>IF('Reported Performance Table'!E159="","",
  IF('Reported Performance Table'!F159="Yes",
   IF('Reported Performance Table'!G159="Premium","Premium_LUNA_CCT","LUNA_CCT"),
   IF('Reported Performance Table'!C159="Outdoor Luminaires",
    IF(OR('Reported Performance Table'!E159="Fuel Pump Canopy Luminaires",'Reported Performance Table'!E159="Sports Lighting"),
     IF('Reported Performance Table'!G159="Premium","Premium_Sports_and_Fuel_Pump_CCT", "Sports_and_Fuel_Pump_CCT"),
     IF('Reported Performance Table'!G159="Premium","Premium_Outdoor_CCT","Outdoor_CCT")),
    IF('Reported Performance Table'!G159="Premium","Premium_CCT","Reported_CCT"))))</f>
        <v/>
      </c>
      <c r="K159" t="str">
        <f>IF('Reported Performance Table'!E159="","",IF(J159="LUNA_CCT",VLOOKUP('Reported Performance Table'!E159,'Master List'!$B$45:$E$143,4,FALSE),"Reported_BUG"))</f>
        <v/>
      </c>
      <c r="L159" t="str">
        <f>IF('Reported Performance Table'!E159="","",IF(AND('Reported Performance Table'!$F159="Yes",OR('Reported Performance Table'!$E159='Master List'!$B$45,'Reported Performance Table'!$E159='Master List'!$B$46,'Reported Performance Table'!$E159='Master List'!$B$47,'Reported Performance Table'!$E159='Master List'!$B$49,'Reported Performance Table'!$E159='Master List'!$B$51,'Reported Performance Table'!$E159='Master List'!$B$115,'Reported Performance Table'!$E159='Master List'!$B$118,'Reported Performance Table'!$E159='Master List'!$B$142)),"LUNA_Dimming","Dimming_Capability_and_Range"))</f>
        <v/>
      </c>
      <c r="M159" s="100" t="e">
        <f>'Reported Performance Table'!#REF!</f>
        <v>#REF!</v>
      </c>
      <c r="N159" s="100" t="e">
        <f>'Reported Performance Table'!#REF!</f>
        <v>#REF!</v>
      </c>
      <c r="O159" s="100" t="e">
        <f>'Reported Performance Table'!#REF!</f>
        <v>#REF!</v>
      </c>
      <c r="P159" t="str">
        <f t="shared" si="5"/>
        <v>No</v>
      </c>
    </row>
    <row r="160" spans="1:16" x14ac:dyDescent="0.25">
      <c r="A160" s="54">
        <v>167</v>
      </c>
      <c r="B160" s="55"/>
      <c r="D160" s="21" t="e">
        <f>VLOOKUP('Reported Performance Table'!D160,'Master List'!$B$22:$C$41,2,FALSE)</f>
        <v>#N/A</v>
      </c>
      <c r="E160" t="e">
        <f>VLOOKUP('Reported Performance Table'!E160,'Master List'!$B$45:$C$143,2,FALSE)</f>
        <v>#N/A</v>
      </c>
      <c r="F160" t="e">
        <f>VLOOKUP('Reported Performance Table'!D160,'Master List'!$B$22:$D$42,3,FALSE)</f>
        <v>#N/A</v>
      </c>
      <c r="G160" s="92" t="e">
        <f>VLOOKUP('Reported Performance Table'!C160,'Master List'!$B$11:$D$19,3,FALSE)</f>
        <v>#N/A</v>
      </c>
      <c r="H160" t="e">
        <f t="shared" si="4"/>
        <v>#N/A</v>
      </c>
      <c r="I160" t="e">
        <f>IF(VLOOKUP('Reported Performance Table'!E160,'Master List'!$B$45:$D$143,3,FALSE)="","No",VLOOKUP('Reported Performance Table'!E160,'Master List'!$B$45:$D$143,3,FALSE))</f>
        <v>#N/A</v>
      </c>
      <c r="J160" s="164" t="str">
        <f>IF('Reported Performance Table'!E160="","",
  IF('Reported Performance Table'!F160="Yes",
   IF('Reported Performance Table'!G160="Premium","Premium_LUNA_CCT","LUNA_CCT"),
   IF('Reported Performance Table'!C160="Outdoor Luminaires",
    IF(OR('Reported Performance Table'!E160="Fuel Pump Canopy Luminaires",'Reported Performance Table'!E160="Sports Lighting"),
     IF('Reported Performance Table'!G160="Premium","Premium_Sports_and_Fuel_Pump_CCT", "Sports_and_Fuel_Pump_CCT"),
     IF('Reported Performance Table'!G160="Premium","Premium_Outdoor_CCT","Outdoor_CCT")),
    IF('Reported Performance Table'!G160="Premium","Premium_CCT","Reported_CCT"))))</f>
        <v/>
      </c>
      <c r="K160" t="str">
        <f>IF('Reported Performance Table'!E160="","",IF(J160="LUNA_CCT",VLOOKUP('Reported Performance Table'!E160,'Master List'!$B$45:$E$143,4,FALSE),"Reported_BUG"))</f>
        <v/>
      </c>
      <c r="L160" t="str">
        <f>IF('Reported Performance Table'!E160="","",IF(AND('Reported Performance Table'!$F160="Yes",OR('Reported Performance Table'!$E160='Master List'!$B$45,'Reported Performance Table'!$E160='Master List'!$B$46,'Reported Performance Table'!$E160='Master List'!$B$47,'Reported Performance Table'!$E160='Master List'!$B$49,'Reported Performance Table'!$E160='Master List'!$B$51,'Reported Performance Table'!$E160='Master List'!$B$115,'Reported Performance Table'!$E160='Master List'!$B$118,'Reported Performance Table'!$E160='Master List'!$B$142)),"LUNA_Dimming","Dimming_Capability_and_Range"))</f>
        <v/>
      </c>
      <c r="M160" s="100" t="e">
        <f>'Reported Performance Table'!#REF!</f>
        <v>#REF!</v>
      </c>
      <c r="N160" s="100" t="e">
        <f>'Reported Performance Table'!#REF!</f>
        <v>#REF!</v>
      </c>
      <c r="O160" s="100" t="e">
        <f>'Reported Performance Table'!#REF!</f>
        <v>#REF!</v>
      </c>
      <c r="P160" t="str">
        <f t="shared" si="5"/>
        <v>No</v>
      </c>
    </row>
    <row r="161" spans="1:16" x14ac:dyDescent="0.25">
      <c r="A161" s="54">
        <v>168</v>
      </c>
      <c r="B161" s="55"/>
      <c r="D161" s="21" t="e">
        <f>VLOOKUP('Reported Performance Table'!D161,'Master List'!$B$22:$C$41,2,FALSE)</f>
        <v>#N/A</v>
      </c>
      <c r="E161" t="e">
        <f>VLOOKUP('Reported Performance Table'!E161,'Master List'!$B$45:$C$143,2,FALSE)</f>
        <v>#N/A</v>
      </c>
      <c r="F161" t="e">
        <f>VLOOKUP('Reported Performance Table'!D161,'Master List'!$B$22:$D$42,3,FALSE)</f>
        <v>#N/A</v>
      </c>
      <c r="G161" s="92" t="e">
        <f>VLOOKUP('Reported Performance Table'!C161,'Master List'!$B$11:$D$19,3,FALSE)</f>
        <v>#N/A</v>
      </c>
      <c r="H161" t="e">
        <f t="shared" si="4"/>
        <v>#N/A</v>
      </c>
      <c r="I161" t="e">
        <f>IF(VLOOKUP('Reported Performance Table'!E161,'Master List'!$B$45:$D$143,3,FALSE)="","No",VLOOKUP('Reported Performance Table'!E161,'Master List'!$B$45:$D$143,3,FALSE))</f>
        <v>#N/A</v>
      </c>
      <c r="J161" s="164" t="str">
        <f>IF('Reported Performance Table'!E161="","",
  IF('Reported Performance Table'!F161="Yes",
   IF('Reported Performance Table'!G161="Premium","Premium_LUNA_CCT","LUNA_CCT"),
   IF('Reported Performance Table'!C161="Outdoor Luminaires",
    IF(OR('Reported Performance Table'!E161="Fuel Pump Canopy Luminaires",'Reported Performance Table'!E161="Sports Lighting"),
     IF('Reported Performance Table'!G161="Premium","Premium_Sports_and_Fuel_Pump_CCT", "Sports_and_Fuel_Pump_CCT"),
     IF('Reported Performance Table'!G161="Premium","Premium_Outdoor_CCT","Outdoor_CCT")),
    IF('Reported Performance Table'!G161="Premium","Premium_CCT","Reported_CCT"))))</f>
        <v/>
      </c>
      <c r="K161" t="str">
        <f>IF('Reported Performance Table'!E161="","",IF(J161="LUNA_CCT",VLOOKUP('Reported Performance Table'!E161,'Master List'!$B$45:$E$143,4,FALSE),"Reported_BUG"))</f>
        <v/>
      </c>
      <c r="L161" t="str">
        <f>IF('Reported Performance Table'!E161="","",IF(AND('Reported Performance Table'!$F161="Yes",OR('Reported Performance Table'!$E161='Master List'!$B$45,'Reported Performance Table'!$E161='Master List'!$B$46,'Reported Performance Table'!$E161='Master List'!$B$47,'Reported Performance Table'!$E161='Master List'!$B$49,'Reported Performance Table'!$E161='Master List'!$B$51,'Reported Performance Table'!$E161='Master List'!$B$115,'Reported Performance Table'!$E161='Master List'!$B$118,'Reported Performance Table'!$E161='Master List'!$B$142)),"LUNA_Dimming","Dimming_Capability_and_Range"))</f>
        <v/>
      </c>
      <c r="M161" s="100" t="e">
        <f>'Reported Performance Table'!#REF!</f>
        <v>#REF!</v>
      </c>
      <c r="N161" s="100" t="e">
        <f>'Reported Performance Table'!#REF!</f>
        <v>#REF!</v>
      </c>
      <c r="O161" s="100" t="e">
        <f>'Reported Performance Table'!#REF!</f>
        <v>#REF!</v>
      </c>
      <c r="P161" t="str">
        <f t="shared" si="5"/>
        <v>No</v>
      </c>
    </row>
    <row r="162" spans="1:16" x14ac:dyDescent="0.25">
      <c r="A162" s="54">
        <v>169</v>
      </c>
      <c r="B162" s="55"/>
      <c r="D162" s="21" t="e">
        <f>VLOOKUP('Reported Performance Table'!D162,'Master List'!$B$22:$C$41,2,FALSE)</f>
        <v>#N/A</v>
      </c>
      <c r="E162" t="e">
        <f>VLOOKUP('Reported Performance Table'!E162,'Master List'!$B$45:$C$143,2,FALSE)</f>
        <v>#N/A</v>
      </c>
      <c r="F162" t="e">
        <f>VLOOKUP('Reported Performance Table'!D162,'Master List'!$B$22:$D$42,3,FALSE)</f>
        <v>#N/A</v>
      </c>
      <c r="G162" s="92" t="e">
        <f>VLOOKUP('Reported Performance Table'!C162,'Master List'!$B$11:$D$19,3,FALSE)</f>
        <v>#N/A</v>
      </c>
      <c r="H162" t="e">
        <f t="shared" si="4"/>
        <v>#N/A</v>
      </c>
      <c r="I162" t="e">
        <f>IF(VLOOKUP('Reported Performance Table'!E162,'Master List'!$B$45:$D$143,3,FALSE)="","No",VLOOKUP('Reported Performance Table'!E162,'Master List'!$B$45:$D$143,3,FALSE))</f>
        <v>#N/A</v>
      </c>
      <c r="J162" s="164" t="str">
        <f>IF('Reported Performance Table'!E162="","",
  IF('Reported Performance Table'!F162="Yes",
   IF('Reported Performance Table'!G162="Premium","Premium_LUNA_CCT","LUNA_CCT"),
   IF('Reported Performance Table'!C162="Outdoor Luminaires",
    IF(OR('Reported Performance Table'!E162="Fuel Pump Canopy Luminaires",'Reported Performance Table'!E162="Sports Lighting"),
     IF('Reported Performance Table'!G162="Premium","Premium_Sports_and_Fuel_Pump_CCT", "Sports_and_Fuel_Pump_CCT"),
     IF('Reported Performance Table'!G162="Premium","Premium_Outdoor_CCT","Outdoor_CCT")),
    IF('Reported Performance Table'!G162="Premium","Premium_CCT","Reported_CCT"))))</f>
        <v/>
      </c>
      <c r="K162" t="str">
        <f>IF('Reported Performance Table'!E162="","",IF(J162="LUNA_CCT",VLOOKUP('Reported Performance Table'!E162,'Master List'!$B$45:$E$143,4,FALSE),"Reported_BUG"))</f>
        <v/>
      </c>
      <c r="L162" t="str">
        <f>IF('Reported Performance Table'!E162="","",IF(AND('Reported Performance Table'!$F162="Yes",OR('Reported Performance Table'!$E162='Master List'!$B$45,'Reported Performance Table'!$E162='Master List'!$B$46,'Reported Performance Table'!$E162='Master List'!$B$47,'Reported Performance Table'!$E162='Master List'!$B$49,'Reported Performance Table'!$E162='Master List'!$B$51,'Reported Performance Table'!$E162='Master List'!$B$115,'Reported Performance Table'!$E162='Master List'!$B$118,'Reported Performance Table'!$E162='Master List'!$B$142)),"LUNA_Dimming","Dimming_Capability_and_Range"))</f>
        <v/>
      </c>
      <c r="M162" s="100" t="e">
        <f>'Reported Performance Table'!#REF!</f>
        <v>#REF!</v>
      </c>
      <c r="N162" s="100" t="e">
        <f>'Reported Performance Table'!#REF!</f>
        <v>#REF!</v>
      </c>
      <c r="O162" s="100" t="e">
        <f>'Reported Performance Table'!#REF!</f>
        <v>#REF!</v>
      </c>
      <c r="P162" t="str">
        <f t="shared" si="5"/>
        <v>No</v>
      </c>
    </row>
    <row r="163" spans="1:16" x14ac:dyDescent="0.25">
      <c r="A163" s="54">
        <v>170</v>
      </c>
      <c r="B163" s="55"/>
      <c r="D163" s="21" t="e">
        <f>VLOOKUP('Reported Performance Table'!D163,'Master List'!$B$22:$C$41,2,FALSE)</f>
        <v>#N/A</v>
      </c>
      <c r="E163" t="e">
        <f>VLOOKUP('Reported Performance Table'!E163,'Master List'!$B$45:$C$143,2,FALSE)</f>
        <v>#N/A</v>
      </c>
      <c r="F163" t="e">
        <f>VLOOKUP('Reported Performance Table'!D163,'Master List'!$B$22:$D$42,3,FALSE)</f>
        <v>#N/A</v>
      </c>
      <c r="G163" s="92" t="e">
        <f>VLOOKUP('Reported Performance Table'!C163,'Master List'!$B$11:$D$19,3,FALSE)</f>
        <v>#N/A</v>
      </c>
      <c r="H163" t="e">
        <f t="shared" si="4"/>
        <v>#N/A</v>
      </c>
      <c r="I163" t="e">
        <f>IF(VLOOKUP('Reported Performance Table'!E163,'Master List'!$B$45:$D$143,3,FALSE)="","No",VLOOKUP('Reported Performance Table'!E163,'Master List'!$B$45:$D$143,3,FALSE))</f>
        <v>#N/A</v>
      </c>
      <c r="J163" s="164" t="str">
        <f>IF('Reported Performance Table'!E163="","",
  IF('Reported Performance Table'!F163="Yes",
   IF('Reported Performance Table'!G163="Premium","Premium_LUNA_CCT","LUNA_CCT"),
   IF('Reported Performance Table'!C163="Outdoor Luminaires",
    IF(OR('Reported Performance Table'!E163="Fuel Pump Canopy Luminaires",'Reported Performance Table'!E163="Sports Lighting"),
     IF('Reported Performance Table'!G163="Premium","Premium_Sports_and_Fuel_Pump_CCT", "Sports_and_Fuel_Pump_CCT"),
     IF('Reported Performance Table'!G163="Premium","Premium_Outdoor_CCT","Outdoor_CCT")),
    IF('Reported Performance Table'!G163="Premium","Premium_CCT","Reported_CCT"))))</f>
        <v/>
      </c>
      <c r="K163" t="str">
        <f>IF('Reported Performance Table'!E163="","",IF(J163="LUNA_CCT",VLOOKUP('Reported Performance Table'!E163,'Master List'!$B$45:$E$143,4,FALSE),"Reported_BUG"))</f>
        <v/>
      </c>
      <c r="L163" t="str">
        <f>IF('Reported Performance Table'!E163="","",IF(AND('Reported Performance Table'!$F163="Yes",OR('Reported Performance Table'!$E163='Master List'!$B$45,'Reported Performance Table'!$E163='Master List'!$B$46,'Reported Performance Table'!$E163='Master List'!$B$47,'Reported Performance Table'!$E163='Master List'!$B$49,'Reported Performance Table'!$E163='Master List'!$B$51,'Reported Performance Table'!$E163='Master List'!$B$115,'Reported Performance Table'!$E163='Master List'!$B$118,'Reported Performance Table'!$E163='Master List'!$B$142)),"LUNA_Dimming","Dimming_Capability_and_Range"))</f>
        <v/>
      </c>
      <c r="M163" s="100" t="e">
        <f>'Reported Performance Table'!#REF!</f>
        <v>#REF!</v>
      </c>
      <c r="N163" s="100" t="e">
        <f>'Reported Performance Table'!#REF!</f>
        <v>#REF!</v>
      </c>
      <c r="O163" s="100" t="e">
        <f>'Reported Performance Table'!#REF!</f>
        <v>#REF!</v>
      </c>
      <c r="P163" t="str">
        <f t="shared" si="5"/>
        <v>No</v>
      </c>
    </row>
    <row r="164" spans="1:16" x14ac:dyDescent="0.25">
      <c r="A164" s="54">
        <v>171</v>
      </c>
      <c r="B164" s="55"/>
      <c r="D164" s="21" t="e">
        <f>VLOOKUP('Reported Performance Table'!D164,'Master List'!$B$22:$C$41,2,FALSE)</f>
        <v>#N/A</v>
      </c>
      <c r="E164" t="e">
        <f>VLOOKUP('Reported Performance Table'!E164,'Master List'!$B$45:$C$143,2,FALSE)</f>
        <v>#N/A</v>
      </c>
      <c r="F164" t="e">
        <f>VLOOKUP('Reported Performance Table'!D164,'Master List'!$B$22:$D$42,3,FALSE)</f>
        <v>#N/A</v>
      </c>
      <c r="G164" s="92" t="e">
        <f>VLOOKUP('Reported Performance Table'!C164,'Master List'!$B$11:$D$19,3,FALSE)</f>
        <v>#N/A</v>
      </c>
      <c r="H164" t="e">
        <f t="shared" si="4"/>
        <v>#N/A</v>
      </c>
      <c r="I164" t="e">
        <f>IF(VLOOKUP('Reported Performance Table'!E164,'Master List'!$B$45:$D$143,3,FALSE)="","No",VLOOKUP('Reported Performance Table'!E164,'Master List'!$B$45:$D$143,3,FALSE))</f>
        <v>#N/A</v>
      </c>
      <c r="J164" s="164" t="str">
        <f>IF('Reported Performance Table'!E164="","",
  IF('Reported Performance Table'!F164="Yes",
   IF('Reported Performance Table'!G164="Premium","Premium_LUNA_CCT","LUNA_CCT"),
   IF('Reported Performance Table'!C164="Outdoor Luminaires",
    IF(OR('Reported Performance Table'!E164="Fuel Pump Canopy Luminaires",'Reported Performance Table'!E164="Sports Lighting"),
     IF('Reported Performance Table'!G164="Premium","Premium_Sports_and_Fuel_Pump_CCT", "Sports_and_Fuel_Pump_CCT"),
     IF('Reported Performance Table'!G164="Premium","Premium_Outdoor_CCT","Outdoor_CCT")),
    IF('Reported Performance Table'!G164="Premium","Premium_CCT","Reported_CCT"))))</f>
        <v/>
      </c>
      <c r="K164" t="str">
        <f>IF('Reported Performance Table'!E164="","",IF(J164="LUNA_CCT",VLOOKUP('Reported Performance Table'!E164,'Master List'!$B$45:$E$143,4,FALSE),"Reported_BUG"))</f>
        <v/>
      </c>
      <c r="L164" t="str">
        <f>IF('Reported Performance Table'!E164="","",IF(AND('Reported Performance Table'!$F164="Yes",OR('Reported Performance Table'!$E164='Master List'!$B$45,'Reported Performance Table'!$E164='Master List'!$B$46,'Reported Performance Table'!$E164='Master List'!$B$47,'Reported Performance Table'!$E164='Master List'!$B$49,'Reported Performance Table'!$E164='Master List'!$B$51,'Reported Performance Table'!$E164='Master List'!$B$115,'Reported Performance Table'!$E164='Master List'!$B$118,'Reported Performance Table'!$E164='Master List'!$B$142)),"LUNA_Dimming","Dimming_Capability_and_Range"))</f>
        <v/>
      </c>
      <c r="M164" s="100" t="e">
        <f>'Reported Performance Table'!#REF!</f>
        <v>#REF!</v>
      </c>
      <c r="N164" s="100" t="e">
        <f>'Reported Performance Table'!#REF!</f>
        <v>#REF!</v>
      </c>
      <c r="O164" s="100" t="e">
        <f>'Reported Performance Table'!#REF!</f>
        <v>#REF!</v>
      </c>
      <c r="P164" t="str">
        <f t="shared" si="5"/>
        <v>No</v>
      </c>
    </row>
    <row r="165" spans="1:16" x14ac:dyDescent="0.25">
      <c r="A165" s="54">
        <v>172</v>
      </c>
      <c r="B165" s="55"/>
      <c r="D165" s="21" t="e">
        <f>VLOOKUP('Reported Performance Table'!D165,'Master List'!$B$22:$C$41,2,FALSE)</f>
        <v>#N/A</v>
      </c>
      <c r="E165" t="e">
        <f>VLOOKUP('Reported Performance Table'!E165,'Master List'!$B$45:$C$143,2,FALSE)</f>
        <v>#N/A</v>
      </c>
      <c r="F165" t="e">
        <f>VLOOKUP('Reported Performance Table'!D165,'Master List'!$B$22:$D$42,3,FALSE)</f>
        <v>#N/A</v>
      </c>
      <c r="G165" s="92" t="e">
        <f>VLOOKUP('Reported Performance Table'!C165,'Master List'!$B$11:$D$19,3,FALSE)</f>
        <v>#N/A</v>
      </c>
      <c r="H165" t="e">
        <f t="shared" si="4"/>
        <v>#N/A</v>
      </c>
      <c r="I165" t="e">
        <f>IF(VLOOKUP('Reported Performance Table'!E165,'Master List'!$B$45:$D$143,3,FALSE)="","No",VLOOKUP('Reported Performance Table'!E165,'Master List'!$B$45:$D$143,3,FALSE))</f>
        <v>#N/A</v>
      </c>
      <c r="J165" s="164" t="str">
        <f>IF('Reported Performance Table'!E165="","",
  IF('Reported Performance Table'!F165="Yes",
   IF('Reported Performance Table'!G165="Premium","Premium_LUNA_CCT","LUNA_CCT"),
   IF('Reported Performance Table'!C165="Outdoor Luminaires",
    IF(OR('Reported Performance Table'!E165="Fuel Pump Canopy Luminaires",'Reported Performance Table'!E165="Sports Lighting"),
     IF('Reported Performance Table'!G165="Premium","Premium_Sports_and_Fuel_Pump_CCT", "Sports_and_Fuel_Pump_CCT"),
     IF('Reported Performance Table'!G165="Premium","Premium_Outdoor_CCT","Outdoor_CCT")),
    IF('Reported Performance Table'!G165="Premium","Premium_CCT","Reported_CCT"))))</f>
        <v/>
      </c>
      <c r="K165" t="str">
        <f>IF('Reported Performance Table'!E165="","",IF(J165="LUNA_CCT",VLOOKUP('Reported Performance Table'!E165,'Master List'!$B$45:$E$143,4,FALSE),"Reported_BUG"))</f>
        <v/>
      </c>
      <c r="L165" t="str">
        <f>IF('Reported Performance Table'!E165="","",IF(AND('Reported Performance Table'!$F165="Yes",OR('Reported Performance Table'!$E165='Master List'!$B$45,'Reported Performance Table'!$E165='Master List'!$B$46,'Reported Performance Table'!$E165='Master List'!$B$47,'Reported Performance Table'!$E165='Master List'!$B$49,'Reported Performance Table'!$E165='Master List'!$B$51,'Reported Performance Table'!$E165='Master List'!$B$115,'Reported Performance Table'!$E165='Master List'!$B$118,'Reported Performance Table'!$E165='Master List'!$B$142)),"LUNA_Dimming","Dimming_Capability_and_Range"))</f>
        <v/>
      </c>
      <c r="M165" s="100" t="e">
        <f>'Reported Performance Table'!#REF!</f>
        <v>#REF!</v>
      </c>
      <c r="N165" s="100" t="e">
        <f>'Reported Performance Table'!#REF!</f>
        <v>#REF!</v>
      </c>
      <c r="O165" s="100" t="e">
        <f>'Reported Performance Table'!#REF!</f>
        <v>#REF!</v>
      </c>
      <c r="P165" t="str">
        <f t="shared" si="5"/>
        <v>No</v>
      </c>
    </row>
    <row r="166" spans="1:16" x14ac:dyDescent="0.25">
      <c r="A166" s="54">
        <v>173</v>
      </c>
      <c r="B166" s="55"/>
      <c r="D166" s="21" t="e">
        <f>VLOOKUP('Reported Performance Table'!D166,'Master List'!$B$22:$C$41,2,FALSE)</f>
        <v>#N/A</v>
      </c>
      <c r="E166" t="e">
        <f>VLOOKUP('Reported Performance Table'!E166,'Master List'!$B$45:$C$143,2,FALSE)</f>
        <v>#N/A</v>
      </c>
      <c r="F166" t="e">
        <f>VLOOKUP('Reported Performance Table'!D166,'Master List'!$B$22:$D$42,3,FALSE)</f>
        <v>#N/A</v>
      </c>
      <c r="G166" s="92" t="e">
        <f>VLOOKUP('Reported Performance Table'!C166,'Master List'!$B$11:$D$19,3,FALSE)</f>
        <v>#N/A</v>
      </c>
      <c r="H166" t="e">
        <f t="shared" si="4"/>
        <v>#N/A</v>
      </c>
      <c r="I166" t="e">
        <f>IF(VLOOKUP('Reported Performance Table'!E166,'Master List'!$B$45:$D$143,3,FALSE)="","No",VLOOKUP('Reported Performance Table'!E166,'Master List'!$B$45:$D$143,3,FALSE))</f>
        <v>#N/A</v>
      </c>
      <c r="J166" s="164" t="str">
        <f>IF('Reported Performance Table'!E166="","",
  IF('Reported Performance Table'!F166="Yes",
   IF('Reported Performance Table'!G166="Premium","Premium_LUNA_CCT","LUNA_CCT"),
   IF('Reported Performance Table'!C166="Outdoor Luminaires",
    IF(OR('Reported Performance Table'!E166="Fuel Pump Canopy Luminaires",'Reported Performance Table'!E166="Sports Lighting"),
     IF('Reported Performance Table'!G166="Premium","Premium_Sports_and_Fuel_Pump_CCT", "Sports_and_Fuel_Pump_CCT"),
     IF('Reported Performance Table'!G166="Premium","Premium_Outdoor_CCT","Outdoor_CCT")),
    IF('Reported Performance Table'!G166="Premium","Premium_CCT","Reported_CCT"))))</f>
        <v/>
      </c>
      <c r="K166" t="str">
        <f>IF('Reported Performance Table'!E166="","",IF(J166="LUNA_CCT",VLOOKUP('Reported Performance Table'!E166,'Master List'!$B$45:$E$143,4,FALSE),"Reported_BUG"))</f>
        <v/>
      </c>
      <c r="L166" t="str">
        <f>IF('Reported Performance Table'!E166="","",IF(AND('Reported Performance Table'!$F166="Yes",OR('Reported Performance Table'!$E166='Master List'!$B$45,'Reported Performance Table'!$E166='Master List'!$B$46,'Reported Performance Table'!$E166='Master List'!$B$47,'Reported Performance Table'!$E166='Master List'!$B$49,'Reported Performance Table'!$E166='Master List'!$B$51,'Reported Performance Table'!$E166='Master List'!$B$115,'Reported Performance Table'!$E166='Master List'!$B$118,'Reported Performance Table'!$E166='Master List'!$B$142)),"LUNA_Dimming","Dimming_Capability_and_Range"))</f>
        <v/>
      </c>
      <c r="M166" s="100" t="e">
        <f>'Reported Performance Table'!#REF!</f>
        <v>#REF!</v>
      </c>
      <c r="N166" s="100" t="e">
        <f>'Reported Performance Table'!#REF!</f>
        <v>#REF!</v>
      </c>
      <c r="O166" s="100" t="e">
        <f>'Reported Performance Table'!#REF!</f>
        <v>#REF!</v>
      </c>
      <c r="P166" t="str">
        <f t="shared" si="5"/>
        <v>No</v>
      </c>
    </row>
    <row r="167" spans="1:16" x14ac:dyDescent="0.25">
      <c r="A167" s="54">
        <v>174</v>
      </c>
      <c r="B167" s="55"/>
      <c r="D167" s="21" t="e">
        <f>VLOOKUP('Reported Performance Table'!D167,'Master List'!$B$22:$C$41,2,FALSE)</f>
        <v>#N/A</v>
      </c>
      <c r="E167" t="e">
        <f>VLOOKUP('Reported Performance Table'!E167,'Master List'!$B$45:$C$143,2,FALSE)</f>
        <v>#N/A</v>
      </c>
      <c r="F167" t="e">
        <f>VLOOKUP('Reported Performance Table'!D167,'Master List'!$B$22:$D$42,3,FALSE)</f>
        <v>#N/A</v>
      </c>
      <c r="G167" s="92" t="e">
        <f>VLOOKUP('Reported Performance Table'!C167,'Master List'!$B$11:$D$19,3,FALSE)</f>
        <v>#N/A</v>
      </c>
      <c r="H167" t="e">
        <f t="shared" si="4"/>
        <v>#N/A</v>
      </c>
      <c r="I167" t="e">
        <f>IF(VLOOKUP('Reported Performance Table'!E167,'Master List'!$B$45:$D$143,3,FALSE)="","No",VLOOKUP('Reported Performance Table'!E167,'Master List'!$B$45:$D$143,3,FALSE))</f>
        <v>#N/A</v>
      </c>
      <c r="J167" s="164" t="str">
        <f>IF('Reported Performance Table'!E167="","",
  IF('Reported Performance Table'!F167="Yes",
   IF('Reported Performance Table'!G167="Premium","Premium_LUNA_CCT","LUNA_CCT"),
   IF('Reported Performance Table'!C167="Outdoor Luminaires",
    IF(OR('Reported Performance Table'!E167="Fuel Pump Canopy Luminaires",'Reported Performance Table'!E167="Sports Lighting"),
     IF('Reported Performance Table'!G167="Premium","Premium_Sports_and_Fuel_Pump_CCT", "Sports_and_Fuel_Pump_CCT"),
     IF('Reported Performance Table'!G167="Premium","Premium_Outdoor_CCT","Outdoor_CCT")),
    IF('Reported Performance Table'!G167="Premium","Premium_CCT","Reported_CCT"))))</f>
        <v/>
      </c>
      <c r="K167" t="str">
        <f>IF('Reported Performance Table'!E167="","",IF(J167="LUNA_CCT",VLOOKUP('Reported Performance Table'!E167,'Master List'!$B$45:$E$143,4,FALSE),"Reported_BUG"))</f>
        <v/>
      </c>
      <c r="L167" t="str">
        <f>IF('Reported Performance Table'!E167="","",IF(AND('Reported Performance Table'!$F167="Yes",OR('Reported Performance Table'!$E167='Master List'!$B$45,'Reported Performance Table'!$E167='Master List'!$B$46,'Reported Performance Table'!$E167='Master List'!$B$47,'Reported Performance Table'!$E167='Master List'!$B$49,'Reported Performance Table'!$E167='Master List'!$B$51,'Reported Performance Table'!$E167='Master List'!$B$115,'Reported Performance Table'!$E167='Master List'!$B$118,'Reported Performance Table'!$E167='Master List'!$B$142)),"LUNA_Dimming","Dimming_Capability_and_Range"))</f>
        <v/>
      </c>
      <c r="M167" s="100" t="e">
        <f>'Reported Performance Table'!#REF!</f>
        <v>#REF!</v>
      </c>
      <c r="N167" s="100" t="e">
        <f>'Reported Performance Table'!#REF!</f>
        <v>#REF!</v>
      </c>
      <c r="O167" s="100" t="e">
        <f>'Reported Performance Table'!#REF!</f>
        <v>#REF!</v>
      </c>
      <c r="P167" t="str">
        <f t="shared" si="5"/>
        <v>No</v>
      </c>
    </row>
    <row r="168" spans="1:16" x14ac:dyDescent="0.25">
      <c r="A168" s="54">
        <v>175</v>
      </c>
      <c r="B168" s="55"/>
      <c r="D168" s="21" t="e">
        <f>VLOOKUP('Reported Performance Table'!D168,'Master List'!$B$22:$C$41,2,FALSE)</f>
        <v>#N/A</v>
      </c>
      <c r="E168" t="e">
        <f>VLOOKUP('Reported Performance Table'!E168,'Master List'!$B$45:$C$143,2,FALSE)</f>
        <v>#N/A</v>
      </c>
      <c r="F168" t="e">
        <f>VLOOKUP('Reported Performance Table'!D168,'Master List'!$B$22:$D$42,3,FALSE)</f>
        <v>#N/A</v>
      </c>
      <c r="G168" s="92" t="e">
        <f>VLOOKUP('Reported Performance Table'!C168,'Master List'!$B$11:$D$19,3,FALSE)</f>
        <v>#N/A</v>
      </c>
      <c r="H168" t="e">
        <f t="shared" si="4"/>
        <v>#N/A</v>
      </c>
      <c r="I168" t="e">
        <f>IF(VLOOKUP('Reported Performance Table'!E168,'Master List'!$B$45:$D$143,3,FALSE)="","No",VLOOKUP('Reported Performance Table'!E168,'Master List'!$B$45:$D$143,3,FALSE))</f>
        <v>#N/A</v>
      </c>
      <c r="J168" s="164" t="str">
        <f>IF('Reported Performance Table'!E168="","",
  IF('Reported Performance Table'!F168="Yes",
   IF('Reported Performance Table'!G168="Premium","Premium_LUNA_CCT","LUNA_CCT"),
   IF('Reported Performance Table'!C168="Outdoor Luminaires",
    IF(OR('Reported Performance Table'!E168="Fuel Pump Canopy Luminaires",'Reported Performance Table'!E168="Sports Lighting"),
     IF('Reported Performance Table'!G168="Premium","Premium_Sports_and_Fuel_Pump_CCT", "Sports_and_Fuel_Pump_CCT"),
     IF('Reported Performance Table'!G168="Premium","Premium_Outdoor_CCT","Outdoor_CCT")),
    IF('Reported Performance Table'!G168="Premium","Premium_CCT","Reported_CCT"))))</f>
        <v/>
      </c>
      <c r="K168" t="str">
        <f>IF('Reported Performance Table'!E168="","",IF(J168="LUNA_CCT",VLOOKUP('Reported Performance Table'!E168,'Master List'!$B$45:$E$143,4,FALSE),"Reported_BUG"))</f>
        <v/>
      </c>
      <c r="L168" t="str">
        <f>IF('Reported Performance Table'!E168="","",IF(AND('Reported Performance Table'!$F168="Yes",OR('Reported Performance Table'!$E168='Master List'!$B$45,'Reported Performance Table'!$E168='Master List'!$B$46,'Reported Performance Table'!$E168='Master List'!$B$47,'Reported Performance Table'!$E168='Master List'!$B$49,'Reported Performance Table'!$E168='Master List'!$B$51,'Reported Performance Table'!$E168='Master List'!$B$115,'Reported Performance Table'!$E168='Master List'!$B$118,'Reported Performance Table'!$E168='Master List'!$B$142)),"LUNA_Dimming","Dimming_Capability_and_Range"))</f>
        <v/>
      </c>
      <c r="M168" s="100" t="e">
        <f>'Reported Performance Table'!#REF!</f>
        <v>#REF!</v>
      </c>
      <c r="N168" s="100" t="e">
        <f>'Reported Performance Table'!#REF!</f>
        <v>#REF!</v>
      </c>
      <c r="O168" s="100" t="e">
        <f>'Reported Performance Table'!#REF!</f>
        <v>#REF!</v>
      </c>
      <c r="P168" t="str">
        <f t="shared" si="5"/>
        <v>No</v>
      </c>
    </row>
    <row r="169" spans="1:16" x14ac:dyDescent="0.25">
      <c r="A169" s="54">
        <v>176</v>
      </c>
      <c r="B169" s="55"/>
      <c r="D169" s="21" t="e">
        <f>VLOOKUP('Reported Performance Table'!D169,'Master List'!$B$22:$C$41,2,FALSE)</f>
        <v>#N/A</v>
      </c>
      <c r="E169" t="e">
        <f>VLOOKUP('Reported Performance Table'!E169,'Master List'!$B$45:$C$143,2,FALSE)</f>
        <v>#N/A</v>
      </c>
      <c r="F169" t="e">
        <f>VLOOKUP('Reported Performance Table'!D169,'Master List'!$B$22:$D$42,3,FALSE)</f>
        <v>#N/A</v>
      </c>
      <c r="G169" s="92" t="e">
        <f>VLOOKUP('Reported Performance Table'!C169,'Master List'!$B$11:$D$19,3,FALSE)</f>
        <v>#N/A</v>
      </c>
      <c r="H169" t="e">
        <f t="shared" si="4"/>
        <v>#N/A</v>
      </c>
      <c r="I169" t="e">
        <f>IF(VLOOKUP('Reported Performance Table'!E169,'Master List'!$B$45:$D$143,3,FALSE)="","No",VLOOKUP('Reported Performance Table'!E169,'Master List'!$B$45:$D$143,3,FALSE))</f>
        <v>#N/A</v>
      </c>
      <c r="J169" s="164" t="str">
        <f>IF('Reported Performance Table'!E169="","",
  IF('Reported Performance Table'!F169="Yes",
   IF('Reported Performance Table'!G169="Premium","Premium_LUNA_CCT","LUNA_CCT"),
   IF('Reported Performance Table'!C169="Outdoor Luminaires",
    IF(OR('Reported Performance Table'!E169="Fuel Pump Canopy Luminaires",'Reported Performance Table'!E169="Sports Lighting"),
     IF('Reported Performance Table'!G169="Premium","Premium_Sports_and_Fuel_Pump_CCT", "Sports_and_Fuel_Pump_CCT"),
     IF('Reported Performance Table'!G169="Premium","Premium_Outdoor_CCT","Outdoor_CCT")),
    IF('Reported Performance Table'!G169="Premium","Premium_CCT","Reported_CCT"))))</f>
        <v/>
      </c>
      <c r="K169" t="str">
        <f>IF('Reported Performance Table'!E169="","",IF(J169="LUNA_CCT",VLOOKUP('Reported Performance Table'!E169,'Master List'!$B$45:$E$143,4,FALSE),"Reported_BUG"))</f>
        <v/>
      </c>
      <c r="L169" t="str">
        <f>IF('Reported Performance Table'!E169="","",IF(AND('Reported Performance Table'!$F169="Yes",OR('Reported Performance Table'!$E169='Master List'!$B$45,'Reported Performance Table'!$E169='Master List'!$B$46,'Reported Performance Table'!$E169='Master List'!$B$47,'Reported Performance Table'!$E169='Master List'!$B$49,'Reported Performance Table'!$E169='Master List'!$B$51,'Reported Performance Table'!$E169='Master List'!$B$115,'Reported Performance Table'!$E169='Master List'!$B$118,'Reported Performance Table'!$E169='Master List'!$B$142)),"LUNA_Dimming","Dimming_Capability_and_Range"))</f>
        <v/>
      </c>
      <c r="M169" s="100" t="e">
        <f>'Reported Performance Table'!#REF!</f>
        <v>#REF!</v>
      </c>
      <c r="N169" s="100" t="e">
        <f>'Reported Performance Table'!#REF!</f>
        <v>#REF!</v>
      </c>
      <c r="O169" s="100" t="e">
        <f>'Reported Performance Table'!#REF!</f>
        <v>#REF!</v>
      </c>
      <c r="P169" t="str">
        <f t="shared" si="5"/>
        <v>No</v>
      </c>
    </row>
    <row r="170" spans="1:16" x14ac:dyDescent="0.25">
      <c r="A170" s="54">
        <v>177</v>
      </c>
      <c r="B170" s="55"/>
      <c r="D170" s="21" t="e">
        <f>VLOOKUP('Reported Performance Table'!D170,'Master List'!$B$22:$C$41,2,FALSE)</f>
        <v>#N/A</v>
      </c>
      <c r="E170" t="e">
        <f>VLOOKUP('Reported Performance Table'!E170,'Master List'!$B$45:$C$143,2,FALSE)</f>
        <v>#N/A</v>
      </c>
      <c r="F170" t="e">
        <f>VLOOKUP('Reported Performance Table'!D170,'Master List'!$B$22:$D$42,3,FALSE)</f>
        <v>#N/A</v>
      </c>
      <c r="G170" s="92" t="e">
        <f>VLOOKUP('Reported Performance Table'!C170,'Master List'!$B$11:$D$19,3,FALSE)</f>
        <v>#N/A</v>
      </c>
      <c r="H170" t="e">
        <f t="shared" si="4"/>
        <v>#N/A</v>
      </c>
      <c r="I170" t="e">
        <f>IF(VLOOKUP('Reported Performance Table'!E170,'Master List'!$B$45:$D$143,3,FALSE)="","No",VLOOKUP('Reported Performance Table'!E170,'Master List'!$B$45:$D$143,3,FALSE))</f>
        <v>#N/A</v>
      </c>
      <c r="J170" s="164" t="str">
        <f>IF('Reported Performance Table'!E170="","",
  IF('Reported Performance Table'!F170="Yes",
   IF('Reported Performance Table'!G170="Premium","Premium_LUNA_CCT","LUNA_CCT"),
   IF('Reported Performance Table'!C170="Outdoor Luminaires",
    IF(OR('Reported Performance Table'!E170="Fuel Pump Canopy Luminaires",'Reported Performance Table'!E170="Sports Lighting"),
     IF('Reported Performance Table'!G170="Premium","Premium_Sports_and_Fuel_Pump_CCT", "Sports_and_Fuel_Pump_CCT"),
     IF('Reported Performance Table'!G170="Premium","Premium_Outdoor_CCT","Outdoor_CCT")),
    IF('Reported Performance Table'!G170="Premium","Premium_CCT","Reported_CCT"))))</f>
        <v/>
      </c>
      <c r="K170" t="str">
        <f>IF('Reported Performance Table'!E170="","",IF(J170="LUNA_CCT",VLOOKUP('Reported Performance Table'!E170,'Master List'!$B$45:$E$143,4,FALSE),"Reported_BUG"))</f>
        <v/>
      </c>
      <c r="L170" t="str">
        <f>IF('Reported Performance Table'!E170="","",IF(AND('Reported Performance Table'!$F170="Yes",OR('Reported Performance Table'!$E170='Master List'!$B$45,'Reported Performance Table'!$E170='Master List'!$B$46,'Reported Performance Table'!$E170='Master List'!$B$47,'Reported Performance Table'!$E170='Master List'!$B$49,'Reported Performance Table'!$E170='Master List'!$B$51,'Reported Performance Table'!$E170='Master List'!$B$115,'Reported Performance Table'!$E170='Master List'!$B$118,'Reported Performance Table'!$E170='Master List'!$B$142)),"LUNA_Dimming","Dimming_Capability_and_Range"))</f>
        <v/>
      </c>
      <c r="M170" s="100" t="e">
        <f>'Reported Performance Table'!#REF!</f>
        <v>#REF!</v>
      </c>
      <c r="N170" s="100" t="e">
        <f>'Reported Performance Table'!#REF!</f>
        <v>#REF!</v>
      </c>
      <c r="O170" s="100" t="e">
        <f>'Reported Performance Table'!#REF!</f>
        <v>#REF!</v>
      </c>
      <c r="P170" t="str">
        <f t="shared" si="5"/>
        <v>No</v>
      </c>
    </row>
    <row r="171" spans="1:16" x14ac:dyDescent="0.25">
      <c r="A171" s="54">
        <v>178</v>
      </c>
      <c r="B171" s="55"/>
      <c r="D171" s="21" t="e">
        <f>VLOOKUP('Reported Performance Table'!D171,'Master List'!$B$22:$C$41,2,FALSE)</f>
        <v>#N/A</v>
      </c>
      <c r="E171" t="e">
        <f>VLOOKUP('Reported Performance Table'!E171,'Master List'!$B$45:$C$143,2,FALSE)</f>
        <v>#N/A</v>
      </c>
      <c r="F171" t="e">
        <f>VLOOKUP('Reported Performance Table'!D171,'Master List'!$B$22:$D$42,3,FALSE)</f>
        <v>#N/A</v>
      </c>
      <c r="G171" s="92" t="e">
        <f>VLOOKUP('Reported Performance Table'!C171,'Master List'!$B$11:$D$19,3,FALSE)</f>
        <v>#N/A</v>
      </c>
      <c r="H171" t="e">
        <f t="shared" si="4"/>
        <v>#N/A</v>
      </c>
      <c r="I171" t="e">
        <f>IF(VLOOKUP('Reported Performance Table'!E171,'Master List'!$B$45:$D$143,3,FALSE)="","No",VLOOKUP('Reported Performance Table'!E171,'Master List'!$B$45:$D$143,3,FALSE))</f>
        <v>#N/A</v>
      </c>
      <c r="J171" s="164" t="str">
        <f>IF('Reported Performance Table'!E171="","",
  IF('Reported Performance Table'!F171="Yes",
   IF('Reported Performance Table'!G171="Premium","Premium_LUNA_CCT","LUNA_CCT"),
   IF('Reported Performance Table'!C171="Outdoor Luminaires",
    IF(OR('Reported Performance Table'!E171="Fuel Pump Canopy Luminaires",'Reported Performance Table'!E171="Sports Lighting"),
     IF('Reported Performance Table'!G171="Premium","Premium_Sports_and_Fuel_Pump_CCT", "Sports_and_Fuel_Pump_CCT"),
     IF('Reported Performance Table'!G171="Premium","Premium_Outdoor_CCT","Outdoor_CCT")),
    IF('Reported Performance Table'!G171="Premium","Premium_CCT","Reported_CCT"))))</f>
        <v/>
      </c>
      <c r="K171" t="str">
        <f>IF('Reported Performance Table'!E171="","",IF(J171="LUNA_CCT",VLOOKUP('Reported Performance Table'!E171,'Master List'!$B$45:$E$143,4,FALSE),"Reported_BUG"))</f>
        <v/>
      </c>
      <c r="L171" t="str">
        <f>IF('Reported Performance Table'!E171="","",IF(AND('Reported Performance Table'!$F171="Yes",OR('Reported Performance Table'!$E171='Master List'!$B$45,'Reported Performance Table'!$E171='Master List'!$B$46,'Reported Performance Table'!$E171='Master List'!$B$47,'Reported Performance Table'!$E171='Master List'!$B$49,'Reported Performance Table'!$E171='Master List'!$B$51,'Reported Performance Table'!$E171='Master List'!$B$115,'Reported Performance Table'!$E171='Master List'!$B$118,'Reported Performance Table'!$E171='Master List'!$B$142)),"LUNA_Dimming","Dimming_Capability_and_Range"))</f>
        <v/>
      </c>
      <c r="M171" s="100" t="e">
        <f>'Reported Performance Table'!#REF!</f>
        <v>#REF!</v>
      </c>
      <c r="N171" s="100" t="e">
        <f>'Reported Performance Table'!#REF!</f>
        <v>#REF!</v>
      </c>
      <c r="O171" s="100" t="e">
        <f>'Reported Performance Table'!#REF!</f>
        <v>#REF!</v>
      </c>
      <c r="P171" t="str">
        <f t="shared" si="5"/>
        <v>No</v>
      </c>
    </row>
    <row r="172" spans="1:16" x14ac:dyDescent="0.25">
      <c r="A172" s="54">
        <v>179</v>
      </c>
      <c r="B172" s="55"/>
      <c r="D172" s="21" t="e">
        <f>VLOOKUP('Reported Performance Table'!D172,'Master List'!$B$22:$C$41,2,FALSE)</f>
        <v>#N/A</v>
      </c>
      <c r="E172" t="e">
        <f>VLOOKUP('Reported Performance Table'!E172,'Master List'!$B$45:$C$143,2,FALSE)</f>
        <v>#N/A</v>
      </c>
      <c r="F172" t="e">
        <f>VLOOKUP('Reported Performance Table'!D172,'Master List'!$B$22:$D$42,3,FALSE)</f>
        <v>#N/A</v>
      </c>
      <c r="G172" s="92" t="e">
        <f>VLOOKUP('Reported Performance Table'!C172,'Master List'!$B$11:$D$19,3,FALSE)</f>
        <v>#N/A</v>
      </c>
      <c r="H172" t="e">
        <f t="shared" si="4"/>
        <v>#N/A</v>
      </c>
      <c r="I172" t="e">
        <f>IF(VLOOKUP('Reported Performance Table'!E172,'Master List'!$B$45:$D$143,3,FALSE)="","No",VLOOKUP('Reported Performance Table'!E172,'Master List'!$B$45:$D$143,3,FALSE))</f>
        <v>#N/A</v>
      </c>
      <c r="J172" s="164" t="str">
        <f>IF('Reported Performance Table'!E172="","",
  IF('Reported Performance Table'!F172="Yes",
   IF('Reported Performance Table'!G172="Premium","Premium_LUNA_CCT","LUNA_CCT"),
   IF('Reported Performance Table'!C172="Outdoor Luminaires",
    IF(OR('Reported Performance Table'!E172="Fuel Pump Canopy Luminaires",'Reported Performance Table'!E172="Sports Lighting"),
     IF('Reported Performance Table'!G172="Premium","Premium_Sports_and_Fuel_Pump_CCT", "Sports_and_Fuel_Pump_CCT"),
     IF('Reported Performance Table'!G172="Premium","Premium_Outdoor_CCT","Outdoor_CCT")),
    IF('Reported Performance Table'!G172="Premium","Premium_CCT","Reported_CCT"))))</f>
        <v/>
      </c>
      <c r="K172" t="str">
        <f>IF('Reported Performance Table'!E172="","",IF(J172="LUNA_CCT",VLOOKUP('Reported Performance Table'!E172,'Master List'!$B$45:$E$143,4,FALSE),"Reported_BUG"))</f>
        <v/>
      </c>
      <c r="L172" t="str">
        <f>IF('Reported Performance Table'!E172="","",IF(AND('Reported Performance Table'!$F172="Yes",OR('Reported Performance Table'!$E172='Master List'!$B$45,'Reported Performance Table'!$E172='Master List'!$B$46,'Reported Performance Table'!$E172='Master List'!$B$47,'Reported Performance Table'!$E172='Master List'!$B$49,'Reported Performance Table'!$E172='Master List'!$B$51,'Reported Performance Table'!$E172='Master List'!$B$115,'Reported Performance Table'!$E172='Master List'!$B$118,'Reported Performance Table'!$E172='Master List'!$B$142)),"LUNA_Dimming","Dimming_Capability_and_Range"))</f>
        <v/>
      </c>
      <c r="M172" s="100" t="e">
        <f>'Reported Performance Table'!#REF!</f>
        <v>#REF!</v>
      </c>
      <c r="N172" s="100" t="e">
        <f>'Reported Performance Table'!#REF!</f>
        <v>#REF!</v>
      </c>
      <c r="O172" s="100" t="e">
        <f>'Reported Performance Table'!#REF!</f>
        <v>#REF!</v>
      </c>
      <c r="P172" t="str">
        <f t="shared" si="5"/>
        <v>No</v>
      </c>
    </row>
    <row r="173" spans="1:16" x14ac:dyDescent="0.25">
      <c r="A173" s="54">
        <v>180</v>
      </c>
      <c r="B173" s="55"/>
      <c r="D173" s="21" t="e">
        <f>VLOOKUP('Reported Performance Table'!D173,'Master List'!$B$22:$C$41,2,FALSE)</f>
        <v>#N/A</v>
      </c>
      <c r="E173" t="e">
        <f>VLOOKUP('Reported Performance Table'!E173,'Master List'!$B$45:$C$143,2,FALSE)</f>
        <v>#N/A</v>
      </c>
      <c r="F173" t="e">
        <f>VLOOKUP('Reported Performance Table'!D173,'Master List'!$B$22:$D$42,3,FALSE)</f>
        <v>#N/A</v>
      </c>
      <c r="G173" s="92" t="e">
        <f>VLOOKUP('Reported Performance Table'!C173,'Master List'!$B$11:$D$19,3,FALSE)</f>
        <v>#N/A</v>
      </c>
      <c r="H173" t="e">
        <f t="shared" si="4"/>
        <v>#N/A</v>
      </c>
      <c r="I173" t="e">
        <f>IF(VLOOKUP('Reported Performance Table'!E173,'Master List'!$B$45:$D$143,3,FALSE)="","No",VLOOKUP('Reported Performance Table'!E173,'Master List'!$B$45:$D$143,3,FALSE))</f>
        <v>#N/A</v>
      </c>
      <c r="J173" s="164" t="str">
        <f>IF('Reported Performance Table'!E173="","",
  IF('Reported Performance Table'!F173="Yes",
   IF('Reported Performance Table'!G173="Premium","Premium_LUNA_CCT","LUNA_CCT"),
   IF('Reported Performance Table'!C173="Outdoor Luminaires",
    IF(OR('Reported Performance Table'!E173="Fuel Pump Canopy Luminaires",'Reported Performance Table'!E173="Sports Lighting"),
     IF('Reported Performance Table'!G173="Premium","Premium_Sports_and_Fuel_Pump_CCT", "Sports_and_Fuel_Pump_CCT"),
     IF('Reported Performance Table'!G173="Premium","Premium_Outdoor_CCT","Outdoor_CCT")),
    IF('Reported Performance Table'!G173="Premium","Premium_CCT","Reported_CCT"))))</f>
        <v/>
      </c>
      <c r="K173" t="str">
        <f>IF('Reported Performance Table'!E173="","",IF(J173="LUNA_CCT",VLOOKUP('Reported Performance Table'!E173,'Master List'!$B$45:$E$143,4,FALSE),"Reported_BUG"))</f>
        <v/>
      </c>
      <c r="L173" t="str">
        <f>IF('Reported Performance Table'!E173="","",IF(AND('Reported Performance Table'!$F173="Yes",OR('Reported Performance Table'!$E173='Master List'!$B$45,'Reported Performance Table'!$E173='Master List'!$B$46,'Reported Performance Table'!$E173='Master List'!$B$47,'Reported Performance Table'!$E173='Master List'!$B$49,'Reported Performance Table'!$E173='Master List'!$B$51,'Reported Performance Table'!$E173='Master List'!$B$115,'Reported Performance Table'!$E173='Master List'!$B$118,'Reported Performance Table'!$E173='Master List'!$B$142)),"LUNA_Dimming","Dimming_Capability_and_Range"))</f>
        <v/>
      </c>
      <c r="M173" s="100" t="e">
        <f>'Reported Performance Table'!#REF!</f>
        <v>#REF!</v>
      </c>
      <c r="N173" s="100" t="e">
        <f>'Reported Performance Table'!#REF!</f>
        <v>#REF!</v>
      </c>
      <c r="O173" s="100" t="e">
        <f>'Reported Performance Table'!#REF!</f>
        <v>#REF!</v>
      </c>
      <c r="P173" t="str">
        <f t="shared" si="5"/>
        <v>No</v>
      </c>
    </row>
    <row r="174" spans="1:16" x14ac:dyDescent="0.25">
      <c r="A174" s="54">
        <v>181</v>
      </c>
      <c r="B174" s="55"/>
      <c r="D174" s="21" t="e">
        <f>VLOOKUP('Reported Performance Table'!D174,'Master List'!$B$22:$C$41,2,FALSE)</f>
        <v>#N/A</v>
      </c>
      <c r="E174" t="e">
        <f>VLOOKUP('Reported Performance Table'!E174,'Master List'!$B$45:$C$143,2,FALSE)</f>
        <v>#N/A</v>
      </c>
      <c r="F174" t="e">
        <f>VLOOKUP('Reported Performance Table'!D174,'Master List'!$B$22:$D$42,3,FALSE)</f>
        <v>#N/A</v>
      </c>
      <c r="G174" s="92" t="e">
        <f>VLOOKUP('Reported Performance Table'!C174,'Master List'!$B$11:$D$19,3,FALSE)</f>
        <v>#N/A</v>
      </c>
      <c r="H174" t="e">
        <f t="shared" si="4"/>
        <v>#N/A</v>
      </c>
      <c r="I174" t="e">
        <f>IF(VLOOKUP('Reported Performance Table'!E174,'Master List'!$B$45:$D$143,3,FALSE)="","No",VLOOKUP('Reported Performance Table'!E174,'Master List'!$B$45:$D$143,3,FALSE))</f>
        <v>#N/A</v>
      </c>
      <c r="J174" s="164" t="str">
        <f>IF('Reported Performance Table'!E174="","",
  IF('Reported Performance Table'!F174="Yes",
   IF('Reported Performance Table'!G174="Premium","Premium_LUNA_CCT","LUNA_CCT"),
   IF('Reported Performance Table'!C174="Outdoor Luminaires",
    IF(OR('Reported Performance Table'!E174="Fuel Pump Canopy Luminaires",'Reported Performance Table'!E174="Sports Lighting"),
     IF('Reported Performance Table'!G174="Premium","Premium_Sports_and_Fuel_Pump_CCT", "Sports_and_Fuel_Pump_CCT"),
     IF('Reported Performance Table'!G174="Premium","Premium_Outdoor_CCT","Outdoor_CCT")),
    IF('Reported Performance Table'!G174="Premium","Premium_CCT","Reported_CCT"))))</f>
        <v/>
      </c>
      <c r="K174" t="str">
        <f>IF('Reported Performance Table'!E174="","",IF(J174="LUNA_CCT",VLOOKUP('Reported Performance Table'!E174,'Master List'!$B$45:$E$143,4,FALSE),"Reported_BUG"))</f>
        <v/>
      </c>
      <c r="L174" t="str">
        <f>IF('Reported Performance Table'!E174="","",IF(AND('Reported Performance Table'!$F174="Yes",OR('Reported Performance Table'!$E174='Master List'!$B$45,'Reported Performance Table'!$E174='Master List'!$B$46,'Reported Performance Table'!$E174='Master List'!$B$47,'Reported Performance Table'!$E174='Master List'!$B$49,'Reported Performance Table'!$E174='Master List'!$B$51,'Reported Performance Table'!$E174='Master List'!$B$115,'Reported Performance Table'!$E174='Master List'!$B$118,'Reported Performance Table'!$E174='Master List'!$B$142)),"LUNA_Dimming","Dimming_Capability_and_Range"))</f>
        <v/>
      </c>
      <c r="M174" s="100" t="e">
        <f>'Reported Performance Table'!#REF!</f>
        <v>#REF!</v>
      </c>
      <c r="N174" s="100" t="e">
        <f>'Reported Performance Table'!#REF!</f>
        <v>#REF!</v>
      </c>
      <c r="O174" s="100" t="e">
        <f>'Reported Performance Table'!#REF!</f>
        <v>#REF!</v>
      </c>
      <c r="P174" t="str">
        <f t="shared" si="5"/>
        <v>No</v>
      </c>
    </row>
    <row r="175" spans="1:16" x14ac:dyDescent="0.25">
      <c r="A175" s="54">
        <v>182</v>
      </c>
      <c r="B175" s="55"/>
      <c r="D175" s="21" t="e">
        <f>VLOOKUP('Reported Performance Table'!D175,'Master List'!$B$22:$C$41,2,FALSE)</f>
        <v>#N/A</v>
      </c>
      <c r="E175" t="e">
        <f>VLOOKUP('Reported Performance Table'!E175,'Master List'!$B$45:$C$143,2,FALSE)</f>
        <v>#N/A</v>
      </c>
      <c r="F175" t="e">
        <f>VLOOKUP('Reported Performance Table'!D175,'Master List'!$B$22:$D$42,3,FALSE)</f>
        <v>#N/A</v>
      </c>
      <c r="G175" s="92" t="e">
        <f>VLOOKUP('Reported Performance Table'!C175,'Master List'!$B$11:$D$19,3,FALSE)</f>
        <v>#N/A</v>
      </c>
      <c r="H175" t="e">
        <f t="shared" si="4"/>
        <v>#N/A</v>
      </c>
      <c r="I175" t="e">
        <f>IF(VLOOKUP('Reported Performance Table'!E175,'Master List'!$B$45:$D$143,3,FALSE)="","No",VLOOKUP('Reported Performance Table'!E175,'Master List'!$B$45:$D$143,3,FALSE))</f>
        <v>#N/A</v>
      </c>
      <c r="J175" s="164" t="str">
        <f>IF('Reported Performance Table'!E175="","",
  IF('Reported Performance Table'!F175="Yes",
   IF('Reported Performance Table'!G175="Premium","Premium_LUNA_CCT","LUNA_CCT"),
   IF('Reported Performance Table'!C175="Outdoor Luminaires",
    IF(OR('Reported Performance Table'!E175="Fuel Pump Canopy Luminaires",'Reported Performance Table'!E175="Sports Lighting"),
     IF('Reported Performance Table'!G175="Premium","Premium_Sports_and_Fuel_Pump_CCT", "Sports_and_Fuel_Pump_CCT"),
     IF('Reported Performance Table'!G175="Premium","Premium_Outdoor_CCT","Outdoor_CCT")),
    IF('Reported Performance Table'!G175="Premium","Premium_CCT","Reported_CCT"))))</f>
        <v/>
      </c>
      <c r="K175" t="str">
        <f>IF('Reported Performance Table'!E175="","",IF(J175="LUNA_CCT",VLOOKUP('Reported Performance Table'!E175,'Master List'!$B$45:$E$143,4,FALSE),"Reported_BUG"))</f>
        <v/>
      </c>
      <c r="L175" t="str">
        <f>IF('Reported Performance Table'!E175="","",IF(AND('Reported Performance Table'!$F175="Yes",OR('Reported Performance Table'!$E175='Master List'!$B$45,'Reported Performance Table'!$E175='Master List'!$B$46,'Reported Performance Table'!$E175='Master List'!$B$47,'Reported Performance Table'!$E175='Master List'!$B$49,'Reported Performance Table'!$E175='Master List'!$B$51,'Reported Performance Table'!$E175='Master List'!$B$115,'Reported Performance Table'!$E175='Master List'!$B$118,'Reported Performance Table'!$E175='Master List'!$B$142)),"LUNA_Dimming","Dimming_Capability_and_Range"))</f>
        <v/>
      </c>
      <c r="M175" s="100" t="e">
        <f>'Reported Performance Table'!#REF!</f>
        <v>#REF!</v>
      </c>
      <c r="N175" s="100" t="e">
        <f>'Reported Performance Table'!#REF!</f>
        <v>#REF!</v>
      </c>
      <c r="O175" s="100" t="e">
        <f>'Reported Performance Table'!#REF!</f>
        <v>#REF!</v>
      </c>
      <c r="P175" t="str">
        <f t="shared" si="5"/>
        <v>No</v>
      </c>
    </row>
    <row r="176" spans="1:16" x14ac:dyDescent="0.25">
      <c r="A176" s="54">
        <v>183</v>
      </c>
      <c r="B176" s="55"/>
      <c r="D176" s="21" t="e">
        <f>VLOOKUP('Reported Performance Table'!D176,'Master List'!$B$22:$C$41,2,FALSE)</f>
        <v>#N/A</v>
      </c>
      <c r="E176" t="e">
        <f>VLOOKUP('Reported Performance Table'!E176,'Master List'!$B$45:$C$143,2,FALSE)</f>
        <v>#N/A</v>
      </c>
      <c r="F176" t="e">
        <f>VLOOKUP('Reported Performance Table'!D176,'Master List'!$B$22:$D$42,3,FALSE)</f>
        <v>#N/A</v>
      </c>
      <c r="G176" s="92" t="e">
        <f>VLOOKUP('Reported Performance Table'!C176,'Master List'!$B$11:$D$19,3,FALSE)</f>
        <v>#N/A</v>
      </c>
      <c r="H176" t="e">
        <f t="shared" si="4"/>
        <v>#N/A</v>
      </c>
      <c r="I176" t="e">
        <f>IF(VLOOKUP('Reported Performance Table'!E176,'Master List'!$B$45:$D$143,3,FALSE)="","No",VLOOKUP('Reported Performance Table'!E176,'Master List'!$B$45:$D$143,3,FALSE))</f>
        <v>#N/A</v>
      </c>
      <c r="J176" s="164" t="str">
        <f>IF('Reported Performance Table'!E176="","",
  IF('Reported Performance Table'!F176="Yes",
   IF('Reported Performance Table'!G176="Premium","Premium_LUNA_CCT","LUNA_CCT"),
   IF('Reported Performance Table'!C176="Outdoor Luminaires",
    IF(OR('Reported Performance Table'!E176="Fuel Pump Canopy Luminaires",'Reported Performance Table'!E176="Sports Lighting"),
     IF('Reported Performance Table'!G176="Premium","Premium_Sports_and_Fuel_Pump_CCT", "Sports_and_Fuel_Pump_CCT"),
     IF('Reported Performance Table'!G176="Premium","Premium_Outdoor_CCT","Outdoor_CCT")),
    IF('Reported Performance Table'!G176="Premium","Premium_CCT","Reported_CCT"))))</f>
        <v/>
      </c>
      <c r="K176" t="str">
        <f>IF('Reported Performance Table'!E176="","",IF(J176="LUNA_CCT",VLOOKUP('Reported Performance Table'!E176,'Master List'!$B$45:$E$143,4,FALSE),"Reported_BUG"))</f>
        <v/>
      </c>
      <c r="L176" t="str">
        <f>IF('Reported Performance Table'!E176="","",IF(AND('Reported Performance Table'!$F176="Yes",OR('Reported Performance Table'!$E176='Master List'!$B$45,'Reported Performance Table'!$E176='Master List'!$B$46,'Reported Performance Table'!$E176='Master List'!$B$47,'Reported Performance Table'!$E176='Master List'!$B$49,'Reported Performance Table'!$E176='Master List'!$B$51,'Reported Performance Table'!$E176='Master List'!$B$115,'Reported Performance Table'!$E176='Master List'!$B$118,'Reported Performance Table'!$E176='Master List'!$B$142)),"LUNA_Dimming","Dimming_Capability_and_Range"))</f>
        <v/>
      </c>
      <c r="M176" s="100" t="e">
        <f>'Reported Performance Table'!#REF!</f>
        <v>#REF!</v>
      </c>
      <c r="N176" s="100" t="e">
        <f>'Reported Performance Table'!#REF!</f>
        <v>#REF!</v>
      </c>
      <c r="O176" s="100" t="e">
        <f>'Reported Performance Table'!#REF!</f>
        <v>#REF!</v>
      </c>
      <c r="P176" t="str">
        <f t="shared" si="5"/>
        <v>No</v>
      </c>
    </row>
    <row r="177" spans="1:16" x14ac:dyDescent="0.25">
      <c r="A177" s="54">
        <v>184</v>
      </c>
      <c r="B177" s="55"/>
      <c r="D177" s="21" t="e">
        <f>VLOOKUP('Reported Performance Table'!D177,'Master List'!$B$22:$C$41,2,FALSE)</f>
        <v>#N/A</v>
      </c>
      <c r="E177" t="e">
        <f>VLOOKUP('Reported Performance Table'!E177,'Master List'!$B$45:$C$143,2,FALSE)</f>
        <v>#N/A</v>
      </c>
      <c r="F177" t="e">
        <f>VLOOKUP('Reported Performance Table'!D177,'Master List'!$B$22:$D$42,3,FALSE)</f>
        <v>#N/A</v>
      </c>
      <c r="G177" s="92" t="e">
        <f>VLOOKUP('Reported Performance Table'!C177,'Master List'!$B$11:$D$19,3,FALSE)</f>
        <v>#N/A</v>
      </c>
      <c r="H177" t="e">
        <f t="shared" si="4"/>
        <v>#N/A</v>
      </c>
      <c r="I177" t="e">
        <f>IF(VLOOKUP('Reported Performance Table'!E177,'Master List'!$B$45:$D$143,3,FALSE)="","No",VLOOKUP('Reported Performance Table'!E177,'Master List'!$B$45:$D$143,3,FALSE))</f>
        <v>#N/A</v>
      </c>
      <c r="J177" s="164" t="str">
        <f>IF('Reported Performance Table'!E177="","",
  IF('Reported Performance Table'!F177="Yes",
   IF('Reported Performance Table'!G177="Premium","Premium_LUNA_CCT","LUNA_CCT"),
   IF('Reported Performance Table'!C177="Outdoor Luminaires",
    IF(OR('Reported Performance Table'!E177="Fuel Pump Canopy Luminaires",'Reported Performance Table'!E177="Sports Lighting"),
     IF('Reported Performance Table'!G177="Premium","Premium_Sports_and_Fuel_Pump_CCT", "Sports_and_Fuel_Pump_CCT"),
     IF('Reported Performance Table'!G177="Premium","Premium_Outdoor_CCT","Outdoor_CCT")),
    IF('Reported Performance Table'!G177="Premium","Premium_CCT","Reported_CCT"))))</f>
        <v/>
      </c>
      <c r="K177" t="str">
        <f>IF('Reported Performance Table'!E177="","",IF(J177="LUNA_CCT",VLOOKUP('Reported Performance Table'!E177,'Master List'!$B$45:$E$143,4,FALSE),"Reported_BUG"))</f>
        <v/>
      </c>
      <c r="L177" t="str">
        <f>IF('Reported Performance Table'!E177="","",IF(AND('Reported Performance Table'!$F177="Yes",OR('Reported Performance Table'!$E177='Master List'!$B$45,'Reported Performance Table'!$E177='Master List'!$B$46,'Reported Performance Table'!$E177='Master List'!$B$47,'Reported Performance Table'!$E177='Master List'!$B$49,'Reported Performance Table'!$E177='Master List'!$B$51,'Reported Performance Table'!$E177='Master List'!$B$115,'Reported Performance Table'!$E177='Master List'!$B$118,'Reported Performance Table'!$E177='Master List'!$B$142)),"LUNA_Dimming","Dimming_Capability_and_Range"))</f>
        <v/>
      </c>
      <c r="M177" s="100" t="e">
        <f>'Reported Performance Table'!#REF!</f>
        <v>#REF!</v>
      </c>
      <c r="N177" s="100" t="e">
        <f>'Reported Performance Table'!#REF!</f>
        <v>#REF!</v>
      </c>
      <c r="O177" s="100" t="e">
        <f>'Reported Performance Table'!#REF!</f>
        <v>#REF!</v>
      </c>
      <c r="P177" t="str">
        <f t="shared" si="5"/>
        <v>No</v>
      </c>
    </row>
    <row r="178" spans="1:16" x14ac:dyDescent="0.25">
      <c r="A178" s="54">
        <v>185</v>
      </c>
      <c r="B178" s="55"/>
      <c r="D178" s="21" t="e">
        <f>VLOOKUP('Reported Performance Table'!D178,'Master List'!$B$22:$C$41,2,FALSE)</f>
        <v>#N/A</v>
      </c>
      <c r="E178" t="e">
        <f>VLOOKUP('Reported Performance Table'!E178,'Master List'!$B$45:$C$143,2,FALSE)</f>
        <v>#N/A</v>
      </c>
      <c r="F178" t="e">
        <f>VLOOKUP('Reported Performance Table'!D178,'Master List'!$B$22:$D$42,3,FALSE)</f>
        <v>#N/A</v>
      </c>
      <c r="G178" s="92" t="e">
        <f>VLOOKUP('Reported Performance Table'!C178,'Master List'!$B$11:$D$19,3,FALSE)</f>
        <v>#N/A</v>
      </c>
      <c r="H178" t="e">
        <f t="shared" si="4"/>
        <v>#N/A</v>
      </c>
      <c r="I178" t="e">
        <f>IF(VLOOKUP('Reported Performance Table'!E178,'Master List'!$B$45:$D$143,3,FALSE)="","No",VLOOKUP('Reported Performance Table'!E178,'Master List'!$B$45:$D$143,3,FALSE))</f>
        <v>#N/A</v>
      </c>
      <c r="J178" s="164" t="str">
        <f>IF('Reported Performance Table'!E178="","",
  IF('Reported Performance Table'!F178="Yes",
   IF('Reported Performance Table'!G178="Premium","Premium_LUNA_CCT","LUNA_CCT"),
   IF('Reported Performance Table'!C178="Outdoor Luminaires",
    IF(OR('Reported Performance Table'!E178="Fuel Pump Canopy Luminaires",'Reported Performance Table'!E178="Sports Lighting"),
     IF('Reported Performance Table'!G178="Premium","Premium_Sports_and_Fuel_Pump_CCT", "Sports_and_Fuel_Pump_CCT"),
     IF('Reported Performance Table'!G178="Premium","Premium_Outdoor_CCT","Outdoor_CCT")),
    IF('Reported Performance Table'!G178="Premium","Premium_CCT","Reported_CCT"))))</f>
        <v/>
      </c>
      <c r="K178" t="str">
        <f>IF('Reported Performance Table'!E178="","",IF(J178="LUNA_CCT",VLOOKUP('Reported Performance Table'!E178,'Master List'!$B$45:$E$143,4,FALSE),"Reported_BUG"))</f>
        <v/>
      </c>
      <c r="L178" t="str">
        <f>IF('Reported Performance Table'!E178="","",IF(AND('Reported Performance Table'!$F178="Yes",OR('Reported Performance Table'!$E178='Master List'!$B$45,'Reported Performance Table'!$E178='Master List'!$B$46,'Reported Performance Table'!$E178='Master List'!$B$47,'Reported Performance Table'!$E178='Master List'!$B$49,'Reported Performance Table'!$E178='Master List'!$B$51,'Reported Performance Table'!$E178='Master List'!$B$115,'Reported Performance Table'!$E178='Master List'!$B$118,'Reported Performance Table'!$E178='Master List'!$B$142)),"LUNA_Dimming","Dimming_Capability_and_Range"))</f>
        <v/>
      </c>
      <c r="M178" s="100" t="e">
        <f>'Reported Performance Table'!#REF!</f>
        <v>#REF!</v>
      </c>
      <c r="N178" s="100" t="e">
        <f>'Reported Performance Table'!#REF!</f>
        <v>#REF!</v>
      </c>
      <c r="O178" s="100" t="e">
        <f>'Reported Performance Table'!#REF!</f>
        <v>#REF!</v>
      </c>
      <c r="P178" t="str">
        <f t="shared" si="5"/>
        <v>No</v>
      </c>
    </row>
    <row r="179" spans="1:16" x14ac:dyDescent="0.25">
      <c r="A179" s="54">
        <v>186</v>
      </c>
      <c r="B179" s="55"/>
      <c r="D179" s="21" t="e">
        <f>VLOOKUP('Reported Performance Table'!D179,'Master List'!$B$22:$C$41,2,FALSE)</f>
        <v>#N/A</v>
      </c>
      <c r="E179" t="e">
        <f>VLOOKUP('Reported Performance Table'!E179,'Master List'!$B$45:$C$143,2,FALSE)</f>
        <v>#N/A</v>
      </c>
      <c r="F179" t="e">
        <f>VLOOKUP('Reported Performance Table'!D179,'Master List'!$B$22:$D$42,3,FALSE)</f>
        <v>#N/A</v>
      </c>
      <c r="G179" s="92" t="e">
        <f>VLOOKUP('Reported Performance Table'!C179,'Master List'!$B$11:$D$19,3,FALSE)</f>
        <v>#N/A</v>
      </c>
      <c r="H179" t="e">
        <f t="shared" si="4"/>
        <v>#N/A</v>
      </c>
      <c r="I179" t="e">
        <f>IF(VLOOKUP('Reported Performance Table'!E179,'Master List'!$B$45:$D$143,3,FALSE)="","No",VLOOKUP('Reported Performance Table'!E179,'Master List'!$B$45:$D$143,3,FALSE))</f>
        <v>#N/A</v>
      </c>
      <c r="J179" s="164" t="str">
        <f>IF('Reported Performance Table'!E179="","",
  IF('Reported Performance Table'!F179="Yes",
   IF('Reported Performance Table'!G179="Premium","Premium_LUNA_CCT","LUNA_CCT"),
   IF('Reported Performance Table'!C179="Outdoor Luminaires",
    IF(OR('Reported Performance Table'!E179="Fuel Pump Canopy Luminaires",'Reported Performance Table'!E179="Sports Lighting"),
     IF('Reported Performance Table'!G179="Premium","Premium_Sports_and_Fuel_Pump_CCT", "Sports_and_Fuel_Pump_CCT"),
     IF('Reported Performance Table'!G179="Premium","Premium_Outdoor_CCT","Outdoor_CCT")),
    IF('Reported Performance Table'!G179="Premium","Premium_CCT","Reported_CCT"))))</f>
        <v/>
      </c>
      <c r="K179" t="str">
        <f>IF('Reported Performance Table'!E179="","",IF(J179="LUNA_CCT",VLOOKUP('Reported Performance Table'!E179,'Master List'!$B$45:$E$143,4,FALSE),"Reported_BUG"))</f>
        <v/>
      </c>
      <c r="L179" t="str">
        <f>IF('Reported Performance Table'!E179="","",IF(AND('Reported Performance Table'!$F179="Yes",OR('Reported Performance Table'!$E179='Master List'!$B$45,'Reported Performance Table'!$E179='Master List'!$B$46,'Reported Performance Table'!$E179='Master List'!$B$47,'Reported Performance Table'!$E179='Master List'!$B$49,'Reported Performance Table'!$E179='Master List'!$B$51,'Reported Performance Table'!$E179='Master List'!$B$115,'Reported Performance Table'!$E179='Master List'!$B$118,'Reported Performance Table'!$E179='Master List'!$B$142)),"LUNA_Dimming","Dimming_Capability_and_Range"))</f>
        <v/>
      </c>
      <c r="M179" s="100" t="e">
        <f>'Reported Performance Table'!#REF!</f>
        <v>#REF!</v>
      </c>
      <c r="N179" s="100" t="e">
        <f>'Reported Performance Table'!#REF!</f>
        <v>#REF!</v>
      </c>
      <c r="O179" s="100" t="e">
        <f>'Reported Performance Table'!#REF!</f>
        <v>#REF!</v>
      </c>
      <c r="P179" t="str">
        <f t="shared" si="5"/>
        <v>No</v>
      </c>
    </row>
    <row r="180" spans="1:16" x14ac:dyDescent="0.25">
      <c r="A180" s="54">
        <v>187</v>
      </c>
      <c r="B180" s="55"/>
      <c r="D180" s="21" t="e">
        <f>VLOOKUP('Reported Performance Table'!D180,'Master List'!$B$22:$C$41,2,FALSE)</f>
        <v>#N/A</v>
      </c>
      <c r="E180" t="e">
        <f>VLOOKUP('Reported Performance Table'!E180,'Master List'!$B$45:$C$143,2,FALSE)</f>
        <v>#N/A</v>
      </c>
      <c r="F180" t="e">
        <f>VLOOKUP('Reported Performance Table'!D180,'Master List'!$B$22:$D$42,3,FALSE)</f>
        <v>#N/A</v>
      </c>
      <c r="G180" s="92" t="e">
        <f>VLOOKUP('Reported Performance Table'!C180,'Master List'!$B$11:$D$19,3,FALSE)</f>
        <v>#N/A</v>
      </c>
      <c r="H180" t="e">
        <f t="shared" si="4"/>
        <v>#N/A</v>
      </c>
      <c r="I180" t="e">
        <f>IF(VLOOKUP('Reported Performance Table'!E180,'Master List'!$B$45:$D$143,3,FALSE)="","No",VLOOKUP('Reported Performance Table'!E180,'Master List'!$B$45:$D$143,3,FALSE))</f>
        <v>#N/A</v>
      </c>
      <c r="J180" s="164" t="str">
        <f>IF('Reported Performance Table'!E180="","",
  IF('Reported Performance Table'!F180="Yes",
   IF('Reported Performance Table'!G180="Premium","Premium_LUNA_CCT","LUNA_CCT"),
   IF('Reported Performance Table'!C180="Outdoor Luminaires",
    IF(OR('Reported Performance Table'!E180="Fuel Pump Canopy Luminaires",'Reported Performance Table'!E180="Sports Lighting"),
     IF('Reported Performance Table'!G180="Premium","Premium_Sports_and_Fuel_Pump_CCT", "Sports_and_Fuel_Pump_CCT"),
     IF('Reported Performance Table'!G180="Premium","Premium_Outdoor_CCT","Outdoor_CCT")),
    IF('Reported Performance Table'!G180="Premium","Premium_CCT","Reported_CCT"))))</f>
        <v/>
      </c>
      <c r="K180" t="str">
        <f>IF('Reported Performance Table'!E180="","",IF(J180="LUNA_CCT",VLOOKUP('Reported Performance Table'!E180,'Master List'!$B$45:$E$143,4,FALSE),"Reported_BUG"))</f>
        <v/>
      </c>
      <c r="L180" t="str">
        <f>IF('Reported Performance Table'!E180="","",IF(AND('Reported Performance Table'!$F180="Yes",OR('Reported Performance Table'!$E180='Master List'!$B$45,'Reported Performance Table'!$E180='Master List'!$B$46,'Reported Performance Table'!$E180='Master List'!$B$47,'Reported Performance Table'!$E180='Master List'!$B$49,'Reported Performance Table'!$E180='Master List'!$B$51,'Reported Performance Table'!$E180='Master List'!$B$115,'Reported Performance Table'!$E180='Master List'!$B$118,'Reported Performance Table'!$E180='Master List'!$B$142)),"LUNA_Dimming","Dimming_Capability_and_Range"))</f>
        <v/>
      </c>
      <c r="M180" s="100" t="e">
        <f>'Reported Performance Table'!#REF!</f>
        <v>#REF!</v>
      </c>
      <c r="N180" s="100" t="e">
        <f>'Reported Performance Table'!#REF!</f>
        <v>#REF!</v>
      </c>
      <c r="O180" s="100" t="e">
        <f>'Reported Performance Table'!#REF!</f>
        <v>#REF!</v>
      </c>
      <c r="P180" t="str">
        <f t="shared" si="5"/>
        <v>No</v>
      </c>
    </row>
    <row r="181" spans="1:16" x14ac:dyDescent="0.25">
      <c r="A181" s="54">
        <v>188</v>
      </c>
      <c r="B181" s="55"/>
      <c r="D181" s="21" t="e">
        <f>VLOOKUP('Reported Performance Table'!D181,'Master List'!$B$22:$C$41,2,FALSE)</f>
        <v>#N/A</v>
      </c>
      <c r="E181" t="e">
        <f>VLOOKUP('Reported Performance Table'!E181,'Master List'!$B$45:$C$143,2,FALSE)</f>
        <v>#N/A</v>
      </c>
      <c r="F181" t="e">
        <f>VLOOKUP('Reported Performance Table'!D181,'Master List'!$B$22:$D$42,3,FALSE)</f>
        <v>#N/A</v>
      </c>
      <c r="G181" s="92" t="e">
        <f>VLOOKUP('Reported Performance Table'!C181,'Master List'!$B$11:$D$19,3,FALSE)</f>
        <v>#N/A</v>
      </c>
      <c r="H181" t="e">
        <f t="shared" si="4"/>
        <v>#N/A</v>
      </c>
      <c r="I181" t="e">
        <f>IF(VLOOKUP('Reported Performance Table'!E181,'Master List'!$B$45:$D$143,3,FALSE)="","No",VLOOKUP('Reported Performance Table'!E181,'Master List'!$B$45:$D$143,3,FALSE))</f>
        <v>#N/A</v>
      </c>
      <c r="J181" s="164" t="str">
        <f>IF('Reported Performance Table'!E181="","",
  IF('Reported Performance Table'!F181="Yes",
   IF('Reported Performance Table'!G181="Premium","Premium_LUNA_CCT","LUNA_CCT"),
   IF('Reported Performance Table'!C181="Outdoor Luminaires",
    IF(OR('Reported Performance Table'!E181="Fuel Pump Canopy Luminaires",'Reported Performance Table'!E181="Sports Lighting"),
     IF('Reported Performance Table'!G181="Premium","Premium_Sports_and_Fuel_Pump_CCT", "Sports_and_Fuel_Pump_CCT"),
     IF('Reported Performance Table'!G181="Premium","Premium_Outdoor_CCT","Outdoor_CCT")),
    IF('Reported Performance Table'!G181="Premium","Premium_CCT","Reported_CCT"))))</f>
        <v/>
      </c>
      <c r="K181" t="str">
        <f>IF('Reported Performance Table'!E181="","",IF(J181="LUNA_CCT",VLOOKUP('Reported Performance Table'!E181,'Master List'!$B$45:$E$143,4,FALSE),"Reported_BUG"))</f>
        <v/>
      </c>
      <c r="L181" t="str">
        <f>IF('Reported Performance Table'!E181="","",IF(AND('Reported Performance Table'!$F181="Yes",OR('Reported Performance Table'!$E181='Master List'!$B$45,'Reported Performance Table'!$E181='Master List'!$B$46,'Reported Performance Table'!$E181='Master List'!$B$47,'Reported Performance Table'!$E181='Master List'!$B$49,'Reported Performance Table'!$E181='Master List'!$B$51,'Reported Performance Table'!$E181='Master List'!$B$115,'Reported Performance Table'!$E181='Master List'!$B$118,'Reported Performance Table'!$E181='Master List'!$B$142)),"LUNA_Dimming","Dimming_Capability_and_Range"))</f>
        <v/>
      </c>
      <c r="M181" s="100" t="e">
        <f>'Reported Performance Table'!#REF!</f>
        <v>#REF!</v>
      </c>
      <c r="N181" s="100" t="e">
        <f>'Reported Performance Table'!#REF!</f>
        <v>#REF!</v>
      </c>
      <c r="O181" s="100" t="e">
        <f>'Reported Performance Table'!#REF!</f>
        <v>#REF!</v>
      </c>
      <c r="P181" t="str">
        <f t="shared" si="5"/>
        <v>No</v>
      </c>
    </row>
    <row r="182" spans="1:16" x14ac:dyDescent="0.25">
      <c r="A182" s="54">
        <v>189</v>
      </c>
      <c r="B182" s="55"/>
      <c r="D182" s="21" t="e">
        <f>VLOOKUP('Reported Performance Table'!D182,'Master List'!$B$22:$C$41,2,FALSE)</f>
        <v>#N/A</v>
      </c>
      <c r="E182" t="e">
        <f>VLOOKUP('Reported Performance Table'!E182,'Master List'!$B$45:$C$143,2,FALSE)</f>
        <v>#N/A</v>
      </c>
      <c r="F182" t="e">
        <f>VLOOKUP('Reported Performance Table'!D182,'Master List'!$B$22:$D$42,3,FALSE)</f>
        <v>#N/A</v>
      </c>
      <c r="G182" s="92" t="e">
        <f>VLOOKUP('Reported Performance Table'!C182,'Master List'!$B$11:$D$19,3,FALSE)</f>
        <v>#N/A</v>
      </c>
      <c r="H182" t="e">
        <f t="shared" si="4"/>
        <v>#N/A</v>
      </c>
      <c r="I182" t="e">
        <f>IF(VLOOKUP('Reported Performance Table'!E182,'Master List'!$B$45:$D$143,3,FALSE)="","No",VLOOKUP('Reported Performance Table'!E182,'Master List'!$B$45:$D$143,3,FALSE))</f>
        <v>#N/A</v>
      </c>
      <c r="J182" s="164" t="str">
        <f>IF('Reported Performance Table'!E182="","",
  IF('Reported Performance Table'!F182="Yes",
   IF('Reported Performance Table'!G182="Premium","Premium_LUNA_CCT","LUNA_CCT"),
   IF('Reported Performance Table'!C182="Outdoor Luminaires",
    IF(OR('Reported Performance Table'!E182="Fuel Pump Canopy Luminaires",'Reported Performance Table'!E182="Sports Lighting"),
     IF('Reported Performance Table'!G182="Premium","Premium_Sports_and_Fuel_Pump_CCT", "Sports_and_Fuel_Pump_CCT"),
     IF('Reported Performance Table'!G182="Premium","Premium_Outdoor_CCT","Outdoor_CCT")),
    IF('Reported Performance Table'!G182="Premium","Premium_CCT","Reported_CCT"))))</f>
        <v/>
      </c>
      <c r="K182" t="str">
        <f>IF('Reported Performance Table'!E182="","",IF(J182="LUNA_CCT",VLOOKUP('Reported Performance Table'!E182,'Master List'!$B$45:$E$143,4,FALSE),"Reported_BUG"))</f>
        <v/>
      </c>
      <c r="L182" t="str">
        <f>IF('Reported Performance Table'!E182="","",IF(AND('Reported Performance Table'!$F182="Yes",OR('Reported Performance Table'!$E182='Master List'!$B$45,'Reported Performance Table'!$E182='Master List'!$B$46,'Reported Performance Table'!$E182='Master List'!$B$47,'Reported Performance Table'!$E182='Master List'!$B$49,'Reported Performance Table'!$E182='Master List'!$B$51,'Reported Performance Table'!$E182='Master List'!$B$115,'Reported Performance Table'!$E182='Master List'!$B$118,'Reported Performance Table'!$E182='Master List'!$B$142)),"LUNA_Dimming","Dimming_Capability_and_Range"))</f>
        <v/>
      </c>
      <c r="M182" s="100" t="e">
        <f>'Reported Performance Table'!#REF!</f>
        <v>#REF!</v>
      </c>
      <c r="N182" s="100" t="e">
        <f>'Reported Performance Table'!#REF!</f>
        <v>#REF!</v>
      </c>
      <c r="O182" s="100" t="e">
        <f>'Reported Performance Table'!#REF!</f>
        <v>#REF!</v>
      </c>
      <c r="P182" t="str">
        <f t="shared" si="5"/>
        <v>No</v>
      </c>
    </row>
    <row r="183" spans="1:16" x14ac:dyDescent="0.25">
      <c r="A183" s="54">
        <v>190</v>
      </c>
      <c r="B183" s="55"/>
      <c r="D183" s="21" t="e">
        <f>VLOOKUP('Reported Performance Table'!D183,'Master List'!$B$22:$C$41,2,FALSE)</f>
        <v>#N/A</v>
      </c>
      <c r="E183" t="e">
        <f>VLOOKUP('Reported Performance Table'!E183,'Master List'!$B$45:$C$143,2,FALSE)</f>
        <v>#N/A</v>
      </c>
      <c r="F183" t="e">
        <f>VLOOKUP('Reported Performance Table'!D183,'Master List'!$B$22:$D$42,3,FALSE)</f>
        <v>#N/A</v>
      </c>
      <c r="G183" s="92" t="e">
        <f>VLOOKUP('Reported Performance Table'!C183,'Master List'!$B$11:$D$19,3,FALSE)</f>
        <v>#N/A</v>
      </c>
      <c r="H183" t="e">
        <f t="shared" si="4"/>
        <v>#N/A</v>
      </c>
      <c r="I183" t="e">
        <f>IF(VLOOKUP('Reported Performance Table'!E183,'Master List'!$B$45:$D$143,3,FALSE)="","No",VLOOKUP('Reported Performance Table'!E183,'Master List'!$B$45:$D$143,3,FALSE))</f>
        <v>#N/A</v>
      </c>
      <c r="J183" s="164" t="str">
        <f>IF('Reported Performance Table'!E183="","",
  IF('Reported Performance Table'!F183="Yes",
   IF('Reported Performance Table'!G183="Premium","Premium_LUNA_CCT","LUNA_CCT"),
   IF('Reported Performance Table'!C183="Outdoor Luminaires",
    IF(OR('Reported Performance Table'!E183="Fuel Pump Canopy Luminaires",'Reported Performance Table'!E183="Sports Lighting"),
     IF('Reported Performance Table'!G183="Premium","Premium_Sports_and_Fuel_Pump_CCT", "Sports_and_Fuel_Pump_CCT"),
     IF('Reported Performance Table'!G183="Premium","Premium_Outdoor_CCT","Outdoor_CCT")),
    IF('Reported Performance Table'!G183="Premium","Premium_CCT","Reported_CCT"))))</f>
        <v/>
      </c>
      <c r="K183" t="str">
        <f>IF('Reported Performance Table'!E183="","",IF(J183="LUNA_CCT",VLOOKUP('Reported Performance Table'!E183,'Master List'!$B$45:$E$143,4,FALSE),"Reported_BUG"))</f>
        <v/>
      </c>
      <c r="L183" t="str">
        <f>IF('Reported Performance Table'!E183="","",IF(AND('Reported Performance Table'!$F183="Yes",OR('Reported Performance Table'!$E183='Master List'!$B$45,'Reported Performance Table'!$E183='Master List'!$B$46,'Reported Performance Table'!$E183='Master List'!$B$47,'Reported Performance Table'!$E183='Master List'!$B$49,'Reported Performance Table'!$E183='Master List'!$B$51,'Reported Performance Table'!$E183='Master List'!$B$115,'Reported Performance Table'!$E183='Master List'!$B$118,'Reported Performance Table'!$E183='Master List'!$B$142)),"LUNA_Dimming","Dimming_Capability_and_Range"))</f>
        <v/>
      </c>
      <c r="M183" s="100" t="e">
        <f>'Reported Performance Table'!#REF!</f>
        <v>#REF!</v>
      </c>
      <c r="N183" s="100" t="e">
        <f>'Reported Performance Table'!#REF!</f>
        <v>#REF!</v>
      </c>
      <c r="O183" s="100" t="e">
        <f>'Reported Performance Table'!#REF!</f>
        <v>#REF!</v>
      </c>
      <c r="P183" t="str">
        <f t="shared" si="5"/>
        <v>No</v>
      </c>
    </row>
    <row r="184" spans="1:16" x14ac:dyDescent="0.25">
      <c r="A184" s="54">
        <v>191</v>
      </c>
      <c r="B184" s="55"/>
      <c r="D184" s="21" t="e">
        <f>VLOOKUP('Reported Performance Table'!D184,'Master List'!$B$22:$C$41,2,FALSE)</f>
        <v>#N/A</v>
      </c>
      <c r="E184" t="e">
        <f>VLOOKUP('Reported Performance Table'!E184,'Master List'!$B$45:$C$143,2,FALSE)</f>
        <v>#N/A</v>
      </c>
      <c r="F184" t="e">
        <f>VLOOKUP('Reported Performance Table'!D184,'Master List'!$B$22:$D$42,3,FALSE)</f>
        <v>#N/A</v>
      </c>
      <c r="G184" s="92" t="e">
        <f>VLOOKUP('Reported Performance Table'!C184,'Master List'!$B$11:$D$19,3,FALSE)</f>
        <v>#N/A</v>
      </c>
      <c r="H184" t="e">
        <f t="shared" si="4"/>
        <v>#N/A</v>
      </c>
      <c r="I184" t="e">
        <f>IF(VLOOKUP('Reported Performance Table'!E184,'Master List'!$B$45:$D$143,3,FALSE)="","No",VLOOKUP('Reported Performance Table'!E184,'Master List'!$B$45:$D$143,3,FALSE))</f>
        <v>#N/A</v>
      </c>
      <c r="J184" s="164" t="str">
        <f>IF('Reported Performance Table'!E184="","",
  IF('Reported Performance Table'!F184="Yes",
   IF('Reported Performance Table'!G184="Premium","Premium_LUNA_CCT","LUNA_CCT"),
   IF('Reported Performance Table'!C184="Outdoor Luminaires",
    IF(OR('Reported Performance Table'!E184="Fuel Pump Canopy Luminaires",'Reported Performance Table'!E184="Sports Lighting"),
     IF('Reported Performance Table'!G184="Premium","Premium_Sports_and_Fuel_Pump_CCT", "Sports_and_Fuel_Pump_CCT"),
     IF('Reported Performance Table'!G184="Premium","Premium_Outdoor_CCT","Outdoor_CCT")),
    IF('Reported Performance Table'!G184="Premium","Premium_CCT","Reported_CCT"))))</f>
        <v/>
      </c>
      <c r="K184" t="str">
        <f>IF('Reported Performance Table'!E184="","",IF(J184="LUNA_CCT",VLOOKUP('Reported Performance Table'!E184,'Master List'!$B$45:$E$143,4,FALSE),"Reported_BUG"))</f>
        <v/>
      </c>
      <c r="L184" t="str">
        <f>IF('Reported Performance Table'!E184="","",IF(AND('Reported Performance Table'!$F184="Yes",OR('Reported Performance Table'!$E184='Master List'!$B$45,'Reported Performance Table'!$E184='Master List'!$B$46,'Reported Performance Table'!$E184='Master List'!$B$47,'Reported Performance Table'!$E184='Master List'!$B$49,'Reported Performance Table'!$E184='Master List'!$B$51,'Reported Performance Table'!$E184='Master List'!$B$115,'Reported Performance Table'!$E184='Master List'!$B$118,'Reported Performance Table'!$E184='Master List'!$B$142)),"LUNA_Dimming","Dimming_Capability_and_Range"))</f>
        <v/>
      </c>
      <c r="M184" s="100" t="e">
        <f>'Reported Performance Table'!#REF!</f>
        <v>#REF!</v>
      </c>
      <c r="N184" s="100" t="e">
        <f>'Reported Performance Table'!#REF!</f>
        <v>#REF!</v>
      </c>
      <c r="O184" s="100" t="e">
        <f>'Reported Performance Table'!#REF!</f>
        <v>#REF!</v>
      </c>
      <c r="P184" t="str">
        <f t="shared" si="5"/>
        <v>No</v>
      </c>
    </row>
    <row r="185" spans="1:16" x14ac:dyDescent="0.25">
      <c r="A185" s="54">
        <v>192</v>
      </c>
      <c r="B185" s="55"/>
      <c r="D185" s="21" t="e">
        <f>VLOOKUP('Reported Performance Table'!D185,'Master List'!$B$22:$C$41,2,FALSE)</f>
        <v>#N/A</v>
      </c>
      <c r="E185" t="e">
        <f>VLOOKUP('Reported Performance Table'!E185,'Master List'!$B$45:$C$143,2,FALSE)</f>
        <v>#N/A</v>
      </c>
      <c r="F185" t="e">
        <f>VLOOKUP('Reported Performance Table'!D185,'Master List'!$B$22:$D$42,3,FALSE)</f>
        <v>#N/A</v>
      </c>
      <c r="G185" s="92" t="e">
        <f>VLOOKUP('Reported Performance Table'!C185,'Master List'!$B$11:$D$19,3,FALSE)</f>
        <v>#N/A</v>
      </c>
      <c r="H185" t="e">
        <f t="shared" si="4"/>
        <v>#N/A</v>
      </c>
      <c r="I185" t="e">
        <f>IF(VLOOKUP('Reported Performance Table'!E185,'Master List'!$B$45:$D$143,3,FALSE)="","No",VLOOKUP('Reported Performance Table'!E185,'Master List'!$B$45:$D$143,3,FALSE))</f>
        <v>#N/A</v>
      </c>
      <c r="J185" s="164" t="str">
        <f>IF('Reported Performance Table'!E185="","",
  IF('Reported Performance Table'!F185="Yes",
   IF('Reported Performance Table'!G185="Premium","Premium_LUNA_CCT","LUNA_CCT"),
   IF('Reported Performance Table'!C185="Outdoor Luminaires",
    IF(OR('Reported Performance Table'!E185="Fuel Pump Canopy Luminaires",'Reported Performance Table'!E185="Sports Lighting"),
     IF('Reported Performance Table'!G185="Premium","Premium_Sports_and_Fuel_Pump_CCT", "Sports_and_Fuel_Pump_CCT"),
     IF('Reported Performance Table'!G185="Premium","Premium_Outdoor_CCT","Outdoor_CCT")),
    IF('Reported Performance Table'!G185="Premium","Premium_CCT","Reported_CCT"))))</f>
        <v/>
      </c>
      <c r="K185" t="str">
        <f>IF('Reported Performance Table'!E185="","",IF(J185="LUNA_CCT",VLOOKUP('Reported Performance Table'!E185,'Master List'!$B$45:$E$143,4,FALSE),"Reported_BUG"))</f>
        <v/>
      </c>
      <c r="L185" t="str">
        <f>IF('Reported Performance Table'!E185="","",IF(AND('Reported Performance Table'!$F185="Yes",OR('Reported Performance Table'!$E185='Master List'!$B$45,'Reported Performance Table'!$E185='Master List'!$B$46,'Reported Performance Table'!$E185='Master List'!$B$47,'Reported Performance Table'!$E185='Master List'!$B$49,'Reported Performance Table'!$E185='Master List'!$B$51,'Reported Performance Table'!$E185='Master List'!$B$115,'Reported Performance Table'!$E185='Master List'!$B$118,'Reported Performance Table'!$E185='Master List'!$B$142)),"LUNA_Dimming","Dimming_Capability_and_Range"))</f>
        <v/>
      </c>
      <c r="M185" s="100" t="e">
        <f>'Reported Performance Table'!#REF!</f>
        <v>#REF!</v>
      </c>
      <c r="N185" s="100" t="e">
        <f>'Reported Performance Table'!#REF!</f>
        <v>#REF!</v>
      </c>
      <c r="O185" s="100" t="e">
        <f>'Reported Performance Table'!#REF!</f>
        <v>#REF!</v>
      </c>
      <c r="P185" t="str">
        <f t="shared" si="5"/>
        <v>No</v>
      </c>
    </row>
    <row r="186" spans="1:16" x14ac:dyDescent="0.25">
      <c r="A186" s="54">
        <v>193</v>
      </c>
      <c r="B186" s="55"/>
      <c r="D186" s="21" t="e">
        <f>VLOOKUP('Reported Performance Table'!D186,'Master List'!$B$22:$C$41,2,FALSE)</f>
        <v>#N/A</v>
      </c>
      <c r="E186" t="e">
        <f>VLOOKUP('Reported Performance Table'!E186,'Master List'!$B$45:$C$143,2,FALSE)</f>
        <v>#N/A</v>
      </c>
      <c r="F186" t="e">
        <f>VLOOKUP('Reported Performance Table'!D186,'Master List'!$B$22:$D$42,3,FALSE)</f>
        <v>#N/A</v>
      </c>
      <c r="G186" s="92" t="e">
        <f>VLOOKUP('Reported Performance Table'!C186,'Master List'!$B$11:$D$19,3,FALSE)</f>
        <v>#N/A</v>
      </c>
      <c r="H186" t="e">
        <f t="shared" si="4"/>
        <v>#N/A</v>
      </c>
      <c r="I186" t="e">
        <f>IF(VLOOKUP('Reported Performance Table'!E186,'Master List'!$B$45:$D$143,3,FALSE)="","No",VLOOKUP('Reported Performance Table'!E186,'Master List'!$B$45:$D$143,3,FALSE))</f>
        <v>#N/A</v>
      </c>
      <c r="J186" s="164" t="str">
        <f>IF('Reported Performance Table'!E186="","",
  IF('Reported Performance Table'!F186="Yes",
   IF('Reported Performance Table'!G186="Premium","Premium_LUNA_CCT","LUNA_CCT"),
   IF('Reported Performance Table'!C186="Outdoor Luminaires",
    IF(OR('Reported Performance Table'!E186="Fuel Pump Canopy Luminaires",'Reported Performance Table'!E186="Sports Lighting"),
     IF('Reported Performance Table'!G186="Premium","Premium_Sports_and_Fuel_Pump_CCT", "Sports_and_Fuel_Pump_CCT"),
     IF('Reported Performance Table'!G186="Premium","Premium_Outdoor_CCT","Outdoor_CCT")),
    IF('Reported Performance Table'!G186="Premium","Premium_CCT","Reported_CCT"))))</f>
        <v/>
      </c>
      <c r="K186" t="str">
        <f>IF('Reported Performance Table'!E186="","",IF(J186="LUNA_CCT",VLOOKUP('Reported Performance Table'!E186,'Master List'!$B$45:$E$143,4,FALSE),"Reported_BUG"))</f>
        <v/>
      </c>
      <c r="L186" t="str">
        <f>IF('Reported Performance Table'!E186="","",IF(AND('Reported Performance Table'!$F186="Yes",OR('Reported Performance Table'!$E186='Master List'!$B$45,'Reported Performance Table'!$E186='Master List'!$B$46,'Reported Performance Table'!$E186='Master List'!$B$47,'Reported Performance Table'!$E186='Master List'!$B$49,'Reported Performance Table'!$E186='Master List'!$B$51,'Reported Performance Table'!$E186='Master List'!$B$115,'Reported Performance Table'!$E186='Master List'!$B$118,'Reported Performance Table'!$E186='Master List'!$B$142)),"LUNA_Dimming","Dimming_Capability_and_Range"))</f>
        <v/>
      </c>
      <c r="M186" s="100" t="e">
        <f>'Reported Performance Table'!#REF!</f>
        <v>#REF!</v>
      </c>
      <c r="N186" s="100" t="e">
        <f>'Reported Performance Table'!#REF!</f>
        <v>#REF!</v>
      </c>
      <c r="O186" s="100" t="e">
        <f>'Reported Performance Table'!#REF!</f>
        <v>#REF!</v>
      </c>
      <c r="P186" t="str">
        <f t="shared" si="5"/>
        <v>No</v>
      </c>
    </row>
    <row r="187" spans="1:16" x14ac:dyDescent="0.25">
      <c r="A187" s="54">
        <v>194</v>
      </c>
      <c r="B187" s="55"/>
      <c r="D187" s="21" t="e">
        <f>VLOOKUP('Reported Performance Table'!D187,'Master List'!$B$22:$C$41,2,FALSE)</f>
        <v>#N/A</v>
      </c>
      <c r="E187" t="e">
        <f>VLOOKUP('Reported Performance Table'!E187,'Master List'!$B$45:$C$143,2,FALSE)</f>
        <v>#N/A</v>
      </c>
      <c r="F187" t="e">
        <f>VLOOKUP('Reported Performance Table'!D187,'Master List'!$B$22:$D$42,3,FALSE)</f>
        <v>#N/A</v>
      </c>
      <c r="G187" s="92" t="e">
        <f>VLOOKUP('Reported Performance Table'!C187,'Master List'!$B$11:$D$19,3,FALSE)</f>
        <v>#N/A</v>
      </c>
      <c r="H187" t="e">
        <f t="shared" si="4"/>
        <v>#N/A</v>
      </c>
      <c r="I187" t="e">
        <f>IF(VLOOKUP('Reported Performance Table'!E187,'Master List'!$B$45:$D$143,3,FALSE)="","No",VLOOKUP('Reported Performance Table'!E187,'Master List'!$B$45:$D$143,3,FALSE))</f>
        <v>#N/A</v>
      </c>
      <c r="J187" s="164" t="str">
        <f>IF('Reported Performance Table'!E187="","",
  IF('Reported Performance Table'!F187="Yes",
   IF('Reported Performance Table'!G187="Premium","Premium_LUNA_CCT","LUNA_CCT"),
   IF('Reported Performance Table'!C187="Outdoor Luminaires",
    IF(OR('Reported Performance Table'!E187="Fuel Pump Canopy Luminaires",'Reported Performance Table'!E187="Sports Lighting"),
     IF('Reported Performance Table'!G187="Premium","Premium_Sports_and_Fuel_Pump_CCT", "Sports_and_Fuel_Pump_CCT"),
     IF('Reported Performance Table'!G187="Premium","Premium_Outdoor_CCT","Outdoor_CCT")),
    IF('Reported Performance Table'!G187="Premium","Premium_CCT","Reported_CCT"))))</f>
        <v/>
      </c>
      <c r="K187" t="str">
        <f>IF('Reported Performance Table'!E187="","",IF(J187="LUNA_CCT",VLOOKUP('Reported Performance Table'!E187,'Master List'!$B$45:$E$143,4,FALSE),"Reported_BUG"))</f>
        <v/>
      </c>
      <c r="L187" t="str">
        <f>IF('Reported Performance Table'!E187="","",IF(AND('Reported Performance Table'!$F187="Yes",OR('Reported Performance Table'!$E187='Master List'!$B$45,'Reported Performance Table'!$E187='Master List'!$B$46,'Reported Performance Table'!$E187='Master List'!$B$47,'Reported Performance Table'!$E187='Master List'!$B$49,'Reported Performance Table'!$E187='Master List'!$B$51,'Reported Performance Table'!$E187='Master List'!$B$115,'Reported Performance Table'!$E187='Master List'!$B$118,'Reported Performance Table'!$E187='Master List'!$B$142)),"LUNA_Dimming","Dimming_Capability_and_Range"))</f>
        <v/>
      </c>
      <c r="M187" s="100" t="e">
        <f>'Reported Performance Table'!#REF!</f>
        <v>#REF!</v>
      </c>
      <c r="N187" s="100" t="e">
        <f>'Reported Performance Table'!#REF!</f>
        <v>#REF!</v>
      </c>
      <c r="O187" s="100" t="e">
        <f>'Reported Performance Table'!#REF!</f>
        <v>#REF!</v>
      </c>
      <c r="P187" t="str">
        <f t="shared" si="5"/>
        <v>No</v>
      </c>
    </row>
    <row r="188" spans="1:16" x14ac:dyDescent="0.25">
      <c r="A188" s="54">
        <v>195</v>
      </c>
      <c r="B188" s="55"/>
      <c r="D188" s="21" t="e">
        <f>VLOOKUP('Reported Performance Table'!D188,'Master List'!$B$22:$C$41,2,FALSE)</f>
        <v>#N/A</v>
      </c>
      <c r="E188" t="e">
        <f>VLOOKUP('Reported Performance Table'!E188,'Master List'!$B$45:$C$143,2,FALSE)</f>
        <v>#N/A</v>
      </c>
      <c r="F188" t="e">
        <f>VLOOKUP('Reported Performance Table'!D188,'Master List'!$B$22:$D$42,3,FALSE)</f>
        <v>#N/A</v>
      </c>
      <c r="G188" s="92" t="e">
        <f>VLOOKUP('Reported Performance Table'!C188,'Master List'!$B$11:$D$19,3,FALSE)</f>
        <v>#N/A</v>
      </c>
      <c r="H188" t="e">
        <f t="shared" si="4"/>
        <v>#N/A</v>
      </c>
      <c r="I188" t="e">
        <f>IF(VLOOKUP('Reported Performance Table'!E188,'Master List'!$B$45:$D$143,3,FALSE)="","No",VLOOKUP('Reported Performance Table'!E188,'Master List'!$B$45:$D$143,3,FALSE))</f>
        <v>#N/A</v>
      </c>
      <c r="J188" s="164" t="str">
        <f>IF('Reported Performance Table'!E188="","",
  IF('Reported Performance Table'!F188="Yes",
   IF('Reported Performance Table'!G188="Premium","Premium_LUNA_CCT","LUNA_CCT"),
   IF('Reported Performance Table'!C188="Outdoor Luminaires",
    IF(OR('Reported Performance Table'!E188="Fuel Pump Canopy Luminaires",'Reported Performance Table'!E188="Sports Lighting"),
     IF('Reported Performance Table'!G188="Premium","Premium_Sports_and_Fuel_Pump_CCT", "Sports_and_Fuel_Pump_CCT"),
     IF('Reported Performance Table'!G188="Premium","Premium_Outdoor_CCT","Outdoor_CCT")),
    IF('Reported Performance Table'!G188="Premium","Premium_CCT","Reported_CCT"))))</f>
        <v/>
      </c>
      <c r="K188" t="str">
        <f>IF('Reported Performance Table'!E188="","",IF(J188="LUNA_CCT",VLOOKUP('Reported Performance Table'!E188,'Master List'!$B$45:$E$143,4,FALSE),"Reported_BUG"))</f>
        <v/>
      </c>
      <c r="L188" t="str">
        <f>IF('Reported Performance Table'!E188="","",IF(AND('Reported Performance Table'!$F188="Yes",OR('Reported Performance Table'!$E188='Master List'!$B$45,'Reported Performance Table'!$E188='Master List'!$B$46,'Reported Performance Table'!$E188='Master List'!$B$47,'Reported Performance Table'!$E188='Master List'!$B$49,'Reported Performance Table'!$E188='Master List'!$B$51,'Reported Performance Table'!$E188='Master List'!$B$115,'Reported Performance Table'!$E188='Master List'!$B$118,'Reported Performance Table'!$E188='Master List'!$B$142)),"LUNA_Dimming","Dimming_Capability_and_Range"))</f>
        <v/>
      </c>
      <c r="M188" s="100" t="e">
        <f>'Reported Performance Table'!#REF!</f>
        <v>#REF!</v>
      </c>
      <c r="N188" s="100" t="e">
        <f>'Reported Performance Table'!#REF!</f>
        <v>#REF!</v>
      </c>
      <c r="O188" s="100" t="e">
        <f>'Reported Performance Table'!#REF!</f>
        <v>#REF!</v>
      </c>
      <c r="P188" t="str">
        <f t="shared" si="5"/>
        <v>No</v>
      </c>
    </row>
    <row r="189" spans="1:16" x14ac:dyDescent="0.25">
      <c r="A189" s="54">
        <v>196</v>
      </c>
      <c r="B189" s="55"/>
      <c r="D189" s="21" t="e">
        <f>VLOOKUP('Reported Performance Table'!D189,'Master List'!$B$22:$C$41,2,FALSE)</f>
        <v>#N/A</v>
      </c>
      <c r="E189" t="e">
        <f>VLOOKUP('Reported Performance Table'!E189,'Master List'!$B$45:$C$143,2,FALSE)</f>
        <v>#N/A</v>
      </c>
      <c r="F189" t="e">
        <f>VLOOKUP('Reported Performance Table'!D189,'Master List'!$B$22:$D$42,3,FALSE)</f>
        <v>#N/A</v>
      </c>
      <c r="G189" s="92" t="e">
        <f>VLOOKUP('Reported Performance Table'!C189,'Master List'!$B$11:$D$19,3,FALSE)</f>
        <v>#N/A</v>
      </c>
      <c r="H189" t="e">
        <f t="shared" si="4"/>
        <v>#N/A</v>
      </c>
      <c r="I189" t="e">
        <f>IF(VLOOKUP('Reported Performance Table'!E189,'Master List'!$B$45:$D$143,3,FALSE)="","No",VLOOKUP('Reported Performance Table'!E189,'Master List'!$B$45:$D$143,3,FALSE))</f>
        <v>#N/A</v>
      </c>
      <c r="J189" s="164" t="str">
        <f>IF('Reported Performance Table'!E189="","",
  IF('Reported Performance Table'!F189="Yes",
   IF('Reported Performance Table'!G189="Premium","Premium_LUNA_CCT","LUNA_CCT"),
   IF('Reported Performance Table'!C189="Outdoor Luminaires",
    IF(OR('Reported Performance Table'!E189="Fuel Pump Canopy Luminaires",'Reported Performance Table'!E189="Sports Lighting"),
     IF('Reported Performance Table'!G189="Premium","Premium_Sports_and_Fuel_Pump_CCT", "Sports_and_Fuel_Pump_CCT"),
     IF('Reported Performance Table'!G189="Premium","Premium_Outdoor_CCT","Outdoor_CCT")),
    IF('Reported Performance Table'!G189="Premium","Premium_CCT","Reported_CCT"))))</f>
        <v/>
      </c>
      <c r="K189" t="str">
        <f>IF('Reported Performance Table'!E189="","",IF(J189="LUNA_CCT",VLOOKUP('Reported Performance Table'!E189,'Master List'!$B$45:$E$143,4,FALSE),"Reported_BUG"))</f>
        <v/>
      </c>
      <c r="L189" t="str">
        <f>IF('Reported Performance Table'!E189="","",IF(AND('Reported Performance Table'!$F189="Yes",OR('Reported Performance Table'!$E189='Master List'!$B$45,'Reported Performance Table'!$E189='Master List'!$B$46,'Reported Performance Table'!$E189='Master List'!$B$47,'Reported Performance Table'!$E189='Master List'!$B$49,'Reported Performance Table'!$E189='Master List'!$B$51,'Reported Performance Table'!$E189='Master List'!$B$115,'Reported Performance Table'!$E189='Master List'!$B$118,'Reported Performance Table'!$E189='Master List'!$B$142)),"LUNA_Dimming","Dimming_Capability_and_Range"))</f>
        <v/>
      </c>
      <c r="M189" s="100" t="e">
        <f>'Reported Performance Table'!#REF!</f>
        <v>#REF!</v>
      </c>
      <c r="N189" s="100" t="e">
        <f>'Reported Performance Table'!#REF!</f>
        <v>#REF!</v>
      </c>
      <c r="O189" s="100" t="e">
        <f>'Reported Performance Table'!#REF!</f>
        <v>#REF!</v>
      </c>
      <c r="P189" t="str">
        <f t="shared" si="5"/>
        <v>No</v>
      </c>
    </row>
    <row r="190" spans="1:16" x14ac:dyDescent="0.25">
      <c r="A190" s="54">
        <v>197</v>
      </c>
      <c r="B190" s="55"/>
      <c r="D190" s="21" t="e">
        <f>VLOOKUP('Reported Performance Table'!D190,'Master List'!$B$22:$C$41,2,FALSE)</f>
        <v>#N/A</v>
      </c>
      <c r="E190" t="e">
        <f>VLOOKUP('Reported Performance Table'!E190,'Master List'!$B$45:$C$143,2,FALSE)</f>
        <v>#N/A</v>
      </c>
      <c r="F190" t="e">
        <f>VLOOKUP('Reported Performance Table'!D190,'Master List'!$B$22:$D$42,3,FALSE)</f>
        <v>#N/A</v>
      </c>
      <c r="G190" s="92" t="e">
        <f>VLOOKUP('Reported Performance Table'!C190,'Master List'!$B$11:$D$19,3,FALSE)</f>
        <v>#N/A</v>
      </c>
      <c r="H190" t="e">
        <f t="shared" si="4"/>
        <v>#N/A</v>
      </c>
      <c r="I190" t="e">
        <f>IF(VLOOKUP('Reported Performance Table'!E190,'Master List'!$B$45:$D$143,3,FALSE)="","No",VLOOKUP('Reported Performance Table'!E190,'Master List'!$B$45:$D$143,3,FALSE))</f>
        <v>#N/A</v>
      </c>
      <c r="J190" s="164" t="str">
        <f>IF('Reported Performance Table'!E190="","",
  IF('Reported Performance Table'!F190="Yes",
   IF('Reported Performance Table'!G190="Premium","Premium_LUNA_CCT","LUNA_CCT"),
   IF('Reported Performance Table'!C190="Outdoor Luminaires",
    IF(OR('Reported Performance Table'!E190="Fuel Pump Canopy Luminaires",'Reported Performance Table'!E190="Sports Lighting"),
     IF('Reported Performance Table'!G190="Premium","Premium_Sports_and_Fuel_Pump_CCT", "Sports_and_Fuel_Pump_CCT"),
     IF('Reported Performance Table'!G190="Premium","Premium_Outdoor_CCT","Outdoor_CCT")),
    IF('Reported Performance Table'!G190="Premium","Premium_CCT","Reported_CCT"))))</f>
        <v/>
      </c>
      <c r="K190" t="str">
        <f>IF('Reported Performance Table'!E190="","",IF(J190="LUNA_CCT",VLOOKUP('Reported Performance Table'!E190,'Master List'!$B$45:$E$143,4,FALSE),"Reported_BUG"))</f>
        <v/>
      </c>
      <c r="L190" t="str">
        <f>IF('Reported Performance Table'!E190="","",IF(AND('Reported Performance Table'!$F190="Yes",OR('Reported Performance Table'!$E190='Master List'!$B$45,'Reported Performance Table'!$E190='Master List'!$B$46,'Reported Performance Table'!$E190='Master List'!$B$47,'Reported Performance Table'!$E190='Master List'!$B$49,'Reported Performance Table'!$E190='Master List'!$B$51,'Reported Performance Table'!$E190='Master List'!$B$115,'Reported Performance Table'!$E190='Master List'!$B$118,'Reported Performance Table'!$E190='Master List'!$B$142)),"LUNA_Dimming","Dimming_Capability_and_Range"))</f>
        <v/>
      </c>
      <c r="M190" s="100" t="e">
        <f>'Reported Performance Table'!#REF!</f>
        <v>#REF!</v>
      </c>
      <c r="N190" s="100" t="e">
        <f>'Reported Performance Table'!#REF!</f>
        <v>#REF!</v>
      </c>
      <c r="O190" s="100" t="e">
        <f>'Reported Performance Table'!#REF!</f>
        <v>#REF!</v>
      </c>
      <c r="P190" t="str">
        <f t="shared" si="5"/>
        <v>No</v>
      </c>
    </row>
    <row r="191" spans="1:16" x14ac:dyDescent="0.25">
      <c r="A191" s="54">
        <v>198</v>
      </c>
      <c r="B191" s="55"/>
      <c r="D191" s="21" t="e">
        <f>VLOOKUP('Reported Performance Table'!D191,'Master List'!$B$22:$C$41,2,FALSE)</f>
        <v>#N/A</v>
      </c>
      <c r="E191" t="e">
        <f>VLOOKUP('Reported Performance Table'!E191,'Master List'!$B$45:$C$143,2,FALSE)</f>
        <v>#N/A</v>
      </c>
      <c r="F191" t="e">
        <f>VLOOKUP('Reported Performance Table'!D191,'Master List'!$B$22:$D$42,3,FALSE)</f>
        <v>#N/A</v>
      </c>
      <c r="G191" s="92" t="e">
        <f>VLOOKUP('Reported Performance Table'!C191,'Master List'!$B$11:$D$19,3,FALSE)</f>
        <v>#N/A</v>
      </c>
      <c r="H191" t="e">
        <f t="shared" si="4"/>
        <v>#N/A</v>
      </c>
      <c r="I191" t="e">
        <f>IF(VLOOKUP('Reported Performance Table'!E191,'Master List'!$B$45:$D$143,3,FALSE)="","No",VLOOKUP('Reported Performance Table'!E191,'Master List'!$B$45:$D$143,3,FALSE))</f>
        <v>#N/A</v>
      </c>
      <c r="J191" s="164" t="str">
        <f>IF('Reported Performance Table'!E191="","",
  IF('Reported Performance Table'!F191="Yes",
   IF('Reported Performance Table'!G191="Premium","Premium_LUNA_CCT","LUNA_CCT"),
   IF('Reported Performance Table'!C191="Outdoor Luminaires",
    IF(OR('Reported Performance Table'!E191="Fuel Pump Canopy Luminaires",'Reported Performance Table'!E191="Sports Lighting"),
     IF('Reported Performance Table'!G191="Premium","Premium_Sports_and_Fuel_Pump_CCT", "Sports_and_Fuel_Pump_CCT"),
     IF('Reported Performance Table'!G191="Premium","Premium_Outdoor_CCT","Outdoor_CCT")),
    IF('Reported Performance Table'!G191="Premium","Premium_CCT","Reported_CCT"))))</f>
        <v/>
      </c>
      <c r="K191" t="str">
        <f>IF('Reported Performance Table'!E191="","",IF(J191="LUNA_CCT",VLOOKUP('Reported Performance Table'!E191,'Master List'!$B$45:$E$143,4,FALSE),"Reported_BUG"))</f>
        <v/>
      </c>
      <c r="L191" t="str">
        <f>IF('Reported Performance Table'!E191="","",IF(AND('Reported Performance Table'!$F191="Yes",OR('Reported Performance Table'!$E191='Master List'!$B$45,'Reported Performance Table'!$E191='Master List'!$B$46,'Reported Performance Table'!$E191='Master List'!$B$47,'Reported Performance Table'!$E191='Master List'!$B$49,'Reported Performance Table'!$E191='Master List'!$B$51,'Reported Performance Table'!$E191='Master List'!$B$115,'Reported Performance Table'!$E191='Master List'!$B$118,'Reported Performance Table'!$E191='Master List'!$B$142)),"LUNA_Dimming","Dimming_Capability_and_Range"))</f>
        <v/>
      </c>
      <c r="M191" s="100" t="e">
        <f>'Reported Performance Table'!#REF!</f>
        <v>#REF!</v>
      </c>
      <c r="N191" s="100" t="e">
        <f>'Reported Performance Table'!#REF!</f>
        <v>#REF!</v>
      </c>
      <c r="O191" s="100" t="e">
        <f>'Reported Performance Table'!#REF!</f>
        <v>#REF!</v>
      </c>
      <c r="P191" t="str">
        <f t="shared" si="5"/>
        <v>No</v>
      </c>
    </row>
    <row r="192" spans="1:16" x14ac:dyDescent="0.25">
      <c r="A192" s="54">
        <v>199</v>
      </c>
      <c r="B192" s="55"/>
      <c r="D192" s="21" t="e">
        <f>VLOOKUP('Reported Performance Table'!D192,'Master List'!$B$22:$C$41,2,FALSE)</f>
        <v>#N/A</v>
      </c>
      <c r="E192" t="e">
        <f>VLOOKUP('Reported Performance Table'!E192,'Master List'!$B$45:$C$143,2,FALSE)</f>
        <v>#N/A</v>
      </c>
      <c r="F192" t="e">
        <f>VLOOKUP('Reported Performance Table'!D192,'Master List'!$B$22:$D$42,3,FALSE)</f>
        <v>#N/A</v>
      </c>
      <c r="G192" s="92" t="e">
        <f>VLOOKUP('Reported Performance Table'!C192,'Master List'!$B$11:$D$19,3,FALSE)</f>
        <v>#N/A</v>
      </c>
      <c r="H192" t="e">
        <f t="shared" si="4"/>
        <v>#N/A</v>
      </c>
      <c r="I192" t="e">
        <f>IF(VLOOKUP('Reported Performance Table'!E192,'Master List'!$B$45:$D$143,3,FALSE)="","No",VLOOKUP('Reported Performance Table'!E192,'Master List'!$B$45:$D$143,3,FALSE))</f>
        <v>#N/A</v>
      </c>
      <c r="J192" s="164" t="str">
        <f>IF('Reported Performance Table'!E192="","",
  IF('Reported Performance Table'!F192="Yes",
   IF('Reported Performance Table'!G192="Premium","Premium_LUNA_CCT","LUNA_CCT"),
   IF('Reported Performance Table'!C192="Outdoor Luminaires",
    IF(OR('Reported Performance Table'!E192="Fuel Pump Canopy Luminaires",'Reported Performance Table'!E192="Sports Lighting"),
     IF('Reported Performance Table'!G192="Premium","Premium_Sports_and_Fuel_Pump_CCT", "Sports_and_Fuel_Pump_CCT"),
     IF('Reported Performance Table'!G192="Premium","Premium_Outdoor_CCT","Outdoor_CCT")),
    IF('Reported Performance Table'!G192="Premium","Premium_CCT","Reported_CCT"))))</f>
        <v/>
      </c>
      <c r="K192" t="str">
        <f>IF('Reported Performance Table'!E192="","",IF(J192="LUNA_CCT",VLOOKUP('Reported Performance Table'!E192,'Master List'!$B$45:$E$143,4,FALSE),"Reported_BUG"))</f>
        <v/>
      </c>
      <c r="L192" t="str">
        <f>IF('Reported Performance Table'!E192="","",IF(AND('Reported Performance Table'!$F192="Yes",OR('Reported Performance Table'!$E192='Master List'!$B$45,'Reported Performance Table'!$E192='Master List'!$B$46,'Reported Performance Table'!$E192='Master List'!$B$47,'Reported Performance Table'!$E192='Master List'!$B$49,'Reported Performance Table'!$E192='Master List'!$B$51,'Reported Performance Table'!$E192='Master List'!$B$115,'Reported Performance Table'!$E192='Master List'!$B$118,'Reported Performance Table'!$E192='Master List'!$B$142)),"LUNA_Dimming","Dimming_Capability_and_Range"))</f>
        <v/>
      </c>
      <c r="M192" s="100" t="e">
        <f>'Reported Performance Table'!#REF!</f>
        <v>#REF!</v>
      </c>
      <c r="N192" s="100" t="e">
        <f>'Reported Performance Table'!#REF!</f>
        <v>#REF!</v>
      </c>
      <c r="O192" s="100" t="e">
        <f>'Reported Performance Table'!#REF!</f>
        <v>#REF!</v>
      </c>
      <c r="P192" t="str">
        <f t="shared" si="5"/>
        <v>No</v>
      </c>
    </row>
    <row r="193" spans="1:16" x14ac:dyDescent="0.25">
      <c r="A193" s="54">
        <v>200</v>
      </c>
      <c r="B193" s="55"/>
      <c r="D193" s="21" t="e">
        <f>VLOOKUP('Reported Performance Table'!D193,'Master List'!$B$22:$C$41,2,FALSE)</f>
        <v>#N/A</v>
      </c>
      <c r="E193" t="e">
        <f>VLOOKUP('Reported Performance Table'!E193,'Master List'!$B$45:$C$143,2,FALSE)</f>
        <v>#N/A</v>
      </c>
      <c r="F193" t="e">
        <f>VLOOKUP('Reported Performance Table'!D193,'Master List'!$B$22:$D$42,3,FALSE)</f>
        <v>#N/A</v>
      </c>
      <c r="G193" s="92" t="e">
        <f>VLOOKUP('Reported Performance Table'!C193,'Master List'!$B$11:$D$19,3,FALSE)</f>
        <v>#N/A</v>
      </c>
      <c r="H193" t="e">
        <f t="shared" si="4"/>
        <v>#N/A</v>
      </c>
      <c r="I193" t="e">
        <f>IF(VLOOKUP('Reported Performance Table'!E193,'Master List'!$B$45:$D$143,3,FALSE)="","No",VLOOKUP('Reported Performance Table'!E193,'Master List'!$B$45:$D$143,3,FALSE))</f>
        <v>#N/A</v>
      </c>
      <c r="J193" s="164" t="str">
        <f>IF('Reported Performance Table'!E193="","",
  IF('Reported Performance Table'!F193="Yes",
   IF('Reported Performance Table'!G193="Premium","Premium_LUNA_CCT","LUNA_CCT"),
   IF('Reported Performance Table'!C193="Outdoor Luminaires",
    IF(OR('Reported Performance Table'!E193="Fuel Pump Canopy Luminaires",'Reported Performance Table'!E193="Sports Lighting"),
     IF('Reported Performance Table'!G193="Premium","Premium_Sports_and_Fuel_Pump_CCT", "Sports_and_Fuel_Pump_CCT"),
     IF('Reported Performance Table'!G193="Premium","Premium_Outdoor_CCT","Outdoor_CCT")),
    IF('Reported Performance Table'!G193="Premium","Premium_CCT","Reported_CCT"))))</f>
        <v/>
      </c>
      <c r="K193" t="str">
        <f>IF('Reported Performance Table'!E193="","",IF(J193="LUNA_CCT",VLOOKUP('Reported Performance Table'!E193,'Master List'!$B$45:$E$143,4,FALSE),"Reported_BUG"))</f>
        <v/>
      </c>
      <c r="L193" t="str">
        <f>IF('Reported Performance Table'!E193="","",IF(AND('Reported Performance Table'!$F193="Yes",OR('Reported Performance Table'!$E193='Master List'!$B$45,'Reported Performance Table'!$E193='Master List'!$B$46,'Reported Performance Table'!$E193='Master List'!$B$47,'Reported Performance Table'!$E193='Master List'!$B$49,'Reported Performance Table'!$E193='Master List'!$B$51,'Reported Performance Table'!$E193='Master List'!$B$115,'Reported Performance Table'!$E193='Master List'!$B$118,'Reported Performance Table'!$E193='Master List'!$B$142)),"LUNA_Dimming","Dimming_Capability_and_Range"))</f>
        <v/>
      </c>
      <c r="M193" s="100" t="e">
        <f>'Reported Performance Table'!#REF!</f>
        <v>#REF!</v>
      </c>
      <c r="N193" s="100" t="e">
        <f>'Reported Performance Table'!#REF!</f>
        <v>#REF!</v>
      </c>
      <c r="O193" s="100" t="e">
        <f>'Reported Performance Table'!#REF!</f>
        <v>#REF!</v>
      </c>
      <c r="P193" t="str">
        <f t="shared" si="5"/>
        <v>No</v>
      </c>
    </row>
    <row r="194" spans="1:16" x14ac:dyDescent="0.25">
      <c r="A194" s="54">
        <v>201</v>
      </c>
      <c r="B194" s="55"/>
      <c r="D194" s="21" t="e">
        <f>VLOOKUP('Reported Performance Table'!D194,'Master List'!$B$22:$C$41,2,FALSE)</f>
        <v>#N/A</v>
      </c>
      <c r="E194" t="e">
        <f>VLOOKUP('Reported Performance Table'!E194,'Master List'!$B$45:$C$143,2,FALSE)</f>
        <v>#N/A</v>
      </c>
      <c r="F194" t="e">
        <f>VLOOKUP('Reported Performance Table'!D194,'Master List'!$B$22:$D$42,3,FALSE)</f>
        <v>#N/A</v>
      </c>
      <c r="G194" s="92" t="e">
        <f>VLOOKUP('Reported Performance Table'!C194,'Master List'!$B$11:$D$19,3,FALSE)</f>
        <v>#N/A</v>
      </c>
      <c r="H194" t="e">
        <f t="shared" si="4"/>
        <v>#N/A</v>
      </c>
      <c r="I194" t="e">
        <f>IF(VLOOKUP('Reported Performance Table'!E194,'Master List'!$B$45:$D$143,3,FALSE)="","No",VLOOKUP('Reported Performance Table'!E194,'Master List'!$B$45:$D$143,3,FALSE))</f>
        <v>#N/A</v>
      </c>
      <c r="J194" s="164" t="str">
        <f>IF('Reported Performance Table'!E194="","",
  IF('Reported Performance Table'!F194="Yes",
   IF('Reported Performance Table'!G194="Premium","Premium_LUNA_CCT","LUNA_CCT"),
   IF('Reported Performance Table'!C194="Outdoor Luminaires",
    IF(OR('Reported Performance Table'!E194="Fuel Pump Canopy Luminaires",'Reported Performance Table'!E194="Sports Lighting"),
     IF('Reported Performance Table'!G194="Premium","Premium_Sports_and_Fuel_Pump_CCT", "Sports_and_Fuel_Pump_CCT"),
     IF('Reported Performance Table'!G194="Premium","Premium_Outdoor_CCT","Outdoor_CCT")),
    IF('Reported Performance Table'!G194="Premium","Premium_CCT","Reported_CCT"))))</f>
        <v/>
      </c>
      <c r="K194" t="str">
        <f>IF('Reported Performance Table'!E194="","",IF(J194="LUNA_CCT",VLOOKUP('Reported Performance Table'!E194,'Master List'!$B$45:$E$143,4,FALSE),"Reported_BUG"))</f>
        <v/>
      </c>
      <c r="L194" t="str">
        <f>IF('Reported Performance Table'!E194="","",IF(AND('Reported Performance Table'!$F194="Yes",OR('Reported Performance Table'!$E194='Master List'!$B$45,'Reported Performance Table'!$E194='Master List'!$B$46,'Reported Performance Table'!$E194='Master List'!$B$47,'Reported Performance Table'!$E194='Master List'!$B$49,'Reported Performance Table'!$E194='Master List'!$B$51,'Reported Performance Table'!$E194='Master List'!$B$115,'Reported Performance Table'!$E194='Master List'!$B$118,'Reported Performance Table'!$E194='Master List'!$B$142)),"LUNA_Dimming","Dimming_Capability_and_Range"))</f>
        <v/>
      </c>
      <c r="M194" s="100" t="e">
        <f>'Reported Performance Table'!#REF!</f>
        <v>#REF!</v>
      </c>
      <c r="N194" s="100" t="e">
        <f>'Reported Performance Table'!#REF!</f>
        <v>#REF!</v>
      </c>
      <c r="O194" s="100" t="e">
        <f>'Reported Performance Table'!#REF!</f>
        <v>#REF!</v>
      </c>
      <c r="P194" t="str">
        <f t="shared" si="5"/>
        <v>No</v>
      </c>
    </row>
    <row r="195" spans="1:16" x14ac:dyDescent="0.25">
      <c r="A195" s="54">
        <v>202</v>
      </c>
      <c r="B195" s="55"/>
      <c r="D195" s="21" t="e">
        <f>VLOOKUP('Reported Performance Table'!D195,'Master List'!$B$22:$C$41,2,FALSE)</f>
        <v>#N/A</v>
      </c>
      <c r="E195" t="e">
        <f>VLOOKUP('Reported Performance Table'!E195,'Master List'!$B$45:$C$143,2,FALSE)</f>
        <v>#N/A</v>
      </c>
      <c r="F195" t="e">
        <f>VLOOKUP('Reported Performance Table'!D195,'Master List'!$B$22:$D$42,3,FALSE)</f>
        <v>#N/A</v>
      </c>
      <c r="G195" s="92" t="e">
        <f>VLOOKUP('Reported Performance Table'!C195,'Master List'!$B$11:$D$19,3,FALSE)</f>
        <v>#N/A</v>
      </c>
      <c r="H195" t="e">
        <f t="shared" si="4"/>
        <v>#N/A</v>
      </c>
      <c r="I195" t="e">
        <f>IF(VLOOKUP('Reported Performance Table'!E195,'Master List'!$B$45:$D$143,3,FALSE)="","No",VLOOKUP('Reported Performance Table'!E195,'Master List'!$B$45:$D$143,3,FALSE))</f>
        <v>#N/A</v>
      </c>
      <c r="J195" s="164" t="str">
        <f>IF('Reported Performance Table'!E195="","",
  IF('Reported Performance Table'!F195="Yes",
   IF('Reported Performance Table'!G195="Premium","Premium_LUNA_CCT","LUNA_CCT"),
   IF('Reported Performance Table'!C195="Outdoor Luminaires",
    IF(OR('Reported Performance Table'!E195="Fuel Pump Canopy Luminaires",'Reported Performance Table'!E195="Sports Lighting"),
     IF('Reported Performance Table'!G195="Premium","Premium_Sports_and_Fuel_Pump_CCT", "Sports_and_Fuel_Pump_CCT"),
     IF('Reported Performance Table'!G195="Premium","Premium_Outdoor_CCT","Outdoor_CCT")),
    IF('Reported Performance Table'!G195="Premium","Premium_CCT","Reported_CCT"))))</f>
        <v/>
      </c>
      <c r="K195" t="str">
        <f>IF('Reported Performance Table'!E195="","",IF(J195="LUNA_CCT",VLOOKUP('Reported Performance Table'!E195,'Master List'!$B$45:$E$143,4,FALSE),"Reported_BUG"))</f>
        <v/>
      </c>
      <c r="L195" t="str">
        <f>IF('Reported Performance Table'!E195="","",IF(AND('Reported Performance Table'!$F195="Yes",OR('Reported Performance Table'!$E195='Master List'!$B$45,'Reported Performance Table'!$E195='Master List'!$B$46,'Reported Performance Table'!$E195='Master List'!$B$47,'Reported Performance Table'!$E195='Master List'!$B$49,'Reported Performance Table'!$E195='Master List'!$B$51,'Reported Performance Table'!$E195='Master List'!$B$115,'Reported Performance Table'!$E195='Master List'!$B$118,'Reported Performance Table'!$E195='Master List'!$B$142)),"LUNA_Dimming","Dimming_Capability_and_Range"))</f>
        <v/>
      </c>
      <c r="M195" s="100" t="e">
        <f>'Reported Performance Table'!#REF!</f>
        <v>#REF!</v>
      </c>
      <c r="N195" s="100" t="e">
        <f>'Reported Performance Table'!#REF!</f>
        <v>#REF!</v>
      </c>
      <c r="O195" s="100" t="e">
        <f>'Reported Performance Table'!#REF!</f>
        <v>#REF!</v>
      </c>
      <c r="P195" t="str">
        <f t="shared" si="5"/>
        <v>No</v>
      </c>
    </row>
    <row r="196" spans="1:16" x14ac:dyDescent="0.25">
      <c r="A196" s="54">
        <v>203</v>
      </c>
      <c r="B196" s="55"/>
      <c r="D196" s="21" t="e">
        <f>VLOOKUP('Reported Performance Table'!D196,'Master List'!$B$22:$C$41,2,FALSE)</f>
        <v>#N/A</v>
      </c>
      <c r="E196" t="e">
        <f>VLOOKUP('Reported Performance Table'!E196,'Master List'!$B$45:$C$143,2,FALSE)</f>
        <v>#N/A</v>
      </c>
      <c r="F196" t="e">
        <f>VLOOKUP('Reported Performance Table'!D196,'Master List'!$B$22:$D$42,3,FALSE)</f>
        <v>#N/A</v>
      </c>
      <c r="G196" s="92" t="e">
        <f>VLOOKUP('Reported Performance Table'!C196,'Master List'!$B$11:$D$19,3,FALSE)</f>
        <v>#N/A</v>
      </c>
      <c r="H196" t="e">
        <f t="shared" si="4"/>
        <v>#N/A</v>
      </c>
      <c r="I196" t="e">
        <f>IF(VLOOKUP('Reported Performance Table'!E196,'Master List'!$B$45:$D$143,3,FALSE)="","No",VLOOKUP('Reported Performance Table'!E196,'Master List'!$B$45:$D$143,3,FALSE))</f>
        <v>#N/A</v>
      </c>
      <c r="J196" s="164" t="str">
        <f>IF('Reported Performance Table'!E196="","",
  IF('Reported Performance Table'!F196="Yes",
   IF('Reported Performance Table'!G196="Premium","Premium_LUNA_CCT","LUNA_CCT"),
   IF('Reported Performance Table'!C196="Outdoor Luminaires",
    IF(OR('Reported Performance Table'!E196="Fuel Pump Canopy Luminaires",'Reported Performance Table'!E196="Sports Lighting"),
     IF('Reported Performance Table'!G196="Premium","Premium_Sports_and_Fuel_Pump_CCT", "Sports_and_Fuel_Pump_CCT"),
     IF('Reported Performance Table'!G196="Premium","Premium_Outdoor_CCT","Outdoor_CCT")),
    IF('Reported Performance Table'!G196="Premium","Premium_CCT","Reported_CCT"))))</f>
        <v/>
      </c>
      <c r="K196" t="str">
        <f>IF('Reported Performance Table'!E196="","",IF(J196="LUNA_CCT",VLOOKUP('Reported Performance Table'!E196,'Master List'!$B$45:$E$143,4,FALSE),"Reported_BUG"))</f>
        <v/>
      </c>
      <c r="L196" t="str">
        <f>IF('Reported Performance Table'!E196="","",IF(AND('Reported Performance Table'!$F196="Yes",OR('Reported Performance Table'!$E196='Master List'!$B$45,'Reported Performance Table'!$E196='Master List'!$B$46,'Reported Performance Table'!$E196='Master List'!$B$47,'Reported Performance Table'!$E196='Master List'!$B$49,'Reported Performance Table'!$E196='Master List'!$B$51,'Reported Performance Table'!$E196='Master List'!$B$115,'Reported Performance Table'!$E196='Master List'!$B$118,'Reported Performance Table'!$E196='Master List'!$B$142)),"LUNA_Dimming","Dimming_Capability_and_Range"))</f>
        <v/>
      </c>
      <c r="M196" s="100" t="e">
        <f>'Reported Performance Table'!#REF!</f>
        <v>#REF!</v>
      </c>
      <c r="N196" s="100" t="e">
        <f>'Reported Performance Table'!#REF!</f>
        <v>#REF!</v>
      </c>
      <c r="O196" s="100" t="e">
        <f>'Reported Performance Table'!#REF!</f>
        <v>#REF!</v>
      </c>
      <c r="P196" t="str">
        <f t="shared" si="5"/>
        <v>No</v>
      </c>
    </row>
    <row r="197" spans="1:16" x14ac:dyDescent="0.25">
      <c r="A197" s="54">
        <v>204</v>
      </c>
      <c r="B197" s="55"/>
      <c r="D197" s="21" t="e">
        <f>VLOOKUP('Reported Performance Table'!D197,'Master List'!$B$22:$C$41,2,FALSE)</f>
        <v>#N/A</v>
      </c>
      <c r="E197" t="e">
        <f>VLOOKUP('Reported Performance Table'!E197,'Master List'!$B$45:$C$143,2,FALSE)</f>
        <v>#N/A</v>
      </c>
      <c r="F197" t="e">
        <f>VLOOKUP('Reported Performance Table'!D197,'Master List'!$B$22:$D$42,3,FALSE)</f>
        <v>#N/A</v>
      </c>
      <c r="G197" s="92" t="e">
        <f>VLOOKUP('Reported Performance Table'!C197,'Master List'!$B$11:$D$19,3,FALSE)</f>
        <v>#N/A</v>
      </c>
      <c r="H197" t="e">
        <f t="shared" si="4"/>
        <v>#N/A</v>
      </c>
      <c r="I197" t="e">
        <f>IF(VLOOKUP('Reported Performance Table'!E197,'Master List'!$B$45:$D$143,3,FALSE)="","No",VLOOKUP('Reported Performance Table'!E197,'Master List'!$B$45:$D$143,3,FALSE))</f>
        <v>#N/A</v>
      </c>
      <c r="J197" s="164" t="str">
        <f>IF('Reported Performance Table'!E197="","",
  IF('Reported Performance Table'!F197="Yes",
   IF('Reported Performance Table'!G197="Premium","Premium_LUNA_CCT","LUNA_CCT"),
   IF('Reported Performance Table'!C197="Outdoor Luminaires",
    IF(OR('Reported Performance Table'!E197="Fuel Pump Canopy Luminaires",'Reported Performance Table'!E197="Sports Lighting"),
     IF('Reported Performance Table'!G197="Premium","Premium_Sports_and_Fuel_Pump_CCT", "Sports_and_Fuel_Pump_CCT"),
     IF('Reported Performance Table'!G197="Premium","Premium_Outdoor_CCT","Outdoor_CCT")),
    IF('Reported Performance Table'!G197="Premium","Premium_CCT","Reported_CCT"))))</f>
        <v/>
      </c>
      <c r="K197" t="str">
        <f>IF('Reported Performance Table'!E197="","",IF(J197="LUNA_CCT",VLOOKUP('Reported Performance Table'!E197,'Master List'!$B$45:$E$143,4,FALSE),"Reported_BUG"))</f>
        <v/>
      </c>
      <c r="L197" t="str">
        <f>IF('Reported Performance Table'!E197="","",IF(AND('Reported Performance Table'!$F197="Yes",OR('Reported Performance Table'!$E197='Master List'!$B$45,'Reported Performance Table'!$E197='Master List'!$B$46,'Reported Performance Table'!$E197='Master List'!$B$47,'Reported Performance Table'!$E197='Master List'!$B$49,'Reported Performance Table'!$E197='Master List'!$B$51,'Reported Performance Table'!$E197='Master List'!$B$115,'Reported Performance Table'!$E197='Master List'!$B$118,'Reported Performance Table'!$E197='Master List'!$B$142)),"LUNA_Dimming","Dimming_Capability_and_Range"))</f>
        <v/>
      </c>
      <c r="M197" s="100" t="e">
        <f>'Reported Performance Table'!#REF!</f>
        <v>#REF!</v>
      </c>
      <c r="N197" s="100" t="e">
        <f>'Reported Performance Table'!#REF!</f>
        <v>#REF!</v>
      </c>
      <c r="O197" s="100" t="e">
        <f>'Reported Performance Table'!#REF!</f>
        <v>#REF!</v>
      </c>
      <c r="P197" t="str">
        <f t="shared" si="5"/>
        <v>No</v>
      </c>
    </row>
    <row r="198" spans="1:16" x14ac:dyDescent="0.25">
      <c r="A198" s="54">
        <v>205</v>
      </c>
      <c r="B198" s="55"/>
      <c r="D198" s="21" t="e">
        <f>VLOOKUP('Reported Performance Table'!D198,'Master List'!$B$22:$C$41,2,FALSE)</f>
        <v>#N/A</v>
      </c>
      <c r="E198" t="e">
        <f>VLOOKUP('Reported Performance Table'!E198,'Master List'!$B$45:$C$143,2,FALSE)</f>
        <v>#N/A</v>
      </c>
      <c r="F198" t="e">
        <f>VLOOKUP('Reported Performance Table'!D198,'Master List'!$B$22:$D$42,3,FALSE)</f>
        <v>#N/A</v>
      </c>
      <c r="G198" s="92" t="e">
        <f>VLOOKUP('Reported Performance Table'!C198,'Master List'!$B$11:$D$19,3,FALSE)</f>
        <v>#N/A</v>
      </c>
      <c r="H198" t="e">
        <f t="shared" si="4"/>
        <v>#N/A</v>
      </c>
      <c r="I198" t="e">
        <f>IF(VLOOKUP('Reported Performance Table'!E198,'Master List'!$B$45:$D$143,3,FALSE)="","No",VLOOKUP('Reported Performance Table'!E198,'Master List'!$B$45:$D$143,3,FALSE))</f>
        <v>#N/A</v>
      </c>
      <c r="J198" s="164" t="str">
        <f>IF('Reported Performance Table'!E198="","",
  IF('Reported Performance Table'!F198="Yes",
   IF('Reported Performance Table'!G198="Premium","Premium_LUNA_CCT","LUNA_CCT"),
   IF('Reported Performance Table'!C198="Outdoor Luminaires",
    IF(OR('Reported Performance Table'!E198="Fuel Pump Canopy Luminaires",'Reported Performance Table'!E198="Sports Lighting"),
     IF('Reported Performance Table'!G198="Premium","Premium_Sports_and_Fuel_Pump_CCT", "Sports_and_Fuel_Pump_CCT"),
     IF('Reported Performance Table'!G198="Premium","Premium_Outdoor_CCT","Outdoor_CCT")),
    IF('Reported Performance Table'!G198="Premium","Premium_CCT","Reported_CCT"))))</f>
        <v/>
      </c>
      <c r="K198" t="str">
        <f>IF('Reported Performance Table'!E198="","",IF(J198="LUNA_CCT",VLOOKUP('Reported Performance Table'!E198,'Master List'!$B$45:$E$143,4,FALSE),"Reported_BUG"))</f>
        <v/>
      </c>
      <c r="L198" t="str">
        <f>IF('Reported Performance Table'!E198="","",IF(AND('Reported Performance Table'!$F198="Yes",OR('Reported Performance Table'!$E198='Master List'!$B$45,'Reported Performance Table'!$E198='Master List'!$B$46,'Reported Performance Table'!$E198='Master List'!$B$47,'Reported Performance Table'!$E198='Master List'!$B$49,'Reported Performance Table'!$E198='Master List'!$B$51,'Reported Performance Table'!$E198='Master List'!$B$115,'Reported Performance Table'!$E198='Master List'!$B$118,'Reported Performance Table'!$E198='Master List'!$B$142)),"LUNA_Dimming","Dimming_Capability_and_Range"))</f>
        <v/>
      </c>
      <c r="M198" s="100" t="e">
        <f>'Reported Performance Table'!#REF!</f>
        <v>#REF!</v>
      </c>
      <c r="N198" s="100" t="e">
        <f>'Reported Performance Table'!#REF!</f>
        <v>#REF!</v>
      </c>
      <c r="O198" s="100" t="e">
        <f>'Reported Performance Table'!#REF!</f>
        <v>#REF!</v>
      </c>
      <c r="P198" t="str">
        <f t="shared" si="5"/>
        <v>No</v>
      </c>
    </row>
    <row r="199" spans="1:16" x14ac:dyDescent="0.25">
      <c r="A199" s="54">
        <v>206</v>
      </c>
      <c r="B199" s="55"/>
      <c r="D199" s="21" t="e">
        <f>VLOOKUP('Reported Performance Table'!D199,'Master List'!$B$22:$C$41,2,FALSE)</f>
        <v>#N/A</v>
      </c>
      <c r="E199" t="e">
        <f>VLOOKUP('Reported Performance Table'!E199,'Master List'!$B$45:$C$143,2,FALSE)</f>
        <v>#N/A</v>
      </c>
      <c r="F199" t="e">
        <f>VLOOKUP('Reported Performance Table'!D199,'Master List'!$B$22:$D$42,3,FALSE)</f>
        <v>#N/A</v>
      </c>
      <c r="G199" s="92" t="e">
        <f>VLOOKUP('Reported Performance Table'!C199,'Master List'!$B$11:$D$19,3,FALSE)</f>
        <v>#N/A</v>
      </c>
      <c r="H199" t="e">
        <f t="shared" si="4"/>
        <v>#N/A</v>
      </c>
      <c r="I199" t="e">
        <f>IF(VLOOKUP('Reported Performance Table'!E199,'Master List'!$B$45:$D$143,3,FALSE)="","No",VLOOKUP('Reported Performance Table'!E199,'Master List'!$B$45:$D$143,3,FALSE))</f>
        <v>#N/A</v>
      </c>
      <c r="J199" s="164" t="str">
        <f>IF('Reported Performance Table'!E199="","",
  IF('Reported Performance Table'!F199="Yes",
   IF('Reported Performance Table'!G199="Premium","Premium_LUNA_CCT","LUNA_CCT"),
   IF('Reported Performance Table'!C199="Outdoor Luminaires",
    IF(OR('Reported Performance Table'!E199="Fuel Pump Canopy Luminaires",'Reported Performance Table'!E199="Sports Lighting"),
     IF('Reported Performance Table'!G199="Premium","Premium_Sports_and_Fuel_Pump_CCT", "Sports_and_Fuel_Pump_CCT"),
     IF('Reported Performance Table'!G199="Premium","Premium_Outdoor_CCT","Outdoor_CCT")),
    IF('Reported Performance Table'!G199="Premium","Premium_CCT","Reported_CCT"))))</f>
        <v/>
      </c>
      <c r="K199" t="str">
        <f>IF('Reported Performance Table'!E199="","",IF(J199="LUNA_CCT",VLOOKUP('Reported Performance Table'!E199,'Master List'!$B$45:$E$143,4,FALSE),"Reported_BUG"))</f>
        <v/>
      </c>
      <c r="L199" t="str">
        <f>IF('Reported Performance Table'!E199="","",IF(AND('Reported Performance Table'!$F199="Yes",OR('Reported Performance Table'!$E199='Master List'!$B$45,'Reported Performance Table'!$E199='Master List'!$B$46,'Reported Performance Table'!$E199='Master List'!$B$47,'Reported Performance Table'!$E199='Master List'!$B$49,'Reported Performance Table'!$E199='Master List'!$B$51,'Reported Performance Table'!$E199='Master List'!$B$115,'Reported Performance Table'!$E199='Master List'!$B$118,'Reported Performance Table'!$E199='Master List'!$B$142)),"LUNA_Dimming","Dimming_Capability_and_Range"))</f>
        <v/>
      </c>
      <c r="M199" s="100" t="e">
        <f>'Reported Performance Table'!#REF!</f>
        <v>#REF!</v>
      </c>
      <c r="N199" s="100" t="e">
        <f>'Reported Performance Table'!#REF!</f>
        <v>#REF!</v>
      </c>
      <c r="O199" s="100" t="e">
        <f>'Reported Performance Table'!#REF!</f>
        <v>#REF!</v>
      </c>
      <c r="P199" t="str">
        <f t="shared" si="5"/>
        <v>No</v>
      </c>
    </row>
    <row r="200" spans="1:16" x14ac:dyDescent="0.25">
      <c r="A200" s="54">
        <v>207</v>
      </c>
      <c r="B200" s="55"/>
      <c r="D200" s="21" t="e">
        <f>VLOOKUP('Reported Performance Table'!D200,'Master List'!$B$22:$C$41,2,FALSE)</f>
        <v>#N/A</v>
      </c>
      <c r="E200" t="e">
        <f>VLOOKUP('Reported Performance Table'!E200,'Master List'!$B$45:$C$143,2,FALSE)</f>
        <v>#N/A</v>
      </c>
      <c r="F200" t="e">
        <f>VLOOKUP('Reported Performance Table'!D200,'Master List'!$B$22:$D$42,3,FALSE)</f>
        <v>#N/A</v>
      </c>
      <c r="G200" s="92" t="e">
        <f>VLOOKUP('Reported Performance Table'!C200,'Master List'!$B$11:$D$19,3,FALSE)</f>
        <v>#N/A</v>
      </c>
      <c r="H200" t="e">
        <f t="shared" si="4"/>
        <v>#N/A</v>
      </c>
      <c r="I200" t="e">
        <f>IF(VLOOKUP('Reported Performance Table'!E200,'Master List'!$B$45:$D$143,3,FALSE)="","No",VLOOKUP('Reported Performance Table'!E200,'Master List'!$B$45:$D$143,3,FALSE))</f>
        <v>#N/A</v>
      </c>
      <c r="J200" s="164" t="str">
        <f>IF('Reported Performance Table'!E200="","",
  IF('Reported Performance Table'!F200="Yes",
   IF('Reported Performance Table'!G200="Premium","Premium_LUNA_CCT","LUNA_CCT"),
   IF('Reported Performance Table'!C200="Outdoor Luminaires",
    IF(OR('Reported Performance Table'!E200="Fuel Pump Canopy Luminaires",'Reported Performance Table'!E200="Sports Lighting"),
     IF('Reported Performance Table'!G200="Premium","Premium_Sports_and_Fuel_Pump_CCT", "Sports_and_Fuel_Pump_CCT"),
     IF('Reported Performance Table'!G200="Premium","Premium_Outdoor_CCT","Outdoor_CCT")),
    IF('Reported Performance Table'!G200="Premium","Premium_CCT","Reported_CCT"))))</f>
        <v/>
      </c>
      <c r="K200" t="str">
        <f>IF('Reported Performance Table'!E200="","",IF(J200="LUNA_CCT",VLOOKUP('Reported Performance Table'!E200,'Master List'!$B$45:$E$143,4,FALSE),"Reported_BUG"))</f>
        <v/>
      </c>
      <c r="L200" t="str">
        <f>IF('Reported Performance Table'!E200="","",IF(AND('Reported Performance Table'!$F200="Yes",OR('Reported Performance Table'!$E200='Master List'!$B$45,'Reported Performance Table'!$E200='Master List'!$B$46,'Reported Performance Table'!$E200='Master List'!$B$47,'Reported Performance Table'!$E200='Master List'!$B$49,'Reported Performance Table'!$E200='Master List'!$B$51,'Reported Performance Table'!$E200='Master List'!$B$115,'Reported Performance Table'!$E200='Master List'!$B$118,'Reported Performance Table'!$E200='Master List'!$B$142)),"LUNA_Dimming","Dimming_Capability_and_Range"))</f>
        <v/>
      </c>
      <c r="M200" s="100" t="e">
        <f>'Reported Performance Table'!#REF!</f>
        <v>#REF!</v>
      </c>
      <c r="N200" s="100" t="e">
        <f>'Reported Performance Table'!#REF!</f>
        <v>#REF!</v>
      </c>
      <c r="O200" s="100" t="e">
        <f>'Reported Performance Table'!#REF!</f>
        <v>#REF!</v>
      </c>
      <c r="P200" t="str">
        <f t="shared" si="5"/>
        <v>No</v>
      </c>
    </row>
    <row r="201" spans="1:16" x14ac:dyDescent="0.25">
      <c r="A201" s="54">
        <v>208</v>
      </c>
      <c r="B201" s="55"/>
      <c r="D201" s="21" t="e">
        <f>VLOOKUP('Reported Performance Table'!D201,'Master List'!$B$22:$C$41,2,FALSE)</f>
        <v>#N/A</v>
      </c>
      <c r="E201" t="e">
        <f>VLOOKUP('Reported Performance Table'!E201,'Master List'!$B$45:$C$143,2,FALSE)</f>
        <v>#N/A</v>
      </c>
      <c r="F201" t="e">
        <f>VLOOKUP('Reported Performance Table'!D201,'Master List'!$B$22:$D$42,3,FALSE)</f>
        <v>#N/A</v>
      </c>
      <c r="G201" s="92" t="e">
        <f>VLOOKUP('Reported Performance Table'!C201,'Master List'!$B$11:$D$19,3,FALSE)</f>
        <v>#N/A</v>
      </c>
      <c r="H201" t="e">
        <f t="shared" si="4"/>
        <v>#N/A</v>
      </c>
      <c r="I201" t="e">
        <f>IF(VLOOKUP('Reported Performance Table'!E201,'Master List'!$B$45:$D$143,3,FALSE)="","No",VLOOKUP('Reported Performance Table'!E201,'Master List'!$B$45:$D$143,3,FALSE))</f>
        <v>#N/A</v>
      </c>
      <c r="J201" s="164" t="str">
        <f>IF('Reported Performance Table'!E201="","",
  IF('Reported Performance Table'!F201="Yes",
   IF('Reported Performance Table'!G201="Premium","Premium_LUNA_CCT","LUNA_CCT"),
   IF('Reported Performance Table'!C201="Outdoor Luminaires",
    IF(OR('Reported Performance Table'!E201="Fuel Pump Canopy Luminaires",'Reported Performance Table'!E201="Sports Lighting"),
     IF('Reported Performance Table'!G201="Premium","Premium_Sports_and_Fuel_Pump_CCT", "Sports_and_Fuel_Pump_CCT"),
     IF('Reported Performance Table'!G201="Premium","Premium_Outdoor_CCT","Outdoor_CCT")),
    IF('Reported Performance Table'!G201="Premium","Premium_CCT","Reported_CCT"))))</f>
        <v/>
      </c>
      <c r="K201" t="str">
        <f>IF('Reported Performance Table'!E201="","",IF(J201="LUNA_CCT",VLOOKUP('Reported Performance Table'!E201,'Master List'!$B$45:$E$143,4,FALSE),"Reported_BUG"))</f>
        <v/>
      </c>
      <c r="L201" t="str">
        <f>IF('Reported Performance Table'!E201="","",IF(AND('Reported Performance Table'!$F201="Yes",OR('Reported Performance Table'!$E201='Master List'!$B$45,'Reported Performance Table'!$E201='Master List'!$B$46,'Reported Performance Table'!$E201='Master List'!$B$47,'Reported Performance Table'!$E201='Master List'!$B$49,'Reported Performance Table'!$E201='Master List'!$B$51,'Reported Performance Table'!$E201='Master List'!$B$115,'Reported Performance Table'!$E201='Master List'!$B$118,'Reported Performance Table'!$E201='Master List'!$B$142)),"LUNA_Dimming","Dimming_Capability_and_Range"))</f>
        <v/>
      </c>
      <c r="M201" s="100" t="e">
        <f>'Reported Performance Table'!#REF!</f>
        <v>#REF!</v>
      </c>
      <c r="N201" s="100" t="e">
        <f>'Reported Performance Table'!#REF!</f>
        <v>#REF!</v>
      </c>
      <c r="O201" s="100" t="e">
        <f>'Reported Performance Table'!#REF!</f>
        <v>#REF!</v>
      </c>
      <c r="P201" t="str">
        <f t="shared" si="5"/>
        <v>No</v>
      </c>
    </row>
    <row r="202" spans="1:16" x14ac:dyDescent="0.25">
      <c r="A202" s="54">
        <v>209</v>
      </c>
      <c r="B202" s="55"/>
      <c r="D202" s="21" t="e">
        <f>VLOOKUP('Reported Performance Table'!D202,'Master List'!$B$22:$C$41,2,FALSE)</f>
        <v>#N/A</v>
      </c>
      <c r="E202" t="e">
        <f>VLOOKUP('Reported Performance Table'!E202,'Master List'!$B$45:$C$143,2,FALSE)</f>
        <v>#N/A</v>
      </c>
      <c r="F202" t="e">
        <f>VLOOKUP('Reported Performance Table'!D202,'Master List'!$B$22:$D$42,3,FALSE)</f>
        <v>#N/A</v>
      </c>
      <c r="G202" s="92" t="e">
        <f>VLOOKUP('Reported Performance Table'!C202,'Master List'!$B$11:$D$19,3,FALSE)</f>
        <v>#N/A</v>
      </c>
      <c r="H202" t="e">
        <f t="shared" si="4"/>
        <v>#N/A</v>
      </c>
      <c r="I202" t="e">
        <f>IF(VLOOKUP('Reported Performance Table'!E202,'Master List'!$B$45:$D$143,3,FALSE)="","No",VLOOKUP('Reported Performance Table'!E202,'Master List'!$B$45:$D$143,3,FALSE))</f>
        <v>#N/A</v>
      </c>
      <c r="J202" s="164" t="str">
        <f>IF('Reported Performance Table'!E202="","",
  IF('Reported Performance Table'!F202="Yes",
   IF('Reported Performance Table'!G202="Premium","Premium_LUNA_CCT","LUNA_CCT"),
   IF('Reported Performance Table'!C202="Outdoor Luminaires",
    IF(OR('Reported Performance Table'!E202="Fuel Pump Canopy Luminaires",'Reported Performance Table'!E202="Sports Lighting"),
     IF('Reported Performance Table'!G202="Premium","Premium_Sports_and_Fuel_Pump_CCT", "Sports_and_Fuel_Pump_CCT"),
     IF('Reported Performance Table'!G202="Premium","Premium_Outdoor_CCT","Outdoor_CCT")),
    IF('Reported Performance Table'!G202="Premium","Premium_CCT","Reported_CCT"))))</f>
        <v/>
      </c>
      <c r="K202" t="str">
        <f>IF('Reported Performance Table'!E202="","",IF(J202="LUNA_CCT",VLOOKUP('Reported Performance Table'!E202,'Master List'!$B$45:$E$143,4,FALSE),"Reported_BUG"))</f>
        <v/>
      </c>
      <c r="L202" t="str">
        <f>IF('Reported Performance Table'!E202="","",IF(AND('Reported Performance Table'!$F202="Yes",OR('Reported Performance Table'!$E202='Master List'!$B$45,'Reported Performance Table'!$E202='Master List'!$B$46,'Reported Performance Table'!$E202='Master List'!$B$47,'Reported Performance Table'!$E202='Master List'!$B$49,'Reported Performance Table'!$E202='Master List'!$B$51,'Reported Performance Table'!$E202='Master List'!$B$115,'Reported Performance Table'!$E202='Master List'!$B$118,'Reported Performance Table'!$E202='Master List'!$B$142)),"LUNA_Dimming","Dimming_Capability_and_Range"))</f>
        <v/>
      </c>
      <c r="M202" s="100" t="e">
        <f>'Reported Performance Table'!#REF!</f>
        <v>#REF!</v>
      </c>
      <c r="N202" s="100" t="e">
        <f>'Reported Performance Table'!#REF!</f>
        <v>#REF!</v>
      </c>
      <c r="O202" s="100" t="e">
        <f>'Reported Performance Table'!#REF!</f>
        <v>#REF!</v>
      </c>
      <c r="P202" t="str">
        <f t="shared" si="5"/>
        <v>No</v>
      </c>
    </row>
    <row r="203" spans="1:16" x14ac:dyDescent="0.25">
      <c r="A203" s="54">
        <v>210</v>
      </c>
      <c r="B203" s="55"/>
      <c r="D203" s="21" t="e">
        <f>VLOOKUP('Reported Performance Table'!D203,'Master List'!$B$22:$C$41,2,FALSE)</f>
        <v>#N/A</v>
      </c>
      <c r="E203" t="e">
        <f>VLOOKUP('Reported Performance Table'!E203,'Master List'!$B$45:$C$143,2,FALSE)</f>
        <v>#N/A</v>
      </c>
      <c r="F203" t="e">
        <f>VLOOKUP('Reported Performance Table'!D203,'Master List'!$B$22:$D$42,3,FALSE)</f>
        <v>#N/A</v>
      </c>
      <c r="G203" s="92" t="e">
        <f>VLOOKUP('Reported Performance Table'!C203,'Master List'!$B$11:$D$19,3,FALSE)</f>
        <v>#N/A</v>
      </c>
      <c r="H203" t="e">
        <f t="shared" ref="H203:H266" si="6">CONCATENATE(F203,G203)</f>
        <v>#N/A</v>
      </c>
      <c r="I203" t="e">
        <f>IF(VLOOKUP('Reported Performance Table'!E203,'Master List'!$B$45:$D$143,3,FALSE)="","No",VLOOKUP('Reported Performance Table'!E203,'Master List'!$B$45:$D$143,3,FALSE))</f>
        <v>#N/A</v>
      </c>
      <c r="J203" s="164" t="str">
        <f>IF('Reported Performance Table'!E203="","",
  IF('Reported Performance Table'!F203="Yes",
   IF('Reported Performance Table'!G203="Premium","Premium_LUNA_CCT","LUNA_CCT"),
   IF('Reported Performance Table'!C203="Outdoor Luminaires",
    IF(OR('Reported Performance Table'!E203="Fuel Pump Canopy Luminaires",'Reported Performance Table'!E203="Sports Lighting"),
     IF('Reported Performance Table'!G203="Premium","Premium_Sports_and_Fuel_Pump_CCT", "Sports_and_Fuel_Pump_CCT"),
     IF('Reported Performance Table'!G203="Premium","Premium_Outdoor_CCT","Outdoor_CCT")),
    IF('Reported Performance Table'!G203="Premium","Premium_CCT","Reported_CCT"))))</f>
        <v/>
      </c>
      <c r="K203" t="str">
        <f>IF('Reported Performance Table'!E203="","",IF(J203="LUNA_CCT",VLOOKUP('Reported Performance Table'!E203,'Master List'!$B$45:$E$143,4,FALSE),"Reported_BUG"))</f>
        <v/>
      </c>
      <c r="L203" t="str">
        <f>IF('Reported Performance Table'!E203="","",IF(AND('Reported Performance Table'!$F203="Yes",OR('Reported Performance Table'!$E203='Master List'!$B$45,'Reported Performance Table'!$E203='Master List'!$B$46,'Reported Performance Table'!$E203='Master List'!$B$47,'Reported Performance Table'!$E203='Master List'!$B$49,'Reported Performance Table'!$E203='Master List'!$B$51,'Reported Performance Table'!$E203='Master List'!$B$115,'Reported Performance Table'!$E203='Master List'!$B$118,'Reported Performance Table'!$E203='Master List'!$B$142)),"LUNA_Dimming","Dimming_Capability_and_Range"))</f>
        <v/>
      </c>
      <c r="M203" s="100" t="e">
        <f>'Reported Performance Table'!#REF!</f>
        <v>#REF!</v>
      </c>
      <c r="N203" s="100" t="e">
        <f>'Reported Performance Table'!#REF!</f>
        <v>#REF!</v>
      </c>
      <c r="O203" s="100" t="e">
        <f>'Reported Performance Table'!#REF!</f>
        <v>#REF!</v>
      </c>
      <c r="P203" t="str">
        <f t="shared" si="5"/>
        <v>No</v>
      </c>
    </row>
    <row r="204" spans="1:16" x14ac:dyDescent="0.25">
      <c r="A204" s="54">
        <v>211</v>
      </c>
      <c r="B204" s="55"/>
      <c r="D204" s="21" t="e">
        <f>VLOOKUP('Reported Performance Table'!D204,'Master List'!$B$22:$C$41,2,FALSE)</f>
        <v>#N/A</v>
      </c>
      <c r="E204" t="e">
        <f>VLOOKUP('Reported Performance Table'!E204,'Master List'!$B$45:$C$143,2,FALSE)</f>
        <v>#N/A</v>
      </c>
      <c r="F204" t="e">
        <f>VLOOKUP('Reported Performance Table'!D204,'Master List'!$B$22:$D$42,3,FALSE)</f>
        <v>#N/A</v>
      </c>
      <c r="G204" s="92" t="e">
        <f>VLOOKUP('Reported Performance Table'!C204,'Master List'!$B$11:$D$19,3,FALSE)</f>
        <v>#N/A</v>
      </c>
      <c r="H204" t="e">
        <f t="shared" si="6"/>
        <v>#N/A</v>
      </c>
      <c r="I204" t="e">
        <f>IF(VLOOKUP('Reported Performance Table'!E204,'Master List'!$B$45:$D$143,3,FALSE)="","No",VLOOKUP('Reported Performance Table'!E204,'Master List'!$B$45:$D$143,3,FALSE))</f>
        <v>#N/A</v>
      </c>
      <c r="J204" s="164" t="str">
        <f>IF('Reported Performance Table'!E204="","",
  IF('Reported Performance Table'!F204="Yes",
   IF('Reported Performance Table'!G204="Premium","Premium_LUNA_CCT","LUNA_CCT"),
   IF('Reported Performance Table'!C204="Outdoor Luminaires",
    IF(OR('Reported Performance Table'!E204="Fuel Pump Canopy Luminaires",'Reported Performance Table'!E204="Sports Lighting"),
     IF('Reported Performance Table'!G204="Premium","Premium_Sports_and_Fuel_Pump_CCT", "Sports_and_Fuel_Pump_CCT"),
     IF('Reported Performance Table'!G204="Premium","Premium_Outdoor_CCT","Outdoor_CCT")),
    IF('Reported Performance Table'!G204="Premium","Premium_CCT","Reported_CCT"))))</f>
        <v/>
      </c>
      <c r="K204" t="str">
        <f>IF('Reported Performance Table'!E204="","",IF(J204="LUNA_CCT",VLOOKUP('Reported Performance Table'!E204,'Master List'!$B$45:$E$143,4,FALSE),"Reported_BUG"))</f>
        <v/>
      </c>
      <c r="L204" t="str">
        <f>IF('Reported Performance Table'!E204="","",IF(AND('Reported Performance Table'!$F204="Yes",OR('Reported Performance Table'!$E204='Master List'!$B$45,'Reported Performance Table'!$E204='Master List'!$B$46,'Reported Performance Table'!$E204='Master List'!$B$47,'Reported Performance Table'!$E204='Master List'!$B$49,'Reported Performance Table'!$E204='Master List'!$B$51,'Reported Performance Table'!$E204='Master List'!$B$115,'Reported Performance Table'!$E204='Master List'!$B$118,'Reported Performance Table'!$E204='Master List'!$B$142)),"LUNA_Dimming","Dimming_Capability_and_Range"))</f>
        <v/>
      </c>
      <c r="M204" s="100" t="e">
        <f>'Reported Performance Table'!#REF!</f>
        <v>#REF!</v>
      </c>
      <c r="N204" s="100" t="e">
        <f>'Reported Performance Table'!#REF!</f>
        <v>#REF!</v>
      </c>
      <c r="O204" s="100" t="e">
        <f>'Reported Performance Table'!#REF!</f>
        <v>#REF!</v>
      </c>
      <c r="P204" t="str">
        <f t="shared" ref="P204:P267" si="7">IF(COUNTIF(M204:O204,"Yes")=3,"Yes","No")</f>
        <v>No</v>
      </c>
    </row>
    <row r="205" spans="1:16" x14ac:dyDescent="0.25">
      <c r="A205" s="54">
        <v>212</v>
      </c>
      <c r="B205" s="55"/>
      <c r="D205" s="21" t="e">
        <f>VLOOKUP('Reported Performance Table'!D205,'Master List'!$B$22:$C$41,2,FALSE)</f>
        <v>#N/A</v>
      </c>
      <c r="E205" t="e">
        <f>VLOOKUP('Reported Performance Table'!E205,'Master List'!$B$45:$C$143,2,FALSE)</f>
        <v>#N/A</v>
      </c>
      <c r="F205" t="e">
        <f>VLOOKUP('Reported Performance Table'!D205,'Master List'!$B$22:$D$42,3,FALSE)</f>
        <v>#N/A</v>
      </c>
      <c r="G205" s="92" t="e">
        <f>VLOOKUP('Reported Performance Table'!C205,'Master List'!$B$11:$D$19,3,FALSE)</f>
        <v>#N/A</v>
      </c>
      <c r="H205" t="e">
        <f t="shared" si="6"/>
        <v>#N/A</v>
      </c>
      <c r="I205" t="e">
        <f>IF(VLOOKUP('Reported Performance Table'!E205,'Master List'!$B$45:$D$143,3,FALSE)="","No",VLOOKUP('Reported Performance Table'!E205,'Master List'!$B$45:$D$143,3,FALSE))</f>
        <v>#N/A</v>
      </c>
      <c r="J205" s="164" t="str">
        <f>IF('Reported Performance Table'!E205="","",
  IF('Reported Performance Table'!F205="Yes",
   IF('Reported Performance Table'!G205="Premium","Premium_LUNA_CCT","LUNA_CCT"),
   IF('Reported Performance Table'!C205="Outdoor Luminaires",
    IF(OR('Reported Performance Table'!E205="Fuel Pump Canopy Luminaires",'Reported Performance Table'!E205="Sports Lighting"),
     IF('Reported Performance Table'!G205="Premium","Premium_Sports_and_Fuel_Pump_CCT", "Sports_and_Fuel_Pump_CCT"),
     IF('Reported Performance Table'!G205="Premium","Premium_Outdoor_CCT","Outdoor_CCT")),
    IF('Reported Performance Table'!G205="Premium","Premium_CCT","Reported_CCT"))))</f>
        <v/>
      </c>
      <c r="K205" t="str">
        <f>IF('Reported Performance Table'!E205="","",IF(J205="LUNA_CCT",VLOOKUP('Reported Performance Table'!E205,'Master List'!$B$45:$E$143,4,FALSE),"Reported_BUG"))</f>
        <v/>
      </c>
      <c r="L205" t="str">
        <f>IF('Reported Performance Table'!E205="","",IF(AND('Reported Performance Table'!$F205="Yes",OR('Reported Performance Table'!$E205='Master List'!$B$45,'Reported Performance Table'!$E205='Master List'!$B$46,'Reported Performance Table'!$E205='Master List'!$B$47,'Reported Performance Table'!$E205='Master List'!$B$49,'Reported Performance Table'!$E205='Master List'!$B$51,'Reported Performance Table'!$E205='Master List'!$B$115,'Reported Performance Table'!$E205='Master List'!$B$118,'Reported Performance Table'!$E205='Master List'!$B$142)),"LUNA_Dimming","Dimming_Capability_and_Range"))</f>
        <v/>
      </c>
      <c r="M205" s="100" t="e">
        <f>'Reported Performance Table'!#REF!</f>
        <v>#REF!</v>
      </c>
      <c r="N205" s="100" t="e">
        <f>'Reported Performance Table'!#REF!</f>
        <v>#REF!</v>
      </c>
      <c r="O205" s="100" t="e">
        <f>'Reported Performance Table'!#REF!</f>
        <v>#REF!</v>
      </c>
      <c r="P205" t="str">
        <f t="shared" si="7"/>
        <v>No</v>
      </c>
    </row>
    <row r="206" spans="1:16" x14ac:dyDescent="0.25">
      <c r="A206" s="54">
        <v>213</v>
      </c>
      <c r="B206" s="55"/>
      <c r="D206" s="21" t="e">
        <f>VLOOKUP('Reported Performance Table'!D206,'Master List'!$B$22:$C$41,2,FALSE)</f>
        <v>#N/A</v>
      </c>
      <c r="E206" t="e">
        <f>VLOOKUP('Reported Performance Table'!E206,'Master List'!$B$45:$C$143,2,FALSE)</f>
        <v>#N/A</v>
      </c>
      <c r="F206" t="e">
        <f>VLOOKUP('Reported Performance Table'!D206,'Master List'!$B$22:$D$42,3,FALSE)</f>
        <v>#N/A</v>
      </c>
      <c r="G206" s="92" t="e">
        <f>VLOOKUP('Reported Performance Table'!C206,'Master List'!$B$11:$D$19,3,FALSE)</f>
        <v>#N/A</v>
      </c>
      <c r="H206" t="e">
        <f t="shared" si="6"/>
        <v>#N/A</v>
      </c>
      <c r="I206" t="e">
        <f>IF(VLOOKUP('Reported Performance Table'!E206,'Master List'!$B$45:$D$143,3,FALSE)="","No",VLOOKUP('Reported Performance Table'!E206,'Master List'!$B$45:$D$143,3,FALSE))</f>
        <v>#N/A</v>
      </c>
      <c r="J206" s="164" t="str">
        <f>IF('Reported Performance Table'!E206="","",
  IF('Reported Performance Table'!F206="Yes",
   IF('Reported Performance Table'!G206="Premium","Premium_LUNA_CCT","LUNA_CCT"),
   IF('Reported Performance Table'!C206="Outdoor Luminaires",
    IF(OR('Reported Performance Table'!E206="Fuel Pump Canopy Luminaires",'Reported Performance Table'!E206="Sports Lighting"),
     IF('Reported Performance Table'!G206="Premium","Premium_Sports_and_Fuel_Pump_CCT", "Sports_and_Fuel_Pump_CCT"),
     IF('Reported Performance Table'!G206="Premium","Premium_Outdoor_CCT","Outdoor_CCT")),
    IF('Reported Performance Table'!G206="Premium","Premium_CCT","Reported_CCT"))))</f>
        <v/>
      </c>
      <c r="K206" t="str">
        <f>IF('Reported Performance Table'!E206="","",IF(J206="LUNA_CCT",VLOOKUP('Reported Performance Table'!E206,'Master List'!$B$45:$E$143,4,FALSE),"Reported_BUG"))</f>
        <v/>
      </c>
      <c r="L206" t="str">
        <f>IF('Reported Performance Table'!E206="","",IF(AND('Reported Performance Table'!$F206="Yes",OR('Reported Performance Table'!$E206='Master List'!$B$45,'Reported Performance Table'!$E206='Master List'!$B$46,'Reported Performance Table'!$E206='Master List'!$B$47,'Reported Performance Table'!$E206='Master List'!$B$49,'Reported Performance Table'!$E206='Master List'!$B$51,'Reported Performance Table'!$E206='Master List'!$B$115,'Reported Performance Table'!$E206='Master List'!$B$118,'Reported Performance Table'!$E206='Master List'!$B$142)),"LUNA_Dimming","Dimming_Capability_and_Range"))</f>
        <v/>
      </c>
      <c r="M206" s="100" t="e">
        <f>'Reported Performance Table'!#REF!</f>
        <v>#REF!</v>
      </c>
      <c r="N206" s="100" t="e">
        <f>'Reported Performance Table'!#REF!</f>
        <v>#REF!</v>
      </c>
      <c r="O206" s="100" t="e">
        <f>'Reported Performance Table'!#REF!</f>
        <v>#REF!</v>
      </c>
      <c r="P206" t="str">
        <f t="shared" si="7"/>
        <v>No</v>
      </c>
    </row>
    <row r="207" spans="1:16" x14ac:dyDescent="0.25">
      <c r="A207" s="54">
        <v>214</v>
      </c>
      <c r="B207" s="55"/>
      <c r="D207" s="21" t="e">
        <f>VLOOKUP('Reported Performance Table'!D207,'Master List'!$B$22:$C$41,2,FALSE)</f>
        <v>#N/A</v>
      </c>
      <c r="E207" t="e">
        <f>VLOOKUP('Reported Performance Table'!E207,'Master List'!$B$45:$C$143,2,FALSE)</f>
        <v>#N/A</v>
      </c>
      <c r="F207" t="e">
        <f>VLOOKUP('Reported Performance Table'!D207,'Master List'!$B$22:$D$42,3,FALSE)</f>
        <v>#N/A</v>
      </c>
      <c r="G207" s="92" t="e">
        <f>VLOOKUP('Reported Performance Table'!C207,'Master List'!$B$11:$D$19,3,FALSE)</f>
        <v>#N/A</v>
      </c>
      <c r="H207" t="e">
        <f t="shared" si="6"/>
        <v>#N/A</v>
      </c>
      <c r="I207" t="e">
        <f>IF(VLOOKUP('Reported Performance Table'!E207,'Master List'!$B$45:$D$143,3,FALSE)="","No",VLOOKUP('Reported Performance Table'!E207,'Master List'!$B$45:$D$143,3,FALSE))</f>
        <v>#N/A</v>
      </c>
      <c r="J207" s="164" t="str">
        <f>IF('Reported Performance Table'!E207="","",
  IF('Reported Performance Table'!F207="Yes",
   IF('Reported Performance Table'!G207="Premium","Premium_LUNA_CCT","LUNA_CCT"),
   IF('Reported Performance Table'!C207="Outdoor Luminaires",
    IF(OR('Reported Performance Table'!E207="Fuel Pump Canopy Luminaires",'Reported Performance Table'!E207="Sports Lighting"),
     IF('Reported Performance Table'!G207="Premium","Premium_Sports_and_Fuel_Pump_CCT", "Sports_and_Fuel_Pump_CCT"),
     IF('Reported Performance Table'!G207="Premium","Premium_Outdoor_CCT","Outdoor_CCT")),
    IF('Reported Performance Table'!G207="Premium","Premium_CCT","Reported_CCT"))))</f>
        <v/>
      </c>
      <c r="K207" t="str">
        <f>IF('Reported Performance Table'!E207="","",IF(J207="LUNA_CCT",VLOOKUP('Reported Performance Table'!E207,'Master List'!$B$45:$E$143,4,FALSE),"Reported_BUG"))</f>
        <v/>
      </c>
      <c r="L207" t="str">
        <f>IF('Reported Performance Table'!E207="","",IF(AND('Reported Performance Table'!$F207="Yes",OR('Reported Performance Table'!$E207='Master List'!$B$45,'Reported Performance Table'!$E207='Master List'!$B$46,'Reported Performance Table'!$E207='Master List'!$B$47,'Reported Performance Table'!$E207='Master List'!$B$49,'Reported Performance Table'!$E207='Master List'!$B$51,'Reported Performance Table'!$E207='Master List'!$B$115,'Reported Performance Table'!$E207='Master List'!$B$118,'Reported Performance Table'!$E207='Master List'!$B$142)),"LUNA_Dimming","Dimming_Capability_and_Range"))</f>
        <v/>
      </c>
      <c r="M207" s="100" t="e">
        <f>'Reported Performance Table'!#REF!</f>
        <v>#REF!</v>
      </c>
      <c r="N207" s="100" t="e">
        <f>'Reported Performance Table'!#REF!</f>
        <v>#REF!</v>
      </c>
      <c r="O207" s="100" t="e">
        <f>'Reported Performance Table'!#REF!</f>
        <v>#REF!</v>
      </c>
      <c r="P207" t="str">
        <f t="shared" si="7"/>
        <v>No</v>
      </c>
    </row>
    <row r="208" spans="1:16" x14ac:dyDescent="0.25">
      <c r="A208" s="54">
        <v>215</v>
      </c>
      <c r="B208" s="55"/>
      <c r="D208" s="21" t="e">
        <f>VLOOKUP('Reported Performance Table'!D208,'Master List'!$B$22:$C$41,2,FALSE)</f>
        <v>#N/A</v>
      </c>
      <c r="E208" t="e">
        <f>VLOOKUP('Reported Performance Table'!E208,'Master List'!$B$45:$C$143,2,FALSE)</f>
        <v>#N/A</v>
      </c>
      <c r="F208" t="e">
        <f>VLOOKUP('Reported Performance Table'!D208,'Master List'!$B$22:$D$42,3,FALSE)</f>
        <v>#N/A</v>
      </c>
      <c r="G208" s="92" t="e">
        <f>VLOOKUP('Reported Performance Table'!C208,'Master List'!$B$11:$D$19,3,FALSE)</f>
        <v>#N/A</v>
      </c>
      <c r="H208" t="e">
        <f t="shared" si="6"/>
        <v>#N/A</v>
      </c>
      <c r="I208" t="e">
        <f>IF(VLOOKUP('Reported Performance Table'!E208,'Master List'!$B$45:$D$143,3,FALSE)="","No",VLOOKUP('Reported Performance Table'!E208,'Master List'!$B$45:$D$143,3,FALSE))</f>
        <v>#N/A</v>
      </c>
      <c r="J208" s="164" t="str">
        <f>IF('Reported Performance Table'!E208="","",
  IF('Reported Performance Table'!F208="Yes",
   IF('Reported Performance Table'!G208="Premium","Premium_LUNA_CCT","LUNA_CCT"),
   IF('Reported Performance Table'!C208="Outdoor Luminaires",
    IF(OR('Reported Performance Table'!E208="Fuel Pump Canopy Luminaires",'Reported Performance Table'!E208="Sports Lighting"),
     IF('Reported Performance Table'!G208="Premium","Premium_Sports_and_Fuel_Pump_CCT", "Sports_and_Fuel_Pump_CCT"),
     IF('Reported Performance Table'!G208="Premium","Premium_Outdoor_CCT","Outdoor_CCT")),
    IF('Reported Performance Table'!G208="Premium","Premium_CCT","Reported_CCT"))))</f>
        <v/>
      </c>
      <c r="K208" t="str">
        <f>IF('Reported Performance Table'!E208="","",IF(J208="LUNA_CCT",VLOOKUP('Reported Performance Table'!E208,'Master List'!$B$45:$E$143,4,FALSE),"Reported_BUG"))</f>
        <v/>
      </c>
      <c r="L208" t="str">
        <f>IF('Reported Performance Table'!E208="","",IF(AND('Reported Performance Table'!$F208="Yes",OR('Reported Performance Table'!$E208='Master List'!$B$45,'Reported Performance Table'!$E208='Master List'!$B$46,'Reported Performance Table'!$E208='Master List'!$B$47,'Reported Performance Table'!$E208='Master List'!$B$49,'Reported Performance Table'!$E208='Master List'!$B$51,'Reported Performance Table'!$E208='Master List'!$B$115,'Reported Performance Table'!$E208='Master List'!$B$118,'Reported Performance Table'!$E208='Master List'!$B$142)),"LUNA_Dimming","Dimming_Capability_and_Range"))</f>
        <v/>
      </c>
      <c r="M208" s="100" t="e">
        <f>'Reported Performance Table'!#REF!</f>
        <v>#REF!</v>
      </c>
      <c r="N208" s="100" t="e">
        <f>'Reported Performance Table'!#REF!</f>
        <v>#REF!</v>
      </c>
      <c r="O208" s="100" t="e">
        <f>'Reported Performance Table'!#REF!</f>
        <v>#REF!</v>
      </c>
      <c r="P208" t="str">
        <f t="shared" si="7"/>
        <v>No</v>
      </c>
    </row>
    <row r="209" spans="1:16" x14ac:dyDescent="0.25">
      <c r="A209" s="54">
        <v>216</v>
      </c>
      <c r="B209" s="55"/>
      <c r="D209" s="21" t="e">
        <f>VLOOKUP('Reported Performance Table'!D209,'Master List'!$B$22:$C$41,2,FALSE)</f>
        <v>#N/A</v>
      </c>
      <c r="E209" t="e">
        <f>VLOOKUP('Reported Performance Table'!E209,'Master List'!$B$45:$C$143,2,FALSE)</f>
        <v>#N/A</v>
      </c>
      <c r="F209" t="e">
        <f>VLOOKUP('Reported Performance Table'!D209,'Master List'!$B$22:$D$42,3,FALSE)</f>
        <v>#N/A</v>
      </c>
      <c r="G209" s="92" t="e">
        <f>VLOOKUP('Reported Performance Table'!C209,'Master List'!$B$11:$D$19,3,FALSE)</f>
        <v>#N/A</v>
      </c>
      <c r="H209" t="e">
        <f t="shared" si="6"/>
        <v>#N/A</v>
      </c>
      <c r="I209" t="e">
        <f>IF(VLOOKUP('Reported Performance Table'!E209,'Master List'!$B$45:$D$143,3,FALSE)="","No",VLOOKUP('Reported Performance Table'!E209,'Master List'!$B$45:$D$143,3,FALSE))</f>
        <v>#N/A</v>
      </c>
      <c r="J209" s="164" t="str">
        <f>IF('Reported Performance Table'!E209="","",
  IF('Reported Performance Table'!F209="Yes",
   IF('Reported Performance Table'!G209="Premium","Premium_LUNA_CCT","LUNA_CCT"),
   IF('Reported Performance Table'!C209="Outdoor Luminaires",
    IF(OR('Reported Performance Table'!E209="Fuel Pump Canopy Luminaires",'Reported Performance Table'!E209="Sports Lighting"),
     IF('Reported Performance Table'!G209="Premium","Premium_Sports_and_Fuel_Pump_CCT", "Sports_and_Fuel_Pump_CCT"),
     IF('Reported Performance Table'!G209="Premium","Premium_Outdoor_CCT","Outdoor_CCT")),
    IF('Reported Performance Table'!G209="Premium","Premium_CCT","Reported_CCT"))))</f>
        <v/>
      </c>
      <c r="K209" t="str">
        <f>IF('Reported Performance Table'!E209="","",IF(J209="LUNA_CCT",VLOOKUP('Reported Performance Table'!E209,'Master List'!$B$45:$E$143,4,FALSE),"Reported_BUG"))</f>
        <v/>
      </c>
      <c r="L209" t="str">
        <f>IF('Reported Performance Table'!E209="","",IF(AND('Reported Performance Table'!$F209="Yes",OR('Reported Performance Table'!$E209='Master List'!$B$45,'Reported Performance Table'!$E209='Master List'!$B$46,'Reported Performance Table'!$E209='Master List'!$B$47,'Reported Performance Table'!$E209='Master List'!$B$49,'Reported Performance Table'!$E209='Master List'!$B$51,'Reported Performance Table'!$E209='Master List'!$B$115,'Reported Performance Table'!$E209='Master List'!$B$118,'Reported Performance Table'!$E209='Master List'!$B$142)),"LUNA_Dimming","Dimming_Capability_and_Range"))</f>
        <v/>
      </c>
      <c r="M209" s="100" t="e">
        <f>'Reported Performance Table'!#REF!</f>
        <v>#REF!</v>
      </c>
      <c r="N209" s="100" t="e">
        <f>'Reported Performance Table'!#REF!</f>
        <v>#REF!</v>
      </c>
      <c r="O209" s="100" t="e">
        <f>'Reported Performance Table'!#REF!</f>
        <v>#REF!</v>
      </c>
      <c r="P209" t="str">
        <f t="shared" si="7"/>
        <v>No</v>
      </c>
    </row>
    <row r="210" spans="1:16" x14ac:dyDescent="0.25">
      <c r="A210" s="54">
        <v>217</v>
      </c>
      <c r="B210" s="55"/>
      <c r="D210" s="21" t="e">
        <f>VLOOKUP('Reported Performance Table'!D210,'Master List'!$B$22:$C$41,2,FALSE)</f>
        <v>#N/A</v>
      </c>
      <c r="E210" t="e">
        <f>VLOOKUP('Reported Performance Table'!E210,'Master List'!$B$45:$C$143,2,FALSE)</f>
        <v>#N/A</v>
      </c>
      <c r="F210" t="e">
        <f>VLOOKUP('Reported Performance Table'!D210,'Master List'!$B$22:$D$42,3,FALSE)</f>
        <v>#N/A</v>
      </c>
      <c r="G210" s="92" t="e">
        <f>VLOOKUP('Reported Performance Table'!C210,'Master List'!$B$11:$D$19,3,FALSE)</f>
        <v>#N/A</v>
      </c>
      <c r="H210" t="e">
        <f t="shared" si="6"/>
        <v>#N/A</v>
      </c>
      <c r="I210" t="e">
        <f>IF(VLOOKUP('Reported Performance Table'!E210,'Master List'!$B$45:$D$143,3,FALSE)="","No",VLOOKUP('Reported Performance Table'!E210,'Master List'!$B$45:$D$143,3,FALSE))</f>
        <v>#N/A</v>
      </c>
      <c r="J210" s="164" t="str">
        <f>IF('Reported Performance Table'!E210="","",
  IF('Reported Performance Table'!F210="Yes",
   IF('Reported Performance Table'!G210="Premium","Premium_LUNA_CCT","LUNA_CCT"),
   IF('Reported Performance Table'!C210="Outdoor Luminaires",
    IF(OR('Reported Performance Table'!E210="Fuel Pump Canopy Luminaires",'Reported Performance Table'!E210="Sports Lighting"),
     IF('Reported Performance Table'!G210="Premium","Premium_Sports_and_Fuel_Pump_CCT", "Sports_and_Fuel_Pump_CCT"),
     IF('Reported Performance Table'!G210="Premium","Premium_Outdoor_CCT","Outdoor_CCT")),
    IF('Reported Performance Table'!G210="Premium","Premium_CCT","Reported_CCT"))))</f>
        <v/>
      </c>
      <c r="K210" t="str">
        <f>IF('Reported Performance Table'!E210="","",IF(J210="LUNA_CCT",VLOOKUP('Reported Performance Table'!E210,'Master List'!$B$45:$E$143,4,FALSE),"Reported_BUG"))</f>
        <v/>
      </c>
      <c r="L210" t="str">
        <f>IF('Reported Performance Table'!E210="","",IF(AND('Reported Performance Table'!$F210="Yes",OR('Reported Performance Table'!$E210='Master List'!$B$45,'Reported Performance Table'!$E210='Master List'!$B$46,'Reported Performance Table'!$E210='Master List'!$B$47,'Reported Performance Table'!$E210='Master List'!$B$49,'Reported Performance Table'!$E210='Master List'!$B$51,'Reported Performance Table'!$E210='Master List'!$B$115,'Reported Performance Table'!$E210='Master List'!$B$118,'Reported Performance Table'!$E210='Master List'!$B$142)),"LUNA_Dimming","Dimming_Capability_and_Range"))</f>
        <v/>
      </c>
      <c r="M210" s="100" t="e">
        <f>'Reported Performance Table'!#REF!</f>
        <v>#REF!</v>
      </c>
      <c r="N210" s="100" t="e">
        <f>'Reported Performance Table'!#REF!</f>
        <v>#REF!</v>
      </c>
      <c r="O210" s="100" t="e">
        <f>'Reported Performance Table'!#REF!</f>
        <v>#REF!</v>
      </c>
      <c r="P210" t="str">
        <f t="shared" si="7"/>
        <v>No</v>
      </c>
    </row>
    <row r="211" spans="1:16" x14ac:dyDescent="0.25">
      <c r="A211" s="54">
        <v>218</v>
      </c>
      <c r="B211" s="55"/>
      <c r="D211" s="21" t="e">
        <f>VLOOKUP('Reported Performance Table'!D211,'Master List'!$B$22:$C$41,2,FALSE)</f>
        <v>#N/A</v>
      </c>
      <c r="E211" t="e">
        <f>VLOOKUP('Reported Performance Table'!E211,'Master List'!$B$45:$C$143,2,FALSE)</f>
        <v>#N/A</v>
      </c>
      <c r="F211" t="e">
        <f>VLOOKUP('Reported Performance Table'!D211,'Master List'!$B$22:$D$42,3,FALSE)</f>
        <v>#N/A</v>
      </c>
      <c r="G211" s="92" t="e">
        <f>VLOOKUP('Reported Performance Table'!C211,'Master List'!$B$11:$D$19,3,FALSE)</f>
        <v>#N/A</v>
      </c>
      <c r="H211" t="e">
        <f t="shared" si="6"/>
        <v>#N/A</v>
      </c>
      <c r="I211" t="e">
        <f>IF(VLOOKUP('Reported Performance Table'!E211,'Master List'!$B$45:$D$143,3,FALSE)="","No",VLOOKUP('Reported Performance Table'!E211,'Master List'!$B$45:$D$143,3,FALSE))</f>
        <v>#N/A</v>
      </c>
      <c r="J211" s="164" t="str">
        <f>IF('Reported Performance Table'!E211="","",
  IF('Reported Performance Table'!F211="Yes",
   IF('Reported Performance Table'!G211="Premium","Premium_LUNA_CCT","LUNA_CCT"),
   IF('Reported Performance Table'!C211="Outdoor Luminaires",
    IF(OR('Reported Performance Table'!E211="Fuel Pump Canopy Luminaires",'Reported Performance Table'!E211="Sports Lighting"),
     IF('Reported Performance Table'!G211="Premium","Premium_Sports_and_Fuel_Pump_CCT", "Sports_and_Fuel_Pump_CCT"),
     IF('Reported Performance Table'!G211="Premium","Premium_Outdoor_CCT","Outdoor_CCT")),
    IF('Reported Performance Table'!G211="Premium","Premium_CCT","Reported_CCT"))))</f>
        <v/>
      </c>
      <c r="K211" t="str">
        <f>IF('Reported Performance Table'!E211="","",IF(J211="LUNA_CCT",VLOOKUP('Reported Performance Table'!E211,'Master List'!$B$45:$E$143,4,FALSE),"Reported_BUG"))</f>
        <v/>
      </c>
      <c r="L211" t="str">
        <f>IF('Reported Performance Table'!E211="","",IF(AND('Reported Performance Table'!$F211="Yes",OR('Reported Performance Table'!$E211='Master List'!$B$45,'Reported Performance Table'!$E211='Master List'!$B$46,'Reported Performance Table'!$E211='Master List'!$B$47,'Reported Performance Table'!$E211='Master List'!$B$49,'Reported Performance Table'!$E211='Master List'!$B$51,'Reported Performance Table'!$E211='Master List'!$B$115,'Reported Performance Table'!$E211='Master List'!$B$118,'Reported Performance Table'!$E211='Master List'!$B$142)),"LUNA_Dimming","Dimming_Capability_and_Range"))</f>
        <v/>
      </c>
      <c r="M211" s="100" t="e">
        <f>'Reported Performance Table'!#REF!</f>
        <v>#REF!</v>
      </c>
      <c r="N211" s="100" t="e">
        <f>'Reported Performance Table'!#REF!</f>
        <v>#REF!</v>
      </c>
      <c r="O211" s="100" t="e">
        <f>'Reported Performance Table'!#REF!</f>
        <v>#REF!</v>
      </c>
      <c r="P211" t="str">
        <f t="shared" si="7"/>
        <v>No</v>
      </c>
    </row>
    <row r="212" spans="1:16" x14ac:dyDescent="0.25">
      <c r="A212" s="54">
        <v>219</v>
      </c>
      <c r="B212" s="55"/>
      <c r="D212" s="21" t="e">
        <f>VLOOKUP('Reported Performance Table'!D212,'Master List'!$B$22:$C$41,2,FALSE)</f>
        <v>#N/A</v>
      </c>
      <c r="E212" t="e">
        <f>VLOOKUP('Reported Performance Table'!E212,'Master List'!$B$45:$C$143,2,FALSE)</f>
        <v>#N/A</v>
      </c>
      <c r="F212" t="e">
        <f>VLOOKUP('Reported Performance Table'!D212,'Master List'!$B$22:$D$42,3,FALSE)</f>
        <v>#N/A</v>
      </c>
      <c r="G212" s="92" t="e">
        <f>VLOOKUP('Reported Performance Table'!C212,'Master List'!$B$11:$D$19,3,FALSE)</f>
        <v>#N/A</v>
      </c>
      <c r="H212" t="e">
        <f t="shared" si="6"/>
        <v>#N/A</v>
      </c>
      <c r="I212" t="e">
        <f>IF(VLOOKUP('Reported Performance Table'!E212,'Master List'!$B$45:$D$143,3,FALSE)="","No",VLOOKUP('Reported Performance Table'!E212,'Master List'!$B$45:$D$143,3,FALSE))</f>
        <v>#N/A</v>
      </c>
      <c r="J212" s="164" t="str">
        <f>IF('Reported Performance Table'!E212="","",
  IF('Reported Performance Table'!F212="Yes",
   IF('Reported Performance Table'!G212="Premium","Premium_LUNA_CCT","LUNA_CCT"),
   IF('Reported Performance Table'!C212="Outdoor Luminaires",
    IF(OR('Reported Performance Table'!E212="Fuel Pump Canopy Luminaires",'Reported Performance Table'!E212="Sports Lighting"),
     IF('Reported Performance Table'!G212="Premium","Premium_Sports_and_Fuel_Pump_CCT", "Sports_and_Fuel_Pump_CCT"),
     IF('Reported Performance Table'!G212="Premium","Premium_Outdoor_CCT","Outdoor_CCT")),
    IF('Reported Performance Table'!G212="Premium","Premium_CCT","Reported_CCT"))))</f>
        <v/>
      </c>
      <c r="K212" t="str">
        <f>IF('Reported Performance Table'!E212="","",IF(J212="LUNA_CCT",VLOOKUP('Reported Performance Table'!E212,'Master List'!$B$45:$E$143,4,FALSE),"Reported_BUG"))</f>
        <v/>
      </c>
      <c r="L212" t="str">
        <f>IF('Reported Performance Table'!E212="","",IF(AND('Reported Performance Table'!$F212="Yes",OR('Reported Performance Table'!$E212='Master List'!$B$45,'Reported Performance Table'!$E212='Master List'!$B$46,'Reported Performance Table'!$E212='Master List'!$B$47,'Reported Performance Table'!$E212='Master List'!$B$49,'Reported Performance Table'!$E212='Master List'!$B$51,'Reported Performance Table'!$E212='Master List'!$B$115,'Reported Performance Table'!$E212='Master List'!$B$118,'Reported Performance Table'!$E212='Master List'!$B$142)),"LUNA_Dimming","Dimming_Capability_and_Range"))</f>
        <v/>
      </c>
      <c r="M212" s="100" t="e">
        <f>'Reported Performance Table'!#REF!</f>
        <v>#REF!</v>
      </c>
      <c r="N212" s="100" t="e">
        <f>'Reported Performance Table'!#REF!</f>
        <v>#REF!</v>
      </c>
      <c r="O212" s="100" t="e">
        <f>'Reported Performance Table'!#REF!</f>
        <v>#REF!</v>
      </c>
      <c r="P212" t="str">
        <f t="shared" si="7"/>
        <v>No</v>
      </c>
    </row>
    <row r="213" spans="1:16" x14ac:dyDescent="0.25">
      <c r="A213" s="54">
        <v>220</v>
      </c>
      <c r="B213" s="55"/>
      <c r="D213" s="21" t="e">
        <f>VLOOKUP('Reported Performance Table'!D213,'Master List'!$B$22:$C$41,2,FALSE)</f>
        <v>#N/A</v>
      </c>
      <c r="E213" t="e">
        <f>VLOOKUP('Reported Performance Table'!E213,'Master List'!$B$45:$C$143,2,FALSE)</f>
        <v>#N/A</v>
      </c>
      <c r="F213" t="e">
        <f>VLOOKUP('Reported Performance Table'!D213,'Master List'!$B$22:$D$42,3,FALSE)</f>
        <v>#N/A</v>
      </c>
      <c r="G213" s="92" t="e">
        <f>VLOOKUP('Reported Performance Table'!C213,'Master List'!$B$11:$D$19,3,FALSE)</f>
        <v>#N/A</v>
      </c>
      <c r="H213" t="e">
        <f t="shared" si="6"/>
        <v>#N/A</v>
      </c>
      <c r="I213" t="e">
        <f>IF(VLOOKUP('Reported Performance Table'!E213,'Master List'!$B$45:$D$143,3,FALSE)="","No",VLOOKUP('Reported Performance Table'!E213,'Master List'!$B$45:$D$143,3,FALSE))</f>
        <v>#N/A</v>
      </c>
      <c r="J213" s="164" t="str">
        <f>IF('Reported Performance Table'!E213="","",
  IF('Reported Performance Table'!F213="Yes",
   IF('Reported Performance Table'!G213="Premium","Premium_LUNA_CCT","LUNA_CCT"),
   IF('Reported Performance Table'!C213="Outdoor Luminaires",
    IF(OR('Reported Performance Table'!E213="Fuel Pump Canopy Luminaires",'Reported Performance Table'!E213="Sports Lighting"),
     IF('Reported Performance Table'!G213="Premium","Premium_Sports_and_Fuel_Pump_CCT", "Sports_and_Fuel_Pump_CCT"),
     IF('Reported Performance Table'!G213="Premium","Premium_Outdoor_CCT","Outdoor_CCT")),
    IF('Reported Performance Table'!G213="Premium","Premium_CCT","Reported_CCT"))))</f>
        <v/>
      </c>
      <c r="K213" t="str">
        <f>IF('Reported Performance Table'!E213="","",IF(J213="LUNA_CCT",VLOOKUP('Reported Performance Table'!E213,'Master List'!$B$45:$E$143,4,FALSE),"Reported_BUG"))</f>
        <v/>
      </c>
      <c r="L213" t="str">
        <f>IF('Reported Performance Table'!E213="","",IF(AND('Reported Performance Table'!$F213="Yes",OR('Reported Performance Table'!$E213='Master List'!$B$45,'Reported Performance Table'!$E213='Master List'!$B$46,'Reported Performance Table'!$E213='Master List'!$B$47,'Reported Performance Table'!$E213='Master List'!$B$49,'Reported Performance Table'!$E213='Master List'!$B$51,'Reported Performance Table'!$E213='Master List'!$B$115,'Reported Performance Table'!$E213='Master List'!$B$118,'Reported Performance Table'!$E213='Master List'!$B$142)),"LUNA_Dimming","Dimming_Capability_and_Range"))</f>
        <v/>
      </c>
      <c r="M213" s="100" t="e">
        <f>'Reported Performance Table'!#REF!</f>
        <v>#REF!</v>
      </c>
      <c r="N213" s="100" t="e">
        <f>'Reported Performance Table'!#REF!</f>
        <v>#REF!</v>
      </c>
      <c r="O213" s="100" t="e">
        <f>'Reported Performance Table'!#REF!</f>
        <v>#REF!</v>
      </c>
      <c r="P213" t="str">
        <f t="shared" si="7"/>
        <v>No</v>
      </c>
    </row>
    <row r="214" spans="1:16" x14ac:dyDescent="0.25">
      <c r="A214" s="54">
        <v>221</v>
      </c>
      <c r="B214" s="55"/>
      <c r="D214" s="21" t="e">
        <f>VLOOKUP('Reported Performance Table'!D214,'Master List'!$B$22:$C$41,2,FALSE)</f>
        <v>#N/A</v>
      </c>
      <c r="E214" t="e">
        <f>VLOOKUP('Reported Performance Table'!E214,'Master List'!$B$45:$C$143,2,FALSE)</f>
        <v>#N/A</v>
      </c>
      <c r="F214" t="e">
        <f>VLOOKUP('Reported Performance Table'!D214,'Master List'!$B$22:$D$42,3,FALSE)</f>
        <v>#N/A</v>
      </c>
      <c r="G214" s="92" t="e">
        <f>VLOOKUP('Reported Performance Table'!C214,'Master List'!$B$11:$D$19,3,FALSE)</f>
        <v>#N/A</v>
      </c>
      <c r="H214" t="e">
        <f t="shared" si="6"/>
        <v>#N/A</v>
      </c>
      <c r="I214" t="e">
        <f>IF(VLOOKUP('Reported Performance Table'!E214,'Master List'!$B$45:$D$143,3,FALSE)="","No",VLOOKUP('Reported Performance Table'!E214,'Master List'!$B$45:$D$143,3,FALSE))</f>
        <v>#N/A</v>
      </c>
      <c r="J214" s="164" t="str">
        <f>IF('Reported Performance Table'!E214="","",
  IF('Reported Performance Table'!F214="Yes",
   IF('Reported Performance Table'!G214="Premium","Premium_LUNA_CCT","LUNA_CCT"),
   IF('Reported Performance Table'!C214="Outdoor Luminaires",
    IF(OR('Reported Performance Table'!E214="Fuel Pump Canopy Luminaires",'Reported Performance Table'!E214="Sports Lighting"),
     IF('Reported Performance Table'!G214="Premium","Premium_Sports_and_Fuel_Pump_CCT", "Sports_and_Fuel_Pump_CCT"),
     IF('Reported Performance Table'!G214="Premium","Premium_Outdoor_CCT","Outdoor_CCT")),
    IF('Reported Performance Table'!G214="Premium","Premium_CCT","Reported_CCT"))))</f>
        <v/>
      </c>
      <c r="K214" t="str">
        <f>IF('Reported Performance Table'!E214="","",IF(J214="LUNA_CCT",VLOOKUP('Reported Performance Table'!E214,'Master List'!$B$45:$E$143,4,FALSE),"Reported_BUG"))</f>
        <v/>
      </c>
      <c r="L214" t="str">
        <f>IF('Reported Performance Table'!E214="","",IF(AND('Reported Performance Table'!$F214="Yes",OR('Reported Performance Table'!$E214='Master List'!$B$45,'Reported Performance Table'!$E214='Master List'!$B$46,'Reported Performance Table'!$E214='Master List'!$B$47,'Reported Performance Table'!$E214='Master List'!$B$49,'Reported Performance Table'!$E214='Master List'!$B$51,'Reported Performance Table'!$E214='Master List'!$B$115,'Reported Performance Table'!$E214='Master List'!$B$118,'Reported Performance Table'!$E214='Master List'!$B$142)),"LUNA_Dimming","Dimming_Capability_and_Range"))</f>
        <v/>
      </c>
      <c r="M214" s="100" t="e">
        <f>'Reported Performance Table'!#REF!</f>
        <v>#REF!</v>
      </c>
      <c r="N214" s="100" t="e">
        <f>'Reported Performance Table'!#REF!</f>
        <v>#REF!</v>
      </c>
      <c r="O214" s="100" t="e">
        <f>'Reported Performance Table'!#REF!</f>
        <v>#REF!</v>
      </c>
      <c r="P214" t="str">
        <f t="shared" si="7"/>
        <v>No</v>
      </c>
    </row>
    <row r="215" spans="1:16" x14ac:dyDescent="0.25">
      <c r="A215" s="54">
        <v>222</v>
      </c>
      <c r="B215" s="55"/>
      <c r="D215" s="21" t="e">
        <f>VLOOKUP('Reported Performance Table'!D215,'Master List'!$B$22:$C$41,2,FALSE)</f>
        <v>#N/A</v>
      </c>
      <c r="E215" t="e">
        <f>VLOOKUP('Reported Performance Table'!E215,'Master List'!$B$45:$C$143,2,FALSE)</f>
        <v>#N/A</v>
      </c>
      <c r="F215" t="e">
        <f>VLOOKUP('Reported Performance Table'!D215,'Master List'!$B$22:$D$42,3,FALSE)</f>
        <v>#N/A</v>
      </c>
      <c r="G215" s="92" t="e">
        <f>VLOOKUP('Reported Performance Table'!C215,'Master List'!$B$11:$D$19,3,FALSE)</f>
        <v>#N/A</v>
      </c>
      <c r="H215" t="e">
        <f t="shared" si="6"/>
        <v>#N/A</v>
      </c>
      <c r="I215" t="e">
        <f>IF(VLOOKUP('Reported Performance Table'!E215,'Master List'!$B$45:$D$143,3,FALSE)="","No",VLOOKUP('Reported Performance Table'!E215,'Master List'!$B$45:$D$143,3,FALSE))</f>
        <v>#N/A</v>
      </c>
      <c r="J215" s="164" t="str">
        <f>IF('Reported Performance Table'!E215="","",
  IF('Reported Performance Table'!F215="Yes",
   IF('Reported Performance Table'!G215="Premium","Premium_LUNA_CCT","LUNA_CCT"),
   IF('Reported Performance Table'!C215="Outdoor Luminaires",
    IF(OR('Reported Performance Table'!E215="Fuel Pump Canopy Luminaires",'Reported Performance Table'!E215="Sports Lighting"),
     IF('Reported Performance Table'!G215="Premium","Premium_Sports_and_Fuel_Pump_CCT", "Sports_and_Fuel_Pump_CCT"),
     IF('Reported Performance Table'!G215="Premium","Premium_Outdoor_CCT","Outdoor_CCT")),
    IF('Reported Performance Table'!G215="Premium","Premium_CCT","Reported_CCT"))))</f>
        <v/>
      </c>
      <c r="K215" t="str">
        <f>IF('Reported Performance Table'!E215="","",IF(J215="LUNA_CCT",VLOOKUP('Reported Performance Table'!E215,'Master List'!$B$45:$E$143,4,FALSE),"Reported_BUG"))</f>
        <v/>
      </c>
      <c r="L215" t="str">
        <f>IF('Reported Performance Table'!E215="","",IF(AND('Reported Performance Table'!$F215="Yes",OR('Reported Performance Table'!$E215='Master List'!$B$45,'Reported Performance Table'!$E215='Master List'!$B$46,'Reported Performance Table'!$E215='Master List'!$B$47,'Reported Performance Table'!$E215='Master List'!$B$49,'Reported Performance Table'!$E215='Master List'!$B$51,'Reported Performance Table'!$E215='Master List'!$B$115,'Reported Performance Table'!$E215='Master List'!$B$118,'Reported Performance Table'!$E215='Master List'!$B$142)),"LUNA_Dimming","Dimming_Capability_and_Range"))</f>
        <v/>
      </c>
      <c r="M215" s="100" t="e">
        <f>'Reported Performance Table'!#REF!</f>
        <v>#REF!</v>
      </c>
      <c r="N215" s="100" t="e">
        <f>'Reported Performance Table'!#REF!</f>
        <v>#REF!</v>
      </c>
      <c r="O215" s="100" t="e">
        <f>'Reported Performance Table'!#REF!</f>
        <v>#REF!</v>
      </c>
      <c r="P215" t="str">
        <f t="shared" si="7"/>
        <v>No</v>
      </c>
    </row>
    <row r="216" spans="1:16" x14ac:dyDescent="0.25">
      <c r="A216" s="54">
        <v>223</v>
      </c>
      <c r="B216" s="55"/>
      <c r="D216" s="21" t="e">
        <f>VLOOKUP('Reported Performance Table'!D216,'Master List'!$B$22:$C$41,2,FALSE)</f>
        <v>#N/A</v>
      </c>
      <c r="E216" t="e">
        <f>VLOOKUP('Reported Performance Table'!E216,'Master List'!$B$45:$C$143,2,FALSE)</f>
        <v>#N/A</v>
      </c>
      <c r="F216" t="e">
        <f>VLOOKUP('Reported Performance Table'!D216,'Master List'!$B$22:$D$42,3,FALSE)</f>
        <v>#N/A</v>
      </c>
      <c r="G216" s="92" t="e">
        <f>VLOOKUP('Reported Performance Table'!C216,'Master List'!$B$11:$D$19,3,FALSE)</f>
        <v>#N/A</v>
      </c>
      <c r="H216" t="e">
        <f t="shared" si="6"/>
        <v>#N/A</v>
      </c>
      <c r="I216" t="e">
        <f>IF(VLOOKUP('Reported Performance Table'!E216,'Master List'!$B$45:$D$143,3,FALSE)="","No",VLOOKUP('Reported Performance Table'!E216,'Master List'!$B$45:$D$143,3,FALSE))</f>
        <v>#N/A</v>
      </c>
      <c r="J216" s="164" t="str">
        <f>IF('Reported Performance Table'!E216="","",
  IF('Reported Performance Table'!F216="Yes",
   IF('Reported Performance Table'!G216="Premium","Premium_LUNA_CCT","LUNA_CCT"),
   IF('Reported Performance Table'!C216="Outdoor Luminaires",
    IF(OR('Reported Performance Table'!E216="Fuel Pump Canopy Luminaires",'Reported Performance Table'!E216="Sports Lighting"),
     IF('Reported Performance Table'!G216="Premium","Premium_Sports_and_Fuel_Pump_CCT", "Sports_and_Fuel_Pump_CCT"),
     IF('Reported Performance Table'!G216="Premium","Premium_Outdoor_CCT","Outdoor_CCT")),
    IF('Reported Performance Table'!G216="Premium","Premium_CCT","Reported_CCT"))))</f>
        <v/>
      </c>
      <c r="K216" t="str">
        <f>IF('Reported Performance Table'!E216="","",IF(J216="LUNA_CCT",VLOOKUP('Reported Performance Table'!E216,'Master List'!$B$45:$E$143,4,FALSE),"Reported_BUG"))</f>
        <v/>
      </c>
      <c r="L216" t="str">
        <f>IF('Reported Performance Table'!E216="","",IF(AND('Reported Performance Table'!$F216="Yes",OR('Reported Performance Table'!$E216='Master List'!$B$45,'Reported Performance Table'!$E216='Master List'!$B$46,'Reported Performance Table'!$E216='Master List'!$B$47,'Reported Performance Table'!$E216='Master List'!$B$49,'Reported Performance Table'!$E216='Master List'!$B$51,'Reported Performance Table'!$E216='Master List'!$B$115,'Reported Performance Table'!$E216='Master List'!$B$118,'Reported Performance Table'!$E216='Master List'!$B$142)),"LUNA_Dimming","Dimming_Capability_and_Range"))</f>
        <v/>
      </c>
      <c r="M216" s="100" t="e">
        <f>'Reported Performance Table'!#REF!</f>
        <v>#REF!</v>
      </c>
      <c r="N216" s="100" t="e">
        <f>'Reported Performance Table'!#REF!</f>
        <v>#REF!</v>
      </c>
      <c r="O216" s="100" t="e">
        <f>'Reported Performance Table'!#REF!</f>
        <v>#REF!</v>
      </c>
      <c r="P216" t="str">
        <f t="shared" si="7"/>
        <v>No</v>
      </c>
    </row>
    <row r="217" spans="1:16" x14ac:dyDescent="0.25">
      <c r="A217" s="54">
        <v>224</v>
      </c>
      <c r="B217" s="55"/>
      <c r="D217" s="21" t="e">
        <f>VLOOKUP('Reported Performance Table'!D217,'Master List'!$B$22:$C$41,2,FALSE)</f>
        <v>#N/A</v>
      </c>
      <c r="E217" t="e">
        <f>VLOOKUP('Reported Performance Table'!E217,'Master List'!$B$45:$C$143,2,FALSE)</f>
        <v>#N/A</v>
      </c>
      <c r="F217" t="e">
        <f>VLOOKUP('Reported Performance Table'!D217,'Master List'!$B$22:$D$42,3,FALSE)</f>
        <v>#N/A</v>
      </c>
      <c r="G217" s="92" t="e">
        <f>VLOOKUP('Reported Performance Table'!C217,'Master List'!$B$11:$D$19,3,FALSE)</f>
        <v>#N/A</v>
      </c>
      <c r="H217" t="e">
        <f t="shared" si="6"/>
        <v>#N/A</v>
      </c>
      <c r="I217" t="e">
        <f>IF(VLOOKUP('Reported Performance Table'!E217,'Master List'!$B$45:$D$143,3,FALSE)="","No",VLOOKUP('Reported Performance Table'!E217,'Master List'!$B$45:$D$143,3,FALSE))</f>
        <v>#N/A</v>
      </c>
      <c r="J217" s="164" t="str">
        <f>IF('Reported Performance Table'!E217="","",
  IF('Reported Performance Table'!F217="Yes",
   IF('Reported Performance Table'!G217="Premium","Premium_LUNA_CCT","LUNA_CCT"),
   IF('Reported Performance Table'!C217="Outdoor Luminaires",
    IF(OR('Reported Performance Table'!E217="Fuel Pump Canopy Luminaires",'Reported Performance Table'!E217="Sports Lighting"),
     IF('Reported Performance Table'!G217="Premium","Premium_Sports_and_Fuel_Pump_CCT", "Sports_and_Fuel_Pump_CCT"),
     IF('Reported Performance Table'!G217="Premium","Premium_Outdoor_CCT","Outdoor_CCT")),
    IF('Reported Performance Table'!G217="Premium","Premium_CCT","Reported_CCT"))))</f>
        <v/>
      </c>
      <c r="K217" t="str">
        <f>IF('Reported Performance Table'!E217="","",IF(J217="LUNA_CCT",VLOOKUP('Reported Performance Table'!E217,'Master List'!$B$45:$E$143,4,FALSE),"Reported_BUG"))</f>
        <v/>
      </c>
      <c r="L217" t="str">
        <f>IF('Reported Performance Table'!E217="","",IF(AND('Reported Performance Table'!$F217="Yes",OR('Reported Performance Table'!$E217='Master List'!$B$45,'Reported Performance Table'!$E217='Master List'!$B$46,'Reported Performance Table'!$E217='Master List'!$B$47,'Reported Performance Table'!$E217='Master List'!$B$49,'Reported Performance Table'!$E217='Master List'!$B$51,'Reported Performance Table'!$E217='Master List'!$B$115,'Reported Performance Table'!$E217='Master List'!$B$118,'Reported Performance Table'!$E217='Master List'!$B$142)),"LUNA_Dimming","Dimming_Capability_and_Range"))</f>
        <v/>
      </c>
      <c r="M217" s="100" t="e">
        <f>'Reported Performance Table'!#REF!</f>
        <v>#REF!</v>
      </c>
      <c r="N217" s="100" t="e">
        <f>'Reported Performance Table'!#REF!</f>
        <v>#REF!</v>
      </c>
      <c r="O217" s="100" t="e">
        <f>'Reported Performance Table'!#REF!</f>
        <v>#REF!</v>
      </c>
      <c r="P217" t="str">
        <f t="shared" si="7"/>
        <v>No</v>
      </c>
    </row>
    <row r="218" spans="1:16" x14ac:dyDescent="0.25">
      <c r="A218" s="54">
        <v>225</v>
      </c>
      <c r="B218" s="55"/>
      <c r="D218" s="21" t="e">
        <f>VLOOKUP('Reported Performance Table'!D218,'Master List'!$B$22:$C$41,2,FALSE)</f>
        <v>#N/A</v>
      </c>
      <c r="E218" t="e">
        <f>VLOOKUP('Reported Performance Table'!E218,'Master List'!$B$45:$C$143,2,FALSE)</f>
        <v>#N/A</v>
      </c>
      <c r="F218" t="e">
        <f>VLOOKUP('Reported Performance Table'!D218,'Master List'!$B$22:$D$42,3,FALSE)</f>
        <v>#N/A</v>
      </c>
      <c r="G218" s="92" t="e">
        <f>VLOOKUP('Reported Performance Table'!C218,'Master List'!$B$11:$D$19,3,FALSE)</f>
        <v>#N/A</v>
      </c>
      <c r="H218" t="e">
        <f t="shared" si="6"/>
        <v>#N/A</v>
      </c>
      <c r="I218" t="e">
        <f>IF(VLOOKUP('Reported Performance Table'!E218,'Master List'!$B$45:$D$143,3,FALSE)="","No",VLOOKUP('Reported Performance Table'!E218,'Master List'!$B$45:$D$143,3,FALSE))</f>
        <v>#N/A</v>
      </c>
      <c r="J218" s="164" t="str">
        <f>IF('Reported Performance Table'!E218="","",
  IF('Reported Performance Table'!F218="Yes",
   IF('Reported Performance Table'!G218="Premium","Premium_LUNA_CCT","LUNA_CCT"),
   IF('Reported Performance Table'!C218="Outdoor Luminaires",
    IF(OR('Reported Performance Table'!E218="Fuel Pump Canopy Luminaires",'Reported Performance Table'!E218="Sports Lighting"),
     IF('Reported Performance Table'!G218="Premium","Premium_Sports_and_Fuel_Pump_CCT", "Sports_and_Fuel_Pump_CCT"),
     IF('Reported Performance Table'!G218="Premium","Premium_Outdoor_CCT","Outdoor_CCT")),
    IF('Reported Performance Table'!G218="Premium","Premium_CCT","Reported_CCT"))))</f>
        <v/>
      </c>
      <c r="K218" t="str">
        <f>IF('Reported Performance Table'!E218="","",IF(J218="LUNA_CCT",VLOOKUP('Reported Performance Table'!E218,'Master List'!$B$45:$E$143,4,FALSE),"Reported_BUG"))</f>
        <v/>
      </c>
      <c r="L218" t="str">
        <f>IF('Reported Performance Table'!E218="","",IF(AND('Reported Performance Table'!$F218="Yes",OR('Reported Performance Table'!$E218='Master List'!$B$45,'Reported Performance Table'!$E218='Master List'!$B$46,'Reported Performance Table'!$E218='Master List'!$B$47,'Reported Performance Table'!$E218='Master List'!$B$49,'Reported Performance Table'!$E218='Master List'!$B$51,'Reported Performance Table'!$E218='Master List'!$B$115,'Reported Performance Table'!$E218='Master List'!$B$118,'Reported Performance Table'!$E218='Master List'!$B$142)),"LUNA_Dimming","Dimming_Capability_and_Range"))</f>
        <v/>
      </c>
      <c r="M218" s="100" t="e">
        <f>'Reported Performance Table'!#REF!</f>
        <v>#REF!</v>
      </c>
      <c r="N218" s="100" t="e">
        <f>'Reported Performance Table'!#REF!</f>
        <v>#REF!</v>
      </c>
      <c r="O218" s="100" t="e">
        <f>'Reported Performance Table'!#REF!</f>
        <v>#REF!</v>
      </c>
      <c r="P218" t="str">
        <f t="shared" si="7"/>
        <v>No</v>
      </c>
    </row>
    <row r="219" spans="1:16" x14ac:dyDescent="0.25">
      <c r="A219" s="54">
        <v>226</v>
      </c>
      <c r="B219" s="55"/>
      <c r="D219" s="21" t="e">
        <f>VLOOKUP('Reported Performance Table'!D219,'Master List'!$B$22:$C$41,2,FALSE)</f>
        <v>#N/A</v>
      </c>
      <c r="E219" t="e">
        <f>VLOOKUP('Reported Performance Table'!E219,'Master List'!$B$45:$C$143,2,FALSE)</f>
        <v>#N/A</v>
      </c>
      <c r="F219" t="e">
        <f>VLOOKUP('Reported Performance Table'!D219,'Master List'!$B$22:$D$42,3,FALSE)</f>
        <v>#N/A</v>
      </c>
      <c r="G219" s="92" t="e">
        <f>VLOOKUP('Reported Performance Table'!C219,'Master List'!$B$11:$D$19,3,FALSE)</f>
        <v>#N/A</v>
      </c>
      <c r="H219" t="e">
        <f t="shared" si="6"/>
        <v>#N/A</v>
      </c>
      <c r="I219" t="e">
        <f>IF(VLOOKUP('Reported Performance Table'!E219,'Master List'!$B$45:$D$143,3,FALSE)="","No",VLOOKUP('Reported Performance Table'!E219,'Master List'!$B$45:$D$143,3,FALSE))</f>
        <v>#N/A</v>
      </c>
      <c r="J219" s="164" t="str">
        <f>IF('Reported Performance Table'!E219="","",
  IF('Reported Performance Table'!F219="Yes",
   IF('Reported Performance Table'!G219="Premium","Premium_LUNA_CCT","LUNA_CCT"),
   IF('Reported Performance Table'!C219="Outdoor Luminaires",
    IF(OR('Reported Performance Table'!E219="Fuel Pump Canopy Luminaires",'Reported Performance Table'!E219="Sports Lighting"),
     IF('Reported Performance Table'!G219="Premium","Premium_Sports_and_Fuel_Pump_CCT", "Sports_and_Fuel_Pump_CCT"),
     IF('Reported Performance Table'!G219="Premium","Premium_Outdoor_CCT","Outdoor_CCT")),
    IF('Reported Performance Table'!G219="Premium","Premium_CCT","Reported_CCT"))))</f>
        <v/>
      </c>
      <c r="K219" t="str">
        <f>IF('Reported Performance Table'!E219="","",IF(J219="LUNA_CCT",VLOOKUP('Reported Performance Table'!E219,'Master List'!$B$45:$E$143,4,FALSE),"Reported_BUG"))</f>
        <v/>
      </c>
      <c r="L219" t="str">
        <f>IF('Reported Performance Table'!E219="","",IF(AND('Reported Performance Table'!$F219="Yes",OR('Reported Performance Table'!$E219='Master List'!$B$45,'Reported Performance Table'!$E219='Master List'!$B$46,'Reported Performance Table'!$E219='Master List'!$B$47,'Reported Performance Table'!$E219='Master List'!$B$49,'Reported Performance Table'!$E219='Master List'!$B$51,'Reported Performance Table'!$E219='Master List'!$B$115,'Reported Performance Table'!$E219='Master List'!$B$118,'Reported Performance Table'!$E219='Master List'!$B$142)),"LUNA_Dimming","Dimming_Capability_and_Range"))</f>
        <v/>
      </c>
      <c r="M219" s="100" t="e">
        <f>'Reported Performance Table'!#REF!</f>
        <v>#REF!</v>
      </c>
      <c r="N219" s="100" t="e">
        <f>'Reported Performance Table'!#REF!</f>
        <v>#REF!</v>
      </c>
      <c r="O219" s="100" t="e">
        <f>'Reported Performance Table'!#REF!</f>
        <v>#REF!</v>
      </c>
      <c r="P219" t="str">
        <f t="shared" si="7"/>
        <v>No</v>
      </c>
    </row>
    <row r="220" spans="1:16" x14ac:dyDescent="0.25">
      <c r="A220" s="54">
        <v>227</v>
      </c>
      <c r="B220" s="55"/>
      <c r="D220" s="21" t="e">
        <f>VLOOKUP('Reported Performance Table'!D220,'Master List'!$B$22:$C$41,2,FALSE)</f>
        <v>#N/A</v>
      </c>
      <c r="E220" t="e">
        <f>VLOOKUP('Reported Performance Table'!E220,'Master List'!$B$45:$C$143,2,FALSE)</f>
        <v>#N/A</v>
      </c>
      <c r="F220" t="e">
        <f>VLOOKUP('Reported Performance Table'!D220,'Master List'!$B$22:$D$42,3,FALSE)</f>
        <v>#N/A</v>
      </c>
      <c r="G220" s="92" t="e">
        <f>VLOOKUP('Reported Performance Table'!C220,'Master List'!$B$11:$D$19,3,FALSE)</f>
        <v>#N/A</v>
      </c>
      <c r="H220" t="e">
        <f t="shared" si="6"/>
        <v>#N/A</v>
      </c>
      <c r="I220" t="e">
        <f>IF(VLOOKUP('Reported Performance Table'!E220,'Master List'!$B$45:$D$143,3,FALSE)="","No",VLOOKUP('Reported Performance Table'!E220,'Master List'!$B$45:$D$143,3,FALSE))</f>
        <v>#N/A</v>
      </c>
      <c r="J220" s="164" t="str">
        <f>IF('Reported Performance Table'!E220="","",
  IF('Reported Performance Table'!F220="Yes",
   IF('Reported Performance Table'!G220="Premium","Premium_LUNA_CCT","LUNA_CCT"),
   IF('Reported Performance Table'!C220="Outdoor Luminaires",
    IF(OR('Reported Performance Table'!E220="Fuel Pump Canopy Luminaires",'Reported Performance Table'!E220="Sports Lighting"),
     IF('Reported Performance Table'!G220="Premium","Premium_Sports_and_Fuel_Pump_CCT", "Sports_and_Fuel_Pump_CCT"),
     IF('Reported Performance Table'!G220="Premium","Premium_Outdoor_CCT","Outdoor_CCT")),
    IF('Reported Performance Table'!G220="Premium","Premium_CCT","Reported_CCT"))))</f>
        <v/>
      </c>
      <c r="K220" t="str">
        <f>IF('Reported Performance Table'!E220="","",IF(J220="LUNA_CCT",VLOOKUP('Reported Performance Table'!E220,'Master List'!$B$45:$E$143,4,FALSE),"Reported_BUG"))</f>
        <v/>
      </c>
      <c r="L220" t="str">
        <f>IF('Reported Performance Table'!E220="","",IF(AND('Reported Performance Table'!$F220="Yes",OR('Reported Performance Table'!$E220='Master List'!$B$45,'Reported Performance Table'!$E220='Master List'!$B$46,'Reported Performance Table'!$E220='Master List'!$B$47,'Reported Performance Table'!$E220='Master List'!$B$49,'Reported Performance Table'!$E220='Master List'!$B$51,'Reported Performance Table'!$E220='Master List'!$B$115,'Reported Performance Table'!$E220='Master List'!$B$118,'Reported Performance Table'!$E220='Master List'!$B$142)),"LUNA_Dimming","Dimming_Capability_and_Range"))</f>
        <v/>
      </c>
      <c r="M220" s="100" t="e">
        <f>'Reported Performance Table'!#REF!</f>
        <v>#REF!</v>
      </c>
      <c r="N220" s="100" t="e">
        <f>'Reported Performance Table'!#REF!</f>
        <v>#REF!</v>
      </c>
      <c r="O220" s="100" t="e">
        <f>'Reported Performance Table'!#REF!</f>
        <v>#REF!</v>
      </c>
      <c r="P220" t="str">
        <f t="shared" si="7"/>
        <v>No</v>
      </c>
    </row>
    <row r="221" spans="1:16" x14ac:dyDescent="0.25">
      <c r="A221" s="54">
        <v>228</v>
      </c>
      <c r="B221" s="55"/>
      <c r="D221" s="21" t="e">
        <f>VLOOKUP('Reported Performance Table'!D221,'Master List'!$B$22:$C$41,2,FALSE)</f>
        <v>#N/A</v>
      </c>
      <c r="E221" t="e">
        <f>VLOOKUP('Reported Performance Table'!E221,'Master List'!$B$45:$C$143,2,FALSE)</f>
        <v>#N/A</v>
      </c>
      <c r="F221" t="e">
        <f>VLOOKUP('Reported Performance Table'!D221,'Master List'!$B$22:$D$42,3,FALSE)</f>
        <v>#N/A</v>
      </c>
      <c r="G221" s="92" t="e">
        <f>VLOOKUP('Reported Performance Table'!C221,'Master List'!$B$11:$D$19,3,FALSE)</f>
        <v>#N/A</v>
      </c>
      <c r="H221" t="e">
        <f t="shared" si="6"/>
        <v>#N/A</v>
      </c>
      <c r="I221" t="e">
        <f>IF(VLOOKUP('Reported Performance Table'!E221,'Master List'!$B$45:$D$143,3,FALSE)="","No",VLOOKUP('Reported Performance Table'!E221,'Master List'!$B$45:$D$143,3,FALSE))</f>
        <v>#N/A</v>
      </c>
      <c r="J221" s="164" t="str">
        <f>IF('Reported Performance Table'!E221="","",
  IF('Reported Performance Table'!F221="Yes",
   IF('Reported Performance Table'!G221="Premium","Premium_LUNA_CCT","LUNA_CCT"),
   IF('Reported Performance Table'!C221="Outdoor Luminaires",
    IF(OR('Reported Performance Table'!E221="Fuel Pump Canopy Luminaires",'Reported Performance Table'!E221="Sports Lighting"),
     IF('Reported Performance Table'!G221="Premium","Premium_Sports_and_Fuel_Pump_CCT", "Sports_and_Fuel_Pump_CCT"),
     IF('Reported Performance Table'!G221="Premium","Premium_Outdoor_CCT","Outdoor_CCT")),
    IF('Reported Performance Table'!G221="Premium","Premium_CCT","Reported_CCT"))))</f>
        <v/>
      </c>
      <c r="K221" t="str">
        <f>IF('Reported Performance Table'!E221="","",IF(J221="LUNA_CCT",VLOOKUP('Reported Performance Table'!E221,'Master List'!$B$45:$E$143,4,FALSE),"Reported_BUG"))</f>
        <v/>
      </c>
      <c r="L221" t="str">
        <f>IF('Reported Performance Table'!E221="","",IF(AND('Reported Performance Table'!$F221="Yes",OR('Reported Performance Table'!$E221='Master List'!$B$45,'Reported Performance Table'!$E221='Master List'!$B$46,'Reported Performance Table'!$E221='Master List'!$B$47,'Reported Performance Table'!$E221='Master List'!$B$49,'Reported Performance Table'!$E221='Master List'!$B$51,'Reported Performance Table'!$E221='Master List'!$B$115,'Reported Performance Table'!$E221='Master List'!$B$118,'Reported Performance Table'!$E221='Master List'!$B$142)),"LUNA_Dimming","Dimming_Capability_and_Range"))</f>
        <v/>
      </c>
      <c r="M221" s="100" t="e">
        <f>'Reported Performance Table'!#REF!</f>
        <v>#REF!</v>
      </c>
      <c r="N221" s="100" t="e">
        <f>'Reported Performance Table'!#REF!</f>
        <v>#REF!</v>
      </c>
      <c r="O221" s="100" t="e">
        <f>'Reported Performance Table'!#REF!</f>
        <v>#REF!</v>
      </c>
      <c r="P221" t="str">
        <f t="shared" si="7"/>
        <v>No</v>
      </c>
    </row>
    <row r="222" spans="1:16" x14ac:dyDescent="0.25">
      <c r="A222" s="54">
        <v>229</v>
      </c>
      <c r="B222" s="55"/>
      <c r="D222" s="21" t="e">
        <f>VLOOKUP('Reported Performance Table'!D222,'Master List'!$B$22:$C$41,2,FALSE)</f>
        <v>#N/A</v>
      </c>
      <c r="E222" t="e">
        <f>VLOOKUP('Reported Performance Table'!E222,'Master List'!$B$45:$C$143,2,FALSE)</f>
        <v>#N/A</v>
      </c>
      <c r="F222" t="e">
        <f>VLOOKUP('Reported Performance Table'!D222,'Master List'!$B$22:$D$42,3,FALSE)</f>
        <v>#N/A</v>
      </c>
      <c r="G222" s="92" t="e">
        <f>VLOOKUP('Reported Performance Table'!C222,'Master List'!$B$11:$D$19,3,FALSE)</f>
        <v>#N/A</v>
      </c>
      <c r="H222" t="e">
        <f t="shared" si="6"/>
        <v>#N/A</v>
      </c>
      <c r="I222" t="e">
        <f>IF(VLOOKUP('Reported Performance Table'!E222,'Master List'!$B$45:$D$143,3,FALSE)="","No",VLOOKUP('Reported Performance Table'!E222,'Master List'!$B$45:$D$143,3,FALSE))</f>
        <v>#N/A</v>
      </c>
      <c r="J222" s="164" t="str">
        <f>IF('Reported Performance Table'!E222="","",
  IF('Reported Performance Table'!F222="Yes",
   IF('Reported Performance Table'!G222="Premium","Premium_LUNA_CCT","LUNA_CCT"),
   IF('Reported Performance Table'!C222="Outdoor Luminaires",
    IF(OR('Reported Performance Table'!E222="Fuel Pump Canopy Luminaires",'Reported Performance Table'!E222="Sports Lighting"),
     IF('Reported Performance Table'!G222="Premium","Premium_Sports_and_Fuel_Pump_CCT", "Sports_and_Fuel_Pump_CCT"),
     IF('Reported Performance Table'!G222="Premium","Premium_Outdoor_CCT","Outdoor_CCT")),
    IF('Reported Performance Table'!G222="Premium","Premium_CCT","Reported_CCT"))))</f>
        <v/>
      </c>
      <c r="K222" t="str">
        <f>IF('Reported Performance Table'!E222="","",IF(J222="LUNA_CCT",VLOOKUP('Reported Performance Table'!E222,'Master List'!$B$45:$E$143,4,FALSE),"Reported_BUG"))</f>
        <v/>
      </c>
      <c r="L222" t="str">
        <f>IF('Reported Performance Table'!E222="","",IF(AND('Reported Performance Table'!$F222="Yes",OR('Reported Performance Table'!$E222='Master List'!$B$45,'Reported Performance Table'!$E222='Master List'!$B$46,'Reported Performance Table'!$E222='Master List'!$B$47,'Reported Performance Table'!$E222='Master List'!$B$49,'Reported Performance Table'!$E222='Master List'!$B$51,'Reported Performance Table'!$E222='Master List'!$B$115,'Reported Performance Table'!$E222='Master List'!$B$118,'Reported Performance Table'!$E222='Master List'!$B$142)),"LUNA_Dimming","Dimming_Capability_and_Range"))</f>
        <v/>
      </c>
      <c r="M222" s="100" t="e">
        <f>'Reported Performance Table'!#REF!</f>
        <v>#REF!</v>
      </c>
      <c r="N222" s="100" t="e">
        <f>'Reported Performance Table'!#REF!</f>
        <v>#REF!</v>
      </c>
      <c r="O222" s="100" t="e">
        <f>'Reported Performance Table'!#REF!</f>
        <v>#REF!</v>
      </c>
      <c r="P222" t="str">
        <f t="shared" si="7"/>
        <v>No</v>
      </c>
    </row>
    <row r="223" spans="1:16" x14ac:dyDescent="0.25">
      <c r="A223" s="54">
        <v>230</v>
      </c>
      <c r="B223" s="55"/>
      <c r="D223" s="21" t="e">
        <f>VLOOKUP('Reported Performance Table'!D223,'Master List'!$B$22:$C$41,2,FALSE)</f>
        <v>#N/A</v>
      </c>
      <c r="E223" t="e">
        <f>VLOOKUP('Reported Performance Table'!E223,'Master List'!$B$45:$C$143,2,FALSE)</f>
        <v>#N/A</v>
      </c>
      <c r="F223" t="e">
        <f>VLOOKUP('Reported Performance Table'!D223,'Master List'!$B$22:$D$42,3,FALSE)</f>
        <v>#N/A</v>
      </c>
      <c r="G223" s="92" t="e">
        <f>VLOOKUP('Reported Performance Table'!C223,'Master List'!$B$11:$D$19,3,FALSE)</f>
        <v>#N/A</v>
      </c>
      <c r="H223" t="e">
        <f t="shared" si="6"/>
        <v>#N/A</v>
      </c>
      <c r="I223" t="e">
        <f>IF(VLOOKUP('Reported Performance Table'!E223,'Master List'!$B$45:$D$143,3,FALSE)="","No",VLOOKUP('Reported Performance Table'!E223,'Master List'!$B$45:$D$143,3,FALSE))</f>
        <v>#N/A</v>
      </c>
      <c r="J223" s="164" t="str">
        <f>IF('Reported Performance Table'!E223="","",
  IF('Reported Performance Table'!F223="Yes",
   IF('Reported Performance Table'!G223="Premium","Premium_LUNA_CCT","LUNA_CCT"),
   IF('Reported Performance Table'!C223="Outdoor Luminaires",
    IF(OR('Reported Performance Table'!E223="Fuel Pump Canopy Luminaires",'Reported Performance Table'!E223="Sports Lighting"),
     IF('Reported Performance Table'!G223="Premium","Premium_Sports_and_Fuel_Pump_CCT", "Sports_and_Fuel_Pump_CCT"),
     IF('Reported Performance Table'!G223="Premium","Premium_Outdoor_CCT","Outdoor_CCT")),
    IF('Reported Performance Table'!G223="Premium","Premium_CCT","Reported_CCT"))))</f>
        <v/>
      </c>
      <c r="K223" t="str">
        <f>IF('Reported Performance Table'!E223="","",IF(J223="LUNA_CCT",VLOOKUP('Reported Performance Table'!E223,'Master List'!$B$45:$E$143,4,FALSE),"Reported_BUG"))</f>
        <v/>
      </c>
      <c r="L223" t="str">
        <f>IF('Reported Performance Table'!E223="","",IF(AND('Reported Performance Table'!$F223="Yes",OR('Reported Performance Table'!$E223='Master List'!$B$45,'Reported Performance Table'!$E223='Master List'!$B$46,'Reported Performance Table'!$E223='Master List'!$B$47,'Reported Performance Table'!$E223='Master List'!$B$49,'Reported Performance Table'!$E223='Master List'!$B$51,'Reported Performance Table'!$E223='Master List'!$B$115,'Reported Performance Table'!$E223='Master List'!$B$118,'Reported Performance Table'!$E223='Master List'!$B$142)),"LUNA_Dimming","Dimming_Capability_and_Range"))</f>
        <v/>
      </c>
      <c r="M223" s="100" t="e">
        <f>'Reported Performance Table'!#REF!</f>
        <v>#REF!</v>
      </c>
      <c r="N223" s="100" t="e">
        <f>'Reported Performance Table'!#REF!</f>
        <v>#REF!</v>
      </c>
      <c r="O223" s="100" t="e">
        <f>'Reported Performance Table'!#REF!</f>
        <v>#REF!</v>
      </c>
      <c r="P223" t="str">
        <f t="shared" si="7"/>
        <v>No</v>
      </c>
    </row>
    <row r="224" spans="1:16" x14ac:dyDescent="0.25">
      <c r="A224" s="54">
        <v>231</v>
      </c>
      <c r="B224" s="55"/>
      <c r="D224" s="21" t="e">
        <f>VLOOKUP('Reported Performance Table'!D224,'Master List'!$B$22:$C$41,2,FALSE)</f>
        <v>#N/A</v>
      </c>
      <c r="E224" t="e">
        <f>VLOOKUP('Reported Performance Table'!E224,'Master List'!$B$45:$C$143,2,FALSE)</f>
        <v>#N/A</v>
      </c>
      <c r="F224" t="e">
        <f>VLOOKUP('Reported Performance Table'!D224,'Master List'!$B$22:$D$42,3,FALSE)</f>
        <v>#N/A</v>
      </c>
      <c r="G224" s="92" t="e">
        <f>VLOOKUP('Reported Performance Table'!C224,'Master List'!$B$11:$D$19,3,FALSE)</f>
        <v>#N/A</v>
      </c>
      <c r="H224" t="e">
        <f t="shared" si="6"/>
        <v>#N/A</v>
      </c>
      <c r="I224" t="e">
        <f>IF(VLOOKUP('Reported Performance Table'!E224,'Master List'!$B$45:$D$143,3,FALSE)="","No",VLOOKUP('Reported Performance Table'!E224,'Master List'!$B$45:$D$143,3,FALSE))</f>
        <v>#N/A</v>
      </c>
      <c r="J224" s="164" t="str">
        <f>IF('Reported Performance Table'!E224="","",
  IF('Reported Performance Table'!F224="Yes",
   IF('Reported Performance Table'!G224="Premium","Premium_LUNA_CCT","LUNA_CCT"),
   IF('Reported Performance Table'!C224="Outdoor Luminaires",
    IF(OR('Reported Performance Table'!E224="Fuel Pump Canopy Luminaires",'Reported Performance Table'!E224="Sports Lighting"),
     IF('Reported Performance Table'!G224="Premium","Premium_Sports_and_Fuel_Pump_CCT", "Sports_and_Fuel_Pump_CCT"),
     IF('Reported Performance Table'!G224="Premium","Premium_Outdoor_CCT","Outdoor_CCT")),
    IF('Reported Performance Table'!G224="Premium","Premium_CCT","Reported_CCT"))))</f>
        <v/>
      </c>
      <c r="K224" t="str">
        <f>IF('Reported Performance Table'!E224="","",IF(J224="LUNA_CCT",VLOOKUP('Reported Performance Table'!E224,'Master List'!$B$45:$E$143,4,FALSE),"Reported_BUG"))</f>
        <v/>
      </c>
      <c r="L224" t="str">
        <f>IF('Reported Performance Table'!E224="","",IF(AND('Reported Performance Table'!$F224="Yes",OR('Reported Performance Table'!$E224='Master List'!$B$45,'Reported Performance Table'!$E224='Master List'!$B$46,'Reported Performance Table'!$E224='Master List'!$B$47,'Reported Performance Table'!$E224='Master List'!$B$49,'Reported Performance Table'!$E224='Master List'!$B$51,'Reported Performance Table'!$E224='Master List'!$B$115,'Reported Performance Table'!$E224='Master List'!$B$118,'Reported Performance Table'!$E224='Master List'!$B$142)),"LUNA_Dimming","Dimming_Capability_and_Range"))</f>
        <v/>
      </c>
      <c r="M224" s="100" t="e">
        <f>'Reported Performance Table'!#REF!</f>
        <v>#REF!</v>
      </c>
      <c r="N224" s="100" t="e">
        <f>'Reported Performance Table'!#REF!</f>
        <v>#REF!</v>
      </c>
      <c r="O224" s="100" t="e">
        <f>'Reported Performance Table'!#REF!</f>
        <v>#REF!</v>
      </c>
      <c r="P224" t="str">
        <f t="shared" si="7"/>
        <v>No</v>
      </c>
    </row>
    <row r="225" spans="1:16" x14ac:dyDescent="0.25">
      <c r="A225" s="54">
        <v>232</v>
      </c>
      <c r="B225" s="55"/>
      <c r="D225" s="21" t="e">
        <f>VLOOKUP('Reported Performance Table'!D225,'Master List'!$B$22:$C$41,2,FALSE)</f>
        <v>#N/A</v>
      </c>
      <c r="E225" t="e">
        <f>VLOOKUP('Reported Performance Table'!E225,'Master List'!$B$45:$C$143,2,FALSE)</f>
        <v>#N/A</v>
      </c>
      <c r="F225" t="e">
        <f>VLOOKUP('Reported Performance Table'!D225,'Master List'!$B$22:$D$42,3,FALSE)</f>
        <v>#N/A</v>
      </c>
      <c r="G225" s="92" t="e">
        <f>VLOOKUP('Reported Performance Table'!C225,'Master List'!$B$11:$D$19,3,FALSE)</f>
        <v>#N/A</v>
      </c>
      <c r="H225" t="e">
        <f t="shared" si="6"/>
        <v>#N/A</v>
      </c>
      <c r="I225" t="e">
        <f>IF(VLOOKUP('Reported Performance Table'!E225,'Master List'!$B$45:$D$143,3,FALSE)="","No",VLOOKUP('Reported Performance Table'!E225,'Master List'!$B$45:$D$143,3,FALSE))</f>
        <v>#N/A</v>
      </c>
      <c r="J225" s="164" t="str">
        <f>IF('Reported Performance Table'!E225="","",
  IF('Reported Performance Table'!F225="Yes",
   IF('Reported Performance Table'!G225="Premium","Premium_LUNA_CCT","LUNA_CCT"),
   IF('Reported Performance Table'!C225="Outdoor Luminaires",
    IF(OR('Reported Performance Table'!E225="Fuel Pump Canopy Luminaires",'Reported Performance Table'!E225="Sports Lighting"),
     IF('Reported Performance Table'!G225="Premium","Premium_Sports_and_Fuel_Pump_CCT", "Sports_and_Fuel_Pump_CCT"),
     IF('Reported Performance Table'!G225="Premium","Premium_Outdoor_CCT","Outdoor_CCT")),
    IF('Reported Performance Table'!G225="Premium","Premium_CCT","Reported_CCT"))))</f>
        <v/>
      </c>
      <c r="K225" t="str">
        <f>IF('Reported Performance Table'!E225="","",IF(J225="LUNA_CCT",VLOOKUP('Reported Performance Table'!E225,'Master List'!$B$45:$E$143,4,FALSE),"Reported_BUG"))</f>
        <v/>
      </c>
      <c r="L225" t="str">
        <f>IF('Reported Performance Table'!E225="","",IF(AND('Reported Performance Table'!$F225="Yes",OR('Reported Performance Table'!$E225='Master List'!$B$45,'Reported Performance Table'!$E225='Master List'!$B$46,'Reported Performance Table'!$E225='Master List'!$B$47,'Reported Performance Table'!$E225='Master List'!$B$49,'Reported Performance Table'!$E225='Master List'!$B$51,'Reported Performance Table'!$E225='Master List'!$B$115,'Reported Performance Table'!$E225='Master List'!$B$118,'Reported Performance Table'!$E225='Master List'!$B$142)),"LUNA_Dimming","Dimming_Capability_and_Range"))</f>
        <v/>
      </c>
      <c r="M225" s="100" t="e">
        <f>'Reported Performance Table'!#REF!</f>
        <v>#REF!</v>
      </c>
      <c r="N225" s="100" t="e">
        <f>'Reported Performance Table'!#REF!</f>
        <v>#REF!</v>
      </c>
      <c r="O225" s="100" t="e">
        <f>'Reported Performance Table'!#REF!</f>
        <v>#REF!</v>
      </c>
      <c r="P225" t="str">
        <f t="shared" si="7"/>
        <v>No</v>
      </c>
    </row>
    <row r="226" spans="1:16" x14ac:dyDescent="0.25">
      <c r="A226" s="54">
        <v>233</v>
      </c>
      <c r="B226" s="55"/>
      <c r="D226" s="21" t="e">
        <f>VLOOKUP('Reported Performance Table'!D226,'Master List'!$B$22:$C$41,2,FALSE)</f>
        <v>#N/A</v>
      </c>
      <c r="E226" t="e">
        <f>VLOOKUP('Reported Performance Table'!E226,'Master List'!$B$45:$C$143,2,FALSE)</f>
        <v>#N/A</v>
      </c>
      <c r="F226" t="e">
        <f>VLOOKUP('Reported Performance Table'!D226,'Master List'!$B$22:$D$42,3,FALSE)</f>
        <v>#N/A</v>
      </c>
      <c r="G226" s="92" t="e">
        <f>VLOOKUP('Reported Performance Table'!C226,'Master List'!$B$11:$D$19,3,FALSE)</f>
        <v>#N/A</v>
      </c>
      <c r="H226" t="e">
        <f t="shared" si="6"/>
        <v>#N/A</v>
      </c>
      <c r="I226" t="e">
        <f>IF(VLOOKUP('Reported Performance Table'!E226,'Master List'!$B$45:$D$143,3,FALSE)="","No",VLOOKUP('Reported Performance Table'!E226,'Master List'!$B$45:$D$143,3,FALSE))</f>
        <v>#N/A</v>
      </c>
      <c r="J226" s="164" t="str">
        <f>IF('Reported Performance Table'!E226="","",
  IF('Reported Performance Table'!F226="Yes",
   IF('Reported Performance Table'!G226="Premium","Premium_LUNA_CCT","LUNA_CCT"),
   IF('Reported Performance Table'!C226="Outdoor Luminaires",
    IF(OR('Reported Performance Table'!E226="Fuel Pump Canopy Luminaires",'Reported Performance Table'!E226="Sports Lighting"),
     IF('Reported Performance Table'!G226="Premium","Premium_Sports_and_Fuel_Pump_CCT", "Sports_and_Fuel_Pump_CCT"),
     IF('Reported Performance Table'!G226="Premium","Premium_Outdoor_CCT","Outdoor_CCT")),
    IF('Reported Performance Table'!G226="Premium","Premium_CCT","Reported_CCT"))))</f>
        <v/>
      </c>
      <c r="K226" t="str">
        <f>IF('Reported Performance Table'!E226="","",IF(J226="LUNA_CCT",VLOOKUP('Reported Performance Table'!E226,'Master List'!$B$45:$E$143,4,FALSE),"Reported_BUG"))</f>
        <v/>
      </c>
      <c r="L226" t="str">
        <f>IF('Reported Performance Table'!E226="","",IF(AND('Reported Performance Table'!$F226="Yes",OR('Reported Performance Table'!$E226='Master List'!$B$45,'Reported Performance Table'!$E226='Master List'!$B$46,'Reported Performance Table'!$E226='Master List'!$B$47,'Reported Performance Table'!$E226='Master List'!$B$49,'Reported Performance Table'!$E226='Master List'!$B$51,'Reported Performance Table'!$E226='Master List'!$B$115,'Reported Performance Table'!$E226='Master List'!$B$118,'Reported Performance Table'!$E226='Master List'!$B$142)),"LUNA_Dimming","Dimming_Capability_and_Range"))</f>
        <v/>
      </c>
      <c r="M226" s="100" t="e">
        <f>'Reported Performance Table'!#REF!</f>
        <v>#REF!</v>
      </c>
      <c r="N226" s="100" t="e">
        <f>'Reported Performance Table'!#REF!</f>
        <v>#REF!</v>
      </c>
      <c r="O226" s="100" t="e">
        <f>'Reported Performance Table'!#REF!</f>
        <v>#REF!</v>
      </c>
      <c r="P226" t="str">
        <f t="shared" si="7"/>
        <v>No</v>
      </c>
    </row>
    <row r="227" spans="1:16" x14ac:dyDescent="0.25">
      <c r="A227" s="54">
        <v>234</v>
      </c>
      <c r="B227" s="55"/>
      <c r="D227" s="21" t="e">
        <f>VLOOKUP('Reported Performance Table'!D227,'Master List'!$B$22:$C$41,2,FALSE)</f>
        <v>#N/A</v>
      </c>
      <c r="E227" t="e">
        <f>VLOOKUP('Reported Performance Table'!E227,'Master List'!$B$45:$C$143,2,FALSE)</f>
        <v>#N/A</v>
      </c>
      <c r="F227" t="e">
        <f>VLOOKUP('Reported Performance Table'!D227,'Master List'!$B$22:$D$42,3,FALSE)</f>
        <v>#N/A</v>
      </c>
      <c r="G227" s="92" t="e">
        <f>VLOOKUP('Reported Performance Table'!C227,'Master List'!$B$11:$D$19,3,FALSE)</f>
        <v>#N/A</v>
      </c>
      <c r="H227" t="e">
        <f t="shared" si="6"/>
        <v>#N/A</v>
      </c>
      <c r="I227" t="e">
        <f>IF(VLOOKUP('Reported Performance Table'!E227,'Master List'!$B$45:$D$143,3,FALSE)="","No",VLOOKUP('Reported Performance Table'!E227,'Master List'!$B$45:$D$143,3,FALSE))</f>
        <v>#N/A</v>
      </c>
      <c r="J227" s="164" t="str">
        <f>IF('Reported Performance Table'!E227="","",
  IF('Reported Performance Table'!F227="Yes",
   IF('Reported Performance Table'!G227="Premium","Premium_LUNA_CCT","LUNA_CCT"),
   IF('Reported Performance Table'!C227="Outdoor Luminaires",
    IF(OR('Reported Performance Table'!E227="Fuel Pump Canopy Luminaires",'Reported Performance Table'!E227="Sports Lighting"),
     IF('Reported Performance Table'!G227="Premium","Premium_Sports_and_Fuel_Pump_CCT", "Sports_and_Fuel_Pump_CCT"),
     IF('Reported Performance Table'!G227="Premium","Premium_Outdoor_CCT","Outdoor_CCT")),
    IF('Reported Performance Table'!G227="Premium","Premium_CCT","Reported_CCT"))))</f>
        <v/>
      </c>
      <c r="K227" t="str">
        <f>IF('Reported Performance Table'!E227="","",IF(J227="LUNA_CCT",VLOOKUP('Reported Performance Table'!E227,'Master List'!$B$45:$E$143,4,FALSE),"Reported_BUG"))</f>
        <v/>
      </c>
      <c r="L227" t="str">
        <f>IF('Reported Performance Table'!E227="","",IF(AND('Reported Performance Table'!$F227="Yes",OR('Reported Performance Table'!$E227='Master List'!$B$45,'Reported Performance Table'!$E227='Master List'!$B$46,'Reported Performance Table'!$E227='Master List'!$B$47,'Reported Performance Table'!$E227='Master List'!$B$49,'Reported Performance Table'!$E227='Master List'!$B$51,'Reported Performance Table'!$E227='Master List'!$B$115,'Reported Performance Table'!$E227='Master List'!$B$118,'Reported Performance Table'!$E227='Master List'!$B$142)),"LUNA_Dimming","Dimming_Capability_and_Range"))</f>
        <v/>
      </c>
      <c r="M227" s="100" t="e">
        <f>'Reported Performance Table'!#REF!</f>
        <v>#REF!</v>
      </c>
      <c r="N227" s="100" t="e">
        <f>'Reported Performance Table'!#REF!</f>
        <v>#REF!</v>
      </c>
      <c r="O227" s="100" t="e">
        <f>'Reported Performance Table'!#REF!</f>
        <v>#REF!</v>
      </c>
      <c r="P227" t="str">
        <f t="shared" si="7"/>
        <v>No</v>
      </c>
    </row>
    <row r="228" spans="1:16" x14ac:dyDescent="0.25">
      <c r="A228" s="54">
        <v>235</v>
      </c>
      <c r="B228" s="55"/>
      <c r="D228" s="21" t="e">
        <f>VLOOKUP('Reported Performance Table'!D228,'Master List'!$B$22:$C$41,2,FALSE)</f>
        <v>#N/A</v>
      </c>
      <c r="E228" t="e">
        <f>VLOOKUP('Reported Performance Table'!E228,'Master List'!$B$45:$C$143,2,FALSE)</f>
        <v>#N/A</v>
      </c>
      <c r="F228" t="e">
        <f>VLOOKUP('Reported Performance Table'!D228,'Master List'!$B$22:$D$42,3,FALSE)</f>
        <v>#N/A</v>
      </c>
      <c r="G228" s="92" t="e">
        <f>VLOOKUP('Reported Performance Table'!C228,'Master List'!$B$11:$D$19,3,FALSE)</f>
        <v>#N/A</v>
      </c>
      <c r="H228" t="e">
        <f t="shared" si="6"/>
        <v>#N/A</v>
      </c>
      <c r="I228" t="e">
        <f>IF(VLOOKUP('Reported Performance Table'!E228,'Master List'!$B$45:$D$143,3,FALSE)="","No",VLOOKUP('Reported Performance Table'!E228,'Master List'!$B$45:$D$143,3,FALSE))</f>
        <v>#N/A</v>
      </c>
      <c r="J228" s="164" t="str">
        <f>IF('Reported Performance Table'!E228="","",
  IF('Reported Performance Table'!F228="Yes",
   IF('Reported Performance Table'!G228="Premium","Premium_LUNA_CCT","LUNA_CCT"),
   IF('Reported Performance Table'!C228="Outdoor Luminaires",
    IF(OR('Reported Performance Table'!E228="Fuel Pump Canopy Luminaires",'Reported Performance Table'!E228="Sports Lighting"),
     IF('Reported Performance Table'!G228="Premium","Premium_Sports_and_Fuel_Pump_CCT", "Sports_and_Fuel_Pump_CCT"),
     IF('Reported Performance Table'!G228="Premium","Premium_Outdoor_CCT","Outdoor_CCT")),
    IF('Reported Performance Table'!G228="Premium","Premium_CCT","Reported_CCT"))))</f>
        <v/>
      </c>
      <c r="K228" t="str">
        <f>IF('Reported Performance Table'!E228="","",IF(J228="LUNA_CCT",VLOOKUP('Reported Performance Table'!E228,'Master List'!$B$45:$E$143,4,FALSE),"Reported_BUG"))</f>
        <v/>
      </c>
      <c r="L228" t="str">
        <f>IF('Reported Performance Table'!E228="","",IF(AND('Reported Performance Table'!$F228="Yes",OR('Reported Performance Table'!$E228='Master List'!$B$45,'Reported Performance Table'!$E228='Master List'!$B$46,'Reported Performance Table'!$E228='Master List'!$B$47,'Reported Performance Table'!$E228='Master List'!$B$49,'Reported Performance Table'!$E228='Master List'!$B$51,'Reported Performance Table'!$E228='Master List'!$B$115,'Reported Performance Table'!$E228='Master List'!$B$118,'Reported Performance Table'!$E228='Master List'!$B$142)),"LUNA_Dimming","Dimming_Capability_and_Range"))</f>
        <v/>
      </c>
      <c r="M228" s="100" t="e">
        <f>'Reported Performance Table'!#REF!</f>
        <v>#REF!</v>
      </c>
      <c r="N228" s="100" t="e">
        <f>'Reported Performance Table'!#REF!</f>
        <v>#REF!</v>
      </c>
      <c r="O228" s="100" t="e">
        <f>'Reported Performance Table'!#REF!</f>
        <v>#REF!</v>
      </c>
      <c r="P228" t="str">
        <f t="shared" si="7"/>
        <v>No</v>
      </c>
    </row>
    <row r="229" spans="1:16" x14ac:dyDescent="0.25">
      <c r="A229" s="54">
        <v>236</v>
      </c>
      <c r="B229" s="55"/>
      <c r="D229" s="21" t="e">
        <f>VLOOKUP('Reported Performance Table'!D229,'Master List'!$B$22:$C$41,2,FALSE)</f>
        <v>#N/A</v>
      </c>
      <c r="E229" t="e">
        <f>VLOOKUP('Reported Performance Table'!E229,'Master List'!$B$45:$C$143,2,FALSE)</f>
        <v>#N/A</v>
      </c>
      <c r="F229" t="e">
        <f>VLOOKUP('Reported Performance Table'!D229,'Master List'!$B$22:$D$42,3,FALSE)</f>
        <v>#N/A</v>
      </c>
      <c r="G229" s="92" t="e">
        <f>VLOOKUP('Reported Performance Table'!C229,'Master List'!$B$11:$D$19,3,FALSE)</f>
        <v>#N/A</v>
      </c>
      <c r="H229" t="e">
        <f t="shared" si="6"/>
        <v>#N/A</v>
      </c>
      <c r="I229" t="e">
        <f>IF(VLOOKUP('Reported Performance Table'!E229,'Master List'!$B$45:$D$143,3,FALSE)="","No",VLOOKUP('Reported Performance Table'!E229,'Master List'!$B$45:$D$143,3,FALSE))</f>
        <v>#N/A</v>
      </c>
      <c r="J229" s="164" t="str">
        <f>IF('Reported Performance Table'!E229="","",
  IF('Reported Performance Table'!F229="Yes",
   IF('Reported Performance Table'!G229="Premium","Premium_LUNA_CCT","LUNA_CCT"),
   IF('Reported Performance Table'!C229="Outdoor Luminaires",
    IF(OR('Reported Performance Table'!E229="Fuel Pump Canopy Luminaires",'Reported Performance Table'!E229="Sports Lighting"),
     IF('Reported Performance Table'!G229="Premium","Premium_Sports_and_Fuel_Pump_CCT", "Sports_and_Fuel_Pump_CCT"),
     IF('Reported Performance Table'!G229="Premium","Premium_Outdoor_CCT","Outdoor_CCT")),
    IF('Reported Performance Table'!G229="Premium","Premium_CCT","Reported_CCT"))))</f>
        <v/>
      </c>
      <c r="K229" t="str">
        <f>IF('Reported Performance Table'!E229="","",IF(J229="LUNA_CCT",VLOOKUP('Reported Performance Table'!E229,'Master List'!$B$45:$E$143,4,FALSE),"Reported_BUG"))</f>
        <v/>
      </c>
      <c r="L229" t="str">
        <f>IF('Reported Performance Table'!E229="","",IF(AND('Reported Performance Table'!$F229="Yes",OR('Reported Performance Table'!$E229='Master List'!$B$45,'Reported Performance Table'!$E229='Master List'!$B$46,'Reported Performance Table'!$E229='Master List'!$B$47,'Reported Performance Table'!$E229='Master List'!$B$49,'Reported Performance Table'!$E229='Master List'!$B$51,'Reported Performance Table'!$E229='Master List'!$B$115,'Reported Performance Table'!$E229='Master List'!$B$118,'Reported Performance Table'!$E229='Master List'!$B$142)),"LUNA_Dimming","Dimming_Capability_and_Range"))</f>
        <v/>
      </c>
      <c r="M229" s="100" t="e">
        <f>'Reported Performance Table'!#REF!</f>
        <v>#REF!</v>
      </c>
      <c r="N229" s="100" t="e">
        <f>'Reported Performance Table'!#REF!</f>
        <v>#REF!</v>
      </c>
      <c r="O229" s="100" t="e">
        <f>'Reported Performance Table'!#REF!</f>
        <v>#REF!</v>
      </c>
      <c r="P229" t="str">
        <f t="shared" si="7"/>
        <v>No</v>
      </c>
    </row>
    <row r="230" spans="1:16" x14ac:dyDescent="0.25">
      <c r="A230" s="54">
        <v>237</v>
      </c>
      <c r="B230" s="55"/>
      <c r="D230" s="21" t="e">
        <f>VLOOKUP('Reported Performance Table'!D230,'Master List'!$B$22:$C$41,2,FALSE)</f>
        <v>#N/A</v>
      </c>
      <c r="E230" t="e">
        <f>VLOOKUP('Reported Performance Table'!E230,'Master List'!$B$45:$C$143,2,FALSE)</f>
        <v>#N/A</v>
      </c>
      <c r="F230" t="e">
        <f>VLOOKUP('Reported Performance Table'!D230,'Master List'!$B$22:$D$42,3,FALSE)</f>
        <v>#N/A</v>
      </c>
      <c r="G230" s="92" t="e">
        <f>VLOOKUP('Reported Performance Table'!C230,'Master List'!$B$11:$D$19,3,FALSE)</f>
        <v>#N/A</v>
      </c>
      <c r="H230" t="e">
        <f t="shared" si="6"/>
        <v>#N/A</v>
      </c>
      <c r="I230" t="e">
        <f>IF(VLOOKUP('Reported Performance Table'!E230,'Master List'!$B$45:$D$143,3,FALSE)="","No",VLOOKUP('Reported Performance Table'!E230,'Master List'!$B$45:$D$143,3,FALSE))</f>
        <v>#N/A</v>
      </c>
      <c r="J230" s="164" t="str">
        <f>IF('Reported Performance Table'!E230="","",
  IF('Reported Performance Table'!F230="Yes",
   IF('Reported Performance Table'!G230="Premium","Premium_LUNA_CCT","LUNA_CCT"),
   IF('Reported Performance Table'!C230="Outdoor Luminaires",
    IF(OR('Reported Performance Table'!E230="Fuel Pump Canopy Luminaires",'Reported Performance Table'!E230="Sports Lighting"),
     IF('Reported Performance Table'!G230="Premium","Premium_Sports_and_Fuel_Pump_CCT", "Sports_and_Fuel_Pump_CCT"),
     IF('Reported Performance Table'!G230="Premium","Premium_Outdoor_CCT","Outdoor_CCT")),
    IF('Reported Performance Table'!G230="Premium","Premium_CCT","Reported_CCT"))))</f>
        <v/>
      </c>
      <c r="K230" t="str">
        <f>IF('Reported Performance Table'!E230="","",IF(J230="LUNA_CCT",VLOOKUP('Reported Performance Table'!E230,'Master List'!$B$45:$E$143,4,FALSE),"Reported_BUG"))</f>
        <v/>
      </c>
      <c r="L230" t="str">
        <f>IF('Reported Performance Table'!E230="","",IF(AND('Reported Performance Table'!$F230="Yes",OR('Reported Performance Table'!$E230='Master List'!$B$45,'Reported Performance Table'!$E230='Master List'!$B$46,'Reported Performance Table'!$E230='Master List'!$B$47,'Reported Performance Table'!$E230='Master List'!$B$49,'Reported Performance Table'!$E230='Master List'!$B$51,'Reported Performance Table'!$E230='Master List'!$B$115,'Reported Performance Table'!$E230='Master List'!$B$118,'Reported Performance Table'!$E230='Master List'!$B$142)),"LUNA_Dimming","Dimming_Capability_and_Range"))</f>
        <v/>
      </c>
      <c r="M230" s="100" t="e">
        <f>'Reported Performance Table'!#REF!</f>
        <v>#REF!</v>
      </c>
      <c r="N230" s="100" t="e">
        <f>'Reported Performance Table'!#REF!</f>
        <v>#REF!</v>
      </c>
      <c r="O230" s="100" t="e">
        <f>'Reported Performance Table'!#REF!</f>
        <v>#REF!</v>
      </c>
      <c r="P230" t="str">
        <f t="shared" si="7"/>
        <v>No</v>
      </c>
    </row>
    <row r="231" spans="1:16" x14ac:dyDescent="0.25">
      <c r="A231" s="54">
        <v>238</v>
      </c>
      <c r="B231" s="55"/>
      <c r="D231" s="21" t="e">
        <f>VLOOKUP('Reported Performance Table'!D231,'Master List'!$B$22:$C$41,2,FALSE)</f>
        <v>#N/A</v>
      </c>
      <c r="E231" t="e">
        <f>VLOOKUP('Reported Performance Table'!E231,'Master List'!$B$45:$C$143,2,FALSE)</f>
        <v>#N/A</v>
      </c>
      <c r="F231" t="e">
        <f>VLOOKUP('Reported Performance Table'!D231,'Master List'!$B$22:$D$42,3,FALSE)</f>
        <v>#N/A</v>
      </c>
      <c r="G231" s="92" t="e">
        <f>VLOOKUP('Reported Performance Table'!C231,'Master List'!$B$11:$D$19,3,FALSE)</f>
        <v>#N/A</v>
      </c>
      <c r="H231" t="e">
        <f t="shared" si="6"/>
        <v>#N/A</v>
      </c>
      <c r="I231" t="e">
        <f>IF(VLOOKUP('Reported Performance Table'!E231,'Master List'!$B$45:$D$143,3,FALSE)="","No",VLOOKUP('Reported Performance Table'!E231,'Master List'!$B$45:$D$143,3,FALSE))</f>
        <v>#N/A</v>
      </c>
      <c r="J231" s="164" t="str">
        <f>IF('Reported Performance Table'!E231="","",
  IF('Reported Performance Table'!F231="Yes",
   IF('Reported Performance Table'!G231="Premium","Premium_LUNA_CCT","LUNA_CCT"),
   IF('Reported Performance Table'!C231="Outdoor Luminaires",
    IF(OR('Reported Performance Table'!E231="Fuel Pump Canopy Luminaires",'Reported Performance Table'!E231="Sports Lighting"),
     IF('Reported Performance Table'!G231="Premium","Premium_Sports_and_Fuel_Pump_CCT", "Sports_and_Fuel_Pump_CCT"),
     IF('Reported Performance Table'!G231="Premium","Premium_Outdoor_CCT","Outdoor_CCT")),
    IF('Reported Performance Table'!G231="Premium","Premium_CCT","Reported_CCT"))))</f>
        <v/>
      </c>
      <c r="K231" t="str">
        <f>IF('Reported Performance Table'!E231="","",IF(J231="LUNA_CCT",VLOOKUP('Reported Performance Table'!E231,'Master List'!$B$45:$E$143,4,FALSE),"Reported_BUG"))</f>
        <v/>
      </c>
      <c r="L231" t="str">
        <f>IF('Reported Performance Table'!E231="","",IF(AND('Reported Performance Table'!$F231="Yes",OR('Reported Performance Table'!$E231='Master List'!$B$45,'Reported Performance Table'!$E231='Master List'!$B$46,'Reported Performance Table'!$E231='Master List'!$B$47,'Reported Performance Table'!$E231='Master List'!$B$49,'Reported Performance Table'!$E231='Master List'!$B$51,'Reported Performance Table'!$E231='Master List'!$B$115,'Reported Performance Table'!$E231='Master List'!$B$118,'Reported Performance Table'!$E231='Master List'!$B$142)),"LUNA_Dimming","Dimming_Capability_and_Range"))</f>
        <v/>
      </c>
      <c r="M231" s="100" t="e">
        <f>'Reported Performance Table'!#REF!</f>
        <v>#REF!</v>
      </c>
      <c r="N231" s="100" t="e">
        <f>'Reported Performance Table'!#REF!</f>
        <v>#REF!</v>
      </c>
      <c r="O231" s="100" t="e">
        <f>'Reported Performance Table'!#REF!</f>
        <v>#REF!</v>
      </c>
      <c r="P231" t="str">
        <f t="shared" si="7"/>
        <v>No</v>
      </c>
    </row>
    <row r="232" spans="1:16" x14ac:dyDescent="0.25">
      <c r="A232" s="54">
        <v>239</v>
      </c>
      <c r="B232" s="55"/>
      <c r="D232" s="21" t="e">
        <f>VLOOKUP('Reported Performance Table'!D232,'Master List'!$B$22:$C$41,2,FALSE)</f>
        <v>#N/A</v>
      </c>
      <c r="E232" t="e">
        <f>VLOOKUP('Reported Performance Table'!E232,'Master List'!$B$45:$C$143,2,FALSE)</f>
        <v>#N/A</v>
      </c>
      <c r="F232" t="e">
        <f>VLOOKUP('Reported Performance Table'!D232,'Master List'!$B$22:$D$42,3,FALSE)</f>
        <v>#N/A</v>
      </c>
      <c r="G232" s="92" t="e">
        <f>VLOOKUP('Reported Performance Table'!C232,'Master List'!$B$11:$D$19,3,FALSE)</f>
        <v>#N/A</v>
      </c>
      <c r="H232" t="e">
        <f t="shared" si="6"/>
        <v>#N/A</v>
      </c>
      <c r="I232" t="e">
        <f>IF(VLOOKUP('Reported Performance Table'!E232,'Master List'!$B$45:$D$143,3,FALSE)="","No",VLOOKUP('Reported Performance Table'!E232,'Master List'!$B$45:$D$143,3,FALSE))</f>
        <v>#N/A</v>
      </c>
      <c r="J232" s="164" t="str">
        <f>IF('Reported Performance Table'!E232="","",
  IF('Reported Performance Table'!F232="Yes",
   IF('Reported Performance Table'!G232="Premium","Premium_LUNA_CCT","LUNA_CCT"),
   IF('Reported Performance Table'!C232="Outdoor Luminaires",
    IF(OR('Reported Performance Table'!E232="Fuel Pump Canopy Luminaires",'Reported Performance Table'!E232="Sports Lighting"),
     IF('Reported Performance Table'!G232="Premium","Premium_Sports_and_Fuel_Pump_CCT", "Sports_and_Fuel_Pump_CCT"),
     IF('Reported Performance Table'!G232="Premium","Premium_Outdoor_CCT","Outdoor_CCT")),
    IF('Reported Performance Table'!G232="Premium","Premium_CCT","Reported_CCT"))))</f>
        <v/>
      </c>
      <c r="K232" t="str">
        <f>IF('Reported Performance Table'!E232="","",IF(J232="LUNA_CCT",VLOOKUP('Reported Performance Table'!E232,'Master List'!$B$45:$E$143,4,FALSE),"Reported_BUG"))</f>
        <v/>
      </c>
      <c r="L232" t="str">
        <f>IF('Reported Performance Table'!E232="","",IF(AND('Reported Performance Table'!$F232="Yes",OR('Reported Performance Table'!$E232='Master List'!$B$45,'Reported Performance Table'!$E232='Master List'!$B$46,'Reported Performance Table'!$E232='Master List'!$B$47,'Reported Performance Table'!$E232='Master List'!$B$49,'Reported Performance Table'!$E232='Master List'!$B$51,'Reported Performance Table'!$E232='Master List'!$B$115,'Reported Performance Table'!$E232='Master List'!$B$118,'Reported Performance Table'!$E232='Master List'!$B$142)),"LUNA_Dimming","Dimming_Capability_and_Range"))</f>
        <v/>
      </c>
      <c r="M232" s="100" t="e">
        <f>'Reported Performance Table'!#REF!</f>
        <v>#REF!</v>
      </c>
      <c r="N232" s="100" t="e">
        <f>'Reported Performance Table'!#REF!</f>
        <v>#REF!</v>
      </c>
      <c r="O232" s="100" t="e">
        <f>'Reported Performance Table'!#REF!</f>
        <v>#REF!</v>
      </c>
      <c r="P232" t="str">
        <f t="shared" si="7"/>
        <v>No</v>
      </c>
    </row>
    <row r="233" spans="1:16" x14ac:dyDescent="0.25">
      <c r="A233" s="54">
        <v>240</v>
      </c>
      <c r="B233" s="55"/>
      <c r="D233" s="21" t="e">
        <f>VLOOKUP('Reported Performance Table'!D233,'Master List'!$B$22:$C$41,2,FALSE)</f>
        <v>#N/A</v>
      </c>
      <c r="E233" t="e">
        <f>VLOOKUP('Reported Performance Table'!E233,'Master List'!$B$45:$C$143,2,FALSE)</f>
        <v>#N/A</v>
      </c>
      <c r="F233" t="e">
        <f>VLOOKUP('Reported Performance Table'!D233,'Master List'!$B$22:$D$42,3,FALSE)</f>
        <v>#N/A</v>
      </c>
      <c r="G233" s="92" t="e">
        <f>VLOOKUP('Reported Performance Table'!C233,'Master List'!$B$11:$D$19,3,FALSE)</f>
        <v>#N/A</v>
      </c>
      <c r="H233" t="e">
        <f t="shared" si="6"/>
        <v>#N/A</v>
      </c>
      <c r="I233" t="e">
        <f>IF(VLOOKUP('Reported Performance Table'!E233,'Master List'!$B$45:$D$143,3,FALSE)="","No",VLOOKUP('Reported Performance Table'!E233,'Master List'!$B$45:$D$143,3,FALSE))</f>
        <v>#N/A</v>
      </c>
      <c r="J233" s="164" t="str">
        <f>IF('Reported Performance Table'!E233="","",
  IF('Reported Performance Table'!F233="Yes",
   IF('Reported Performance Table'!G233="Premium","Premium_LUNA_CCT","LUNA_CCT"),
   IF('Reported Performance Table'!C233="Outdoor Luminaires",
    IF(OR('Reported Performance Table'!E233="Fuel Pump Canopy Luminaires",'Reported Performance Table'!E233="Sports Lighting"),
     IF('Reported Performance Table'!G233="Premium","Premium_Sports_and_Fuel_Pump_CCT", "Sports_and_Fuel_Pump_CCT"),
     IF('Reported Performance Table'!G233="Premium","Premium_Outdoor_CCT","Outdoor_CCT")),
    IF('Reported Performance Table'!G233="Premium","Premium_CCT","Reported_CCT"))))</f>
        <v/>
      </c>
      <c r="K233" t="str">
        <f>IF('Reported Performance Table'!E233="","",IF(J233="LUNA_CCT",VLOOKUP('Reported Performance Table'!E233,'Master List'!$B$45:$E$143,4,FALSE),"Reported_BUG"))</f>
        <v/>
      </c>
      <c r="L233" t="str">
        <f>IF('Reported Performance Table'!E233="","",IF(AND('Reported Performance Table'!$F233="Yes",OR('Reported Performance Table'!$E233='Master List'!$B$45,'Reported Performance Table'!$E233='Master List'!$B$46,'Reported Performance Table'!$E233='Master List'!$B$47,'Reported Performance Table'!$E233='Master List'!$B$49,'Reported Performance Table'!$E233='Master List'!$B$51,'Reported Performance Table'!$E233='Master List'!$B$115,'Reported Performance Table'!$E233='Master List'!$B$118,'Reported Performance Table'!$E233='Master List'!$B$142)),"LUNA_Dimming","Dimming_Capability_and_Range"))</f>
        <v/>
      </c>
      <c r="M233" s="100" t="e">
        <f>'Reported Performance Table'!#REF!</f>
        <v>#REF!</v>
      </c>
      <c r="N233" s="100" t="e">
        <f>'Reported Performance Table'!#REF!</f>
        <v>#REF!</v>
      </c>
      <c r="O233" s="100" t="e">
        <f>'Reported Performance Table'!#REF!</f>
        <v>#REF!</v>
      </c>
      <c r="P233" t="str">
        <f t="shared" si="7"/>
        <v>No</v>
      </c>
    </row>
    <row r="234" spans="1:16" x14ac:dyDescent="0.25">
      <c r="A234" s="54">
        <v>241</v>
      </c>
      <c r="B234" s="55"/>
      <c r="D234" s="21" t="e">
        <f>VLOOKUP('Reported Performance Table'!D234,'Master List'!$B$22:$C$41,2,FALSE)</f>
        <v>#N/A</v>
      </c>
      <c r="E234" t="e">
        <f>VLOOKUP('Reported Performance Table'!E234,'Master List'!$B$45:$C$143,2,FALSE)</f>
        <v>#N/A</v>
      </c>
      <c r="F234" t="e">
        <f>VLOOKUP('Reported Performance Table'!D234,'Master List'!$B$22:$D$42,3,FALSE)</f>
        <v>#N/A</v>
      </c>
      <c r="G234" s="92" t="e">
        <f>VLOOKUP('Reported Performance Table'!C234,'Master List'!$B$11:$D$19,3,FALSE)</f>
        <v>#N/A</v>
      </c>
      <c r="H234" t="e">
        <f t="shared" si="6"/>
        <v>#N/A</v>
      </c>
      <c r="I234" t="e">
        <f>IF(VLOOKUP('Reported Performance Table'!E234,'Master List'!$B$45:$D$143,3,FALSE)="","No",VLOOKUP('Reported Performance Table'!E234,'Master List'!$B$45:$D$143,3,FALSE))</f>
        <v>#N/A</v>
      </c>
      <c r="J234" s="164" t="str">
        <f>IF('Reported Performance Table'!E234="","",
  IF('Reported Performance Table'!F234="Yes",
   IF('Reported Performance Table'!G234="Premium","Premium_LUNA_CCT","LUNA_CCT"),
   IF('Reported Performance Table'!C234="Outdoor Luminaires",
    IF(OR('Reported Performance Table'!E234="Fuel Pump Canopy Luminaires",'Reported Performance Table'!E234="Sports Lighting"),
     IF('Reported Performance Table'!G234="Premium","Premium_Sports_and_Fuel_Pump_CCT", "Sports_and_Fuel_Pump_CCT"),
     IF('Reported Performance Table'!G234="Premium","Premium_Outdoor_CCT","Outdoor_CCT")),
    IF('Reported Performance Table'!G234="Premium","Premium_CCT","Reported_CCT"))))</f>
        <v/>
      </c>
      <c r="K234" t="str">
        <f>IF('Reported Performance Table'!E234="","",IF(J234="LUNA_CCT",VLOOKUP('Reported Performance Table'!E234,'Master List'!$B$45:$E$143,4,FALSE),"Reported_BUG"))</f>
        <v/>
      </c>
      <c r="L234" t="str">
        <f>IF('Reported Performance Table'!E234="","",IF(AND('Reported Performance Table'!$F234="Yes",OR('Reported Performance Table'!$E234='Master List'!$B$45,'Reported Performance Table'!$E234='Master List'!$B$46,'Reported Performance Table'!$E234='Master List'!$B$47,'Reported Performance Table'!$E234='Master List'!$B$49,'Reported Performance Table'!$E234='Master List'!$B$51,'Reported Performance Table'!$E234='Master List'!$B$115,'Reported Performance Table'!$E234='Master List'!$B$118,'Reported Performance Table'!$E234='Master List'!$B$142)),"LUNA_Dimming","Dimming_Capability_and_Range"))</f>
        <v/>
      </c>
      <c r="M234" s="100" t="e">
        <f>'Reported Performance Table'!#REF!</f>
        <v>#REF!</v>
      </c>
      <c r="N234" s="100" t="e">
        <f>'Reported Performance Table'!#REF!</f>
        <v>#REF!</v>
      </c>
      <c r="O234" s="100" t="e">
        <f>'Reported Performance Table'!#REF!</f>
        <v>#REF!</v>
      </c>
      <c r="P234" t="str">
        <f t="shared" si="7"/>
        <v>No</v>
      </c>
    </row>
    <row r="235" spans="1:16" x14ac:dyDescent="0.25">
      <c r="A235" s="54">
        <v>242</v>
      </c>
      <c r="B235" s="55"/>
      <c r="D235" s="21" t="e">
        <f>VLOOKUP('Reported Performance Table'!D235,'Master List'!$B$22:$C$41,2,FALSE)</f>
        <v>#N/A</v>
      </c>
      <c r="E235" t="e">
        <f>VLOOKUP('Reported Performance Table'!E235,'Master List'!$B$45:$C$143,2,FALSE)</f>
        <v>#N/A</v>
      </c>
      <c r="F235" t="e">
        <f>VLOOKUP('Reported Performance Table'!D235,'Master List'!$B$22:$D$42,3,FALSE)</f>
        <v>#N/A</v>
      </c>
      <c r="G235" s="92" t="e">
        <f>VLOOKUP('Reported Performance Table'!C235,'Master List'!$B$11:$D$19,3,FALSE)</f>
        <v>#N/A</v>
      </c>
      <c r="H235" t="e">
        <f t="shared" si="6"/>
        <v>#N/A</v>
      </c>
      <c r="I235" t="e">
        <f>IF(VLOOKUP('Reported Performance Table'!E235,'Master List'!$B$45:$D$143,3,FALSE)="","No",VLOOKUP('Reported Performance Table'!E235,'Master List'!$B$45:$D$143,3,FALSE))</f>
        <v>#N/A</v>
      </c>
      <c r="J235" s="164" t="str">
        <f>IF('Reported Performance Table'!E235="","",
  IF('Reported Performance Table'!F235="Yes",
   IF('Reported Performance Table'!G235="Premium","Premium_LUNA_CCT","LUNA_CCT"),
   IF('Reported Performance Table'!C235="Outdoor Luminaires",
    IF(OR('Reported Performance Table'!E235="Fuel Pump Canopy Luminaires",'Reported Performance Table'!E235="Sports Lighting"),
     IF('Reported Performance Table'!G235="Premium","Premium_Sports_and_Fuel_Pump_CCT", "Sports_and_Fuel_Pump_CCT"),
     IF('Reported Performance Table'!G235="Premium","Premium_Outdoor_CCT","Outdoor_CCT")),
    IF('Reported Performance Table'!G235="Premium","Premium_CCT","Reported_CCT"))))</f>
        <v/>
      </c>
      <c r="K235" t="str">
        <f>IF('Reported Performance Table'!E235="","",IF(J235="LUNA_CCT",VLOOKUP('Reported Performance Table'!E235,'Master List'!$B$45:$E$143,4,FALSE),"Reported_BUG"))</f>
        <v/>
      </c>
      <c r="L235" t="str">
        <f>IF('Reported Performance Table'!E235="","",IF(AND('Reported Performance Table'!$F235="Yes",OR('Reported Performance Table'!$E235='Master List'!$B$45,'Reported Performance Table'!$E235='Master List'!$B$46,'Reported Performance Table'!$E235='Master List'!$B$47,'Reported Performance Table'!$E235='Master List'!$B$49,'Reported Performance Table'!$E235='Master List'!$B$51,'Reported Performance Table'!$E235='Master List'!$B$115,'Reported Performance Table'!$E235='Master List'!$B$118,'Reported Performance Table'!$E235='Master List'!$B$142)),"LUNA_Dimming","Dimming_Capability_and_Range"))</f>
        <v/>
      </c>
      <c r="M235" s="100" t="e">
        <f>'Reported Performance Table'!#REF!</f>
        <v>#REF!</v>
      </c>
      <c r="N235" s="100" t="e">
        <f>'Reported Performance Table'!#REF!</f>
        <v>#REF!</v>
      </c>
      <c r="O235" s="100" t="e">
        <f>'Reported Performance Table'!#REF!</f>
        <v>#REF!</v>
      </c>
      <c r="P235" t="str">
        <f t="shared" si="7"/>
        <v>No</v>
      </c>
    </row>
    <row r="236" spans="1:16" x14ac:dyDescent="0.25">
      <c r="A236" s="54">
        <v>243</v>
      </c>
      <c r="B236" s="55"/>
      <c r="D236" s="21" t="e">
        <f>VLOOKUP('Reported Performance Table'!D236,'Master List'!$B$22:$C$41,2,FALSE)</f>
        <v>#N/A</v>
      </c>
      <c r="E236" t="e">
        <f>VLOOKUP('Reported Performance Table'!E236,'Master List'!$B$45:$C$143,2,FALSE)</f>
        <v>#N/A</v>
      </c>
      <c r="F236" t="e">
        <f>VLOOKUP('Reported Performance Table'!D236,'Master List'!$B$22:$D$42,3,FALSE)</f>
        <v>#N/A</v>
      </c>
      <c r="G236" s="92" t="e">
        <f>VLOOKUP('Reported Performance Table'!C236,'Master List'!$B$11:$D$19,3,FALSE)</f>
        <v>#N/A</v>
      </c>
      <c r="H236" t="e">
        <f t="shared" si="6"/>
        <v>#N/A</v>
      </c>
      <c r="I236" t="e">
        <f>IF(VLOOKUP('Reported Performance Table'!E236,'Master List'!$B$45:$D$143,3,FALSE)="","No",VLOOKUP('Reported Performance Table'!E236,'Master List'!$B$45:$D$143,3,FALSE))</f>
        <v>#N/A</v>
      </c>
      <c r="J236" s="164" t="str">
        <f>IF('Reported Performance Table'!E236="","",
  IF('Reported Performance Table'!F236="Yes",
   IF('Reported Performance Table'!G236="Premium","Premium_LUNA_CCT","LUNA_CCT"),
   IF('Reported Performance Table'!C236="Outdoor Luminaires",
    IF(OR('Reported Performance Table'!E236="Fuel Pump Canopy Luminaires",'Reported Performance Table'!E236="Sports Lighting"),
     IF('Reported Performance Table'!G236="Premium","Premium_Sports_and_Fuel_Pump_CCT", "Sports_and_Fuel_Pump_CCT"),
     IF('Reported Performance Table'!G236="Premium","Premium_Outdoor_CCT","Outdoor_CCT")),
    IF('Reported Performance Table'!G236="Premium","Premium_CCT","Reported_CCT"))))</f>
        <v/>
      </c>
      <c r="K236" t="str">
        <f>IF('Reported Performance Table'!E236="","",IF(J236="LUNA_CCT",VLOOKUP('Reported Performance Table'!E236,'Master List'!$B$45:$E$143,4,FALSE),"Reported_BUG"))</f>
        <v/>
      </c>
      <c r="L236" t="str">
        <f>IF('Reported Performance Table'!E236="","",IF(AND('Reported Performance Table'!$F236="Yes",OR('Reported Performance Table'!$E236='Master List'!$B$45,'Reported Performance Table'!$E236='Master List'!$B$46,'Reported Performance Table'!$E236='Master List'!$B$47,'Reported Performance Table'!$E236='Master List'!$B$49,'Reported Performance Table'!$E236='Master List'!$B$51,'Reported Performance Table'!$E236='Master List'!$B$115,'Reported Performance Table'!$E236='Master List'!$B$118,'Reported Performance Table'!$E236='Master List'!$B$142)),"LUNA_Dimming","Dimming_Capability_and_Range"))</f>
        <v/>
      </c>
      <c r="M236" s="100" t="e">
        <f>'Reported Performance Table'!#REF!</f>
        <v>#REF!</v>
      </c>
      <c r="N236" s="100" t="e">
        <f>'Reported Performance Table'!#REF!</f>
        <v>#REF!</v>
      </c>
      <c r="O236" s="100" t="e">
        <f>'Reported Performance Table'!#REF!</f>
        <v>#REF!</v>
      </c>
      <c r="P236" t="str">
        <f t="shared" si="7"/>
        <v>No</v>
      </c>
    </row>
    <row r="237" spans="1:16" x14ac:dyDescent="0.25">
      <c r="A237" s="54">
        <v>244</v>
      </c>
      <c r="B237" s="55"/>
      <c r="D237" s="21" t="e">
        <f>VLOOKUP('Reported Performance Table'!D237,'Master List'!$B$22:$C$41,2,FALSE)</f>
        <v>#N/A</v>
      </c>
      <c r="E237" t="e">
        <f>VLOOKUP('Reported Performance Table'!E237,'Master List'!$B$45:$C$143,2,FALSE)</f>
        <v>#N/A</v>
      </c>
      <c r="F237" t="e">
        <f>VLOOKUP('Reported Performance Table'!D237,'Master List'!$B$22:$D$42,3,FALSE)</f>
        <v>#N/A</v>
      </c>
      <c r="G237" s="92" t="e">
        <f>VLOOKUP('Reported Performance Table'!C237,'Master List'!$B$11:$D$19,3,FALSE)</f>
        <v>#N/A</v>
      </c>
      <c r="H237" t="e">
        <f t="shared" si="6"/>
        <v>#N/A</v>
      </c>
      <c r="I237" t="e">
        <f>IF(VLOOKUP('Reported Performance Table'!E237,'Master List'!$B$45:$D$143,3,FALSE)="","No",VLOOKUP('Reported Performance Table'!E237,'Master List'!$B$45:$D$143,3,FALSE))</f>
        <v>#N/A</v>
      </c>
      <c r="J237" s="164" t="str">
        <f>IF('Reported Performance Table'!E237="","",
  IF('Reported Performance Table'!F237="Yes",
   IF('Reported Performance Table'!G237="Premium","Premium_LUNA_CCT","LUNA_CCT"),
   IF('Reported Performance Table'!C237="Outdoor Luminaires",
    IF(OR('Reported Performance Table'!E237="Fuel Pump Canopy Luminaires",'Reported Performance Table'!E237="Sports Lighting"),
     IF('Reported Performance Table'!G237="Premium","Premium_Sports_and_Fuel_Pump_CCT", "Sports_and_Fuel_Pump_CCT"),
     IF('Reported Performance Table'!G237="Premium","Premium_Outdoor_CCT","Outdoor_CCT")),
    IF('Reported Performance Table'!G237="Premium","Premium_CCT","Reported_CCT"))))</f>
        <v/>
      </c>
      <c r="K237" t="str">
        <f>IF('Reported Performance Table'!E237="","",IF(J237="LUNA_CCT",VLOOKUP('Reported Performance Table'!E237,'Master List'!$B$45:$E$143,4,FALSE),"Reported_BUG"))</f>
        <v/>
      </c>
      <c r="L237" t="str">
        <f>IF('Reported Performance Table'!E237="","",IF(AND('Reported Performance Table'!$F237="Yes",OR('Reported Performance Table'!$E237='Master List'!$B$45,'Reported Performance Table'!$E237='Master List'!$B$46,'Reported Performance Table'!$E237='Master List'!$B$47,'Reported Performance Table'!$E237='Master List'!$B$49,'Reported Performance Table'!$E237='Master List'!$B$51,'Reported Performance Table'!$E237='Master List'!$B$115,'Reported Performance Table'!$E237='Master List'!$B$118,'Reported Performance Table'!$E237='Master List'!$B$142)),"LUNA_Dimming","Dimming_Capability_and_Range"))</f>
        <v/>
      </c>
      <c r="M237" s="100" t="e">
        <f>'Reported Performance Table'!#REF!</f>
        <v>#REF!</v>
      </c>
      <c r="N237" s="100" t="e">
        <f>'Reported Performance Table'!#REF!</f>
        <v>#REF!</v>
      </c>
      <c r="O237" s="100" t="e">
        <f>'Reported Performance Table'!#REF!</f>
        <v>#REF!</v>
      </c>
      <c r="P237" t="str">
        <f t="shared" si="7"/>
        <v>No</v>
      </c>
    </row>
    <row r="238" spans="1:16" x14ac:dyDescent="0.25">
      <c r="A238" s="54">
        <v>245</v>
      </c>
      <c r="B238" s="55"/>
      <c r="D238" s="21" t="e">
        <f>VLOOKUP('Reported Performance Table'!D238,'Master List'!$B$22:$C$41,2,FALSE)</f>
        <v>#N/A</v>
      </c>
      <c r="E238" t="e">
        <f>VLOOKUP('Reported Performance Table'!E238,'Master List'!$B$45:$C$143,2,FALSE)</f>
        <v>#N/A</v>
      </c>
      <c r="F238" t="e">
        <f>VLOOKUP('Reported Performance Table'!D238,'Master List'!$B$22:$D$42,3,FALSE)</f>
        <v>#N/A</v>
      </c>
      <c r="G238" s="92" t="e">
        <f>VLOOKUP('Reported Performance Table'!C238,'Master List'!$B$11:$D$19,3,FALSE)</f>
        <v>#N/A</v>
      </c>
      <c r="H238" t="e">
        <f t="shared" si="6"/>
        <v>#N/A</v>
      </c>
      <c r="I238" t="e">
        <f>IF(VLOOKUP('Reported Performance Table'!E238,'Master List'!$B$45:$D$143,3,FALSE)="","No",VLOOKUP('Reported Performance Table'!E238,'Master List'!$B$45:$D$143,3,FALSE))</f>
        <v>#N/A</v>
      </c>
      <c r="J238" s="164" t="str">
        <f>IF('Reported Performance Table'!E238="","",
  IF('Reported Performance Table'!F238="Yes",
   IF('Reported Performance Table'!G238="Premium","Premium_LUNA_CCT","LUNA_CCT"),
   IF('Reported Performance Table'!C238="Outdoor Luminaires",
    IF(OR('Reported Performance Table'!E238="Fuel Pump Canopy Luminaires",'Reported Performance Table'!E238="Sports Lighting"),
     IF('Reported Performance Table'!G238="Premium","Premium_Sports_and_Fuel_Pump_CCT", "Sports_and_Fuel_Pump_CCT"),
     IF('Reported Performance Table'!G238="Premium","Premium_Outdoor_CCT","Outdoor_CCT")),
    IF('Reported Performance Table'!G238="Premium","Premium_CCT","Reported_CCT"))))</f>
        <v/>
      </c>
      <c r="K238" t="str">
        <f>IF('Reported Performance Table'!E238="","",IF(J238="LUNA_CCT",VLOOKUP('Reported Performance Table'!E238,'Master List'!$B$45:$E$143,4,FALSE),"Reported_BUG"))</f>
        <v/>
      </c>
      <c r="L238" t="str">
        <f>IF('Reported Performance Table'!E238="","",IF(AND('Reported Performance Table'!$F238="Yes",OR('Reported Performance Table'!$E238='Master List'!$B$45,'Reported Performance Table'!$E238='Master List'!$B$46,'Reported Performance Table'!$E238='Master List'!$B$47,'Reported Performance Table'!$E238='Master List'!$B$49,'Reported Performance Table'!$E238='Master List'!$B$51,'Reported Performance Table'!$E238='Master List'!$B$115,'Reported Performance Table'!$E238='Master List'!$B$118,'Reported Performance Table'!$E238='Master List'!$B$142)),"LUNA_Dimming","Dimming_Capability_and_Range"))</f>
        <v/>
      </c>
      <c r="M238" s="100" t="e">
        <f>'Reported Performance Table'!#REF!</f>
        <v>#REF!</v>
      </c>
      <c r="N238" s="100" t="e">
        <f>'Reported Performance Table'!#REF!</f>
        <v>#REF!</v>
      </c>
      <c r="O238" s="100" t="e">
        <f>'Reported Performance Table'!#REF!</f>
        <v>#REF!</v>
      </c>
      <c r="P238" t="str">
        <f t="shared" si="7"/>
        <v>No</v>
      </c>
    </row>
    <row r="239" spans="1:16" x14ac:dyDescent="0.25">
      <c r="A239" s="54">
        <v>246</v>
      </c>
      <c r="B239" s="55"/>
      <c r="D239" s="21" t="e">
        <f>VLOOKUP('Reported Performance Table'!D239,'Master List'!$B$22:$C$41,2,FALSE)</f>
        <v>#N/A</v>
      </c>
      <c r="E239" t="e">
        <f>VLOOKUP('Reported Performance Table'!E239,'Master List'!$B$45:$C$143,2,FALSE)</f>
        <v>#N/A</v>
      </c>
      <c r="F239" t="e">
        <f>VLOOKUP('Reported Performance Table'!D239,'Master List'!$B$22:$D$42,3,FALSE)</f>
        <v>#N/A</v>
      </c>
      <c r="G239" s="92" t="e">
        <f>VLOOKUP('Reported Performance Table'!C239,'Master List'!$B$11:$D$19,3,FALSE)</f>
        <v>#N/A</v>
      </c>
      <c r="H239" t="e">
        <f t="shared" si="6"/>
        <v>#N/A</v>
      </c>
      <c r="I239" t="e">
        <f>IF(VLOOKUP('Reported Performance Table'!E239,'Master List'!$B$45:$D$143,3,FALSE)="","No",VLOOKUP('Reported Performance Table'!E239,'Master List'!$B$45:$D$143,3,FALSE))</f>
        <v>#N/A</v>
      </c>
      <c r="J239" s="164" t="str">
        <f>IF('Reported Performance Table'!E239="","",
  IF('Reported Performance Table'!F239="Yes",
   IF('Reported Performance Table'!G239="Premium","Premium_LUNA_CCT","LUNA_CCT"),
   IF('Reported Performance Table'!C239="Outdoor Luminaires",
    IF(OR('Reported Performance Table'!E239="Fuel Pump Canopy Luminaires",'Reported Performance Table'!E239="Sports Lighting"),
     IF('Reported Performance Table'!G239="Premium","Premium_Sports_and_Fuel_Pump_CCT", "Sports_and_Fuel_Pump_CCT"),
     IF('Reported Performance Table'!G239="Premium","Premium_Outdoor_CCT","Outdoor_CCT")),
    IF('Reported Performance Table'!G239="Premium","Premium_CCT","Reported_CCT"))))</f>
        <v/>
      </c>
      <c r="K239" t="str">
        <f>IF('Reported Performance Table'!E239="","",IF(J239="LUNA_CCT",VLOOKUP('Reported Performance Table'!E239,'Master List'!$B$45:$E$143,4,FALSE),"Reported_BUG"))</f>
        <v/>
      </c>
      <c r="L239" t="str">
        <f>IF('Reported Performance Table'!E239="","",IF(AND('Reported Performance Table'!$F239="Yes",OR('Reported Performance Table'!$E239='Master List'!$B$45,'Reported Performance Table'!$E239='Master List'!$B$46,'Reported Performance Table'!$E239='Master List'!$B$47,'Reported Performance Table'!$E239='Master List'!$B$49,'Reported Performance Table'!$E239='Master List'!$B$51,'Reported Performance Table'!$E239='Master List'!$B$115,'Reported Performance Table'!$E239='Master List'!$B$118,'Reported Performance Table'!$E239='Master List'!$B$142)),"LUNA_Dimming","Dimming_Capability_and_Range"))</f>
        <v/>
      </c>
      <c r="M239" s="100" t="e">
        <f>'Reported Performance Table'!#REF!</f>
        <v>#REF!</v>
      </c>
      <c r="N239" s="100" t="e">
        <f>'Reported Performance Table'!#REF!</f>
        <v>#REF!</v>
      </c>
      <c r="O239" s="100" t="e">
        <f>'Reported Performance Table'!#REF!</f>
        <v>#REF!</v>
      </c>
      <c r="P239" t="str">
        <f t="shared" si="7"/>
        <v>No</v>
      </c>
    </row>
    <row r="240" spans="1:16" x14ac:dyDescent="0.25">
      <c r="A240" s="54">
        <v>247</v>
      </c>
      <c r="B240" s="55"/>
      <c r="D240" s="21" t="e">
        <f>VLOOKUP('Reported Performance Table'!D240,'Master List'!$B$22:$C$41,2,FALSE)</f>
        <v>#N/A</v>
      </c>
      <c r="E240" t="e">
        <f>VLOOKUP('Reported Performance Table'!E240,'Master List'!$B$45:$C$143,2,FALSE)</f>
        <v>#N/A</v>
      </c>
      <c r="F240" t="e">
        <f>VLOOKUP('Reported Performance Table'!D240,'Master List'!$B$22:$D$42,3,FALSE)</f>
        <v>#N/A</v>
      </c>
      <c r="G240" s="92" t="e">
        <f>VLOOKUP('Reported Performance Table'!C240,'Master List'!$B$11:$D$19,3,FALSE)</f>
        <v>#N/A</v>
      </c>
      <c r="H240" t="e">
        <f t="shared" si="6"/>
        <v>#N/A</v>
      </c>
      <c r="I240" t="e">
        <f>IF(VLOOKUP('Reported Performance Table'!E240,'Master List'!$B$45:$D$143,3,FALSE)="","No",VLOOKUP('Reported Performance Table'!E240,'Master List'!$B$45:$D$143,3,FALSE))</f>
        <v>#N/A</v>
      </c>
      <c r="J240" s="164" t="str">
        <f>IF('Reported Performance Table'!E240="","",
  IF('Reported Performance Table'!F240="Yes",
   IF('Reported Performance Table'!G240="Premium","Premium_LUNA_CCT","LUNA_CCT"),
   IF('Reported Performance Table'!C240="Outdoor Luminaires",
    IF(OR('Reported Performance Table'!E240="Fuel Pump Canopy Luminaires",'Reported Performance Table'!E240="Sports Lighting"),
     IF('Reported Performance Table'!G240="Premium","Premium_Sports_and_Fuel_Pump_CCT", "Sports_and_Fuel_Pump_CCT"),
     IF('Reported Performance Table'!G240="Premium","Premium_Outdoor_CCT","Outdoor_CCT")),
    IF('Reported Performance Table'!G240="Premium","Premium_CCT","Reported_CCT"))))</f>
        <v/>
      </c>
      <c r="K240" t="str">
        <f>IF('Reported Performance Table'!E240="","",IF(J240="LUNA_CCT",VLOOKUP('Reported Performance Table'!E240,'Master List'!$B$45:$E$143,4,FALSE),"Reported_BUG"))</f>
        <v/>
      </c>
      <c r="L240" t="str">
        <f>IF('Reported Performance Table'!E240="","",IF(AND('Reported Performance Table'!$F240="Yes",OR('Reported Performance Table'!$E240='Master List'!$B$45,'Reported Performance Table'!$E240='Master List'!$B$46,'Reported Performance Table'!$E240='Master List'!$B$47,'Reported Performance Table'!$E240='Master List'!$B$49,'Reported Performance Table'!$E240='Master List'!$B$51,'Reported Performance Table'!$E240='Master List'!$B$115,'Reported Performance Table'!$E240='Master List'!$B$118,'Reported Performance Table'!$E240='Master List'!$B$142)),"LUNA_Dimming","Dimming_Capability_and_Range"))</f>
        <v/>
      </c>
      <c r="M240" s="100" t="e">
        <f>'Reported Performance Table'!#REF!</f>
        <v>#REF!</v>
      </c>
      <c r="N240" s="100" t="e">
        <f>'Reported Performance Table'!#REF!</f>
        <v>#REF!</v>
      </c>
      <c r="O240" s="100" t="e">
        <f>'Reported Performance Table'!#REF!</f>
        <v>#REF!</v>
      </c>
      <c r="P240" t="str">
        <f t="shared" si="7"/>
        <v>No</v>
      </c>
    </row>
    <row r="241" spans="1:16" x14ac:dyDescent="0.25">
      <c r="A241" s="54">
        <v>248</v>
      </c>
      <c r="B241" s="55"/>
      <c r="D241" s="21" t="e">
        <f>VLOOKUP('Reported Performance Table'!D241,'Master List'!$B$22:$C$41,2,FALSE)</f>
        <v>#N/A</v>
      </c>
      <c r="E241" t="e">
        <f>VLOOKUP('Reported Performance Table'!E241,'Master List'!$B$45:$C$143,2,FALSE)</f>
        <v>#N/A</v>
      </c>
      <c r="F241" t="e">
        <f>VLOOKUP('Reported Performance Table'!D241,'Master List'!$B$22:$D$42,3,FALSE)</f>
        <v>#N/A</v>
      </c>
      <c r="G241" s="92" t="e">
        <f>VLOOKUP('Reported Performance Table'!C241,'Master List'!$B$11:$D$19,3,FALSE)</f>
        <v>#N/A</v>
      </c>
      <c r="H241" t="e">
        <f t="shared" si="6"/>
        <v>#N/A</v>
      </c>
      <c r="I241" t="e">
        <f>IF(VLOOKUP('Reported Performance Table'!E241,'Master List'!$B$45:$D$143,3,FALSE)="","No",VLOOKUP('Reported Performance Table'!E241,'Master List'!$B$45:$D$143,3,FALSE))</f>
        <v>#N/A</v>
      </c>
      <c r="J241" s="164" t="str">
        <f>IF('Reported Performance Table'!E241="","",
  IF('Reported Performance Table'!F241="Yes",
   IF('Reported Performance Table'!G241="Premium","Premium_LUNA_CCT","LUNA_CCT"),
   IF('Reported Performance Table'!C241="Outdoor Luminaires",
    IF(OR('Reported Performance Table'!E241="Fuel Pump Canopy Luminaires",'Reported Performance Table'!E241="Sports Lighting"),
     IF('Reported Performance Table'!G241="Premium","Premium_Sports_and_Fuel_Pump_CCT", "Sports_and_Fuel_Pump_CCT"),
     IF('Reported Performance Table'!G241="Premium","Premium_Outdoor_CCT","Outdoor_CCT")),
    IF('Reported Performance Table'!G241="Premium","Premium_CCT","Reported_CCT"))))</f>
        <v/>
      </c>
      <c r="K241" t="str">
        <f>IF('Reported Performance Table'!E241="","",IF(J241="LUNA_CCT",VLOOKUP('Reported Performance Table'!E241,'Master List'!$B$45:$E$143,4,FALSE),"Reported_BUG"))</f>
        <v/>
      </c>
      <c r="L241" t="str">
        <f>IF('Reported Performance Table'!E241="","",IF(AND('Reported Performance Table'!$F241="Yes",OR('Reported Performance Table'!$E241='Master List'!$B$45,'Reported Performance Table'!$E241='Master List'!$B$46,'Reported Performance Table'!$E241='Master List'!$B$47,'Reported Performance Table'!$E241='Master List'!$B$49,'Reported Performance Table'!$E241='Master List'!$B$51,'Reported Performance Table'!$E241='Master List'!$B$115,'Reported Performance Table'!$E241='Master List'!$B$118,'Reported Performance Table'!$E241='Master List'!$B$142)),"LUNA_Dimming","Dimming_Capability_and_Range"))</f>
        <v/>
      </c>
      <c r="M241" s="100" t="e">
        <f>'Reported Performance Table'!#REF!</f>
        <v>#REF!</v>
      </c>
      <c r="N241" s="100" t="e">
        <f>'Reported Performance Table'!#REF!</f>
        <v>#REF!</v>
      </c>
      <c r="O241" s="100" t="e">
        <f>'Reported Performance Table'!#REF!</f>
        <v>#REF!</v>
      </c>
      <c r="P241" t="str">
        <f t="shared" si="7"/>
        <v>No</v>
      </c>
    </row>
    <row r="242" spans="1:16" x14ac:dyDescent="0.25">
      <c r="A242" s="54">
        <v>249</v>
      </c>
      <c r="B242" s="55"/>
      <c r="D242" s="21" t="e">
        <f>VLOOKUP('Reported Performance Table'!D242,'Master List'!$B$22:$C$41,2,FALSE)</f>
        <v>#N/A</v>
      </c>
      <c r="E242" t="e">
        <f>VLOOKUP('Reported Performance Table'!E242,'Master List'!$B$45:$C$143,2,FALSE)</f>
        <v>#N/A</v>
      </c>
      <c r="F242" t="e">
        <f>VLOOKUP('Reported Performance Table'!D242,'Master List'!$B$22:$D$42,3,FALSE)</f>
        <v>#N/A</v>
      </c>
      <c r="G242" s="92" t="e">
        <f>VLOOKUP('Reported Performance Table'!C242,'Master List'!$B$11:$D$19,3,FALSE)</f>
        <v>#N/A</v>
      </c>
      <c r="H242" t="e">
        <f t="shared" si="6"/>
        <v>#N/A</v>
      </c>
      <c r="I242" t="e">
        <f>IF(VLOOKUP('Reported Performance Table'!E242,'Master List'!$B$45:$D$143,3,FALSE)="","No",VLOOKUP('Reported Performance Table'!E242,'Master List'!$B$45:$D$143,3,FALSE))</f>
        <v>#N/A</v>
      </c>
      <c r="J242" s="164" t="str">
        <f>IF('Reported Performance Table'!E242="","",
  IF('Reported Performance Table'!F242="Yes",
   IF('Reported Performance Table'!G242="Premium","Premium_LUNA_CCT","LUNA_CCT"),
   IF('Reported Performance Table'!C242="Outdoor Luminaires",
    IF(OR('Reported Performance Table'!E242="Fuel Pump Canopy Luminaires",'Reported Performance Table'!E242="Sports Lighting"),
     IF('Reported Performance Table'!G242="Premium","Premium_Sports_and_Fuel_Pump_CCT", "Sports_and_Fuel_Pump_CCT"),
     IF('Reported Performance Table'!G242="Premium","Premium_Outdoor_CCT","Outdoor_CCT")),
    IF('Reported Performance Table'!G242="Premium","Premium_CCT","Reported_CCT"))))</f>
        <v/>
      </c>
      <c r="K242" t="str">
        <f>IF('Reported Performance Table'!E242="","",IF(J242="LUNA_CCT",VLOOKUP('Reported Performance Table'!E242,'Master List'!$B$45:$E$143,4,FALSE),"Reported_BUG"))</f>
        <v/>
      </c>
      <c r="L242" t="str">
        <f>IF('Reported Performance Table'!E242="","",IF(AND('Reported Performance Table'!$F242="Yes",OR('Reported Performance Table'!$E242='Master List'!$B$45,'Reported Performance Table'!$E242='Master List'!$B$46,'Reported Performance Table'!$E242='Master List'!$B$47,'Reported Performance Table'!$E242='Master List'!$B$49,'Reported Performance Table'!$E242='Master List'!$B$51,'Reported Performance Table'!$E242='Master List'!$B$115,'Reported Performance Table'!$E242='Master List'!$B$118,'Reported Performance Table'!$E242='Master List'!$B$142)),"LUNA_Dimming","Dimming_Capability_and_Range"))</f>
        <v/>
      </c>
      <c r="M242" s="100" t="e">
        <f>'Reported Performance Table'!#REF!</f>
        <v>#REF!</v>
      </c>
      <c r="N242" s="100" t="e">
        <f>'Reported Performance Table'!#REF!</f>
        <v>#REF!</v>
      </c>
      <c r="O242" s="100" t="e">
        <f>'Reported Performance Table'!#REF!</f>
        <v>#REF!</v>
      </c>
      <c r="P242" t="str">
        <f t="shared" si="7"/>
        <v>No</v>
      </c>
    </row>
    <row r="243" spans="1:16" x14ac:dyDescent="0.25">
      <c r="A243" s="54">
        <v>250</v>
      </c>
      <c r="B243" s="55"/>
      <c r="D243" s="21" t="e">
        <f>VLOOKUP('Reported Performance Table'!D243,'Master List'!$B$22:$C$41,2,FALSE)</f>
        <v>#N/A</v>
      </c>
      <c r="E243" t="e">
        <f>VLOOKUP('Reported Performance Table'!E243,'Master List'!$B$45:$C$143,2,FALSE)</f>
        <v>#N/A</v>
      </c>
      <c r="F243" t="e">
        <f>VLOOKUP('Reported Performance Table'!D243,'Master List'!$B$22:$D$42,3,FALSE)</f>
        <v>#N/A</v>
      </c>
      <c r="G243" s="92" t="e">
        <f>VLOOKUP('Reported Performance Table'!C243,'Master List'!$B$11:$D$19,3,FALSE)</f>
        <v>#N/A</v>
      </c>
      <c r="H243" t="e">
        <f t="shared" si="6"/>
        <v>#N/A</v>
      </c>
      <c r="I243" t="e">
        <f>IF(VLOOKUP('Reported Performance Table'!E243,'Master List'!$B$45:$D$143,3,FALSE)="","No",VLOOKUP('Reported Performance Table'!E243,'Master List'!$B$45:$D$143,3,FALSE))</f>
        <v>#N/A</v>
      </c>
      <c r="J243" s="164" t="str">
        <f>IF('Reported Performance Table'!E243="","",
  IF('Reported Performance Table'!F243="Yes",
   IF('Reported Performance Table'!G243="Premium","Premium_LUNA_CCT","LUNA_CCT"),
   IF('Reported Performance Table'!C243="Outdoor Luminaires",
    IF(OR('Reported Performance Table'!E243="Fuel Pump Canopy Luminaires",'Reported Performance Table'!E243="Sports Lighting"),
     IF('Reported Performance Table'!G243="Premium","Premium_Sports_and_Fuel_Pump_CCT", "Sports_and_Fuel_Pump_CCT"),
     IF('Reported Performance Table'!G243="Premium","Premium_Outdoor_CCT","Outdoor_CCT")),
    IF('Reported Performance Table'!G243="Premium","Premium_CCT","Reported_CCT"))))</f>
        <v/>
      </c>
      <c r="K243" t="str">
        <f>IF('Reported Performance Table'!E243="","",IF(J243="LUNA_CCT",VLOOKUP('Reported Performance Table'!E243,'Master List'!$B$45:$E$143,4,FALSE),"Reported_BUG"))</f>
        <v/>
      </c>
      <c r="L243" t="str">
        <f>IF('Reported Performance Table'!E243="","",IF(AND('Reported Performance Table'!$F243="Yes",OR('Reported Performance Table'!$E243='Master List'!$B$45,'Reported Performance Table'!$E243='Master List'!$B$46,'Reported Performance Table'!$E243='Master List'!$B$47,'Reported Performance Table'!$E243='Master List'!$B$49,'Reported Performance Table'!$E243='Master List'!$B$51,'Reported Performance Table'!$E243='Master List'!$B$115,'Reported Performance Table'!$E243='Master List'!$B$118,'Reported Performance Table'!$E243='Master List'!$B$142)),"LUNA_Dimming","Dimming_Capability_and_Range"))</f>
        <v/>
      </c>
      <c r="M243" s="100" t="e">
        <f>'Reported Performance Table'!#REF!</f>
        <v>#REF!</v>
      </c>
      <c r="N243" s="100" t="e">
        <f>'Reported Performance Table'!#REF!</f>
        <v>#REF!</v>
      </c>
      <c r="O243" s="100" t="e">
        <f>'Reported Performance Table'!#REF!</f>
        <v>#REF!</v>
      </c>
      <c r="P243" t="str">
        <f t="shared" si="7"/>
        <v>No</v>
      </c>
    </row>
    <row r="244" spans="1:16" x14ac:dyDescent="0.25">
      <c r="A244" s="54">
        <v>251</v>
      </c>
      <c r="B244" s="55"/>
      <c r="D244" s="21" t="e">
        <f>VLOOKUP('Reported Performance Table'!D244,'Master List'!$B$22:$C$41,2,FALSE)</f>
        <v>#N/A</v>
      </c>
      <c r="E244" t="e">
        <f>VLOOKUP('Reported Performance Table'!E244,'Master List'!$B$45:$C$143,2,FALSE)</f>
        <v>#N/A</v>
      </c>
      <c r="F244" t="e">
        <f>VLOOKUP('Reported Performance Table'!D244,'Master List'!$B$22:$D$42,3,FALSE)</f>
        <v>#N/A</v>
      </c>
      <c r="G244" s="92" t="e">
        <f>VLOOKUP('Reported Performance Table'!C244,'Master List'!$B$11:$D$19,3,FALSE)</f>
        <v>#N/A</v>
      </c>
      <c r="H244" t="e">
        <f t="shared" si="6"/>
        <v>#N/A</v>
      </c>
      <c r="I244" t="e">
        <f>IF(VLOOKUP('Reported Performance Table'!E244,'Master List'!$B$45:$D$143,3,FALSE)="","No",VLOOKUP('Reported Performance Table'!E244,'Master List'!$B$45:$D$143,3,FALSE))</f>
        <v>#N/A</v>
      </c>
      <c r="J244" s="164" t="str">
        <f>IF('Reported Performance Table'!E244="","",
  IF('Reported Performance Table'!F244="Yes",
   IF('Reported Performance Table'!G244="Premium","Premium_LUNA_CCT","LUNA_CCT"),
   IF('Reported Performance Table'!C244="Outdoor Luminaires",
    IF(OR('Reported Performance Table'!E244="Fuel Pump Canopy Luminaires",'Reported Performance Table'!E244="Sports Lighting"),
     IF('Reported Performance Table'!G244="Premium","Premium_Sports_and_Fuel_Pump_CCT", "Sports_and_Fuel_Pump_CCT"),
     IF('Reported Performance Table'!G244="Premium","Premium_Outdoor_CCT","Outdoor_CCT")),
    IF('Reported Performance Table'!G244="Premium","Premium_CCT","Reported_CCT"))))</f>
        <v/>
      </c>
      <c r="K244" t="str">
        <f>IF('Reported Performance Table'!E244="","",IF(J244="LUNA_CCT",VLOOKUP('Reported Performance Table'!E244,'Master List'!$B$45:$E$143,4,FALSE),"Reported_BUG"))</f>
        <v/>
      </c>
      <c r="L244" t="str">
        <f>IF('Reported Performance Table'!E244="","",IF(AND('Reported Performance Table'!$F244="Yes",OR('Reported Performance Table'!$E244='Master List'!$B$45,'Reported Performance Table'!$E244='Master List'!$B$46,'Reported Performance Table'!$E244='Master List'!$B$47,'Reported Performance Table'!$E244='Master List'!$B$49,'Reported Performance Table'!$E244='Master List'!$B$51,'Reported Performance Table'!$E244='Master List'!$B$115,'Reported Performance Table'!$E244='Master List'!$B$118,'Reported Performance Table'!$E244='Master List'!$B$142)),"LUNA_Dimming","Dimming_Capability_and_Range"))</f>
        <v/>
      </c>
      <c r="M244" s="100" t="e">
        <f>'Reported Performance Table'!#REF!</f>
        <v>#REF!</v>
      </c>
      <c r="N244" s="100" t="e">
        <f>'Reported Performance Table'!#REF!</f>
        <v>#REF!</v>
      </c>
      <c r="O244" s="100" t="e">
        <f>'Reported Performance Table'!#REF!</f>
        <v>#REF!</v>
      </c>
      <c r="P244" t="str">
        <f t="shared" si="7"/>
        <v>No</v>
      </c>
    </row>
    <row r="245" spans="1:16" x14ac:dyDescent="0.25">
      <c r="A245" s="54">
        <v>252</v>
      </c>
      <c r="B245" s="55"/>
      <c r="D245" s="21" t="e">
        <f>VLOOKUP('Reported Performance Table'!D245,'Master List'!$B$22:$C$41,2,FALSE)</f>
        <v>#N/A</v>
      </c>
      <c r="E245" t="e">
        <f>VLOOKUP('Reported Performance Table'!E245,'Master List'!$B$45:$C$143,2,FALSE)</f>
        <v>#N/A</v>
      </c>
      <c r="F245" t="e">
        <f>VLOOKUP('Reported Performance Table'!D245,'Master List'!$B$22:$D$42,3,FALSE)</f>
        <v>#N/A</v>
      </c>
      <c r="G245" s="92" t="e">
        <f>VLOOKUP('Reported Performance Table'!C245,'Master List'!$B$11:$D$19,3,FALSE)</f>
        <v>#N/A</v>
      </c>
      <c r="H245" t="e">
        <f t="shared" si="6"/>
        <v>#N/A</v>
      </c>
      <c r="I245" t="e">
        <f>IF(VLOOKUP('Reported Performance Table'!E245,'Master List'!$B$45:$D$143,3,FALSE)="","No",VLOOKUP('Reported Performance Table'!E245,'Master List'!$B$45:$D$143,3,FALSE))</f>
        <v>#N/A</v>
      </c>
      <c r="J245" s="164" t="str">
        <f>IF('Reported Performance Table'!E245="","",
  IF('Reported Performance Table'!F245="Yes",
   IF('Reported Performance Table'!G245="Premium","Premium_LUNA_CCT","LUNA_CCT"),
   IF('Reported Performance Table'!C245="Outdoor Luminaires",
    IF(OR('Reported Performance Table'!E245="Fuel Pump Canopy Luminaires",'Reported Performance Table'!E245="Sports Lighting"),
     IF('Reported Performance Table'!G245="Premium","Premium_Sports_and_Fuel_Pump_CCT", "Sports_and_Fuel_Pump_CCT"),
     IF('Reported Performance Table'!G245="Premium","Premium_Outdoor_CCT","Outdoor_CCT")),
    IF('Reported Performance Table'!G245="Premium","Premium_CCT","Reported_CCT"))))</f>
        <v/>
      </c>
      <c r="K245" t="str">
        <f>IF('Reported Performance Table'!E245="","",IF(J245="LUNA_CCT",VLOOKUP('Reported Performance Table'!E245,'Master List'!$B$45:$E$143,4,FALSE),"Reported_BUG"))</f>
        <v/>
      </c>
      <c r="L245" t="str">
        <f>IF('Reported Performance Table'!E245="","",IF(AND('Reported Performance Table'!$F245="Yes",OR('Reported Performance Table'!$E245='Master List'!$B$45,'Reported Performance Table'!$E245='Master List'!$B$46,'Reported Performance Table'!$E245='Master List'!$B$47,'Reported Performance Table'!$E245='Master List'!$B$49,'Reported Performance Table'!$E245='Master List'!$B$51,'Reported Performance Table'!$E245='Master List'!$B$115,'Reported Performance Table'!$E245='Master List'!$B$118,'Reported Performance Table'!$E245='Master List'!$B$142)),"LUNA_Dimming","Dimming_Capability_and_Range"))</f>
        <v/>
      </c>
      <c r="M245" s="100" t="e">
        <f>'Reported Performance Table'!#REF!</f>
        <v>#REF!</v>
      </c>
      <c r="N245" s="100" t="e">
        <f>'Reported Performance Table'!#REF!</f>
        <v>#REF!</v>
      </c>
      <c r="O245" s="100" t="e">
        <f>'Reported Performance Table'!#REF!</f>
        <v>#REF!</v>
      </c>
      <c r="P245" t="str">
        <f t="shared" si="7"/>
        <v>No</v>
      </c>
    </row>
    <row r="246" spans="1:16" x14ac:dyDescent="0.25">
      <c r="A246" s="54">
        <v>253</v>
      </c>
      <c r="B246" s="55"/>
      <c r="D246" s="21" t="e">
        <f>VLOOKUP('Reported Performance Table'!D246,'Master List'!$B$22:$C$41,2,FALSE)</f>
        <v>#N/A</v>
      </c>
      <c r="E246" t="e">
        <f>VLOOKUP('Reported Performance Table'!E246,'Master List'!$B$45:$C$143,2,FALSE)</f>
        <v>#N/A</v>
      </c>
      <c r="F246" t="e">
        <f>VLOOKUP('Reported Performance Table'!D246,'Master List'!$B$22:$D$42,3,FALSE)</f>
        <v>#N/A</v>
      </c>
      <c r="G246" s="92" t="e">
        <f>VLOOKUP('Reported Performance Table'!C246,'Master List'!$B$11:$D$19,3,FALSE)</f>
        <v>#N/A</v>
      </c>
      <c r="H246" t="e">
        <f t="shared" si="6"/>
        <v>#N/A</v>
      </c>
      <c r="I246" t="e">
        <f>IF(VLOOKUP('Reported Performance Table'!E246,'Master List'!$B$45:$D$143,3,FALSE)="","No",VLOOKUP('Reported Performance Table'!E246,'Master List'!$B$45:$D$143,3,FALSE))</f>
        <v>#N/A</v>
      </c>
      <c r="J246" s="164" t="str">
        <f>IF('Reported Performance Table'!E246="","",
  IF('Reported Performance Table'!F246="Yes",
   IF('Reported Performance Table'!G246="Premium","Premium_LUNA_CCT","LUNA_CCT"),
   IF('Reported Performance Table'!C246="Outdoor Luminaires",
    IF(OR('Reported Performance Table'!E246="Fuel Pump Canopy Luminaires",'Reported Performance Table'!E246="Sports Lighting"),
     IF('Reported Performance Table'!G246="Premium","Premium_Sports_and_Fuel_Pump_CCT", "Sports_and_Fuel_Pump_CCT"),
     IF('Reported Performance Table'!G246="Premium","Premium_Outdoor_CCT","Outdoor_CCT")),
    IF('Reported Performance Table'!G246="Premium","Premium_CCT","Reported_CCT"))))</f>
        <v/>
      </c>
      <c r="K246" t="str">
        <f>IF('Reported Performance Table'!E246="","",IF(J246="LUNA_CCT",VLOOKUP('Reported Performance Table'!E246,'Master List'!$B$45:$E$143,4,FALSE),"Reported_BUG"))</f>
        <v/>
      </c>
      <c r="L246" t="str">
        <f>IF('Reported Performance Table'!E246="","",IF(AND('Reported Performance Table'!$F246="Yes",OR('Reported Performance Table'!$E246='Master List'!$B$45,'Reported Performance Table'!$E246='Master List'!$B$46,'Reported Performance Table'!$E246='Master List'!$B$47,'Reported Performance Table'!$E246='Master List'!$B$49,'Reported Performance Table'!$E246='Master List'!$B$51,'Reported Performance Table'!$E246='Master List'!$B$115,'Reported Performance Table'!$E246='Master List'!$B$118,'Reported Performance Table'!$E246='Master List'!$B$142)),"LUNA_Dimming","Dimming_Capability_and_Range"))</f>
        <v/>
      </c>
      <c r="M246" s="100" t="e">
        <f>'Reported Performance Table'!#REF!</f>
        <v>#REF!</v>
      </c>
      <c r="N246" s="100" t="e">
        <f>'Reported Performance Table'!#REF!</f>
        <v>#REF!</v>
      </c>
      <c r="O246" s="100" t="e">
        <f>'Reported Performance Table'!#REF!</f>
        <v>#REF!</v>
      </c>
      <c r="P246" t="str">
        <f t="shared" si="7"/>
        <v>No</v>
      </c>
    </row>
    <row r="247" spans="1:16" x14ac:dyDescent="0.25">
      <c r="A247" s="54">
        <v>254</v>
      </c>
      <c r="B247" s="55"/>
      <c r="D247" s="21" t="e">
        <f>VLOOKUP('Reported Performance Table'!D247,'Master List'!$B$22:$C$41,2,FALSE)</f>
        <v>#N/A</v>
      </c>
      <c r="E247" t="e">
        <f>VLOOKUP('Reported Performance Table'!E247,'Master List'!$B$45:$C$143,2,FALSE)</f>
        <v>#N/A</v>
      </c>
      <c r="F247" t="e">
        <f>VLOOKUP('Reported Performance Table'!D247,'Master List'!$B$22:$D$42,3,FALSE)</f>
        <v>#N/A</v>
      </c>
      <c r="G247" s="92" t="e">
        <f>VLOOKUP('Reported Performance Table'!C247,'Master List'!$B$11:$D$19,3,FALSE)</f>
        <v>#N/A</v>
      </c>
      <c r="H247" t="e">
        <f t="shared" si="6"/>
        <v>#N/A</v>
      </c>
      <c r="I247" t="e">
        <f>IF(VLOOKUP('Reported Performance Table'!E247,'Master List'!$B$45:$D$143,3,FALSE)="","No",VLOOKUP('Reported Performance Table'!E247,'Master List'!$B$45:$D$143,3,FALSE))</f>
        <v>#N/A</v>
      </c>
      <c r="J247" s="164" t="str">
        <f>IF('Reported Performance Table'!E247="","",
  IF('Reported Performance Table'!F247="Yes",
   IF('Reported Performance Table'!G247="Premium","Premium_LUNA_CCT","LUNA_CCT"),
   IF('Reported Performance Table'!C247="Outdoor Luminaires",
    IF(OR('Reported Performance Table'!E247="Fuel Pump Canopy Luminaires",'Reported Performance Table'!E247="Sports Lighting"),
     IF('Reported Performance Table'!G247="Premium","Premium_Sports_and_Fuel_Pump_CCT", "Sports_and_Fuel_Pump_CCT"),
     IF('Reported Performance Table'!G247="Premium","Premium_Outdoor_CCT","Outdoor_CCT")),
    IF('Reported Performance Table'!G247="Premium","Premium_CCT","Reported_CCT"))))</f>
        <v/>
      </c>
      <c r="K247" t="str">
        <f>IF('Reported Performance Table'!E247="","",IF(J247="LUNA_CCT",VLOOKUP('Reported Performance Table'!E247,'Master List'!$B$45:$E$143,4,FALSE),"Reported_BUG"))</f>
        <v/>
      </c>
      <c r="L247" t="str">
        <f>IF('Reported Performance Table'!E247="","",IF(AND('Reported Performance Table'!$F247="Yes",OR('Reported Performance Table'!$E247='Master List'!$B$45,'Reported Performance Table'!$E247='Master List'!$B$46,'Reported Performance Table'!$E247='Master List'!$B$47,'Reported Performance Table'!$E247='Master List'!$B$49,'Reported Performance Table'!$E247='Master List'!$B$51,'Reported Performance Table'!$E247='Master List'!$B$115,'Reported Performance Table'!$E247='Master List'!$B$118,'Reported Performance Table'!$E247='Master List'!$B$142)),"LUNA_Dimming","Dimming_Capability_and_Range"))</f>
        <v/>
      </c>
      <c r="M247" s="100" t="e">
        <f>'Reported Performance Table'!#REF!</f>
        <v>#REF!</v>
      </c>
      <c r="N247" s="100" t="e">
        <f>'Reported Performance Table'!#REF!</f>
        <v>#REF!</v>
      </c>
      <c r="O247" s="100" t="e">
        <f>'Reported Performance Table'!#REF!</f>
        <v>#REF!</v>
      </c>
      <c r="P247" t="str">
        <f t="shared" si="7"/>
        <v>No</v>
      </c>
    </row>
    <row r="248" spans="1:16" x14ac:dyDescent="0.25">
      <c r="A248" s="54">
        <v>255</v>
      </c>
      <c r="B248" s="55"/>
      <c r="D248" s="21" t="e">
        <f>VLOOKUP('Reported Performance Table'!D248,'Master List'!$B$22:$C$41,2,FALSE)</f>
        <v>#N/A</v>
      </c>
      <c r="E248" t="e">
        <f>VLOOKUP('Reported Performance Table'!E248,'Master List'!$B$45:$C$143,2,FALSE)</f>
        <v>#N/A</v>
      </c>
      <c r="F248" t="e">
        <f>VLOOKUP('Reported Performance Table'!D248,'Master List'!$B$22:$D$42,3,FALSE)</f>
        <v>#N/A</v>
      </c>
      <c r="G248" s="92" t="e">
        <f>VLOOKUP('Reported Performance Table'!C248,'Master List'!$B$11:$D$19,3,FALSE)</f>
        <v>#N/A</v>
      </c>
      <c r="H248" t="e">
        <f t="shared" si="6"/>
        <v>#N/A</v>
      </c>
      <c r="I248" t="e">
        <f>IF(VLOOKUP('Reported Performance Table'!E248,'Master List'!$B$45:$D$143,3,FALSE)="","No",VLOOKUP('Reported Performance Table'!E248,'Master List'!$B$45:$D$143,3,FALSE))</f>
        <v>#N/A</v>
      </c>
      <c r="J248" s="164" t="str">
        <f>IF('Reported Performance Table'!E248="","",
  IF('Reported Performance Table'!F248="Yes",
   IF('Reported Performance Table'!G248="Premium","Premium_LUNA_CCT","LUNA_CCT"),
   IF('Reported Performance Table'!C248="Outdoor Luminaires",
    IF(OR('Reported Performance Table'!E248="Fuel Pump Canopy Luminaires",'Reported Performance Table'!E248="Sports Lighting"),
     IF('Reported Performance Table'!G248="Premium","Premium_Sports_and_Fuel_Pump_CCT", "Sports_and_Fuel_Pump_CCT"),
     IF('Reported Performance Table'!G248="Premium","Premium_Outdoor_CCT","Outdoor_CCT")),
    IF('Reported Performance Table'!G248="Premium","Premium_CCT","Reported_CCT"))))</f>
        <v/>
      </c>
      <c r="K248" t="str">
        <f>IF('Reported Performance Table'!E248="","",IF(J248="LUNA_CCT",VLOOKUP('Reported Performance Table'!E248,'Master List'!$B$45:$E$143,4,FALSE),"Reported_BUG"))</f>
        <v/>
      </c>
      <c r="L248" t="str">
        <f>IF('Reported Performance Table'!E248="","",IF(AND('Reported Performance Table'!$F248="Yes",OR('Reported Performance Table'!$E248='Master List'!$B$45,'Reported Performance Table'!$E248='Master List'!$B$46,'Reported Performance Table'!$E248='Master List'!$B$47,'Reported Performance Table'!$E248='Master List'!$B$49,'Reported Performance Table'!$E248='Master List'!$B$51,'Reported Performance Table'!$E248='Master List'!$B$115,'Reported Performance Table'!$E248='Master List'!$B$118,'Reported Performance Table'!$E248='Master List'!$B$142)),"LUNA_Dimming","Dimming_Capability_and_Range"))</f>
        <v/>
      </c>
      <c r="M248" s="100" t="e">
        <f>'Reported Performance Table'!#REF!</f>
        <v>#REF!</v>
      </c>
      <c r="N248" s="100" t="e">
        <f>'Reported Performance Table'!#REF!</f>
        <v>#REF!</v>
      </c>
      <c r="O248" s="100" t="e">
        <f>'Reported Performance Table'!#REF!</f>
        <v>#REF!</v>
      </c>
      <c r="P248" t="str">
        <f t="shared" si="7"/>
        <v>No</v>
      </c>
    </row>
    <row r="249" spans="1:16" x14ac:dyDescent="0.25">
      <c r="A249" s="54">
        <v>256</v>
      </c>
      <c r="B249" s="55"/>
      <c r="D249" s="21" t="e">
        <f>VLOOKUP('Reported Performance Table'!D249,'Master List'!$B$22:$C$41,2,FALSE)</f>
        <v>#N/A</v>
      </c>
      <c r="E249" t="e">
        <f>VLOOKUP('Reported Performance Table'!E249,'Master List'!$B$45:$C$143,2,FALSE)</f>
        <v>#N/A</v>
      </c>
      <c r="F249" t="e">
        <f>VLOOKUP('Reported Performance Table'!D249,'Master List'!$B$22:$D$42,3,FALSE)</f>
        <v>#N/A</v>
      </c>
      <c r="G249" s="92" t="e">
        <f>VLOOKUP('Reported Performance Table'!C249,'Master List'!$B$11:$D$19,3,FALSE)</f>
        <v>#N/A</v>
      </c>
      <c r="H249" t="e">
        <f t="shared" si="6"/>
        <v>#N/A</v>
      </c>
      <c r="I249" t="e">
        <f>IF(VLOOKUP('Reported Performance Table'!E249,'Master List'!$B$45:$D$143,3,FALSE)="","No",VLOOKUP('Reported Performance Table'!E249,'Master List'!$B$45:$D$143,3,FALSE))</f>
        <v>#N/A</v>
      </c>
      <c r="J249" s="164" t="str">
        <f>IF('Reported Performance Table'!E249="","",
  IF('Reported Performance Table'!F249="Yes",
   IF('Reported Performance Table'!G249="Premium","Premium_LUNA_CCT","LUNA_CCT"),
   IF('Reported Performance Table'!C249="Outdoor Luminaires",
    IF(OR('Reported Performance Table'!E249="Fuel Pump Canopy Luminaires",'Reported Performance Table'!E249="Sports Lighting"),
     IF('Reported Performance Table'!G249="Premium","Premium_Sports_and_Fuel_Pump_CCT", "Sports_and_Fuel_Pump_CCT"),
     IF('Reported Performance Table'!G249="Premium","Premium_Outdoor_CCT","Outdoor_CCT")),
    IF('Reported Performance Table'!G249="Premium","Premium_CCT","Reported_CCT"))))</f>
        <v/>
      </c>
      <c r="K249" t="str">
        <f>IF('Reported Performance Table'!E249="","",IF(J249="LUNA_CCT",VLOOKUP('Reported Performance Table'!E249,'Master List'!$B$45:$E$143,4,FALSE),"Reported_BUG"))</f>
        <v/>
      </c>
      <c r="L249" t="str">
        <f>IF('Reported Performance Table'!E249="","",IF(AND('Reported Performance Table'!$F249="Yes",OR('Reported Performance Table'!$E249='Master List'!$B$45,'Reported Performance Table'!$E249='Master List'!$B$46,'Reported Performance Table'!$E249='Master List'!$B$47,'Reported Performance Table'!$E249='Master List'!$B$49,'Reported Performance Table'!$E249='Master List'!$B$51,'Reported Performance Table'!$E249='Master List'!$B$115,'Reported Performance Table'!$E249='Master List'!$B$118,'Reported Performance Table'!$E249='Master List'!$B$142)),"LUNA_Dimming","Dimming_Capability_and_Range"))</f>
        <v/>
      </c>
      <c r="M249" s="100" t="e">
        <f>'Reported Performance Table'!#REF!</f>
        <v>#REF!</v>
      </c>
      <c r="N249" s="100" t="e">
        <f>'Reported Performance Table'!#REF!</f>
        <v>#REF!</v>
      </c>
      <c r="O249" s="100" t="e">
        <f>'Reported Performance Table'!#REF!</f>
        <v>#REF!</v>
      </c>
      <c r="P249" t="str">
        <f t="shared" si="7"/>
        <v>No</v>
      </c>
    </row>
    <row r="250" spans="1:16" x14ac:dyDescent="0.25">
      <c r="A250" s="54">
        <v>257</v>
      </c>
      <c r="B250" s="55"/>
      <c r="D250" s="21" t="e">
        <f>VLOOKUP('Reported Performance Table'!D250,'Master List'!$B$22:$C$41,2,FALSE)</f>
        <v>#N/A</v>
      </c>
      <c r="E250" t="e">
        <f>VLOOKUP('Reported Performance Table'!E250,'Master List'!$B$45:$C$143,2,FALSE)</f>
        <v>#N/A</v>
      </c>
      <c r="F250" t="e">
        <f>VLOOKUP('Reported Performance Table'!D250,'Master List'!$B$22:$D$42,3,FALSE)</f>
        <v>#N/A</v>
      </c>
      <c r="G250" s="92" t="e">
        <f>VLOOKUP('Reported Performance Table'!C250,'Master List'!$B$11:$D$19,3,FALSE)</f>
        <v>#N/A</v>
      </c>
      <c r="H250" t="e">
        <f t="shared" si="6"/>
        <v>#N/A</v>
      </c>
      <c r="I250" t="e">
        <f>IF(VLOOKUP('Reported Performance Table'!E250,'Master List'!$B$45:$D$143,3,FALSE)="","No",VLOOKUP('Reported Performance Table'!E250,'Master List'!$B$45:$D$143,3,FALSE))</f>
        <v>#N/A</v>
      </c>
      <c r="J250" s="164" t="str">
        <f>IF('Reported Performance Table'!E250="","",
  IF('Reported Performance Table'!F250="Yes",
   IF('Reported Performance Table'!G250="Premium","Premium_LUNA_CCT","LUNA_CCT"),
   IF('Reported Performance Table'!C250="Outdoor Luminaires",
    IF(OR('Reported Performance Table'!E250="Fuel Pump Canopy Luminaires",'Reported Performance Table'!E250="Sports Lighting"),
     IF('Reported Performance Table'!G250="Premium","Premium_Sports_and_Fuel_Pump_CCT", "Sports_and_Fuel_Pump_CCT"),
     IF('Reported Performance Table'!G250="Premium","Premium_Outdoor_CCT","Outdoor_CCT")),
    IF('Reported Performance Table'!G250="Premium","Premium_CCT","Reported_CCT"))))</f>
        <v/>
      </c>
      <c r="K250" t="str">
        <f>IF('Reported Performance Table'!E250="","",IF(J250="LUNA_CCT",VLOOKUP('Reported Performance Table'!E250,'Master List'!$B$45:$E$143,4,FALSE),"Reported_BUG"))</f>
        <v/>
      </c>
      <c r="L250" t="str">
        <f>IF('Reported Performance Table'!E250="","",IF(AND('Reported Performance Table'!$F250="Yes",OR('Reported Performance Table'!$E250='Master List'!$B$45,'Reported Performance Table'!$E250='Master List'!$B$46,'Reported Performance Table'!$E250='Master List'!$B$47,'Reported Performance Table'!$E250='Master List'!$B$49,'Reported Performance Table'!$E250='Master List'!$B$51,'Reported Performance Table'!$E250='Master List'!$B$115,'Reported Performance Table'!$E250='Master List'!$B$118,'Reported Performance Table'!$E250='Master List'!$B$142)),"LUNA_Dimming","Dimming_Capability_and_Range"))</f>
        <v/>
      </c>
      <c r="M250" s="100" t="e">
        <f>'Reported Performance Table'!#REF!</f>
        <v>#REF!</v>
      </c>
      <c r="N250" s="100" t="e">
        <f>'Reported Performance Table'!#REF!</f>
        <v>#REF!</v>
      </c>
      <c r="O250" s="100" t="e">
        <f>'Reported Performance Table'!#REF!</f>
        <v>#REF!</v>
      </c>
      <c r="P250" t="str">
        <f t="shared" si="7"/>
        <v>No</v>
      </c>
    </row>
    <row r="251" spans="1:16" x14ac:dyDescent="0.25">
      <c r="A251" s="54">
        <v>258</v>
      </c>
      <c r="B251" s="55"/>
      <c r="D251" s="21" t="e">
        <f>VLOOKUP('Reported Performance Table'!D251,'Master List'!$B$22:$C$41,2,FALSE)</f>
        <v>#N/A</v>
      </c>
      <c r="E251" t="e">
        <f>VLOOKUP('Reported Performance Table'!E251,'Master List'!$B$45:$C$143,2,FALSE)</f>
        <v>#N/A</v>
      </c>
      <c r="F251" t="e">
        <f>VLOOKUP('Reported Performance Table'!D251,'Master List'!$B$22:$D$42,3,FALSE)</f>
        <v>#N/A</v>
      </c>
      <c r="G251" s="92" t="e">
        <f>VLOOKUP('Reported Performance Table'!C251,'Master List'!$B$11:$D$19,3,FALSE)</f>
        <v>#N/A</v>
      </c>
      <c r="H251" t="e">
        <f t="shared" si="6"/>
        <v>#N/A</v>
      </c>
      <c r="I251" t="e">
        <f>IF(VLOOKUP('Reported Performance Table'!E251,'Master List'!$B$45:$D$143,3,FALSE)="","No",VLOOKUP('Reported Performance Table'!E251,'Master List'!$B$45:$D$143,3,FALSE))</f>
        <v>#N/A</v>
      </c>
      <c r="J251" s="164" t="str">
        <f>IF('Reported Performance Table'!E251="","",
  IF('Reported Performance Table'!F251="Yes",
   IF('Reported Performance Table'!G251="Premium","Premium_LUNA_CCT","LUNA_CCT"),
   IF('Reported Performance Table'!C251="Outdoor Luminaires",
    IF(OR('Reported Performance Table'!E251="Fuel Pump Canopy Luminaires",'Reported Performance Table'!E251="Sports Lighting"),
     IF('Reported Performance Table'!G251="Premium","Premium_Sports_and_Fuel_Pump_CCT", "Sports_and_Fuel_Pump_CCT"),
     IF('Reported Performance Table'!G251="Premium","Premium_Outdoor_CCT","Outdoor_CCT")),
    IF('Reported Performance Table'!G251="Premium","Premium_CCT","Reported_CCT"))))</f>
        <v/>
      </c>
      <c r="K251" t="str">
        <f>IF('Reported Performance Table'!E251="","",IF(J251="LUNA_CCT",VLOOKUP('Reported Performance Table'!E251,'Master List'!$B$45:$E$143,4,FALSE),"Reported_BUG"))</f>
        <v/>
      </c>
      <c r="L251" t="str">
        <f>IF('Reported Performance Table'!E251="","",IF(AND('Reported Performance Table'!$F251="Yes",OR('Reported Performance Table'!$E251='Master List'!$B$45,'Reported Performance Table'!$E251='Master List'!$B$46,'Reported Performance Table'!$E251='Master List'!$B$47,'Reported Performance Table'!$E251='Master List'!$B$49,'Reported Performance Table'!$E251='Master List'!$B$51,'Reported Performance Table'!$E251='Master List'!$B$115,'Reported Performance Table'!$E251='Master List'!$B$118,'Reported Performance Table'!$E251='Master List'!$B$142)),"LUNA_Dimming","Dimming_Capability_and_Range"))</f>
        <v/>
      </c>
      <c r="M251" s="100" t="e">
        <f>'Reported Performance Table'!#REF!</f>
        <v>#REF!</v>
      </c>
      <c r="N251" s="100" t="e">
        <f>'Reported Performance Table'!#REF!</f>
        <v>#REF!</v>
      </c>
      <c r="O251" s="100" t="e">
        <f>'Reported Performance Table'!#REF!</f>
        <v>#REF!</v>
      </c>
      <c r="P251" t="str">
        <f t="shared" si="7"/>
        <v>No</v>
      </c>
    </row>
    <row r="252" spans="1:16" x14ac:dyDescent="0.25">
      <c r="A252" s="54">
        <v>259</v>
      </c>
      <c r="B252" s="55"/>
      <c r="D252" s="21" t="e">
        <f>VLOOKUP('Reported Performance Table'!D252,'Master List'!$B$22:$C$41,2,FALSE)</f>
        <v>#N/A</v>
      </c>
      <c r="E252" t="e">
        <f>VLOOKUP('Reported Performance Table'!E252,'Master List'!$B$45:$C$143,2,FALSE)</f>
        <v>#N/A</v>
      </c>
      <c r="F252" t="e">
        <f>VLOOKUP('Reported Performance Table'!D252,'Master List'!$B$22:$D$42,3,FALSE)</f>
        <v>#N/A</v>
      </c>
      <c r="G252" s="92" t="e">
        <f>VLOOKUP('Reported Performance Table'!C252,'Master List'!$B$11:$D$19,3,FALSE)</f>
        <v>#N/A</v>
      </c>
      <c r="H252" t="e">
        <f t="shared" si="6"/>
        <v>#N/A</v>
      </c>
      <c r="I252" t="e">
        <f>IF(VLOOKUP('Reported Performance Table'!E252,'Master List'!$B$45:$D$143,3,FALSE)="","No",VLOOKUP('Reported Performance Table'!E252,'Master List'!$B$45:$D$143,3,FALSE))</f>
        <v>#N/A</v>
      </c>
      <c r="J252" s="164" t="str">
        <f>IF('Reported Performance Table'!E252="","",
  IF('Reported Performance Table'!F252="Yes",
   IF('Reported Performance Table'!G252="Premium","Premium_LUNA_CCT","LUNA_CCT"),
   IF('Reported Performance Table'!C252="Outdoor Luminaires",
    IF(OR('Reported Performance Table'!E252="Fuel Pump Canopy Luminaires",'Reported Performance Table'!E252="Sports Lighting"),
     IF('Reported Performance Table'!G252="Premium","Premium_Sports_and_Fuel_Pump_CCT", "Sports_and_Fuel_Pump_CCT"),
     IF('Reported Performance Table'!G252="Premium","Premium_Outdoor_CCT","Outdoor_CCT")),
    IF('Reported Performance Table'!G252="Premium","Premium_CCT","Reported_CCT"))))</f>
        <v/>
      </c>
      <c r="K252" t="str">
        <f>IF('Reported Performance Table'!E252="","",IF(J252="LUNA_CCT",VLOOKUP('Reported Performance Table'!E252,'Master List'!$B$45:$E$143,4,FALSE),"Reported_BUG"))</f>
        <v/>
      </c>
      <c r="L252" t="str">
        <f>IF('Reported Performance Table'!E252="","",IF(AND('Reported Performance Table'!$F252="Yes",OR('Reported Performance Table'!$E252='Master List'!$B$45,'Reported Performance Table'!$E252='Master List'!$B$46,'Reported Performance Table'!$E252='Master List'!$B$47,'Reported Performance Table'!$E252='Master List'!$B$49,'Reported Performance Table'!$E252='Master List'!$B$51,'Reported Performance Table'!$E252='Master List'!$B$115,'Reported Performance Table'!$E252='Master List'!$B$118,'Reported Performance Table'!$E252='Master List'!$B$142)),"LUNA_Dimming","Dimming_Capability_and_Range"))</f>
        <v/>
      </c>
      <c r="M252" s="100" t="e">
        <f>'Reported Performance Table'!#REF!</f>
        <v>#REF!</v>
      </c>
      <c r="N252" s="100" t="e">
        <f>'Reported Performance Table'!#REF!</f>
        <v>#REF!</v>
      </c>
      <c r="O252" s="100" t="e">
        <f>'Reported Performance Table'!#REF!</f>
        <v>#REF!</v>
      </c>
      <c r="P252" t="str">
        <f t="shared" si="7"/>
        <v>No</v>
      </c>
    </row>
    <row r="253" spans="1:16" x14ac:dyDescent="0.25">
      <c r="A253" s="54">
        <v>260</v>
      </c>
      <c r="B253" s="55"/>
      <c r="D253" s="21" t="e">
        <f>VLOOKUP('Reported Performance Table'!D253,'Master List'!$B$22:$C$41,2,FALSE)</f>
        <v>#N/A</v>
      </c>
      <c r="E253" t="e">
        <f>VLOOKUP('Reported Performance Table'!E253,'Master List'!$B$45:$C$143,2,FALSE)</f>
        <v>#N/A</v>
      </c>
      <c r="F253" t="e">
        <f>VLOOKUP('Reported Performance Table'!D253,'Master List'!$B$22:$D$42,3,FALSE)</f>
        <v>#N/A</v>
      </c>
      <c r="G253" s="92" t="e">
        <f>VLOOKUP('Reported Performance Table'!C253,'Master List'!$B$11:$D$19,3,FALSE)</f>
        <v>#N/A</v>
      </c>
      <c r="H253" t="e">
        <f t="shared" si="6"/>
        <v>#N/A</v>
      </c>
      <c r="I253" t="e">
        <f>IF(VLOOKUP('Reported Performance Table'!E253,'Master List'!$B$45:$D$143,3,FALSE)="","No",VLOOKUP('Reported Performance Table'!E253,'Master List'!$B$45:$D$143,3,FALSE))</f>
        <v>#N/A</v>
      </c>
      <c r="J253" s="164" t="str">
        <f>IF('Reported Performance Table'!E253="","",
  IF('Reported Performance Table'!F253="Yes",
   IF('Reported Performance Table'!G253="Premium","Premium_LUNA_CCT","LUNA_CCT"),
   IF('Reported Performance Table'!C253="Outdoor Luminaires",
    IF(OR('Reported Performance Table'!E253="Fuel Pump Canopy Luminaires",'Reported Performance Table'!E253="Sports Lighting"),
     IF('Reported Performance Table'!G253="Premium","Premium_Sports_and_Fuel_Pump_CCT", "Sports_and_Fuel_Pump_CCT"),
     IF('Reported Performance Table'!G253="Premium","Premium_Outdoor_CCT","Outdoor_CCT")),
    IF('Reported Performance Table'!G253="Premium","Premium_CCT","Reported_CCT"))))</f>
        <v/>
      </c>
      <c r="K253" t="str">
        <f>IF('Reported Performance Table'!E253="","",IF(J253="LUNA_CCT",VLOOKUP('Reported Performance Table'!E253,'Master List'!$B$45:$E$143,4,FALSE),"Reported_BUG"))</f>
        <v/>
      </c>
      <c r="L253" t="str">
        <f>IF('Reported Performance Table'!E253="","",IF(AND('Reported Performance Table'!$F253="Yes",OR('Reported Performance Table'!$E253='Master List'!$B$45,'Reported Performance Table'!$E253='Master List'!$B$46,'Reported Performance Table'!$E253='Master List'!$B$47,'Reported Performance Table'!$E253='Master List'!$B$49,'Reported Performance Table'!$E253='Master List'!$B$51,'Reported Performance Table'!$E253='Master List'!$B$115,'Reported Performance Table'!$E253='Master List'!$B$118,'Reported Performance Table'!$E253='Master List'!$B$142)),"LUNA_Dimming","Dimming_Capability_and_Range"))</f>
        <v/>
      </c>
      <c r="M253" s="100" t="e">
        <f>'Reported Performance Table'!#REF!</f>
        <v>#REF!</v>
      </c>
      <c r="N253" s="100" t="e">
        <f>'Reported Performance Table'!#REF!</f>
        <v>#REF!</v>
      </c>
      <c r="O253" s="100" t="e">
        <f>'Reported Performance Table'!#REF!</f>
        <v>#REF!</v>
      </c>
      <c r="P253" t="str">
        <f t="shared" si="7"/>
        <v>No</v>
      </c>
    </row>
    <row r="254" spans="1:16" x14ac:dyDescent="0.25">
      <c r="A254" s="54">
        <v>261</v>
      </c>
      <c r="B254" s="55"/>
      <c r="D254" s="21" t="e">
        <f>VLOOKUP('Reported Performance Table'!D254,'Master List'!$B$22:$C$41,2,FALSE)</f>
        <v>#N/A</v>
      </c>
      <c r="E254" t="e">
        <f>VLOOKUP('Reported Performance Table'!E254,'Master List'!$B$45:$C$143,2,FALSE)</f>
        <v>#N/A</v>
      </c>
      <c r="F254" t="e">
        <f>VLOOKUP('Reported Performance Table'!D254,'Master List'!$B$22:$D$42,3,FALSE)</f>
        <v>#N/A</v>
      </c>
      <c r="G254" s="92" t="e">
        <f>VLOOKUP('Reported Performance Table'!C254,'Master List'!$B$11:$D$19,3,FALSE)</f>
        <v>#N/A</v>
      </c>
      <c r="H254" t="e">
        <f t="shared" si="6"/>
        <v>#N/A</v>
      </c>
      <c r="I254" t="e">
        <f>IF(VLOOKUP('Reported Performance Table'!E254,'Master List'!$B$45:$D$143,3,FALSE)="","No",VLOOKUP('Reported Performance Table'!E254,'Master List'!$B$45:$D$143,3,FALSE))</f>
        <v>#N/A</v>
      </c>
      <c r="J254" s="164" t="str">
        <f>IF('Reported Performance Table'!E254="","",
  IF('Reported Performance Table'!F254="Yes",
   IF('Reported Performance Table'!G254="Premium","Premium_LUNA_CCT","LUNA_CCT"),
   IF('Reported Performance Table'!C254="Outdoor Luminaires",
    IF(OR('Reported Performance Table'!E254="Fuel Pump Canopy Luminaires",'Reported Performance Table'!E254="Sports Lighting"),
     IF('Reported Performance Table'!G254="Premium","Premium_Sports_and_Fuel_Pump_CCT", "Sports_and_Fuel_Pump_CCT"),
     IF('Reported Performance Table'!G254="Premium","Premium_Outdoor_CCT","Outdoor_CCT")),
    IF('Reported Performance Table'!G254="Premium","Premium_CCT","Reported_CCT"))))</f>
        <v/>
      </c>
      <c r="K254" t="str">
        <f>IF('Reported Performance Table'!E254="","",IF(J254="LUNA_CCT",VLOOKUP('Reported Performance Table'!E254,'Master List'!$B$45:$E$143,4,FALSE),"Reported_BUG"))</f>
        <v/>
      </c>
      <c r="L254" t="str">
        <f>IF('Reported Performance Table'!E254="","",IF(AND('Reported Performance Table'!$F254="Yes",OR('Reported Performance Table'!$E254='Master List'!$B$45,'Reported Performance Table'!$E254='Master List'!$B$46,'Reported Performance Table'!$E254='Master List'!$B$47,'Reported Performance Table'!$E254='Master List'!$B$49,'Reported Performance Table'!$E254='Master List'!$B$51,'Reported Performance Table'!$E254='Master List'!$B$115,'Reported Performance Table'!$E254='Master List'!$B$118,'Reported Performance Table'!$E254='Master List'!$B$142)),"LUNA_Dimming","Dimming_Capability_and_Range"))</f>
        <v/>
      </c>
      <c r="M254" s="100" t="e">
        <f>'Reported Performance Table'!#REF!</f>
        <v>#REF!</v>
      </c>
      <c r="N254" s="100" t="e">
        <f>'Reported Performance Table'!#REF!</f>
        <v>#REF!</v>
      </c>
      <c r="O254" s="100" t="e">
        <f>'Reported Performance Table'!#REF!</f>
        <v>#REF!</v>
      </c>
      <c r="P254" t="str">
        <f t="shared" si="7"/>
        <v>No</v>
      </c>
    </row>
    <row r="255" spans="1:16" x14ac:dyDescent="0.25">
      <c r="A255" s="54">
        <v>262</v>
      </c>
      <c r="B255" s="55"/>
      <c r="D255" s="21" t="e">
        <f>VLOOKUP('Reported Performance Table'!D255,'Master List'!$B$22:$C$41,2,FALSE)</f>
        <v>#N/A</v>
      </c>
      <c r="E255" t="e">
        <f>VLOOKUP('Reported Performance Table'!E255,'Master List'!$B$45:$C$143,2,FALSE)</f>
        <v>#N/A</v>
      </c>
      <c r="F255" t="e">
        <f>VLOOKUP('Reported Performance Table'!D255,'Master List'!$B$22:$D$42,3,FALSE)</f>
        <v>#N/A</v>
      </c>
      <c r="G255" s="92" t="e">
        <f>VLOOKUP('Reported Performance Table'!C255,'Master List'!$B$11:$D$19,3,FALSE)</f>
        <v>#N/A</v>
      </c>
      <c r="H255" t="e">
        <f t="shared" si="6"/>
        <v>#N/A</v>
      </c>
      <c r="I255" t="e">
        <f>IF(VLOOKUP('Reported Performance Table'!E255,'Master List'!$B$45:$D$143,3,FALSE)="","No",VLOOKUP('Reported Performance Table'!E255,'Master List'!$B$45:$D$143,3,FALSE))</f>
        <v>#N/A</v>
      </c>
      <c r="J255" s="164" t="str">
        <f>IF('Reported Performance Table'!E255="","",
  IF('Reported Performance Table'!F255="Yes",
   IF('Reported Performance Table'!G255="Premium","Premium_LUNA_CCT","LUNA_CCT"),
   IF('Reported Performance Table'!C255="Outdoor Luminaires",
    IF(OR('Reported Performance Table'!E255="Fuel Pump Canopy Luminaires",'Reported Performance Table'!E255="Sports Lighting"),
     IF('Reported Performance Table'!G255="Premium","Premium_Sports_and_Fuel_Pump_CCT", "Sports_and_Fuel_Pump_CCT"),
     IF('Reported Performance Table'!G255="Premium","Premium_Outdoor_CCT","Outdoor_CCT")),
    IF('Reported Performance Table'!G255="Premium","Premium_CCT","Reported_CCT"))))</f>
        <v/>
      </c>
      <c r="K255" t="str">
        <f>IF('Reported Performance Table'!E255="","",IF(J255="LUNA_CCT",VLOOKUP('Reported Performance Table'!E255,'Master List'!$B$45:$E$143,4,FALSE),"Reported_BUG"))</f>
        <v/>
      </c>
      <c r="L255" t="str">
        <f>IF('Reported Performance Table'!E255="","",IF(AND('Reported Performance Table'!$F255="Yes",OR('Reported Performance Table'!$E255='Master List'!$B$45,'Reported Performance Table'!$E255='Master List'!$B$46,'Reported Performance Table'!$E255='Master List'!$B$47,'Reported Performance Table'!$E255='Master List'!$B$49,'Reported Performance Table'!$E255='Master List'!$B$51,'Reported Performance Table'!$E255='Master List'!$B$115,'Reported Performance Table'!$E255='Master List'!$B$118,'Reported Performance Table'!$E255='Master List'!$B$142)),"LUNA_Dimming","Dimming_Capability_and_Range"))</f>
        <v/>
      </c>
      <c r="M255" s="100" t="e">
        <f>'Reported Performance Table'!#REF!</f>
        <v>#REF!</v>
      </c>
      <c r="N255" s="100" t="e">
        <f>'Reported Performance Table'!#REF!</f>
        <v>#REF!</v>
      </c>
      <c r="O255" s="100" t="e">
        <f>'Reported Performance Table'!#REF!</f>
        <v>#REF!</v>
      </c>
      <c r="P255" t="str">
        <f t="shared" si="7"/>
        <v>No</v>
      </c>
    </row>
    <row r="256" spans="1:16" x14ac:dyDescent="0.25">
      <c r="A256" s="54">
        <v>263</v>
      </c>
      <c r="B256" s="55"/>
      <c r="D256" s="21" t="e">
        <f>VLOOKUP('Reported Performance Table'!D256,'Master List'!$B$22:$C$41,2,FALSE)</f>
        <v>#N/A</v>
      </c>
      <c r="E256" t="e">
        <f>VLOOKUP('Reported Performance Table'!E256,'Master List'!$B$45:$C$143,2,FALSE)</f>
        <v>#N/A</v>
      </c>
      <c r="F256" t="e">
        <f>VLOOKUP('Reported Performance Table'!D256,'Master List'!$B$22:$D$42,3,FALSE)</f>
        <v>#N/A</v>
      </c>
      <c r="G256" s="92" t="e">
        <f>VLOOKUP('Reported Performance Table'!C256,'Master List'!$B$11:$D$19,3,FALSE)</f>
        <v>#N/A</v>
      </c>
      <c r="H256" t="e">
        <f t="shared" si="6"/>
        <v>#N/A</v>
      </c>
      <c r="I256" t="e">
        <f>IF(VLOOKUP('Reported Performance Table'!E256,'Master List'!$B$45:$D$143,3,FALSE)="","No",VLOOKUP('Reported Performance Table'!E256,'Master List'!$B$45:$D$143,3,FALSE))</f>
        <v>#N/A</v>
      </c>
      <c r="J256" s="164" t="str">
        <f>IF('Reported Performance Table'!E256="","",
  IF('Reported Performance Table'!F256="Yes",
   IF('Reported Performance Table'!G256="Premium","Premium_LUNA_CCT","LUNA_CCT"),
   IF('Reported Performance Table'!C256="Outdoor Luminaires",
    IF(OR('Reported Performance Table'!E256="Fuel Pump Canopy Luminaires",'Reported Performance Table'!E256="Sports Lighting"),
     IF('Reported Performance Table'!G256="Premium","Premium_Sports_and_Fuel_Pump_CCT", "Sports_and_Fuel_Pump_CCT"),
     IF('Reported Performance Table'!G256="Premium","Premium_Outdoor_CCT","Outdoor_CCT")),
    IF('Reported Performance Table'!G256="Premium","Premium_CCT","Reported_CCT"))))</f>
        <v/>
      </c>
      <c r="K256" t="str">
        <f>IF('Reported Performance Table'!E256="","",IF(J256="LUNA_CCT",VLOOKUP('Reported Performance Table'!E256,'Master List'!$B$45:$E$143,4,FALSE),"Reported_BUG"))</f>
        <v/>
      </c>
      <c r="L256" t="str">
        <f>IF('Reported Performance Table'!E256="","",IF(AND('Reported Performance Table'!$F256="Yes",OR('Reported Performance Table'!$E256='Master List'!$B$45,'Reported Performance Table'!$E256='Master List'!$B$46,'Reported Performance Table'!$E256='Master List'!$B$47,'Reported Performance Table'!$E256='Master List'!$B$49,'Reported Performance Table'!$E256='Master List'!$B$51,'Reported Performance Table'!$E256='Master List'!$B$115,'Reported Performance Table'!$E256='Master List'!$B$118,'Reported Performance Table'!$E256='Master List'!$B$142)),"LUNA_Dimming","Dimming_Capability_and_Range"))</f>
        <v/>
      </c>
      <c r="M256" s="100" t="e">
        <f>'Reported Performance Table'!#REF!</f>
        <v>#REF!</v>
      </c>
      <c r="N256" s="100" t="e">
        <f>'Reported Performance Table'!#REF!</f>
        <v>#REF!</v>
      </c>
      <c r="O256" s="100" t="e">
        <f>'Reported Performance Table'!#REF!</f>
        <v>#REF!</v>
      </c>
      <c r="P256" t="str">
        <f t="shared" si="7"/>
        <v>No</v>
      </c>
    </row>
    <row r="257" spans="1:16" x14ac:dyDescent="0.25">
      <c r="A257" s="54">
        <v>264</v>
      </c>
      <c r="B257" s="55"/>
      <c r="D257" s="21" t="e">
        <f>VLOOKUP('Reported Performance Table'!D257,'Master List'!$B$22:$C$41,2,FALSE)</f>
        <v>#N/A</v>
      </c>
      <c r="E257" t="e">
        <f>VLOOKUP('Reported Performance Table'!E257,'Master List'!$B$45:$C$143,2,FALSE)</f>
        <v>#N/A</v>
      </c>
      <c r="F257" t="e">
        <f>VLOOKUP('Reported Performance Table'!D257,'Master List'!$B$22:$D$42,3,FALSE)</f>
        <v>#N/A</v>
      </c>
      <c r="G257" s="92" t="e">
        <f>VLOOKUP('Reported Performance Table'!C257,'Master List'!$B$11:$D$19,3,FALSE)</f>
        <v>#N/A</v>
      </c>
      <c r="H257" t="e">
        <f t="shared" si="6"/>
        <v>#N/A</v>
      </c>
      <c r="I257" t="e">
        <f>IF(VLOOKUP('Reported Performance Table'!E257,'Master List'!$B$45:$D$143,3,FALSE)="","No",VLOOKUP('Reported Performance Table'!E257,'Master List'!$B$45:$D$143,3,FALSE))</f>
        <v>#N/A</v>
      </c>
      <c r="J257" s="164" t="str">
        <f>IF('Reported Performance Table'!E257="","",
  IF('Reported Performance Table'!F257="Yes",
   IF('Reported Performance Table'!G257="Premium","Premium_LUNA_CCT","LUNA_CCT"),
   IF('Reported Performance Table'!C257="Outdoor Luminaires",
    IF(OR('Reported Performance Table'!E257="Fuel Pump Canopy Luminaires",'Reported Performance Table'!E257="Sports Lighting"),
     IF('Reported Performance Table'!G257="Premium","Premium_Sports_and_Fuel_Pump_CCT", "Sports_and_Fuel_Pump_CCT"),
     IF('Reported Performance Table'!G257="Premium","Premium_Outdoor_CCT","Outdoor_CCT")),
    IF('Reported Performance Table'!G257="Premium","Premium_CCT","Reported_CCT"))))</f>
        <v/>
      </c>
      <c r="K257" t="str">
        <f>IF('Reported Performance Table'!E257="","",IF(J257="LUNA_CCT",VLOOKUP('Reported Performance Table'!E257,'Master List'!$B$45:$E$143,4,FALSE),"Reported_BUG"))</f>
        <v/>
      </c>
      <c r="L257" t="str">
        <f>IF('Reported Performance Table'!E257="","",IF(AND('Reported Performance Table'!$F257="Yes",OR('Reported Performance Table'!$E257='Master List'!$B$45,'Reported Performance Table'!$E257='Master List'!$B$46,'Reported Performance Table'!$E257='Master List'!$B$47,'Reported Performance Table'!$E257='Master List'!$B$49,'Reported Performance Table'!$E257='Master List'!$B$51,'Reported Performance Table'!$E257='Master List'!$B$115,'Reported Performance Table'!$E257='Master List'!$B$118,'Reported Performance Table'!$E257='Master List'!$B$142)),"LUNA_Dimming","Dimming_Capability_and_Range"))</f>
        <v/>
      </c>
      <c r="M257" s="100" t="e">
        <f>'Reported Performance Table'!#REF!</f>
        <v>#REF!</v>
      </c>
      <c r="N257" s="100" t="e">
        <f>'Reported Performance Table'!#REF!</f>
        <v>#REF!</v>
      </c>
      <c r="O257" s="100" t="e">
        <f>'Reported Performance Table'!#REF!</f>
        <v>#REF!</v>
      </c>
      <c r="P257" t="str">
        <f t="shared" si="7"/>
        <v>No</v>
      </c>
    </row>
    <row r="258" spans="1:16" x14ac:dyDescent="0.25">
      <c r="A258" s="54">
        <v>265</v>
      </c>
      <c r="B258" s="55"/>
      <c r="D258" s="21" t="e">
        <f>VLOOKUP('Reported Performance Table'!D258,'Master List'!$B$22:$C$41,2,FALSE)</f>
        <v>#N/A</v>
      </c>
      <c r="E258" t="e">
        <f>VLOOKUP('Reported Performance Table'!E258,'Master List'!$B$45:$C$143,2,FALSE)</f>
        <v>#N/A</v>
      </c>
      <c r="F258" t="e">
        <f>VLOOKUP('Reported Performance Table'!D258,'Master List'!$B$22:$D$42,3,FALSE)</f>
        <v>#N/A</v>
      </c>
      <c r="G258" s="92" t="e">
        <f>VLOOKUP('Reported Performance Table'!C258,'Master List'!$B$11:$D$19,3,FALSE)</f>
        <v>#N/A</v>
      </c>
      <c r="H258" t="e">
        <f t="shared" si="6"/>
        <v>#N/A</v>
      </c>
      <c r="I258" t="e">
        <f>IF(VLOOKUP('Reported Performance Table'!E258,'Master List'!$B$45:$D$143,3,FALSE)="","No",VLOOKUP('Reported Performance Table'!E258,'Master List'!$B$45:$D$143,3,FALSE))</f>
        <v>#N/A</v>
      </c>
      <c r="J258" s="164" t="str">
        <f>IF('Reported Performance Table'!E258="","",
  IF('Reported Performance Table'!F258="Yes",
   IF('Reported Performance Table'!G258="Premium","Premium_LUNA_CCT","LUNA_CCT"),
   IF('Reported Performance Table'!C258="Outdoor Luminaires",
    IF(OR('Reported Performance Table'!E258="Fuel Pump Canopy Luminaires",'Reported Performance Table'!E258="Sports Lighting"),
     IF('Reported Performance Table'!G258="Premium","Premium_Sports_and_Fuel_Pump_CCT", "Sports_and_Fuel_Pump_CCT"),
     IF('Reported Performance Table'!G258="Premium","Premium_Outdoor_CCT","Outdoor_CCT")),
    IF('Reported Performance Table'!G258="Premium","Premium_CCT","Reported_CCT"))))</f>
        <v/>
      </c>
      <c r="K258" t="str">
        <f>IF('Reported Performance Table'!E258="","",IF(J258="LUNA_CCT",VLOOKUP('Reported Performance Table'!E258,'Master List'!$B$45:$E$143,4,FALSE),"Reported_BUG"))</f>
        <v/>
      </c>
      <c r="L258" t="str">
        <f>IF('Reported Performance Table'!E258="","",IF(AND('Reported Performance Table'!$F258="Yes",OR('Reported Performance Table'!$E258='Master List'!$B$45,'Reported Performance Table'!$E258='Master List'!$B$46,'Reported Performance Table'!$E258='Master List'!$B$47,'Reported Performance Table'!$E258='Master List'!$B$49,'Reported Performance Table'!$E258='Master List'!$B$51,'Reported Performance Table'!$E258='Master List'!$B$115,'Reported Performance Table'!$E258='Master List'!$B$118,'Reported Performance Table'!$E258='Master List'!$B$142)),"LUNA_Dimming","Dimming_Capability_and_Range"))</f>
        <v/>
      </c>
      <c r="M258" s="100" t="e">
        <f>'Reported Performance Table'!#REF!</f>
        <v>#REF!</v>
      </c>
      <c r="N258" s="100" t="e">
        <f>'Reported Performance Table'!#REF!</f>
        <v>#REF!</v>
      </c>
      <c r="O258" s="100" t="e">
        <f>'Reported Performance Table'!#REF!</f>
        <v>#REF!</v>
      </c>
      <c r="P258" t="str">
        <f t="shared" si="7"/>
        <v>No</v>
      </c>
    </row>
    <row r="259" spans="1:16" x14ac:dyDescent="0.25">
      <c r="A259" s="54">
        <v>266</v>
      </c>
      <c r="B259" s="55"/>
      <c r="D259" s="21" t="e">
        <f>VLOOKUP('Reported Performance Table'!D259,'Master List'!$B$22:$C$41,2,FALSE)</f>
        <v>#N/A</v>
      </c>
      <c r="E259" t="e">
        <f>VLOOKUP('Reported Performance Table'!E259,'Master List'!$B$45:$C$143,2,FALSE)</f>
        <v>#N/A</v>
      </c>
      <c r="F259" t="e">
        <f>VLOOKUP('Reported Performance Table'!D259,'Master List'!$B$22:$D$42,3,FALSE)</f>
        <v>#N/A</v>
      </c>
      <c r="G259" s="92" t="e">
        <f>VLOOKUP('Reported Performance Table'!C259,'Master List'!$B$11:$D$19,3,FALSE)</f>
        <v>#N/A</v>
      </c>
      <c r="H259" t="e">
        <f t="shared" si="6"/>
        <v>#N/A</v>
      </c>
      <c r="I259" t="e">
        <f>IF(VLOOKUP('Reported Performance Table'!E259,'Master List'!$B$45:$D$143,3,FALSE)="","No",VLOOKUP('Reported Performance Table'!E259,'Master List'!$B$45:$D$143,3,FALSE))</f>
        <v>#N/A</v>
      </c>
      <c r="J259" s="164" t="str">
        <f>IF('Reported Performance Table'!E259="","",
  IF('Reported Performance Table'!F259="Yes",
   IF('Reported Performance Table'!G259="Premium","Premium_LUNA_CCT","LUNA_CCT"),
   IF('Reported Performance Table'!C259="Outdoor Luminaires",
    IF(OR('Reported Performance Table'!E259="Fuel Pump Canopy Luminaires",'Reported Performance Table'!E259="Sports Lighting"),
     IF('Reported Performance Table'!G259="Premium","Premium_Sports_and_Fuel_Pump_CCT", "Sports_and_Fuel_Pump_CCT"),
     IF('Reported Performance Table'!G259="Premium","Premium_Outdoor_CCT","Outdoor_CCT")),
    IF('Reported Performance Table'!G259="Premium","Premium_CCT","Reported_CCT"))))</f>
        <v/>
      </c>
      <c r="K259" t="str">
        <f>IF('Reported Performance Table'!E259="","",IF(J259="LUNA_CCT",VLOOKUP('Reported Performance Table'!E259,'Master List'!$B$45:$E$143,4,FALSE),"Reported_BUG"))</f>
        <v/>
      </c>
      <c r="L259" t="str">
        <f>IF('Reported Performance Table'!E259="","",IF(AND('Reported Performance Table'!$F259="Yes",OR('Reported Performance Table'!$E259='Master List'!$B$45,'Reported Performance Table'!$E259='Master List'!$B$46,'Reported Performance Table'!$E259='Master List'!$B$47,'Reported Performance Table'!$E259='Master List'!$B$49,'Reported Performance Table'!$E259='Master List'!$B$51,'Reported Performance Table'!$E259='Master List'!$B$115,'Reported Performance Table'!$E259='Master List'!$B$118,'Reported Performance Table'!$E259='Master List'!$B$142)),"LUNA_Dimming","Dimming_Capability_and_Range"))</f>
        <v/>
      </c>
      <c r="M259" s="100" t="e">
        <f>'Reported Performance Table'!#REF!</f>
        <v>#REF!</v>
      </c>
      <c r="N259" s="100" t="e">
        <f>'Reported Performance Table'!#REF!</f>
        <v>#REF!</v>
      </c>
      <c r="O259" s="100" t="e">
        <f>'Reported Performance Table'!#REF!</f>
        <v>#REF!</v>
      </c>
      <c r="P259" t="str">
        <f t="shared" si="7"/>
        <v>No</v>
      </c>
    </row>
    <row r="260" spans="1:16" x14ac:dyDescent="0.25">
      <c r="A260" s="54">
        <v>267</v>
      </c>
      <c r="B260" s="55"/>
      <c r="D260" s="21" t="e">
        <f>VLOOKUP('Reported Performance Table'!D260,'Master List'!$B$22:$C$41,2,FALSE)</f>
        <v>#N/A</v>
      </c>
      <c r="E260" t="e">
        <f>VLOOKUP('Reported Performance Table'!E260,'Master List'!$B$45:$C$143,2,FALSE)</f>
        <v>#N/A</v>
      </c>
      <c r="F260" t="e">
        <f>VLOOKUP('Reported Performance Table'!D260,'Master List'!$B$22:$D$42,3,FALSE)</f>
        <v>#N/A</v>
      </c>
      <c r="G260" s="92" t="e">
        <f>VLOOKUP('Reported Performance Table'!C260,'Master List'!$B$11:$D$19,3,FALSE)</f>
        <v>#N/A</v>
      </c>
      <c r="H260" t="e">
        <f t="shared" si="6"/>
        <v>#N/A</v>
      </c>
      <c r="I260" t="e">
        <f>IF(VLOOKUP('Reported Performance Table'!E260,'Master List'!$B$45:$D$143,3,FALSE)="","No",VLOOKUP('Reported Performance Table'!E260,'Master List'!$B$45:$D$143,3,FALSE))</f>
        <v>#N/A</v>
      </c>
      <c r="J260" s="164" t="str">
        <f>IF('Reported Performance Table'!E260="","",
  IF('Reported Performance Table'!F260="Yes",
   IF('Reported Performance Table'!G260="Premium","Premium_LUNA_CCT","LUNA_CCT"),
   IF('Reported Performance Table'!C260="Outdoor Luminaires",
    IF(OR('Reported Performance Table'!E260="Fuel Pump Canopy Luminaires",'Reported Performance Table'!E260="Sports Lighting"),
     IF('Reported Performance Table'!G260="Premium","Premium_Sports_and_Fuel_Pump_CCT", "Sports_and_Fuel_Pump_CCT"),
     IF('Reported Performance Table'!G260="Premium","Premium_Outdoor_CCT","Outdoor_CCT")),
    IF('Reported Performance Table'!G260="Premium","Premium_CCT","Reported_CCT"))))</f>
        <v/>
      </c>
      <c r="K260" t="str">
        <f>IF('Reported Performance Table'!E260="","",IF(J260="LUNA_CCT",VLOOKUP('Reported Performance Table'!E260,'Master List'!$B$45:$E$143,4,FALSE),"Reported_BUG"))</f>
        <v/>
      </c>
      <c r="L260" t="str">
        <f>IF('Reported Performance Table'!E260="","",IF(AND('Reported Performance Table'!$F260="Yes",OR('Reported Performance Table'!$E260='Master List'!$B$45,'Reported Performance Table'!$E260='Master List'!$B$46,'Reported Performance Table'!$E260='Master List'!$B$47,'Reported Performance Table'!$E260='Master List'!$B$49,'Reported Performance Table'!$E260='Master List'!$B$51,'Reported Performance Table'!$E260='Master List'!$B$115,'Reported Performance Table'!$E260='Master List'!$B$118,'Reported Performance Table'!$E260='Master List'!$B$142)),"LUNA_Dimming","Dimming_Capability_and_Range"))</f>
        <v/>
      </c>
      <c r="M260" s="100" t="e">
        <f>'Reported Performance Table'!#REF!</f>
        <v>#REF!</v>
      </c>
      <c r="N260" s="100" t="e">
        <f>'Reported Performance Table'!#REF!</f>
        <v>#REF!</v>
      </c>
      <c r="O260" s="100" t="e">
        <f>'Reported Performance Table'!#REF!</f>
        <v>#REF!</v>
      </c>
      <c r="P260" t="str">
        <f t="shared" si="7"/>
        <v>No</v>
      </c>
    </row>
    <row r="261" spans="1:16" x14ac:dyDescent="0.25">
      <c r="A261" s="54">
        <v>268</v>
      </c>
      <c r="B261" s="55"/>
      <c r="D261" s="21" t="e">
        <f>VLOOKUP('Reported Performance Table'!D261,'Master List'!$B$22:$C$41,2,FALSE)</f>
        <v>#N/A</v>
      </c>
      <c r="E261" t="e">
        <f>VLOOKUP('Reported Performance Table'!E261,'Master List'!$B$45:$C$143,2,FALSE)</f>
        <v>#N/A</v>
      </c>
      <c r="F261" t="e">
        <f>VLOOKUP('Reported Performance Table'!D261,'Master List'!$B$22:$D$42,3,FALSE)</f>
        <v>#N/A</v>
      </c>
      <c r="G261" s="92" t="e">
        <f>VLOOKUP('Reported Performance Table'!C261,'Master List'!$B$11:$D$19,3,FALSE)</f>
        <v>#N/A</v>
      </c>
      <c r="H261" t="e">
        <f t="shared" si="6"/>
        <v>#N/A</v>
      </c>
      <c r="I261" t="e">
        <f>IF(VLOOKUP('Reported Performance Table'!E261,'Master List'!$B$45:$D$143,3,FALSE)="","No",VLOOKUP('Reported Performance Table'!E261,'Master List'!$B$45:$D$143,3,FALSE))</f>
        <v>#N/A</v>
      </c>
      <c r="J261" s="164" t="str">
        <f>IF('Reported Performance Table'!E261="","",
  IF('Reported Performance Table'!F261="Yes",
   IF('Reported Performance Table'!G261="Premium","Premium_LUNA_CCT","LUNA_CCT"),
   IF('Reported Performance Table'!C261="Outdoor Luminaires",
    IF(OR('Reported Performance Table'!E261="Fuel Pump Canopy Luminaires",'Reported Performance Table'!E261="Sports Lighting"),
     IF('Reported Performance Table'!G261="Premium","Premium_Sports_and_Fuel_Pump_CCT", "Sports_and_Fuel_Pump_CCT"),
     IF('Reported Performance Table'!G261="Premium","Premium_Outdoor_CCT","Outdoor_CCT")),
    IF('Reported Performance Table'!G261="Premium","Premium_CCT","Reported_CCT"))))</f>
        <v/>
      </c>
      <c r="K261" t="str">
        <f>IF('Reported Performance Table'!E261="","",IF(J261="LUNA_CCT",VLOOKUP('Reported Performance Table'!E261,'Master List'!$B$45:$E$143,4,FALSE),"Reported_BUG"))</f>
        <v/>
      </c>
      <c r="L261" t="str">
        <f>IF('Reported Performance Table'!E261="","",IF(AND('Reported Performance Table'!$F261="Yes",OR('Reported Performance Table'!$E261='Master List'!$B$45,'Reported Performance Table'!$E261='Master List'!$B$46,'Reported Performance Table'!$E261='Master List'!$B$47,'Reported Performance Table'!$E261='Master List'!$B$49,'Reported Performance Table'!$E261='Master List'!$B$51,'Reported Performance Table'!$E261='Master List'!$B$115,'Reported Performance Table'!$E261='Master List'!$B$118,'Reported Performance Table'!$E261='Master List'!$B$142)),"LUNA_Dimming","Dimming_Capability_and_Range"))</f>
        <v/>
      </c>
      <c r="M261" s="100" t="e">
        <f>'Reported Performance Table'!#REF!</f>
        <v>#REF!</v>
      </c>
      <c r="N261" s="100" t="e">
        <f>'Reported Performance Table'!#REF!</f>
        <v>#REF!</v>
      </c>
      <c r="O261" s="100" t="e">
        <f>'Reported Performance Table'!#REF!</f>
        <v>#REF!</v>
      </c>
      <c r="P261" t="str">
        <f t="shared" si="7"/>
        <v>No</v>
      </c>
    </row>
    <row r="262" spans="1:16" x14ac:dyDescent="0.25">
      <c r="A262" s="54">
        <v>269</v>
      </c>
      <c r="B262" s="55"/>
      <c r="D262" s="21" t="e">
        <f>VLOOKUP('Reported Performance Table'!D262,'Master List'!$B$22:$C$41,2,FALSE)</f>
        <v>#N/A</v>
      </c>
      <c r="E262" t="e">
        <f>VLOOKUP('Reported Performance Table'!E262,'Master List'!$B$45:$C$143,2,FALSE)</f>
        <v>#N/A</v>
      </c>
      <c r="F262" t="e">
        <f>VLOOKUP('Reported Performance Table'!D262,'Master List'!$B$22:$D$42,3,FALSE)</f>
        <v>#N/A</v>
      </c>
      <c r="G262" s="92" t="e">
        <f>VLOOKUP('Reported Performance Table'!C262,'Master List'!$B$11:$D$19,3,FALSE)</f>
        <v>#N/A</v>
      </c>
      <c r="H262" t="e">
        <f t="shared" si="6"/>
        <v>#N/A</v>
      </c>
      <c r="I262" t="e">
        <f>IF(VLOOKUP('Reported Performance Table'!E262,'Master List'!$B$45:$D$143,3,FALSE)="","No",VLOOKUP('Reported Performance Table'!E262,'Master List'!$B$45:$D$143,3,FALSE))</f>
        <v>#N/A</v>
      </c>
      <c r="J262" s="164" t="str">
        <f>IF('Reported Performance Table'!E262="","",
  IF('Reported Performance Table'!F262="Yes",
   IF('Reported Performance Table'!G262="Premium","Premium_LUNA_CCT","LUNA_CCT"),
   IF('Reported Performance Table'!C262="Outdoor Luminaires",
    IF(OR('Reported Performance Table'!E262="Fuel Pump Canopy Luminaires",'Reported Performance Table'!E262="Sports Lighting"),
     IF('Reported Performance Table'!G262="Premium","Premium_Sports_and_Fuel_Pump_CCT", "Sports_and_Fuel_Pump_CCT"),
     IF('Reported Performance Table'!G262="Premium","Premium_Outdoor_CCT","Outdoor_CCT")),
    IF('Reported Performance Table'!G262="Premium","Premium_CCT","Reported_CCT"))))</f>
        <v/>
      </c>
      <c r="K262" t="str">
        <f>IF('Reported Performance Table'!E262="","",IF(J262="LUNA_CCT",VLOOKUP('Reported Performance Table'!E262,'Master List'!$B$45:$E$143,4,FALSE),"Reported_BUG"))</f>
        <v/>
      </c>
      <c r="L262" t="str">
        <f>IF('Reported Performance Table'!E262="","",IF(AND('Reported Performance Table'!$F262="Yes",OR('Reported Performance Table'!$E262='Master List'!$B$45,'Reported Performance Table'!$E262='Master List'!$B$46,'Reported Performance Table'!$E262='Master List'!$B$47,'Reported Performance Table'!$E262='Master List'!$B$49,'Reported Performance Table'!$E262='Master List'!$B$51,'Reported Performance Table'!$E262='Master List'!$B$115,'Reported Performance Table'!$E262='Master List'!$B$118,'Reported Performance Table'!$E262='Master List'!$B$142)),"LUNA_Dimming","Dimming_Capability_and_Range"))</f>
        <v/>
      </c>
      <c r="M262" s="100" t="e">
        <f>'Reported Performance Table'!#REF!</f>
        <v>#REF!</v>
      </c>
      <c r="N262" s="100" t="e">
        <f>'Reported Performance Table'!#REF!</f>
        <v>#REF!</v>
      </c>
      <c r="O262" s="100" t="e">
        <f>'Reported Performance Table'!#REF!</f>
        <v>#REF!</v>
      </c>
      <c r="P262" t="str">
        <f t="shared" si="7"/>
        <v>No</v>
      </c>
    </row>
    <row r="263" spans="1:16" x14ac:dyDescent="0.25">
      <c r="A263" s="54">
        <v>270</v>
      </c>
      <c r="B263" s="55"/>
      <c r="D263" s="21" t="e">
        <f>VLOOKUP('Reported Performance Table'!D263,'Master List'!$B$22:$C$41,2,FALSE)</f>
        <v>#N/A</v>
      </c>
      <c r="E263" t="e">
        <f>VLOOKUP('Reported Performance Table'!E263,'Master List'!$B$45:$C$143,2,FALSE)</f>
        <v>#N/A</v>
      </c>
      <c r="F263" t="e">
        <f>VLOOKUP('Reported Performance Table'!D263,'Master List'!$B$22:$D$42,3,FALSE)</f>
        <v>#N/A</v>
      </c>
      <c r="G263" s="92" t="e">
        <f>VLOOKUP('Reported Performance Table'!C263,'Master List'!$B$11:$D$19,3,FALSE)</f>
        <v>#N/A</v>
      </c>
      <c r="H263" t="e">
        <f t="shared" si="6"/>
        <v>#N/A</v>
      </c>
      <c r="I263" t="e">
        <f>IF(VLOOKUP('Reported Performance Table'!E263,'Master List'!$B$45:$D$143,3,FALSE)="","No",VLOOKUP('Reported Performance Table'!E263,'Master List'!$B$45:$D$143,3,FALSE))</f>
        <v>#N/A</v>
      </c>
      <c r="J263" s="164" t="str">
        <f>IF('Reported Performance Table'!E263="","",
  IF('Reported Performance Table'!F263="Yes",
   IF('Reported Performance Table'!G263="Premium","Premium_LUNA_CCT","LUNA_CCT"),
   IF('Reported Performance Table'!C263="Outdoor Luminaires",
    IF(OR('Reported Performance Table'!E263="Fuel Pump Canopy Luminaires",'Reported Performance Table'!E263="Sports Lighting"),
     IF('Reported Performance Table'!G263="Premium","Premium_Sports_and_Fuel_Pump_CCT", "Sports_and_Fuel_Pump_CCT"),
     IF('Reported Performance Table'!G263="Premium","Premium_Outdoor_CCT","Outdoor_CCT")),
    IF('Reported Performance Table'!G263="Premium","Premium_CCT","Reported_CCT"))))</f>
        <v/>
      </c>
      <c r="K263" t="str">
        <f>IF('Reported Performance Table'!E263="","",IF(J263="LUNA_CCT",VLOOKUP('Reported Performance Table'!E263,'Master List'!$B$45:$E$143,4,FALSE),"Reported_BUG"))</f>
        <v/>
      </c>
      <c r="L263" t="str">
        <f>IF('Reported Performance Table'!E263="","",IF(AND('Reported Performance Table'!$F263="Yes",OR('Reported Performance Table'!$E263='Master List'!$B$45,'Reported Performance Table'!$E263='Master List'!$B$46,'Reported Performance Table'!$E263='Master List'!$B$47,'Reported Performance Table'!$E263='Master List'!$B$49,'Reported Performance Table'!$E263='Master List'!$B$51,'Reported Performance Table'!$E263='Master List'!$B$115,'Reported Performance Table'!$E263='Master List'!$B$118,'Reported Performance Table'!$E263='Master List'!$B$142)),"LUNA_Dimming","Dimming_Capability_and_Range"))</f>
        <v/>
      </c>
      <c r="M263" s="100" t="e">
        <f>'Reported Performance Table'!#REF!</f>
        <v>#REF!</v>
      </c>
      <c r="N263" s="100" t="e">
        <f>'Reported Performance Table'!#REF!</f>
        <v>#REF!</v>
      </c>
      <c r="O263" s="100" t="e">
        <f>'Reported Performance Table'!#REF!</f>
        <v>#REF!</v>
      </c>
      <c r="P263" t="str">
        <f t="shared" si="7"/>
        <v>No</v>
      </c>
    </row>
    <row r="264" spans="1:16" x14ac:dyDescent="0.25">
      <c r="A264" s="54">
        <v>271</v>
      </c>
      <c r="B264" s="55"/>
      <c r="D264" s="21" t="e">
        <f>VLOOKUP('Reported Performance Table'!D264,'Master List'!$B$22:$C$41,2,FALSE)</f>
        <v>#N/A</v>
      </c>
      <c r="E264" t="e">
        <f>VLOOKUP('Reported Performance Table'!E264,'Master List'!$B$45:$C$143,2,FALSE)</f>
        <v>#N/A</v>
      </c>
      <c r="F264" t="e">
        <f>VLOOKUP('Reported Performance Table'!D264,'Master List'!$B$22:$D$42,3,FALSE)</f>
        <v>#N/A</v>
      </c>
      <c r="G264" s="92" t="e">
        <f>VLOOKUP('Reported Performance Table'!C264,'Master List'!$B$11:$D$19,3,FALSE)</f>
        <v>#N/A</v>
      </c>
      <c r="H264" t="e">
        <f t="shared" si="6"/>
        <v>#N/A</v>
      </c>
      <c r="I264" t="e">
        <f>IF(VLOOKUP('Reported Performance Table'!E264,'Master List'!$B$45:$D$143,3,FALSE)="","No",VLOOKUP('Reported Performance Table'!E264,'Master List'!$B$45:$D$143,3,FALSE))</f>
        <v>#N/A</v>
      </c>
      <c r="J264" s="164" t="str">
        <f>IF('Reported Performance Table'!E264="","",
  IF('Reported Performance Table'!F264="Yes",
   IF('Reported Performance Table'!G264="Premium","Premium_LUNA_CCT","LUNA_CCT"),
   IF('Reported Performance Table'!C264="Outdoor Luminaires",
    IF(OR('Reported Performance Table'!E264="Fuel Pump Canopy Luminaires",'Reported Performance Table'!E264="Sports Lighting"),
     IF('Reported Performance Table'!G264="Premium","Premium_Sports_and_Fuel_Pump_CCT", "Sports_and_Fuel_Pump_CCT"),
     IF('Reported Performance Table'!G264="Premium","Premium_Outdoor_CCT","Outdoor_CCT")),
    IF('Reported Performance Table'!G264="Premium","Premium_CCT","Reported_CCT"))))</f>
        <v/>
      </c>
      <c r="K264" t="str">
        <f>IF('Reported Performance Table'!E264="","",IF(J264="LUNA_CCT",VLOOKUP('Reported Performance Table'!E264,'Master List'!$B$45:$E$143,4,FALSE),"Reported_BUG"))</f>
        <v/>
      </c>
      <c r="L264" t="str">
        <f>IF('Reported Performance Table'!E264="","",IF(AND('Reported Performance Table'!$F264="Yes",OR('Reported Performance Table'!$E264='Master List'!$B$45,'Reported Performance Table'!$E264='Master List'!$B$46,'Reported Performance Table'!$E264='Master List'!$B$47,'Reported Performance Table'!$E264='Master List'!$B$49,'Reported Performance Table'!$E264='Master List'!$B$51,'Reported Performance Table'!$E264='Master List'!$B$115,'Reported Performance Table'!$E264='Master List'!$B$118,'Reported Performance Table'!$E264='Master List'!$B$142)),"LUNA_Dimming","Dimming_Capability_and_Range"))</f>
        <v/>
      </c>
      <c r="M264" s="100" t="e">
        <f>'Reported Performance Table'!#REF!</f>
        <v>#REF!</v>
      </c>
      <c r="N264" s="100" t="e">
        <f>'Reported Performance Table'!#REF!</f>
        <v>#REF!</v>
      </c>
      <c r="O264" s="100" t="e">
        <f>'Reported Performance Table'!#REF!</f>
        <v>#REF!</v>
      </c>
      <c r="P264" t="str">
        <f t="shared" si="7"/>
        <v>No</v>
      </c>
    </row>
    <row r="265" spans="1:16" x14ac:dyDescent="0.25">
      <c r="A265" s="54">
        <v>272</v>
      </c>
      <c r="B265" s="55"/>
      <c r="D265" s="21" t="e">
        <f>VLOOKUP('Reported Performance Table'!D265,'Master List'!$B$22:$C$41,2,FALSE)</f>
        <v>#N/A</v>
      </c>
      <c r="E265" t="e">
        <f>VLOOKUP('Reported Performance Table'!E265,'Master List'!$B$45:$C$143,2,FALSE)</f>
        <v>#N/A</v>
      </c>
      <c r="F265" t="e">
        <f>VLOOKUP('Reported Performance Table'!D265,'Master List'!$B$22:$D$42,3,FALSE)</f>
        <v>#N/A</v>
      </c>
      <c r="G265" s="92" t="e">
        <f>VLOOKUP('Reported Performance Table'!C265,'Master List'!$B$11:$D$19,3,FALSE)</f>
        <v>#N/A</v>
      </c>
      <c r="H265" t="e">
        <f t="shared" si="6"/>
        <v>#N/A</v>
      </c>
      <c r="I265" t="e">
        <f>IF(VLOOKUP('Reported Performance Table'!E265,'Master List'!$B$45:$D$143,3,FALSE)="","No",VLOOKUP('Reported Performance Table'!E265,'Master List'!$B$45:$D$143,3,FALSE))</f>
        <v>#N/A</v>
      </c>
      <c r="J265" s="164" t="str">
        <f>IF('Reported Performance Table'!E265="","",
  IF('Reported Performance Table'!F265="Yes",
   IF('Reported Performance Table'!G265="Premium","Premium_LUNA_CCT","LUNA_CCT"),
   IF('Reported Performance Table'!C265="Outdoor Luminaires",
    IF(OR('Reported Performance Table'!E265="Fuel Pump Canopy Luminaires",'Reported Performance Table'!E265="Sports Lighting"),
     IF('Reported Performance Table'!G265="Premium","Premium_Sports_and_Fuel_Pump_CCT", "Sports_and_Fuel_Pump_CCT"),
     IF('Reported Performance Table'!G265="Premium","Premium_Outdoor_CCT","Outdoor_CCT")),
    IF('Reported Performance Table'!G265="Premium","Premium_CCT","Reported_CCT"))))</f>
        <v/>
      </c>
      <c r="K265" t="str">
        <f>IF('Reported Performance Table'!E265="","",IF(J265="LUNA_CCT",VLOOKUP('Reported Performance Table'!E265,'Master List'!$B$45:$E$143,4,FALSE),"Reported_BUG"))</f>
        <v/>
      </c>
      <c r="L265" t="str">
        <f>IF('Reported Performance Table'!E265="","",IF(AND('Reported Performance Table'!$F265="Yes",OR('Reported Performance Table'!$E265='Master List'!$B$45,'Reported Performance Table'!$E265='Master List'!$B$46,'Reported Performance Table'!$E265='Master List'!$B$47,'Reported Performance Table'!$E265='Master List'!$B$49,'Reported Performance Table'!$E265='Master List'!$B$51,'Reported Performance Table'!$E265='Master List'!$B$115,'Reported Performance Table'!$E265='Master List'!$B$118,'Reported Performance Table'!$E265='Master List'!$B$142)),"LUNA_Dimming","Dimming_Capability_and_Range"))</f>
        <v/>
      </c>
      <c r="M265" s="100" t="e">
        <f>'Reported Performance Table'!#REF!</f>
        <v>#REF!</v>
      </c>
      <c r="N265" s="100" t="e">
        <f>'Reported Performance Table'!#REF!</f>
        <v>#REF!</v>
      </c>
      <c r="O265" s="100" t="e">
        <f>'Reported Performance Table'!#REF!</f>
        <v>#REF!</v>
      </c>
      <c r="P265" t="str">
        <f t="shared" si="7"/>
        <v>No</v>
      </c>
    </row>
    <row r="266" spans="1:16" x14ac:dyDescent="0.25">
      <c r="A266" s="54">
        <v>273</v>
      </c>
      <c r="B266" s="55"/>
      <c r="D266" s="21" t="e">
        <f>VLOOKUP('Reported Performance Table'!D266,'Master List'!$B$22:$C$41,2,FALSE)</f>
        <v>#N/A</v>
      </c>
      <c r="E266" t="e">
        <f>VLOOKUP('Reported Performance Table'!E266,'Master List'!$B$45:$C$143,2,FALSE)</f>
        <v>#N/A</v>
      </c>
      <c r="F266" t="e">
        <f>VLOOKUP('Reported Performance Table'!D266,'Master List'!$B$22:$D$42,3,FALSE)</f>
        <v>#N/A</v>
      </c>
      <c r="G266" s="92" t="e">
        <f>VLOOKUP('Reported Performance Table'!C266,'Master List'!$B$11:$D$19,3,FALSE)</f>
        <v>#N/A</v>
      </c>
      <c r="H266" t="e">
        <f t="shared" si="6"/>
        <v>#N/A</v>
      </c>
      <c r="I266" t="e">
        <f>IF(VLOOKUP('Reported Performance Table'!E266,'Master List'!$B$45:$D$143,3,FALSE)="","No",VLOOKUP('Reported Performance Table'!E266,'Master List'!$B$45:$D$143,3,FALSE))</f>
        <v>#N/A</v>
      </c>
      <c r="J266" s="164" t="str">
        <f>IF('Reported Performance Table'!E266="","",
  IF('Reported Performance Table'!F266="Yes",
   IF('Reported Performance Table'!G266="Premium","Premium_LUNA_CCT","LUNA_CCT"),
   IF('Reported Performance Table'!C266="Outdoor Luminaires",
    IF(OR('Reported Performance Table'!E266="Fuel Pump Canopy Luminaires",'Reported Performance Table'!E266="Sports Lighting"),
     IF('Reported Performance Table'!G266="Premium","Premium_Sports_and_Fuel_Pump_CCT", "Sports_and_Fuel_Pump_CCT"),
     IF('Reported Performance Table'!G266="Premium","Premium_Outdoor_CCT","Outdoor_CCT")),
    IF('Reported Performance Table'!G266="Premium","Premium_CCT","Reported_CCT"))))</f>
        <v/>
      </c>
      <c r="K266" t="str">
        <f>IF('Reported Performance Table'!E266="","",IF(J266="LUNA_CCT",VLOOKUP('Reported Performance Table'!E266,'Master List'!$B$45:$E$143,4,FALSE),"Reported_BUG"))</f>
        <v/>
      </c>
      <c r="L266" t="str">
        <f>IF('Reported Performance Table'!E266="","",IF(AND('Reported Performance Table'!$F266="Yes",OR('Reported Performance Table'!$E266='Master List'!$B$45,'Reported Performance Table'!$E266='Master List'!$B$46,'Reported Performance Table'!$E266='Master List'!$B$47,'Reported Performance Table'!$E266='Master List'!$B$49,'Reported Performance Table'!$E266='Master List'!$B$51,'Reported Performance Table'!$E266='Master List'!$B$115,'Reported Performance Table'!$E266='Master List'!$B$118,'Reported Performance Table'!$E266='Master List'!$B$142)),"LUNA_Dimming","Dimming_Capability_and_Range"))</f>
        <v/>
      </c>
      <c r="M266" s="100" t="e">
        <f>'Reported Performance Table'!#REF!</f>
        <v>#REF!</v>
      </c>
      <c r="N266" s="100" t="e">
        <f>'Reported Performance Table'!#REF!</f>
        <v>#REF!</v>
      </c>
      <c r="O266" s="100" t="e">
        <f>'Reported Performance Table'!#REF!</f>
        <v>#REF!</v>
      </c>
      <c r="P266" t="str">
        <f t="shared" si="7"/>
        <v>No</v>
      </c>
    </row>
    <row r="267" spans="1:16" x14ac:dyDescent="0.25">
      <c r="A267" s="54">
        <v>274</v>
      </c>
      <c r="B267" s="55"/>
      <c r="D267" s="21" t="e">
        <f>VLOOKUP('Reported Performance Table'!D267,'Master List'!$B$22:$C$41,2,FALSE)</f>
        <v>#N/A</v>
      </c>
      <c r="E267" t="e">
        <f>VLOOKUP('Reported Performance Table'!E267,'Master List'!$B$45:$C$143,2,FALSE)</f>
        <v>#N/A</v>
      </c>
      <c r="F267" t="e">
        <f>VLOOKUP('Reported Performance Table'!D267,'Master List'!$B$22:$D$42,3,FALSE)</f>
        <v>#N/A</v>
      </c>
      <c r="G267" s="92" t="e">
        <f>VLOOKUP('Reported Performance Table'!C267,'Master List'!$B$11:$D$19,3,FALSE)</f>
        <v>#N/A</v>
      </c>
      <c r="H267" t="e">
        <f t="shared" ref="H267:H330" si="8">CONCATENATE(F267,G267)</f>
        <v>#N/A</v>
      </c>
      <c r="I267" t="e">
        <f>IF(VLOOKUP('Reported Performance Table'!E267,'Master List'!$B$45:$D$143,3,FALSE)="","No",VLOOKUP('Reported Performance Table'!E267,'Master List'!$B$45:$D$143,3,FALSE))</f>
        <v>#N/A</v>
      </c>
      <c r="J267" s="164" t="str">
        <f>IF('Reported Performance Table'!E267="","",
  IF('Reported Performance Table'!F267="Yes",
   IF('Reported Performance Table'!G267="Premium","Premium_LUNA_CCT","LUNA_CCT"),
   IF('Reported Performance Table'!C267="Outdoor Luminaires",
    IF(OR('Reported Performance Table'!E267="Fuel Pump Canopy Luminaires",'Reported Performance Table'!E267="Sports Lighting"),
     IF('Reported Performance Table'!G267="Premium","Premium_Sports_and_Fuel_Pump_CCT", "Sports_and_Fuel_Pump_CCT"),
     IF('Reported Performance Table'!G267="Premium","Premium_Outdoor_CCT","Outdoor_CCT")),
    IF('Reported Performance Table'!G267="Premium","Premium_CCT","Reported_CCT"))))</f>
        <v/>
      </c>
      <c r="K267" t="str">
        <f>IF('Reported Performance Table'!E267="","",IF(J267="LUNA_CCT",VLOOKUP('Reported Performance Table'!E267,'Master List'!$B$45:$E$143,4,FALSE),"Reported_BUG"))</f>
        <v/>
      </c>
      <c r="L267" t="str">
        <f>IF('Reported Performance Table'!E267="","",IF(AND('Reported Performance Table'!$F267="Yes",OR('Reported Performance Table'!$E267='Master List'!$B$45,'Reported Performance Table'!$E267='Master List'!$B$46,'Reported Performance Table'!$E267='Master List'!$B$47,'Reported Performance Table'!$E267='Master List'!$B$49,'Reported Performance Table'!$E267='Master List'!$B$51,'Reported Performance Table'!$E267='Master List'!$B$115,'Reported Performance Table'!$E267='Master List'!$B$118,'Reported Performance Table'!$E267='Master List'!$B$142)),"LUNA_Dimming","Dimming_Capability_and_Range"))</f>
        <v/>
      </c>
      <c r="M267" s="100" t="e">
        <f>'Reported Performance Table'!#REF!</f>
        <v>#REF!</v>
      </c>
      <c r="N267" s="100" t="e">
        <f>'Reported Performance Table'!#REF!</f>
        <v>#REF!</v>
      </c>
      <c r="O267" s="100" t="e">
        <f>'Reported Performance Table'!#REF!</f>
        <v>#REF!</v>
      </c>
      <c r="P267" t="str">
        <f t="shared" si="7"/>
        <v>No</v>
      </c>
    </row>
    <row r="268" spans="1:16" x14ac:dyDescent="0.25">
      <c r="A268" s="54">
        <v>275</v>
      </c>
      <c r="B268" s="55"/>
      <c r="D268" s="21" t="e">
        <f>VLOOKUP('Reported Performance Table'!D268,'Master List'!$B$22:$C$41,2,FALSE)</f>
        <v>#N/A</v>
      </c>
      <c r="E268" t="e">
        <f>VLOOKUP('Reported Performance Table'!E268,'Master List'!$B$45:$C$143,2,FALSE)</f>
        <v>#N/A</v>
      </c>
      <c r="F268" t="e">
        <f>VLOOKUP('Reported Performance Table'!D268,'Master List'!$B$22:$D$42,3,FALSE)</f>
        <v>#N/A</v>
      </c>
      <c r="G268" s="92" t="e">
        <f>VLOOKUP('Reported Performance Table'!C268,'Master List'!$B$11:$D$19,3,FALSE)</f>
        <v>#N/A</v>
      </c>
      <c r="H268" t="e">
        <f t="shared" si="8"/>
        <v>#N/A</v>
      </c>
      <c r="I268" t="e">
        <f>IF(VLOOKUP('Reported Performance Table'!E268,'Master List'!$B$45:$D$143,3,FALSE)="","No",VLOOKUP('Reported Performance Table'!E268,'Master List'!$B$45:$D$143,3,FALSE))</f>
        <v>#N/A</v>
      </c>
      <c r="J268" s="164" t="str">
        <f>IF('Reported Performance Table'!E268="","",
  IF('Reported Performance Table'!F268="Yes",
   IF('Reported Performance Table'!G268="Premium","Premium_LUNA_CCT","LUNA_CCT"),
   IF('Reported Performance Table'!C268="Outdoor Luminaires",
    IF(OR('Reported Performance Table'!E268="Fuel Pump Canopy Luminaires",'Reported Performance Table'!E268="Sports Lighting"),
     IF('Reported Performance Table'!G268="Premium","Premium_Sports_and_Fuel_Pump_CCT", "Sports_and_Fuel_Pump_CCT"),
     IF('Reported Performance Table'!G268="Premium","Premium_Outdoor_CCT","Outdoor_CCT")),
    IF('Reported Performance Table'!G268="Premium","Premium_CCT","Reported_CCT"))))</f>
        <v/>
      </c>
      <c r="K268" t="str">
        <f>IF('Reported Performance Table'!E268="","",IF(J268="LUNA_CCT",VLOOKUP('Reported Performance Table'!E268,'Master List'!$B$45:$E$143,4,FALSE),"Reported_BUG"))</f>
        <v/>
      </c>
      <c r="L268" t="str">
        <f>IF('Reported Performance Table'!E268="","",IF(AND('Reported Performance Table'!$F268="Yes",OR('Reported Performance Table'!$E268='Master List'!$B$45,'Reported Performance Table'!$E268='Master List'!$B$46,'Reported Performance Table'!$E268='Master List'!$B$47,'Reported Performance Table'!$E268='Master List'!$B$49,'Reported Performance Table'!$E268='Master List'!$B$51,'Reported Performance Table'!$E268='Master List'!$B$115,'Reported Performance Table'!$E268='Master List'!$B$118,'Reported Performance Table'!$E268='Master List'!$B$142)),"LUNA_Dimming","Dimming_Capability_and_Range"))</f>
        <v/>
      </c>
      <c r="M268" s="100" t="e">
        <f>'Reported Performance Table'!#REF!</f>
        <v>#REF!</v>
      </c>
      <c r="N268" s="100" t="e">
        <f>'Reported Performance Table'!#REF!</f>
        <v>#REF!</v>
      </c>
      <c r="O268" s="100" t="e">
        <f>'Reported Performance Table'!#REF!</f>
        <v>#REF!</v>
      </c>
      <c r="P268" t="str">
        <f t="shared" ref="P268:P331" si="9">IF(COUNTIF(M268:O268,"Yes")=3,"Yes","No")</f>
        <v>No</v>
      </c>
    </row>
    <row r="269" spans="1:16" x14ac:dyDescent="0.25">
      <c r="A269" s="54">
        <v>276</v>
      </c>
      <c r="B269" s="55"/>
      <c r="D269" s="21" t="e">
        <f>VLOOKUP('Reported Performance Table'!D269,'Master List'!$B$22:$C$41,2,FALSE)</f>
        <v>#N/A</v>
      </c>
      <c r="E269" t="e">
        <f>VLOOKUP('Reported Performance Table'!E269,'Master List'!$B$45:$C$143,2,FALSE)</f>
        <v>#N/A</v>
      </c>
      <c r="F269" t="e">
        <f>VLOOKUP('Reported Performance Table'!D269,'Master List'!$B$22:$D$42,3,FALSE)</f>
        <v>#N/A</v>
      </c>
      <c r="G269" s="92" t="e">
        <f>VLOOKUP('Reported Performance Table'!C269,'Master List'!$B$11:$D$19,3,FALSE)</f>
        <v>#N/A</v>
      </c>
      <c r="H269" t="e">
        <f t="shared" si="8"/>
        <v>#N/A</v>
      </c>
      <c r="I269" t="e">
        <f>IF(VLOOKUP('Reported Performance Table'!E269,'Master List'!$B$45:$D$143,3,FALSE)="","No",VLOOKUP('Reported Performance Table'!E269,'Master List'!$B$45:$D$143,3,FALSE))</f>
        <v>#N/A</v>
      </c>
      <c r="J269" s="164" t="str">
        <f>IF('Reported Performance Table'!E269="","",
  IF('Reported Performance Table'!F269="Yes",
   IF('Reported Performance Table'!G269="Premium","Premium_LUNA_CCT","LUNA_CCT"),
   IF('Reported Performance Table'!C269="Outdoor Luminaires",
    IF(OR('Reported Performance Table'!E269="Fuel Pump Canopy Luminaires",'Reported Performance Table'!E269="Sports Lighting"),
     IF('Reported Performance Table'!G269="Premium","Premium_Sports_and_Fuel_Pump_CCT", "Sports_and_Fuel_Pump_CCT"),
     IF('Reported Performance Table'!G269="Premium","Premium_Outdoor_CCT","Outdoor_CCT")),
    IF('Reported Performance Table'!G269="Premium","Premium_CCT","Reported_CCT"))))</f>
        <v/>
      </c>
      <c r="K269" t="str">
        <f>IF('Reported Performance Table'!E269="","",IF(J269="LUNA_CCT",VLOOKUP('Reported Performance Table'!E269,'Master List'!$B$45:$E$143,4,FALSE),"Reported_BUG"))</f>
        <v/>
      </c>
      <c r="L269" t="str">
        <f>IF('Reported Performance Table'!E269="","",IF(AND('Reported Performance Table'!$F269="Yes",OR('Reported Performance Table'!$E269='Master List'!$B$45,'Reported Performance Table'!$E269='Master List'!$B$46,'Reported Performance Table'!$E269='Master List'!$B$47,'Reported Performance Table'!$E269='Master List'!$B$49,'Reported Performance Table'!$E269='Master List'!$B$51,'Reported Performance Table'!$E269='Master List'!$B$115,'Reported Performance Table'!$E269='Master List'!$B$118,'Reported Performance Table'!$E269='Master List'!$B$142)),"LUNA_Dimming","Dimming_Capability_and_Range"))</f>
        <v/>
      </c>
      <c r="M269" s="100" t="e">
        <f>'Reported Performance Table'!#REF!</f>
        <v>#REF!</v>
      </c>
      <c r="N269" s="100" t="e">
        <f>'Reported Performance Table'!#REF!</f>
        <v>#REF!</v>
      </c>
      <c r="O269" s="100" t="e">
        <f>'Reported Performance Table'!#REF!</f>
        <v>#REF!</v>
      </c>
      <c r="P269" t="str">
        <f t="shared" si="9"/>
        <v>No</v>
      </c>
    </row>
    <row r="270" spans="1:16" x14ac:dyDescent="0.25">
      <c r="A270" s="54">
        <v>277</v>
      </c>
      <c r="B270" s="55"/>
      <c r="D270" s="21" t="e">
        <f>VLOOKUP('Reported Performance Table'!D270,'Master List'!$B$22:$C$41,2,FALSE)</f>
        <v>#N/A</v>
      </c>
      <c r="E270" t="e">
        <f>VLOOKUP('Reported Performance Table'!E270,'Master List'!$B$45:$C$143,2,FALSE)</f>
        <v>#N/A</v>
      </c>
      <c r="F270" t="e">
        <f>VLOOKUP('Reported Performance Table'!D270,'Master List'!$B$22:$D$42,3,FALSE)</f>
        <v>#N/A</v>
      </c>
      <c r="G270" s="92" t="e">
        <f>VLOOKUP('Reported Performance Table'!C270,'Master List'!$B$11:$D$19,3,FALSE)</f>
        <v>#N/A</v>
      </c>
      <c r="H270" t="e">
        <f t="shared" si="8"/>
        <v>#N/A</v>
      </c>
      <c r="I270" t="e">
        <f>IF(VLOOKUP('Reported Performance Table'!E270,'Master List'!$B$45:$D$143,3,FALSE)="","No",VLOOKUP('Reported Performance Table'!E270,'Master List'!$B$45:$D$143,3,FALSE))</f>
        <v>#N/A</v>
      </c>
      <c r="J270" s="164" t="str">
        <f>IF('Reported Performance Table'!E270="","",
  IF('Reported Performance Table'!F270="Yes",
   IF('Reported Performance Table'!G270="Premium","Premium_LUNA_CCT","LUNA_CCT"),
   IF('Reported Performance Table'!C270="Outdoor Luminaires",
    IF(OR('Reported Performance Table'!E270="Fuel Pump Canopy Luminaires",'Reported Performance Table'!E270="Sports Lighting"),
     IF('Reported Performance Table'!G270="Premium","Premium_Sports_and_Fuel_Pump_CCT", "Sports_and_Fuel_Pump_CCT"),
     IF('Reported Performance Table'!G270="Premium","Premium_Outdoor_CCT","Outdoor_CCT")),
    IF('Reported Performance Table'!G270="Premium","Premium_CCT","Reported_CCT"))))</f>
        <v/>
      </c>
      <c r="K270" t="str">
        <f>IF('Reported Performance Table'!E270="","",IF(J270="LUNA_CCT",VLOOKUP('Reported Performance Table'!E270,'Master List'!$B$45:$E$143,4,FALSE),"Reported_BUG"))</f>
        <v/>
      </c>
      <c r="L270" t="str">
        <f>IF('Reported Performance Table'!E270="","",IF(AND('Reported Performance Table'!$F270="Yes",OR('Reported Performance Table'!$E270='Master List'!$B$45,'Reported Performance Table'!$E270='Master List'!$B$46,'Reported Performance Table'!$E270='Master List'!$B$47,'Reported Performance Table'!$E270='Master List'!$B$49,'Reported Performance Table'!$E270='Master List'!$B$51,'Reported Performance Table'!$E270='Master List'!$B$115,'Reported Performance Table'!$E270='Master List'!$B$118,'Reported Performance Table'!$E270='Master List'!$B$142)),"LUNA_Dimming","Dimming_Capability_and_Range"))</f>
        <v/>
      </c>
      <c r="M270" s="100" t="e">
        <f>'Reported Performance Table'!#REF!</f>
        <v>#REF!</v>
      </c>
      <c r="N270" s="100" t="e">
        <f>'Reported Performance Table'!#REF!</f>
        <v>#REF!</v>
      </c>
      <c r="O270" s="100" t="e">
        <f>'Reported Performance Table'!#REF!</f>
        <v>#REF!</v>
      </c>
      <c r="P270" t="str">
        <f t="shared" si="9"/>
        <v>No</v>
      </c>
    </row>
    <row r="271" spans="1:16" x14ac:dyDescent="0.25">
      <c r="A271" s="54">
        <v>278</v>
      </c>
      <c r="B271" s="55"/>
      <c r="D271" s="21" t="e">
        <f>VLOOKUP('Reported Performance Table'!D271,'Master List'!$B$22:$C$41,2,FALSE)</f>
        <v>#N/A</v>
      </c>
      <c r="E271" t="e">
        <f>VLOOKUP('Reported Performance Table'!E271,'Master List'!$B$45:$C$143,2,FALSE)</f>
        <v>#N/A</v>
      </c>
      <c r="F271" t="e">
        <f>VLOOKUP('Reported Performance Table'!D271,'Master List'!$B$22:$D$42,3,FALSE)</f>
        <v>#N/A</v>
      </c>
      <c r="G271" s="92" t="e">
        <f>VLOOKUP('Reported Performance Table'!C271,'Master List'!$B$11:$D$19,3,FALSE)</f>
        <v>#N/A</v>
      </c>
      <c r="H271" t="e">
        <f t="shared" si="8"/>
        <v>#N/A</v>
      </c>
      <c r="I271" t="e">
        <f>IF(VLOOKUP('Reported Performance Table'!E271,'Master List'!$B$45:$D$143,3,FALSE)="","No",VLOOKUP('Reported Performance Table'!E271,'Master List'!$B$45:$D$143,3,FALSE))</f>
        <v>#N/A</v>
      </c>
      <c r="J271" s="164" t="str">
        <f>IF('Reported Performance Table'!E271="","",
  IF('Reported Performance Table'!F271="Yes",
   IF('Reported Performance Table'!G271="Premium","Premium_LUNA_CCT","LUNA_CCT"),
   IF('Reported Performance Table'!C271="Outdoor Luminaires",
    IF(OR('Reported Performance Table'!E271="Fuel Pump Canopy Luminaires",'Reported Performance Table'!E271="Sports Lighting"),
     IF('Reported Performance Table'!G271="Premium","Premium_Sports_and_Fuel_Pump_CCT", "Sports_and_Fuel_Pump_CCT"),
     IF('Reported Performance Table'!G271="Premium","Premium_Outdoor_CCT","Outdoor_CCT")),
    IF('Reported Performance Table'!G271="Premium","Premium_CCT","Reported_CCT"))))</f>
        <v/>
      </c>
      <c r="K271" t="str">
        <f>IF('Reported Performance Table'!E271="","",IF(J271="LUNA_CCT",VLOOKUP('Reported Performance Table'!E271,'Master List'!$B$45:$E$143,4,FALSE),"Reported_BUG"))</f>
        <v/>
      </c>
      <c r="L271" t="str">
        <f>IF('Reported Performance Table'!E271="","",IF(AND('Reported Performance Table'!$F271="Yes",OR('Reported Performance Table'!$E271='Master List'!$B$45,'Reported Performance Table'!$E271='Master List'!$B$46,'Reported Performance Table'!$E271='Master List'!$B$47,'Reported Performance Table'!$E271='Master List'!$B$49,'Reported Performance Table'!$E271='Master List'!$B$51,'Reported Performance Table'!$E271='Master List'!$B$115,'Reported Performance Table'!$E271='Master List'!$B$118,'Reported Performance Table'!$E271='Master List'!$B$142)),"LUNA_Dimming","Dimming_Capability_and_Range"))</f>
        <v/>
      </c>
      <c r="M271" s="100" t="e">
        <f>'Reported Performance Table'!#REF!</f>
        <v>#REF!</v>
      </c>
      <c r="N271" s="100" t="e">
        <f>'Reported Performance Table'!#REF!</f>
        <v>#REF!</v>
      </c>
      <c r="O271" s="100" t="e">
        <f>'Reported Performance Table'!#REF!</f>
        <v>#REF!</v>
      </c>
      <c r="P271" t="str">
        <f t="shared" si="9"/>
        <v>No</v>
      </c>
    </row>
    <row r="272" spans="1:16" x14ac:dyDescent="0.25">
      <c r="A272" s="54">
        <v>279</v>
      </c>
      <c r="B272" s="55"/>
      <c r="D272" s="21" t="e">
        <f>VLOOKUP('Reported Performance Table'!D272,'Master List'!$B$22:$C$41,2,FALSE)</f>
        <v>#N/A</v>
      </c>
      <c r="E272" t="e">
        <f>VLOOKUP('Reported Performance Table'!E272,'Master List'!$B$45:$C$143,2,FALSE)</f>
        <v>#N/A</v>
      </c>
      <c r="F272" t="e">
        <f>VLOOKUP('Reported Performance Table'!D272,'Master List'!$B$22:$D$42,3,FALSE)</f>
        <v>#N/A</v>
      </c>
      <c r="G272" s="92" t="e">
        <f>VLOOKUP('Reported Performance Table'!C272,'Master List'!$B$11:$D$19,3,FALSE)</f>
        <v>#N/A</v>
      </c>
      <c r="H272" t="e">
        <f t="shared" si="8"/>
        <v>#N/A</v>
      </c>
      <c r="I272" t="e">
        <f>IF(VLOOKUP('Reported Performance Table'!E272,'Master List'!$B$45:$D$143,3,FALSE)="","No",VLOOKUP('Reported Performance Table'!E272,'Master List'!$B$45:$D$143,3,FALSE))</f>
        <v>#N/A</v>
      </c>
      <c r="J272" s="164" t="str">
        <f>IF('Reported Performance Table'!E272="","",
  IF('Reported Performance Table'!F272="Yes",
   IF('Reported Performance Table'!G272="Premium","Premium_LUNA_CCT","LUNA_CCT"),
   IF('Reported Performance Table'!C272="Outdoor Luminaires",
    IF(OR('Reported Performance Table'!E272="Fuel Pump Canopy Luminaires",'Reported Performance Table'!E272="Sports Lighting"),
     IF('Reported Performance Table'!G272="Premium","Premium_Sports_and_Fuel_Pump_CCT", "Sports_and_Fuel_Pump_CCT"),
     IF('Reported Performance Table'!G272="Premium","Premium_Outdoor_CCT","Outdoor_CCT")),
    IF('Reported Performance Table'!G272="Premium","Premium_CCT","Reported_CCT"))))</f>
        <v/>
      </c>
      <c r="K272" t="str">
        <f>IF('Reported Performance Table'!E272="","",IF(J272="LUNA_CCT",VLOOKUP('Reported Performance Table'!E272,'Master List'!$B$45:$E$143,4,FALSE),"Reported_BUG"))</f>
        <v/>
      </c>
      <c r="L272" t="str">
        <f>IF('Reported Performance Table'!E272="","",IF(AND('Reported Performance Table'!$F272="Yes",OR('Reported Performance Table'!$E272='Master List'!$B$45,'Reported Performance Table'!$E272='Master List'!$B$46,'Reported Performance Table'!$E272='Master List'!$B$47,'Reported Performance Table'!$E272='Master List'!$B$49,'Reported Performance Table'!$E272='Master List'!$B$51,'Reported Performance Table'!$E272='Master List'!$B$115,'Reported Performance Table'!$E272='Master List'!$B$118,'Reported Performance Table'!$E272='Master List'!$B$142)),"LUNA_Dimming","Dimming_Capability_and_Range"))</f>
        <v/>
      </c>
      <c r="M272" s="100" t="e">
        <f>'Reported Performance Table'!#REF!</f>
        <v>#REF!</v>
      </c>
      <c r="N272" s="100" t="e">
        <f>'Reported Performance Table'!#REF!</f>
        <v>#REF!</v>
      </c>
      <c r="O272" s="100" t="e">
        <f>'Reported Performance Table'!#REF!</f>
        <v>#REF!</v>
      </c>
      <c r="P272" t="str">
        <f t="shared" si="9"/>
        <v>No</v>
      </c>
    </row>
    <row r="273" spans="1:16" x14ac:dyDescent="0.25">
      <c r="A273" s="54">
        <v>280</v>
      </c>
      <c r="B273" s="55"/>
      <c r="D273" s="21" t="e">
        <f>VLOOKUP('Reported Performance Table'!D273,'Master List'!$B$22:$C$41,2,FALSE)</f>
        <v>#N/A</v>
      </c>
      <c r="E273" t="e">
        <f>VLOOKUP('Reported Performance Table'!E273,'Master List'!$B$45:$C$143,2,FALSE)</f>
        <v>#N/A</v>
      </c>
      <c r="F273" t="e">
        <f>VLOOKUP('Reported Performance Table'!D273,'Master List'!$B$22:$D$42,3,FALSE)</f>
        <v>#N/A</v>
      </c>
      <c r="G273" s="92" t="e">
        <f>VLOOKUP('Reported Performance Table'!C273,'Master List'!$B$11:$D$19,3,FALSE)</f>
        <v>#N/A</v>
      </c>
      <c r="H273" t="e">
        <f t="shared" si="8"/>
        <v>#N/A</v>
      </c>
      <c r="I273" t="e">
        <f>IF(VLOOKUP('Reported Performance Table'!E273,'Master List'!$B$45:$D$143,3,FALSE)="","No",VLOOKUP('Reported Performance Table'!E273,'Master List'!$B$45:$D$143,3,FALSE))</f>
        <v>#N/A</v>
      </c>
      <c r="J273" s="164" t="str">
        <f>IF('Reported Performance Table'!E273="","",
  IF('Reported Performance Table'!F273="Yes",
   IF('Reported Performance Table'!G273="Premium","Premium_LUNA_CCT","LUNA_CCT"),
   IF('Reported Performance Table'!C273="Outdoor Luminaires",
    IF(OR('Reported Performance Table'!E273="Fuel Pump Canopy Luminaires",'Reported Performance Table'!E273="Sports Lighting"),
     IF('Reported Performance Table'!G273="Premium","Premium_Sports_and_Fuel_Pump_CCT", "Sports_and_Fuel_Pump_CCT"),
     IF('Reported Performance Table'!G273="Premium","Premium_Outdoor_CCT","Outdoor_CCT")),
    IF('Reported Performance Table'!G273="Premium","Premium_CCT","Reported_CCT"))))</f>
        <v/>
      </c>
      <c r="K273" t="str">
        <f>IF('Reported Performance Table'!E273="","",IF(J273="LUNA_CCT",VLOOKUP('Reported Performance Table'!E273,'Master List'!$B$45:$E$143,4,FALSE),"Reported_BUG"))</f>
        <v/>
      </c>
      <c r="L273" t="str">
        <f>IF('Reported Performance Table'!E273="","",IF(AND('Reported Performance Table'!$F273="Yes",OR('Reported Performance Table'!$E273='Master List'!$B$45,'Reported Performance Table'!$E273='Master List'!$B$46,'Reported Performance Table'!$E273='Master List'!$B$47,'Reported Performance Table'!$E273='Master List'!$B$49,'Reported Performance Table'!$E273='Master List'!$B$51,'Reported Performance Table'!$E273='Master List'!$B$115,'Reported Performance Table'!$E273='Master List'!$B$118,'Reported Performance Table'!$E273='Master List'!$B$142)),"LUNA_Dimming","Dimming_Capability_and_Range"))</f>
        <v/>
      </c>
      <c r="M273" s="100" t="e">
        <f>'Reported Performance Table'!#REF!</f>
        <v>#REF!</v>
      </c>
      <c r="N273" s="100" t="e">
        <f>'Reported Performance Table'!#REF!</f>
        <v>#REF!</v>
      </c>
      <c r="O273" s="100" t="e">
        <f>'Reported Performance Table'!#REF!</f>
        <v>#REF!</v>
      </c>
      <c r="P273" t="str">
        <f t="shared" si="9"/>
        <v>No</v>
      </c>
    </row>
    <row r="274" spans="1:16" x14ac:dyDescent="0.25">
      <c r="A274" s="54">
        <v>281</v>
      </c>
      <c r="B274" s="55"/>
      <c r="D274" s="21" t="e">
        <f>VLOOKUP('Reported Performance Table'!D274,'Master List'!$B$22:$C$41,2,FALSE)</f>
        <v>#N/A</v>
      </c>
      <c r="E274" t="e">
        <f>VLOOKUP('Reported Performance Table'!E274,'Master List'!$B$45:$C$143,2,FALSE)</f>
        <v>#N/A</v>
      </c>
      <c r="F274" t="e">
        <f>VLOOKUP('Reported Performance Table'!D274,'Master List'!$B$22:$D$42,3,FALSE)</f>
        <v>#N/A</v>
      </c>
      <c r="G274" s="92" t="e">
        <f>VLOOKUP('Reported Performance Table'!C274,'Master List'!$B$11:$D$19,3,FALSE)</f>
        <v>#N/A</v>
      </c>
      <c r="H274" t="e">
        <f t="shared" si="8"/>
        <v>#N/A</v>
      </c>
      <c r="I274" t="e">
        <f>IF(VLOOKUP('Reported Performance Table'!E274,'Master List'!$B$45:$D$143,3,FALSE)="","No",VLOOKUP('Reported Performance Table'!E274,'Master List'!$B$45:$D$143,3,FALSE))</f>
        <v>#N/A</v>
      </c>
      <c r="J274" s="164" t="str">
        <f>IF('Reported Performance Table'!E274="","",
  IF('Reported Performance Table'!F274="Yes",
   IF('Reported Performance Table'!G274="Premium","Premium_LUNA_CCT","LUNA_CCT"),
   IF('Reported Performance Table'!C274="Outdoor Luminaires",
    IF(OR('Reported Performance Table'!E274="Fuel Pump Canopy Luminaires",'Reported Performance Table'!E274="Sports Lighting"),
     IF('Reported Performance Table'!G274="Premium","Premium_Sports_and_Fuel_Pump_CCT", "Sports_and_Fuel_Pump_CCT"),
     IF('Reported Performance Table'!G274="Premium","Premium_Outdoor_CCT","Outdoor_CCT")),
    IF('Reported Performance Table'!G274="Premium","Premium_CCT","Reported_CCT"))))</f>
        <v/>
      </c>
      <c r="K274" t="str">
        <f>IF('Reported Performance Table'!E274="","",IF(J274="LUNA_CCT",VLOOKUP('Reported Performance Table'!E274,'Master List'!$B$45:$E$143,4,FALSE),"Reported_BUG"))</f>
        <v/>
      </c>
      <c r="L274" t="str">
        <f>IF('Reported Performance Table'!E274="","",IF(AND('Reported Performance Table'!$F274="Yes",OR('Reported Performance Table'!$E274='Master List'!$B$45,'Reported Performance Table'!$E274='Master List'!$B$46,'Reported Performance Table'!$E274='Master List'!$B$47,'Reported Performance Table'!$E274='Master List'!$B$49,'Reported Performance Table'!$E274='Master List'!$B$51,'Reported Performance Table'!$E274='Master List'!$B$115,'Reported Performance Table'!$E274='Master List'!$B$118,'Reported Performance Table'!$E274='Master List'!$B$142)),"LUNA_Dimming","Dimming_Capability_and_Range"))</f>
        <v/>
      </c>
      <c r="M274" s="100" t="e">
        <f>'Reported Performance Table'!#REF!</f>
        <v>#REF!</v>
      </c>
      <c r="N274" s="100" t="e">
        <f>'Reported Performance Table'!#REF!</f>
        <v>#REF!</v>
      </c>
      <c r="O274" s="100" t="e">
        <f>'Reported Performance Table'!#REF!</f>
        <v>#REF!</v>
      </c>
      <c r="P274" t="str">
        <f t="shared" si="9"/>
        <v>No</v>
      </c>
    </row>
    <row r="275" spans="1:16" x14ac:dyDescent="0.25">
      <c r="A275" s="54">
        <v>282</v>
      </c>
      <c r="B275" s="55"/>
      <c r="D275" s="21" t="e">
        <f>VLOOKUP('Reported Performance Table'!D275,'Master List'!$B$22:$C$41,2,FALSE)</f>
        <v>#N/A</v>
      </c>
      <c r="E275" t="e">
        <f>VLOOKUP('Reported Performance Table'!E275,'Master List'!$B$45:$C$143,2,FALSE)</f>
        <v>#N/A</v>
      </c>
      <c r="F275" t="e">
        <f>VLOOKUP('Reported Performance Table'!D275,'Master List'!$B$22:$D$42,3,FALSE)</f>
        <v>#N/A</v>
      </c>
      <c r="G275" s="92" t="e">
        <f>VLOOKUP('Reported Performance Table'!C275,'Master List'!$B$11:$D$19,3,FALSE)</f>
        <v>#N/A</v>
      </c>
      <c r="H275" t="e">
        <f t="shared" si="8"/>
        <v>#N/A</v>
      </c>
      <c r="I275" t="e">
        <f>IF(VLOOKUP('Reported Performance Table'!E275,'Master List'!$B$45:$D$143,3,FALSE)="","No",VLOOKUP('Reported Performance Table'!E275,'Master List'!$B$45:$D$143,3,FALSE))</f>
        <v>#N/A</v>
      </c>
      <c r="J275" s="164" t="str">
        <f>IF('Reported Performance Table'!E275="","",
  IF('Reported Performance Table'!F275="Yes",
   IF('Reported Performance Table'!G275="Premium","Premium_LUNA_CCT","LUNA_CCT"),
   IF('Reported Performance Table'!C275="Outdoor Luminaires",
    IF(OR('Reported Performance Table'!E275="Fuel Pump Canopy Luminaires",'Reported Performance Table'!E275="Sports Lighting"),
     IF('Reported Performance Table'!G275="Premium","Premium_Sports_and_Fuel_Pump_CCT", "Sports_and_Fuel_Pump_CCT"),
     IF('Reported Performance Table'!G275="Premium","Premium_Outdoor_CCT","Outdoor_CCT")),
    IF('Reported Performance Table'!G275="Premium","Premium_CCT","Reported_CCT"))))</f>
        <v/>
      </c>
      <c r="K275" t="str">
        <f>IF('Reported Performance Table'!E275="","",IF(J275="LUNA_CCT",VLOOKUP('Reported Performance Table'!E275,'Master List'!$B$45:$E$143,4,FALSE),"Reported_BUG"))</f>
        <v/>
      </c>
      <c r="L275" t="str">
        <f>IF('Reported Performance Table'!E275="","",IF(AND('Reported Performance Table'!$F275="Yes",OR('Reported Performance Table'!$E275='Master List'!$B$45,'Reported Performance Table'!$E275='Master List'!$B$46,'Reported Performance Table'!$E275='Master List'!$B$47,'Reported Performance Table'!$E275='Master List'!$B$49,'Reported Performance Table'!$E275='Master List'!$B$51,'Reported Performance Table'!$E275='Master List'!$B$115,'Reported Performance Table'!$E275='Master List'!$B$118,'Reported Performance Table'!$E275='Master List'!$B$142)),"LUNA_Dimming","Dimming_Capability_and_Range"))</f>
        <v/>
      </c>
      <c r="M275" s="100" t="e">
        <f>'Reported Performance Table'!#REF!</f>
        <v>#REF!</v>
      </c>
      <c r="N275" s="100" t="e">
        <f>'Reported Performance Table'!#REF!</f>
        <v>#REF!</v>
      </c>
      <c r="O275" s="100" t="e">
        <f>'Reported Performance Table'!#REF!</f>
        <v>#REF!</v>
      </c>
      <c r="P275" t="str">
        <f t="shared" si="9"/>
        <v>No</v>
      </c>
    </row>
    <row r="276" spans="1:16" x14ac:dyDescent="0.25">
      <c r="A276" s="54">
        <v>283</v>
      </c>
      <c r="B276" s="55"/>
      <c r="D276" s="21" t="e">
        <f>VLOOKUP('Reported Performance Table'!D276,'Master List'!$B$22:$C$41,2,FALSE)</f>
        <v>#N/A</v>
      </c>
      <c r="E276" t="e">
        <f>VLOOKUP('Reported Performance Table'!E276,'Master List'!$B$45:$C$143,2,FALSE)</f>
        <v>#N/A</v>
      </c>
      <c r="F276" t="e">
        <f>VLOOKUP('Reported Performance Table'!D276,'Master List'!$B$22:$D$42,3,FALSE)</f>
        <v>#N/A</v>
      </c>
      <c r="G276" s="92" t="e">
        <f>VLOOKUP('Reported Performance Table'!C276,'Master List'!$B$11:$D$19,3,FALSE)</f>
        <v>#N/A</v>
      </c>
      <c r="H276" t="e">
        <f t="shared" si="8"/>
        <v>#N/A</v>
      </c>
      <c r="I276" t="e">
        <f>IF(VLOOKUP('Reported Performance Table'!E276,'Master List'!$B$45:$D$143,3,FALSE)="","No",VLOOKUP('Reported Performance Table'!E276,'Master List'!$B$45:$D$143,3,FALSE))</f>
        <v>#N/A</v>
      </c>
      <c r="J276" s="164" t="str">
        <f>IF('Reported Performance Table'!E276="","",
  IF('Reported Performance Table'!F276="Yes",
   IF('Reported Performance Table'!G276="Premium","Premium_LUNA_CCT","LUNA_CCT"),
   IF('Reported Performance Table'!C276="Outdoor Luminaires",
    IF(OR('Reported Performance Table'!E276="Fuel Pump Canopy Luminaires",'Reported Performance Table'!E276="Sports Lighting"),
     IF('Reported Performance Table'!G276="Premium","Premium_Sports_and_Fuel_Pump_CCT", "Sports_and_Fuel_Pump_CCT"),
     IF('Reported Performance Table'!G276="Premium","Premium_Outdoor_CCT","Outdoor_CCT")),
    IF('Reported Performance Table'!G276="Premium","Premium_CCT","Reported_CCT"))))</f>
        <v/>
      </c>
      <c r="K276" t="str">
        <f>IF('Reported Performance Table'!E276="","",IF(J276="LUNA_CCT",VLOOKUP('Reported Performance Table'!E276,'Master List'!$B$45:$E$143,4,FALSE),"Reported_BUG"))</f>
        <v/>
      </c>
      <c r="L276" t="str">
        <f>IF('Reported Performance Table'!E276="","",IF(AND('Reported Performance Table'!$F276="Yes",OR('Reported Performance Table'!$E276='Master List'!$B$45,'Reported Performance Table'!$E276='Master List'!$B$46,'Reported Performance Table'!$E276='Master List'!$B$47,'Reported Performance Table'!$E276='Master List'!$B$49,'Reported Performance Table'!$E276='Master List'!$B$51,'Reported Performance Table'!$E276='Master List'!$B$115,'Reported Performance Table'!$E276='Master List'!$B$118,'Reported Performance Table'!$E276='Master List'!$B$142)),"LUNA_Dimming","Dimming_Capability_and_Range"))</f>
        <v/>
      </c>
      <c r="M276" s="100" t="e">
        <f>'Reported Performance Table'!#REF!</f>
        <v>#REF!</v>
      </c>
      <c r="N276" s="100" t="e">
        <f>'Reported Performance Table'!#REF!</f>
        <v>#REF!</v>
      </c>
      <c r="O276" s="100" t="e">
        <f>'Reported Performance Table'!#REF!</f>
        <v>#REF!</v>
      </c>
      <c r="P276" t="str">
        <f t="shared" si="9"/>
        <v>No</v>
      </c>
    </row>
    <row r="277" spans="1:16" x14ac:dyDescent="0.25">
      <c r="A277" s="54">
        <v>284</v>
      </c>
      <c r="B277" s="55"/>
      <c r="D277" s="21" t="e">
        <f>VLOOKUP('Reported Performance Table'!D277,'Master List'!$B$22:$C$41,2,FALSE)</f>
        <v>#N/A</v>
      </c>
      <c r="E277" t="e">
        <f>VLOOKUP('Reported Performance Table'!E277,'Master List'!$B$45:$C$143,2,FALSE)</f>
        <v>#N/A</v>
      </c>
      <c r="F277" t="e">
        <f>VLOOKUP('Reported Performance Table'!D277,'Master List'!$B$22:$D$42,3,FALSE)</f>
        <v>#N/A</v>
      </c>
      <c r="G277" s="92" t="e">
        <f>VLOOKUP('Reported Performance Table'!C277,'Master List'!$B$11:$D$19,3,FALSE)</f>
        <v>#N/A</v>
      </c>
      <c r="H277" t="e">
        <f t="shared" si="8"/>
        <v>#N/A</v>
      </c>
      <c r="I277" t="e">
        <f>IF(VLOOKUP('Reported Performance Table'!E277,'Master List'!$B$45:$D$143,3,FALSE)="","No",VLOOKUP('Reported Performance Table'!E277,'Master List'!$B$45:$D$143,3,FALSE))</f>
        <v>#N/A</v>
      </c>
      <c r="J277" s="164" t="str">
        <f>IF('Reported Performance Table'!E277="","",
  IF('Reported Performance Table'!F277="Yes",
   IF('Reported Performance Table'!G277="Premium","Premium_LUNA_CCT","LUNA_CCT"),
   IF('Reported Performance Table'!C277="Outdoor Luminaires",
    IF(OR('Reported Performance Table'!E277="Fuel Pump Canopy Luminaires",'Reported Performance Table'!E277="Sports Lighting"),
     IF('Reported Performance Table'!G277="Premium","Premium_Sports_and_Fuel_Pump_CCT", "Sports_and_Fuel_Pump_CCT"),
     IF('Reported Performance Table'!G277="Premium","Premium_Outdoor_CCT","Outdoor_CCT")),
    IF('Reported Performance Table'!G277="Premium","Premium_CCT","Reported_CCT"))))</f>
        <v/>
      </c>
      <c r="K277" t="str">
        <f>IF('Reported Performance Table'!E277="","",IF(J277="LUNA_CCT",VLOOKUP('Reported Performance Table'!E277,'Master List'!$B$45:$E$143,4,FALSE),"Reported_BUG"))</f>
        <v/>
      </c>
      <c r="L277" t="str">
        <f>IF('Reported Performance Table'!E277="","",IF(AND('Reported Performance Table'!$F277="Yes",OR('Reported Performance Table'!$E277='Master List'!$B$45,'Reported Performance Table'!$E277='Master List'!$B$46,'Reported Performance Table'!$E277='Master List'!$B$47,'Reported Performance Table'!$E277='Master List'!$B$49,'Reported Performance Table'!$E277='Master List'!$B$51,'Reported Performance Table'!$E277='Master List'!$B$115,'Reported Performance Table'!$E277='Master List'!$B$118,'Reported Performance Table'!$E277='Master List'!$B$142)),"LUNA_Dimming","Dimming_Capability_and_Range"))</f>
        <v/>
      </c>
      <c r="M277" s="100" t="e">
        <f>'Reported Performance Table'!#REF!</f>
        <v>#REF!</v>
      </c>
      <c r="N277" s="100" t="e">
        <f>'Reported Performance Table'!#REF!</f>
        <v>#REF!</v>
      </c>
      <c r="O277" s="100" t="e">
        <f>'Reported Performance Table'!#REF!</f>
        <v>#REF!</v>
      </c>
      <c r="P277" t="str">
        <f t="shared" si="9"/>
        <v>No</v>
      </c>
    </row>
    <row r="278" spans="1:16" x14ac:dyDescent="0.25">
      <c r="A278" s="54">
        <v>285</v>
      </c>
      <c r="B278" s="55"/>
      <c r="D278" s="21" t="e">
        <f>VLOOKUP('Reported Performance Table'!D278,'Master List'!$B$22:$C$41,2,FALSE)</f>
        <v>#N/A</v>
      </c>
      <c r="E278" t="e">
        <f>VLOOKUP('Reported Performance Table'!E278,'Master List'!$B$45:$C$143,2,FALSE)</f>
        <v>#N/A</v>
      </c>
      <c r="F278" t="e">
        <f>VLOOKUP('Reported Performance Table'!D278,'Master List'!$B$22:$D$42,3,FALSE)</f>
        <v>#N/A</v>
      </c>
      <c r="G278" s="92" t="e">
        <f>VLOOKUP('Reported Performance Table'!C278,'Master List'!$B$11:$D$19,3,FALSE)</f>
        <v>#N/A</v>
      </c>
      <c r="H278" t="e">
        <f t="shared" si="8"/>
        <v>#N/A</v>
      </c>
      <c r="I278" t="e">
        <f>IF(VLOOKUP('Reported Performance Table'!E278,'Master List'!$B$45:$D$143,3,FALSE)="","No",VLOOKUP('Reported Performance Table'!E278,'Master List'!$B$45:$D$143,3,FALSE))</f>
        <v>#N/A</v>
      </c>
      <c r="J278" s="164" t="str">
        <f>IF('Reported Performance Table'!E278="","",
  IF('Reported Performance Table'!F278="Yes",
   IF('Reported Performance Table'!G278="Premium","Premium_LUNA_CCT","LUNA_CCT"),
   IF('Reported Performance Table'!C278="Outdoor Luminaires",
    IF(OR('Reported Performance Table'!E278="Fuel Pump Canopy Luminaires",'Reported Performance Table'!E278="Sports Lighting"),
     IF('Reported Performance Table'!G278="Premium","Premium_Sports_and_Fuel_Pump_CCT", "Sports_and_Fuel_Pump_CCT"),
     IF('Reported Performance Table'!G278="Premium","Premium_Outdoor_CCT","Outdoor_CCT")),
    IF('Reported Performance Table'!G278="Premium","Premium_CCT","Reported_CCT"))))</f>
        <v/>
      </c>
      <c r="K278" t="str">
        <f>IF('Reported Performance Table'!E278="","",IF(J278="LUNA_CCT",VLOOKUP('Reported Performance Table'!E278,'Master List'!$B$45:$E$143,4,FALSE),"Reported_BUG"))</f>
        <v/>
      </c>
      <c r="L278" t="str">
        <f>IF('Reported Performance Table'!E278="","",IF(AND('Reported Performance Table'!$F278="Yes",OR('Reported Performance Table'!$E278='Master List'!$B$45,'Reported Performance Table'!$E278='Master List'!$B$46,'Reported Performance Table'!$E278='Master List'!$B$47,'Reported Performance Table'!$E278='Master List'!$B$49,'Reported Performance Table'!$E278='Master List'!$B$51,'Reported Performance Table'!$E278='Master List'!$B$115,'Reported Performance Table'!$E278='Master List'!$B$118,'Reported Performance Table'!$E278='Master List'!$B$142)),"LUNA_Dimming","Dimming_Capability_and_Range"))</f>
        <v/>
      </c>
      <c r="M278" s="100" t="e">
        <f>'Reported Performance Table'!#REF!</f>
        <v>#REF!</v>
      </c>
      <c r="N278" s="100" t="e">
        <f>'Reported Performance Table'!#REF!</f>
        <v>#REF!</v>
      </c>
      <c r="O278" s="100" t="e">
        <f>'Reported Performance Table'!#REF!</f>
        <v>#REF!</v>
      </c>
      <c r="P278" t="str">
        <f t="shared" si="9"/>
        <v>No</v>
      </c>
    </row>
    <row r="279" spans="1:16" x14ac:dyDescent="0.25">
      <c r="A279" s="54">
        <v>286</v>
      </c>
      <c r="B279" s="55"/>
      <c r="D279" s="21" t="e">
        <f>VLOOKUP('Reported Performance Table'!D279,'Master List'!$B$22:$C$41,2,FALSE)</f>
        <v>#N/A</v>
      </c>
      <c r="E279" t="e">
        <f>VLOOKUP('Reported Performance Table'!E279,'Master List'!$B$45:$C$143,2,FALSE)</f>
        <v>#N/A</v>
      </c>
      <c r="F279" t="e">
        <f>VLOOKUP('Reported Performance Table'!D279,'Master List'!$B$22:$D$42,3,FALSE)</f>
        <v>#N/A</v>
      </c>
      <c r="G279" s="92" t="e">
        <f>VLOOKUP('Reported Performance Table'!C279,'Master List'!$B$11:$D$19,3,FALSE)</f>
        <v>#N/A</v>
      </c>
      <c r="H279" t="e">
        <f t="shared" si="8"/>
        <v>#N/A</v>
      </c>
      <c r="I279" t="e">
        <f>IF(VLOOKUP('Reported Performance Table'!E279,'Master List'!$B$45:$D$143,3,FALSE)="","No",VLOOKUP('Reported Performance Table'!E279,'Master List'!$B$45:$D$143,3,FALSE))</f>
        <v>#N/A</v>
      </c>
      <c r="J279" s="164" t="str">
        <f>IF('Reported Performance Table'!E279="","",
  IF('Reported Performance Table'!F279="Yes",
   IF('Reported Performance Table'!G279="Premium","Premium_LUNA_CCT","LUNA_CCT"),
   IF('Reported Performance Table'!C279="Outdoor Luminaires",
    IF(OR('Reported Performance Table'!E279="Fuel Pump Canopy Luminaires",'Reported Performance Table'!E279="Sports Lighting"),
     IF('Reported Performance Table'!G279="Premium","Premium_Sports_and_Fuel_Pump_CCT", "Sports_and_Fuel_Pump_CCT"),
     IF('Reported Performance Table'!G279="Premium","Premium_Outdoor_CCT","Outdoor_CCT")),
    IF('Reported Performance Table'!G279="Premium","Premium_CCT","Reported_CCT"))))</f>
        <v/>
      </c>
      <c r="K279" t="str">
        <f>IF('Reported Performance Table'!E279="","",IF(J279="LUNA_CCT",VLOOKUP('Reported Performance Table'!E279,'Master List'!$B$45:$E$143,4,FALSE),"Reported_BUG"))</f>
        <v/>
      </c>
      <c r="L279" t="str">
        <f>IF('Reported Performance Table'!E279="","",IF(AND('Reported Performance Table'!$F279="Yes",OR('Reported Performance Table'!$E279='Master List'!$B$45,'Reported Performance Table'!$E279='Master List'!$B$46,'Reported Performance Table'!$E279='Master List'!$B$47,'Reported Performance Table'!$E279='Master List'!$B$49,'Reported Performance Table'!$E279='Master List'!$B$51,'Reported Performance Table'!$E279='Master List'!$B$115,'Reported Performance Table'!$E279='Master List'!$B$118,'Reported Performance Table'!$E279='Master List'!$B$142)),"LUNA_Dimming","Dimming_Capability_and_Range"))</f>
        <v/>
      </c>
      <c r="M279" s="100" t="e">
        <f>'Reported Performance Table'!#REF!</f>
        <v>#REF!</v>
      </c>
      <c r="N279" s="100" t="e">
        <f>'Reported Performance Table'!#REF!</f>
        <v>#REF!</v>
      </c>
      <c r="O279" s="100" t="e">
        <f>'Reported Performance Table'!#REF!</f>
        <v>#REF!</v>
      </c>
      <c r="P279" t="str">
        <f t="shared" si="9"/>
        <v>No</v>
      </c>
    </row>
    <row r="280" spans="1:16" x14ac:dyDescent="0.25">
      <c r="A280" s="54">
        <v>287</v>
      </c>
      <c r="B280" s="55"/>
      <c r="D280" s="21" t="e">
        <f>VLOOKUP('Reported Performance Table'!D280,'Master List'!$B$22:$C$41,2,FALSE)</f>
        <v>#N/A</v>
      </c>
      <c r="E280" t="e">
        <f>VLOOKUP('Reported Performance Table'!E280,'Master List'!$B$45:$C$143,2,FALSE)</f>
        <v>#N/A</v>
      </c>
      <c r="F280" t="e">
        <f>VLOOKUP('Reported Performance Table'!D280,'Master List'!$B$22:$D$42,3,FALSE)</f>
        <v>#N/A</v>
      </c>
      <c r="G280" s="92" t="e">
        <f>VLOOKUP('Reported Performance Table'!C280,'Master List'!$B$11:$D$19,3,FALSE)</f>
        <v>#N/A</v>
      </c>
      <c r="H280" t="e">
        <f t="shared" si="8"/>
        <v>#N/A</v>
      </c>
      <c r="I280" t="e">
        <f>IF(VLOOKUP('Reported Performance Table'!E280,'Master List'!$B$45:$D$143,3,FALSE)="","No",VLOOKUP('Reported Performance Table'!E280,'Master List'!$B$45:$D$143,3,FALSE))</f>
        <v>#N/A</v>
      </c>
      <c r="J280" s="164" t="str">
        <f>IF('Reported Performance Table'!E280="","",
  IF('Reported Performance Table'!F280="Yes",
   IF('Reported Performance Table'!G280="Premium","Premium_LUNA_CCT","LUNA_CCT"),
   IF('Reported Performance Table'!C280="Outdoor Luminaires",
    IF(OR('Reported Performance Table'!E280="Fuel Pump Canopy Luminaires",'Reported Performance Table'!E280="Sports Lighting"),
     IF('Reported Performance Table'!G280="Premium","Premium_Sports_and_Fuel_Pump_CCT", "Sports_and_Fuel_Pump_CCT"),
     IF('Reported Performance Table'!G280="Premium","Premium_Outdoor_CCT","Outdoor_CCT")),
    IF('Reported Performance Table'!G280="Premium","Premium_CCT","Reported_CCT"))))</f>
        <v/>
      </c>
      <c r="K280" t="str">
        <f>IF('Reported Performance Table'!E280="","",IF(J280="LUNA_CCT",VLOOKUP('Reported Performance Table'!E280,'Master List'!$B$45:$E$143,4,FALSE),"Reported_BUG"))</f>
        <v/>
      </c>
      <c r="L280" t="str">
        <f>IF('Reported Performance Table'!E280="","",IF(AND('Reported Performance Table'!$F280="Yes",OR('Reported Performance Table'!$E280='Master List'!$B$45,'Reported Performance Table'!$E280='Master List'!$B$46,'Reported Performance Table'!$E280='Master List'!$B$47,'Reported Performance Table'!$E280='Master List'!$B$49,'Reported Performance Table'!$E280='Master List'!$B$51,'Reported Performance Table'!$E280='Master List'!$B$115,'Reported Performance Table'!$E280='Master List'!$B$118,'Reported Performance Table'!$E280='Master List'!$B$142)),"LUNA_Dimming","Dimming_Capability_and_Range"))</f>
        <v/>
      </c>
      <c r="M280" s="100" t="e">
        <f>'Reported Performance Table'!#REF!</f>
        <v>#REF!</v>
      </c>
      <c r="N280" s="100" t="e">
        <f>'Reported Performance Table'!#REF!</f>
        <v>#REF!</v>
      </c>
      <c r="O280" s="100" t="e">
        <f>'Reported Performance Table'!#REF!</f>
        <v>#REF!</v>
      </c>
      <c r="P280" t="str">
        <f t="shared" si="9"/>
        <v>No</v>
      </c>
    </row>
    <row r="281" spans="1:16" x14ac:dyDescent="0.25">
      <c r="A281" s="54">
        <v>288</v>
      </c>
      <c r="B281" s="55"/>
      <c r="D281" s="21" t="e">
        <f>VLOOKUP('Reported Performance Table'!D281,'Master List'!$B$22:$C$41,2,FALSE)</f>
        <v>#N/A</v>
      </c>
      <c r="E281" t="e">
        <f>VLOOKUP('Reported Performance Table'!E281,'Master List'!$B$45:$C$143,2,FALSE)</f>
        <v>#N/A</v>
      </c>
      <c r="F281" t="e">
        <f>VLOOKUP('Reported Performance Table'!D281,'Master List'!$B$22:$D$42,3,FALSE)</f>
        <v>#N/A</v>
      </c>
      <c r="G281" s="92" t="e">
        <f>VLOOKUP('Reported Performance Table'!C281,'Master List'!$B$11:$D$19,3,FALSE)</f>
        <v>#N/A</v>
      </c>
      <c r="H281" t="e">
        <f t="shared" si="8"/>
        <v>#N/A</v>
      </c>
      <c r="I281" t="e">
        <f>IF(VLOOKUP('Reported Performance Table'!E281,'Master List'!$B$45:$D$143,3,FALSE)="","No",VLOOKUP('Reported Performance Table'!E281,'Master List'!$B$45:$D$143,3,FALSE))</f>
        <v>#N/A</v>
      </c>
      <c r="J281" s="164" t="str">
        <f>IF('Reported Performance Table'!E281="","",
  IF('Reported Performance Table'!F281="Yes",
   IF('Reported Performance Table'!G281="Premium","Premium_LUNA_CCT","LUNA_CCT"),
   IF('Reported Performance Table'!C281="Outdoor Luminaires",
    IF(OR('Reported Performance Table'!E281="Fuel Pump Canopy Luminaires",'Reported Performance Table'!E281="Sports Lighting"),
     IF('Reported Performance Table'!G281="Premium","Premium_Sports_and_Fuel_Pump_CCT", "Sports_and_Fuel_Pump_CCT"),
     IF('Reported Performance Table'!G281="Premium","Premium_Outdoor_CCT","Outdoor_CCT")),
    IF('Reported Performance Table'!G281="Premium","Premium_CCT","Reported_CCT"))))</f>
        <v/>
      </c>
      <c r="K281" t="str">
        <f>IF('Reported Performance Table'!E281="","",IF(J281="LUNA_CCT",VLOOKUP('Reported Performance Table'!E281,'Master List'!$B$45:$E$143,4,FALSE),"Reported_BUG"))</f>
        <v/>
      </c>
      <c r="L281" t="str">
        <f>IF('Reported Performance Table'!E281="","",IF(AND('Reported Performance Table'!$F281="Yes",OR('Reported Performance Table'!$E281='Master List'!$B$45,'Reported Performance Table'!$E281='Master List'!$B$46,'Reported Performance Table'!$E281='Master List'!$B$47,'Reported Performance Table'!$E281='Master List'!$B$49,'Reported Performance Table'!$E281='Master List'!$B$51,'Reported Performance Table'!$E281='Master List'!$B$115,'Reported Performance Table'!$E281='Master List'!$B$118,'Reported Performance Table'!$E281='Master List'!$B$142)),"LUNA_Dimming","Dimming_Capability_and_Range"))</f>
        <v/>
      </c>
      <c r="M281" s="100" t="e">
        <f>'Reported Performance Table'!#REF!</f>
        <v>#REF!</v>
      </c>
      <c r="N281" s="100" t="e">
        <f>'Reported Performance Table'!#REF!</f>
        <v>#REF!</v>
      </c>
      <c r="O281" s="100" t="e">
        <f>'Reported Performance Table'!#REF!</f>
        <v>#REF!</v>
      </c>
      <c r="P281" t="str">
        <f t="shared" si="9"/>
        <v>No</v>
      </c>
    </row>
    <row r="282" spans="1:16" x14ac:dyDescent="0.25">
      <c r="A282" s="54">
        <v>289</v>
      </c>
      <c r="B282" s="55"/>
      <c r="D282" s="21" t="e">
        <f>VLOOKUP('Reported Performance Table'!D282,'Master List'!$B$22:$C$41,2,FALSE)</f>
        <v>#N/A</v>
      </c>
      <c r="E282" t="e">
        <f>VLOOKUP('Reported Performance Table'!E282,'Master List'!$B$45:$C$143,2,FALSE)</f>
        <v>#N/A</v>
      </c>
      <c r="F282" t="e">
        <f>VLOOKUP('Reported Performance Table'!D282,'Master List'!$B$22:$D$42,3,FALSE)</f>
        <v>#N/A</v>
      </c>
      <c r="G282" s="92" t="e">
        <f>VLOOKUP('Reported Performance Table'!C282,'Master List'!$B$11:$D$19,3,FALSE)</f>
        <v>#N/A</v>
      </c>
      <c r="H282" t="e">
        <f t="shared" si="8"/>
        <v>#N/A</v>
      </c>
      <c r="I282" t="e">
        <f>IF(VLOOKUP('Reported Performance Table'!E282,'Master List'!$B$45:$D$143,3,FALSE)="","No",VLOOKUP('Reported Performance Table'!E282,'Master List'!$B$45:$D$143,3,FALSE))</f>
        <v>#N/A</v>
      </c>
      <c r="J282" s="164" t="str">
        <f>IF('Reported Performance Table'!E282="","",
  IF('Reported Performance Table'!F282="Yes",
   IF('Reported Performance Table'!G282="Premium","Premium_LUNA_CCT","LUNA_CCT"),
   IF('Reported Performance Table'!C282="Outdoor Luminaires",
    IF(OR('Reported Performance Table'!E282="Fuel Pump Canopy Luminaires",'Reported Performance Table'!E282="Sports Lighting"),
     IF('Reported Performance Table'!G282="Premium","Premium_Sports_and_Fuel_Pump_CCT", "Sports_and_Fuel_Pump_CCT"),
     IF('Reported Performance Table'!G282="Premium","Premium_Outdoor_CCT","Outdoor_CCT")),
    IF('Reported Performance Table'!G282="Premium","Premium_CCT","Reported_CCT"))))</f>
        <v/>
      </c>
      <c r="K282" t="str">
        <f>IF('Reported Performance Table'!E282="","",IF(J282="LUNA_CCT",VLOOKUP('Reported Performance Table'!E282,'Master List'!$B$45:$E$143,4,FALSE),"Reported_BUG"))</f>
        <v/>
      </c>
      <c r="L282" t="str">
        <f>IF('Reported Performance Table'!E282="","",IF(AND('Reported Performance Table'!$F282="Yes",OR('Reported Performance Table'!$E282='Master List'!$B$45,'Reported Performance Table'!$E282='Master List'!$B$46,'Reported Performance Table'!$E282='Master List'!$B$47,'Reported Performance Table'!$E282='Master List'!$B$49,'Reported Performance Table'!$E282='Master List'!$B$51,'Reported Performance Table'!$E282='Master List'!$B$115,'Reported Performance Table'!$E282='Master List'!$B$118,'Reported Performance Table'!$E282='Master List'!$B$142)),"LUNA_Dimming","Dimming_Capability_and_Range"))</f>
        <v/>
      </c>
      <c r="M282" s="100" t="e">
        <f>'Reported Performance Table'!#REF!</f>
        <v>#REF!</v>
      </c>
      <c r="N282" s="100" t="e">
        <f>'Reported Performance Table'!#REF!</f>
        <v>#REF!</v>
      </c>
      <c r="O282" s="100" t="e">
        <f>'Reported Performance Table'!#REF!</f>
        <v>#REF!</v>
      </c>
      <c r="P282" t="str">
        <f t="shared" si="9"/>
        <v>No</v>
      </c>
    </row>
    <row r="283" spans="1:16" x14ac:dyDescent="0.25">
      <c r="A283" s="54">
        <v>290</v>
      </c>
      <c r="B283" s="55"/>
      <c r="D283" s="21" t="e">
        <f>VLOOKUP('Reported Performance Table'!D283,'Master List'!$B$22:$C$41,2,FALSE)</f>
        <v>#N/A</v>
      </c>
      <c r="E283" t="e">
        <f>VLOOKUP('Reported Performance Table'!E283,'Master List'!$B$45:$C$143,2,FALSE)</f>
        <v>#N/A</v>
      </c>
      <c r="F283" t="e">
        <f>VLOOKUP('Reported Performance Table'!D283,'Master List'!$B$22:$D$42,3,FALSE)</f>
        <v>#N/A</v>
      </c>
      <c r="G283" s="92" t="e">
        <f>VLOOKUP('Reported Performance Table'!C283,'Master List'!$B$11:$D$19,3,FALSE)</f>
        <v>#N/A</v>
      </c>
      <c r="H283" t="e">
        <f t="shared" si="8"/>
        <v>#N/A</v>
      </c>
      <c r="I283" t="e">
        <f>IF(VLOOKUP('Reported Performance Table'!E283,'Master List'!$B$45:$D$143,3,FALSE)="","No",VLOOKUP('Reported Performance Table'!E283,'Master List'!$B$45:$D$143,3,FALSE))</f>
        <v>#N/A</v>
      </c>
      <c r="J283" s="164" t="str">
        <f>IF('Reported Performance Table'!E283="","",
  IF('Reported Performance Table'!F283="Yes",
   IF('Reported Performance Table'!G283="Premium","Premium_LUNA_CCT","LUNA_CCT"),
   IF('Reported Performance Table'!C283="Outdoor Luminaires",
    IF(OR('Reported Performance Table'!E283="Fuel Pump Canopy Luminaires",'Reported Performance Table'!E283="Sports Lighting"),
     IF('Reported Performance Table'!G283="Premium","Premium_Sports_and_Fuel_Pump_CCT", "Sports_and_Fuel_Pump_CCT"),
     IF('Reported Performance Table'!G283="Premium","Premium_Outdoor_CCT","Outdoor_CCT")),
    IF('Reported Performance Table'!G283="Premium","Premium_CCT","Reported_CCT"))))</f>
        <v/>
      </c>
      <c r="K283" t="str">
        <f>IF('Reported Performance Table'!E283="","",IF(J283="LUNA_CCT",VLOOKUP('Reported Performance Table'!E283,'Master List'!$B$45:$E$143,4,FALSE),"Reported_BUG"))</f>
        <v/>
      </c>
      <c r="L283" t="str">
        <f>IF('Reported Performance Table'!E283="","",IF(AND('Reported Performance Table'!$F283="Yes",OR('Reported Performance Table'!$E283='Master List'!$B$45,'Reported Performance Table'!$E283='Master List'!$B$46,'Reported Performance Table'!$E283='Master List'!$B$47,'Reported Performance Table'!$E283='Master List'!$B$49,'Reported Performance Table'!$E283='Master List'!$B$51,'Reported Performance Table'!$E283='Master List'!$B$115,'Reported Performance Table'!$E283='Master List'!$B$118,'Reported Performance Table'!$E283='Master List'!$B$142)),"LUNA_Dimming","Dimming_Capability_and_Range"))</f>
        <v/>
      </c>
      <c r="M283" s="100" t="e">
        <f>'Reported Performance Table'!#REF!</f>
        <v>#REF!</v>
      </c>
      <c r="N283" s="100" t="e">
        <f>'Reported Performance Table'!#REF!</f>
        <v>#REF!</v>
      </c>
      <c r="O283" s="100" t="e">
        <f>'Reported Performance Table'!#REF!</f>
        <v>#REF!</v>
      </c>
      <c r="P283" t="str">
        <f t="shared" si="9"/>
        <v>No</v>
      </c>
    </row>
    <row r="284" spans="1:16" x14ac:dyDescent="0.25">
      <c r="A284" s="54">
        <v>291</v>
      </c>
      <c r="B284" s="55"/>
      <c r="D284" s="21" t="e">
        <f>VLOOKUP('Reported Performance Table'!D284,'Master List'!$B$22:$C$41,2,FALSE)</f>
        <v>#N/A</v>
      </c>
      <c r="E284" t="e">
        <f>VLOOKUP('Reported Performance Table'!E284,'Master List'!$B$45:$C$143,2,FALSE)</f>
        <v>#N/A</v>
      </c>
      <c r="F284" t="e">
        <f>VLOOKUP('Reported Performance Table'!D284,'Master List'!$B$22:$D$42,3,FALSE)</f>
        <v>#N/A</v>
      </c>
      <c r="G284" s="92" t="e">
        <f>VLOOKUP('Reported Performance Table'!C284,'Master List'!$B$11:$D$19,3,FALSE)</f>
        <v>#N/A</v>
      </c>
      <c r="H284" t="e">
        <f t="shared" si="8"/>
        <v>#N/A</v>
      </c>
      <c r="I284" t="e">
        <f>IF(VLOOKUP('Reported Performance Table'!E284,'Master List'!$B$45:$D$143,3,FALSE)="","No",VLOOKUP('Reported Performance Table'!E284,'Master List'!$B$45:$D$143,3,FALSE))</f>
        <v>#N/A</v>
      </c>
      <c r="J284" s="164" t="str">
        <f>IF('Reported Performance Table'!E284="","",
  IF('Reported Performance Table'!F284="Yes",
   IF('Reported Performance Table'!G284="Premium","Premium_LUNA_CCT","LUNA_CCT"),
   IF('Reported Performance Table'!C284="Outdoor Luminaires",
    IF(OR('Reported Performance Table'!E284="Fuel Pump Canopy Luminaires",'Reported Performance Table'!E284="Sports Lighting"),
     IF('Reported Performance Table'!G284="Premium","Premium_Sports_and_Fuel_Pump_CCT", "Sports_and_Fuel_Pump_CCT"),
     IF('Reported Performance Table'!G284="Premium","Premium_Outdoor_CCT","Outdoor_CCT")),
    IF('Reported Performance Table'!G284="Premium","Premium_CCT","Reported_CCT"))))</f>
        <v/>
      </c>
      <c r="K284" t="str">
        <f>IF('Reported Performance Table'!E284="","",IF(J284="LUNA_CCT",VLOOKUP('Reported Performance Table'!E284,'Master List'!$B$45:$E$143,4,FALSE),"Reported_BUG"))</f>
        <v/>
      </c>
      <c r="L284" t="str">
        <f>IF('Reported Performance Table'!E284="","",IF(AND('Reported Performance Table'!$F284="Yes",OR('Reported Performance Table'!$E284='Master List'!$B$45,'Reported Performance Table'!$E284='Master List'!$B$46,'Reported Performance Table'!$E284='Master List'!$B$47,'Reported Performance Table'!$E284='Master List'!$B$49,'Reported Performance Table'!$E284='Master List'!$B$51,'Reported Performance Table'!$E284='Master List'!$B$115,'Reported Performance Table'!$E284='Master List'!$B$118,'Reported Performance Table'!$E284='Master List'!$B$142)),"LUNA_Dimming","Dimming_Capability_and_Range"))</f>
        <v/>
      </c>
      <c r="M284" s="100" t="e">
        <f>'Reported Performance Table'!#REF!</f>
        <v>#REF!</v>
      </c>
      <c r="N284" s="100" t="e">
        <f>'Reported Performance Table'!#REF!</f>
        <v>#REF!</v>
      </c>
      <c r="O284" s="100" t="e">
        <f>'Reported Performance Table'!#REF!</f>
        <v>#REF!</v>
      </c>
      <c r="P284" t="str">
        <f t="shared" si="9"/>
        <v>No</v>
      </c>
    </row>
    <row r="285" spans="1:16" x14ac:dyDescent="0.25">
      <c r="A285" s="54">
        <v>292</v>
      </c>
      <c r="B285" s="55"/>
      <c r="D285" s="21" t="e">
        <f>VLOOKUP('Reported Performance Table'!D285,'Master List'!$B$22:$C$41,2,FALSE)</f>
        <v>#N/A</v>
      </c>
      <c r="E285" t="e">
        <f>VLOOKUP('Reported Performance Table'!E285,'Master List'!$B$45:$C$143,2,FALSE)</f>
        <v>#N/A</v>
      </c>
      <c r="F285" t="e">
        <f>VLOOKUP('Reported Performance Table'!D285,'Master List'!$B$22:$D$42,3,FALSE)</f>
        <v>#N/A</v>
      </c>
      <c r="G285" s="92" t="e">
        <f>VLOOKUP('Reported Performance Table'!C285,'Master List'!$B$11:$D$19,3,FALSE)</f>
        <v>#N/A</v>
      </c>
      <c r="H285" t="e">
        <f t="shared" si="8"/>
        <v>#N/A</v>
      </c>
      <c r="I285" t="e">
        <f>IF(VLOOKUP('Reported Performance Table'!E285,'Master List'!$B$45:$D$143,3,FALSE)="","No",VLOOKUP('Reported Performance Table'!E285,'Master List'!$B$45:$D$143,3,FALSE))</f>
        <v>#N/A</v>
      </c>
      <c r="J285" s="164" t="str">
        <f>IF('Reported Performance Table'!E285="","",
  IF('Reported Performance Table'!F285="Yes",
   IF('Reported Performance Table'!G285="Premium","Premium_LUNA_CCT","LUNA_CCT"),
   IF('Reported Performance Table'!C285="Outdoor Luminaires",
    IF(OR('Reported Performance Table'!E285="Fuel Pump Canopy Luminaires",'Reported Performance Table'!E285="Sports Lighting"),
     IF('Reported Performance Table'!G285="Premium","Premium_Sports_and_Fuel_Pump_CCT", "Sports_and_Fuel_Pump_CCT"),
     IF('Reported Performance Table'!G285="Premium","Premium_Outdoor_CCT","Outdoor_CCT")),
    IF('Reported Performance Table'!G285="Premium","Premium_CCT","Reported_CCT"))))</f>
        <v/>
      </c>
      <c r="K285" t="str">
        <f>IF('Reported Performance Table'!E285="","",IF(J285="LUNA_CCT",VLOOKUP('Reported Performance Table'!E285,'Master List'!$B$45:$E$143,4,FALSE),"Reported_BUG"))</f>
        <v/>
      </c>
      <c r="L285" t="str">
        <f>IF('Reported Performance Table'!E285="","",IF(AND('Reported Performance Table'!$F285="Yes",OR('Reported Performance Table'!$E285='Master List'!$B$45,'Reported Performance Table'!$E285='Master List'!$B$46,'Reported Performance Table'!$E285='Master List'!$B$47,'Reported Performance Table'!$E285='Master List'!$B$49,'Reported Performance Table'!$E285='Master List'!$B$51,'Reported Performance Table'!$E285='Master List'!$B$115,'Reported Performance Table'!$E285='Master List'!$B$118,'Reported Performance Table'!$E285='Master List'!$B$142)),"LUNA_Dimming","Dimming_Capability_and_Range"))</f>
        <v/>
      </c>
      <c r="M285" s="100" t="e">
        <f>'Reported Performance Table'!#REF!</f>
        <v>#REF!</v>
      </c>
      <c r="N285" s="100" t="e">
        <f>'Reported Performance Table'!#REF!</f>
        <v>#REF!</v>
      </c>
      <c r="O285" s="100" t="e">
        <f>'Reported Performance Table'!#REF!</f>
        <v>#REF!</v>
      </c>
      <c r="P285" t="str">
        <f t="shared" si="9"/>
        <v>No</v>
      </c>
    </row>
    <row r="286" spans="1:16" x14ac:dyDescent="0.25">
      <c r="A286" s="54">
        <v>293</v>
      </c>
      <c r="B286" s="55"/>
      <c r="D286" s="21" t="e">
        <f>VLOOKUP('Reported Performance Table'!D286,'Master List'!$B$22:$C$41,2,FALSE)</f>
        <v>#N/A</v>
      </c>
      <c r="E286" t="e">
        <f>VLOOKUP('Reported Performance Table'!E286,'Master List'!$B$45:$C$143,2,FALSE)</f>
        <v>#N/A</v>
      </c>
      <c r="F286" t="e">
        <f>VLOOKUP('Reported Performance Table'!D286,'Master List'!$B$22:$D$42,3,FALSE)</f>
        <v>#N/A</v>
      </c>
      <c r="G286" s="92" t="e">
        <f>VLOOKUP('Reported Performance Table'!C286,'Master List'!$B$11:$D$19,3,FALSE)</f>
        <v>#N/A</v>
      </c>
      <c r="H286" t="e">
        <f t="shared" si="8"/>
        <v>#N/A</v>
      </c>
      <c r="I286" t="e">
        <f>IF(VLOOKUP('Reported Performance Table'!E286,'Master List'!$B$45:$D$143,3,FALSE)="","No",VLOOKUP('Reported Performance Table'!E286,'Master List'!$B$45:$D$143,3,FALSE))</f>
        <v>#N/A</v>
      </c>
      <c r="J286" s="164" t="str">
        <f>IF('Reported Performance Table'!E286="","",
  IF('Reported Performance Table'!F286="Yes",
   IF('Reported Performance Table'!G286="Premium","Premium_LUNA_CCT","LUNA_CCT"),
   IF('Reported Performance Table'!C286="Outdoor Luminaires",
    IF(OR('Reported Performance Table'!E286="Fuel Pump Canopy Luminaires",'Reported Performance Table'!E286="Sports Lighting"),
     IF('Reported Performance Table'!G286="Premium","Premium_Sports_and_Fuel_Pump_CCT", "Sports_and_Fuel_Pump_CCT"),
     IF('Reported Performance Table'!G286="Premium","Premium_Outdoor_CCT","Outdoor_CCT")),
    IF('Reported Performance Table'!G286="Premium","Premium_CCT","Reported_CCT"))))</f>
        <v/>
      </c>
      <c r="K286" t="str">
        <f>IF('Reported Performance Table'!E286="","",IF(J286="LUNA_CCT",VLOOKUP('Reported Performance Table'!E286,'Master List'!$B$45:$E$143,4,FALSE),"Reported_BUG"))</f>
        <v/>
      </c>
      <c r="L286" t="str">
        <f>IF('Reported Performance Table'!E286="","",IF(AND('Reported Performance Table'!$F286="Yes",OR('Reported Performance Table'!$E286='Master List'!$B$45,'Reported Performance Table'!$E286='Master List'!$B$46,'Reported Performance Table'!$E286='Master List'!$B$47,'Reported Performance Table'!$E286='Master List'!$B$49,'Reported Performance Table'!$E286='Master List'!$B$51,'Reported Performance Table'!$E286='Master List'!$B$115,'Reported Performance Table'!$E286='Master List'!$B$118,'Reported Performance Table'!$E286='Master List'!$B$142)),"LUNA_Dimming","Dimming_Capability_and_Range"))</f>
        <v/>
      </c>
      <c r="M286" s="100" t="e">
        <f>'Reported Performance Table'!#REF!</f>
        <v>#REF!</v>
      </c>
      <c r="N286" s="100" t="e">
        <f>'Reported Performance Table'!#REF!</f>
        <v>#REF!</v>
      </c>
      <c r="O286" s="100" t="e">
        <f>'Reported Performance Table'!#REF!</f>
        <v>#REF!</v>
      </c>
      <c r="P286" t="str">
        <f t="shared" si="9"/>
        <v>No</v>
      </c>
    </row>
    <row r="287" spans="1:16" x14ac:dyDescent="0.25">
      <c r="A287" s="54">
        <v>294</v>
      </c>
      <c r="B287" s="55"/>
      <c r="D287" s="21" t="e">
        <f>VLOOKUP('Reported Performance Table'!D287,'Master List'!$B$22:$C$41,2,FALSE)</f>
        <v>#N/A</v>
      </c>
      <c r="E287" t="e">
        <f>VLOOKUP('Reported Performance Table'!E287,'Master List'!$B$45:$C$143,2,FALSE)</f>
        <v>#N/A</v>
      </c>
      <c r="F287" t="e">
        <f>VLOOKUP('Reported Performance Table'!D287,'Master List'!$B$22:$D$42,3,FALSE)</f>
        <v>#N/A</v>
      </c>
      <c r="G287" s="92" t="e">
        <f>VLOOKUP('Reported Performance Table'!C287,'Master List'!$B$11:$D$19,3,FALSE)</f>
        <v>#N/A</v>
      </c>
      <c r="H287" t="e">
        <f t="shared" si="8"/>
        <v>#N/A</v>
      </c>
      <c r="I287" t="e">
        <f>IF(VLOOKUP('Reported Performance Table'!E287,'Master List'!$B$45:$D$143,3,FALSE)="","No",VLOOKUP('Reported Performance Table'!E287,'Master List'!$B$45:$D$143,3,FALSE))</f>
        <v>#N/A</v>
      </c>
      <c r="J287" s="164" t="str">
        <f>IF('Reported Performance Table'!E287="","",
  IF('Reported Performance Table'!F287="Yes",
   IF('Reported Performance Table'!G287="Premium","Premium_LUNA_CCT","LUNA_CCT"),
   IF('Reported Performance Table'!C287="Outdoor Luminaires",
    IF(OR('Reported Performance Table'!E287="Fuel Pump Canopy Luminaires",'Reported Performance Table'!E287="Sports Lighting"),
     IF('Reported Performance Table'!G287="Premium","Premium_Sports_and_Fuel_Pump_CCT", "Sports_and_Fuel_Pump_CCT"),
     IF('Reported Performance Table'!G287="Premium","Premium_Outdoor_CCT","Outdoor_CCT")),
    IF('Reported Performance Table'!G287="Premium","Premium_CCT","Reported_CCT"))))</f>
        <v/>
      </c>
      <c r="K287" t="str">
        <f>IF('Reported Performance Table'!E287="","",IF(J287="LUNA_CCT",VLOOKUP('Reported Performance Table'!E287,'Master List'!$B$45:$E$143,4,FALSE),"Reported_BUG"))</f>
        <v/>
      </c>
      <c r="L287" t="str">
        <f>IF('Reported Performance Table'!E287="","",IF(AND('Reported Performance Table'!$F287="Yes",OR('Reported Performance Table'!$E287='Master List'!$B$45,'Reported Performance Table'!$E287='Master List'!$B$46,'Reported Performance Table'!$E287='Master List'!$B$47,'Reported Performance Table'!$E287='Master List'!$B$49,'Reported Performance Table'!$E287='Master List'!$B$51,'Reported Performance Table'!$E287='Master List'!$B$115,'Reported Performance Table'!$E287='Master List'!$B$118,'Reported Performance Table'!$E287='Master List'!$B$142)),"LUNA_Dimming","Dimming_Capability_and_Range"))</f>
        <v/>
      </c>
      <c r="M287" s="100" t="e">
        <f>'Reported Performance Table'!#REF!</f>
        <v>#REF!</v>
      </c>
      <c r="N287" s="100" t="e">
        <f>'Reported Performance Table'!#REF!</f>
        <v>#REF!</v>
      </c>
      <c r="O287" s="100" t="e">
        <f>'Reported Performance Table'!#REF!</f>
        <v>#REF!</v>
      </c>
      <c r="P287" t="str">
        <f t="shared" si="9"/>
        <v>No</v>
      </c>
    </row>
    <row r="288" spans="1:16" x14ac:dyDescent="0.25">
      <c r="A288" s="54">
        <v>295</v>
      </c>
      <c r="B288" s="55"/>
      <c r="D288" s="21" t="e">
        <f>VLOOKUP('Reported Performance Table'!D288,'Master List'!$B$22:$C$41,2,FALSE)</f>
        <v>#N/A</v>
      </c>
      <c r="E288" t="e">
        <f>VLOOKUP('Reported Performance Table'!E288,'Master List'!$B$45:$C$143,2,FALSE)</f>
        <v>#N/A</v>
      </c>
      <c r="F288" t="e">
        <f>VLOOKUP('Reported Performance Table'!D288,'Master List'!$B$22:$D$42,3,FALSE)</f>
        <v>#N/A</v>
      </c>
      <c r="G288" s="92" t="e">
        <f>VLOOKUP('Reported Performance Table'!C288,'Master List'!$B$11:$D$19,3,FALSE)</f>
        <v>#N/A</v>
      </c>
      <c r="H288" t="e">
        <f t="shared" si="8"/>
        <v>#N/A</v>
      </c>
      <c r="I288" t="e">
        <f>IF(VLOOKUP('Reported Performance Table'!E288,'Master List'!$B$45:$D$143,3,FALSE)="","No",VLOOKUP('Reported Performance Table'!E288,'Master List'!$B$45:$D$143,3,FALSE))</f>
        <v>#N/A</v>
      </c>
      <c r="J288" s="164" t="str">
        <f>IF('Reported Performance Table'!E288="","",
  IF('Reported Performance Table'!F288="Yes",
   IF('Reported Performance Table'!G288="Premium","Premium_LUNA_CCT","LUNA_CCT"),
   IF('Reported Performance Table'!C288="Outdoor Luminaires",
    IF(OR('Reported Performance Table'!E288="Fuel Pump Canopy Luminaires",'Reported Performance Table'!E288="Sports Lighting"),
     IF('Reported Performance Table'!G288="Premium","Premium_Sports_and_Fuel_Pump_CCT", "Sports_and_Fuel_Pump_CCT"),
     IF('Reported Performance Table'!G288="Premium","Premium_Outdoor_CCT","Outdoor_CCT")),
    IF('Reported Performance Table'!G288="Premium","Premium_CCT","Reported_CCT"))))</f>
        <v/>
      </c>
      <c r="K288" t="str">
        <f>IF('Reported Performance Table'!E288="","",IF(J288="LUNA_CCT",VLOOKUP('Reported Performance Table'!E288,'Master List'!$B$45:$E$143,4,FALSE),"Reported_BUG"))</f>
        <v/>
      </c>
      <c r="L288" t="str">
        <f>IF('Reported Performance Table'!E288="","",IF(AND('Reported Performance Table'!$F288="Yes",OR('Reported Performance Table'!$E288='Master List'!$B$45,'Reported Performance Table'!$E288='Master List'!$B$46,'Reported Performance Table'!$E288='Master List'!$B$47,'Reported Performance Table'!$E288='Master List'!$B$49,'Reported Performance Table'!$E288='Master List'!$B$51,'Reported Performance Table'!$E288='Master List'!$B$115,'Reported Performance Table'!$E288='Master List'!$B$118,'Reported Performance Table'!$E288='Master List'!$B$142)),"LUNA_Dimming","Dimming_Capability_and_Range"))</f>
        <v/>
      </c>
      <c r="M288" s="100" t="e">
        <f>'Reported Performance Table'!#REF!</f>
        <v>#REF!</v>
      </c>
      <c r="N288" s="100" t="e">
        <f>'Reported Performance Table'!#REF!</f>
        <v>#REF!</v>
      </c>
      <c r="O288" s="100" t="e">
        <f>'Reported Performance Table'!#REF!</f>
        <v>#REF!</v>
      </c>
      <c r="P288" t="str">
        <f t="shared" si="9"/>
        <v>No</v>
      </c>
    </row>
    <row r="289" spans="1:16" x14ac:dyDescent="0.25">
      <c r="A289" s="54">
        <v>296</v>
      </c>
      <c r="B289" s="55"/>
      <c r="D289" s="21" t="e">
        <f>VLOOKUP('Reported Performance Table'!D289,'Master List'!$B$22:$C$41,2,FALSE)</f>
        <v>#N/A</v>
      </c>
      <c r="E289" t="e">
        <f>VLOOKUP('Reported Performance Table'!E289,'Master List'!$B$45:$C$143,2,FALSE)</f>
        <v>#N/A</v>
      </c>
      <c r="F289" t="e">
        <f>VLOOKUP('Reported Performance Table'!D289,'Master List'!$B$22:$D$42,3,FALSE)</f>
        <v>#N/A</v>
      </c>
      <c r="G289" s="92" t="e">
        <f>VLOOKUP('Reported Performance Table'!C289,'Master List'!$B$11:$D$19,3,FALSE)</f>
        <v>#N/A</v>
      </c>
      <c r="H289" t="e">
        <f t="shared" si="8"/>
        <v>#N/A</v>
      </c>
      <c r="I289" t="e">
        <f>IF(VLOOKUP('Reported Performance Table'!E289,'Master List'!$B$45:$D$143,3,FALSE)="","No",VLOOKUP('Reported Performance Table'!E289,'Master List'!$B$45:$D$143,3,FALSE))</f>
        <v>#N/A</v>
      </c>
      <c r="J289" s="164" t="str">
        <f>IF('Reported Performance Table'!E289="","",
  IF('Reported Performance Table'!F289="Yes",
   IF('Reported Performance Table'!G289="Premium","Premium_LUNA_CCT","LUNA_CCT"),
   IF('Reported Performance Table'!C289="Outdoor Luminaires",
    IF(OR('Reported Performance Table'!E289="Fuel Pump Canopy Luminaires",'Reported Performance Table'!E289="Sports Lighting"),
     IF('Reported Performance Table'!G289="Premium","Premium_Sports_and_Fuel_Pump_CCT", "Sports_and_Fuel_Pump_CCT"),
     IF('Reported Performance Table'!G289="Premium","Premium_Outdoor_CCT","Outdoor_CCT")),
    IF('Reported Performance Table'!G289="Premium","Premium_CCT","Reported_CCT"))))</f>
        <v/>
      </c>
      <c r="K289" t="str">
        <f>IF('Reported Performance Table'!E289="","",IF(J289="LUNA_CCT",VLOOKUP('Reported Performance Table'!E289,'Master List'!$B$45:$E$143,4,FALSE),"Reported_BUG"))</f>
        <v/>
      </c>
      <c r="L289" t="str">
        <f>IF('Reported Performance Table'!E289="","",IF(AND('Reported Performance Table'!$F289="Yes",OR('Reported Performance Table'!$E289='Master List'!$B$45,'Reported Performance Table'!$E289='Master List'!$B$46,'Reported Performance Table'!$E289='Master List'!$B$47,'Reported Performance Table'!$E289='Master List'!$B$49,'Reported Performance Table'!$E289='Master List'!$B$51,'Reported Performance Table'!$E289='Master List'!$B$115,'Reported Performance Table'!$E289='Master List'!$B$118,'Reported Performance Table'!$E289='Master List'!$B$142)),"LUNA_Dimming","Dimming_Capability_and_Range"))</f>
        <v/>
      </c>
      <c r="M289" s="100" t="e">
        <f>'Reported Performance Table'!#REF!</f>
        <v>#REF!</v>
      </c>
      <c r="N289" s="100" t="e">
        <f>'Reported Performance Table'!#REF!</f>
        <v>#REF!</v>
      </c>
      <c r="O289" s="100" t="e">
        <f>'Reported Performance Table'!#REF!</f>
        <v>#REF!</v>
      </c>
      <c r="P289" t="str">
        <f t="shared" si="9"/>
        <v>No</v>
      </c>
    </row>
    <row r="290" spans="1:16" x14ac:dyDescent="0.25">
      <c r="A290" s="54">
        <v>297</v>
      </c>
      <c r="B290" s="55"/>
      <c r="D290" s="21" t="e">
        <f>VLOOKUP('Reported Performance Table'!D290,'Master List'!$B$22:$C$41,2,FALSE)</f>
        <v>#N/A</v>
      </c>
      <c r="E290" t="e">
        <f>VLOOKUP('Reported Performance Table'!E290,'Master List'!$B$45:$C$143,2,FALSE)</f>
        <v>#N/A</v>
      </c>
      <c r="F290" t="e">
        <f>VLOOKUP('Reported Performance Table'!D290,'Master List'!$B$22:$D$42,3,FALSE)</f>
        <v>#N/A</v>
      </c>
      <c r="G290" s="92" t="e">
        <f>VLOOKUP('Reported Performance Table'!C290,'Master List'!$B$11:$D$19,3,FALSE)</f>
        <v>#N/A</v>
      </c>
      <c r="H290" t="e">
        <f t="shared" si="8"/>
        <v>#N/A</v>
      </c>
      <c r="I290" t="e">
        <f>IF(VLOOKUP('Reported Performance Table'!E290,'Master List'!$B$45:$D$143,3,FALSE)="","No",VLOOKUP('Reported Performance Table'!E290,'Master List'!$B$45:$D$143,3,FALSE))</f>
        <v>#N/A</v>
      </c>
      <c r="J290" s="164" t="str">
        <f>IF('Reported Performance Table'!E290="","",
  IF('Reported Performance Table'!F290="Yes",
   IF('Reported Performance Table'!G290="Premium","Premium_LUNA_CCT","LUNA_CCT"),
   IF('Reported Performance Table'!C290="Outdoor Luminaires",
    IF(OR('Reported Performance Table'!E290="Fuel Pump Canopy Luminaires",'Reported Performance Table'!E290="Sports Lighting"),
     IF('Reported Performance Table'!G290="Premium","Premium_Sports_and_Fuel_Pump_CCT", "Sports_and_Fuel_Pump_CCT"),
     IF('Reported Performance Table'!G290="Premium","Premium_Outdoor_CCT","Outdoor_CCT")),
    IF('Reported Performance Table'!G290="Premium","Premium_CCT","Reported_CCT"))))</f>
        <v/>
      </c>
      <c r="K290" t="str">
        <f>IF('Reported Performance Table'!E290="","",IF(J290="LUNA_CCT",VLOOKUP('Reported Performance Table'!E290,'Master List'!$B$45:$E$143,4,FALSE),"Reported_BUG"))</f>
        <v/>
      </c>
      <c r="L290" t="str">
        <f>IF('Reported Performance Table'!E290="","",IF(AND('Reported Performance Table'!$F290="Yes",OR('Reported Performance Table'!$E290='Master List'!$B$45,'Reported Performance Table'!$E290='Master List'!$B$46,'Reported Performance Table'!$E290='Master List'!$B$47,'Reported Performance Table'!$E290='Master List'!$B$49,'Reported Performance Table'!$E290='Master List'!$B$51,'Reported Performance Table'!$E290='Master List'!$B$115,'Reported Performance Table'!$E290='Master List'!$B$118,'Reported Performance Table'!$E290='Master List'!$B$142)),"LUNA_Dimming","Dimming_Capability_and_Range"))</f>
        <v/>
      </c>
      <c r="M290" s="100" t="e">
        <f>'Reported Performance Table'!#REF!</f>
        <v>#REF!</v>
      </c>
      <c r="N290" s="100" t="e">
        <f>'Reported Performance Table'!#REF!</f>
        <v>#REF!</v>
      </c>
      <c r="O290" s="100" t="e">
        <f>'Reported Performance Table'!#REF!</f>
        <v>#REF!</v>
      </c>
      <c r="P290" t="str">
        <f t="shared" si="9"/>
        <v>No</v>
      </c>
    </row>
    <row r="291" spans="1:16" x14ac:dyDescent="0.25">
      <c r="A291" s="54">
        <v>298</v>
      </c>
      <c r="B291" s="55"/>
      <c r="D291" s="21" t="e">
        <f>VLOOKUP('Reported Performance Table'!D291,'Master List'!$B$22:$C$41,2,FALSE)</f>
        <v>#N/A</v>
      </c>
      <c r="E291" t="e">
        <f>VLOOKUP('Reported Performance Table'!E291,'Master List'!$B$45:$C$143,2,FALSE)</f>
        <v>#N/A</v>
      </c>
      <c r="F291" t="e">
        <f>VLOOKUP('Reported Performance Table'!D291,'Master List'!$B$22:$D$42,3,FALSE)</f>
        <v>#N/A</v>
      </c>
      <c r="G291" s="92" t="e">
        <f>VLOOKUP('Reported Performance Table'!C291,'Master List'!$B$11:$D$19,3,FALSE)</f>
        <v>#N/A</v>
      </c>
      <c r="H291" t="e">
        <f t="shared" si="8"/>
        <v>#N/A</v>
      </c>
      <c r="I291" t="e">
        <f>IF(VLOOKUP('Reported Performance Table'!E291,'Master List'!$B$45:$D$143,3,FALSE)="","No",VLOOKUP('Reported Performance Table'!E291,'Master List'!$B$45:$D$143,3,FALSE))</f>
        <v>#N/A</v>
      </c>
      <c r="J291" s="164" t="str">
        <f>IF('Reported Performance Table'!E291="","",
  IF('Reported Performance Table'!F291="Yes",
   IF('Reported Performance Table'!G291="Premium","Premium_LUNA_CCT","LUNA_CCT"),
   IF('Reported Performance Table'!C291="Outdoor Luminaires",
    IF(OR('Reported Performance Table'!E291="Fuel Pump Canopy Luminaires",'Reported Performance Table'!E291="Sports Lighting"),
     IF('Reported Performance Table'!G291="Premium","Premium_Sports_and_Fuel_Pump_CCT", "Sports_and_Fuel_Pump_CCT"),
     IF('Reported Performance Table'!G291="Premium","Premium_Outdoor_CCT","Outdoor_CCT")),
    IF('Reported Performance Table'!G291="Premium","Premium_CCT","Reported_CCT"))))</f>
        <v/>
      </c>
      <c r="K291" t="str">
        <f>IF('Reported Performance Table'!E291="","",IF(J291="LUNA_CCT",VLOOKUP('Reported Performance Table'!E291,'Master List'!$B$45:$E$143,4,FALSE),"Reported_BUG"))</f>
        <v/>
      </c>
      <c r="L291" t="str">
        <f>IF('Reported Performance Table'!E291="","",IF(AND('Reported Performance Table'!$F291="Yes",OR('Reported Performance Table'!$E291='Master List'!$B$45,'Reported Performance Table'!$E291='Master List'!$B$46,'Reported Performance Table'!$E291='Master List'!$B$47,'Reported Performance Table'!$E291='Master List'!$B$49,'Reported Performance Table'!$E291='Master List'!$B$51,'Reported Performance Table'!$E291='Master List'!$B$115,'Reported Performance Table'!$E291='Master List'!$B$118,'Reported Performance Table'!$E291='Master List'!$B$142)),"LUNA_Dimming","Dimming_Capability_and_Range"))</f>
        <v/>
      </c>
      <c r="M291" s="100" t="e">
        <f>'Reported Performance Table'!#REF!</f>
        <v>#REF!</v>
      </c>
      <c r="N291" s="100" t="e">
        <f>'Reported Performance Table'!#REF!</f>
        <v>#REF!</v>
      </c>
      <c r="O291" s="100" t="e">
        <f>'Reported Performance Table'!#REF!</f>
        <v>#REF!</v>
      </c>
      <c r="P291" t="str">
        <f t="shared" si="9"/>
        <v>No</v>
      </c>
    </row>
    <row r="292" spans="1:16" x14ac:dyDescent="0.25">
      <c r="A292" s="54">
        <v>299</v>
      </c>
      <c r="B292" s="55"/>
      <c r="D292" s="21" t="e">
        <f>VLOOKUP('Reported Performance Table'!D292,'Master List'!$B$22:$C$41,2,FALSE)</f>
        <v>#N/A</v>
      </c>
      <c r="E292" t="e">
        <f>VLOOKUP('Reported Performance Table'!E292,'Master List'!$B$45:$C$143,2,FALSE)</f>
        <v>#N/A</v>
      </c>
      <c r="F292" t="e">
        <f>VLOOKUP('Reported Performance Table'!D292,'Master List'!$B$22:$D$42,3,FALSE)</f>
        <v>#N/A</v>
      </c>
      <c r="G292" s="92" t="e">
        <f>VLOOKUP('Reported Performance Table'!C292,'Master List'!$B$11:$D$19,3,FALSE)</f>
        <v>#N/A</v>
      </c>
      <c r="H292" t="e">
        <f t="shared" si="8"/>
        <v>#N/A</v>
      </c>
      <c r="I292" t="e">
        <f>IF(VLOOKUP('Reported Performance Table'!E292,'Master List'!$B$45:$D$143,3,FALSE)="","No",VLOOKUP('Reported Performance Table'!E292,'Master List'!$B$45:$D$143,3,FALSE))</f>
        <v>#N/A</v>
      </c>
      <c r="J292" s="164" t="str">
        <f>IF('Reported Performance Table'!E292="","",
  IF('Reported Performance Table'!F292="Yes",
   IF('Reported Performance Table'!G292="Premium","Premium_LUNA_CCT","LUNA_CCT"),
   IF('Reported Performance Table'!C292="Outdoor Luminaires",
    IF(OR('Reported Performance Table'!E292="Fuel Pump Canopy Luminaires",'Reported Performance Table'!E292="Sports Lighting"),
     IF('Reported Performance Table'!G292="Premium","Premium_Sports_and_Fuel_Pump_CCT", "Sports_and_Fuel_Pump_CCT"),
     IF('Reported Performance Table'!G292="Premium","Premium_Outdoor_CCT","Outdoor_CCT")),
    IF('Reported Performance Table'!G292="Premium","Premium_CCT","Reported_CCT"))))</f>
        <v/>
      </c>
      <c r="K292" t="str">
        <f>IF('Reported Performance Table'!E292="","",IF(J292="LUNA_CCT",VLOOKUP('Reported Performance Table'!E292,'Master List'!$B$45:$E$143,4,FALSE),"Reported_BUG"))</f>
        <v/>
      </c>
      <c r="L292" t="str">
        <f>IF('Reported Performance Table'!E292="","",IF(AND('Reported Performance Table'!$F292="Yes",OR('Reported Performance Table'!$E292='Master List'!$B$45,'Reported Performance Table'!$E292='Master List'!$B$46,'Reported Performance Table'!$E292='Master List'!$B$47,'Reported Performance Table'!$E292='Master List'!$B$49,'Reported Performance Table'!$E292='Master List'!$B$51,'Reported Performance Table'!$E292='Master List'!$B$115,'Reported Performance Table'!$E292='Master List'!$B$118,'Reported Performance Table'!$E292='Master List'!$B$142)),"LUNA_Dimming","Dimming_Capability_and_Range"))</f>
        <v/>
      </c>
      <c r="M292" s="100" t="e">
        <f>'Reported Performance Table'!#REF!</f>
        <v>#REF!</v>
      </c>
      <c r="N292" s="100" t="e">
        <f>'Reported Performance Table'!#REF!</f>
        <v>#REF!</v>
      </c>
      <c r="O292" s="100" t="e">
        <f>'Reported Performance Table'!#REF!</f>
        <v>#REF!</v>
      </c>
      <c r="P292" t="str">
        <f t="shared" si="9"/>
        <v>No</v>
      </c>
    </row>
    <row r="293" spans="1:16" x14ac:dyDescent="0.25">
      <c r="A293" s="54">
        <v>300</v>
      </c>
      <c r="B293" s="55"/>
      <c r="D293" s="21" t="e">
        <f>VLOOKUP('Reported Performance Table'!D293,'Master List'!$B$22:$C$41,2,FALSE)</f>
        <v>#N/A</v>
      </c>
      <c r="E293" t="e">
        <f>VLOOKUP('Reported Performance Table'!E293,'Master List'!$B$45:$C$143,2,FALSE)</f>
        <v>#N/A</v>
      </c>
      <c r="F293" t="e">
        <f>VLOOKUP('Reported Performance Table'!D293,'Master List'!$B$22:$D$42,3,FALSE)</f>
        <v>#N/A</v>
      </c>
      <c r="G293" s="92" t="e">
        <f>VLOOKUP('Reported Performance Table'!C293,'Master List'!$B$11:$D$19,3,FALSE)</f>
        <v>#N/A</v>
      </c>
      <c r="H293" t="e">
        <f t="shared" si="8"/>
        <v>#N/A</v>
      </c>
      <c r="I293" t="e">
        <f>IF(VLOOKUP('Reported Performance Table'!E293,'Master List'!$B$45:$D$143,3,FALSE)="","No",VLOOKUP('Reported Performance Table'!E293,'Master List'!$B$45:$D$143,3,FALSE))</f>
        <v>#N/A</v>
      </c>
      <c r="J293" s="164" t="str">
        <f>IF('Reported Performance Table'!E293="","",
  IF('Reported Performance Table'!F293="Yes",
   IF('Reported Performance Table'!G293="Premium","Premium_LUNA_CCT","LUNA_CCT"),
   IF('Reported Performance Table'!C293="Outdoor Luminaires",
    IF(OR('Reported Performance Table'!E293="Fuel Pump Canopy Luminaires",'Reported Performance Table'!E293="Sports Lighting"),
     IF('Reported Performance Table'!G293="Premium","Premium_Sports_and_Fuel_Pump_CCT", "Sports_and_Fuel_Pump_CCT"),
     IF('Reported Performance Table'!G293="Premium","Premium_Outdoor_CCT","Outdoor_CCT")),
    IF('Reported Performance Table'!G293="Premium","Premium_CCT","Reported_CCT"))))</f>
        <v/>
      </c>
      <c r="K293" t="str">
        <f>IF('Reported Performance Table'!E293="","",IF(J293="LUNA_CCT",VLOOKUP('Reported Performance Table'!E293,'Master List'!$B$45:$E$143,4,FALSE),"Reported_BUG"))</f>
        <v/>
      </c>
      <c r="L293" t="str">
        <f>IF('Reported Performance Table'!E293="","",IF(AND('Reported Performance Table'!$F293="Yes",OR('Reported Performance Table'!$E293='Master List'!$B$45,'Reported Performance Table'!$E293='Master List'!$B$46,'Reported Performance Table'!$E293='Master List'!$B$47,'Reported Performance Table'!$E293='Master List'!$B$49,'Reported Performance Table'!$E293='Master List'!$B$51,'Reported Performance Table'!$E293='Master List'!$B$115,'Reported Performance Table'!$E293='Master List'!$B$118,'Reported Performance Table'!$E293='Master List'!$B$142)),"LUNA_Dimming","Dimming_Capability_and_Range"))</f>
        <v/>
      </c>
      <c r="M293" s="100" t="e">
        <f>'Reported Performance Table'!#REF!</f>
        <v>#REF!</v>
      </c>
      <c r="N293" s="100" t="e">
        <f>'Reported Performance Table'!#REF!</f>
        <v>#REF!</v>
      </c>
      <c r="O293" s="100" t="e">
        <f>'Reported Performance Table'!#REF!</f>
        <v>#REF!</v>
      </c>
      <c r="P293" t="str">
        <f t="shared" si="9"/>
        <v>No</v>
      </c>
    </row>
    <row r="294" spans="1:16" x14ac:dyDescent="0.25">
      <c r="A294" s="54">
        <v>301</v>
      </c>
      <c r="B294" s="55"/>
      <c r="D294" s="21" t="e">
        <f>VLOOKUP('Reported Performance Table'!D294,'Master List'!$B$22:$C$41,2,FALSE)</f>
        <v>#N/A</v>
      </c>
      <c r="E294" t="e">
        <f>VLOOKUP('Reported Performance Table'!E294,'Master List'!$B$45:$C$143,2,FALSE)</f>
        <v>#N/A</v>
      </c>
      <c r="F294" t="e">
        <f>VLOOKUP('Reported Performance Table'!D294,'Master List'!$B$22:$D$42,3,FALSE)</f>
        <v>#N/A</v>
      </c>
      <c r="G294" s="92" t="e">
        <f>VLOOKUP('Reported Performance Table'!C294,'Master List'!$B$11:$D$19,3,FALSE)</f>
        <v>#N/A</v>
      </c>
      <c r="H294" t="e">
        <f t="shared" si="8"/>
        <v>#N/A</v>
      </c>
      <c r="I294" t="e">
        <f>IF(VLOOKUP('Reported Performance Table'!E294,'Master List'!$B$45:$D$143,3,FALSE)="","No",VLOOKUP('Reported Performance Table'!E294,'Master List'!$B$45:$D$143,3,FALSE))</f>
        <v>#N/A</v>
      </c>
      <c r="J294" s="164" t="str">
        <f>IF('Reported Performance Table'!E294="","",
  IF('Reported Performance Table'!F294="Yes",
   IF('Reported Performance Table'!G294="Premium","Premium_LUNA_CCT","LUNA_CCT"),
   IF('Reported Performance Table'!C294="Outdoor Luminaires",
    IF(OR('Reported Performance Table'!E294="Fuel Pump Canopy Luminaires",'Reported Performance Table'!E294="Sports Lighting"),
     IF('Reported Performance Table'!G294="Premium","Premium_Sports_and_Fuel_Pump_CCT", "Sports_and_Fuel_Pump_CCT"),
     IF('Reported Performance Table'!G294="Premium","Premium_Outdoor_CCT","Outdoor_CCT")),
    IF('Reported Performance Table'!G294="Premium","Premium_CCT","Reported_CCT"))))</f>
        <v/>
      </c>
      <c r="K294" t="str">
        <f>IF('Reported Performance Table'!E294="","",IF(J294="LUNA_CCT",VLOOKUP('Reported Performance Table'!E294,'Master List'!$B$45:$E$143,4,FALSE),"Reported_BUG"))</f>
        <v/>
      </c>
      <c r="L294" t="str">
        <f>IF('Reported Performance Table'!E294="","",IF(AND('Reported Performance Table'!$F294="Yes",OR('Reported Performance Table'!$E294='Master List'!$B$45,'Reported Performance Table'!$E294='Master List'!$B$46,'Reported Performance Table'!$E294='Master List'!$B$47,'Reported Performance Table'!$E294='Master List'!$B$49,'Reported Performance Table'!$E294='Master List'!$B$51,'Reported Performance Table'!$E294='Master List'!$B$115,'Reported Performance Table'!$E294='Master List'!$B$118,'Reported Performance Table'!$E294='Master List'!$B$142)),"LUNA_Dimming","Dimming_Capability_and_Range"))</f>
        <v/>
      </c>
      <c r="M294" s="100" t="e">
        <f>'Reported Performance Table'!#REF!</f>
        <v>#REF!</v>
      </c>
      <c r="N294" s="100" t="e">
        <f>'Reported Performance Table'!#REF!</f>
        <v>#REF!</v>
      </c>
      <c r="O294" s="100" t="e">
        <f>'Reported Performance Table'!#REF!</f>
        <v>#REF!</v>
      </c>
      <c r="P294" t="str">
        <f t="shared" si="9"/>
        <v>No</v>
      </c>
    </row>
    <row r="295" spans="1:16" x14ac:dyDescent="0.25">
      <c r="A295" s="54">
        <v>302</v>
      </c>
      <c r="B295" s="55"/>
      <c r="D295" s="21" t="e">
        <f>VLOOKUP('Reported Performance Table'!D295,'Master List'!$B$22:$C$41,2,FALSE)</f>
        <v>#N/A</v>
      </c>
      <c r="E295" t="e">
        <f>VLOOKUP('Reported Performance Table'!E295,'Master List'!$B$45:$C$143,2,FALSE)</f>
        <v>#N/A</v>
      </c>
      <c r="F295" t="e">
        <f>VLOOKUP('Reported Performance Table'!D295,'Master List'!$B$22:$D$42,3,FALSE)</f>
        <v>#N/A</v>
      </c>
      <c r="G295" s="92" t="e">
        <f>VLOOKUP('Reported Performance Table'!C295,'Master List'!$B$11:$D$19,3,FALSE)</f>
        <v>#N/A</v>
      </c>
      <c r="H295" t="e">
        <f t="shared" si="8"/>
        <v>#N/A</v>
      </c>
      <c r="I295" t="e">
        <f>IF(VLOOKUP('Reported Performance Table'!E295,'Master List'!$B$45:$D$143,3,FALSE)="","No",VLOOKUP('Reported Performance Table'!E295,'Master List'!$B$45:$D$143,3,FALSE))</f>
        <v>#N/A</v>
      </c>
      <c r="J295" s="164" t="str">
        <f>IF('Reported Performance Table'!E295="","",
  IF('Reported Performance Table'!F295="Yes",
   IF('Reported Performance Table'!G295="Premium","Premium_LUNA_CCT","LUNA_CCT"),
   IF('Reported Performance Table'!C295="Outdoor Luminaires",
    IF(OR('Reported Performance Table'!E295="Fuel Pump Canopy Luminaires",'Reported Performance Table'!E295="Sports Lighting"),
     IF('Reported Performance Table'!G295="Premium","Premium_Sports_and_Fuel_Pump_CCT", "Sports_and_Fuel_Pump_CCT"),
     IF('Reported Performance Table'!G295="Premium","Premium_Outdoor_CCT","Outdoor_CCT")),
    IF('Reported Performance Table'!G295="Premium","Premium_CCT","Reported_CCT"))))</f>
        <v/>
      </c>
      <c r="K295" t="str">
        <f>IF('Reported Performance Table'!E295="","",IF(J295="LUNA_CCT",VLOOKUP('Reported Performance Table'!E295,'Master List'!$B$45:$E$143,4,FALSE),"Reported_BUG"))</f>
        <v/>
      </c>
      <c r="L295" t="str">
        <f>IF('Reported Performance Table'!E295="","",IF(AND('Reported Performance Table'!$F295="Yes",OR('Reported Performance Table'!$E295='Master List'!$B$45,'Reported Performance Table'!$E295='Master List'!$B$46,'Reported Performance Table'!$E295='Master List'!$B$47,'Reported Performance Table'!$E295='Master List'!$B$49,'Reported Performance Table'!$E295='Master List'!$B$51,'Reported Performance Table'!$E295='Master List'!$B$115,'Reported Performance Table'!$E295='Master List'!$B$118,'Reported Performance Table'!$E295='Master List'!$B$142)),"LUNA_Dimming","Dimming_Capability_and_Range"))</f>
        <v/>
      </c>
      <c r="M295" s="100" t="e">
        <f>'Reported Performance Table'!#REF!</f>
        <v>#REF!</v>
      </c>
      <c r="N295" s="100" t="e">
        <f>'Reported Performance Table'!#REF!</f>
        <v>#REF!</v>
      </c>
      <c r="O295" s="100" t="e">
        <f>'Reported Performance Table'!#REF!</f>
        <v>#REF!</v>
      </c>
      <c r="P295" t="str">
        <f t="shared" si="9"/>
        <v>No</v>
      </c>
    </row>
    <row r="296" spans="1:16" x14ac:dyDescent="0.25">
      <c r="A296" s="54">
        <v>303</v>
      </c>
      <c r="B296" s="55"/>
      <c r="D296" s="21" t="e">
        <f>VLOOKUP('Reported Performance Table'!D296,'Master List'!$B$22:$C$41,2,FALSE)</f>
        <v>#N/A</v>
      </c>
      <c r="E296" t="e">
        <f>VLOOKUP('Reported Performance Table'!E296,'Master List'!$B$45:$C$143,2,FALSE)</f>
        <v>#N/A</v>
      </c>
      <c r="F296" t="e">
        <f>VLOOKUP('Reported Performance Table'!D296,'Master List'!$B$22:$D$42,3,FALSE)</f>
        <v>#N/A</v>
      </c>
      <c r="G296" s="92" t="e">
        <f>VLOOKUP('Reported Performance Table'!C296,'Master List'!$B$11:$D$19,3,FALSE)</f>
        <v>#N/A</v>
      </c>
      <c r="H296" t="e">
        <f t="shared" si="8"/>
        <v>#N/A</v>
      </c>
      <c r="I296" t="e">
        <f>IF(VLOOKUP('Reported Performance Table'!E296,'Master List'!$B$45:$D$143,3,FALSE)="","No",VLOOKUP('Reported Performance Table'!E296,'Master List'!$B$45:$D$143,3,FALSE))</f>
        <v>#N/A</v>
      </c>
      <c r="J296" s="164" t="str">
        <f>IF('Reported Performance Table'!E296="","",
  IF('Reported Performance Table'!F296="Yes",
   IF('Reported Performance Table'!G296="Premium","Premium_LUNA_CCT","LUNA_CCT"),
   IF('Reported Performance Table'!C296="Outdoor Luminaires",
    IF(OR('Reported Performance Table'!E296="Fuel Pump Canopy Luminaires",'Reported Performance Table'!E296="Sports Lighting"),
     IF('Reported Performance Table'!G296="Premium","Premium_Sports_and_Fuel_Pump_CCT", "Sports_and_Fuel_Pump_CCT"),
     IF('Reported Performance Table'!G296="Premium","Premium_Outdoor_CCT","Outdoor_CCT")),
    IF('Reported Performance Table'!G296="Premium","Premium_CCT","Reported_CCT"))))</f>
        <v/>
      </c>
      <c r="K296" t="str">
        <f>IF('Reported Performance Table'!E296="","",IF(J296="LUNA_CCT",VLOOKUP('Reported Performance Table'!E296,'Master List'!$B$45:$E$143,4,FALSE),"Reported_BUG"))</f>
        <v/>
      </c>
      <c r="L296" t="str">
        <f>IF('Reported Performance Table'!E296="","",IF(AND('Reported Performance Table'!$F296="Yes",OR('Reported Performance Table'!$E296='Master List'!$B$45,'Reported Performance Table'!$E296='Master List'!$B$46,'Reported Performance Table'!$E296='Master List'!$B$47,'Reported Performance Table'!$E296='Master List'!$B$49,'Reported Performance Table'!$E296='Master List'!$B$51,'Reported Performance Table'!$E296='Master List'!$B$115,'Reported Performance Table'!$E296='Master List'!$B$118,'Reported Performance Table'!$E296='Master List'!$B$142)),"LUNA_Dimming","Dimming_Capability_and_Range"))</f>
        <v/>
      </c>
      <c r="M296" s="100" t="e">
        <f>'Reported Performance Table'!#REF!</f>
        <v>#REF!</v>
      </c>
      <c r="N296" s="100" t="e">
        <f>'Reported Performance Table'!#REF!</f>
        <v>#REF!</v>
      </c>
      <c r="O296" s="100" t="e">
        <f>'Reported Performance Table'!#REF!</f>
        <v>#REF!</v>
      </c>
      <c r="P296" t="str">
        <f t="shared" si="9"/>
        <v>No</v>
      </c>
    </row>
    <row r="297" spans="1:16" x14ac:dyDescent="0.25">
      <c r="A297" s="54">
        <v>304</v>
      </c>
      <c r="B297" s="55"/>
      <c r="D297" s="21" t="e">
        <f>VLOOKUP('Reported Performance Table'!D297,'Master List'!$B$22:$C$41,2,FALSE)</f>
        <v>#N/A</v>
      </c>
      <c r="E297" t="e">
        <f>VLOOKUP('Reported Performance Table'!E297,'Master List'!$B$45:$C$143,2,FALSE)</f>
        <v>#N/A</v>
      </c>
      <c r="F297" t="e">
        <f>VLOOKUP('Reported Performance Table'!D297,'Master List'!$B$22:$D$42,3,FALSE)</f>
        <v>#N/A</v>
      </c>
      <c r="G297" s="92" t="e">
        <f>VLOOKUP('Reported Performance Table'!C297,'Master List'!$B$11:$D$19,3,FALSE)</f>
        <v>#N/A</v>
      </c>
      <c r="H297" t="e">
        <f t="shared" si="8"/>
        <v>#N/A</v>
      </c>
      <c r="I297" t="e">
        <f>IF(VLOOKUP('Reported Performance Table'!E297,'Master List'!$B$45:$D$143,3,FALSE)="","No",VLOOKUP('Reported Performance Table'!E297,'Master List'!$B$45:$D$143,3,FALSE))</f>
        <v>#N/A</v>
      </c>
      <c r="J297" s="164" t="str">
        <f>IF('Reported Performance Table'!E297="","",
  IF('Reported Performance Table'!F297="Yes",
   IF('Reported Performance Table'!G297="Premium","Premium_LUNA_CCT","LUNA_CCT"),
   IF('Reported Performance Table'!C297="Outdoor Luminaires",
    IF(OR('Reported Performance Table'!E297="Fuel Pump Canopy Luminaires",'Reported Performance Table'!E297="Sports Lighting"),
     IF('Reported Performance Table'!G297="Premium","Premium_Sports_and_Fuel_Pump_CCT", "Sports_and_Fuel_Pump_CCT"),
     IF('Reported Performance Table'!G297="Premium","Premium_Outdoor_CCT","Outdoor_CCT")),
    IF('Reported Performance Table'!G297="Premium","Premium_CCT","Reported_CCT"))))</f>
        <v/>
      </c>
      <c r="K297" t="str">
        <f>IF('Reported Performance Table'!E297="","",IF(J297="LUNA_CCT",VLOOKUP('Reported Performance Table'!E297,'Master List'!$B$45:$E$143,4,FALSE),"Reported_BUG"))</f>
        <v/>
      </c>
      <c r="L297" t="str">
        <f>IF('Reported Performance Table'!E297="","",IF(AND('Reported Performance Table'!$F297="Yes",OR('Reported Performance Table'!$E297='Master List'!$B$45,'Reported Performance Table'!$E297='Master List'!$B$46,'Reported Performance Table'!$E297='Master List'!$B$47,'Reported Performance Table'!$E297='Master List'!$B$49,'Reported Performance Table'!$E297='Master List'!$B$51,'Reported Performance Table'!$E297='Master List'!$B$115,'Reported Performance Table'!$E297='Master List'!$B$118,'Reported Performance Table'!$E297='Master List'!$B$142)),"LUNA_Dimming","Dimming_Capability_and_Range"))</f>
        <v/>
      </c>
      <c r="M297" s="100" t="e">
        <f>'Reported Performance Table'!#REF!</f>
        <v>#REF!</v>
      </c>
      <c r="N297" s="100" t="e">
        <f>'Reported Performance Table'!#REF!</f>
        <v>#REF!</v>
      </c>
      <c r="O297" s="100" t="e">
        <f>'Reported Performance Table'!#REF!</f>
        <v>#REF!</v>
      </c>
      <c r="P297" t="str">
        <f t="shared" si="9"/>
        <v>No</v>
      </c>
    </row>
    <row r="298" spans="1:16" x14ac:dyDescent="0.25">
      <c r="A298" s="54">
        <v>305</v>
      </c>
      <c r="B298" s="55"/>
      <c r="D298" s="21" t="e">
        <f>VLOOKUP('Reported Performance Table'!D298,'Master List'!$B$22:$C$41,2,FALSE)</f>
        <v>#N/A</v>
      </c>
      <c r="E298" t="e">
        <f>VLOOKUP('Reported Performance Table'!E298,'Master List'!$B$45:$C$143,2,FALSE)</f>
        <v>#N/A</v>
      </c>
      <c r="F298" t="e">
        <f>VLOOKUP('Reported Performance Table'!D298,'Master List'!$B$22:$D$42,3,FALSE)</f>
        <v>#N/A</v>
      </c>
      <c r="G298" s="92" t="e">
        <f>VLOOKUP('Reported Performance Table'!C298,'Master List'!$B$11:$D$19,3,FALSE)</f>
        <v>#N/A</v>
      </c>
      <c r="H298" t="e">
        <f t="shared" si="8"/>
        <v>#N/A</v>
      </c>
      <c r="I298" t="e">
        <f>IF(VLOOKUP('Reported Performance Table'!E298,'Master List'!$B$45:$D$143,3,FALSE)="","No",VLOOKUP('Reported Performance Table'!E298,'Master List'!$B$45:$D$143,3,FALSE))</f>
        <v>#N/A</v>
      </c>
      <c r="J298" s="164" t="str">
        <f>IF('Reported Performance Table'!E298="","",
  IF('Reported Performance Table'!F298="Yes",
   IF('Reported Performance Table'!G298="Premium","Premium_LUNA_CCT","LUNA_CCT"),
   IF('Reported Performance Table'!C298="Outdoor Luminaires",
    IF(OR('Reported Performance Table'!E298="Fuel Pump Canopy Luminaires",'Reported Performance Table'!E298="Sports Lighting"),
     IF('Reported Performance Table'!G298="Premium","Premium_Sports_and_Fuel_Pump_CCT", "Sports_and_Fuel_Pump_CCT"),
     IF('Reported Performance Table'!G298="Premium","Premium_Outdoor_CCT","Outdoor_CCT")),
    IF('Reported Performance Table'!G298="Premium","Premium_CCT","Reported_CCT"))))</f>
        <v/>
      </c>
      <c r="K298" t="str">
        <f>IF('Reported Performance Table'!E298="","",IF(J298="LUNA_CCT",VLOOKUP('Reported Performance Table'!E298,'Master List'!$B$45:$E$143,4,FALSE),"Reported_BUG"))</f>
        <v/>
      </c>
      <c r="L298" t="str">
        <f>IF('Reported Performance Table'!E298="","",IF(AND('Reported Performance Table'!$F298="Yes",OR('Reported Performance Table'!$E298='Master List'!$B$45,'Reported Performance Table'!$E298='Master List'!$B$46,'Reported Performance Table'!$E298='Master List'!$B$47,'Reported Performance Table'!$E298='Master List'!$B$49,'Reported Performance Table'!$E298='Master List'!$B$51,'Reported Performance Table'!$E298='Master List'!$B$115,'Reported Performance Table'!$E298='Master List'!$B$118,'Reported Performance Table'!$E298='Master List'!$B$142)),"LUNA_Dimming","Dimming_Capability_and_Range"))</f>
        <v/>
      </c>
      <c r="M298" s="100" t="e">
        <f>'Reported Performance Table'!#REF!</f>
        <v>#REF!</v>
      </c>
      <c r="N298" s="100" t="e">
        <f>'Reported Performance Table'!#REF!</f>
        <v>#REF!</v>
      </c>
      <c r="O298" s="100" t="e">
        <f>'Reported Performance Table'!#REF!</f>
        <v>#REF!</v>
      </c>
      <c r="P298" t="str">
        <f t="shared" si="9"/>
        <v>No</v>
      </c>
    </row>
    <row r="299" spans="1:16" x14ac:dyDescent="0.25">
      <c r="A299" s="54">
        <v>306</v>
      </c>
      <c r="B299" s="55"/>
      <c r="D299" s="21" t="e">
        <f>VLOOKUP('Reported Performance Table'!D299,'Master List'!$B$22:$C$41,2,FALSE)</f>
        <v>#N/A</v>
      </c>
      <c r="E299" t="e">
        <f>VLOOKUP('Reported Performance Table'!E299,'Master List'!$B$45:$C$143,2,FALSE)</f>
        <v>#N/A</v>
      </c>
      <c r="F299" t="e">
        <f>VLOOKUP('Reported Performance Table'!D299,'Master List'!$B$22:$D$42,3,FALSE)</f>
        <v>#N/A</v>
      </c>
      <c r="G299" s="92" t="e">
        <f>VLOOKUP('Reported Performance Table'!C299,'Master List'!$B$11:$D$19,3,FALSE)</f>
        <v>#N/A</v>
      </c>
      <c r="H299" t="e">
        <f t="shared" si="8"/>
        <v>#N/A</v>
      </c>
      <c r="I299" t="e">
        <f>IF(VLOOKUP('Reported Performance Table'!E299,'Master List'!$B$45:$D$143,3,FALSE)="","No",VLOOKUP('Reported Performance Table'!E299,'Master List'!$B$45:$D$143,3,FALSE))</f>
        <v>#N/A</v>
      </c>
      <c r="J299" s="164" t="str">
        <f>IF('Reported Performance Table'!E299="","",
  IF('Reported Performance Table'!F299="Yes",
   IF('Reported Performance Table'!G299="Premium","Premium_LUNA_CCT","LUNA_CCT"),
   IF('Reported Performance Table'!C299="Outdoor Luminaires",
    IF(OR('Reported Performance Table'!E299="Fuel Pump Canopy Luminaires",'Reported Performance Table'!E299="Sports Lighting"),
     IF('Reported Performance Table'!G299="Premium","Premium_Sports_and_Fuel_Pump_CCT", "Sports_and_Fuel_Pump_CCT"),
     IF('Reported Performance Table'!G299="Premium","Premium_Outdoor_CCT","Outdoor_CCT")),
    IF('Reported Performance Table'!G299="Premium","Premium_CCT","Reported_CCT"))))</f>
        <v/>
      </c>
      <c r="K299" t="str">
        <f>IF('Reported Performance Table'!E299="","",IF(J299="LUNA_CCT",VLOOKUP('Reported Performance Table'!E299,'Master List'!$B$45:$E$143,4,FALSE),"Reported_BUG"))</f>
        <v/>
      </c>
      <c r="L299" t="str">
        <f>IF('Reported Performance Table'!E299="","",IF(AND('Reported Performance Table'!$F299="Yes",OR('Reported Performance Table'!$E299='Master List'!$B$45,'Reported Performance Table'!$E299='Master List'!$B$46,'Reported Performance Table'!$E299='Master List'!$B$47,'Reported Performance Table'!$E299='Master List'!$B$49,'Reported Performance Table'!$E299='Master List'!$B$51,'Reported Performance Table'!$E299='Master List'!$B$115,'Reported Performance Table'!$E299='Master List'!$B$118,'Reported Performance Table'!$E299='Master List'!$B$142)),"LUNA_Dimming","Dimming_Capability_and_Range"))</f>
        <v/>
      </c>
      <c r="M299" s="100" t="e">
        <f>'Reported Performance Table'!#REF!</f>
        <v>#REF!</v>
      </c>
      <c r="N299" s="100" t="e">
        <f>'Reported Performance Table'!#REF!</f>
        <v>#REF!</v>
      </c>
      <c r="O299" s="100" t="e">
        <f>'Reported Performance Table'!#REF!</f>
        <v>#REF!</v>
      </c>
      <c r="P299" t="str">
        <f t="shared" si="9"/>
        <v>No</v>
      </c>
    </row>
    <row r="300" spans="1:16" x14ac:dyDescent="0.25">
      <c r="A300" s="54">
        <v>307</v>
      </c>
      <c r="B300" s="55"/>
      <c r="D300" s="21" t="e">
        <f>VLOOKUP('Reported Performance Table'!D300,'Master List'!$B$22:$C$41,2,FALSE)</f>
        <v>#N/A</v>
      </c>
      <c r="E300" t="e">
        <f>VLOOKUP('Reported Performance Table'!E300,'Master List'!$B$45:$C$143,2,FALSE)</f>
        <v>#N/A</v>
      </c>
      <c r="F300" t="e">
        <f>VLOOKUP('Reported Performance Table'!D300,'Master List'!$B$22:$D$42,3,FALSE)</f>
        <v>#N/A</v>
      </c>
      <c r="G300" s="92" t="e">
        <f>VLOOKUP('Reported Performance Table'!C300,'Master List'!$B$11:$D$19,3,FALSE)</f>
        <v>#N/A</v>
      </c>
      <c r="H300" t="e">
        <f t="shared" si="8"/>
        <v>#N/A</v>
      </c>
      <c r="I300" t="e">
        <f>IF(VLOOKUP('Reported Performance Table'!E300,'Master List'!$B$45:$D$143,3,FALSE)="","No",VLOOKUP('Reported Performance Table'!E300,'Master List'!$B$45:$D$143,3,FALSE))</f>
        <v>#N/A</v>
      </c>
      <c r="J300" s="164" t="str">
        <f>IF('Reported Performance Table'!E300="","",
  IF('Reported Performance Table'!F300="Yes",
   IF('Reported Performance Table'!G300="Premium","Premium_LUNA_CCT","LUNA_CCT"),
   IF('Reported Performance Table'!C300="Outdoor Luminaires",
    IF(OR('Reported Performance Table'!E300="Fuel Pump Canopy Luminaires",'Reported Performance Table'!E300="Sports Lighting"),
     IF('Reported Performance Table'!G300="Premium","Premium_Sports_and_Fuel_Pump_CCT", "Sports_and_Fuel_Pump_CCT"),
     IF('Reported Performance Table'!G300="Premium","Premium_Outdoor_CCT","Outdoor_CCT")),
    IF('Reported Performance Table'!G300="Premium","Premium_CCT","Reported_CCT"))))</f>
        <v/>
      </c>
      <c r="K300" t="str">
        <f>IF('Reported Performance Table'!E300="","",IF(J300="LUNA_CCT",VLOOKUP('Reported Performance Table'!E300,'Master List'!$B$45:$E$143,4,FALSE),"Reported_BUG"))</f>
        <v/>
      </c>
      <c r="L300" t="str">
        <f>IF('Reported Performance Table'!E300="","",IF(AND('Reported Performance Table'!$F300="Yes",OR('Reported Performance Table'!$E300='Master List'!$B$45,'Reported Performance Table'!$E300='Master List'!$B$46,'Reported Performance Table'!$E300='Master List'!$B$47,'Reported Performance Table'!$E300='Master List'!$B$49,'Reported Performance Table'!$E300='Master List'!$B$51,'Reported Performance Table'!$E300='Master List'!$B$115,'Reported Performance Table'!$E300='Master List'!$B$118,'Reported Performance Table'!$E300='Master List'!$B$142)),"LUNA_Dimming","Dimming_Capability_and_Range"))</f>
        <v/>
      </c>
      <c r="M300" s="100" t="e">
        <f>'Reported Performance Table'!#REF!</f>
        <v>#REF!</v>
      </c>
      <c r="N300" s="100" t="e">
        <f>'Reported Performance Table'!#REF!</f>
        <v>#REF!</v>
      </c>
      <c r="O300" s="100" t="e">
        <f>'Reported Performance Table'!#REF!</f>
        <v>#REF!</v>
      </c>
      <c r="P300" t="str">
        <f t="shared" si="9"/>
        <v>No</v>
      </c>
    </row>
    <row r="301" spans="1:16" x14ac:dyDescent="0.25">
      <c r="A301" s="54">
        <v>308</v>
      </c>
      <c r="B301" s="55"/>
      <c r="D301" s="21" t="e">
        <f>VLOOKUP('Reported Performance Table'!D301,'Master List'!$B$22:$C$41,2,FALSE)</f>
        <v>#N/A</v>
      </c>
      <c r="E301" t="e">
        <f>VLOOKUP('Reported Performance Table'!E301,'Master List'!$B$45:$C$143,2,FALSE)</f>
        <v>#N/A</v>
      </c>
      <c r="F301" t="e">
        <f>VLOOKUP('Reported Performance Table'!D301,'Master List'!$B$22:$D$42,3,FALSE)</f>
        <v>#N/A</v>
      </c>
      <c r="G301" s="92" t="e">
        <f>VLOOKUP('Reported Performance Table'!C301,'Master List'!$B$11:$D$19,3,FALSE)</f>
        <v>#N/A</v>
      </c>
      <c r="H301" t="e">
        <f t="shared" si="8"/>
        <v>#N/A</v>
      </c>
      <c r="I301" t="e">
        <f>IF(VLOOKUP('Reported Performance Table'!E301,'Master List'!$B$45:$D$143,3,FALSE)="","No",VLOOKUP('Reported Performance Table'!E301,'Master List'!$B$45:$D$143,3,FALSE))</f>
        <v>#N/A</v>
      </c>
      <c r="J301" s="164" t="str">
        <f>IF('Reported Performance Table'!E301="","",
  IF('Reported Performance Table'!F301="Yes",
   IF('Reported Performance Table'!G301="Premium","Premium_LUNA_CCT","LUNA_CCT"),
   IF('Reported Performance Table'!C301="Outdoor Luminaires",
    IF(OR('Reported Performance Table'!E301="Fuel Pump Canopy Luminaires",'Reported Performance Table'!E301="Sports Lighting"),
     IF('Reported Performance Table'!G301="Premium","Premium_Sports_and_Fuel_Pump_CCT", "Sports_and_Fuel_Pump_CCT"),
     IF('Reported Performance Table'!G301="Premium","Premium_Outdoor_CCT","Outdoor_CCT")),
    IF('Reported Performance Table'!G301="Premium","Premium_CCT","Reported_CCT"))))</f>
        <v/>
      </c>
      <c r="K301" t="str">
        <f>IF('Reported Performance Table'!E301="","",IF(J301="LUNA_CCT",VLOOKUP('Reported Performance Table'!E301,'Master List'!$B$45:$E$143,4,FALSE),"Reported_BUG"))</f>
        <v/>
      </c>
      <c r="L301" t="str">
        <f>IF('Reported Performance Table'!E301="","",IF(AND('Reported Performance Table'!$F301="Yes",OR('Reported Performance Table'!$E301='Master List'!$B$45,'Reported Performance Table'!$E301='Master List'!$B$46,'Reported Performance Table'!$E301='Master List'!$B$47,'Reported Performance Table'!$E301='Master List'!$B$49,'Reported Performance Table'!$E301='Master List'!$B$51,'Reported Performance Table'!$E301='Master List'!$B$115,'Reported Performance Table'!$E301='Master List'!$B$118,'Reported Performance Table'!$E301='Master List'!$B$142)),"LUNA_Dimming","Dimming_Capability_and_Range"))</f>
        <v/>
      </c>
      <c r="M301" s="100" t="e">
        <f>'Reported Performance Table'!#REF!</f>
        <v>#REF!</v>
      </c>
      <c r="N301" s="100" t="e">
        <f>'Reported Performance Table'!#REF!</f>
        <v>#REF!</v>
      </c>
      <c r="O301" s="100" t="e">
        <f>'Reported Performance Table'!#REF!</f>
        <v>#REF!</v>
      </c>
      <c r="P301" t="str">
        <f t="shared" si="9"/>
        <v>No</v>
      </c>
    </row>
    <row r="302" spans="1:16" x14ac:dyDescent="0.25">
      <c r="A302" s="54">
        <v>309</v>
      </c>
      <c r="B302" s="55"/>
      <c r="D302" s="21" t="e">
        <f>VLOOKUP('Reported Performance Table'!D302,'Master List'!$B$22:$C$41,2,FALSE)</f>
        <v>#N/A</v>
      </c>
      <c r="E302" t="e">
        <f>VLOOKUP('Reported Performance Table'!E302,'Master List'!$B$45:$C$143,2,FALSE)</f>
        <v>#N/A</v>
      </c>
      <c r="F302" t="e">
        <f>VLOOKUP('Reported Performance Table'!D302,'Master List'!$B$22:$D$42,3,FALSE)</f>
        <v>#N/A</v>
      </c>
      <c r="G302" s="92" t="e">
        <f>VLOOKUP('Reported Performance Table'!C302,'Master List'!$B$11:$D$19,3,FALSE)</f>
        <v>#N/A</v>
      </c>
      <c r="H302" t="e">
        <f t="shared" si="8"/>
        <v>#N/A</v>
      </c>
      <c r="I302" t="e">
        <f>IF(VLOOKUP('Reported Performance Table'!E302,'Master List'!$B$45:$D$143,3,FALSE)="","No",VLOOKUP('Reported Performance Table'!E302,'Master List'!$B$45:$D$143,3,FALSE))</f>
        <v>#N/A</v>
      </c>
      <c r="J302" s="164" t="str">
        <f>IF('Reported Performance Table'!E302="","",
  IF('Reported Performance Table'!F302="Yes",
   IF('Reported Performance Table'!G302="Premium","Premium_LUNA_CCT","LUNA_CCT"),
   IF('Reported Performance Table'!C302="Outdoor Luminaires",
    IF(OR('Reported Performance Table'!E302="Fuel Pump Canopy Luminaires",'Reported Performance Table'!E302="Sports Lighting"),
     IF('Reported Performance Table'!G302="Premium","Premium_Sports_and_Fuel_Pump_CCT", "Sports_and_Fuel_Pump_CCT"),
     IF('Reported Performance Table'!G302="Premium","Premium_Outdoor_CCT","Outdoor_CCT")),
    IF('Reported Performance Table'!G302="Premium","Premium_CCT","Reported_CCT"))))</f>
        <v/>
      </c>
      <c r="K302" t="str">
        <f>IF('Reported Performance Table'!E302="","",IF(J302="LUNA_CCT",VLOOKUP('Reported Performance Table'!E302,'Master List'!$B$45:$E$143,4,FALSE),"Reported_BUG"))</f>
        <v/>
      </c>
      <c r="L302" t="str">
        <f>IF('Reported Performance Table'!E302="","",IF(AND('Reported Performance Table'!$F302="Yes",OR('Reported Performance Table'!$E302='Master List'!$B$45,'Reported Performance Table'!$E302='Master List'!$B$46,'Reported Performance Table'!$E302='Master List'!$B$47,'Reported Performance Table'!$E302='Master List'!$B$49,'Reported Performance Table'!$E302='Master List'!$B$51,'Reported Performance Table'!$E302='Master List'!$B$115,'Reported Performance Table'!$E302='Master List'!$B$118,'Reported Performance Table'!$E302='Master List'!$B$142)),"LUNA_Dimming","Dimming_Capability_and_Range"))</f>
        <v/>
      </c>
      <c r="M302" s="100" t="e">
        <f>'Reported Performance Table'!#REF!</f>
        <v>#REF!</v>
      </c>
      <c r="N302" s="100" t="e">
        <f>'Reported Performance Table'!#REF!</f>
        <v>#REF!</v>
      </c>
      <c r="O302" s="100" t="e">
        <f>'Reported Performance Table'!#REF!</f>
        <v>#REF!</v>
      </c>
      <c r="P302" t="str">
        <f t="shared" si="9"/>
        <v>No</v>
      </c>
    </row>
    <row r="303" spans="1:16" x14ac:dyDescent="0.25">
      <c r="A303" s="54">
        <v>310</v>
      </c>
      <c r="B303" s="55"/>
      <c r="D303" s="21" t="e">
        <f>VLOOKUP('Reported Performance Table'!D303,'Master List'!$B$22:$C$41,2,FALSE)</f>
        <v>#N/A</v>
      </c>
      <c r="E303" t="e">
        <f>VLOOKUP('Reported Performance Table'!E303,'Master List'!$B$45:$C$143,2,FALSE)</f>
        <v>#N/A</v>
      </c>
      <c r="F303" t="e">
        <f>VLOOKUP('Reported Performance Table'!D303,'Master List'!$B$22:$D$42,3,FALSE)</f>
        <v>#N/A</v>
      </c>
      <c r="G303" s="92" t="e">
        <f>VLOOKUP('Reported Performance Table'!C303,'Master List'!$B$11:$D$19,3,FALSE)</f>
        <v>#N/A</v>
      </c>
      <c r="H303" t="e">
        <f t="shared" si="8"/>
        <v>#N/A</v>
      </c>
      <c r="I303" t="e">
        <f>IF(VLOOKUP('Reported Performance Table'!E303,'Master List'!$B$45:$D$143,3,FALSE)="","No",VLOOKUP('Reported Performance Table'!E303,'Master List'!$B$45:$D$143,3,FALSE))</f>
        <v>#N/A</v>
      </c>
      <c r="J303" s="164" t="str">
        <f>IF('Reported Performance Table'!E303="","",
  IF('Reported Performance Table'!F303="Yes",
   IF('Reported Performance Table'!G303="Premium","Premium_LUNA_CCT","LUNA_CCT"),
   IF('Reported Performance Table'!C303="Outdoor Luminaires",
    IF(OR('Reported Performance Table'!E303="Fuel Pump Canopy Luminaires",'Reported Performance Table'!E303="Sports Lighting"),
     IF('Reported Performance Table'!G303="Premium","Premium_Sports_and_Fuel_Pump_CCT", "Sports_and_Fuel_Pump_CCT"),
     IF('Reported Performance Table'!G303="Premium","Premium_Outdoor_CCT","Outdoor_CCT")),
    IF('Reported Performance Table'!G303="Premium","Premium_CCT","Reported_CCT"))))</f>
        <v/>
      </c>
      <c r="K303" t="str">
        <f>IF('Reported Performance Table'!E303="","",IF(J303="LUNA_CCT",VLOOKUP('Reported Performance Table'!E303,'Master List'!$B$45:$E$143,4,FALSE),"Reported_BUG"))</f>
        <v/>
      </c>
      <c r="L303" t="str">
        <f>IF('Reported Performance Table'!E303="","",IF(AND('Reported Performance Table'!$F303="Yes",OR('Reported Performance Table'!$E303='Master List'!$B$45,'Reported Performance Table'!$E303='Master List'!$B$46,'Reported Performance Table'!$E303='Master List'!$B$47,'Reported Performance Table'!$E303='Master List'!$B$49,'Reported Performance Table'!$E303='Master List'!$B$51,'Reported Performance Table'!$E303='Master List'!$B$115,'Reported Performance Table'!$E303='Master List'!$B$118,'Reported Performance Table'!$E303='Master List'!$B$142)),"LUNA_Dimming","Dimming_Capability_and_Range"))</f>
        <v/>
      </c>
      <c r="M303" s="100" t="e">
        <f>'Reported Performance Table'!#REF!</f>
        <v>#REF!</v>
      </c>
      <c r="N303" s="100" t="e">
        <f>'Reported Performance Table'!#REF!</f>
        <v>#REF!</v>
      </c>
      <c r="O303" s="100" t="e">
        <f>'Reported Performance Table'!#REF!</f>
        <v>#REF!</v>
      </c>
      <c r="P303" t="str">
        <f t="shared" si="9"/>
        <v>No</v>
      </c>
    </row>
    <row r="304" spans="1:16" x14ac:dyDescent="0.25">
      <c r="A304" s="54">
        <v>311</v>
      </c>
      <c r="B304" s="55"/>
      <c r="D304" s="21" t="e">
        <f>VLOOKUP('Reported Performance Table'!D304,'Master List'!$B$22:$C$41,2,FALSE)</f>
        <v>#N/A</v>
      </c>
      <c r="E304" t="e">
        <f>VLOOKUP('Reported Performance Table'!E304,'Master List'!$B$45:$C$143,2,FALSE)</f>
        <v>#N/A</v>
      </c>
      <c r="F304" t="e">
        <f>VLOOKUP('Reported Performance Table'!D304,'Master List'!$B$22:$D$42,3,FALSE)</f>
        <v>#N/A</v>
      </c>
      <c r="G304" s="92" t="e">
        <f>VLOOKUP('Reported Performance Table'!C304,'Master List'!$B$11:$D$19,3,FALSE)</f>
        <v>#N/A</v>
      </c>
      <c r="H304" t="e">
        <f t="shared" si="8"/>
        <v>#N/A</v>
      </c>
      <c r="I304" t="e">
        <f>IF(VLOOKUP('Reported Performance Table'!E304,'Master List'!$B$45:$D$143,3,FALSE)="","No",VLOOKUP('Reported Performance Table'!E304,'Master List'!$B$45:$D$143,3,FALSE))</f>
        <v>#N/A</v>
      </c>
      <c r="J304" s="164" t="str">
        <f>IF('Reported Performance Table'!E304="","",
  IF('Reported Performance Table'!F304="Yes",
   IF('Reported Performance Table'!G304="Premium","Premium_LUNA_CCT","LUNA_CCT"),
   IF('Reported Performance Table'!C304="Outdoor Luminaires",
    IF(OR('Reported Performance Table'!E304="Fuel Pump Canopy Luminaires",'Reported Performance Table'!E304="Sports Lighting"),
     IF('Reported Performance Table'!G304="Premium","Premium_Sports_and_Fuel_Pump_CCT", "Sports_and_Fuel_Pump_CCT"),
     IF('Reported Performance Table'!G304="Premium","Premium_Outdoor_CCT","Outdoor_CCT")),
    IF('Reported Performance Table'!G304="Premium","Premium_CCT","Reported_CCT"))))</f>
        <v/>
      </c>
      <c r="K304" t="str">
        <f>IF('Reported Performance Table'!E304="","",IF(J304="LUNA_CCT",VLOOKUP('Reported Performance Table'!E304,'Master List'!$B$45:$E$143,4,FALSE),"Reported_BUG"))</f>
        <v/>
      </c>
      <c r="L304" t="str">
        <f>IF('Reported Performance Table'!E304="","",IF(AND('Reported Performance Table'!$F304="Yes",OR('Reported Performance Table'!$E304='Master List'!$B$45,'Reported Performance Table'!$E304='Master List'!$B$46,'Reported Performance Table'!$E304='Master List'!$B$47,'Reported Performance Table'!$E304='Master List'!$B$49,'Reported Performance Table'!$E304='Master List'!$B$51,'Reported Performance Table'!$E304='Master List'!$B$115,'Reported Performance Table'!$E304='Master List'!$B$118,'Reported Performance Table'!$E304='Master List'!$B$142)),"LUNA_Dimming","Dimming_Capability_and_Range"))</f>
        <v/>
      </c>
      <c r="M304" s="100" t="e">
        <f>'Reported Performance Table'!#REF!</f>
        <v>#REF!</v>
      </c>
      <c r="N304" s="100" t="e">
        <f>'Reported Performance Table'!#REF!</f>
        <v>#REF!</v>
      </c>
      <c r="O304" s="100" t="e">
        <f>'Reported Performance Table'!#REF!</f>
        <v>#REF!</v>
      </c>
      <c r="P304" t="str">
        <f t="shared" si="9"/>
        <v>No</v>
      </c>
    </row>
    <row r="305" spans="1:16" x14ac:dyDescent="0.25">
      <c r="A305" s="54">
        <v>312</v>
      </c>
      <c r="B305" s="55"/>
      <c r="D305" s="21" t="e">
        <f>VLOOKUP('Reported Performance Table'!D305,'Master List'!$B$22:$C$41,2,FALSE)</f>
        <v>#N/A</v>
      </c>
      <c r="E305" t="e">
        <f>VLOOKUP('Reported Performance Table'!E305,'Master List'!$B$45:$C$143,2,FALSE)</f>
        <v>#N/A</v>
      </c>
      <c r="F305" t="e">
        <f>VLOOKUP('Reported Performance Table'!D305,'Master List'!$B$22:$D$42,3,FALSE)</f>
        <v>#N/A</v>
      </c>
      <c r="G305" s="92" t="e">
        <f>VLOOKUP('Reported Performance Table'!C305,'Master List'!$B$11:$D$19,3,FALSE)</f>
        <v>#N/A</v>
      </c>
      <c r="H305" t="e">
        <f t="shared" si="8"/>
        <v>#N/A</v>
      </c>
      <c r="I305" t="e">
        <f>IF(VLOOKUP('Reported Performance Table'!E305,'Master List'!$B$45:$D$143,3,FALSE)="","No",VLOOKUP('Reported Performance Table'!E305,'Master List'!$B$45:$D$143,3,FALSE))</f>
        <v>#N/A</v>
      </c>
      <c r="J305" s="164" t="str">
        <f>IF('Reported Performance Table'!E305="","",
  IF('Reported Performance Table'!F305="Yes",
   IF('Reported Performance Table'!G305="Premium","Premium_LUNA_CCT","LUNA_CCT"),
   IF('Reported Performance Table'!C305="Outdoor Luminaires",
    IF(OR('Reported Performance Table'!E305="Fuel Pump Canopy Luminaires",'Reported Performance Table'!E305="Sports Lighting"),
     IF('Reported Performance Table'!G305="Premium","Premium_Sports_and_Fuel_Pump_CCT", "Sports_and_Fuel_Pump_CCT"),
     IF('Reported Performance Table'!G305="Premium","Premium_Outdoor_CCT","Outdoor_CCT")),
    IF('Reported Performance Table'!G305="Premium","Premium_CCT","Reported_CCT"))))</f>
        <v/>
      </c>
      <c r="K305" t="str">
        <f>IF('Reported Performance Table'!E305="","",IF(J305="LUNA_CCT",VLOOKUP('Reported Performance Table'!E305,'Master List'!$B$45:$E$143,4,FALSE),"Reported_BUG"))</f>
        <v/>
      </c>
      <c r="L305" t="str">
        <f>IF('Reported Performance Table'!E305="","",IF(AND('Reported Performance Table'!$F305="Yes",OR('Reported Performance Table'!$E305='Master List'!$B$45,'Reported Performance Table'!$E305='Master List'!$B$46,'Reported Performance Table'!$E305='Master List'!$B$47,'Reported Performance Table'!$E305='Master List'!$B$49,'Reported Performance Table'!$E305='Master List'!$B$51,'Reported Performance Table'!$E305='Master List'!$B$115,'Reported Performance Table'!$E305='Master List'!$B$118,'Reported Performance Table'!$E305='Master List'!$B$142)),"LUNA_Dimming","Dimming_Capability_and_Range"))</f>
        <v/>
      </c>
      <c r="M305" s="100" t="e">
        <f>'Reported Performance Table'!#REF!</f>
        <v>#REF!</v>
      </c>
      <c r="N305" s="100" t="e">
        <f>'Reported Performance Table'!#REF!</f>
        <v>#REF!</v>
      </c>
      <c r="O305" s="100" t="e">
        <f>'Reported Performance Table'!#REF!</f>
        <v>#REF!</v>
      </c>
      <c r="P305" t="str">
        <f t="shared" si="9"/>
        <v>No</v>
      </c>
    </row>
    <row r="306" spans="1:16" x14ac:dyDescent="0.25">
      <c r="A306" s="54">
        <v>313</v>
      </c>
      <c r="B306" s="55"/>
      <c r="D306" s="21" t="e">
        <f>VLOOKUP('Reported Performance Table'!D306,'Master List'!$B$22:$C$41,2,FALSE)</f>
        <v>#N/A</v>
      </c>
      <c r="E306" t="e">
        <f>VLOOKUP('Reported Performance Table'!E306,'Master List'!$B$45:$C$143,2,FALSE)</f>
        <v>#N/A</v>
      </c>
      <c r="F306" t="e">
        <f>VLOOKUP('Reported Performance Table'!D306,'Master List'!$B$22:$D$42,3,FALSE)</f>
        <v>#N/A</v>
      </c>
      <c r="G306" s="92" t="e">
        <f>VLOOKUP('Reported Performance Table'!C306,'Master List'!$B$11:$D$19,3,FALSE)</f>
        <v>#N/A</v>
      </c>
      <c r="H306" t="e">
        <f t="shared" si="8"/>
        <v>#N/A</v>
      </c>
      <c r="I306" t="e">
        <f>IF(VLOOKUP('Reported Performance Table'!E306,'Master List'!$B$45:$D$143,3,FALSE)="","No",VLOOKUP('Reported Performance Table'!E306,'Master List'!$B$45:$D$143,3,FALSE))</f>
        <v>#N/A</v>
      </c>
      <c r="J306" s="164" t="str">
        <f>IF('Reported Performance Table'!E306="","",
  IF('Reported Performance Table'!F306="Yes",
   IF('Reported Performance Table'!G306="Premium","Premium_LUNA_CCT","LUNA_CCT"),
   IF('Reported Performance Table'!C306="Outdoor Luminaires",
    IF(OR('Reported Performance Table'!E306="Fuel Pump Canopy Luminaires",'Reported Performance Table'!E306="Sports Lighting"),
     IF('Reported Performance Table'!G306="Premium","Premium_Sports_and_Fuel_Pump_CCT", "Sports_and_Fuel_Pump_CCT"),
     IF('Reported Performance Table'!G306="Premium","Premium_Outdoor_CCT","Outdoor_CCT")),
    IF('Reported Performance Table'!G306="Premium","Premium_CCT","Reported_CCT"))))</f>
        <v/>
      </c>
      <c r="K306" t="str">
        <f>IF('Reported Performance Table'!E306="","",IF(J306="LUNA_CCT",VLOOKUP('Reported Performance Table'!E306,'Master List'!$B$45:$E$143,4,FALSE),"Reported_BUG"))</f>
        <v/>
      </c>
      <c r="L306" t="str">
        <f>IF('Reported Performance Table'!E306="","",IF(AND('Reported Performance Table'!$F306="Yes",OR('Reported Performance Table'!$E306='Master List'!$B$45,'Reported Performance Table'!$E306='Master List'!$B$46,'Reported Performance Table'!$E306='Master List'!$B$47,'Reported Performance Table'!$E306='Master List'!$B$49,'Reported Performance Table'!$E306='Master List'!$B$51,'Reported Performance Table'!$E306='Master List'!$B$115,'Reported Performance Table'!$E306='Master List'!$B$118,'Reported Performance Table'!$E306='Master List'!$B$142)),"LUNA_Dimming","Dimming_Capability_and_Range"))</f>
        <v/>
      </c>
      <c r="M306" s="100" t="e">
        <f>'Reported Performance Table'!#REF!</f>
        <v>#REF!</v>
      </c>
      <c r="N306" s="100" t="e">
        <f>'Reported Performance Table'!#REF!</f>
        <v>#REF!</v>
      </c>
      <c r="O306" s="100" t="e">
        <f>'Reported Performance Table'!#REF!</f>
        <v>#REF!</v>
      </c>
      <c r="P306" t="str">
        <f t="shared" si="9"/>
        <v>No</v>
      </c>
    </row>
    <row r="307" spans="1:16" x14ac:dyDescent="0.25">
      <c r="A307" s="54">
        <v>314</v>
      </c>
      <c r="B307" s="55"/>
      <c r="D307" s="21" t="e">
        <f>VLOOKUP('Reported Performance Table'!D307,'Master List'!$B$22:$C$41,2,FALSE)</f>
        <v>#N/A</v>
      </c>
      <c r="E307" t="e">
        <f>VLOOKUP('Reported Performance Table'!E307,'Master List'!$B$45:$C$143,2,FALSE)</f>
        <v>#N/A</v>
      </c>
      <c r="F307" t="e">
        <f>VLOOKUP('Reported Performance Table'!D307,'Master List'!$B$22:$D$42,3,FALSE)</f>
        <v>#N/A</v>
      </c>
      <c r="G307" s="92" t="e">
        <f>VLOOKUP('Reported Performance Table'!C307,'Master List'!$B$11:$D$19,3,FALSE)</f>
        <v>#N/A</v>
      </c>
      <c r="H307" t="e">
        <f t="shared" si="8"/>
        <v>#N/A</v>
      </c>
      <c r="I307" t="e">
        <f>IF(VLOOKUP('Reported Performance Table'!E307,'Master List'!$B$45:$D$143,3,FALSE)="","No",VLOOKUP('Reported Performance Table'!E307,'Master List'!$B$45:$D$143,3,FALSE))</f>
        <v>#N/A</v>
      </c>
      <c r="J307" s="164" t="str">
        <f>IF('Reported Performance Table'!E307="","",
  IF('Reported Performance Table'!F307="Yes",
   IF('Reported Performance Table'!G307="Premium","Premium_LUNA_CCT","LUNA_CCT"),
   IF('Reported Performance Table'!C307="Outdoor Luminaires",
    IF(OR('Reported Performance Table'!E307="Fuel Pump Canopy Luminaires",'Reported Performance Table'!E307="Sports Lighting"),
     IF('Reported Performance Table'!G307="Premium","Premium_Sports_and_Fuel_Pump_CCT", "Sports_and_Fuel_Pump_CCT"),
     IF('Reported Performance Table'!G307="Premium","Premium_Outdoor_CCT","Outdoor_CCT")),
    IF('Reported Performance Table'!G307="Premium","Premium_CCT","Reported_CCT"))))</f>
        <v/>
      </c>
      <c r="K307" t="str">
        <f>IF('Reported Performance Table'!E307="","",IF(J307="LUNA_CCT",VLOOKUP('Reported Performance Table'!E307,'Master List'!$B$45:$E$143,4,FALSE),"Reported_BUG"))</f>
        <v/>
      </c>
      <c r="L307" t="str">
        <f>IF('Reported Performance Table'!E307="","",IF(AND('Reported Performance Table'!$F307="Yes",OR('Reported Performance Table'!$E307='Master List'!$B$45,'Reported Performance Table'!$E307='Master List'!$B$46,'Reported Performance Table'!$E307='Master List'!$B$47,'Reported Performance Table'!$E307='Master List'!$B$49,'Reported Performance Table'!$E307='Master List'!$B$51,'Reported Performance Table'!$E307='Master List'!$B$115,'Reported Performance Table'!$E307='Master List'!$B$118,'Reported Performance Table'!$E307='Master List'!$B$142)),"LUNA_Dimming","Dimming_Capability_and_Range"))</f>
        <v/>
      </c>
      <c r="M307" s="100" t="e">
        <f>'Reported Performance Table'!#REF!</f>
        <v>#REF!</v>
      </c>
      <c r="N307" s="100" t="e">
        <f>'Reported Performance Table'!#REF!</f>
        <v>#REF!</v>
      </c>
      <c r="O307" s="100" t="e">
        <f>'Reported Performance Table'!#REF!</f>
        <v>#REF!</v>
      </c>
      <c r="P307" t="str">
        <f t="shared" si="9"/>
        <v>No</v>
      </c>
    </row>
    <row r="308" spans="1:16" x14ac:dyDescent="0.25">
      <c r="A308" s="54">
        <v>315</v>
      </c>
      <c r="B308" s="55"/>
      <c r="D308" s="21" t="e">
        <f>VLOOKUP('Reported Performance Table'!D308,'Master List'!$B$22:$C$41,2,FALSE)</f>
        <v>#N/A</v>
      </c>
      <c r="E308" t="e">
        <f>VLOOKUP('Reported Performance Table'!E308,'Master List'!$B$45:$C$143,2,FALSE)</f>
        <v>#N/A</v>
      </c>
      <c r="F308" t="e">
        <f>VLOOKUP('Reported Performance Table'!D308,'Master List'!$B$22:$D$42,3,FALSE)</f>
        <v>#N/A</v>
      </c>
      <c r="G308" s="92" t="e">
        <f>VLOOKUP('Reported Performance Table'!C308,'Master List'!$B$11:$D$19,3,FALSE)</f>
        <v>#N/A</v>
      </c>
      <c r="H308" t="e">
        <f t="shared" si="8"/>
        <v>#N/A</v>
      </c>
      <c r="I308" t="e">
        <f>IF(VLOOKUP('Reported Performance Table'!E308,'Master List'!$B$45:$D$143,3,FALSE)="","No",VLOOKUP('Reported Performance Table'!E308,'Master List'!$B$45:$D$143,3,FALSE))</f>
        <v>#N/A</v>
      </c>
      <c r="J308" s="164" t="str">
        <f>IF('Reported Performance Table'!E308="","",
  IF('Reported Performance Table'!F308="Yes",
   IF('Reported Performance Table'!G308="Premium","Premium_LUNA_CCT","LUNA_CCT"),
   IF('Reported Performance Table'!C308="Outdoor Luminaires",
    IF(OR('Reported Performance Table'!E308="Fuel Pump Canopy Luminaires",'Reported Performance Table'!E308="Sports Lighting"),
     IF('Reported Performance Table'!G308="Premium","Premium_Sports_and_Fuel_Pump_CCT", "Sports_and_Fuel_Pump_CCT"),
     IF('Reported Performance Table'!G308="Premium","Premium_Outdoor_CCT","Outdoor_CCT")),
    IF('Reported Performance Table'!G308="Premium","Premium_CCT","Reported_CCT"))))</f>
        <v/>
      </c>
      <c r="K308" t="str">
        <f>IF('Reported Performance Table'!E308="","",IF(J308="LUNA_CCT",VLOOKUP('Reported Performance Table'!E308,'Master List'!$B$45:$E$143,4,FALSE),"Reported_BUG"))</f>
        <v/>
      </c>
      <c r="L308" t="str">
        <f>IF('Reported Performance Table'!E308="","",IF(AND('Reported Performance Table'!$F308="Yes",OR('Reported Performance Table'!$E308='Master List'!$B$45,'Reported Performance Table'!$E308='Master List'!$B$46,'Reported Performance Table'!$E308='Master List'!$B$47,'Reported Performance Table'!$E308='Master List'!$B$49,'Reported Performance Table'!$E308='Master List'!$B$51,'Reported Performance Table'!$E308='Master List'!$B$115,'Reported Performance Table'!$E308='Master List'!$B$118,'Reported Performance Table'!$E308='Master List'!$B$142)),"LUNA_Dimming","Dimming_Capability_and_Range"))</f>
        <v/>
      </c>
      <c r="M308" s="100" t="e">
        <f>'Reported Performance Table'!#REF!</f>
        <v>#REF!</v>
      </c>
      <c r="N308" s="100" t="e">
        <f>'Reported Performance Table'!#REF!</f>
        <v>#REF!</v>
      </c>
      <c r="O308" s="100" t="e">
        <f>'Reported Performance Table'!#REF!</f>
        <v>#REF!</v>
      </c>
      <c r="P308" t="str">
        <f t="shared" si="9"/>
        <v>No</v>
      </c>
    </row>
    <row r="309" spans="1:16" x14ac:dyDescent="0.25">
      <c r="A309" s="54">
        <v>316</v>
      </c>
      <c r="B309" s="55"/>
      <c r="D309" s="21" t="e">
        <f>VLOOKUP('Reported Performance Table'!D309,'Master List'!$B$22:$C$41,2,FALSE)</f>
        <v>#N/A</v>
      </c>
      <c r="E309" t="e">
        <f>VLOOKUP('Reported Performance Table'!E309,'Master List'!$B$45:$C$143,2,FALSE)</f>
        <v>#N/A</v>
      </c>
      <c r="F309" t="e">
        <f>VLOOKUP('Reported Performance Table'!D309,'Master List'!$B$22:$D$42,3,FALSE)</f>
        <v>#N/A</v>
      </c>
      <c r="G309" s="92" t="e">
        <f>VLOOKUP('Reported Performance Table'!C309,'Master List'!$B$11:$D$19,3,FALSE)</f>
        <v>#N/A</v>
      </c>
      <c r="H309" t="e">
        <f t="shared" si="8"/>
        <v>#N/A</v>
      </c>
      <c r="I309" t="e">
        <f>IF(VLOOKUP('Reported Performance Table'!E309,'Master List'!$B$45:$D$143,3,FALSE)="","No",VLOOKUP('Reported Performance Table'!E309,'Master List'!$B$45:$D$143,3,FALSE))</f>
        <v>#N/A</v>
      </c>
      <c r="J309" s="164" t="str">
        <f>IF('Reported Performance Table'!E309="","",
  IF('Reported Performance Table'!F309="Yes",
   IF('Reported Performance Table'!G309="Premium","Premium_LUNA_CCT","LUNA_CCT"),
   IF('Reported Performance Table'!C309="Outdoor Luminaires",
    IF(OR('Reported Performance Table'!E309="Fuel Pump Canopy Luminaires",'Reported Performance Table'!E309="Sports Lighting"),
     IF('Reported Performance Table'!G309="Premium","Premium_Sports_and_Fuel_Pump_CCT", "Sports_and_Fuel_Pump_CCT"),
     IF('Reported Performance Table'!G309="Premium","Premium_Outdoor_CCT","Outdoor_CCT")),
    IF('Reported Performance Table'!G309="Premium","Premium_CCT","Reported_CCT"))))</f>
        <v/>
      </c>
      <c r="K309" t="str">
        <f>IF('Reported Performance Table'!E309="","",IF(J309="LUNA_CCT",VLOOKUP('Reported Performance Table'!E309,'Master List'!$B$45:$E$143,4,FALSE),"Reported_BUG"))</f>
        <v/>
      </c>
      <c r="L309" t="str">
        <f>IF('Reported Performance Table'!E309="","",IF(AND('Reported Performance Table'!$F309="Yes",OR('Reported Performance Table'!$E309='Master List'!$B$45,'Reported Performance Table'!$E309='Master List'!$B$46,'Reported Performance Table'!$E309='Master List'!$B$47,'Reported Performance Table'!$E309='Master List'!$B$49,'Reported Performance Table'!$E309='Master List'!$B$51,'Reported Performance Table'!$E309='Master List'!$B$115,'Reported Performance Table'!$E309='Master List'!$B$118,'Reported Performance Table'!$E309='Master List'!$B$142)),"LUNA_Dimming","Dimming_Capability_and_Range"))</f>
        <v/>
      </c>
      <c r="M309" s="100" t="e">
        <f>'Reported Performance Table'!#REF!</f>
        <v>#REF!</v>
      </c>
      <c r="N309" s="100" t="e">
        <f>'Reported Performance Table'!#REF!</f>
        <v>#REF!</v>
      </c>
      <c r="O309" s="100" t="e">
        <f>'Reported Performance Table'!#REF!</f>
        <v>#REF!</v>
      </c>
      <c r="P309" t="str">
        <f t="shared" si="9"/>
        <v>No</v>
      </c>
    </row>
    <row r="310" spans="1:16" x14ac:dyDescent="0.25">
      <c r="A310" s="54">
        <v>317</v>
      </c>
      <c r="B310" s="55"/>
      <c r="D310" s="21" t="e">
        <f>VLOOKUP('Reported Performance Table'!D310,'Master List'!$B$22:$C$41,2,FALSE)</f>
        <v>#N/A</v>
      </c>
      <c r="E310" t="e">
        <f>VLOOKUP('Reported Performance Table'!E310,'Master List'!$B$45:$C$143,2,FALSE)</f>
        <v>#N/A</v>
      </c>
      <c r="F310" t="e">
        <f>VLOOKUP('Reported Performance Table'!D310,'Master List'!$B$22:$D$42,3,FALSE)</f>
        <v>#N/A</v>
      </c>
      <c r="G310" s="92" t="e">
        <f>VLOOKUP('Reported Performance Table'!C310,'Master List'!$B$11:$D$19,3,FALSE)</f>
        <v>#N/A</v>
      </c>
      <c r="H310" t="e">
        <f t="shared" si="8"/>
        <v>#N/A</v>
      </c>
      <c r="I310" t="e">
        <f>IF(VLOOKUP('Reported Performance Table'!E310,'Master List'!$B$45:$D$143,3,FALSE)="","No",VLOOKUP('Reported Performance Table'!E310,'Master List'!$B$45:$D$143,3,FALSE))</f>
        <v>#N/A</v>
      </c>
      <c r="J310" s="164" t="str">
        <f>IF('Reported Performance Table'!E310="","",
  IF('Reported Performance Table'!F310="Yes",
   IF('Reported Performance Table'!G310="Premium","Premium_LUNA_CCT","LUNA_CCT"),
   IF('Reported Performance Table'!C310="Outdoor Luminaires",
    IF(OR('Reported Performance Table'!E310="Fuel Pump Canopy Luminaires",'Reported Performance Table'!E310="Sports Lighting"),
     IF('Reported Performance Table'!G310="Premium","Premium_Sports_and_Fuel_Pump_CCT", "Sports_and_Fuel_Pump_CCT"),
     IF('Reported Performance Table'!G310="Premium","Premium_Outdoor_CCT","Outdoor_CCT")),
    IF('Reported Performance Table'!G310="Premium","Premium_CCT","Reported_CCT"))))</f>
        <v/>
      </c>
      <c r="K310" t="str">
        <f>IF('Reported Performance Table'!E310="","",IF(J310="LUNA_CCT",VLOOKUP('Reported Performance Table'!E310,'Master List'!$B$45:$E$143,4,FALSE),"Reported_BUG"))</f>
        <v/>
      </c>
      <c r="L310" t="str">
        <f>IF('Reported Performance Table'!E310="","",IF(AND('Reported Performance Table'!$F310="Yes",OR('Reported Performance Table'!$E310='Master List'!$B$45,'Reported Performance Table'!$E310='Master List'!$B$46,'Reported Performance Table'!$E310='Master List'!$B$47,'Reported Performance Table'!$E310='Master List'!$B$49,'Reported Performance Table'!$E310='Master List'!$B$51,'Reported Performance Table'!$E310='Master List'!$B$115,'Reported Performance Table'!$E310='Master List'!$B$118,'Reported Performance Table'!$E310='Master List'!$B$142)),"LUNA_Dimming","Dimming_Capability_and_Range"))</f>
        <v/>
      </c>
      <c r="M310" s="100" t="e">
        <f>'Reported Performance Table'!#REF!</f>
        <v>#REF!</v>
      </c>
      <c r="N310" s="100" t="e">
        <f>'Reported Performance Table'!#REF!</f>
        <v>#REF!</v>
      </c>
      <c r="O310" s="100" t="e">
        <f>'Reported Performance Table'!#REF!</f>
        <v>#REF!</v>
      </c>
      <c r="P310" t="str">
        <f t="shared" si="9"/>
        <v>No</v>
      </c>
    </row>
    <row r="311" spans="1:16" x14ac:dyDescent="0.25">
      <c r="A311" s="54">
        <v>318</v>
      </c>
      <c r="B311" s="55"/>
      <c r="D311" s="21" t="e">
        <f>VLOOKUP('Reported Performance Table'!D311,'Master List'!$B$22:$C$41,2,FALSE)</f>
        <v>#N/A</v>
      </c>
      <c r="E311" t="e">
        <f>VLOOKUP('Reported Performance Table'!E311,'Master List'!$B$45:$C$143,2,FALSE)</f>
        <v>#N/A</v>
      </c>
      <c r="F311" t="e">
        <f>VLOOKUP('Reported Performance Table'!D311,'Master List'!$B$22:$D$42,3,FALSE)</f>
        <v>#N/A</v>
      </c>
      <c r="G311" s="92" t="e">
        <f>VLOOKUP('Reported Performance Table'!C311,'Master List'!$B$11:$D$19,3,FALSE)</f>
        <v>#N/A</v>
      </c>
      <c r="H311" t="e">
        <f t="shared" si="8"/>
        <v>#N/A</v>
      </c>
      <c r="I311" t="e">
        <f>IF(VLOOKUP('Reported Performance Table'!E311,'Master List'!$B$45:$D$143,3,FALSE)="","No",VLOOKUP('Reported Performance Table'!E311,'Master List'!$B$45:$D$143,3,FALSE))</f>
        <v>#N/A</v>
      </c>
      <c r="J311" s="164" t="str">
        <f>IF('Reported Performance Table'!E311="","",
  IF('Reported Performance Table'!F311="Yes",
   IF('Reported Performance Table'!G311="Premium","Premium_LUNA_CCT","LUNA_CCT"),
   IF('Reported Performance Table'!C311="Outdoor Luminaires",
    IF(OR('Reported Performance Table'!E311="Fuel Pump Canopy Luminaires",'Reported Performance Table'!E311="Sports Lighting"),
     IF('Reported Performance Table'!G311="Premium","Premium_Sports_and_Fuel_Pump_CCT", "Sports_and_Fuel_Pump_CCT"),
     IF('Reported Performance Table'!G311="Premium","Premium_Outdoor_CCT","Outdoor_CCT")),
    IF('Reported Performance Table'!G311="Premium","Premium_CCT","Reported_CCT"))))</f>
        <v/>
      </c>
      <c r="K311" t="str">
        <f>IF('Reported Performance Table'!E311="","",IF(J311="LUNA_CCT",VLOOKUP('Reported Performance Table'!E311,'Master List'!$B$45:$E$143,4,FALSE),"Reported_BUG"))</f>
        <v/>
      </c>
      <c r="L311" t="str">
        <f>IF('Reported Performance Table'!E311="","",IF(AND('Reported Performance Table'!$F311="Yes",OR('Reported Performance Table'!$E311='Master List'!$B$45,'Reported Performance Table'!$E311='Master List'!$B$46,'Reported Performance Table'!$E311='Master List'!$B$47,'Reported Performance Table'!$E311='Master List'!$B$49,'Reported Performance Table'!$E311='Master List'!$B$51,'Reported Performance Table'!$E311='Master List'!$B$115,'Reported Performance Table'!$E311='Master List'!$B$118,'Reported Performance Table'!$E311='Master List'!$B$142)),"LUNA_Dimming","Dimming_Capability_and_Range"))</f>
        <v/>
      </c>
      <c r="M311" s="100" t="e">
        <f>'Reported Performance Table'!#REF!</f>
        <v>#REF!</v>
      </c>
      <c r="N311" s="100" t="e">
        <f>'Reported Performance Table'!#REF!</f>
        <v>#REF!</v>
      </c>
      <c r="O311" s="100" t="e">
        <f>'Reported Performance Table'!#REF!</f>
        <v>#REF!</v>
      </c>
      <c r="P311" t="str">
        <f t="shared" si="9"/>
        <v>No</v>
      </c>
    </row>
    <row r="312" spans="1:16" x14ac:dyDescent="0.25">
      <c r="A312" s="54">
        <v>319</v>
      </c>
      <c r="B312" s="55"/>
      <c r="D312" s="21" t="e">
        <f>VLOOKUP('Reported Performance Table'!D312,'Master List'!$B$22:$C$41,2,FALSE)</f>
        <v>#N/A</v>
      </c>
      <c r="E312" t="e">
        <f>VLOOKUP('Reported Performance Table'!E312,'Master List'!$B$45:$C$143,2,FALSE)</f>
        <v>#N/A</v>
      </c>
      <c r="F312" t="e">
        <f>VLOOKUP('Reported Performance Table'!D312,'Master List'!$B$22:$D$42,3,FALSE)</f>
        <v>#N/A</v>
      </c>
      <c r="G312" s="92" t="e">
        <f>VLOOKUP('Reported Performance Table'!C312,'Master List'!$B$11:$D$19,3,FALSE)</f>
        <v>#N/A</v>
      </c>
      <c r="H312" t="e">
        <f t="shared" si="8"/>
        <v>#N/A</v>
      </c>
      <c r="I312" t="e">
        <f>IF(VLOOKUP('Reported Performance Table'!E312,'Master List'!$B$45:$D$143,3,FALSE)="","No",VLOOKUP('Reported Performance Table'!E312,'Master List'!$B$45:$D$143,3,FALSE))</f>
        <v>#N/A</v>
      </c>
      <c r="J312" s="164" t="str">
        <f>IF('Reported Performance Table'!E312="","",
  IF('Reported Performance Table'!F312="Yes",
   IF('Reported Performance Table'!G312="Premium","Premium_LUNA_CCT","LUNA_CCT"),
   IF('Reported Performance Table'!C312="Outdoor Luminaires",
    IF(OR('Reported Performance Table'!E312="Fuel Pump Canopy Luminaires",'Reported Performance Table'!E312="Sports Lighting"),
     IF('Reported Performance Table'!G312="Premium","Premium_Sports_and_Fuel_Pump_CCT", "Sports_and_Fuel_Pump_CCT"),
     IF('Reported Performance Table'!G312="Premium","Premium_Outdoor_CCT","Outdoor_CCT")),
    IF('Reported Performance Table'!G312="Premium","Premium_CCT","Reported_CCT"))))</f>
        <v/>
      </c>
      <c r="K312" t="str">
        <f>IF('Reported Performance Table'!E312="","",IF(J312="LUNA_CCT",VLOOKUP('Reported Performance Table'!E312,'Master List'!$B$45:$E$143,4,FALSE),"Reported_BUG"))</f>
        <v/>
      </c>
      <c r="L312" t="str">
        <f>IF('Reported Performance Table'!E312="","",IF(AND('Reported Performance Table'!$F312="Yes",OR('Reported Performance Table'!$E312='Master List'!$B$45,'Reported Performance Table'!$E312='Master List'!$B$46,'Reported Performance Table'!$E312='Master List'!$B$47,'Reported Performance Table'!$E312='Master List'!$B$49,'Reported Performance Table'!$E312='Master List'!$B$51,'Reported Performance Table'!$E312='Master List'!$B$115,'Reported Performance Table'!$E312='Master List'!$B$118,'Reported Performance Table'!$E312='Master List'!$B$142)),"LUNA_Dimming","Dimming_Capability_and_Range"))</f>
        <v/>
      </c>
      <c r="M312" s="100" t="e">
        <f>'Reported Performance Table'!#REF!</f>
        <v>#REF!</v>
      </c>
      <c r="N312" s="100" t="e">
        <f>'Reported Performance Table'!#REF!</f>
        <v>#REF!</v>
      </c>
      <c r="O312" s="100" t="e">
        <f>'Reported Performance Table'!#REF!</f>
        <v>#REF!</v>
      </c>
      <c r="P312" t="str">
        <f t="shared" si="9"/>
        <v>No</v>
      </c>
    </row>
    <row r="313" spans="1:16" x14ac:dyDescent="0.25">
      <c r="A313" s="54">
        <v>320</v>
      </c>
      <c r="B313" s="55"/>
      <c r="D313" s="21" t="e">
        <f>VLOOKUP('Reported Performance Table'!D313,'Master List'!$B$22:$C$41,2,FALSE)</f>
        <v>#N/A</v>
      </c>
      <c r="E313" t="e">
        <f>VLOOKUP('Reported Performance Table'!E313,'Master List'!$B$45:$C$143,2,FALSE)</f>
        <v>#N/A</v>
      </c>
      <c r="F313" t="e">
        <f>VLOOKUP('Reported Performance Table'!D313,'Master List'!$B$22:$D$42,3,FALSE)</f>
        <v>#N/A</v>
      </c>
      <c r="G313" s="92" t="e">
        <f>VLOOKUP('Reported Performance Table'!C313,'Master List'!$B$11:$D$19,3,FALSE)</f>
        <v>#N/A</v>
      </c>
      <c r="H313" t="e">
        <f t="shared" si="8"/>
        <v>#N/A</v>
      </c>
      <c r="I313" t="e">
        <f>IF(VLOOKUP('Reported Performance Table'!E313,'Master List'!$B$45:$D$143,3,FALSE)="","No",VLOOKUP('Reported Performance Table'!E313,'Master List'!$B$45:$D$143,3,FALSE))</f>
        <v>#N/A</v>
      </c>
      <c r="J313" s="164" t="str">
        <f>IF('Reported Performance Table'!E313="","",
  IF('Reported Performance Table'!F313="Yes",
   IF('Reported Performance Table'!G313="Premium","Premium_LUNA_CCT","LUNA_CCT"),
   IF('Reported Performance Table'!C313="Outdoor Luminaires",
    IF(OR('Reported Performance Table'!E313="Fuel Pump Canopy Luminaires",'Reported Performance Table'!E313="Sports Lighting"),
     IF('Reported Performance Table'!G313="Premium","Premium_Sports_and_Fuel_Pump_CCT", "Sports_and_Fuel_Pump_CCT"),
     IF('Reported Performance Table'!G313="Premium","Premium_Outdoor_CCT","Outdoor_CCT")),
    IF('Reported Performance Table'!G313="Premium","Premium_CCT","Reported_CCT"))))</f>
        <v/>
      </c>
      <c r="K313" t="str">
        <f>IF('Reported Performance Table'!E313="","",IF(J313="LUNA_CCT",VLOOKUP('Reported Performance Table'!E313,'Master List'!$B$45:$E$143,4,FALSE),"Reported_BUG"))</f>
        <v/>
      </c>
      <c r="L313" t="str">
        <f>IF('Reported Performance Table'!E313="","",IF(AND('Reported Performance Table'!$F313="Yes",OR('Reported Performance Table'!$E313='Master List'!$B$45,'Reported Performance Table'!$E313='Master List'!$B$46,'Reported Performance Table'!$E313='Master List'!$B$47,'Reported Performance Table'!$E313='Master List'!$B$49,'Reported Performance Table'!$E313='Master List'!$B$51,'Reported Performance Table'!$E313='Master List'!$B$115,'Reported Performance Table'!$E313='Master List'!$B$118,'Reported Performance Table'!$E313='Master List'!$B$142)),"LUNA_Dimming","Dimming_Capability_and_Range"))</f>
        <v/>
      </c>
      <c r="M313" s="100" t="e">
        <f>'Reported Performance Table'!#REF!</f>
        <v>#REF!</v>
      </c>
      <c r="N313" s="100" t="e">
        <f>'Reported Performance Table'!#REF!</f>
        <v>#REF!</v>
      </c>
      <c r="O313" s="100" t="e">
        <f>'Reported Performance Table'!#REF!</f>
        <v>#REF!</v>
      </c>
      <c r="P313" t="str">
        <f t="shared" si="9"/>
        <v>No</v>
      </c>
    </row>
    <row r="314" spans="1:16" x14ac:dyDescent="0.25">
      <c r="A314" s="54">
        <v>321</v>
      </c>
      <c r="B314" s="55"/>
      <c r="D314" s="21" t="e">
        <f>VLOOKUP('Reported Performance Table'!D314,'Master List'!$B$22:$C$41,2,FALSE)</f>
        <v>#N/A</v>
      </c>
      <c r="E314" t="e">
        <f>VLOOKUP('Reported Performance Table'!E314,'Master List'!$B$45:$C$143,2,FALSE)</f>
        <v>#N/A</v>
      </c>
      <c r="F314" t="e">
        <f>VLOOKUP('Reported Performance Table'!D314,'Master List'!$B$22:$D$42,3,FALSE)</f>
        <v>#N/A</v>
      </c>
      <c r="G314" s="92" t="e">
        <f>VLOOKUP('Reported Performance Table'!C314,'Master List'!$B$11:$D$19,3,FALSE)</f>
        <v>#N/A</v>
      </c>
      <c r="H314" t="e">
        <f t="shared" si="8"/>
        <v>#N/A</v>
      </c>
      <c r="I314" t="e">
        <f>IF(VLOOKUP('Reported Performance Table'!E314,'Master List'!$B$45:$D$143,3,FALSE)="","No",VLOOKUP('Reported Performance Table'!E314,'Master List'!$B$45:$D$143,3,FALSE))</f>
        <v>#N/A</v>
      </c>
      <c r="J314" s="164" t="str">
        <f>IF('Reported Performance Table'!E314="","",
  IF('Reported Performance Table'!F314="Yes",
   IF('Reported Performance Table'!G314="Premium","Premium_LUNA_CCT","LUNA_CCT"),
   IF('Reported Performance Table'!C314="Outdoor Luminaires",
    IF(OR('Reported Performance Table'!E314="Fuel Pump Canopy Luminaires",'Reported Performance Table'!E314="Sports Lighting"),
     IF('Reported Performance Table'!G314="Premium","Premium_Sports_and_Fuel_Pump_CCT", "Sports_and_Fuel_Pump_CCT"),
     IF('Reported Performance Table'!G314="Premium","Premium_Outdoor_CCT","Outdoor_CCT")),
    IF('Reported Performance Table'!G314="Premium","Premium_CCT","Reported_CCT"))))</f>
        <v/>
      </c>
      <c r="K314" t="str">
        <f>IF('Reported Performance Table'!E314="","",IF(J314="LUNA_CCT",VLOOKUP('Reported Performance Table'!E314,'Master List'!$B$45:$E$143,4,FALSE),"Reported_BUG"))</f>
        <v/>
      </c>
      <c r="L314" t="str">
        <f>IF('Reported Performance Table'!E314="","",IF(AND('Reported Performance Table'!$F314="Yes",OR('Reported Performance Table'!$E314='Master List'!$B$45,'Reported Performance Table'!$E314='Master List'!$B$46,'Reported Performance Table'!$E314='Master List'!$B$47,'Reported Performance Table'!$E314='Master List'!$B$49,'Reported Performance Table'!$E314='Master List'!$B$51,'Reported Performance Table'!$E314='Master List'!$B$115,'Reported Performance Table'!$E314='Master List'!$B$118,'Reported Performance Table'!$E314='Master List'!$B$142)),"LUNA_Dimming","Dimming_Capability_and_Range"))</f>
        <v/>
      </c>
      <c r="M314" s="100" t="e">
        <f>'Reported Performance Table'!#REF!</f>
        <v>#REF!</v>
      </c>
      <c r="N314" s="100" t="e">
        <f>'Reported Performance Table'!#REF!</f>
        <v>#REF!</v>
      </c>
      <c r="O314" s="100" t="e">
        <f>'Reported Performance Table'!#REF!</f>
        <v>#REF!</v>
      </c>
      <c r="P314" t="str">
        <f t="shared" si="9"/>
        <v>No</v>
      </c>
    </row>
    <row r="315" spans="1:16" x14ac:dyDescent="0.25">
      <c r="A315" s="54">
        <v>322</v>
      </c>
      <c r="B315" s="55"/>
      <c r="D315" s="21" t="e">
        <f>VLOOKUP('Reported Performance Table'!D315,'Master List'!$B$22:$C$41,2,FALSE)</f>
        <v>#N/A</v>
      </c>
      <c r="E315" t="e">
        <f>VLOOKUP('Reported Performance Table'!E315,'Master List'!$B$45:$C$143,2,FALSE)</f>
        <v>#N/A</v>
      </c>
      <c r="F315" t="e">
        <f>VLOOKUP('Reported Performance Table'!D315,'Master List'!$B$22:$D$42,3,FALSE)</f>
        <v>#N/A</v>
      </c>
      <c r="G315" s="92" t="e">
        <f>VLOOKUP('Reported Performance Table'!C315,'Master List'!$B$11:$D$19,3,FALSE)</f>
        <v>#N/A</v>
      </c>
      <c r="H315" t="e">
        <f t="shared" si="8"/>
        <v>#N/A</v>
      </c>
      <c r="I315" t="e">
        <f>IF(VLOOKUP('Reported Performance Table'!E315,'Master List'!$B$45:$D$143,3,FALSE)="","No",VLOOKUP('Reported Performance Table'!E315,'Master List'!$B$45:$D$143,3,FALSE))</f>
        <v>#N/A</v>
      </c>
      <c r="J315" s="164" t="str">
        <f>IF('Reported Performance Table'!E315="","",
  IF('Reported Performance Table'!F315="Yes",
   IF('Reported Performance Table'!G315="Premium","Premium_LUNA_CCT","LUNA_CCT"),
   IF('Reported Performance Table'!C315="Outdoor Luminaires",
    IF(OR('Reported Performance Table'!E315="Fuel Pump Canopy Luminaires",'Reported Performance Table'!E315="Sports Lighting"),
     IF('Reported Performance Table'!G315="Premium","Premium_Sports_and_Fuel_Pump_CCT", "Sports_and_Fuel_Pump_CCT"),
     IF('Reported Performance Table'!G315="Premium","Premium_Outdoor_CCT","Outdoor_CCT")),
    IF('Reported Performance Table'!G315="Premium","Premium_CCT","Reported_CCT"))))</f>
        <v/>
      </c>
      <c r="K315" t="str">
        <f>IF('Reported Performance Table'!E315="","",IF(J315="LUNA_CCT",VLOOKUP('Reported Performance Table'!E315,'Master List'!$B$45:$E$143,4,FALSE),"Reported_BUG"))</f>
        <v/>
      </c>
      <c r="L315" t="str">
        <f>IF('Reported Performance Table'!E315="","",IF(AND('Reported Performance Table'!$F315="Yes",OR('Reported Performance Table'!$E315='Master List'!$B$45,'Reported Performance Table'!$E315='Master List'!$B$46,'Reported Performance Table'!$E315='Master List'!$B$47,'Reported Performance Table'!$E315='Master List'!$B$49,'Reported Performance Table'!$E315='Master List'!$B$51,'Reported Performance Table'!$E315='Master List'!$B$115,'Reported Performance Table'!$E315='Master List'!$B$118,'Reported Performance Table'!$E315='Master List'!$B$142)),"LUNA_Dimming","Dimming_Capability_and_Range"))</f>
        <v/>
      </c>
      <c r="M315" s="100" t="e">
        <f>'Reported Performance Table'!#REF!</f>
        <v>#REF!</v>
      </c>
      <c r="N315" s="100" t="e">
        <f>'Reported Performance Table'!#REF!</f>
        <v>#REF!</v>
      </c>
      <c r="O315" s="100" t="e">
        <f>'Reported Performance Table'!#REF!</f>
        <v>#REF!</v>
      </c>
      <c r="P315" t="str">
        <f t="shared" si="9"/>
        <v>No</v>
      </c>
    </row>
    <row r="316" spans="1:16" x14ac:dyDescent="0.25">
      <c r="A316" s="54">
        <v>323</v>
      </c>
      <c r="B316" s="55"/>
      <c r="D316" s="21" t="e">
        <f>VLOOKUP('Reported Performance Table'!D316,'Master List'!$B$22:$C$41,2,FALSE)</f>
        <v>#N/A</v>
      </c>
      <c r="E316" t="e">
        <f>VLOOKUP('Reported Performance Table'!E316,'Master List'!$B$45:$C$143,2,FALSE)</f>
        <v>#N/A</v>
      </c>
      <c r="F316" t="e">
        <f>VLOOKUP('Reported Performance Table'!D316,'Master List'!$B$22:$D$42,3,FALSE)</f>
        <v>#N/A</v>
      </c>
      <c r="G316" s="92" t="e">
        <f>VLOOKUP('Reported Performance Table'!C316,'Master List'!$B$11:$D$19,3,FALSE)</f>
        <v>#N/A</v>
      </c>
      <c r="H316" t="e">
        <f t="shared" si="8"/>
        <v>#N/A</v>
      </c>
      <c r="I316" t="e">
        <f>IF(VLOOKUP('Reported Performance Table'!E316,'Master List'!$B$45:$D$143,3,FALSE)="","No",VLOOKUP('Reported Performance Table'!E316,'Master List'!$B$45:$D$143,3,FALSE))</f>
        <v>#N/A</v>
      </c>
      <c r="J316" s="164" t="str">
        <f>IF('Reported Performance Table'!E316="","",
  IF('Reported Performance Table'!F316="Yes",
   IF('Reported Performance Table'!G316="Premium","Premium_LUNA_CCT","LUNA_CCT"),
   IF('Reported Performance Table'!C316="Outdoor Luminaires",
    IF(OR('Reported Performance Table'!E316="Fuel Pump Canopy Luminaires",'Reported Performance Table'!E316="Sports Lighting"),
     IF('Reported Performance Table'!G316="Premium","Premium_Sports_and_Fuel_Pump_CCT", "Sports_and_Fuel_Pump_CCT"),
     IF('Reported Performance Table'!G316="Premium","Premium_Outdoor_CCT","Outdoor_CCT")),
    IF('Reported Performance Table'!G316="Premium","Premium_CCT","Reported_CCT"))))</f>
        <v/>
      </c>
      <c r="K316" t="str">
        <f>IF('Reported Performance Table'!E316="","",IF(J316="LUNA_CCT",VLOOKUP('Reported Performance Table'!E316,'Master List'!$B$45:$E$143,4,FALSE),"Reported_BUG"))</f>
        <v/>
      </c>
      <c r="L316" t="str">
        <f>IF('Reported Performance Table'!E316="","",IF(AND('Reported Performance Table'!$F316="Yes",OR('Reported Performance Table'!$E316='Master List'!$B$45,'Reported Performance Table'!$E316='Master List'!$B$46,'Reported Performance Table'!$E316='Master List'!$B$47,'Reported Performance Table'!$E316='Master List'!$B$49,'Reported Performance Table'!$E316='Master List'!$B$51,'Reported Performance Table'!$E316='Master List'!$B$115,'Reported Performance Table'!$E316='Master List'!$B$118,'Reported Performance Table'!$E316='Master List'!$B$142)),"LUNA_Dimming","Dimming_Capability_and_Range"))</f>
        <v/>
      </c>
      <c r="M316" s="100" t="e">
        <f>'Reported Performance Table'!#REF!</f>
        <v>#REF!</v>
      </c>
      <c r="N316" s="100" t="e">
        <f>'Reported Performance Table'!#REF!</f>
        <v>#REF!</v>
      </c>
      <c r="O316" s="100" t="e">
        <f>'Reported Performance Table'!#REF!</f>
        <v>#REF!</v>
      </c>
      <c r="P316" t="str">
        <f t="shared" si="9"/>
        <v>No</v>
      </c>
    </row>
    <row r="317" spans="1:16" x14ac:dyDescent="0.25">
      <c r="A317" s="54">
        <v>324</v>
      </c>
      <c r="B317" s="55"/>
      <c r="D317" s="21" t="e">
        <f>VLOOKUP('Reported Performance Table'!D317,'Master List'!$B$22:$C$41,2,FALSE)</f>
        <v>#N/A</v>
      </c>
      <c r="E317" t="e">
        <f>VLOOKUP('Reported Performance Table'!E317,'Master List'!$B$45:$C$143,2,FALSE)</f>
        <v>#N/A</v>
      </c>
      <c r="F317" t="e">
        <f>VLOOKUP('Reported Performance Table'!D317,'Master List'!$B$22:$D$42,3,FALSE)</f>
        <v>#N/A</v>
      </c>
      <c r="G317" s="92" t="e">
        <f>VLOOKUP('Reported Performance Table'!C317,'Master List'!$B$11:$D$19,3,FALSE)</f>
        <v>#N/A</v>
      </c>
      <c r="H317" t="e">
        <f t="shared" si="8"/>
        <v>#N/A</v>
      </c>
      <c r="I317" t="e">
        <f>IF(VLOOKUP('Reported Performance Table'!E317,'Master List'!$B$45:$D$143,3,FALSE)="","No",VLOOKUP('Reported Performance Table'!E317,'Master List'!$B$45:$D$143,3,FALSE))</f>
        <v>#N/A</v>
      </c>
      <c r="J317" s="164" t="str">
        <f>IF('Reported Performance Table'!E317="","",
  IF('Reported Performance Table'!F317="Yes",
   IF('Reported Performance Table'!G317="Premium","Premium_LUNA_CCT","LUNA_CCT"),
   IF('Reported Performance Table'!C317="Outdoor Luminaires",
    IF(OR('Reported Performance Table'!E317="Fuel Pump Canopy Luminaires",'Reported Performance Table'!E317="Sports Lighting"),
     IF('Reported Performance Table'!G317="Premium","Premium_Sports_and_Fuel_Pump_CCT", "Sports_and_Fuel_Pump_CCT"),
     IF('Reported Performance Table'!G317="Premium","Premium_Outdoor_CCT","Outdoor_CCT")),
    IF('Reported Performance Table'!G317="Premium","Premium_CCT","Reported_CCT"))))</f>
        <v/>
      </c>
      <c r="K317" t="str">
        <f>IF('Reported Performance Table'!E317="","",IF(J317="LUNA_CCT",VLOOKUP('Reported Performance Table'!E317,'Master List'!$B$45:$E$143,4,FALSE),"Reported_BUG"))</f>
        <v/>
      </c>
      <c r="L317" t="str">
        <f>IF('Reported Performance Table'!E317="","",IF(AND('Reported Performance Table'!$F317="Yes",OR('Reported Performance Table'!$E317='Master List'!$B$45,'Reported Performance Table'!$E317='Master List'!$B$46,'Reported Performance Table'!$E317='Master List'!$B$47,'Reported Performance Table'!$E317='Master List'!$B$49,'Reported Performance Table'!$E317='Master List'!$B$51,'Reported Performance Table'!$E317='Master List'!$B$115,'Reported Performance Table'!$E317='Master List'!$B$118,'Reported Performance Table'!$E317='Master List'!$B$142)),"LUNA_Dimming","Dimming_Capability_and_Range"))</f>
        <v/>
      </c>
      <c r="M317" s="100" t="e">
        <f>'Reported Performance Table'!#REF!</f>
        <v>#REF!</v>
      </c>
      <c r="N317" s="100" t="e">
        <f>'Reported Performance Table'!#REF!</f>
        <v>#REF!</v>
      </c>
      <c r="O317" s="100" t="e">
        <f>'Reported Performance Table'!#REF!</f>
        <v>#REF!</v>
      </c>
      <c r="P317" t="str">
        <f t="shared" si="9"/>
        <v>No</v>
      </c>
    </row>
    <row r="318" spans="1:16" x14ac:dyDescent="0.25">
      <c r="A318" s="54">
        <v>325</v>
      </c>
      <c r="B318" s="55"/>
      <c r="D318" s="21" t="e">
        <f>VLOOKUP('Reported Performance Table'!D318,'Master List'!$B$22:$C$41,2,FALSE)</f>
        <v>#N/A</v>
      </c>
      <c r="E318" t="e">
        <f>VLOOKUP('Reported Performance Table'!E318,'Master List'!$B$45:$C$143,2,FALSE)</f>
        <v>#N/A</v>
      </c>
      <c r="F318" t="e">
        <f>VLOOKUP('Reported Performance Table'!D318,'Master List'!$B$22:$D$42,3,FALSE)</f>
        <v>#N/A</v>
      </c>
      <c r="G318" s="92" t="e">
        <f>VLOOKUP('Reported Performance Table'!C318,'Master List'!$B$11:$D$19,3,FALSE)</f>
        <v>#N/A</v>
      </c>
      <c r="H318" t="e">
        <f t="shared" si="8"/>
        <v>#N/A</v>
      </c>
      <c r="I318" t="e">
        <f>IF(VLOOKUP('Reported Performance Table'!E318,'Master List'!$B$45:$D$143,3,FALSE)="","No",VLOOKUP('Reported Performance Table'!E318,'Master List'!$B$45:$D$143,3,FALSE))</f>
        <v>#N/A</v>
      </c>
      <c r="J318" s="164" t="str">
        <f>IF('Reported Performance Table'!E318="","",
  IF('Reported Performance Table'!F318="Yes",
   IF('Reported Performance Table'!G318="Premium","Premium_LUNA_CCT","LUNA_CCT"),
   IF('Reported Performance Table'!C318="Outdoor Luminaires",
    IF(OR('Reported Performance Table'!E318="Fuel Pump Canopy Luminaires",'Reported Performance Table'!E318="Sports Lighting"),
     IF('Reported Performance Table'!G318="Premium","Premium_Sports_and_Fuel_Pump_CCT", "Sports_and_Fuel_Pump_CCT"),
     IF('Reported Performance Table'!G318="Premium","Premium_Outdoor_CCT","Outdoor_CCT")),
    IF('Reported Performance Table'!G318="Premium","Premium_CCT","Reported_CCT"))))</f>
        <v/>
      </c>
      <c r="K318" t="str">
        <f>IF('Reported Performance Table'!E318="","",IF(J318="LUNA_CCT",VLOOKUP('Reported Performance Table'!E318,'Master List'!$B$45:$E$143,4,FALSE),"Reported_BUG"))</f>
        <v/>
      </c>
      <c r="L318" t="str">
        <f>IF('Reported Performance Table'!E318="","",IF(AND('Reported Performance Table'!$F318="Yes",OR('Reported Performance Table'!$E318='Master List'!$B$45,'Reported Performance Table'!$E318='Master List'!$B$46,'Reported Performance Table'!$E318='Master List'!$B$47,'Reported Performance Table'!$E318='Master List'!$B$49,'Reported Performance Table'!$E318='Master List'!$B$51,'Reported Performance Table'!$E318='Master List'!$B$115,'Reported Performance Table'!$E318='Master List'!$B$118,'Reported Performance Table'!$E318='Master List'!$B$142)),"LUNA_Dimming","Dimming_Capability_and_Range"))</f>
        <v/>
      </c>
      <c r="M318" s="100" t="e">
        <f>'Reported Performance Table'!#REF!</f>
        <v>#REF!</v>
      </c>
      <c r="N318" s="100" t="e">
        <f>'Reported Performance Table'!#REF!</f>
        <v>#REF!</v>
      </c>
      <c r="O318" s="100" t="e">
        <f>'Reported Performance Table'!#REF!</f>
        <v>#REF!</v>
      </c>
      <c r="P318" t="str">
        <f t="shared" si="9"/>
        <v>No</v>
      </c>
    </row>
    <row r="319" spans="1:16" x14ac:dyDescent="0.25">
      <c r="A319" s="54">
        <v>326</v>
      </c>
      <c r="B319" s="55"/>
      <c r="D319" s="21" t="e">
        <f>VLOOKUP('Reported Performance Table'!D319,'Master List'!$B$22:$C$41,2,FALSE)</f>
        <v>#N/A</v>
      </c>
      <c r="E319" t="e">
        <f>VLOOKUP('Reported Performance Table'!E319,'Master List'!$B$45:$C$143,2,FALSE)</f>
        <v>#N/A</v>
      </c>
      <c r="F319" t="e">
        <f>VLOOKUP('Reported Performance Table'!D319,'Master List'!$B$22:$D$42,3,FALSE)</f>
        <v>#N/A</v>
      </c>
      <c r="G319" s="92" t="e">
        <f>VLOOKUP('Reported Performance Table'!C319,'Master List'!$B$11:$D$19,3,FALSE)</f>
        <v>#N/A</v>
      </c>
      <c r="H319" t="e">
        <f t="shared" si="8"/>
        <v>#N/A</v>
      </c>
      <c r="I319" t="e">
        <f>IF(VLOOKUP('Reported Performance Table'!E319,'Master List'!$B$45:$D$143,3,FALSE)="","No",VLOOKUP('Reported Performance Table'!E319,'Master List'!$B$45:$D$143,3,FALSE))</f>
        <v>#N/A</v>
      </c>
      <c r="J319" s="164" t="str">
        <f>IF('Reported Performance Table'!E319="","",
  IF('Reported Performance Table'!F319="Yes",
   IF('Reported Performance Table'!G319="Premium","Premium_LUNA_CCT","LUNA_CCT"),
   IF('Reported Performance Table'!C319="Outdoor Luminaires",
    IF(OR('Reported Performance Table'!E319="Fuel Pump Canopy Luminaires",'Reported Performance Table'!E319="Sports Lighting"),
     IF('Reported Performance Table'!G319="Premium","Premium_Sports_and_Fuel_Pump_CCT", "Sports_and_Fuel_Pump_CCT"),
     IF('Reported Performance Table'!G319="Premium","Premium_Outdoor_CCT","Outdoor_CCT")),
    IF('Reported Performance Table'!G319="Premium","Premium_CCT","Reported_CCT"))))</f>
        <v/>
      </c>
      <c r="K319" t="str">
        <f>IF('Reported Performance Table'!E319="","",IF(J319="LUNA_CCT",VLOOKUP('Reported Performance Table'!E319,'Master List'!$B$45:$E$143,4,FALSE),"Reported_BUG"))</f>
        <v/>
      </c>
      <c r="L319" t="str">
        <f>IF('Reported Performance Table'!E319="","",IF(AND('Reported Performance Table'!$F319="Yes",OR('Reported Performance Table'!$E319='Master List'!$B$45,'Reported Performance Table'!$E319='Master List'!$B$46,'Reported Performance Table'!$E319='Master List'!$B$47,'Reported Performance Table'!$E319='Master List'!$B$49,'Reported Performance Table'!$E319='Master List'!$B$51,'Reported Performance Table'!$E319='Master List'!$B$115,'Reported Performance Table'!$E319='Master List'!$B$118,'Reported Performance Table'!$E319='Master List'!$B$142)),"LUNA_Dimming","Dimming_Capability_and_Range"))</f>
        <v/>
      </c>
      <c r="M319" s="100" t="e">
        <f>'Reported Performance Table'!#REF!</f>
        <v>#REF!</v>
      </c>
      <c r="N319" s="100" t="e">
        <f>'Reported Performance Table'!#REF!</f>
        <v>#REF!</v>
      </c>
      <c r="O319" s="100" t="e">
        <f>'Reported Performance Table'!#REF!</f>
        <v>#REF!</v>
      </c>
      <c r="P319" t="str">
        <f t="shared" si="9"/>
        <v>No</v>
      </c>
    </row>
    <row r="320" spans="1:16" x14ac:dyDescent="0.25">
      <c r="A320" s="54">
        <v>327</v>
      </c>
      <c r="B320" s="55"/>
      <c r="D320" s="21" t="e">
        <f>VLOOKUP('Reported Performance Table'!D320,'Master List'!$B$22:$C$41,2,FALSE)</f>
        <v>#N/A</v>
      </c>
      <c r="E320" t="e">
        <f>VLOOKUP('Reported Performance Table'!E320,'Master List'!$B$45:$C$143,2,FALSE)</f>
        <v>#N/A</v>
      </c>
      <c r="F320" t="e">
        <f>VLOOKUP('Reported Performance Table'!D320,'Master List'!$B$22:$D$42,3,FALSE)</f>
        <v>#N/A</v>
      </c>
      <c r="G320" s="92" t="e">
        <f>VLOOKUP('Reported Performance Table'!C320,'Master List'!$B$11:$D$19,3,FALSE)</f>
        <v>#N/A</v>
      </c>
      <c r="H320" t="e">
        <f t="shared" si="8"/>
        <v>#N/A</v>
      </c>
      <c r="I320" t="e">
        <f>IF(VLOOKUP('Reported Performance Table'!E320,'Master List'!$B$45:$D$143,3,FALSE)="","No",VLOOKUP('Reported Performance Table'!E320,'Master List'!$B$45:$D$143,3,FALSE))</f>
        <v>#N/A</v>
      </c>
      <c r="J320" s="164" t="str">
        <f>IF('Reported Performance Table'!E320="","",
  IF('Reported Performance Table'!F320="Yes",
   IF('Reported Performance Table'!G320="Premium","Premium_LUNA_CCT","LUNA_CCT"),
   IF('Reported Performance Table'!C320="Outdoor Luminaires",
    IF(OR('Reported Performance Table'!E320="Fuel Pump Canopy Luminaires",'Reported Performance Table'!E320="Sports Lighting"),
     IF('Reported Performance Table'!G320="Premium","Premium_Sports_and_Fuel_Pump_CCT", "Sports_and_Fuel_Pump_CCT"),
     IF('Reported Performance Table'!G320="Premium","Premium_Outdoor_CCT","Outdoor_CCT")),
    IF('Reported Performance Table'!G320="Premium","Premium_CCT","Reported_CCT"))))</f>
        <v/>
      </c>
      <c r="K320" t="str">
        <f>IF('Reported Performance Table'!E320="","",IF(J320="LUNA_CCT",VLOOKUP('Reported Performance Table'!E320,'Master List'!$B$45:$E$143,4,FALSE),"Reported_BUG"))</f>
        <v/>
      </c>
      <c r="L320" t="str">
        <f>IF('Reported Performance Table'!E320="","",IF(AND('Reported Performance Table'!$F320="Yes",OR('Reported Performance Table'!$E320='Master List'!$B$45,'Reported Performance Table'!$E320='Master List'!$B$46,'Reported Performance Table'!$E320='Master List'!$B$47,'Reported Performance Table'!$E320='Master List'!$B$49,'Reported Performance Table'!$E320='Master List'!$B$51,'Reported Performance Table'!$E320='Master List'!$B$115,'Reported Performance Table'!$E320='Master List'!$B$118,'Reported Performance Table'!$E320='Master List'!$B$142)),"LUNA_Dimming","Dimming_Capability_and_Range"))</f>
        <v/>
      </c>
      <c r="M320" s="100" t="e">
        <f>'Reported Performance Table'!#REF!</f>
        <v>#REF!</v>
      </c>
      <c r="N320" s="100" t="e">
        <f>'Reported Performance Table'!#REF!</f>
        <v>#REF!</v>
      </c>
      <c r="O320" s="100" t="e">
        <f>'Reported Performance Table'!#REF!</f>
        <v>#REF!</v>
      </c>
      <c r="P320" t="str">
        <f t="shared" si="9"/>
        <v>No</v>
      </c>
    </row>
    <row r="321" spans="1:16" x14ac:dyDescent="0.25">
      <c r="A321" s="54">
        <v>328</v>
      </c>
      <c r="B321" s="55"/>
      <c r="D321" s="21" t="e">
        <f>VLOOKUP('Reported Performance Table'!D321,'Master List'!$B$22:$C$41,2,FALSE)</f>
        <v>#N/A</v>
      </c>
      <c r="E321" t="e">
        <f>VLOOKUP('Reported Performance Table'!E321,'Master List'!$B$45:$C$143,2,FALSE)</f>
        <v>#N/A</v>
      </c>
      <c r="F321" t="e">
        <f>VLOOKUP('Reported Performance Table'!D321,'Master List'!$B$22:$D$42,3,FALSE)</f>
        <v>#N/A</v>
      </c>
      <c r="G321" s="92" t="e">
        <f>VLOOKUP('Reported Performance Table'!C321,'Master List'!$B$11:$D$19,3,FALSE)</f>
        <v>#N/A</v>
      </c>
      <c r="H321" t="e">
        <f t="shared" si="8"/>
        <v>#N/A</v>
      </c>
      <c r="I321" t="e">
        <f>IF(VLOOKUP('Reported Performance Table'!E321,'Master List'!$B$45:$D$143,3,FALSE)="","No",VLOOKUP('Reported Performance Table'!E321,'Master List'!$B$45:$D$143,3,FALSE))</f>
        <v>#N/A</v>
      </c>
      <c r="J321" s="164" t="str">
        <f>IF('Reported Performance Table'!E321="","",
  IF('Reported Performance Table'!F321="Yes",
   IF('Reported Performance Table'!G321="Premium","Premium_LUNA_CCT","LUNA_CCT"),
   IF('Reported Performance Table'!C321="Outdoor Luminaires",
    IF(OR('Reported Performance Table'!E321="Fuel Pump Canopy Luminaires",'Reported Performance Table'!E321="Sports Lighting"),
     IF('Reported Performance Table'!G321="Premium","Premium_Sports_and_Fuel_Pump_CCT", "Sports_and_Fuel_Pump_CCT"),
     IF('Reported Performance Table'!G321="Premium","Premium_Outdoor_CCT","Outdoor_CCT")),
    IF('Reported Performance Table'!G321="Premium","Premium_CCT","Reported_CCT"))))</f>
        <v/>
      </c>
      <c r="K321" t="str">
        <f>IF('Reported Performance Table'!E321="","",IF(J321="LUNA_CCT",VLOOKUP('Reported Performance Table'!E321,'Master List'!$B$45:$E$143,4,FALSE),"Reported_BUG"))</f>
        <v/>
      </c>
      <c r="L321" t="str">
        <f>IF('Reported Performance Table'!E321="","",IF(AND('Reported Performance Table'!$F321="Yes",OR('Reported Performance Table'!$E321='Master List'!$B$45,'Reported Performance Table'!$E321='Master List'!$B$46,'Reported Performance Table'!$E321='Master List'!$B$47,'Reported Performance Table'!$E321='Master List'!$B$49,'Reported Performance Table'!$E321='Master List'!$B$51,'Reported Performance Table'!$E321='Master List'!$B$115,'Reported Performance Table'!$E321='Master List'!$B$118,'Reported Performance Table'!$E321='Master List'!$B$142)),"LUNA_Dimming","Dimming_Capability_and_Range"))</f>
        <v/>
      </c>
      <c r="M321" s="100" t="e">
        <f>'Reported Performance Table'!#REF!</f>
        <v>#REF!</v>
      </c>
      <c r="N321" s="100" t="e">
        <f>'Reported Performance Table'!#REF!</f>
        <v>#REF!</v>
      </c>
      <c r="O321" s="100" t="e">
        <f>'Reported Performance Table'!#REF!</f>
        <v>#REF!</v>
      </c>
      <c r="P321" t="str">
        <f t="shared" si="9"/>
        <v>No</v>
      </c>
    </row>
    <row r="322" spans="1:16" x14ac:dyDescent="0.25">
      <c r="A322" s="54">
        <v>329</v>
      </c>
      <c r="B322" s="55"/>
      <c r="D322" s="21" t="e">
        <f>VLOOKUP('Reported Performance Table'!D322,'Master List'!$B$22:$C$41,2,FALSE)</f>
        <v>#N/A</v>
      </c>
      <c r="E322" t="e">
        <f>VLOOKUP('Reported Performance Table'!E322,'Master List'!$B$45:$C$143,2,FALSE)</f>
        <v>#N/A</v>
      </c>
      <c r="F322" t="e">
        <f>VLOOKUP('Reported Performance Table'!D322,'Master List'!$B$22:$D$42,3,FALSE)</f>
        <v>#N/A</v>
      </c>
      <c r="G322" s="92" t="e">
        <f>VLOOKUP('Reported Performance Table'!C322,'Master List'!$B$11:$D$19,3,FALSE)</f>
        <v>#N/A</v>
      </c>
      <c r="H322" t="e">
        <f t="shared" si="8"/>
        <v>#N/A</v>
      </c>
      <c r="I322" t="e">
        <f>IF(VLOOKUP('Reported Performance Table'!E322,'Master List'!$B$45:$D$143,3,FALSE)="","No",VLOOKUP('Reported Performance Table'!E322,'Master List'!$B$45:$D$143,3,FALSE))</f>
        <v>#N/A</v>
      </c>
      <c r="J322" s="164" t="str">
        <f>IF('Reported Performance Table'!E322="","",
  IF('Reported Performance Table'!F322="Yes",
   IF('Reported Performance Table'!G322="Premium","Premium_LUNA_CCT","LUNA_CCT"),
   IF('Reported Performance Table'!C322="Outdoor Luminaires",
    IF(OR('Reported Performance Table'!E322="Fuel Pump Canopy Luminaires",'Reported Performance Table'!E322="Sports Lighting"),
     IF('Reported Performance Table'!G322="Premium","Premium_Sports_and_Fuel_Pump_CCT", "Sports_and_Fuel_Pump_CCT"),
     IF('Reported Performance Table'!G322="Premium","Premium_Outdoor_CCT","Outdoor_CCT")),
    IF('Reported Performance Table'!G322="Premium","Premium_CCT","Reported_CCT"))))</f>
        <v/>
      </c>
      <c r="K322" t="str">
        <f>IF('Reported Performance Table'!E322="","",IF(J322="LUNA_CCT",VLOOKUP('Reported Performance Table'!E322,'Master List'!$B$45:$E$143,4,FALSE),"Reported_BUG"))</f>
        <v/>
      </c>
      <c r="L322" t="str">
        <f>IF('Reported Performance Table'!E322="","",IF(AND('Reported Performance Table'!$F322="Yes",OR('Reported Performance Table'!$E322='Master List'!$B$45,'Reported Performance Table'!$E322='Master List'!$B$46,'Reported Performance Table'!$E322='Master List'!$B$47,'Reported Performance Table'!$E322='Master List'!$B$49,'Reported Performance Table'!$E322='Master List'!$B$51,'Reported Performance Table'!$E322='Master List'!$B$115,'Reported Performance Table'!$E322='Master List'!$B$118,'Reported Performance Table'!$E322='Master List'!$B$142)),"LUNA_Dimming","Dimming_Capability_and_Range"))</f>
        <v/>
      </c>
      <c r="M322" s="100" t="e">
        <f>'Reported Performance Table'!#REF!</f>
        <v>#REF!</v>
      </c>
      <c r="N322" s="100" t="e">
        <f>'Reported Performance Table'!#REF!</f>
        <v>#REF!</v>
      </c>
      <c r="O322" s="100" t="e">
        <f>'Reported Performance Table'!#REF!</f>
        <v>#REF!</v>
      </c>
      <c r="P322" t="str">
        <f t="shared" si="9"/>
        <v>No</v>
      </c>
    </row>
    <row r="323" spans="1:16" x14ac:dyDescent="0.25">
      <c r="A323" s="54">
        <v>330</v>
      </c>
      <c r="B323" s="55"/>
      <c r="D323" s="21" t="e">
        <f>VLOOKUP('Reported Performance Table'!D323,'Master List'!$B$22:$C$41,2,FALSE)</f>
        <v>#N/A</v>
      </c>
      <c r="E323" t="e">
        <f>VLOOKUP('Reported Performance Table'!E323,'Master List'!$B$45:$C$143,2,FALSE)</f>
        <v>#N/A</v>
      </c>
      <c r="F323" t="e">
        <f>VLOOKUP('Reported Performance Table'!D323,'Master List'!$B$22:$D$42,3,FALSE)</f>
        <v>#N/A</v>
      </c>
      <c r="G323" s="92" t="e">
        <f>VLOOKUP('Reported Performance Table'!C323,'Master List'!$B$11:$D$19,3,FALSE)</f>
        <v>#N/A</v>
      </c>
      <c r="H323" t="e">
        <f t="shared" si="8"/>
        <v>#N/A</v>
      </c>
      <c r="I323" t="e">
        <f>IF(VLOOKUP('Reported Performance Table'!E323,'Master List'!$B$45:$D$143,3,FALSE)="","No",VLOOKUP('Reported Performance Table'!E323,'Master List'!$B$45:$D$143,3,FALSE))</f>
        <v>#N/A</v>
      </c>
      <c r="J323" s="164" t="str">
        <f>IF('Reported Performance Table'!E323="","",
  IF('Reported Performance Table'!F323="Yes",
   IF('Reported Performance Table'!G323="Premium","Premium_LUNA_CCT","LUNA_CCT"),
   IF('Reported Performance Table'!C323="Outdoor Luminaires",
    IF(OR('Reported Performance Table'!E323="Fuel Pump Canopy Luminaires",'Reported Performance Table'!E323="Sports Lighting"),
     IF('Reported Performance Table'!G323="Premium","Premium_Sports_and_Fuel_Pump_CCT", "Sports_and_Fuel_Pump_CCT"),
     IF('Reported Performance Table'!G323="Premium","Premium_Outdoor_CCT","Outdoor_CCT")),
    IF('Reported Performance Table'!G323="Premium","Premium_CCT","Reported_CCT"))))</f>
        <v/>
      </c>
      <c r="K323" t="str">
        <f>IF('Reported Performance Table'!E323="","",IF(J323="LUNA_CCT",VLOOKUP('Reported Performance Table'!E323,'Master List'!$B$45:$E$143,4,FALSE),"Reported_BUG"))</f>
        <v/>
      </c>
      <c r="L323" t="str">
        <f>IF('Reported Performance Table'!E323="","",IF(AND('Reported Performance Table'!$F323="Yes",OR('Reported Performance Table'!$E323='Master List'!$B$45,'Reported Performance Table'!$E323='Master List'!$B$46,'Reported Performance Table'!$E323='Master List'!$B$47,'Reported Performance Table'!$E323='Master List'!$B$49,'Reported Performance Table'!$E323='Master List'!$B$51,'Reported Performance Table'!$E323='Master List'!$B$115,'Reported Performance Table'!$E323='Master List'!$B$118,'Reported Performance Table'!$E323='Master List'!$B$142)),"LUNA_Dimming","Dimming_Capability_and_Range"))</f>
        <v/>
      </c>
      <c r="M323" s="100" t="e">
        <f>'Reported Performance Table'!#REF!</f>
        <v>#REF!</v>
      </c>
      <c r="N323" s="100" t="e">
        <f>'Reported Performance Table'!#REF!</f>
        <v>#REF!</v>
      </c>
      <c r="O323" s="100" t="e">
        <f>'Reported Performance Table'!#REF!</f>
        <v>#REF!</v>
      </c>
      <c r="P323" t="str">
        <f t="shared" si="9"/>
        <v>No</v>
      </c>
    </row>
    <row r="324" spans="1:16" x14ac:dyDescent="0.25">
      <c r="A324" s="54">
        <v>331</v>
      </c>
      <c r="B324" s="55"/>
      <c r="D324" s="21" t="e">
        <f>VLOOKUP('Reported Performance Table'!D324,'Master List'!$B$22:$C$41,2,FALSE)</f>
        <v>#N/A</v>
      </c>
      <c r="E324" t="e">
        <f>VLOOKUP('Reported Performance Table'!E324,'Master List'!$B$45:$C$143,2,FALSE)</f>
        <v>#N/A</v>
      </c>
      <c r="F324" t="e">
        <f>VLOOKUP('Reported Performance Table'!D324,'Master List'!$B$22:$D$42,3,FALSE)</f>
        <v>#N/A</v>
      </c>
      <c r="G324" s="92" t="e">
        <f>VLOOKUP('Reported Performance Table'!C324,'Master List'!$B$11:$D$19,3,FALSE)</f>
        <v>#N/A</v>
      </c>
      <c r="H324" t="e">
        <f t="shared" si="8"/>
        <v>#N/A</v>
      </c>
      <c r="I324" t="e">
        <f>IF(VLOOKUP('Reported Performance Table'!E324,'Master List'!$B$45:$D$143,3,FALSE)="","No",VLOOKUP('Reported Performance Table'!E324,'Master List'!$B$45:$D$143,3,FALSE))</f>
        <v>#N/A</v>
      </c>
      <c r="J324" s="164" t="str">
        <f>IF('Reported Performance Table'!E324="","",
  IF('Reported Performance Table'!F324="Yes",
   IF('Reported Performance Table'!G324="Premium","Premium_LUNA_CCT","LUNA_CCT"),
   IF('Reported Performance Table'!C324="Outdoor Luminaires",
    IF(OR('Reported Performance Table'!E324="Fuel Pump Canopy Luminaires",'Reported Performance Table'!E324="Sports Lighting"),
     IF('Reported Performance Table'!G324="Premium","Premium_Sports_and_Fuel_Pump_CCT", "Sports_and_Fuel_Pump_CCT"),
     IF('Reported Performance Table'!G324="Premium","Premium_Outdoor_CCT","Outdoor_CCT")),
    IF('Reported Performance Table'!G324="Premium","Premium_CCT","Reported_CCT"))))</f>
        <v/>
      </c>
      <c r="K324" t="str">
        <f>IF('Reported Performance Table'!E324="","",IF(J324="LUNA_CCT",VLOOKUP('Reported Performance Table'!E324,'Master List'!$B$45:$E$143,4,FALSE),"Reported_BUG"))</f>
        <v/>
      </c>
      <c r="L324" t="str">
        <f>IF('Reported Performance Table'!E324="","",IF(AND('Reported Performance Table'!$F324="Yes",OR('Reported Performance Table'!$E324='Master List'!$B$45,'Reported Performance Table'!$E324='Master List'!$B$46,'Reported Performance Table'!$E324='Master List'!$B$47,'Reported Performance Table'!$E324='Master List'!$B$49,'Reported Performance Table'!$E324='Master List'!$B$51,'Reported Performance Table'!$E324='Master List'!$B$115,'Reported Performance Table'!$E324='Master List'!$B$118,'Reported Performance Table'!$E324='Master List'!$B$142)),"LUNA_Dimming","Dimming_Capability_and_Range"))</f>
        <v/>
      </c>
      <c r="M324" s="100" t="e">
        <f>'Reported Performance Table'!#REF!</f>
        <v>#REF!</v>
      </c>
      <c r="N324" s="100" t="e">
        <f>'Reported Performance Table'!#REF!</f>
        <v>#REF!</v>
      </c>
      <c r="O324" s="100" t="e">
        <f>'Reported Performance Table'!#REF!</f>
        <v>#REF!</v>
      </c>
      <c r="P324" t="str">
        <f t="shared" si="9"/>
        <v>No</v>
      </c>
    </row>
    <row r="325" spans="1:16" x14ac:dyDescent="0.25">
      <c r="A325" s="54">
        <v>332</v>
      </c>
      <c r="B325" s="55"/>
      <c r="D325" s="21" t="e">
        <f>VLOOKUP('Reported Performance Table'!D325,'Master List'!$B$22:$C$41,2,FALSE)</f>
        <v>#N/A</v>
      </c>
      <c r="E325" t="e">
        <f>VLOOKUP('Reported Performance Table'!E325,'Master List'!$B$45:$C$143,2,FALSE)</f>
        <v>#N/A</v>
      </c>
      <c r="F325" t="e">
        <f>VLOOKUP('Reported Performance Table'!D325,'Master List'!$B$22:$D$42,3,FALSE)</f>
        <v>#N/A</v>
      </c>
      <c r="G325" s="92" t="e">
        <f>VLOOKUP('Reported Performance Table'!C325,'Master List'!$B$11:$D$19,3,FALSE)</f>
        <v>#N/A</v>
      </c>
      <c r="H325" t="e">
        <f t="shared" si="8"/>
        <v>#N/A</v>
      </c>
      <c r="I325" t="e">
        <f>IF(VLOOKUP('Reported Performance Table'!E325,'Master List'!$B$45:$D$143,3,FALSE)="","No",VLOOKUP('Reported Performance Table'!E325,'Master List'!$B$45:$D$143,3,FALSE))</f>
        <v>#N/A</v>
      </c>
      <c r="J325" s="164" t="str">
        <f>IF('Reported Performance Table'!E325="","",
  IF('Reported Performance Table'!F325="Yes",
   IF('Reported Performance Table'!G325="Premium","Premium_LUNA_CCT","LUNA_CCT"),
   IF('Reported Performance Table'!C325="Outdoor Luminaires",
    IF(OR('Reported Performance Table'!E325="Fuel Pump Canopy Luminaires",'Reported Performance Table'!E325="Sports Lighting"),
     IF('Reported Performance Table'!G325="Premium","Premium_Sports_and_Fuel_Pump_CCT", "Sports_and_Fuel_Pump_CCT"),
     IF('Reported Performance Table'!G325="Premium","Premium_Outdoor_CCT","Outdoor_CCT")),
    IF('Reported Performance Table'!G325="Premium","Premium_CCT","Reported_CCT"))))</f>
        <v/>
      </c>
      <c r="K325" t="str">
        <f>IF('Reported Performance Table'!E325="","",IF(J325="LUNA_CCT",VLOOKUP('Reported Performance Table'!E325,'Master List'!$B$45:$E$143,4,FALSE),"Reported_BUG"))</f>
        <v/>
      </c>
      <c r="L325" t="str">
        <f>IF('Reported Performance Table'!E325="","",IF(AND('Reported Performance Table'!$F325="Yes",OR('Reported Performance Table'!$E325='Master List'!$B$45,'Reported Performance Table'!$E325='Master List'!$B$46,'Reported Performance Table'!$E325='Master List'!$B$47,'Reported Performance Table'!$E325='Master List'!$B$49,'Reported Performance Table'!$E325='Master List'!$B$51,'Reported Performance Table'!$E325='Master List'!$B$115,'Reported Performance Table'!$E325='Master List'!$B$118,'Reported Performance Table'!$E325='Master List'!$B$142)),"LUNA_Dimming","Dimming_Capability_and_Range"))</f>
        <v/>
      </c>
      <c r="M325" s="100" t="e">
        <f>'Reported Performance Table'!#REF!</f>
        <v>#REF!</v>
      </c>
      <c r="N325" s="100" t="e">
        <f>'Reported Performance Table'!#REF!</f>
        <v>#REF!</v>
      </c>
      <c r="O325" s="100" t="e">
        <f>'Reported Performance Table'!#REF!</f>
        <v>#REF!</v>
      </c>
      <c r="P325" t="str">
        <f t="shared" si="9"/>
        <v>No</v>
      </c>
    </row>
    <row r="326" spans="1:16" x14ac:dyDescent="0.25">
      <c r="A326" s="54">
        <v>333</v>
      </c>
      <c r="B326" s="55"/>
      <c r="D326" s="21" t="e">
        <f>VLOOKUP('Reported Performance Table'!D326,'Master List'!$B$22:$C$41,2,FALSE)</f>
        <v>#N/A</v>
      </c>
      <c r="E326" t="e">
        <f>VLOOKUP('Reported Performance Table'!E326,'Master List'!$B$45:$C$143,2,FALSE)</f>
        <v>#N/A</v>
      </c>
      <c r="F326" t="e">
        <f>VLOOKUP('Reported Performance Table'!D326,'Master List'!$B$22:$D$42,3,FALSE)</f>
        <v>#N/A</v>
      </c>
      <c r="G326" s="92" t="e">
        <f>VLOOKUP('Reported Performance Table'!C326,'Master List'!$B$11:$D$19,3,FALSE)</f>
        <v>#N/A</v>
      </c>
      <c r="H326" t="e">
        <f t="shared" si="8"/>
        <v>#N/A</v>
      </c>
      <c r="I326" t="e">
        <f>IF(VLOOKUP('Reported Performance Table'!E326,'Master List'!$B$45:$D$143,3,FALSE)="","No",VLOOKUP('Reported Performance Table'!E326,'Master List'!$B$45:$D$143,3,FALSE))</f>
        <v>#N/A</v>
      </c>
      <c r="J326" s="164" t="str">
        <f>IF('Reported Performance Table'!E326="","",
  IF('Reported Performance Table'!F326="Yes",
   IF('Reported Performance Table'!G326="Premium","Premium_LUNA_CCT","LUNA_CCT"),
   IF('Reported Performance Table'!C326="Outdoor Luminaires",
    IF(OR('Reported Performance Table'!E326="Fuel Pump Canopy Luminaires",'Reported Performance Table'!E326="Sports Lighting"),
     IF('Reported Performance Table'!G326="Premium","Premium_Sports_and_Fuel_Pump_CCT", "Sports_and_Fuel_Pump_CCT"),
     IF('Reported Performance Table'!G326="Premium","Premium_Outdoor_CCT","Outdoor_CCT")),
    IF('Reported Performance Table'!G326="Premium","Premium_CCT","Reported_CCT"))))</f>
        <v/>
      </c>
      <c r="K326" t="str">
        <f>IF('Reported Performance Table'!E326="","",IF(J326="LUNA_CCT",VLOOKUP('Reported Performance Table'!E326,'Master List'!$B$45:$E$143,4,FALSE),"Reported_BUG"))</f>
        <v/>
      </c>
      <c r="L326" t="str">
        <f>IF('Reported Performance Table'!E326="","",IF(AND('Reported Performance Table'!$F326="Yes",OR('Reported Performance Table'!$E326='Master List'!$B$45,'Reported Performance Table'!$E326='Master List'!$B$46,'Reported Performance Table'!$E326='Master List'!$B$47,'Reported Performance Table'!$E326='Master List'!$B$49,'Reported Performance Table'!$E326='Master List'!$B$51,'Reported Performance Table'!$E326='Master List'!$B$115,'Reported Performance Table'!$E326='Master List'!$B$118,'Reported Performance Table'!$E326='Master List'!$B$142)),"LUNA_Dimming","Dimming_Capability_and_Range"))</f>
        <v/>
      </c>
      <c r="M326" s="100" t="e">
        <f>'Reported Performance Table'!#REF!</f>
        <v>#REF!</v>
      </c>
      <c r="N326" s="100" t="e">
        <f>'Reported Performance Table'!#REF!</f>
        <v>#REF!</v>
      </c>
      <c r="O326" s="100" t="e">
        <f>'Reported Performance Table'!#REF!</f>
        <v>#REF!</v>
      </c>
      <c r="P326" t="str">
        <f t="shared" si="9"/>
        <v>No</v>
      </c>
    </row>
    <row r="327" spans="1:16" x14ac:dyDescent="0.25">
      <c r="A327" s="54">
        <v>334</v>
      </c>
      <c r="B327" s="55"/>
      <c r="D327" s="21" t="e">
        <f>VLOOKUP('Reported Performance Table'!D327,'Master List'!$B$22:$C$41,2,FALSE)</f>
        <v>#N/A</v>
      </c>
      <c r="E327" t="e">
        <f>VLOOKUP('Reported Performance Table'!E327,'Master List'!$B$45:$C$143,2,FALSE)</f>
        <v>#N/A</v>
      </c>
      <c r="F327" t="e">
        <f>VLOOKUP('Reported Performance Table'!D327,'Master List'!$B$22:$D$42,3,FALSE)</f>
        <v>#N/A</v>
      </c>
      <c r="G327" s="92" t="e">
        <f>VLOOKUP('Reported Performance Table'!C327,'Master List'!$B$11:$D$19,3,FALSE)</f>
        <v>#N/A</v>
      </c>
      <c r="H327" t="e">
        <f t="shared" si="8"/>
        <v>#N/A</v>
      </c>
      <c r="I327" t="e">
        <f>IF(VLOOKUP('Reported Performance Table'!E327,'Master List'!$B$45:$D$143,3,FALSE)="","No",VLOOKUP('Reported Performance Table'!E327,'Master List'!$B$45:$D$143,3,FALSE))</f>
        <v>#N/A</v>
      </c>
      <c r="J327" s="164" t="str">
        <f>IF('Reported Performance Table'!E327="","",
  IF('Reported Performance Table'!F327="Yes",
   IF('Reported Performance Table'!G327="Premium","Premium_LUNA_CCT","LUNA_CCT"),
   IF('Reported Performance Table'!C327="Outdoor Luminaires",
    IF(OR('Reported Performance Table'!E327="Fuel Pump Canopy Luminaires",'Reported Performance Table'!E327="Sports Lighting"),
     IF('Reported Performance Table'!G327="Premium","Premium_Sports_and_Fuel_Pump_CCT", "Sports_and_Fuel_Pump_CCT"),
     IF('Reported Performance Table'!G327="Premium","Premium_Outdoor_CCT","Outdoor_CCT")),
    IF('Reported Performance Table'!G327="Premium","Premium_CCT","Reported_CCT"))))</f>
        <v/>
      </c>
      <c r="K327" t="str">
        <f>IF('Reported Performance Table'!E327="","",IF(J327="LUNA_CCT",VLOOKUP('Reported Performance Table'!E327,'Master List'!$B$45:$E$143,4,FALSE),"Reported_BUG"))</f>
        <v/>
      </c>
      <c r="L327" t="str">
        <f>IF('Reported Performance Table'!E327="","",IF(AND('Reported Performance Table'!$F327="Yes",OR('Reported Performance Table'!$E327='Master List'!$B$45,'Reported Performance Table'!$E327='Master List'!$B$46,'Reported Performance Table'!$E327='Master List'!$B$47,'Reported Performance Table'!$E327='Master List'!$B$49,'Reported Performance Table'!$E327='Master List'!$B$51,'Reported Performance Table'!$E327='Master List'!$B$115,'Reported Performance Table'!$E327='Master List'!$B$118,'Reported Performance Table'!$E327='Master List'!$B$142)),"LUNA_Dimming","Dimming_Capability_and_Range"))</f>
        <v/>
      </c>
      <c r="M327" s="100" t="e">
        <f>'Reported Performance Table'!#REF!</f>
        <v>#REF!</v>
      </c>
      <c r="N327" s="100" t="e">
        <f>'Reported Performance Table'!#REF!</f>
        <v>#REF!</v>
      </c>
      <c r="O327" s="100" t="e">
        <f>'Reported Performance Table'!#REF!</f>
        <v>#REF!</v>
      </c>
      <c r="P327" t="str">
        <f t="shared" si="9"/>
        <v>No</v>
      </c>
    </row>
    <row r="328" spans="1:16" x14ac:dyDescent="0.25">
      <c r="A328" s="54">
        <v>335</v>
      </c>
      <c r="B328" s="55"/>
      <c r="D328" s="21" t="e">
        <f>VLOOKUP('Reported Performance Table'!D328,'Master List'!$B$22:$C$41,2,FALSE)</f>
        <v>#N/A</v>
      </c>
      <c r="E328" t="e">
        <f>VLOOKUP('Reported Performance Table'!E328,'Master List'!$B$45:$C$143,2,FALSE)</f>
        <v>#N/A</v>
      </c>
      <c r="F328" t="e">
        <f>VLOOKUP('Reported Performance Table'!D328,'Master List'!$B$22:$D$42,3,FALSE)</f>
        <v>#N/A</v>
      </c>
      <c r="G328" s="92" t="e">
        <f>VLOOKUP('Reported Performance Table'!C328,'Master List'!$B$11:$D$19,3,FALSE)</f>
        <v>#N/A</v>
      </c>
      <c r="H328" t="e">
        <f t="shared" si="8"/>
        <v>#N/A</v>
      </c>
      <c r="I328" t="e">
        <f>IF(VLOOKUP('Reported Performance Table'!E328,'Master List'!$B$45:$D$143,3,FALSE)="","No",VLOOKUP('Reported Performance Table'!E328,'Master List'!$B$45:$D$143,3,FALSE))</f>
        <v>#N/A</v>
      </c>
      <c r="J328" s="164" t="str">
        <f>IF('Reported Performance Table'!E328="","",
  IF('Reported Performance Table'!F328="Yes",
   IF('Reported Performance Table'!G328="Premium","Premium_LUNA_CCT","LUNA_CCT"),
   IF('Reported Performance Table'!C328="Outdoor Luminaires",
    IF(OR('Reported Performance Table'!E328="Fuel Pump Canopy Luminaires",'Reported Performance Table'!E328="Sports Lighting"),
     IF('Reported Performance Table'!G328="Premium","Premium_Sports_and_Fuel_Pump_CCT", "Sports_and_Fuel_Pump_CCT"),
     IF('Reported Performance Table'!G328="Premium","Premium_Outdoor_CCT","Outdoor_CCT")),
    IF('Reported Performance Table'!G328="Premium","Premium_CCT","Reported_CCT"))))</f>
        <v/>
      </c>
      <c r="K328" t="str">
        <f>IF('Reported Performance Table'!E328="","",IF(J328="LUNA_CCT",VLOOKUP('Reported Performance Table'!E328,'Master List'!$B$45:$E$143,4,FALSE),"Reported_BUG"))</f>
        <v/>
      </c>
      <c r="L328" t="str">
        <f>IF('Reported Performance Table'!E328="","",IF(AND('Reported Performance Table'!$F328="Yes",OR('Reported Performance Table'!$E328='Master List'!$B$45,'Reported Performance Table'!$E328='Master List'!$B$46,'Reported Performance Table'!$E328='Master List'!$B$47,'Reported Performance Table'!$E328='Master List'!$B$49,'Reported Performance Table'!$E328='Master List'!$B$51,'Reported Performance Table'!$E328='Master List'!$B$115,'Reported Performance Table'!$E328='Master List'!$B$118,'Reported Performance Table'!$E328='Master List'!$B$142)),"LUNA_Dimming","Dimming_Capability_and_Range"))</f>
        <v/>
      </c>
      <c r="M328" s="100" t="e">
        <f>'Reported Performance Table'!#REF!</f>
        <v>#REF!</v>
      </c>
      <c r="N328" s="100" t="e">
        <f>'Reported Performance Table'!#REF!</f>
        <v>#REF!</v>
      </c>
      <c r="O328" s="100" t="e">
        <f>'Reported Performance Table'!#REF!</f>
        <v>#REF!</v>
      </c>
      <c r="P328" t="str">
        <f t="shared" si="9"/>
        <v>No</v>
      </c>
    </row>
    <row r="329" spans="1:16" x14ac:dyDescent="0.25">
      <c r="A329" s="54">
        <v>336</v>
      </c>
      <c r="B329" s="55"/>
      <c r="D329" s="21" t="e">
        <f>VLOOKUP('Reported Performance Table'!D329,'Master List'!$B$22:$C$41,2,FALSE)</f>
        <v>#N/A</v>
      </c>
      <c r="E329" t="e">
        <f>VLOOKUP('Reported Performance Table'!E329,'Master List'!$B$45:$C$143,2,FALSE)</f>
        <v>#N/A</v>
      </c>
      <c r="F329" t="e">
        <f>VLOOKUP('Reported Performance Table'!D329,'Master List'!$B$22:$D$42,3,FALSE)</f>
        <v>#N/A</v>
      </c>
      <c r="G329" s="92" t="e">
        <f>VLOOKUP('Reported Performance Table'!C329,'Master List'!$B$11:$D$19,3,FALSE)</f>
        <v>#N/A</v>
      </c>
      <c r="H329" t="e">
        <f t="shared" si="8"/>
        <v>#N/A</v>
      </c>
      <c r="I329" t="e">
        <f>IF(VLOOKUP('Reported Performance Table'!E329,'Master List'!$B$45:$D$143,3,FALSE)="","No",VLOOKUP('Reported Performance Table'!E329,'Master List'!$B$45:$D$143,3,FALSE))</f>
        <v>#N/A</v>
      </c>
      <c r="J329" s="164" t="str">
        <f>IF('Reported Performance Table'!E329="","",
  IF('Reported Performance Table'!F329="Yes",
   IF('Reported Performance Table'!G329="Premium","Premium_LUNA_CCT","LUNA_CCT"),
   IF('Reported Performance Table'!C329="Outdoor Luminaires",
    IF(OR('Reported Performance Table'!E329="Fuel Pump Canopy Luminaires",'Reported Performance Table'!E329="Sports Lighting"),
     IF('Reported Performance Table'!G329="Premium","Premium_Sports_and_Fuel_Pump_CCT", "Sports_and_Fuel_Pump_CCT"),
     IF('Reported Performance Table'!G329="Premium","Premium_Outdoor_CCT","Outdoor_CCT")),
    IF('Reported Performance Table'!G329="Premium","Premium_CCT","Reported_CCT"))))</f>
        <v/>
      </c>
      <c r="K329" t="str">
        <f>IF('Reported Performance Table'!E329="","",IF(J329="LUNA_CCT",VLOOKUP('Reported Performance Table'!E329,'Master List'!$B$45:$E$143,4,FALSE),"Reported_BUG"))</f>
        <v/>
      </c>
      <c r="L329" t="str">
        <f>IF('Reported Performance Table'!E329="","",IF(AND('Reported Performance Table'!$F329="Yes",OR('Reported Performance Table'!$E329='Master List'!$B$45,'Reported Performance Table'!$E329='Master List'!$B$46,'Reported Performance Table'!$E329='Master List'!$B$47,'Reported Performance Table'!$E329='Master List'!$B$49,'Reported Performance Table'!$E329='Master List'!$B$51,'Reported Performance Table'!$E329='Master List'!$B$115,'Reported Performance Table'!$E329='Master List'!$B$118,'Reported Performance Table'!$E329='Master List'!$B$142)),"LUNA_Dimming","Dimming_Capability_and_Range"))</f>
        <v/>
      </c>
      <c r="M329" s="100" t="e">
        <f>'Reported Performance Table'!#REF!</f>
        <v>#REF!</v>
      </c>
      <c r="N329" s="100" t="e">
        <f>'Reported Performance Table'!#REF!</f>
        <v>#REF!</v>
      </c>
      <c r="O329" s="100" t="e">
        <f>'Reported Performance Table'!#REF!</f>
        <v>#REF!</v>
      </c>
      <c r="P329" t="str">
        <f t="shared" si="9"/>
        <v>No</v>
      </c>
    </row>
    <row r="330" spans="1:16" x14ac:dyDescent="0.25">
      <c r="A330" s="54">
        <v>337</v>
      </c>
      <c r="B330" s="55"/>
      <c r="D330" s="21" t="e">
        <f>VLOOKUP('Reported Performance Table'!D330,'Master List'!$B$22:$C$41,2,FALSE)</f>
        <v>#N/A</v>
      </c>
      <c r="E330" t="e">
        <f>VLOOKUP('Reported Performance Table'!E330,'Master List'!$B$45:$C$143,2,FALSE)</f>
        <v>#N/A</v>
      </c>
      <c r="F330" t="e">
        <f>VLOOKUP('Reported Performance Table'!D330,'Master List'!$B$22:$D$42,3,FALSE)</f>
        <v>#N/A</v>
      </c>
      <c r="G330" s="92" t="e">
        <f>VLOOKUP('Reported Performance Table'!C330,'Master List'!$B$11:$D$19,3,FALSE)</f>
        <v>#N/A</v>
      </c>
      <c r="H330" t="e">
        <f t="shared" si="8"/>
        <v>#N/A</v>
      </c>
      <c r="I330" t="e">
        <f>IF(VLOOKUP('Reported Performance Table'!E330,'Master List'!$B$45:$D$143,3,FALSE)="","No",VLOOKUP('Reported Performance Table'!E330,'Master List'!$B$45:$D$143,3,FALSE))</f>
        <v>#N/A</v>
      </c>
      <c r="J330" s="164" t="str">
        <f>IF('Reported Performance Table'!E330="","",
  IF('Reported Performance Table'!F330="Yes",
   IF('Reported Performance Table'!G330="Premium","Premium_LUNA_CCT","LUNA_CCT"),
   IF('Reported Performance Table'!C330="Outdoor Luminaires",
    IF(OR('Reported Performance Table'!E330="Fuel Pump Canopy Luminaires",'Reported Performance Table'!E330="Sports Lighting"),
     IF('Reported Performance Table'!G330="Premium","Premium_Sports_and_Fuel_Pump_CCT", "Sports_and_Fuel_Pump_CCT"),
     IF('Reported Performance Table'!G330="Premium","Premium_Outdoor_CCT","Outdoor_CCT")),
    IF('Reported Performance Table'!G330="Premium","Premium_CCT","Reported_CCT"))))</f>
        <v/>
      </c>
      <c r="K330" t="str">
        <f>IF('Reported Performance Table'!E330="","",IF(J330="LUNA_CCT",VLOOKUP('Reported Performance Table'!E330,'Master List'!$B$45:$E$143,4,FALSE),"Reported_BUG"))</f>
        <v/>
      </c>
      <c r="L330" t="str">
        <f>IF('Reported Performance Table'!E330="","",IF(AND('Reported Performance Table'!$F330="Yes",OR('Reported Performance Table'!$E330='Master List'!$B$45,'Reported Performance Table'!$E330='Master List'!$B$46,'Reported Performance Table'!$E330='Master List'!$B$47,'Reported Performance Table'!$E330='Master List'!$B$49,'Reported Performance Table'!$E330='Master List'!$B$51,'Reported Performance Table'!$E330='Master List'!$B$115,'Reported Performance Table'!$E330='Master List'!$B$118,'Reported Performance Table'!$E330='Master List'!$B$142)),"LUNA_Dimming","Dimming_Capability_and_Range"))</f>
        <v/>
      </c>
      <c r="M330" s="100" t="e">
        <f>'Reported Performance Table'!#REF!</f>
        <v>#REF!</v>
      </c>
      <c r="N330" s="100" t="e">
        <f>'Reported Performance Table'!#REF!</f>
        <v>#REF!</v>
      </c>
      <c r="O330" s="100" t="e">
        <f>'Reported Performance Table'!#REF!</f>
        <v>#REF!</v>
      </c>
      <c r="P330" t="str">
        <f t="shared" si="9"/>
        <v>No</v>
      </c>
    </row>
    <row r="331" spans="1:16" x14ac:dyDescent="0.25">
      <c r="A331" s="54">
        <v>338</v>
      </c>
      <c r="B331" s="55"/>
      <c r="D331" s="21" t="e">
        <f>VLOOKUP('Reported Performance Table'!D331,'Master List'!$B$22:$C$41,2,FALSE)</f>
        <v>#N/A</v>
      </c>
      <c r="E331" t="e">
        <f>VLOOKUP('Reported Performance Table'!E331,'Master List'!$B$45:$C$143,2,FALSE)</f>
        <v>#N/A</v>
      </c>
      <c r="F331" t="e">
        <f>VLOOKUP('Reported Performance Table'!D331,'Master List'!$B$22:$D$42,3,FALSE)</f>
        <v>#N/A</v>
      </c>
      <c r="G331" s="92" t="e">
        <f>VLOOKUP('Reported Performance Table'!C331,'Master List'!$B$11:$D$19,3,FALSE)</f>
        <v>#N/A</v>
      </c>
      <c r="H331" t="e">
        <f t="shared" ref="H331:H394" si="10">CONCATENATE(F331,G331)</f>
        <v>#N/A</v>
      </c>
      <c r="I331" t="e">
        <f>IF(VLOOKUP('Reported Performance Table'!E331,'Master List'!$B$45:$D$143,3,FALSE)="","No",VLOOKUP('Reported Performance Table'!E331,'Master List'!$B$45:$D$143,3,FALSE))</f>
        <v>#N/A</v>
      </c>
      <c r="J331" s="164" t="str">
        <f>IF('Reported Performance Table'!E331="","",
  IF('Reported Performance Table'!F331="Yes",
   IF('Reported Performance Table'!G331="Premium","Premium_LUNA_CCT","LUNA_CCT"),
   IF('Reported Performance Table'!C331="Outdoor Luminaires",
    IF(OR('Reported Performance Table'!E331="Fuel Pump Canopy Luminaires",'Reported Performance Table'!E331="Sports Lighting"),
     IF('Reported Performance Table'!G331="Premium","Premium_Sports_and_Fuel_Pump_CCT", "Sports_and_Fuel_Pump_CCT"),
     IF('Reported Performance Table'!G331="Premium","Premium_Outdoor_CCT","Outdoor_CCT")),
    IF('Reported Performance Table'!G331="Premium","Premium_CCT","Reported_CCT"))))</f>
        <v/>
      </c>
      <c r="K331" t="str">
        <f>IF('Reported Performance Table'!E331="","",IF(J331="LUNA_CCT",VLOOKUP('Reported Performance Table'!E331,'Master List'!$B$45:$E$143,4,FALSE),"Reported_BUG"))</f>
        <v/>
      </c>
      <c r="L331" t="str">
        <f>IF('Reported Performance Table'!E331="","",IF(AND('Reported Performance Table'!$F331="Yes",OR('Reported Performance Table'!$E331='Master List'!$B$45,'Reported Performance Table'!$E331='Master List'!$B$46,'Reported Performance Table'!$E331='Master List'!$B$47,'Reported Performance Table'!$E331='Master List'!$B$49,'Reported Performance Table'!$E331='Master List'!$B$51,'Reported Performance Table'!$E331='Master List'!$B$115,'Reported Performance Table'!$E331='Master List'!$B$118,'Reported Performance Table'!$E331='Master List'!$B$142)),"LUNA_Dimming","Dimming_Capability_and_Range"))</f>
        <v/>
      </c>
      <c r="M331" s="100" t="e">
        <f>'Reported Performance Table'!#REF!</f>
        <v>#REF!</v>
      </c>
      <c r="N331" s="100" t="e">
        <f>'Reported Performance Table'!#REF!</f>
        <v>#REF!</v>
      </c>
      <c r="O331" s="100" t="e">
        <f>'Reported Performance Table'!#REF!</f>
        <v>#REF!</v>
      </c>
      <c r="P331" t="str">
        <f t="shared" si="9"/>
        <v>No</v>
      </c>
    </row>
    <row r="332" spans="1:16" x14ac:dyDescent="0.25">
      <c r="A332" s="54">
        <v>339</v>
      </c>
      <c r="B332" s="55"/>
      <c r="D332" s="21" t="e">
        <f>VLOOKUP('Reported Performance Table'!D332,'Master List'!$B$22:$C$41,2,FALSE)</f>
        <v>#N/A</v>
      </c>
      <c r="E332" t="e">
        <f>VLOOKUP('Reported Performance Table'!E332,'Master List'!$B$45:$C$143,2,FALSE)</f>
        <v>#N/A</v>
      </c>
      <c r="F332" t="e">
        <f>VLOOKUP('Reported Performance Table'!D332,'Master List'!$B$22:$D$42,3,FALSE)</f>
        <v>#N/A</v>
      </c>
      <c r="G332" s="92" t="e">
        <f>VLOOKUP('Reported Performance Table'!C332,'Master List'!$B$11:$D$19,3,FALSE)</f>
        <v>#N/A</v>
      </c>
      <c r="H332" t="e">
        <f t="shared" si="10"/>
        <v>#N/A</v>
      </c>
      <c r="I332" t="e">
        <f>IF(VLOOKUP('Reported Performance Table'!E332,'Master List'!$B$45:$D$143,3,FALSE)="","No",VLOOKUP('Reported Performance Table'!E332,'Master List'!$B$45:$D$143,3,FALSE))</f>
        <v>#N/A</v>
      </c>
      <c r="J332" s="164" t="str">
        <f>IF('Reported Performance Table'!E332="","",
  IF('Reported Performance Table'!F332="Yes",
   IF('Reported Performance Table'!G332="Premium","Premium_LUNA_CCT","LUNA_CCT"),
   IF('Reported Performance Table'!C332="Outdoor Luminaires",
    IF(OR('Reported Performance Table'!E332="Fuel Pump Canopy Luminaires",'Reported Performance Table'!E332="Sports Lighting"),
     IF('Reported Performance Table'!G332="Premium","Premium_Sports_and_Fuel_Pump_CCT", "Sports_and_Fuel_Pump_CCT"),
     IF('Reported Performance Table'!G332="Premium","Premium_Outdoor_CCT","Outdoor_CCT")),
    IF('Reported Performance Table'!G332="Premium","Premium_CCT","Reported_CCT"))))</f>
        <v/>
      </c>
      <c r="K332" t="str">
        <f>IF('Reported Performance Table'!E332="","",IF(J332="LUNA_CCT",VLOOKUP('Reported Performance Table'!E332,'Master List'!$B$45:$E$143,4,FALSE),"Reported_BUG"))</f>
        <v/>
      </c>
      <c r="L332" t="str">
        <f>IF('Reported Performance Table'!E332="","",IF(AND('Reported Performance Table'!$F332="Yes",OR('Reported Performance Table'!$E332='Master List'!$B$45,'Reported Performance Table'!$E332='Master List'!$B$46,'Reported Performance Table'!$E332='Master List'!$B$47,'Reported Performance Table'!$E332='Master List'!$B$49,'Reported Performance Table'!$E332='Master List'!$B$51,'Reported Performance Table'!$E332='Master List'!$B$115,'Reported Performance Table'!$E332='Master List'!$B$118,'Reported Performance Table'!$E332='Master List'!$B$142)),"LUNA_Dimming","Dimming_Capability_and_Range"))</f>
        <v/>
      </c>
      <c r="M332" s="100" t="e">
        <f>'Reported Performance Table'!#REF!</f>
        <v>#REF!</v>
      </c>
      <c r="N332" s="100" t="e">
        <f>'Reported Performance Table'!#REF!</f>
        <v>#REF!</v>
      </c>
      <c r="O332" s="100" t="e">
        <f>'Reported Performance Table'!#REF!</f>
        <v>#REF!</v>
      </c>
      <c r="P332" t="str">
        <f t="shared" ref="P332:P395" si="11">IF(COUNTIF(M332:O332,"Yes")=3,"Yes","No")</f>
        <v>No</v>
      </c>
    </row>
    <row r="333" spans="1:16" x14ac:dyDescent="0.25">
      <c r="A333" s="54">
        <v>340</v>
      </c>
      <c r="B333" s="55"/>
      <c r="D333" s="21" t="e">
        <f>VLOOKUP('Reported Performance Table'!D333,'Master List'!$B$22:$C$41,2,FALSE)</f>
        <v>#N/A</v>
      </c>
      <c r="E333" t="e">
        <f>VLOOKUP('Reported Performance Table'!E333,'Master List'!$B$45:$C$143,2,FALSE)</f>
        <v>#N/A</v>
      </c>
      <c r="F333" t="e">
        <f>VLOOKUP('Reported Performance Table'!D333,'Master List'!$B$22:$D$42,3,FALSE)</f>
        <v>#N/A</v>
      </c>
      <c r="G333" s="92" t="e">
        <f>VLOOKUP('Reported Performance Table'!C333,'Master List'!$B$11:$D$19,3,FALSE)</f>
        <v>#N/A</v>
      </c>
      <c r="H333" t="e">
        <f t="shared" si="10"/>
        <v>#N/A</v>
      </c>
      <c r="I333" t="e">
        <f>IF(VLOOKUP('Reported Performance Table'!E333,'Master List'!$B$45:$D$143,3,FALSE)="","No",VLOOKUP('Reported Performance Table'!E333,'Master List'!$B$45:$D$143,3,FALSE))</f>
        <v>#N/A</v>
      </c>
      <c r="J333" s="164" t="str">
        <f>IF('Reported Performance Table'!E333="","",
  IF('Reported Performance Table'!F333="Yes",
   IF('Reported Performance Table'!G333="Premium","Premium_LUNA_CCT","LUNA_CCT"),
   IF('Reported Performance Table'!C333="Outdoor Luminaires",
    IF(OR('Reported Performance Table'!E333="Fuel Pump Canopy Luminaires",'Reported Performance Table'!E333="Sports Lighting"),
     IF('Reported Performance Table'!G333="Premium","Premium_Sports_and_Fuel_Pump_CCT", "Sports_and_Fuel_Pump_CCT"),
     IF('Reported Performance Table'!G333="Premium","Premium_Outdoor_CCT","Outdoor_CCT")),
    IF('Reported Performance Table'!G333="Premium","Premium_CCT","Reported_CCT"))))</f>
        <v/>
      </c>
      <c r="K333" t="str">
        <f>IF('Reported Performance Table'!E333="","",IF(J333="LUNA_CCT",VLOOKUP('Reported Performance Table'!E333,'Master List'!$B$45:$E$143,4,FALSE),"Reported_BUG"))</f>
        <v/>
      </c>
      <c r="L333" t="str">
        <f>IF('Reported Performance Table'!E333="","",IF(AND('Reported Performance Table'!$F333="Yes",OR('Reported Performance Table'!$E333='Master List'!$B$45,'Reported Performance Table'!$E333='Master List'!$B$46,'Reported Performance Table'!$E333='Master List'!$B$47,'Reported Performance Table'!$E333='Master List'!$B$49,'Reported Performance Table'!$E333='Master List'!$B$51,'Reported Performance Table'!$E333='Master List'!$B$115,'Reported Performance Table'!$E333='Master List'!$B$118,'Reported Performance Table'!$E333='Master List'!$B$142)),"LUNA_Dimming","Dimming_Capability_and_Range"))</f>
        <v/>
      </c>
      <c r="M333" s="100" t="e">
        <f>'Reported Performance Table'!#REF!</f>
        <v>#REF!</v>
      </c>
      <c r="N333" s="100" t="e">
        <f>'Reported Performance Table'!#REF!</f>
        <v>#REF!</v>
      </c>
      <c r="O333" s="100" t="e">
        <f>'Reported Performance Table'!#REF!</f>
        <v>#REF!</v>
      </c>
      <c r="P333" t="str">
        <f t="shared" si="11"/>
        <v>No</v>
      </c>
    </row>
    <row r="334" spans="1:16" x14ac:dyDescent="0.25">
      <c r="A334" s="54">
        <v>341</v>
      </c>
      <c r="B334" s="55"/>
      <c r="D334" s="21" t="e">
        <f>VLOOKUP('Reported Performance Table'!D334,'Master List'!$B$22:$C$41,2,FALSE)</f>
        <v>#N/A</v>
      </c>
      <c r="E334" t="e">
        <f>VLOOKUP('Reported Performance Table'!E334,'Master List'!$B$45:$C$143,2,FALSE)</f>
        <v>#N/A</v>
      </c>
      <c r="F334" t="e">
        <f>VLOOKUP('Reported Performance Table'!D334,'Master List'!$B$22:$D$42,3,FALSE)</f>
        <v>#N/A</v>
      </c>
      <c r="G334" s="92" t="e">
        <f>VLOOKUP('Reported Performance Table'!C334,'Master List'!$B$11:$D$19,3,FALSE)</f>
        <v>#N/A</v>
      </c>
      <c r="H334" t="e">
        <f t="shared" si="10"/>
        <v>#N/A</v>
      </c>
      <c r="I334" t="e">
        <f>IF(VLOOKUP('Reported Performance Table'!E334,'Master List'!$B$45:$D$143,3,FALSE)="","No",VLOOKUP('Reported Performance Table'!E334,'Master List'!$B$45:$D$143,3,FALSE))</f>
        <v>#N/A</v>
      </c>
      <c r="J334" s="164" t="str">
        <f>IF('Reported Performance Table'!E334="","",
  IF('Reported Performance Table'!F334="Yes",
   IF('Reported Performance Table'!G334="Premium","Premium_LUNA_CCT","LUNA_CCT"),
   IF('Reported Performance Table'!C334="Outdoor Luminaires",
    IF(OR('Reported Performance Table'!E334="Fuel Pump Canopy Luminaires",'Reported Performance Table'!E334="Sports Lighting"),
     IF('Reported Performance Table'!G334="Premium","Premium_Sports_and_Fuel_Pump_CCT", "Sports_and_Fuel_Pump_CCT"),
     IF('Reported Performance Table'!G334="Premium","Premium_Outdoor_CCT","Outdoor_CCT")),
    IF('Reported Performance Table'!G334="Premium","Premium_CCT","Reported_CCT"))))</f>
        <v/>
      </c>
      <c r="K334" t="str">
        <f>IF('Reported Performance Table'!E334="","",IF(J334="LUNA_CCT",VLOOKUP('Reported Performance Table'!E334,'Master List'!$B$45:$E$143,4,FALSE),"Reported_BUG"))</f>
        <v/>
      </c>
      <c r="L334" t="str">
        <f>IF('Reported Performance Table'!E334="","",IF(AND('Reported Performance Table'!$F334="Yes",OR('Reported Performance Table'!$E334='Master List'!$B$45,'Reported Performance Table'!$E334='Master List'!$B$46,'Reported Performance Table'!$E334='Master List'!$B$47,'Reported Performance Table'!$E334='Master List'!$B$49,'Reported Performance Table'!$E334='Master List'!$B$51,'Reported Performance Table'!$E334='Master List'!$B$115,'Reported Performance Table'!$E334='Master List'!$B$118,'Reported Performance Table'!$E334='Master List'!$B$142)),"LUNA_Dimming","Dimming_Capability_and_Range"))</f>
        <v/>
      </c>
      <c r="M334" s="100" t="e">
        <f>'Reported Performance Table'!#REF!</f>
        <v>#REF!</v>
      </c>
      <c r="N334" s="100" t="e">
        <f>'Reported Performance Table'!#REF!</f>
        <v>#REF!</v>
      </c>
      <c r="O334" s="100" t="e">
        <f>'Reported Performance Table'!#REF!</f>
        <v>#REF!</v>
      </c>
      <c r="P334" t="str">
        <f t="shared" si="11"/>
        <v>No</v>
      </c>
    </row>
    <row r="335" spans="1:16" x14ac:dyDescent="0.25">
      <c r="A335" s="54">
        <v>342</v>
      </c>
      <c r="B335" s="55"/>
      <c r="D335" s="21" t="e">
        <f>VLOOKUP('Reported Performance Table'!D335,'Master List'!$B$22:$C$41,2,FALSE)</f>
        <v>#N/A</v>
      </c>
      <c r="E335" t="e">
        <f>VLOOKUP('Reported Performance Table'!E335,'Master List'!$B$45:$C$143,2,FALSE)</f>
        <v>#N/A</v>
      </c>
      <c r="F335" t="e">
        <f>VLOOKUP('Reported Performance Table'!D335,'Master List'!$B$22:$D$42,3,FALSE)</f>
        <v>#N/A</v>
      </c>
      <c r="G335" s="92" t="e">
        <f>VLOOKUP('Reported Performance Table'!C335,'Master List'!$B$11:$D$19,3,FALSE)</f>
        <v>#N/A</v>
      </c>
      <c r="H335" t="e">
        <f t="shared" si="10"/>
        <v>#N/A</v>
      </c>
      <c r="I335" t="e">
        <f>IF(VLOOKUP('Reported Performance Table'!E335,'Master List'!$B$45:$D$143,3,FALSE)="","No",VLOOKUP('Reported Performance Table'!E335,'Master List'!$B$45:$D$143,3,FALSE))</f>
        <v>#N/A</v>
      </c>
      <c r="J335" s="164" t="str">
        <f>IF('Reported Performance Table'!E335="","",
  IF('Reported Performance Table'!F335="Yes",
   IF('Reported Performance Table'!G335="Premium","Premium_LUNA_CCT","LUNA_CCT"),
   IF('Reported Performance Table'!C335="Outdoor Luminaires",
    IF(OR('Reported Performance Table'!E335="Fuel Pump Canopy Luminaires",'Reported Performance Table'!E335="Sports Lighting"),
     IF('Reported Performance Table'!G335="Premium","Premium_Sports_and_Fuel_Pump_CCT", "Sports_and_Fuel_Pump_CCT"),
     IF('Reported Performance Table'!G335="Premium","Premium_Outdoor_CCT","Outdoor_CCT")),
    IF('Reported Performance Table'!G335="Premium","Premium_CCT","Reported_CCT"))))</f>
        <v/>
      </c>
      <c r="K335" t="str">
        <f>IF('Reported Performance Table'!E335="","",IF(J335="LUNA_CCT",VLOOKUP('Reported Performance Table'!E335,'Master List'!$B$45:$E$143,4,FALSE),"Reported_BUG"))</f>
        <v/>
      </c>
      <c r="L335" t="str">
        <f>IF('Reported Performance Table'!E335="","",IF(AND('Reported Performance Table'!$F335="Yes",OR('Reported Performance Table'!$E335='Master List'!$B$45,'Reported Performance Table'!$E335='Master List'!$B$46,'Reported Performance Table'!$E335='Master List'!$B$47,'Reported Performance Table'!$E335='Master List'!$B$49,'Reported Performance Table'!$E335='Master List'!$B$51,'Reported Performance Table'!$E335='Master List'!$B$115,'Reported Performance Table'!$E335='Master List'!$B$118,'Reported Performance Table'!$E335='Master List'!$B$142)),"LUNA_Dimming","Dimming_Capability_and_Range"))</f>
        <v/>
      </c>
      <c r="M335" s="100" t="e">
        <f>'Reported Performance Table'!#REF!</f>
        <v>#REF!</v>
      </c>
      <c r="N335" s="100" t="e">
        <f>'Reported Performance Table'!#REF!</f>
        <v>#REF!</v>
      </c>
      <c r="O335" s="100" t="e">
        <f>'Reported Performance Table'!#REF!</f>
        <v>#REF!</v>
      </c>
      <c r="P335" t="str">
        <f t="shared" si="11"/>
        <v>No</v>
      </c>
    </row>
    <row r="336" spans="1:16" x14ac:dyDescent="0.25">
      <c r="A336" s="54">
        <v>343</v>
      </c>
      <c r="B336" s="55"/>
      <c r="D336" s="21" t="e">
        <f>VLOOKUP('Reported Performance Table'!D336,'Master List'!$B$22:$C$41,2,FALSE)</f>
        <v>#N/A</v>
      </c>
      <c r="E336" t="e">
        <f>VLOOKUP('Reported Performance Table'!E336,'Master List'!$B$45:$C$143,2,FALSE)</f>
        <v>#N/A</v>
      </c>
      <c r="F336" t="e">
        <f>VLOOKUP('Reported Performance Table'!D336,'Master List'!$B$22:$D$42,3,FALSE)</f>
        <v>#N/A</v>
      </c>
      <c r="G336" s="92" t="e">
        <f>VLOOKUP('Reported Performance Table'!C336,'Master List'!$B$11:$D$19,3,FALSE)</f>
        <v>#N/A</v>
      </c>
      <c r="H336" t="e">
        <f t="shared" si="10"/>
        <v>#N/A</v>
      </c>
      <c r="I336" t="e">
        <f>IF(VLOOKUP('Reported Performance Table'!E336,'Master List'!$B$45:$D$143,3,FALSE)="","No",VLOOKUP('Reported Performance Table'!E336,'Master List'!$B$45:$D$143,3,FALSE))</f>
        <v>#N/A</v>
      </c>
      <c r="J336" s="164" t="str">
        <f>IF('Reported Performance Table'!E336="","",
  IF('Reported Performance Table'!F336="Yes",
   IF('Reported Performance Table'!G336="Premium","Premium_LUNA_CCT","LUNA_CCT"),
   IF('Reported Performance Table'!C336="Outdoor Luminaires",
    IF(OR('Reported Performance Table'!E336="Fuel Pump Canopy Luminaires",'Reported Performance Table'!E336="Sports Lighting"),
     IF('Reported Performance Table'!G336="Premium","Premium_Sports_and_Fuel_Pump_CCT", "Sports_and_Fuel_Pump_CCT"),
     IF('Reported Performance Table'!G336="Premium","Premium_Outdoor_CCT","Outdoor_CCT")),
    IF('Reported Performance Table'!G336="Premium","Premium_CCT","Reported_CCT"))))</f>
        <v/>
      </c>
      <c r="K336" t="str">
        <f>IF('Reported Performance Table'!E336="","",IF(J336="LUNA_CCT",VLOOKUP('Reported Performance Table'!E336,'Master List'!$B$45:$E$143,4,FALSE),"Reported_BUG"))</f>
        <v/>
      </c>
      <c r="L336" t="str">
        <f>IF('Reported Performance Table'!E336="","",IF(AND('Reported Performance Table'!$F336="Yes",OR('Reported Performance Table'!$E336='Master List'!$B$45,'Reported Performance Table'!$E336='Master List'!$B$46,'Reported Performance Table'!$E336='Master List'!$B$47,'Reported Performance Table'!$E336='Master List'!$B$49,'Reported Performance Table'!$E336='Master List'!$B$51,'Reported Performance Table'!$E336='Master List'!$B$115,'Reported Performance Table'!$E336='Master List'!$B$118,'Reported Performance Table'!$E336='Master List'!$B$142)),"LUNA_Dimming","Dimming_Capability_and_Range"))</f>
        <v/>
      </c>
      <c r="M336" s="100" t="e">
        <f>'Reported Performance Table'!#REF!</f>
        <v>#REF!</v>
      </c>
      <c r="N336" s="100" t="e">
        <f>'Reported Performance Table'!#REF!</f>
        <v>#REF!</v>
      </c>
      <c r="O336" s="100" t="e">
        <f>'Reported Performance Table'!#REF!</f>
        <v>#REF!</v>
      </c>
      <c r="P336" t="str">
        <f t="shared" si="11"/>
        <v>No</v>
      </c>
    </row>
    <row r="337" spans="1:16" x14ac:dyDescent="0.25">
      <c r="A337" s="54">
        <v>344</v>
      </c>
      <c r="B337" s="55"/>
      <c r="D337" s="21" t="e">
        <f>VLOOKUP('Reported Performance Table'!D337,'Master List'!$B$22:$C$41,2,FALSE)</f>
        <v>#N/A</v>
      </c>
      <c r="E337" t="e">
        <f>VLOOKUP('Reported Performance Table'!E337,'Master List'!$B$45:$C$143,2,FALSE)</f>
        <v>#N/A</v>
      </c>
      <c r="F337" t="e">
        <f>VLOOKUP('Reported Performance Table'!D337,'Master List'!$B$22:$D$42,3,FALSE)</f>
        <v>#N/A</v>
      </c>
      <c r="G337" s="92" t="e">
        <f>VLOOKUP('Reported Performance Table'!C337,'Master List'!$B$11:$D$19,3,FALSE)</f>
        <v>#N/A</v>
      </c>
      <c r="H337" t="e">
        <f t="shared" si="10"/>
        <v>#N/A</v>
      </c>
      <c r="I337" t="e">
        <f>IF(VLOOKUP('Reported Performance Table'!E337,'Master List'!$B$45:$D$143,3,FALSE)="","No",VLOOKUP('Reported Performance Table'!E337,'Master List'!$B$45:$D$143,3,FALSE))</f>
        <v>#N/A</v>
      </c>
      <c r="J337" s="164" t="str">
        <f>IF('Reported Performance Table'!E337="","",
  IF('Reported Performance Table'!F337="Yes",
   IF('Reported Performance Table'!G337="Premium","Premium_LUNA_CCT","LUNA_CCT"),
   IF('Reported Performance Table'!C337="Outdoor Luminaires",
    IF(OR('Reported Performance Table'!E337="Fuel Pump Canopy Luminaires",'Reported Performance Table'!E337="Sports Lighting"),
     IF('Reported Performance Table'!G337="Premium","Premium_Sports_and_Fuel_Pump_CCT", "Sports_and_Fuel_Pump_CCT"),
     IF('Reported Performance Table'!G337="Premium","Premium_Outdoor_CCT","Outdoor_CCT")),
    IF('Reported Performance Table'!G337="Premium","Premium_CCT","Reported_CCT"))))</f>
        <v/>
      </c>
      <c r="K337" t="str">
        <f>IF('Reported Performance Table'!E337="","",IF(J337="LUNA_CCT",VLOOKUP('Reported Performance Table'!E337,'Master List'!$B$45:$E$143,4,FALSE),"Reported_BUG"))</f>
        <v/>
      </c>
      <c r="L337" t="str">
        <f>IF('Reported Performance Table'!E337="","",IF(AND('Reported Performance Table'!$F337="Yes",OR('Reported Performance Table'!$E337='Master List'!$B$45,'Reported Performance Table'!$E337='Master List'!$B$46,'Reported Performance Table'!$E337='Master List'!$B$47,'Reported Performance Table'!$E337='Master List'!$B$49,'Reported Performance Table'!$E337='Master List'!$B$51,'Reported Performance Table'!$E337='Master List'!$B$115,'Reported Performance Table'!$E337='Master List'!$B$118,'Reported Performance Table'!$E337='Master List'!$B$142)),"LUNA_Dimming","Dimming_Capability_and_Range"))</f>
        <v/>
      </c>
      <c r="M337" s="100" t="e">
        <f>'Reported Performance Table'!#REF!</f>
        <v>#REF!</v>
      </c>
      <c r="N337" s="100" t="e">
        <f>'Reported Performance Table'!#REF!</f>
        <v>#REF!</v>
      </c>
      <c r="O337" s="100" t="e">
        <f>'Reported Performance Table'!#REF!</f>
        <v>#REF!</v>
      </c>
      <c r="P337" t="str">
        <f t="shared" si="11"/>
        <v>No</v>
      </c>
    </row>
    <row r="338" spans="1:16" x14ac:dyDescent="0.25">
      <c r="A338" s="54">
        <v>345</v>
      </c>
      <c r="B338" s="55"/>
      <c r="D338" s="21" t="e">
        <f>VLOOKUP('Reported Performance Table'!D338,'Master List'!$B$22:$C$41,2,FALSE)</f>
        <v>#N/A</v>
      </c>
      <c r="E338" t="e">
        <f>VLOOKUP('Reported Performance Table'!E338,'Master List'!$B$45:$C$143,2,FALSE)</f>
        <v>#N/A</v>
      </c>
      <c r="F338" t="e">
        <f>VLOOKUP('Reported Performance Table'!D338,'Master List'!$B$22:$D$42,3,FALSE)</f>
        <v>#N/A</v>
      </c>
      <c r="G338" s="92" t="e">
        <f>VLOOKUP('Reported Performance Table'!C338,'Master List'!$B$11:$D$19,3,FALSE)</f>
        <v>#N/A</v>
      </c>
      <c r="H338" t="e">
        <f t="shared" si="10"/>
        <v>#N/A</v>
      </c>
      <c r="I338" t="e">
        <f>IF(VLOOKUP('Reported Performance Table'!E338,'Master List'!$B$45:$D$143,3,FALSE)="","No",VLOOKUP('Reported Performance Table'!E338,'Master List'!$B$45:$D$143,3,FALSE))</f>
        <v>#N/A</v>
      </c>
      <c r="J338" s="164" t="str">
        <f>IF('Reported Performance Table'!E338="","",
  IF('Reported Performance Table'!F338="Yes",
   IF('Reported Performance Table'!G338="Premium","Premium_LUNA_CCT","LUNA_CCT"),
   IF('Reported Performance Table'!C338="Outdoor Luminaires",
    IF(OR('Reported Performance Table'!E338="Fuel Pump Canopy Luminaires",'Reported Performance Table'!E338="Sports Lighting"),
     IF('Reported Performance Table'!G338="Premium","Premium_Sports_and_Fuel_Pump_CCT", "Sports_and_Fuel_Pump_CCT"),
     IF('Reported Performance Table'!G338="Premium","Premium_Outdoor_CCT","Outdoor_CCT")),
    IF('Reported Performance Table'!G338="Premium","Premium_CCT","Reported_CCT"))))</f>
        <v/>
      </c>
      <c r="K338" t="str">
        <f>IF('Reported Performance Table'!E338="","",IF(J338="LUNA_CCT",VLOOKUP('Reported Performance Table'!E338,'Master List'!$B$45:$E$143,4,FALSE),"Reported_BUG"))</f>
        <v/>
      </c>
      <c r="L338" t="str">
        <f>IF('Reported Performance Table'!E338="","",IF(AND('Reported Performance Table'!$F338="Yes",OR('Reported Performance Table'!$E338='Master List'!$B$45,'Reported Performance Table'!$E338='Master List'!$B$46,'Reported Performance Table'!$E338='Master List'!$B$47,'Reported Performance Table'!$E338='Master List'!$B$49,'Reported Performance Table'!$E338='Master List'!$B$51,'Reported Performance Table'!$E338='Master List'!$B$115,'Reported Performance Table'!$E338='Master List'!$B$118,'Reported Performance Table'!$E338='Master List'!$B$142)),"LUNA_Dimming","Dimming_Capability_and_Range"))</f>
        <v/>
      </c>
      <c r="M338" s="100" t="e">
        <f>'Reported Performance Table'!#REF!</f>
        <v>#REF!</v>
      </c>
      <c r="N338" s="100" t="e">
        <f>'Reported Performance Table'!#REF!</f>
        <v>#REF!</v>
      </c>
      <c r="O338" s="100" t="e">
        <f>'Reported Performance Table'!#REF!</f>
        <v>#REF!</v>
      </c>
      <c r="P338" t="str">
        <f t="shared" si="11"/>
        <v>No</v>
      </c>
    </row>
    <row r="339" spans="1:16" x14ac:dyDescent="0.25">
      <c r="A339" s="54">
        <v>346</v>
      </c>
      <c r="B339" s="55"/>
      <c r="D339" s="21" t="e">
        <f>VLOOKUP('Reported Performance Table'!D339,'Master List'!$B$22:$C$41,2,FALSE)</f>
        <v>#N/A</v>
      </c>
      <c r="E339" t="e">
        <f>VLOOKUP('Reported Performance Table'!E339,'Master List'!$B$45:$C$143,2,FALSE)</f>
        <v>#N/A</v>
      </c>
      <c r="F339" t="e">
        <f>VLOOKUP('Reported Performance Table'!D339,'Master List'!$B$22:$D$42,3,FALSE)</f>
        <v>#N/A</v>
      </c>
      <c r="G339" s="92" t="e">
        <f>VLOOKUP('Reported Performance Table'!C339,'Master List'!$B$11:$D$19,3,FALSE)</f>
        <v>#N/A</v>
      </c>
      <c r="H339" t="e">
        <f t="shared" si="10"/>
        <v>#N/A</v>
      </c>
      <c r="I339" t="e">
        <f>IF(VLOOKUP('Reported Performance Table'!E339,'Master List'!$B$45:$D$143,3,FALSE)="","No",VLOOKUP('Reported Performance Table'!E339,'Master List'!$B$45:$D$143,3,FALSE))</f>
        <v>#N/A</v>
      </c>
      <c r="J339" s="164" t="str">
        <f>IF('Reported Performance Table'!E339="","",
  IF('Reported Performance Table'!F339="Yes",
   IF('Reported Performance Table'!G339="Premium","Premium_LUNA_CCT","LUNA_CCT"),
   IF('Reported Performance Table'!C339="Outdoor Luminaires",
    IF(OR('Reported Performance Table'!E339="Fuel Pump Canopy Luminaires",'Reported Performance Table'!E339="Sports Lighting"),
     IF('Reported Performance Table'!G339="Premium","Premium_Sports_and_Fuel_Pump_CCT", "Sports_and_Fuel_Pump_CCT"),
     IF('Reported Performance Table'!G339="Premium","Premium_Outdoor_CCT","Outdoor_CCT")),
    IF('Reported Performance Table'!G339="Premium","Premium_CCT","Reported_CCT"))))</f>
        <v/>
      </c>
      <c r="K339" t="str">
        <f>IF('Reported Performance Table'!E339="","",IF(J339="LUNA_CCT",VLOOKUP('Reported Performance Table'!E339,'Master List'!$B$45:$E$143,4,FALSE),"Reported_BUG"))</f>
        <v/>
      </c>
      <c r="L339" t="str">
        <f>IF('Reported Performance Table'!E339="","",IF(AND('Reported Performance Table'!$F339="Yes",OR('Reported Performance Table'!$E339='Master List'!$B$45,'Reported Performance Table'!$E339='Master List'!$B$46,'Reported Performance Table'!$E339='Master List'!$B$47,'Reported Performance Table'!$E339='Master List'!$B$49,'Reported Performance Table'!$E339='Master List'!$B$51,'Reported Performance Table'!$E339='Master List'!$B$115,'Reported Performance Table'!$E339='Master List'!$B$118,'Reported Performance Table'!$E339='Master List'!$B$142)),"LUNA_Dimming","Dimming_Capability_and_Range"))</f>
        <v/>
      </c>
      <c r="M339" s="100" t="e">
        <f>'Reported Performance Table'!#REF!</f>
        <v>#REF!</v>
      </c>
      <c r="N339" s="100" t="e">
        <f>'Reported Performance Table'!#REF!</f>
        <v>#REF!</v>
      </c>
      <c r="O339" s="100" t="e">
        <f>'Reported Performance Table'!#REF!</f>
        <v>#REF!</v>
      </c>
      <c r="P339" t="str">
        <f t="shared" si="11"/>
        <v>No</v>
      </c>
    </row>
    <row r="340" spans="1:16" x14ac:dyDescent="0.25">
      <c r="A340" s="54">
        <v>347</v>
      </c>
      <c r="B340" s="55"/>
      <c r="D340" s="21" t="e">
        <f>VLOOKUP('Reported Performance Table'!D340,'Master List'!$B$22:$C$41,2,FALSE)</f>
        <v>#N/A</v>
      </c>
      <c r="E340" t="e">
        <f>VLOOKUP('Reported Performance Table'!E340,'Master List'!$B$45:$C$143,2,FALSE)</f>
        <v>#N/A</v>
      </c>
      <c r="F340" t="e">
        <f>VLOOKUP('Reported Performance Table'!D340,'Master List'!$B$22:$D$42,3,FALSE)</f>
        <v>#N/A</v>
      </c>
      <c r="G340" s="92" t="e">
        <f>VLOOKUP('Reported Performance Table'!C340,'Master List'!$B$11:$D$19,3,FALSE)</f>
        <v>#N/A</v>
      </c>
      <c r="H340" t="e">
        <f t="shared" si="10"/>
        <v>#N/A</v>
      </c>
      <c r="I340" t="e">
        <f>IF(VLOOKUP('Reported Performance Table'!E340,'Master List'!$B$45:$D$143,3,FALSE)="","No",VLOOKUP('Reported Performance Table'!E340,'Master List'!$B$45:$D$143,3,FALSE))</f>
        <v>#N/A</v>
      </c>
      <c r="J340" s="164" t="str">
        <f>IF('Reported Performance Table'!E340="","",
  IF('Reported Performance Table'!F340="Yes",
   IF('Reported Performance Table'!G340="Premium","Premium_LUNA_CCT","LUNA_CCT"),
   IF('Reported Performance Table'!C340="Outdoor Luminaires",
    IF(OR('Reported Performance Table'!E340="Fuel Pump Canopy Luminaires",'Reported Performance Table'!E340="Sports Lighting"),
     IF('Reported Performance Table'!G340="Premium","Premium_Sports_and_Fuel_Pump_CCT", "Sports_and_Fuel_Pump_CCT"),
     IF('Reported Performance Table'!G340="Premium","Premium_Outdoor_CCT","Outdoor_CCT")),
    IF('Reported Performance Table'!G340="Premium","Premium_CCT","Reported_CCT"))))</f>
        <v/>
      </c>
      <c r="K340" t="str">
        <f>IF('Reported Performance Table'!E340="","",IF(J340="LUNA_CCT",VLOOKUP('Reported Performance Table'!E340,'Master List'!$B$45:$E$143,4,FALSE),"Reported_BUG"))</f>
        <v/>
      </c>
      <c r="L340" t="str">
        <f>IF('Reported Performance Table'!E340="","",IF(AND('Reported Performance Table'!$F340="Yes",OR('Reported Performance Table'!$E340='Master List'!$B$45,'Reported Performance Table'!$E340='Master List'!$B$46,'Reported Performance Table'!$E340='Master List'!$B$47,'Reported Performance Table'!$E340='Master List'!$B$49,'Reported Performance Table'!$E340='Master List'!$B$51,'Reported Performance Table'!$E340='Master List'!$B$115,'Reported Performance Table'!$E340='Master List'!$B$118,'Reported Performance Table'!$E340='Master List'!$B$142)),"LUNA_Dimming","Dimming_Capability_and_Range"))</f>
        <v/>
      </c>
      <c r="M340" s="100" t="e">
        <f>'Reported Performance Table'!#REF!</f>
        <v>#REF!</v>
      </c>
      <c r="N340" s="100" t="e">
        <f>'Reported Performance Table'!#REF!</f>
        <v>#REF!</v>
      </c>
      <c r="O340" s="100" t="e">
        <f>'Reported Performance Table'!#REF!</f>
        <v>#REF!</v>
      </c>
      <c r="P340" t="str">
        <f t="shared" si="11"/>
        <v>No</v>
      </c>
    </row>
    <row r="341" spans="1:16" x14ac:dyDescent="0.25">
      <c r="A341" s="54">
        <v>348</v>
      </c>
      <c r="B341" s="55"/>
      <c r="D341" s="21" t="e">
        <f>VLOOKUP('Reported Performance Table'!D341,'Master List'!$B$22:$C$41,2,FALSE)</f>
        <v>#N/A</v>
      </c>
      <c r="E341" t="e">
        <f>VLOOKUP('Reported Performance Table'!E341,'Master List'!$B$45:$C$143,2,FALSE)</f>
        <v>#N/A</v>
      </c>
      <c r="F341" t="e">
        <f>VLOOKUP('Reported Performance Table'!D341,'Master List'!$B$22:$D$42,3,FALSE)</f>
        <v>#N/A</v>
      </c>
      <c r="G341" s="92" t="e">
        <f>VLOOKUP('Reported Performance Table'!C341,'Master List'!$B$11:$D$19,3,FALSE)</f>
        <v>#N/A</v>
      </c>
      <c r="H341" t="e">
        <f t="shared" si="10"/>
        <v>#N/A</v>
      </c>
      <c r="I341" t="e">
        <f>IF(VLOOKUP('Reported Performance Table'!E341,'Master List'!$B$45:$D$143,3,FALSE)="","No",VLOOKUP('Reported Performance Table'!E341,'Master List'!$B$45:$D$143,3,FALSE))</f>
        <v>#N/A</v>
      </c>
      <c r="J341" s="164" t="str">
        <f>IF('Reported Performance Table'!E341="","",
  IF('Reported Performance Table'!F341="Yes",
   IF('Reported Performance Table'!G341="Premium","Premium_LUNA_CCT","LUNA_CCT"),
   IF('Reported Performance Table'!C341="Outdoor Luminaires",
    IF(OR('Reported Performance Table'!E341="Fuel Pump Canopy Luminaires",'Reported Performance Table'!E341="Sports Lighting"),
     IF('Reported Performance Table'!G341="Premium","Premium_Sports_and_Fuel_Pump_CCT", "Sports_and_Fuel_Pump_CCT"),
     IF('Reported Performance Table'!G341="Premium","Premium_Outdoor_CCT","Outdoor_CCT")),
    IF('Reported Performance Table'!G341="Premium","Premium_CCT","Reported_CCT"))))</f>
        <v/>
      </c>
      <c r="K341" t="str">
        <f>IF('Reported Performance Table'!E341="","",IF(J341="LUNA_CCT",VLOOKUP('Reported Performance Table'!E341,'Master List'!$B$45:$E$143,4,FALSE),"Reported_BUG"))</f>
        <v/>
      </c>
      <c r="L341" t="str">
        <f>IF('Reported Performance Table'!E341="","",IF(AND('Reported Performance Table'!$F341="Yes",OR('Reported Performance Table'!$E341='Master List'!$B$45,'Reported Performance Table'!$E341='Master List'!$B$46,'Reported Performance Table'!$E341='Master List'!$B$47,'Reported Performance Table'!$E341='Master List'!$B$49,'Reported Performance Table'!$E341='Master List'!$B$51,'Reported Performance Table'!$E341='Master List'!$B$115,'Reported Performance Table'!$E341='Master List'!$B$118,'Reported Performance Table'!$E341='Master List'!$B$142)),"LUNA_Dimming","Dimming_Capability_and_Range"))</f>
        <v/>
      </c>
      <c r="M341" s="100" t="e">
        <f>'Reported Performance Table'!#REF!</f>
        <v>#REF!</v>
      </c>
      <c r="N341" s="100" t="e">
        <f>'Reported Performance Table'!#REF!</f>
        <v>#REF!</v>
      </c>
      <c r="O341" s="100" t="e">
        <f>'Reported Performance Table'!#REF!</f>
        <v>#REF!</v>
      </c>
      <c r="P341" t="str">
        <f t="shared" si="11"/>
        <v>No</v>
      </c>
    </row>
    <row r="342" spans="1:16" x14ac:dyDescent="0.25">
      <c r="A342" s="54">
        <v>349</v>
      </c>
      <c r="B342" s="55"/>
      <c r="D342" s="21" t="e">
        <f>VLOOKUP('Reported Performance Table'!D342,'Master List'!$B$22:$C$41,2,FALSE)</f>
        <v>#N/A</v>
      </c>
      <c r="E342" t="e">
        <f>VLOOKUP('Reported Performance Table'!E342,'Master List'!$B$45:$C$143,2,FALSE)</f>
        <v>#N/A</v>
      </c>
      <c r="F342" t="e">
        <f>VLOOKUP('Reported Performance Table'!D342,'Master List'!$B$22:$D$42,3,FALSE)</f>
        <v>#N/A</v>
      </c>
      <c r="G342" s="92" t="e">
        <f>VLOOKUP('Reported Performance Table'!C342,'Master List'!$B$11:$D$19,3,FALSE)</f>
        <v>#N/A</v>
      </c>
      <c r="H342" t="e">
        <f t="shared" si="10"/>
        <v>#N/A</v>
      </c>
      <c r="I342" t="e">
        <f>IF(VLOOKUP('Reported Performance Table'!E342,'Master List'!$B$45:$D$143,3,FALSE)="","No",VLOOKUP('Reported Performance Table'!E342,'Master List'!$B$45:$D$143,3,FALSE))</f>
        <v>#N/A</v>
      </c>
      <c r="J342" s="164" t="str">
        <f>IF('Reported Performance Table'!E342="","",
  IF('Reported Performance Table'!F342="Yes",
   IF('Reported Performance Table'!G342="Premium","Premium_LUNA_CCT","LUNA_CCT"),
   IF('Reported Performance Table'!C342="Outdoor Luminaires",
    IF(OR('Reported Performance Table'!E342="Fuel Pump Canopy Luminaires",'Reported Performance Table'!E342="Sports Lighting"),
     IF('Reported Performance Table'!G342="Premium","Premium_Sports_and_Fuel_Pump_CCT", "Sports_and_Fuel_Pump_CCT"),
     IF('Reported Performance Table'!G342="Premium","Premium_Outdoor_CCT","Outdoor_CCT")),
    IF('Reported Performance Table'!G342="Premium","Premium_CCT","Reported_CCT"))))</f>
        <v/>
      </c>
      <c r="K342" t="str">
        <f>IF('Reported Performance Table'!E342="","",IF(J342="LUNA_CCT",VLOOKUP('Reported Performance Table'!E342,'Master List'!$B$45:$E$143,4,FALSE),"Reported_BUG"))</f>
        <v/>
      </c>
      <c r="L342" t="str">
        <f>IF('Reported Performance Table'!E342="","",IF(AND('Reported Performance Table'!$F342="Yes",OR('Reported Performance Table'!$E342='Master List'!$B$45,'Reported Performance Table'!$E342='Master List'!$B$46,'Reported Performance Table'!$E342='Master List'!$B$47,'Reported Performance Table'!$E342='Master List'!$B$49,'Reported Performance Table'!$E342='Master List'!$B$51,'Reported Performance Table'!$E342='Master List'!$B$115,'Reported Performance Table'!$E342='Master List'!$B$118,'Reported Performance Table'!$E342='Master List'!$B$142)),"LUNA_Dimming","Dimming_Capability_and_Range"))</f>
        <v/>
      </c>
      <c r="M342" s="100" t="e">
        <f>'Reported Performance Table'!#REF!</f>
        <v>#REF!</v>
      </c>
      <c r="N342" s="100" t="e">
        <f>'Reported Performance Table'!#REF!</f>
        <v>#REF!</v>
      </c>
      <c r="O342" s="100" t="e">
        <f>'Reported Performance Table'!#REF!</f>
        <v>#REF!</v>
      </c>
      <c r="P342" t="str">
        <f t="shared" si="11"/>
        <v>No</v>
      </c>
    </row>
    <row r="343" spans="1:16" x14ac:dyDescent="0.25">
      <c r="A343" s="54">
        <v>350</v>
      </c>
      <c r="B343" s="55"/>
      <c r="D343" s="21" t="e">
        <f>VLOOKUP('Reported Performance Table'!D343,'Master List'!$B$22:$C$41,2,FALSE)</f>
        <v>#N/A</v>
      </c>
      <c r="E343" t="e">
        <f>VLOOKUP('Reported Performance Table'!E343,'Master List'!$B$45:$C$143,2,FALSE)</f>
        <v>#N/A</v>
      </c>
      <c r="F343" t="e">
        <f>VLOOKUP('Reported Performance Table'!D343,'Master List'!$B$22:$D$42,3,FALSE)</f>
        <v>#N/A</v>
      </c>
      <c r="G343" s="92" t="e">
        <f>VLOOKUP('Reported Performance Table'!C343,'Master List'!$B$11:$D$19,3,FALSE)</f>
        <v>#N/A</v>
      </c>
      <c r="H343" t="e">
        <f t="shared" si="10"/>
        <v>#N/A</v>
      </c>
      <c r="I343" t="e">
        <f>IF(VLOOKUP('Reported Performance Table'!E343,'Master List'!$B$45:$D$143,3,FALSE)="","No",VLOOKUP('Reported Performance Table'!E343,'Master List'!$B$45:$D$143,3,FALSE))</f>
        <v>#N/A</v>
      </c>
      <c r="J343" s="164" t="str">
        <f>IF('Reported Performance Table'!E343="","",
  IF('Reported Performance Table'!F343="Yes",
   IF('Reported Performance Table'!G343="Premium","Premium_LUNA_CCT","LUNA_CCT"),
   IF('Reported Performance Table'!C343="Outdoor Luminaires",
    IF(OR('Reported Performance Table'!E343="Fuel Pump Canopy Luminaires",'Reported Performance Table'!E343="Sports Lighting"),
     IF('Reported Performance Table'!G343="Premium","Premium_Sports_and_Fuel_Pump_CCT", "Sports_and_Fuel_Pump_CCT"),
     IF('Reported Performance Table'!G343="Premium","Premium_Outdoor_CCT","Outdoor_CCT")),
    IF('Reported Performance Table'!G343="Premium","Premium_CCT","Reported_CCT"))))</f>
        <v/>
      </c>
      <c r="K343" t="str">
        <f>IF('Reported Performance Table'!E343="","",IF(J343="LUNA_CCT",VLOOKUP('Reported Performance Table'!E343,'Master List'!$B$45:$E$143,4,FALSE),"Reported_BUG"))</f>
        <v/>
      </c>
      <c r="L343" t="str">
        <f>IF('Reported Performance Table'!E343="","",IF(AND('Reported Performance Table'!$F343="Yes",OR('Reported Performance Table'!$E343='Master List'!$B$45,'Reported Performance Table'!$E343='Master List'!$B$46,'Reported Performance Table'!$E343='Master List'!$B$47,'Reported Performance Table'!$E343='Master List'!$B$49,'Reported Performance Table'!$E343='Master List'!$B$51,'Reported Performance Table'!$E343='Master List'!$B$115,'Reported Performance Table'!$E343='Master List'!$B$118,'Reported Performance Table'!$E343='Master List'!$B$142)),"LUNA_Dimming","Dimming_Capability_and_Range"))</f>
        <v/>
      </c>
      <c r="M343" s="100" t="e">
        <f>'Reported Performance Table'!#REF!</f>
        <v>#REF!</v>
      </c>
      <c r="N343" s="100" t="e">
        <f>'Reported Performance Table'!#REF!</f>
        <v>#REF!</v>
      </c>
      <c r="O343" s="100" t="e">
        <f>'Reported Performance Table'!#REF!</f>
        <v>#REF!</v>
      </c>
      <c r="P343" t="str">
        <f t="shared" si="11"/>
        <v>No</v>
      </c>
    </row>
    <row r="344" spans="1:16" x14ac:dyDescent="0.25">
      <c r="A344" s="54">
        <v>351</v>
      </c>
      <c r="B344" s="55"/>
      <c r="D344" s="21" t="e">
        <f>VLOOKUP('Reported Performance Table'!D344,'Master List'!$B$22:$C$41,2,FALSE)</f>
        <v>#N/A</v>
      </c>
      <c r="E344" t="e">
        <f>VLOOKUP('Reported Performance Table'!E344,'Master List'!$B$45:$C$143,2,FALSE)</f>
        <v>#N/A</v>
      </c>
      <c r="F344" t="e">
        <f>VLOOKUP('Reported Performance Table'!D344,'Master List'!$B$22:$D$42,3,FALSE)</f>
        <v>#N/A</v>
      </c>
      <c r="G344" s="92" t="e">
        <f>VLOOKUP('Reported Performance Table'!C344,'Master List'!$B$11:$D$19,3,FALSE)</f>
        <v>#N/A</v>
      </c>
      <c r="H344" t="e">
        <f t="shared" si="10"/>
        <v>#N/A</v>
      </c>
      <c r="I344" t="e">
        <f>IF(VLOOKUP('Reported Performance Table'!E344,'Master List'!$B$45:$D$143,3,FALSE)="","No",VLOOKUP('Reported Performance Table'!E344,'Master List'!$B$45:$D$143,3,FALSE))</f>
        <v>#N/A</v>
      </c>
      <c r="J344" s="164" t="str">
        <f>IF('Reported Performance Table'!E344="","",
  IF('Reported Performance Table'!F344="Yes",
   IF('Reported Performance Table'!G344="Premium","Premium_LUNA_CCT","LUNA_CCT"),
   IF('Reported Performance Table'!C344="Outdoor Luminaires",
    IF(OR('Reported Performance Table'!E344="Fuel Pump Canopy Luminaires",'Reported Performance Table'!E344="Sports Lighting"),
     IF('Reported Performance Table'!G344="Premium","Premium_Sports_and_Fuel_Pump_CCT", "Sports_and_Fuel_Pump_CCT"),
     IF('Reported Performance Table'!G344="Premium","Premium_Outdoor_CCT","Outdoor_CCT")),
    IF('Reported Performance Table'!G344="Premium","Premium_CCT","Reported_CCT"))))</f>
        <v/>
      </c>
      <c r="K344" t="str">
        <f>IF('Reported Performance Table'!E344="","",IF(J344="LUNA_CCT",VLOOKUP('Reported Performance Table'!E344,'Master List'!$B$45:$E$143,4,FALSE),"Reported_BUG"))</f>
        <v/>
      </c>
      <c r="L344" t="str">
        <f>IF('Reported Performance Table'!E344="","",IF(AND('Reported Performance Table'!$F344="Yes",OR('Reported Performance Table'!$E344='Master List'!$B$45,'Reported Performance Table'!$E344='Master List'!$B$46,'Reported Performance Table'!$E344='Master List'!$B$47,'Reported Performance Table'!$E344='Master List'!$B$49,'Reported Performance Table'!$E344='Master List'!$B$51,'Reported Performance Table'!$E344='Master List'!$B$115,'Reported Performance Table'!$E344='Master List'!$B$118,'Reported Performance Table'!$E344='Master List'!$B$142)),"LUNA_Dimming","Dimming_Capability_and_Range"))</f>
        <v/>
      </c>
      <c r="M344" s="100" t="e">
        <f>'Reported Performance Table'!#REF!</f>
        <v>#REF!</v>
      </c>
      <c r="N344" s="100" t="e">
        <f>'Reported Performance Table'!#REF!</f>
        <v>#REF!</v>
      </c>
      <c r="O344" s="100" t="e">
        <f>'Reported Performance Table'!#REF!</f>
        <v>#REF!</v>
      </c>
      <c r="P344" t="str">
        <f t="shared" si="11"/>
        <v>No</v>
      </c>
    </row>
    <row r="345" spans="1:16" x14ac:dyDescent="0.25">
      <c r="A345" s="54">
        <v>352</v>
      </c>
      <c r="B345" s="55"/>
      <c r="D345" s="21" t="e">
        <f>VLOOKUP('Reported Performance Table'!D345,'Master List'!$B$22:$C$41,2,FALSE)</f>
        <v>#N/A</v>
      </c>
      <c r="E345" t="e">
        <f>VLOOKUP('Reported Performance Table'!E345,'Master List'!$B$45:$C$143,2,FALSE)</f>
        <v>#N/A</v>
      </c>
      <c r="F345" t="e">
        <f>VLOOKUP('Reported Performance Table'!D345,'Master List'!$B$22:$D$42,3,FALSE)</f>
        <v>#N/A</v>
      </c>
      <c r="G345" s="92" t="e">
        <f>VLOOKUP('Reported Performance Table'!C345,'Master List'!$B$11:$D$19,3,FALSE)</f>
        <v>#N/A</v>
      </c>
      <c r="H345" t="e">
        <f t="shared" si="10"/>
        <v>#N/A</v>
      </c>
      <c r="I345" t="e">
        <f>IF(VLOOKUP('Reported Performance Table'!E345,'Master List'!$B$45:$D$143,3,FALSE)="","No",VLOOKUP('Reported Performance Table'!E345,'Master List'!$B$45:$D$143,3,FALSE))</f>
        <v>#N/A</v>
      </c>
      <c r="J345" s="164" t="str">
        <f>IF('Reported Performance Table'!E345="","",
  IF('Reported Performance Table'!F345="Yes",
   IF('Reported Performance Table'!G345="Premium","Premium_LUNA_CCT","LUNA_CCT"),
   IF('Reported Performance Table'!C345="Outdoor Luminaires",
    IF(OR('Reported Performance Table'!E345="Fuel Pump Canopy Luminaires",'Reported Performance Table'!E345="Sports Lighting"),
     IF('Reported Performance Table'!G345="Premium","Premium_Sports_and_Fuel_Pump_CCT", "Sports_and_Fuel_Pump_CCT"),
     IF('Reported Performance Table'!G345="Premium","Premium_Outdoor_CCT","Outdoor_CCT")),
    IF('Reported Performance Table'!G345="Premium","Premium_CCT","Reported_CCT"))))</f>
        <v/>
      </c>
      <c r="K345" t="str">
        <f>IF('Reported Performance Table'!E345="","",IF(J345="LUNA_CCT",VLOOKUP('Reported Performance Table'!E345,'Master List'!$B$45:$E$143,4,FALSE),"Reported_BUG"))</f>
        <v/>
      </c>
      <c r="L345" t="str">
        <f>IF('Reported Performance Table'!E345="","",IF(AND('Reported Performance Table'!$F345="Yes",OR('Reported Performance Table'!$E345='Master List'!$B$45,'Reported Performance Table'!$E345='Master List'!$B$46,'Reported Performance Table'!$E345='Master List'!$B$47,'Reported Performance Table'!$E345='Master List'!$B$49,'Reported Performance Table'!$E345='Master List'!$B$51,'Reported Performance Table'!$E345='Master List'!$B$115,'Reported Performance Table'!$E345='Master List'!$B$118,'Reported Performance Table'!$E345='Master List'!$B$142)),"LUNA_Dimming","Dimming_Capability_and_Range"))</f>
        <v/>
      </c>
      <c r="M345" s="100" t="e">
        <f>'Reported Performance Table'!#REF!</f>
        <v>#REF!</v>
      </c>
      <c r="N345" s="100" t="e">
        <f>'Reported Performance Table'!#REF!</f>
        <v>#REF!</v>
      </c>
      <c r="O345" s="100" t="e">
        <f>'Reported Performance Table'!#REF!</f>
        <v>#REF!</v>
      </c>
      <c r="P345" t="str">
        <f t="shared" si="11"/>
        <v>No</v>
      </c>
    </row>
    <row r="346" spans="1:16" x14ac:dyDescent="0.25">
      <c r="A346" s="54">
        <v>353</v>
      </c>
      <c r="B346" s="55"/>
      <c r="D346" s="21" t="e">
        <f>VLOOKUP('Reported Performance Table'!D346,'Master List'!$B$22:$C$41,2,FALSE)</f>
        <v>#N/A</v>
      </c>
      <c r="E346" t="e">
        <f>VLOOKUP('Reported Performance Table'!E346,'Master List'!$B$45:$C$143,2,FALSE)</f>
        <v>#N/A</v>
      </c>
      <c r="F346" t="e">
        <f>VLOOKUP('Reported Performance Table'!D346,'Master List'!$B$22:$D$42,3,FALSE)</f>
        <v>#N/A</v>
      </c>
      <c r="G346" s="92" t="e">
        <f>VLOOKUP('Reported Performance Table'!C346,'Master List'!$B$11:$D$19,3,FALSE)</f>
        <v>#N/A</v>
      </c>
      <c r="H346" t="e">
        <f t="shared" si="10"/>
        <v>#N/A</v>
      </c>
      <c r="I346" t="e">
        <f>IF(VLOOKUP('Reported Performance Table'!E346,'Master List'!$B$45:$D$143,3,FALSE)="","No",VLOOKUP('Reported Performance Table'!E346,'Master List'!$B$45:$D$143,3,FALSE))</f>
        <v>#N/A</v>
      </c>
      <c r="J346" s="164" t="str">
        <f>IF('Reported Performance Table'!E346="","",
  IF('Reported Performance Table'!F346="Yes",
   IF('Reported Performance Table'!G346="Premium","Premium_LUNA_CCT","LUNA_CCT"),
   IF('Reported Performance Table'!C346="Outdoor Luminaires",
    IF(OR('Reported Performance Table'!E346="Fuel Pump Canopy Luminaires",'Reported Performance Table'!E346="Sports Lighting"),
     IF('Reported Performance Table'!G346="Premium","Premium_Sports_and_Fuel_Pump_CCT", "Sports_and_Fuel_Pump_CCT"),
     IF('Reported Performance Table'!G346="Premium","Premium_Outdoor_CCT","Outdoor_CCT")),
    IF('Reported Performance Table'!G346="Premium","Premium_CCT","Reported_CCT"))))</f>
        <v/>
      </c>
      <c r="K346" t="str">
        <f>IF('Reported Performance Table'!E346="","",IF(J346="LUNA_CCT",VLOOKUP('Reported Performance Table'!E346,'Master List'!$B$45:$E$143,4,FALSE),"Reported_BUG"))</f>
        <v/>
      </c>
      <c r="L346" t="str">
        <f>IF('Reported Performance Table'!E346="","",IF(AND('Reported Performance Table'!$F346="Yes",OR('Reported Performance Table'!$E346='Master List'!$B$45,'Reported Performance Table'!$E346='Master List'!$B$46,'Reported Performance Table'!$E346='Master List'!$B$47,'Reported Performance Table'!$E346='Master List'!$B$49,'Reported Performance Table'!$E346='Master List'!$B$51,'Reported Performance Table'!$E346='Master List'!$B$115,'Reported Performance Table'!$E346='Master List'!$B$118,'Reported Performance Table'!$E346='Master List'!$B$142)),"LUNA_Dimming","Dimming_Capability_and_Range"))</f>
        <v/>
      </c>
      <c r="M346" s="100" t="e">
        <f>'Reported Performance Table'!#REF!</f>
        <v>#REF!</v>
      </c>
      <c r="N346" s="100" t="e">
        <f>'Reported Performance Table'!#REF!</f>
        <v>#REF!</v>
      </c>
      <c r="O346" s="100" t="e">
        <f>'Reported Performance Table'!#REF!</f>
        <v>#REF!</v>
      </c>
      <c r="P346" t="str">
        <f t="shared" si="11"/>
        <v>No</v>
      </c>
    </row>
    <row r="347" spans="1:16" x14ac:dyDescent="0.25">
      <c r="A347" s="54">
        <v>354</v>
      </c>
      <c r="B347" s="55"/>
      <c r="D347" s="21" t="e">
        <f>VLOOKUP('Reported Performance Table'!D347,'Master List'!$B$22:$C$41,2,FALSE)</f>
        <v>#N/A</v>
      </c>
      <c r="E347" t="e">
        <f>VLOOKUP('Reported Performance Table'!E347,'Master List'!$B$45:$C$143,2,FALSE)</f>
        <v>#N/A</v>
      </c>
      <c r="F347" t="e">
        <f>VLOOKUP('Reported Performance Table'!D347,'Master List'!$B$22:$D$42,3,FALSE)</f>
        <v>#N/A</v>
      </c>
      <c r="G347" s="92" t="e">
        <f>VLOOKUP('Reported Performance Table'!C347,'Master List'!$B$11:$D$19,3,FALSE)</f>
        <v>#N/A</v>
      </c>
      <c r="H347" t="e">
        <f t="shared" si="10"/>
        <v>#N/A</v>
      </c>
      <c r="I347" t="e">
        <f>IF(VLOOKUP('Reported Performance Table'!E347,'Master List'!$B$45:$D$143,3,FALSE)="","No",VLOOKUP('Reported Performance Table'!E347,'Master List'!$B$45:$D$143,3,FALSE))</f>
        <v>#N/A</v>
      </c>
      <c r="J347" s="164" t="str">
        <f>IF('Reported Performance Table'!E347="","",
  IF('Reported Performance Table'!F347="Yes",
   IF('Reported Performance Table'!G347="Premium","Premium_LUNA_CCT","LUNA_CCT"),
   IF('Reported Performance Table'!C347="Outdoor Luminaires",
    IF(OR('Reported Performance Table'!E347="Fuel Pump Canopy Luminaires",'Reported Performance Table'!E347="Sports Lighting"),
     IF('Reported Performance Table'!G347="Premium","Premium_Sports_and_Fuel_Pump_CCT", "Sports_and_Fuel_Pump_CCT"),
     IF('Reported Performance Table'!G347="Premium","Premium_Outdoor_CCT","Outdoor_CCT")),
    IF('Reported Performance Table'!G347="Premium","Premium_CCT","Reported_CCT"))))</f>
        <v/>
      </c>
      <c r="K347" t="str">
        <f>IF('Reported Performance Table'!E347="","",IF(J347="LUNA_CCT",VLOOKUP('Reported Performance Table'!E347,'Master List'!$B$45:$E$143,4,FALSE),"Reported_BUG"))</f>
        <v/>
      </c>
      <c r="L347" t="str">
        <f>IF('Reported Performance Table'!E347="","",IF(AND('Reported Performance Table'!$F347="Yes",OR('Reported Performance Table'!$E347='Master List'!$B$45,'Reported Performance Table'!$E347='Master List'!$B$46,'Reported Performance Table'!$E347='Master List'!$B$47,'Reported Performance Table'!$E347='Master List'!$B$49,'Reported Performance Table'!$E347='Master List'!$B$51,'Reported Performance Table'!$E347='Master List'!$B$115,'Reported Performance Table'!$E347='Master List'!$B$118,'Reported Performance Table'!$E347='Master List'!$B$142)),"LUNA_Dimming","Dimming_Capability_and_Range"))</f>
        <v/>
      </c>
      <c r="M347" s="100" t="e">
        <f>'Reported Performance Table'!#REF!</f>
        <v>#REF!</v>
      </c>
      <c r="N347" s="100" t="e">
        <f>'Reported Performance Table'!#REF!</f>
        <v>#REF!</v>
      </c>
      <c r="O347" s="100" t="e">
        <f>'Reported Performance Table'!#REF!</f>
        <v>#REF!</v>
      </c>
      <c r="P347" t="str">
        <f t="shared" si="11"/>
        <v>No</v>
      </c>
    </row>
    <row r="348" spans="1:16" x14ac:dyDescent="0.25">
      <c r="A348" s="54">
        <v>355</v>
      </c>
      <c r="B348" s="55"/>
      <c r="D348" s="21" t="e">
        <f>VLOOKUP('Reported Performance Table'!D348,'Master List'!$B$22:$C$41,2,FALSE)</f>
        <v>#N/A</v>
      </c>
      <c r="E348" t="e">
        <f>VLOOKUP('Reported Performance Table'!E348,'Master List'!$B$45:$C$143,2,FALSE)</f>
        <v>#N/A</v>
      </c>
      <c r="F348" t="e">
        <f>VLOOKUP('Reported Performance Table'!D348,'Master List'!$B$22:$D$42,3,FALSE)</f>
        <v>#N/A</v>
      </c>
      <c r="G348" s="92" t="e">
        <f>VLOOKUP('Reported Performance Table'!C348,'Master List'!$B$11:$D$19,3,FALSE)</f>
        <v>#N/A</v>
      </c>
      <c r="H348" t="e">
        <f t="shared" si="10"/>
        <v>#N/A</v>
      </c>
      <c r="I348" t="e">
        <f>IF(VLOOKUP('Reported Performance Table'!E348,'Master List'!$B$45:$D$143,3,FALSE)="","No",VLOOKUP('Reported Performance Table'!E348,'Master List'!$B$45:$D$143,3,FALSE))</f>
        <v>#N/A</v>
      </c>
      <c r="J348" s="164" t="str">
        <f>IF('Reported Performance Table'!E348="","",
  IF('Reported Performance Table'!F348="Yes",
   IF('Reported Performance Table'!G348="Premium","Premium_LUNA_CCT","LUNA_CCT"),
   IF('Reported Performance Table'!C348="Outdoor Luminaires",
    IF(OR('Reported Performance Table'!E348="Fuel Pump Canopy Luminaires",'Reported Performance Table'!E348="Sports Lighting"),
     IF('Reported Performance Table'!G348="Premium","Premium_Sports_and_Fuel_Pump_CCT", "Sports_and_Fuel_Pump_CCT"),
     IF('Reported Performance Table'!G348="Premium","Premium_Outdoor_CCT","Outdoor_CCT")),
    IF('Reported Performance Table'!G348="Premium","Premium_CCT","Reported_CCT"))))</f>
        <v/>
      </c>
      <c r="K348" t="str">
        <f>IF('Reported Performance Table'!E348="","",IF(J348="LUNA_CCT",VLOOKUP('Reported Performance Table'!E348,'Master List'!$B$45:$E$143,4,FALSE),"Reported_BUG"))</f>
        <v/>
      </c>
      <c r="L348" t="str">
        <f>IF('Reported Performance Table'!E348="","",IF(AND('Reported Performance Table'!$F348="Yes",OR('Reported Performance Table'!$E348='Master List'!$B$45,'Reported Performance Table'!$E348='Master List'!$B$46,'Reported Performance Table'!$E348='Master List'!$B$47,'Reported Performance Table'!$E348='Master List'!$B$49,'Reported Performance Table'!$E348='Master List'!$B$51,'Reported Performance Table'!$E348='Master List'!$B$115,'Reported Performance Table'!$E348='Master List'!$B$118,'Reported Performance Table'!$E348='Master List'!$B$142)),"LUNA_Dimming","Dimming_Capability_and_Range"))</f>
        <v/>
      </c>
      <c r="M348" s="100" t="e">
        <f>'Reported Performance Table'!#REF!</f>
        <v>#REF!</v>
      </c>
      <c r="N348" s="100" t="e">
        <f>'Reported Performance Table'!#REF!</f>
        <v>#REF!</v>
      </c>
      <c r="O348" s="100" t="e">
        <f>'Reported Performance Table'!#REF!</f>
        <v>#REF!</v>
      </c>
      <c r="P348" t="str">
        <f t="shared" si="11"/>
        <v>No</v>
      </c>
    </row>
    <row r="349" spans="1:16" x14ac:dyDescent="0.25">
      <c r="A349" s="54">
        <v>356</v>
      </c>
      <c r="B349" s="55"/>
      <c r="D349" s="21" t="e">
        <f>VLOOKUP('Reported Performance Table'!D349,'Master List'!$B$22:$C$41,2,FALSE)</f>
        <v>#N/A</v>
      </c>
      <c r="E349" t="e">
        <f>VLOOKUP('Reported Performance Table'!E349,'Master List'!$B$45:$C$143,2,FALSE)</f>
        <v>#N/A</v>
      </c>
      <c r="F349" t="e">
        <f>VLOOKUP('Reported Performance Table'!D349,'Master List'!$B$22:$D$42,3,FALSE)</f>
        <v>#N/A</v>
      </c>
      <c r="G349" s="92" t="e">
        <f>VLOOKUP('Reported Performance Table'!C349,'Master List'!$B$11:$D$19,3,FALSE)</f>
        <v>#N/A</v>
      </c>
      <c r="H349" t="e">
        <f t="shared" si="10"/>
        <v>#N/A</v>
      </c>
      <c r="I349" t="e">
        <f>IF(VLOOKUP('Reported Performance Table'!E349,'Master List'!$B$45:$D$143,3,FALSE)="","No",VLOOKUP('Reported Performance Table'!E349,'Master List'!$B$45:$D$143,3,FALSE))</f>
        <v>#N/A</v>
      </c>
      <c r="J349" s="164" t="str">
        <f>IF('Reported Performance Table'!E349="","",
  IF('Reported Performance Table'!F349="Yes",
   IF('Reported Performance Table'!G349="Premium","Premium_LUNA_CCT","LUNA_CCT"),
   IF('Reported Performance Table'!C349="Outdoor Luminaires",
    IF(OR('Reported Performance Table'!E349="Fuel Pump Canopy Luminaires",'Reported Performance Table'!E349="Sports Lighting"),
     IF('Reported Performance Table'!G349="Premium","Premium_Sports_and_Fuel_Pump_CCT", "Sports_and_Fuel_Pump_CCT"),
     IF('Reported Performance Table'!G349="Premium","Premium_Outdoor_CCT","Outdoor_CCT")),
    IF('Reported Performance Table'!G349="Premium","Premium_CCT","Reported_CCT"))))</f>
        <v/>
      </c>
      <c r="K349" t="str">
        <f>IF('Reported Performance Table'!E349="","",IF(J349="LUNA_CCT",VLOOKUP('Reported Performance Table'!E349,'Master List'!$B$45:$E$143,4,FALSE),"Reported_BUG"))</f>
        <v/>
      </c>
      <c r="L349" t="str">
        <f>IF('Reported Performance Table'!E349="","",IF(AND('Reported Performance Table'!$F349="Yes",OR('Reported Performance Table'!$E349='Master List'!$B$45,'Reported Performance Table'!$E349='Master List'!$B$46,'Reported Performance Table'!$E349='Master List'!$B$47,'Reported Performance Table'!$E349='Master List'!$B$49,'Reported Performance Table'!$E349='Master List'!$B$51,'Reported Performance Table'!$E349='Master List'!$B$115,'Reported Performance Table'!$E349='Master List'!$B$118,'Reported Performance Table'!$E349='Master List'!$B$142)),"LUNA_Dimming","Dimming_Capability_and_Range"))</f>
        <v/>
      </c>
      <c r="M349" s="100" t="e">
        <f>'Reported Performance Table'!#REF!</f>
        <v>#REF!</v>
      </c>
      <c r="N349" s="100" t="e">
        <f>'Reported Performance Table'!#REF!</f>
        <v>#REF!</v>
      </c>
      <c r="O349" s="100" t="e">
        <f>'Reported Performance Table'!#REF!</f>
        <v>#REF!</v>
      </c>
      <c r="P349" t="str">
        <f t="shared" si="11"/>
        <v>No</v>
      </c>
    </row>
    <row r="350" spans="1:16" x14ac:dyDescent="0.25">
      <c r="A350" s="54">
        <v>357</v>
      </c>
      <c r="B350" s="55"/>
      <c r="D350" s="21" t="e">
        <f>VLOOKUP('Reported Performance Table'!D350,'Master List'!$B$22:$C$41,2,FALSE)</f>
        <v>#N/A</v>
      </c>
      <c r="E350" t="e">
        <f>VLOOKUP('Reported Performance Table'!E350,'Master List'!$B$45:$C$143,2,FALSE)</f>
        <v>#N/A</v>
      </c>
      <c r="F350" t="e">
        <f>VLOOKUP('Reported Performance Table'!D350,'Master List'!$B$22:$D$42,3,FALSE)</f>
        <v>#N/A</v>
      </c>
      <c r="G350" s="92" t="e">
        <f>VLOOKUP('Reported Performance Table'!C350,'Master List'!$B$11:$D$19,3,FALSE)</f>
        <v>#N/A</v>
      </c>
      <c r="H350" t="e">
        <f t="shared" si="10"/>
        <v>#N/A</v>
      </c>
      <c r="I350" t="e">
        <f>IF(VLOOKUP('Reported Performance Table'!E350,'Master List'!$B$45:$D$143,3,FALSE)="","No",VLOOKUP('Reported Performance Table'!E350,'Master List'!$B$45:$D$143,3,FALSE))</f>
        <v>#N/A</v>
      </c>
      <c r="J350" s="164" t="str">
        <f>IF('Reported Performance Table'!E350="","",
  IF('Reported Performance Table'!F350="Yes",
   IF('Reported Performance Table'!G350="Premium","Premium_LUNA_CCT","LUNA_CCT"),
   IF('Reported Performance Table'!C350="Outdoor Luminaires",
    IF(OR('Reported Performance Table'!E350="Fuel Pump Canopy Luminaires",'Reported Performance Table'!E350="Sports Lighting"),
     IF('Reported Performance Table'!G350="Premium","Premium_Sports_and_Fuel_Pump_CCT", "Sports_and_Fuel_Pump_CCT"),
     IF('Reported Performance Table'!G350="Premium","Premium_Outdoor_CCT","Outdoor_CCT")),
    IF('Reported Performance Table'!G350="Premium","Premium_CCT","Reported_CCT"))))</f>
        <v/>
      </c>
      <c r="K350" t="str">
        <f>IF('Reported Performance Table'!E350="","",IF(J350="LUNA_CCT",VLOOKUP('Reported Performance Table'!E350,'Master List'!$B$45:$E$143,4,FALSE),"Reported_BUG"))</f>
        <v/>
      </c>
      <c r="L350" t="str">
        <f>IF('Reported Performance Table'!E350="","",IF(AND('Reported Performance Table'!$F350="Yes",OR('Reported Performance Table'!$E350='Master List'!$B$45,'Reported Performance Table'!$E350='Master List'!$B$46,'Reported Performance Table'!$E350='Master List'!$B$47,'Reported Performance Table'!$E350='Master List'!$B$49,'Reported Performance Table'!$E350='Master List'!$B$51,'Reported Performance Table'!$E350='Master List'!$B$115,'Reported Performance Table'!$E350='Master List'!$B$118,'Reported Performance Table'!$E350='Master List'!$B$142)),"LUNA_Dimming","Dimming_Capability_and_Range"))</f>
        <v/>
      </c>
      <c r="M350" s="100" t="e">
        <f>'Reported Performance Table'!#REF!</f>
        <v>#REF!</v>
      </c>
      <c r="N350" s="100" t="e">
        <f>'Reported Performance Table'!#REF!</f>
        <v>#REF!</v>
      </c>
      <c r="O350" s="100" t="e">
        <f>'Reported Performance Table'!#REF!</f>
        <v>#REF!</v>
      </c>
      <c r="P350" t="str">
        <f t="shared" si="11"/>
        <v>No</v>
      </c>
    </row>
    <row r="351" spans="1:16" x14ac:dyDescent="0.25">
      <c r="A351" s="54">
        <v>358</v>
      </c>
      <c r="B351" s="55"/>
      <c r="D351" s="21" t="e">
        <f>VLOOKUP('Reported Performance Table'!D351,'Master List'!$B$22:$C$41,2,FALSE)</f>
        <v>#N/A</v>
      </c>
      <c r="E351" t="e">
        <f>VLOOKUP('Reported Performance Table'!E351,'Master List'!$B$45:$C$143,2,FALSE)</f>
        <v>#N/A</v>
      </c>
      <c r="F351" t="e">
        <f>VLOOKUP('Reported Performance Table'!D351,'Master List'!$B$22:$D$42,3,FALSE)</f>
        <v>#N/A</v>
      </c>
      <c r="G351" s="92" t="e">
        <f>VLOOKUP('Reported Performance Table'!C351,'Master List'!$B$11:$D$19,3,FALSE)</f>
        <v>#N/A</v>
      </c>
      <c r="H351" t="e">
        <f t="shared" si="10"/>
        <v>#N/A</v>
      </c>
      <c r="I351" t="e">
        <f>IF(VLOOKUP('Reported Performance Table'!E351,'Master List'!$B$45:$D$143,3,FALSE)="","No",VLOOKUP('Reported Performance Table'!E351,'Master List'!$B$45:$D$143,3,FALSE))</f>
        <v>#N/A</v>
      </c>
      <c r="J351" s="164" t="str">
        <f>IF('Reported Performance Table'!E351="","",
  IF('Reported Performance Table'!F351="Yes",
   IF('Reported Performance Table'!G351="Premium","Premium_LUNA_CCT","LUNA_CCT"),
   IF('Reported Performance Table'!C351="Outdoor Luminaires",
    IF(OR('Reported Performance Table'!E351="Fuel Pump Canopy Luminaires",'Reported Performance Table'!E351="Sports Lighting"),
     IF('Reported Performance Table'!G351="Premium","Premium_Sports_and_Fuel_Pump_CCT", "Sports_and_Fuel_Pump_CCT"),
     IF('Reported Performance Table'!G351="Premium","Premium_Outdoor_CCT","Outdoor_CCT")),
    IF('Reported Performance Table'!G351="Premium","Premium_CCT","Reported_CCT"))))</f>
        <v/>
      </c>
      <c r="K351" t="str">
        <f>IF('Reported Performance Table'!E351="","",IF(J351="LUNA_CCT",VLOOKUP('Reported Performance Table'!E351,'Master List'!$B$45:$E$143,4,FALSE),"Reported_BUG"))</f>
        <v/>
      </c>
      <c r="L351" t="str">
        <f>IF('Reported Performance Table'!E351="","",IF(AND('Reported Performance Table'!$F351="Yes",OR('Reported Performance Table'!$E351='Master List'!$B$45,'Reported Performance Table'!$E351='Master List'!$B$46,'Reported Performance Table'!$E351='Master List'!$B$47,'Reported Performance Table'!$E351='Master List'!$B$49,'Reported Performance Table'!$E351='Master List'!$B$51,'Reported Performance Table'!$E351='Master List'!$B$115,'Reported Performance Table'!$E351='Master List'!$B$118,'Reported Performance Table'!$E351='Master List'!$B$142)),"LUNA_Dimming","Dimming_Capability_and_Range"))</f>
        <v/>
      </c>
      <c r="M351" s="100" t="e">
        <f>'Reported Performance Table'!#REF!</f>
        <v>#REF!</v>
      </c>
      <c r="N351" s="100" t="e">
        <f>'Reported Performance Table'!#REF!</f>
        <v>#REF!</v>
      </c>
      <c r="O351" s="100" t="e">
        <f>'Reported Performance Table'!#REF!</f>
        <v>#REF!</v>
      </c>
      <c r="P351" t="str">
        <f t="shared" si="11"/>
        <v>No</v>
      </c>
    </row>
    <row r="352" spans="1:16" x14ac:dyDescent="0.25">
      <c r="A352" s="54">
        <v>359</v>
      </c>
      <c r="B352" s="55"/>
      <c r="D352" s="21" t="e">
        <f>VLOOKUP('Reported Performance Table'!D352,'Master List'!$B$22:$C$41,2,FALSE)</f>
        <v>#N/A</v>
      </c>
      <c r="E352" t="e">
        <f>VLOOKUP('Reported Performance Table'!E352,'Master List'!$B$45:$C$143,2,FALSE)</f>
        <v>#N/A</v>
      </c>
      <c r="F352" t="e">
        <f>VLOOKUP('Reported Performance Table'!D352,'Master List'!$B$22:$D$42,3,FALSE)</f>
        <v>#N/A</v>
      </c>
      <c r="G352" s="92" t="e">
        <f>VLOOKUP('Reported Performance Table'!C352,'Master List'!$B$11:$D$19,3,FALSE)</f>
        <v>#N/A</v>
      </c>
      <c r="H352" t="e">
        <f t="shared" si="10"/>
        <v>#N/A</v>
      </c>
      <c r="I352" t="e">
        <f>IF(VLOOKUP('Reported Performance Table'!E352,'Master List'!$B$45:$D$143,3,FALSE)="","No",VLOOKUP('Reported Performance Table'!E352,'Master List'!$B$45:$D$143,3,FALSE))</f>
        <v>#N/A</v>
      </c>
      <c r="J352" s="164" t="str">
        <f>IF('Reported Performance Table'!E352="","",
  IF('Reported Performance Table'!F352="Yes",
   IF('Reported Performance Table'!G352="Premium","Premium_LUNA_CCT","LUNA_CCT"),
   IF('Reported Performance Table'!C352="Outdoor Luminaires",
    IF(OR('Reported Performance Table'!E352="Fuel Pump Canopy Luminaires",'Reported Performance Table'!E352="Sports Lighting"),
     IF('Reported Performance Table'!G352="Premium","Premium_Sports_and_Fuel_Pump_CCT", "Sports_and_Fuel_Pump_CCT"),
     IF('Reported Performance Table'!G352="Premium","Premium_Outdoor_CCT","Outdoor_CCT")),
    IF('Reported Performance Table'!G352="Premium","Premium_CCT","Reported_CCT"))))</f>
        <v/>
      </c>
      <c r="K352" t="str">
        <f>IF('Reported Performance Table'!E352="","",IF(J352="LUNA_CCT",VLOOKUP('Reported Performance Table'!E352,'Master List'!$B$45:$E$143,4,FALSE),"Reported_BUG"))</f>
        <v/>
      </c>
      <c r="L352" t="str">
        <f>IF('Reported Performance Table'!E352="","",IF(AND('Reported Performance Table'!$F352="Yes",OR('Reported Performance Table'!$E352='Master List'!$B$45,'Reported Performance Table'!$E352='Master List'!$B$46,'Reported Performance Table'!$E352='Master List'!$B$47,'Reported Performance Table'!$E352='Master List'!$B$49,'Reported Performance Table'!$E352='Master List'!$B$51,'Reported Performance Table'!$E352='Master List'!$B$115,'Reported Performance Table'!$E352='Master List'!$B$118,'Reported Performance Table'!$E352='Master List'!$B$142)),"LUNA_Dimming","Dimming_Capability_and_Range"))</f>
        <v/>
      </c>
      <c r="M352" s="100" t="e">
        <f>'Reported Performance Table'!#REF!</f>
        <v>#REF!</v>
      </c>
      <c r="N352" s="100" t="e">
        <f>'Reported Performance Table'!#REF!</f>
        <v>#REF!</v>
      </c>
      <c r="O352" s="100" t="e">
        <f>'Reported Performance Table'!#REF!</f>
        <v>#REF!</v>
      </c>
      <c r="P352" t="str">
        <f t="shared" si="11"/>
        <v>No</v>
      </c>
    </row>
    <row r="353" spans="1:16" x14ac:dyDescent="0.25">
      <c r="A353" s="54">
        <v>360</v>
      </c>
      <c r="B353" s="55"/>
      <c r="D353" s="21" t="e">
        <f>VLOOKUP('Reported Performance Table'!D353,'Master List'!$B$22:$C$41,2,FALSE)</f>
        <v>#N/A</v>
      </c>
      <c r="E353" t="e">
        <f>VLOOKUP('Reported Performance Table'!E353,'Master List'!$B$45:$C$143,2,FALSE)</f>
        <v>#N/A</v>
      </c>
      <c r="F353" t="e">
        <f>VLOOKUP('Reported Performance Table'!D353,'Master List'!$B$22:$D$42,3,FALSE)</f>
        <v>#N/A</v>
      </c>
      <c r="G353" s="92" t="e">
        <f>VLOOKUP('Reported Performance Table'!C353,'Master List'!$B$11:$D$19,3,FALSE)</f>
        <v>#N/A</v>
      </c>
      <c r="H353" t="e">
        <f t="shared" si="10"/>
        <v>#N/A</v>
      </c>
      <c r="I353" t="e">
        <f>IF(VLOOKUP('Reported Performance Table'!E353,'Master List'!$B$45:$D$143,3,FALSE)="","No",VLOOKUP('Reported Performance Table'!E353,'Master List'!$B$45:$D$143,3,FALSE))</f>
        <v>#N/A</v>
      </c>
      <c r="J353" s="164" t="str">
        <f>IF('Reported Performance Table'!E353="","",
  IF('Reported Performance Table'!F353="Yes",
   IF('Reported Performance Table'!G353="Premium","Premium_LUNA_CCT","LUNA_CCT"),
   IF('Reported Performance Table'!C353="Outdoor Luminaires",
    IF(OR('Reported Performance Table'!E353="Fuel Pump Canopy Luminaires",'Reported Performance Table'!E353="Sports Lighting"),
     IF('Reported Performance Table'!G353="Premium","Premium_Sports_and_Fuel_Pump_CCT", "Sports_and_Fuel_Pump_CCT"),
     IF('Reported Performance Table'!G353="Premium","Premium_Outdoor_CCT","Outdoor_CCT")),
    IF('Reported Performance Table'!G353="Premium","Premium_CCT","Reported_CCT"))))</f>
        <v/>
      </c>
      <c r="K353" t="str">
        <f>IF('Reported Performance Table'!E353="","",IF(J353="LUNA_CCT",VLOOKUP('Reported Performance Table'!E353,'Master List'!$B$45:$E$143,4,FALSE),"Reported_BUG"))</f>
        <v/>
      </c>
      <c r="L353" t="str">
        <f>IF('Reported Performance Table'!E353="","",IF(AND('Reported Performance Table'!$F353="Yes",OR('Reported Performance Table'!$E353='Master List'!$B$45,'Reported Performance Table'!$E353='Master List'!$B$46,'Reported Performance Table'!$E353='Master List'!$B$47,'Reported Performance Table'!$E353='Master List'!$B$49,'Reported Performance Table'!$E353='Master List'!$B$51,'Reported Performance Table'!$E353='Master List'!$B$115,'Reported Performance Table'!$E353='Master List'!$B$118,'Reported Performance Table'!$E353='Master List'!$B$142)),"LUNA_Dimming","Dimming_Capability_and_Range"))</f>
        <v/>
      </c>
      <c r="M353" s="100" t="e">
        <f>'Reported Performance Table'!#REF!</f>
        <v>#REF!</v>
      </c>
      <c r="N353" s="100" t="e">
        <f>'Reported Performance Table'!#REF!</f>
        <v>#REF!</v>
      </c>
      <c r="O353" s="100" t="e">
        <f>'Reported Performance Table'!#REF!</f>
        <v>#REF!</v>
      </c>
      <c r="P353" t="str">
        <f t="shared" si="11"/>
        <v>No</v>
      </c>
    </row>
    <row r="354" spans="1:16" x14ac:dyDescent="0.25">
      <c r="A354" s="54">
        <v>361</v>
      </c>
      <c r="B354" s="55"/>
      <c r="D354" s="21" t="e">
        <f>VLOOKUP('Reported Performance Table'!D354,'Master List'!$B$22:$C$41,2,FALSE)</f>
        <v>#N/A</v>
      </c>
      <c r="E354" t="e">
        <f>VLOOKUP('Reported Performance Table'!E354,'Master List'!$B$45:$C$143,2,FALSE)</f>
        <v>#N/A</v>
      </c>
      <c r="F354" t="e">
        <f>VLOOKUP('Reported Performance Table'!D354,'Master List'!$B$22:$D$42,3,FALSE)</f>
        <v>#N/A</v>
      </c>
      <c r="G354" s="92" t="e">
        <f>VLOOKUP('Reported Performance Table'!C354,'Master List'!$B$11:$D$19,3,FALSE)</f>
        <v>#N/A</v>
      </c>
      <c r="H354" t="e">
        <f t="shared" si="10"/>
        <v>#N/A</v>
      </c>
      <c r="I354" t="e">
        <f>IF(VLOOKUP('Reported Performance Table'!E354,'Master List'!$B$45:$D$143,3,FALSE)="","No",VLOOKUP('Reported Performance Table'!E354,'Master List'!$B$45:$D$143,3,FALSE))</f>
        <v>#N/A</v>
      </c>
      <c r="J354" s="164" t="str">
        <f>IF('Reported Performance Table'!E354="","",
  IF('Reported Performance Table'!F354="Yes",
   IF('Reported Performance Table'!G354="Premium","Premium_LUNA_CCT","LUNA_CCT"),
   IF('Reported Performance Table'!C354="Outdoor Luminaires",
    IF(OR('Reported Performance Table'!E354="Fuel Pump Canopy Luminaires",'Reported Performance Table'!E354="Sports Lighting"),
     IF('Reported Performance Table'!G354="Premium","Premium_Sports_and_Fuel_Pump_CCT", "Sports_and_Fuel_Pump_CCT"),
     IF('Reported Performance Table'!G354="Premium","Premium_Outdoor_CCT","Outdoor_CCT")),
    IF('Reported Performance Table'!G354="Premium","Premium_CCT","Reported_CCT"))))</f>
        <v/>
      </c>
      <c r="K354" t="str">
        <f>IF('Reported Performance Table'!E354="","",IF(J354="LUNA_CCT",VLOOKUP('Reported Performance Table'!E354,'Master List'!$B$45:$E$143,4,FALSE),"Reported_BUG"))</f>
        <v/>
      </c>
      <c r="L354" t="str">
        <f>IF('Reported Performance Table'!E354="","",IF(AND('Reported Performance Table'!$F354="Yes",OR('Reported Performance Table'!$E354='Master List'!$B$45,'Reported Performance Table'!$E354='Master List'!$B$46,'Reported Performance Table'!$E354='Master List'!$B$47,'Reported Performance Table'!$E354='Master List'!$B$49,'Reported Performance Table'!$E354='Master List'!$B$51,'Reported Performance Table'!$E354='Master List'!$B$115,'Reported Performance Table'!$E354='Master List'!$B$118,'Reported Performance Table'!$E354='Master List'!$B$142)),"LUNA_Dimming","Dimming_Capability_and_Range"))</f>
        <v/>
      </c>
      <c r="M354" s="100" t="e">
        <f>'Reported Performance Table'!#REF!</f>
        <v>#REF!</v>
      </c>
      <c r="N354" s="100" t="e">
        <f>'Reported Performance Table'!#REF!</f>
        <v>#REF!</v>
      </c>
      <c r="O354" s="100" t="e">
        <f>'Reported Performance Table'!#REF!</f>
        <v>#REF!</v>
      </c>
      <c r="P354" t="str">
        <f t="shared" si="11"/>
        <v>No</v>
      </c>
    </row>
    <row r="355" spans="1:16" x14ac:dyDescent="0.25">
      <c r="A355" s="54">
        <v>362</v>
      </c>
      <c r="B355" s="55"/>
      <c r="D355" s="21" t="e">
        <f>VLOOKUP('Reported Performance Table'!D355,'Master List'!$B$22:$C$41,2,FALSE)</f>
        <v>#N/A</v>
      </c>
      <c r="E355" t="e">
        <f>VLOOKUP('Reported Performance Table'!E355,'Master List'!$B$45:$C$143,2,FALSE)</f>
        <v>#N/A</v>
      </c>
      <c r="F355" t="e">
        <f>VLOOKUP('Reported Performance Table'!D355,'Master List'!$B$22:$D$42,3,FALSE)</f>
        <v>#N/A</v>
      </c>
      <c r="G355" s="92" t="e">
        <f>VLOOKUP('Reported Performance Table'!C355,'Master List'!$B$11:$D$19,3,FALSE)</f>
        <v>#N/A</v>
      </c>
      <c r="H355" t="e">
        <f t="shared" si="10"/>
        <v>#N/A</v>
      </c>
      <c r="I355" t="e">
        <f>IF(VLOOKUP('Reported Performance Table'!E355,'Master List'!$B$45:$D$143,3,FALSE)="","No",VLOOKUP('Reported Performance Table'!E355,'Master List'!$B$45:$D$143,3,FALSE))</f>
        <v>#N/A</v>
      </c>
      <c r="J355" s="164" t="str">
        <f>IF('Reported Performance Table'!E355="","",
  IF('Reported Performance Table'!F355="Yes",
   IF('Reported Performance Table'!G355="Premium","Premium_LUNA_CCT","LUNA_CCT"),
   IF('Reported Performance Table'!C355="Outdoor Luminaires",
    IF(OR('Reported Performance Table'!E355="Fuel Pump Canopy Luminaires",'Reported Performance Table'!E355="Sports Lighting"),
     IF('Reported Performance Table'!G355="Premium","Premium_Sports_and_Fuel_Pump_CCT", "Sports_and_Fuel_Pump_CCT"),
     IF('Reported Performance Table'!G355="Premium","Premium_Outdoor_CCT","Outdoor_CCT")),
    IF('Reported Performance Table'!G355="Premium","Premium_CCT","Reported_CCT"))))</f>
        <v/>
      </c>
      <c r="K355" t="str">
        <f>IF('Reported Performance Table'!E355="","",IF(J355="LUNA_CCT",VLOOKUP('Reported Performance Table'!E355,'Master List'!$B$45:$E$143,4,FALSE),"Reported_BUG"))</f>
        <v/>
      </c>
      <c r="L355" t="str">
        <f>IF('Reported Performance Table'!E355="","",IF(AND('Reported Performance Table'!$F355="Yes",OR('Reported Performance Table'!$E355='Master List'!$B$45,'Reported Performance Table'!$E355='Master List'!$B$46,'Reported Performance Table'!$E355='Master List'!$B$47,'Reported Performance Table'!$E355='Master List'!$B$49,'Reported Performance Table'!$E355='Master List'!$B$51,'Reported Performance Table'!$E355='Master List'!$B$115,'Reported Performance Table'!$E355='Master List'!$B$118,'Reported Performance Table'!$E355='Master List'!$B$142)),"LUNA_Dimming","Dimming_Capability_and_Range"))</f>
        <v/>
      </c>
      <c r="M355" s="100" t="e">
        <f>'Reported Performance Table'!#REF!</f>
        <v>#REF!</v>
      </c>
      <c r="N355" s="100" t="e">
        <f>'Reported Performance Table'!#REF!</f>
        <v>#REF!</v>
      </c>
      <c r="O355" s="100" t="e">
        <f>'Reported Performance Table'!#REF!</f>
        <v>#REF!</v>
      </c>
      <c r="P355" t="str">
        <f t="shared" si="11"/>
        <v>No</v>
      </c>
    </row>
    <row r="356" spans="1:16" x14ac:dyDescent="0.25">
      <c r="A356" s="54">
        <v>363</v>
      </c>
      <c r="B356" s="55"/>
      <c r="D356" s="21" t="e">
        <f>VLOOKUP('Reported Performance Table'!D356,'Master List'!$B$22:$C$41,2,FALSE)</f>
        <v>#N/A</v>
      </c>
      <c r="E356" t="e">
        <f>VLOOKUP('Reported Performance Table'!E356,'Master List'!$B$45:$C$143,2,FALSE)</f>
        <v>#N/A</v>
      </c>
      <c r="F356" t="e">
        <f>VLOOKUP('Reported Performance Table'!D356,'Master List'!$B$22:$D$42,3,FALSE)</f>
        <v>#N/A</v>
      </c>
      <c r="G356" s="92" t="e">
        <f>VLOOKUP('Reported Performance Table'!C356,'Master List'!$B$11:$D$19,3,FALSE)</f>
        <v>#N/A</v>
      </c>
      <c r="H356" t="e">
        <f t="shared" si="10"/>
        <v>#N/A</v>
      </c>
      <c r="I356" t="e">
        <f>IF(VLOOKUP('Reported Performance Table'!E356,'Master List'!$B$45:$D$143,3,FALSE)="","No",VLOOKUP('Reported Performance Table'!E356,'Master List'!$B$45:$D$143,3,FALSE))</f>
        <v>#N/A</v>
      </c>
      <c r="J356" s="164" t="str">
        <f>IF('Reported Performance Table'!E356="","",
  IF('Reported Performance Table'!F356="Yes",
   IF('Reported Performance Table'!G356="Premium","Premium_LUNA_CCT","LUNA_CCT"),
   IF('Reported Performance Table'!C356="Outdoor Luminaires",
    IF(OR('Reported Performance Table'!E356="Fuel Pump Canopy Luminaires",'Reported Performance Table'!E356="Sports Lighting"),
     IF('Reported Performance Table'!G356="Premium","Premium_Sports_and_Fuel_Pump_CCT", "Sports_and_Fuel_Pump_CCT"),
     IF('Reported Performance Table'!G356="Premium","Premium_Outdoor_CCT","Outdoor_CCT")),
    IF('Reported Performance Table'!G356="Premium","Premium_CCT","Reported_CCT"))))</f>
        <v/>
      </c>
      <c r="K356" t="str">
        <f>IF('Reported Performance Table'!E356="","",IF(J356="LUNA_CCT",VLOOKUP('Reported Performance Table'!E356,'Master List'!$B$45:$E$143,4,FALSE),"Reported_BUG"))</f>
        <v/>
      </c>
      <c r="L356" t="str">
        <f>IF('Reported Performance Table'!E356="","",IF(AND('Reported Performance Table'!$F356="Yes",OR('Reported Performance Table'!$E356='Master List'!$B$45,'Reported Performance Table'!$E356='Master List'!$B$46,'Reported Performance Table'!$E356='Master List'!$B$47,'Reported Performance Table'!$E356='Master List'!$B$49,'Reported Performance Table'!$E356='Master List'!$B$51,'Reported Performance Table'!$E356='Master List'!$B$115,'Reported Performance Table'!$E356='Master List'!$B$118,'Reported Performance Table'!$E356='Master List'!$B$142)),"LUNA_Dimming","Dimming_Capability_and_Range"))</f>
        <v/>
      </c>
      <c r="M356" s="100" t="e">
        <f>'Reported Performance Table'!#REF!</f>
        <v>#REF!</v>
      </c>
      <c r="N356" s="100" t="e">
        <f>'Reported Performance Table'!#REF!</f>
        <v>#REF!</v>
      </c>
      <c r="O356" s="100" t="e">
        <f>'Reported Performance Table'!#REF!</f>
        <v>#REF!</v>
      </c>
      <c r="P356" t="str">
        <f t="shared" si="11"/>
        <v>No</v>
      </c>
    </row>
    <row r="357" spans="1:16" x14ac:dyDescent="0.25">
      <c r="A357" s="54">
        <v>364</v>
      </c>
      <c r="B357" s="55"/>
      <c r="D357" s="21" t="e">
        <f>VLOOKUP('Reported Performance Table'!D357,'Master List'!$B$22:$C$41,2,FALSE)</f>
        <v>#N/A</v>
      </c>
      <c r="E357" t="e">
        <f>VLOOKUP('Reported Performance Table'!E357,'Master List'!$B$45:$C$143,2,FALSE)</f>
        <v>#N/A</v>
      </c>
      <c r="F357" t="e">
        <f>VLOOKUP('Reported Performance Table'!D357,'Master List'!$B$22:$D$42,3,FALSE)</f>
        <v>#N/A</v>
      </c>
      <c r="G357" s="92" t="e">
        <f>VLOOKUP('Reported Performance Table'!C357,'Master List'!$B$11:$D$19,3,FALSE)</f>
        <v>#N/A</v>
      </c>
      <c r="H357" t="e">
        <f t="shared" si="10"/>
        <v>#N/A</v>
      </c>
      <c r="I357" t="e">
        <f>IF(VLOOKUP('Reported Performance Table'!E357,'Master List'!$B$45:$D$143,3,FALSE)="","No",VLOOKUP('Reported Performance Table'!E357,'Master List'!$B$45:$D$143,3,FALSE))</f>
        <v>#N/A</v>
      </c>
      <c r="J357" s="164" t="str">
        <f>IF('Reported Performance Table'!E357="","",
  IF('Reported Performance Table'!F357="Yes",
   IF('Reported Performance Table'!G357="Premium","Premium_LUNA_CCT","LUNA_CCT"),
   IF('Reported Performance Table'!C357="Outdoor Luminaires",
    IF(OR('Reported Performance Table'!E357="Fuel Pump Canopy Luminaires",'Reported Performance Table'!E357="Sports Lighting"),
     IF('Reported Performance Table'!G357="Premium","Premium_Sports_and_Fuel_Pump_CCT", "Sports_and_Fuel_Pump_CCT"),
     IF('Reported Performance Table'!G357="Premium","Premium_Outdoor_CCT","Outdoor_CCT")),
    IF('Reported Performance Table'!G357="Premium","Premium_CCT","Reported_CCT"))))</f>
        <v/>
      </c>
      <c r="K357" t="str">
        <f>IF('Reported Performance Table'!E357="","",IF(J357="LUNA_CCT",VLOOKUP('Reported Performance Table'!E357,'Master List'!$B$45:$E$143,4,FALSE),"Reported_BUG"))</f>
        <v/>
      </c>
      <c r="L357" t="str">
        <f>IF('Reported Performance Table'!E357="","",IF(AND('Reported Performance Table'!$F357="Yes",OR('Reported Performance Table'!$E357='Master List'!$B$45,'Reported Performance Table'!$E357='Master List'!$B$46,'Reported Performance Table'!$E357='Master List'!$B$47,'Reported Performance Table'!$E357='Master List'!$B$49,'Reported Performance Table'!$E357='Master List'!$B$51,'Reported Performance Table'!$E357='Master List'!$B$115,'Reported Performance Table'!$E357='Master List'!$B$118,'Reported Performance Table'!$E357='Master List'!$B$142)),"LUNA_Dimming","Dimming_Capability_and_Range"))</f>
        <v/>
      </c>
      <c r="M357" s="100" t="e">
        <f>'Reported Performance Table'!#REF!</f>
        <v>#REF!</v>
      </c>
      <c r="N357" s="100" t="e">
        <f>'Reported Performance Table'!#REF!</f>
        <v>#REF!</v>
      </c>
      <c r="O357" s="100" t="e">
        <f>'Reported Performance Table'!#REF!</f>
        <v>#REF!</v>
      </c>
      <c r="P357" t="str">
        <f t="shared" si="11"/>
        <v>No</v>
      </c>
    </row>
    <row r="358" spans="1:16" x14ac:dyDescent="0.25">
      <c r="A358" s="54">
        <v>365</v>
      </c>
      <c r="B358" s="55"/>
      <c r="D358" s="21" t="e">
        <f>VLOOKUP('Reported Performance Table'!D358,'Master List'!$B$22:$C$41,2,FALSE)</f>
        <v>#N/A</v>
      </c>
      <c r="E358" t="e">
        <f>VLOOKUP('Reported Performance Table'!E358,'Master List'!$B$45:$C$143,2,FALSE)</f>
        <v>#N/A</v>
      </c>
      <c r="F358" t="e">
        <f>VLOOKUP('Reported Performance Table'!D358,'Master List'!$B$22:$D$42,3,FALSE)</f>
        <v>#N/A</v>
      </c>
      <c r="G358" s="92" t="e">
        <f>VLOOKUP('Reported Performance Table'!C358,'Master List'!$B$11:$D$19,3,FALSE)</f>
        <v>#N/A</v>
      </c>
      <c r="H358" t="e">
        <f t="shared" si="10"/>
        <v>#N/A</v>
      </c>
      <c r="I358" t="e">
        <f>IF(VLOOKUP('Reported Performance Table'!E358,'Master List'!$B$45:$D$143,3,FALSE)="","No",VLOOKUP('Reported Performance Table'!E358,'Master List'!$B$45:$D$143,3,FALSE))</f>
        <v>#N/A</v>
      </c>
      <c r="J358" s="164" t="str">
        <f>IF('Reported Performance Table'!E358="","",
  IF('Reported Performance Table'!F358="Yes",
   IF('Reported Performance Table'!G358="Premium","Premium_LUNA_CCT","LUNA_CCT"),
   IF('Reported Performance Table'!C358="Outdoor Luminaires",
    IF(OR('Reported Performance Table'!E358="Fuel Pump Canopy Luminaires",'Reported Performance Table'!E358="Sports Lighting"),
     IF('Reported Performance Table'!G358="Premium","Premium_Sports_and_Fuel_Pump_CCT", "Sports_and_Fuel_Pump_CCT"),
     IF('Reported Performance Table'!G358="Premium","Premium_Outdoor_CCT","Outdoor_CCT")),
    IF('Reported Performance Table'!G358="Premium","Premium_CCT","Reported_CCT"))))</f>
        <v/>
      </c>
      <c r="K358" t="str">
        <f>IF('Reported Performance Table'!E358="","",IF(J358="LUNA_CCT",VLOOKUP('Reported Performance Table'!E358,'Master List'!$B$45:$E$143,4,FALSE),"Reported_BUG"))</f>
        <v/>
      </c>
      <c r="L358" t="str">
        <f>IF('Reported Performance Table'!E358="","",IF(AND('Reported Performance Table'!$F358="Yes",OR('Reported Performance Table'!$E358='Master List'!$B$45,'Reported Performance Table'!$E358='Master List'!$B$46,'Reported Performance Table'!$E358='Master List'!$B$47,'Reported Performance Table'!$E358='Master List'!$B$49,'Reported Performance Table'!$E358='Master List'!$B$51,'Reported Performance Table'!$E358='Master List'!$B$115,'Reported Performance Table'!$E358='Master List'!$B$118,'Reported Performance Table'!$E358='Master List'!$B$142)),"LUNA_Dimming","Dimming_Capability_and_Range"))</f>
        <v/>
      </c>
      <c r="M358" s="100" t="e">
        <f>'Reported Performance Table'!#REF!</f>
        <v>#REF!</v>
      </c>
      <c r="N358" s="100" t="e">
        <f>'Reported Performance Table'!#REF!</f>
        <v>#REF!</v>
      </c>
      <c r="O358" s="100" t="e">
        <f>'Reported Performance Table'!#REF!</f>
        <v>#REF!</v>
      </c>
      <c r="P358" t="str">
        <f t="shared" si="11"/>
        <v>No</v>
      </c>
    </row>
    <row r="359" spans="1:16" x14ac:dyDescent="0.25">
      <c r="A359" s="54">
        <v>366</v>
      </c>
      <c r="B359" s="55"/>
      <c r="D359" s="21" t="e">
        <f>VLOOKUP('Reported Performance Table'!D359,'Master List'!$B$22:$C$41,2,FALSE)</f>
        <v>#N/A</v>
      </c>
      <c r="E359" t="e">
        <f>VLOOKUP('Reported Performance Table'!E359,'Master List'!$B$45:$C$143,2,FALSE)</f>
        <v>#N/A</v>
      </c>
      <c r="F359" t="e">
        <f>VLOOKUP('Reported Performance Table'!D359,'Master List'!$B$22:$D$42,3,FALSE)</f>
        <v>#N/A</v>
      </c>
      <c r="G359" s="92" t="e">
        <f>VLOOKUP('Reported Performance Table'!C359,'Master List'!$B$11:$D$19,3,FALSE)</f>
        <v>#N/A</v>
      </c>
      <c r="H359" t="e">
        <f t="shared" si="10"/>
        <v>#N/A</v>
      </c>
      <c r="I359" t="e">
        <f>IF(VLOOKUP('Reported Performance Table'!E359,'Master List'!$B$45:$D$143,3,FALSE)="","No",VLOOKUP('Reported Performance Table'!E359,'Master List'!$B$45:$D$143,3,FALSE))</f>
        <v>#N/A</v>
      </c>
      <c r="J359" s="164" t="str">
        <f>IF('Reported Performance Table'!E359="","",
  IF('Reported Performance Table'!F359="Yes",
   IF('Reported Performance Table'!G359="Premium","Premium_LUNA_CCT","LUNA_CCT"),
   IF('Reported Performance Table'!C359="Outdoor Luminaires",
    IF(OR('Reported Performance Table'!E359="Fuel Pump Canopy Luminaires",'Reported Performance Table'!E359="Sports Lighting"),
     IF('Reported Performance Table'!G359="Premium","Premium_Sports_and_Fuel_Pump_CCT", "Sports_and_Fuel_Pump_CCT"),
     IF('Reported Performance Table'!G359="Premium","Premium_Outdoor_CCT","Outdoor_CCT")),
    IF('Reported Performance Table'!G359="Premium","Premium_CCT","Reported_CCT"))))</f>
        <v/>
      </c>
      <c r="K359" t="str">
        <f>IF('Reported Performance Table'!E359="","",IF(J359="LUNA_CCT",VLOOKUP('Reported Performance Table'!E359,'Master List'!$B$45:$E$143,4,FALSE),"Reported_BUG"))</f>
        <v/>
      </c>
      <c r="L359" t="str">
        <f>IF('Reported Performance Table'!E359="","",IF(AND('Reported Performance Table'!$F359="Yes",OR('Reported Performance Table'!$E359='Master List'!$B$45,'Reported Performance Table'!$E359='Master List'!$B$46,'Reported Performance Table'!$E359='Master List'!$B$47,'Reported Performance Table'!$E359='Master List'!$B$49,'Reported Performance Table'!$E359='Master List'!$B$51,'Reported Performance Table'!$E359='Master List'!$B$115,'Reported Performance Table'!$E359='Master List'!$B$118,'Reported Performance Table'!$E359='Master List'!$B$142)),"LUNA_Dimming","Dimming_Capability_and_Range"))</f>
        <v/>
      </c>
      <c r="M359" s="100" t="e">
        <f>'Reported Performance Table'!#REF!</f>
        <v>#REF!</v>
      </c>
      <c r="N359" s="100" t="e">
        <f>'Reported Performance Table'!#REF!</f>
        <v>#REF!</v>
      </c>
      <c r="O359" s="100" t="e">
        <f>'Reported Performance Table'!#REF!</f>
        <v>#REF!</v>
      </c>
      <c r="P359" t="str">
        <f t="shared" si="11"/>
        <v>No</v>
      </c>
    </row>
    <row r="360" spans="1:16" x14ac:dyDescent="0.25">
      <c r="A360" s="54">
        <v>367</v>
      </c>
      <c r="B360" s="55"/>
      <c r="D360" s="21" t="e">
        <f>VLOOKUP('Reported Performance Table'!D360,'Master List'!$B$22:$C$41,2,FALSE)</f>
        <v>#N/A</v>
      </c>
      <c r="E360" t="e">
        <f>VLOOKUP('Reported Performance Table'!E360,'Master List'!$B$45:$C$143,2,FALSE)</f>
        <v>#N/A</v>
      </c>
      <c r="F360" t="e">
        <f>VLOOKUP('Reported Performance Table'!D360,'Master List'!$B$22:$D$42,3,FALSE)</f>
        <v>#N/A</v>
      </c>
      <c r="G360" s="92" t="e">
        <f>VLOOKUP('Reported Performance Table'!C360,'Master List'!$B$11:$D$19,3,FALSE)</f>
        <v>#N/A</v>
      </c>
      <c r="H360" t="e">
        <f t="shared" si="10"/>
        <v>#N/A</v>
      </c>
      <c r="I360" t="e">
        <f>IF(VLOOKUP('Reported Performance Table'!E360,'Master List'!$B$45:$D$143,3,FALSE)="","No",VLOOKUP('Reported Performance Table'!E360,'Master List'!$B$45:$D$143,3,FALSE))</f>
        <v>#N/A</v>
      </c>
      <c r="J360" s="164" t="str">
        <f>IF('Reported Performance Table'!E360="","",
  IF('Reported Performance Table'!F360="Yes",
   IF('Reported Performance Table'!G360="Premium","Premium_LUNA_CCT","LUNA_CCT"),
   IF('Reported Performance Table'!C360="Outdoor Luminaires",
    IF(OR('Reported Performance Table'!E360="Fuel Pump Canopy Luminaires",'Reported Performance Table'!E360="Sports Lighting"),
     IF('Reported Performance Table'!G360="Premium","Premium_Sports_and_Fuel_Pump_CCT", "Sports_and_Fuel_Pump_CCT"),
     IF('Reported Performance Table'!G360="Premium","Premium_Outdoor_CCT","Outdoor_CCT")),
    IF('Reported Performance Table'!G360="Premium","Premium_CCT","Reported_CCT"))))</f>
        <v/>
      </c>
      <c r="K360" t="str">
        <f>IF('Reported Performance Table'!E360="","",IF(J360="LUNA_CCT",VLOOKUP('Reported Performance Table'!E360,'Master List'!$B$45:$E$143,4,FALSE),"Reported_BUG"))</f>
        <v/>
      </c>
      <c r="L360" t="str">
        <f>IF('Reported Performance Table'!E360="","",IF(AND('Reported Performance Table'!$F360="Yes",OR('Reported Performance Table'!$E360='Master List'!$B$45,'Reported Performance Table'!$E360='Master List'!$B$46,'Reported Performance Table'!$E360='Master List'!$B$47,'Reported Performance Table'!$E360='Master List'!$B$49,'Reported Performance Table'!$E360='Master List'!$B$51,'Reported Performance Table'!$E360='Master List'!$B$115,'Reported Performance Table'!$E360='Master List'!$B$118,'Reported Performance Table'!$E360='Master List'!$B$142)),"LUNA_Dimming","Dimming_Capability_and_Range"))</f>
        <v/>
      </c>
      <c r="M360" s="100" t="e">
        <f>'Reported Performance Table'!#REF!</f>
        <v>#REF!</v>
      </c>
      <c r="N360" s="100" t="e">
        <f>'Reported Performance Table'!#REF!</f>
        <v>#REF!</v>
      </c>
      <c r="O360" s="100" t="e">
        <f>'Reported Performance Table'!#REF!</f>
        <v>#REF!</v>
      </c>
      <c r="P360" t="str">
        <f t="shared" si="11"/>
        <v>No</v>
      </c>
    </row>
    <row r="361" spans="1:16" x14ac:dyDescent="0.25">
      <c r="A361" s="54">
        <v>368</v>
      </c>
      <c r="B361" s="55"/>
      <c r="D361" s="21" t="e">
        <f>VLOOKUP('Reported Performance Table'!D361,'Master List'!$B$22:$C$41,2,FALSE)</f>
        <v>#N/A</v>
      </c>
      <c r="E361" t="e">
        <f>VLOOKUP('Reported Performance Table'!E361,'Master List'!$B$45:$C$143,2,FALSE)</f>
        <v>#N/A</v>
      </c>
      <c r="F361" t="e">
        <f>VLOOKUP('Reported Performance Table'!D361,'Master List'!$B$22:$D$42,3,FALSE)</f>
        <v>#N/A</v>
      </c>
      <c r="G361" s="92" t="e">
        <f>VLOOKUP('Reported Performance Table'!C361,'Master List'!$B$11:$D$19,3,FALSE)</f>
        <v>#N/A</v>
      </c>
      <c r="H361" t="e">
        <f t="shared" si="10"/>
        <v>#N/A</v>
      </c>
      <c r="I361" t="e">
        <f>IF(VLOOKUP('Reported Performance Table'!E361,'Master List'!$B$45:$D$143,3,FALSE)="","No",VLOOKUP('Reported Performance Table'!E361,'Master List'!$B$45:$D$143,3,FALSE))</f>
        <v>#N/A</v>
      </c>
      <c r="J361" s="164" t="str">
        <f>IF('Reported Performance Table'!E361="","",
  IF('Reported Performance Table'!F361="Yes",
   IF('Reported Performance Table'!G361="Premium","Premium_LUNA_CCT","LUNA_CCT"),
   IF('Reported Performance Table'!C361="Outdoor Luminaires",
    IF(OR('Reported Performance Table'!E361="Fuel Pump Canopy Luminaires",'Reported Performance Table'!E361="Sports Lighting"),
     IF('Reported Performance Table'!G361="Premium","Premium_Sports_and_Fuel_Pump_CCT", "Sports_and_Fuel_Pump_CCT"),
     IF('Reported Performance Table'!G361="Premium","Premium_Outdoor_CCT","Outdoor_CCT")),
    IF('Reported Performance Table'!G361="Premium","Premium_CCT","Reported_CCT"))))</f>
        <v/>
      </c>
      <c r="K361" t="str">
        <f>IF('Reported Performance Table'!E361="","",IF(J361="LUNA_CCT",VLOOKUP('Reported Performance Table'!E361,'Master List'!$B$45:$E$143,4,FALSE),"Reported_BUG"))</f>
        <v/>
      </c>
      <c r="L361" t="str">
        <f>IF('Reported Performance Table'!E361="","",IF(AND('Reported Performance Table'!$F361="Yes",OR('Reported Performance Table'!$E361='Master List'!$B$45,'Reported Performance Table'!$E361='Master List'!$B$46,'Reported Performance Table'!$E361='Master List'!$B$47,'Reported Performance Table'!$E361='Master List'!$B$49,'Reported Performance Table'!$E361='Master List'!$B$51,'Reported Performance Table'!$E361='Master List'!$B$115,'Reported Performance Table'!$E361='Master List'!$B$118,'Reported Performance Table'!$E361='Master List'!$B$142)),"LUNA_Dimming","Dimming_Capability_and_Range"))</f>
        <v/>
      </c>
      <c r="M361" s="100" t="e">
        <f>'Reported Performance Table'!#REF!</f>
        <v>#REF!</v>
      </c>
      <c r="N361" s="100" t="e">
        <f>'Reported Performance Table'!#REF!</f>
        <v>#REF!</v>
      </c>
      <c r="O361" s="100" t="e">
        <f>'Reported Performance Table'!#REF!</f>
        <v>#REF!</v>
      </c>
      <c r="P361" t="str">
        <f t="shared" si="11"/>
        <v>No</v>
      </c>
    </row>
    <row r="362" spans="1:16" x14ac:dyDescent="0.25">
      <c r="A362" s="54">
        <v>369</v>
      </c>
      <c r="B362" s="55"/>
      <c r="D362" s="21" t="e">
        <f>VLOOKUP('Reported Performance Table'!D362,'Master List'!$B$22:$C$41,2,FALSE)</f>
        <v>#N/A</v>
      </c>
      <c r="E362" t="e">
        <f>VLOOKUP('Reported Performance Table'!E362,'Master List'!$B$45:$C$143,2,FALSE)</f>
        <v>#N/A</v>
      </c>
      <c r="F362" t="e">
        <f>VLOOKUP('Reported Performance Table'!D362,'Master List'!$B$22:$D$42,3,FALSE)</f>
        <v>#N/A</v>
      </c>
      <c r="G362" s="92" t="e">
        <f>VLOOKUP('Reported Performance Table'!C362,'Master List'!$B$11:$D$19,3,FALSE)</f>
        <v>#N/A</v>
      </c>
      <c r="H362" t="e">
        <f t="shared" si="10"/>
        <v>#N/A</v>
      </c>
      <c r="I362" t="e">
        <f>IF(VLOOKUP('Reported Performance Table'!E362,'Master List'!$B$45:$D$143,3,FALSE)="","No",VLOOKUP('Reported Performance Table'!E362,'Master List'!$B$45:$D$143,3,FALSE))</f>
        <v>#N/A</v>
      </c>
      <c r="J362" s="164" t="str">
        <f>IF('Reported Performance Table'!E362="","",
  IF('Reported Performance Table'!F362="Yes",
   IF('Reported Performance Table'!G362="Premium","Premium_LUNA_CCT","LUNA_CCT"),
   IF('Reported Performance Table'!C362="Outdoor Luminaires",
    IF(OR('Reported Performance Table'!E362="Fuel Pump Canopy Luminaires",'Reported Performance Table'!E362="Sports Lighting"),
     IF('Reported Performance Table'!G362="Premium","Premium_Sports_and_Fuel_Pump_CCT", "Sports_and_Fuel_Pump_CCT"),
     IF('Reported Performance Table'!G362="Premium","Premium_Outdoor_CCT","Outdoor_CCT")),
    IF('Reported Performance Table'!G362="Premium","Premium_CCT","Reported_CCT"))))</f>
        <v/>
      </c>
      <c r="K362" t="str">
        <f>IF('Reported Performance Table'!E362="","",IF(J362="LUNA_CCT",VLOOKUP('Reported Performance Table'!E362,'Master List'!$B$45:$E$143,4,FALSE),"Reported_BUG"))</f>
        <v/>
      </c>
      <c r="L362" t="str">
        <f>IF('Reported Performance Table'!E362="","",IF(AND('Reported Performance Table'!$F362="Yes",OR('Reported Performance Table'!$E362='Master List'!$B$45,'Reported Performance Table'!$E362='Master List'!$B$46,'Reported Performance Table'!$E362='Master List'!$B$47,'Reported Performance Table'!$E362='Master List'!$B$49,'Reported Performance Table'!$E362='Master List'!$B$51,'Reported Performance Table'!$E362='Master List'!$B$115,'Reported Performance Table'!$E362='Master List'!$B$118,'Reported Performance Table'!$E362='Master List'!$B$142)),"LUNA_Dimming","Dimming_Capability_and_Range"))</f>
        <v/>
      </c>
      <c r="M362" s="100" t="e">
        <f>'Reported Performance Table'!#REF!</f>
        <v>#REF!</v>
      </c>
      <c r="N362" s="100" t="e">
        <f>'Reported Performance Table'!#REF!</f>
        <v>#REF!</v>
      </c>
      <c r="O362" s="100" t="e">
        <f>'Reported Performance Table'!#REF!</f>
        <v>#REF!</v>
      </c>
      <c r="P362" t="str">
        <f t="shared" si="11"/>
        <v>No</v>
      </c>
    </row>
    <row r="363" spans="1:16" x14ac:dyDescent="0.25">
      <c r="A363" s="54">
        <v>370</v>
      </c>
      <c r="B363" s="55"/>
      <c r="D363" s="21" t="e">
        <f>VLOOKUP('Reported Performance Table'!D363,'Master List'!$B$22:$C$41,2,FALSE)</f>
        <v>#N/A</v>
      </c>
      <c r="E363" t="e">
        <f>VLOOKUP('Reported Performance Table'!E363,'Master List'!$B$45:$C$143,2,FALSE)</f>
        <v>#N/A</v>
      </c>
      <c r="F363" t="e">
        <f>VLOOKUP('Reported Performance Table'!D363,'Master List'!$B$22:$D$42,3,FALSE)</f>
        <v>#N/A</v>
      </c>
      <c r="G363" s="92" t="e">
        <f>VLOOKUP('Reported Performance Table'!C363,'Master List'!$B$11:$D$19,3,FALSE)</f>
        <v>#N/A</v>
      </c>
      <c r="H363" t="e">
        <f t="shared" si="10"/>
        <v>#N/A</v>
      </c>
      <c r="I363" t="e">
        <f>IF(VLOOKUP('Reported Performance Table'!E363,'Master List'!$B$45:$D$143,3,FALSE)="","No",VLOOKUP('Reported Performance Table'!E363,'Master List'!$B$45:$D$143,3,FALSE))</f>
        <v>#N/A</v>
      </c>
      <c r="J363" s="164" t="str">
        <f>IF('Reported Performance Table'!E363="","",
  IF('Reported Performance Table'!F363="Yes",
   IF('Reported Performance Table'!G363="Premium","Premium_LUNA_CCT","LUNA_CCT"),
   IF('Reported Performance Table'!C363="Outdoor Luminaires",
    IF(OR('Reported Performance Table'!E363="Fuel Pump Canopy Luminaires",'Reported Performance Table'!E363="Sports Lighting"),
     IF('Reported Performance Table'!G363="Premium","Premium_Sports_and_Fuel_Pump_CCT", "Sports_and_Fuel_Pump_CCT"),
     IF('Reported Performance Table'!G363="Premium","Premium_Outdoor_CCT","Outdoor_CCT")),
    IF('Reported Performance Table'!G363="Premium","Premium_CCT","Reported_CCT"))))</f>
        <v/>
      </c>
      <c r="K363" t="str">
        <f>IF('Reported Performance Table'!E363="","",IF(J363="LUNA_CCT",VLOOKUP('Reported Performance Table'!E363,'Master List'!$B$45:$E$143,4,FALSE),"Reported_BUG"))</f>
        <v/>
      </c>
      <c r="L363" t="str">
        <f>IF('Reported Performance Table'!E363="","",IF(AND('Reported Performance Table'!$F363="Yes",OR('Reported Performance Table'!$E363='Master List'!$B$45,'Reported Performance Table'!$E363='Master List'!$B$46,'Reported Performance Table'!$E363='Master List'!$B$47,'Reported Performance Table'!$E363='Master List'!$B$49,'Reported Performance Table'!$E363='Master List'!$B$51,'Reported Performance Table'!$E363='Master List'!$B$115,'Reported Performance Table'!$E363='Master List'!$B$118,'Reported Performance Table'!$E363='Master List'!$B$142)),"LUNA_Dimming","Dimming_Capability_and_Range"))</f>
        <v/>
      </c>
      <c r="M363" s="100" t="e">
        <f>'Reported Performance Table'!#REF!</f>
        <v>#REF!</v>
      </c>
      <c r="N363" s="100" t="e">
        <f>'Reported Performance Table'!#REF!</f>
        <v>#REF!</v>
      </c>
      <c r="O363" s="100" t="e">
        <f>'Reported Performance Table'!#REF!</f>
        <v>#REF!</v>
      </c>
      <c r="P363" t="str">
        <f t="shared" si="11"/>
        <v>No</v>
      </c>
    </row>
    <row r="364" spans="1:16" x14ac:dyDescent="0.25">
      <c r="A364" s="54">
        <v>371</v>
      </c>
      <c r="B364" s="55"/>
      <c r="D364" s="21" t="e">
        <f>VLOOKUP('Reported Performance Table'!D364,'Master List'!$B$22:$C$41,2,FALSE)</f>
        <v>#N/A</v>
      </c>
      <c r="E364" t="e">
        <f>VLOOKUP('Reported Performance Table'!E364,'Master List'!$B$45:$C$143,2,FALSE)</f>
        <v>#N/A</v>
      </c>
      <c r="F364" t="e">
        <f>VLOOKUP('Reported Performance Table'!D364,'Master List'!$B$22:$D$42,3,FALSE)</f>
        <v>#N/A</v>
      </c>
      <c r="G364" s="92" t="e">
        <f>VLOOKUP('Reported Performance Table'!C364,'Master List'!$B$11:$D$19,3,FALSE)</f>
        <v>#N/A</v>
      </c>
      <c r="H364" t="e">
        <f t="shared" si="10"/>
        <v>#N/A</v>
      </c>
      <c r="I364" t="e">
        <f>IF(VLOOKUP('Reported Performance Table'!E364,'Master List'!$B$45:$D$143,3,FALSE)="","No",VLOOKUP('Reported Performance Table'!E364,'Master List'!$B$45:$D$143,3,FALSE))</f>
        <v>#N/A</v>
      </c>
      <c r="J364" s="164" t="str">
        <f>IF('Reported Performance Table'!E364="","",
  IF('Reported Performance Table'!F364="Yes",
   IF('Reported Performance Table'!G364="Premium","Premium_LUNA_CCT","LUNA_CCT"),
   IF('Reported Performance Table'!C364="Outdoor Luminaires",
    IF(OR('Reported Performance Table'!E364="Fuel Pump Canopy Luminaires",'Reported Performance Table'!E364="Sports Lighting"),
     IF('Reported Performance Table'!G364="Premium","Premium_Sports_and_Fuel_Pump_CCT", "Sports_and_Fuel_Pump_CCT"),
     IF('Reported Performance Table'!G364="Premium","Premium_Outdoor_CCT","Outdoor_CCT")),
    IF('Reported Performance Table'!G364="Premium","Premium_CCT","Reported_CCT"))))</f>
        <v/>
      </c>
      <c r="K364" t="str">
        <f>IF('Reported Performance Table'!E364="","",IF(J364="LUNA_CCT",VLOOKUP('Reported Performance Table'!E364,'Master List'!$B$45:$E$143,4,FALSE),"Reported_BUG"))</f>
        <v/>
      </c>
      <c r="L364" t="str">
        <f>IF('Reported Performance Table'!E364="","",IF(AND('Reported Performance Table'!$F364="Yes",OR('Reported Performance Table'!$E364='Master List'!$B$45,'Reported Performance Table'!$E364='Master List'!$B$46,'Reported Performance Table'!$E364='Master List'!$B$47,'Reported Performance Table'!$E364='Master List'!$B$49,'Reported Performance Table'!$E364='Master List'!$B$51,'Reported Performance Table'!$E364='Master List'!$B$115,'Reported Performance Table'!$E364='Master List'!$B$118,'Reported Performance Table'!$E364='Master List'!$B$142)),"LUNA_Dimming","Dimming_Capability_and_Range"))</f>
        <v/>
      </c>
      <c r="M364" s="100" t="e">
        <f>'Reported Performance Table'!#REF!</f>
        <v>#REF!</v>
      </c>
      <c r="N364" s="100" t="e">
        <f>'Reported Performance Table'!#REF!</f>
        <v>#REF!</v>
      </c>
      <c r="O364" s="100" t="e">
        <f>'Reported Performance Table'!#REF!</f>
        <v>#REF!</v>
      </c>
      <c r="P364" t="str">
        <f t="shared" si="11"/>
        <v>No</v>
      </c>
    </row>
    <row r="365" spans="1:16" x14ac:dyDescent="0.25">
      <c r="A365" s="54">
        <v>372</v>
      </c>
      <c r="B365" s="55"/>
      <c r="D365" s="21" t="e">
        <f>VLOOKUP('Reported Performance Table'!D365,'Master List'!$B$22:$C$41,2,FALSE)</f>
        <v>#N/A</v>
      </c>
      <c r="E365" t="e">
        <f>VLOOKUP('Reported Performance Table'!E365,'Master List'!$B$45:$C$143,2,FALSE)</f>
        <v>#N/A</v>
      </c>
      <c r="F365" t="e">
        <f>VLOOKUP('Reported Performance Table'!D365,'Master List'!$B$22:$D$42,3,FALSE)</f>
        <v>#N/A</v>
      </c>
      <c r="G365" s="92" t="e">
        <f>VLOOKUP('Reported Performance Table'!C365,'Master List'!$B$11:$D$19,3,FALSE)</f>
        <v>#N/A</v>
      </c>
      <c r="H365" t="e">
        <f t="shared" si="10"/>
        <v>#N/A</v>
      </c>
      <c r="I365" t="e">
        <f>IF(VLOOKUP('Reported Performance Table'!E365,'Master List'!$B$45:$D$143,3,FALSE)="","No",VLOOKUP('Reported Performance Table'!E365,'Master List'!$B$45:$D$143,3,FALSE))</f>
        <v>#N/A</v>
      </c>
      <c r="J365" s="164" t="str">
        <f>IF('Reported Performance Table'!E365="","",
  IF('Reported Performance Table'!F365="Yes",
   IF('Reported Performance Table'!G365="Premium","Premium_LUNA_CCT","LUNA_CCT"),
   IF('Reported Performance Table'!C365="Outdoor Luminaires",
    IF(OR('Reported Performance Table'!E365="Fuel Pump Canopy Luminaires",'Reported Performance Table'!E365="Sports Lighting"),
     IF('Reported Performance Table'!G365="Premium","Premium_Sports_and_Fuel_Pump_CCT", "Sports_and_Fuel_Pump_CCT"),
     IF('Reported Performance Table'!G365="Premium","Premium_Outdoor_CCT","Outdoor_CCT")),
    IF('Reported Performance Table'!G365="Premium","Premium_CCT","Reported_CCT"))))</f>
        <v/>
      </c>
      <c r="K365" t="str">
        <f>IF('Reported Performance Table'!E365="","",IF(J365="LUNA_CCT",VLOOKUP('Reported Performance Table'!E365,'Master List'!$B$45:$E$143,4,FALSE),"Reported_BUG"))</f>
        <v/>
      </c>
      <c r="L365" t="str">
        <f>IF('Reported Performance Table'!E365="","",IF(AND('Reported Performance Table'!$F365="Yes",OR('Reported Performance Table'!$E365='Master List'!$B$45,'Reported Performance Table'!$E365='Master List'!$B$46,'Reported Performance Table'!$E365='Master List'!$B$47,'Reported Performance Table'!$E365='Master List'!$B$49,'Reported Performance Table'!$E365='Master List'!$B$51,'Reported Performance Table'!$E365='Master List'!$B$115,'Reported Performance Table'!$E365='Master List'!$B$118,'Reported Performance Table'!$E365='Master List'!$B$142)),"LUNA_Dimming","Dimming_Capability_and_Range"))</f>
        <v/>
      </c>
      <c r="M365" s="100" t="e">
        <f>'Reported Performance Table'!#REF!</f>
        <v>#REF!</v>
      </c>
      <c r="N365" s="100" t="e">
        <f>'Reported Performance Table'!#REF!</f>
        <v>#REF!</v>
      </c>
      <c r="O365" s="100" t="e">
        <f>'Reported Performance Table'!#REF!</f>
        <v>#REF!</v>
      </c>
      <c r="P365" t="str">
        <f t="shared" si="11"/>
        <v>No</v>
      </c>
    </row>
    <row r="366" spans="1:16" x14ac:dyDescent="0.25">
      <c r="A366" s="54">
        <v>373</v>
      </c>
      <c r="B366" s="55"/>
      <c r="D366" s="21" t="e">
        <f>VLOOKUP('Reported Performance Table'!D366,'Master List'!$B$22:$C$41,2,FALSE)</f>
        <v>#N/A</v>
      </c>
      <c r="E366" t="e">
        <f>VLOOKUP('Reported Performance Table'!E366,'Master List'!$B$45:$C$143,2,FALSE)</f>
        <v>#N/A</v>
      </c>
      <c r="F366" t="e">
        <f>VLOOKUP('Reported Performance Table'!D366,'Master List'!$B$22:$D$42,3,FALSE)</f>
        <v>#N/A</v>
      </c>
      <c r="G366" s="92" t="e">
        <f>VLOOKUP('Reported Performance Table'!C366,'Master List'!$B$11:$D$19,3,FALSE)</f>
        <v>#N/A</v>
      </c>
      <c r="H366" t="e">
        <f t="shared" si="10"/>
        <v>#N/A</v>
      </c>
      <c r="I366" t="e">
        <f>IF(VLOOKUP('Reported Performance Table'!E366,'Master List'!$B$45:$D$143,3,FALSE)="","No",VLOOKUP('Reported Performance Table'!E366,'Master List'!$B$45:$D$143,3,FALSE))</f>
        <v>#N/A</v>
      </c>
      <c r="J366" s="164" t="str">
        <f>IF('Reported Performance Table'!E366="","",
  IF('Reported Performance Table'!F366="Yes",
   IF('Reported Performance Table'!G366="Premium","Premium_LUNA_CCT","LUNA_CCT"),
   IF('Reported Performance Table'!C366="Outdoor Luminaires",
    IF(OR('Reported Performance Table'!E366="Fuel Pump Canopy Luminaires",'Reported Performance Table'!E366="Sports Lighting"),
     IF('Reported Performance Table'!G366="Premium","Premium_Sports_and_Fuel_Pump_CCT", "Sports_and_Fuel_Pump_CCT"),
     IF('Reported Performance Table'!G366="Premium","Premium_Outdoor_CCT","Outdoor_CCT")),
    IF('Reported Performance Table'!G366="Premium","Premium_CCT","Reported_CCT"))))</f>
        <v/>
      </c>
      <c r="K366" t="str">
        <f>IF('Reported Performance Table'!E366="","",IF(J366="LUNA_CCT",VLOOKUP('Reported Performance Table'!E366,'Master List'!$B$45:$E$143,4,FALSE),"Reported_BUG"))</f>
        <v/>
      </c>
      <c r="L366" t="str">
        <f>IF('Reported Performance Table'!E366="","",IF(AND('Reported Performance Table'!$F366="Yes",OR('Reported Performance Table'!$E366='Master List'!$B$45,'Reported Performance Table'!$E366='Master List'!$B$46,'Reported Performance Table'!$E366='Master List'!$B$47,'Reported Performance Table'!$E366='Master List'!$B$49,'Reported Performance Table'!$E366='Master List'!$B$51,'Reported Performance Table'!$E366='Master List'!$B$115,'Reported Performance Table'!$E366='Master List'!$B$118,'Reported Performance Table'!$E366='Master List'!$B$142)),"LUNA_Dimming","Dimming_Capability_and_Range"))</f>
        <v/>
      </c>
      <c r="M366" s="100" t="e">
        <f>'Reported Performance Table'!#REF!</f>
        <v>#REF!</v>
      </c>
      <c r="N366" s="100" t="e">
        <f>'Reported Performance Table'!#REF!</f>
        <v>#REF!</v>
      </c>
      <c r="O366" s="100" t="e">
        <f>'Reported Performance Table'!#REF!</f>
        <v>#REF!</v>
      </c>
      <c r="P366" t="str">
        <f t="shared" si="11"/>
        <v>No</v>
      </c>
    </row>
    <row r="367" spans="1:16" x14ac:dyDescent="0.25">
      <c r="A367" s="54">
        <v>374</v>
      </c>
      <c r="B367" s="55"/>
      <c r="D367" s="21" t="e">
        <f>VLOOKUP('Reported Performance Table'!D367,'Master List'!$B$22:$C$41,2,FALSE)</f>
        <v>#N/A</v>
      </c>
      <c r="E367" t="e">
        <f>VLOOKUP('Reported Performance Table'!E367,'Master List'!$B$45:$C$143,2,FALSE)</f>
        <v>#N/A</v>
      </c>
      <c r="F367" t="e">
        <f>VLOOKUP('Reported Performance Table'!D367,'Master List'!$B$22:$D$42,3,FALSE)</f>
        <v>#N/A</v>
      </c>
      <c r="G367" s="92" t="e">
        <f>VLOOKUP('Reported Performance Table'!C367,'Master List'!$B$11:$D$19,3,FALSE)</f>
        <v>#N/A</v>
      </c>
      <c r="H367" t="e">
        <f t="shared" si="10"/>
        <v>#N/A</v>
      </c>
      <c r="I367" t="e">
        <f>IF(VLOOKUP('Reported Performance Table'!E367,'Master List'!$B$45:$D$143,3,FALSE)="","No",VLOOKUP('Reported Performance Table'!E367,'Master List'!$B$45:$D$143,3,FALSE))</f>
        <v>#N/A</v>
      </c>
      <c r="J367" s="164" t="str">
        <f>IF('Reported Performance Table'!E367="","",
  IF('Reported Performance Table'!F367="Yes",
   IF('Reported Performance Table'!G367="Premium","Premium_LUNA_CCT","LUNA_CCT"),
   IF('Reported Performance Table'!C367="Outdoor Luminaires",
    IF(OR('Reported Performance Table'!E367="Fuel Pump Canopy Luminaires",'Reported Performance Table'!E367="Sports Lighting"),
     IF('Reported Performance Table'!G367="Premium","Premium_Sports_and_Fuel_Pump_CCT", "Sports_and_Fuel_Pump_CCT"),
     IF('Reported Performance Table'!G367="Premium","Premium_Outdoor_CCT","Outdoor_CCT")),
    IF('Reported Performance Table'!G367="Premium","Premium_CCT","Reported_CCT"))))</f>
        <v/>
      </c>
      <c r="K367" t="str">
        <f>IF('Reported Performance Table'!E367="","",IF(J367="LUNA_CCT",VLOOKUP('Reported Performance Table'!E367,'Master List'!$B$45:$E$143,4,FALSE),"Reported_BUG"))</f>
        <v/>
      </c>
      <c r="L367" t="str">
        <f>IF('Reported Performance Table'!E367="","",IF(AND('Reported Performance Table'!$F367="Yes",OR('Reported Performance Table'!$E367='Master List'!$B$45,'Reported Performance Table'!$E367='Master List'!$B$46,'Reported Performance Table'!$E367='Master List'!$B$47,'Reported Performance Table'!$E367='Master List'!$B$49,'Reported Performance Table'!$E367='Master List'!$B$51,'Reported Performance Table'!$E367='Master List'!$B$115,'Reported Performance Table'!$E367='Master List'!$B$118,'Reported Performance Table'!$E367='Master List'!$B$142)),"LUNA_Dimming","Dimming_Capability_and_Range"))</f>
        <v/>
      </c>
      <c r="M367" s="100" t="e">
        <f>'Reported Performance Table'!#REF!</f>
        <v>#REF!</v>
      </c>
      <c r="N367" s="100" t="e">
        <f>'Reported Performance Table'!#REF!</f>
        <v>#REF!</v>
      </c>
      <c r="O367" s="100" t="e">
        <f>'Reported Performance Table'!#REF!</f>
        <v>#REF!</v>
      </c>
      <c r="P367" t="str">
        <f t="shared" si="11"/>
        <v>No</v>
      </c>
    </row>
    <row r="368" spans="1:16" x14ac:dyDescent="0.25">
      <c r="A368" s="54">
        <v>375</v>
      </c>
      <c r="B368" s="55"/>
      <c r="D368" s="21" t="e">
        <f>VLOOKUP('Reported Performance Table'!D368,'Master List'!$B$22:$C$41,2,FALSE)</f>
        <v>#N/A</v>
      </c>
      <c r="E368" t="e">
        <f>VLOOKUP('Reported Performance Table'!E368,'Master List'!$B$45:$C$143,2,FALSE)</f>
        <v>#N/A</v>
      </c>
      <c r="F368" t="e">
        <f>VLOOKUP('Reported Performance Table'!D368,'Master List'!$B$22:$D$42,3,FALSE)</f>
        <v>#N/A</v>
      </c>
      <c r="G368" s="92" t="e">
        <f>VLOOKUP('Reported Performance Table'!C368,'Master List'!$B$11:$D$19,3,FALSE)</f>
        <v>#N/A</v>
      </c>
      <c r="H368" t="e">
        <f t="shared" si="10"/>
        <v>#N/A</v>
      </c>
      <c r="I368" t="e">
        <f>IF(VLOOKUP('Reported Performance Table'!E368,'Master List'!$B$45:$D$143,3,FALSE)="","No",VLOOKUP('Reported Performance Table'!E368,'Master List'!$B$45:$D$143,3,FALSE))</f>
        <v>#N/A</v>
      </c>
      <c r="J368" s="164" t="str">
        <f>IF('Reported Performance Table'!E368="","",
  IF('Reported Performance Table'!F368="Yes",
   IF('Reported Performance Table'!G368="Premium","Premium_LUNA_CCT","LUNA_CCT"),
   IF('Reported Performance Table'!C368="Outdoor Luminaires",
    IF(OR('Reported Performance Table'!E368="Fuel Pump Canopy Luminaires",'Reported Performance Table'!E368="Sports Lighting"),
     IF('Reported Performance Table'!G368="Premium","Premium_Sports_and_Fuel_Pump_CCT", "Sports_and_Fuel_Pump_CCT"),
     IF('Reported Performance Table'!G368="Premium","Premium_Outdoor_CCT","Outdoor_CCT")),
    IF('Reported Performance Table'!G368="Premium","Premium_CCT","Reported_CCT"))))</f>
        <v/>
      </c>
      <c r="K368" t="str">
        <f>IF('Reported Performance Table'!E368="","",IF(J368="LUNA_CCT",VLOOKUP('Reported Performance Table'!E368,'Master List'!$B$45:$E$143,4,FALSE),"Reported_BUG"))</f>
        <v/>
      </c>
      <c r="L368" t="str">
        <f>IF('Reported Performance Table'!E368="","",IF(AND('Reported Performance Table'!$F368="Yes",OR('Reported Performance Table'!$E368='Master List'!$B$45,'Reported Performance Table'!$E368='Master List'!$B$46,'Reported Performance Table'!$E368='Master List'!$B$47,'Reported Performance Table'!$E368='Master List'!$B$49,'Reported Performance Table'!$E368='Master List'!$B$51,'Reported Performance Table'!$E368='Master List'!$B$115,'Reported Performance Table'!$E368='Master List'!$B$118,'Reported Performance Table'!$E368='Master List'!$B$142)),"LUNA_Dimming","Dimming_Capability_and_Range"))</f>
        <v/>
      </c>
      <c r="M368" s="100" t="e">
        <f>'Reported Performance Table'!#REF!</f>
        <v>#REF!</v>
      </c>
      <c r="N368" s="100" t="e">
        <f>'Reported Performance Table'!#REF!</f>
        <v>#REF!</v>
      </c>
      <c r="O368" s="100" t="e">
        <f>'Reported Performance Table'!#REF!</f>
        <v>#REF!</v>
      </c>
      <c r="P368" t="str">
        <f t="shared" si="11"/>
        <v>No</v>
      </c>
    </row>
    <row r="369" spans="1:16" x14ac:dyDescent="0.25">
      <c r="A369" s="54">
        <v>376</v>
      </c>
      <c r="B369" s="55"/>
      <c r="D369" s="21" t="e">
        <f>VLOOKUP('Reported Performance Table'!D369,'Master List'!$B$22:$C$41,2,FALSE)</f>
        <v>#N/A</v>
      </c>
      <c r="E369" t="e">
        <f>VLOOKUP('Reported Performance Table'!E369,'Master List'!$B$45:$C$143,2,FALSE)</f>
        <v>#N/A</v>
      </c>
      <c r="F369" t="e">
        <f>VLOOKUP('Reported Performance Table'!D369,'Master List'!$B$22:$D$42,3,FALSE)</f>
        <v>#N/A</v>
      </c>
      <c r="G369" s="92" t="e">
        <f>VLOOKUP('Reported Performance Table'!C369,'Master List'!$B$11:$D$19,3,FALSE)</f>
        <v>#N/A</v>
      </c>
      <c r="H369" t="e">
        <f t="shared" si="10"/>
        <v>#N/A</v>
      </c>
      <c r="I369" t="e">
        <f>IF(VLOOKUP('Reported Performance Table'!E369,'Master List'!$B$45:$D$143,3,FALSE)="","No",VLOOKUP('Reported Performance Table'!E369,'Master List'!$B$45:$D$143,3,FALSE))</f>
        <v>#N/A</v>
      </c>
      <c r="J369" s="164" t="str">
        <f>IF('Reported Performance Table'!E369="","",
  IF('Reported Performance Table'!F369="Yes",
   IF('Reported Performance Table'!G369="Premium","Premium_LUNA_CCT","LUNA_CCT"),
   IF('Reported Performance Table'!C369="Outdoor Luminaires",
    IF(OR('Reported Performance Table'!E369="Fuel Pump Canopy Luminaires",'Reported Performance Table'!E369="Sports Lighting"),
     IF('Reported Performance Table'!G369="Premium","Premium_Sports_and_Fuel_Pump_CCT", "Sports_and_Fuel_Pump_CCT"),
     IF('Reported Performance Table'!G369="Premium","Premium_Outdoor_CCT","Outdoor_CCT")),
    IF('Reported Performance Table'!G369="Premium","Premium_CCT","Reported_CCT"))))</f>
        <v/>
      </c>
      <c r="K369" t="str">
        <f>IF('Reported Performance Table'!E369="","",IF(J369="LUNA_CCT",VLOOKUP('Reported Performance Table'!E369,'Master List'!$B$45:$E$143,4,FALSE),"Reported_BUG"))</f>
        <v/>
      </c>
      <c r="L369" t="str">
        <f>IF('Reported Performance Table'!E369="","",IF(AND('Reported Performance Table'!$F369="Yes",OR('Reported Performance Table'!$E369='Master List'!$B$45,'Reported Performance Table'!$E369='Master List'!$B$46,'Reported Performance Table'!$E369='Master List'!$B$47,'Reported Performance Table'!$E369='Master List'!$B$49,'Reported Performance Table'!$E369='Master List'!$B$51,'Reported Performance Table'!$E369='Master List'!$B$115,'Reported Performance Table'!$E369='Master List'!$B$118,'Reported Performance Table'!$E369='Master List'!$B$142)),"LUNA_Dimming","Dimming_Capability_and_Range"))</f>
        <v/>
      </c>
      <c r="M369" s="100" t="e">
        <f>'Reported Performance Table'!#REF!</f>
        <v>#REF!</v>
      </c>
      <c r="N369" s="100" t="e">
        <f>'Reported Performance Table'!#REF!</f>
        <v>#REF!</v>
      </c>
      <c r="O369" s="100" t="e">
        <f>'Reported Performance Table'!#REF!</f>
        <v>#REF!</v>
      </c>
      <c r="P369" t="str">
        <f t="shared" si="11"/>
        <v>No</v>
      </c>
    </row>
    <row r="370" spans="1:16" x14ac:dyDescent="0.25">
      <c r="A370" s="54">
        <v>377</v>
      </c>
      <c r="B370" s="55"/>
      <c r="D370" s="21" t="e">
        <f>VLOOKUP('Reported Performance Table'!D370,'Master List'!$B$22:$C$41,2,FALSE)</f>
        <v>#N/A</v>
      </c>
      <c r="E370" t="e">
        <f>VLOOKUP('Reported Performance Table'!E370,'Master List'!$B$45:$C$143,2,FALSE)</f>
        <v>#N/A</v>
      </c>
      <c r="F370" t="e">
        <f>VLOOKUP('Reported Performance Table'!D370,'Master List'!$B$22:$D$42,3,FALSE)</f>
        <v>#N/A</v>
      </c>
      <c r="G370" s="92" t="e">
        <f>VLOOKUP('Reported Performance Table'!C370,'Master List'!$B$11:$D$19,3,FALSE)</f>
        <v>#N/A</v>
      </c>
      <c r="H370" t="e">
        <f t="shared" si="10"/>
        <v>#N/A</v>
      </c>
      <c r="I370" t="e">
        <f>IF(VLOOKUP('Reported Performance Table'!E370,'Master List'!$B$45:$D$143,3,FALSE)="","No",VLOOKUP('Reported Performance Table'!E370,'Master List'!$B$45:$D$143,3,FALSE))</f>
        <v>#N/A</v>
      </c>
      <c r="J370" s="164" t="str">
        <f>IF('Reported Performance Table'!E370="","",
  IF('Reported Performance Table'!F370="Yes",
   IF('Reported Performance Table'!G370="Premium","Premium_LUNA_CCT","LUNA_CCT"),
   IF('Reported Performance Table'!C370="Outdoor Luminaires",
    IF(OR('Reported Performance Table'!E370="Fuel Pump Canopy Luminaires",'Reported Performance Table'!E370="Sports Lighting"),
     IF('Reported Performance Table'!G370="Premium","Premium_Sports_and_Fuel_Pump_CCT", "Sports_and_Fuel_Pump_CCT"),
     IF('Reported Performance Table'!G370="Premium","Premium_Outdoor_CCT","Outdoor_CCT")),
    IF('Reported Performance Table'!G370="Premium","Premium_CCT","Reported_CCT"))))</f>
        <v/>
      </c>
      <c r="K370" t="str">
        <f>IF('Reported Performance Table'!E370="","",IF(J370="LUNA_CCT",VLOOKUP('Reported Performance Table'!E370,'Master List'!$B$45:$E$143,4,FALSE),"Reported_BUG"))</f>
        <v/>
      </c>
      <c r="L370" t="str">
        <f>IF('Reported Performance Table'!E370="","",IF(AND('Reported Performance Table'!$F370="Yes",OR('Reported Performance Table'!$E370='Master List'!$B$45,'Reported Performance Table'!$E370='Master List'!$B$46,'Reported Performance Table'!$E370='Master List'!$B$47,'Reported Performance Table'!$E370='Master List'!$B$49,'Reported Performance Table'!$E370='Master List'!$B$51,'Reported Performance Table'!$E370='Master List'!$B$115,'Reported Performance Table'!$E370='Master List'!$B$118,'Reported Performance Table'!$E370='Master List'!$B$142)),"LUNA_Dimming","Dimming_Capability_and_Range"))</f>
        <v/>
      </c>
      <c r="M370" s="100" t="e">
        <f>'Reported Performance Table'!#REF!</f>
        <v>#REF!</v>
      </c>
      <c r="N370" s="100" t="e">
        <f>'Reported Performance Table'!#REF!</f>
        <v>#REF!</v>
      </c>
      <c r="O370" s="100" t="e">
        <f>'Reported Performance Table'!#REF!</f>
        <v>#REF!</v>
      </c>
      <c r="P370" t="str">
        <f t="shared" si="11"/>
        <v>No</v>
      </c>
    </row>
    <row r="371" spans="1:16" x14ac:dyDescent="0.25">
      <c r="A371" s="54">
        <v>378</v>
      </c>
      <c r="B371" s="55"/>
      <c r="D371" s="21" t="e">
        <f>VLOOKUP('Reported Performance Table'!D371,'Master List'!$B$22:$C$41,2,FALSE)</f>
        <v>#N/A</v>
      </c>
      <c r="E371" t="e">
        <f>VLOOKUP('Reported Performance Table'!E371,'Master List'!$B$45:$C$143,2,FALSE)</f>
        <v>#N/A</v>
      </c>
      <c r="F371" t="e">
        <f>VLOOKUP('Reported Performance Table'!D371,'Master List'!$B$22:$D$42,3,FALSE)</f>
        <v>#N/A</v>
      </c>
      <c r="G371" s="92" t="e">
        <f>VLOOKUP('Reported Performance Table'!C371,'Master List'!$B$11:$D$19,3,FALSE)</f>
        <v>#N/A</v>
      </c>
      <c r="H371" t="e">
        <f t="shared" si="10"/>
        <v>#N/A</v>
      </c>
      <c r="I371" t="e">
        <f>IF(VLOOKUP('Reported Performance Table'!E371,'Master List'!$B$45:$D$143,3,FALSE)="","No",VLOOKUP('Reported Performance Table'!E371,'Master List'!$B$45:$D$143,3,FALSE))</f>
        <v>#N/A</v>
      </c>
      <c r="J371" s="164" t="str">
        <f>IF('Reported Performance Table'!E371="","",
  IF('Reported Performance Table'!F371="Yes",
   IF('Reported Performance Table'!G371="Premium","Premium_LUNA_CCT","LUNA_CCT"),
   IF('Reported Performance Table'!C371="Outdoor Luminaires",
    IF(OR('Reported Performance Table'!E371="Fuel Pump Canopy Luminaires",'Reported Performance Table'!E371="Sports Lighting"),
     IF('Reported Performance Table'!G371="Premium","Premium_Sports_and_Fuel_Pump_CCT", "Sports_and_Fuel_Pump_CCT"),
     IF('Reported Performance Table'!G371="Premium","Premium_Outdoor_CCT","Outdoor_CCT")),
    IF('Reported Performance Table'!G371="Premium","Premium_CCT","Reported_CCT"))))</f>
        <v/>
      </c>
      <c r="K371" t="str">
        <f>IF('Reported Performance Table'!E371="","",IF(J371="LUNA_CCT",VLOOKUP('Reported Performance Table'!E371,'Master List'!$B$45:$E$143,4,FALSE),"Reported_BUG"))</f>
        <v/>
      </c>
      <c r="L371" t="str">
        <f>IF('Reported Performance Table'!E371="","",IF(AND('Reported Performance Table'!$F371="Yes",OR('Reported Performance Table'!$E371='Master List'!$B$45,'Reported Performance Table'!$E371='Master List'!$B$46,'Reported Performance Table'!$E371='Master List'!$B$47,'Reported Performance Table'!$E371='Master List'!$B$49,'Reported Performance Table'!$E371='Master List'!$B$51,'Reported Performance Table'!$E371='Master List'!$B$115,'Reported Performance Table'!$E371='Master List'!$B$118,'Reported Performance Table'!$E371='Master List'!$B$142)),"LUNA_Dimming","Dimming_Capability_and_Range"))</f>
        <v/>
      </c>
      <c r="M371" s="100" t="e">
        <f>'Reported Performance Table'!#REF!</f>
        <v>#REF!</v>
      </c>
      <c r="N371" s="100" t="e">
        <f>'Reported Performance Table'!#REF!</f>
        <v>#REF!</v>
      </c>
      <c r="O371" s="100" t="e">
        <f>'Reported Performance Table'!#REF!</f>
        <v>#REF!</v>
      </c>
      <c r="P371" t="str">
        <f t="shared" si="11"/>
        <v>No</v>
      </c>
    </row>
    <row r="372" spans="1:16" x14ac:dyDescent="0.25">
      <c r="A372" s="54">
        <v>379</v>
      </c>
      <c r="B372" s="55"/>
      <c r="D372" s="21" t="e">
        <f>VLOOKUP('Reported Performance Table'!D372,'Master List'!$B$22:$C$41,2,FALSE)</f>
        <v>#N/A</v>
      </c>
      <c r="E372" t="e">
        <f>VLOOKUP('Reported Performance Table'!E372,'Master List'!$B$45:$C$143,2,FALSE)</f>
        <v>#N/A</v>
      </c>
      <c r="F372" t="e">
        <f>VLOOKUP('Reported Performance Table'!D372,'Master List'!$B$22:$D$42,3,FALSE)</f>
        <v>#N/A</v>
      </c>
      <c r="G372" s="92" t="e">
        <f>VLOOKUP('Reported Performance Table'!C372,'Master List'!$B$11:$D$19,3,FALSE)</f>
        <v>#N/A</v>
      </c>
      <c r="H372" t="e">
        <f t="shared" si="10"/>
        <v>#N/A</v>
      </c>
      <c r="I372" t="e">
        <f>IF(VLOOKUP('Reported Performance Table'!E372,'Master List'!$B$45:$D$143,3,FALSE)="","No",VLOOKUP('Reported Performance Table'!E372,'Master List'!$B$45:$D$143,3,FALSE))</f>
        <v>#N/A</v>
      </c>
      <c r="J372" s="164" t="str">
        <f>IF('Reported Performance Table'!E372="","",
  IF('Reported Performance Table'!F372="Yes",
   IF('Reported Performance Table'!G372="Premium","Premium_LUNA_CCT","LUNA_CCT"),
   IF('Reported Performance Table'!C372="Outdoor Luminaires",
    IF(OR('Reported Performance Table'!E372="Fuel Pump Canopy Luminaires",'Reported Performance Table'!E372="Sports Lighting"),
     IF('Reported Performance Table'!G372="Premium","Premium_Sports_and_Fuel_Pump_CCT", "Sports_and_Fuel_Pump_CCT"),
     IF('Reported Performance Table'!G372="Premium","Premium_Outdoor_CCT","Outdoor_CCT")),
    IF('Reported Performance Table'!G372="Premium","Premium_CCT","Reported_CCT"))))</f>
        <v/>
      </c>
      <c r="K372" t="str">
        <f>IF('Reported Performance Table'!E372="","",IF(J372="LUNA_CCT",VLOOKUP('Reported Performance Table'!E372,'Master List'!$B$45:$E$143,4,FALSE),"Reported_BUG"))</f>
        <v/>
      </c>
      <c r="L372" t="str">
        <f>IF('Reported Performance Table'!E372="","",IF(AND('Reported Performance Table'!$F372="Yes",OR('Reported Performance Table'!$E372='Master List'!$B$45,'Reported Performance Table'!$E372='Master List'!$B$46,'Reported Performance Table'!$E372='Master List'!$B$47,'Reported Performance Table'!$E372='Master List'!$B$49,'Reported Performance Table'!$E372='Master List'!$B$51,'Reported Performance Table'!$E372='Master List'!$B$115,'Reported Performance Table'!$E372='Master List'!$B$118,'Reported Performance Table'!$E372='Master List'!$B$142)),"LUNA_Dimming","Dimming_Capability_and_Range"))</f>
        <v/>
      </c>
      <c r="M372" s="100" t="e">
        <f>'Reported Performance Table'!#REF!</f>
        <v>#REF!</v>
      </c>
      <c r="N372" s="100" t="e">
        <f>'Reported Performance Table'!#REF!</f>
        <v>#REF!</v>
      </c>
      <c r="O372" s="100" t="e">
        <f>'Reported Performance Table'!#REF!</f>
        <v>#REF!</v>
      </c>
      <c r="P372" t="str">
        <f t="shared" si="11"/>
        <v>No</v>
      </c>
    </row>
    <row r="373" spans="1:16" x14ac:dyDescent="0.25">
      <c r="A373" s="54">
        <v>380</v>
      </c>
      <c r="B373" s="55"/>
      <c r="D373" s="21" t="e">
        <f>VLOOKUP('Reported Performance Table'!D373,'Master List'!$B$22:$C$41,2,FALSE)</f>
        <v>#N/A</v>
      </c>
      <c r="E373" t="e">
        <f>VLOOKUP('Reported Performance Table'!E373,'Master List'!$B$45:$C$143,2,FALSE)</f>
        <v>#N/A</v>
      </c>
      <c r="F373" t="e">
        <f>VLOOKUP('Reported Performance Table'!D373,'Master List'!$B$22:$D$42,3,FALSE)</f>
        <v>#N/A</v>
      </c>
      <c r="G373" s="92" t="e">
        <f>VLOOKUP('Reported Performance Table'!C373,'Master List'!$B$11:$D$19,3,FALSE)</f>
        <v>#N/A</v>
      </c>
      <c r="H373" t="e">
        <f t="shared" si="10"/>
        <v>#N/A</v>
      </c>
      <c r="I373" t="e">
        <f>IF(VLOOKUP('Reported Performance Table'!E373,'Master List'!$B$45:$D$143,3,FALSE)="","No",VLOOKUP('Reported Performance Table'!E373,'Master List'!$B$45:$D$143,3,FALSE))</f>
        <v>#N/A</v>
      </c>
      <c r="J373" s="164" t="str">
        <f>IF('Reported Performance Table'!E373="","",
  IF('Reported Performance Table'!F373="Yes",
   IF('Reported Performance Table'!G373="Premium","Premium_LUNA_CCT","LUNA_CCT"),
   IF('Reported Performance Table'!C373="Outdoor Luminaires",
    IF(OR('Reported Performance Table'!E373="Fuel Pump Canopy Luminaires",'Reported Performance Table'!E373="Sports Lighting"),
     IF('Reported Performance Table'!G373="Premium","Premium_Sports_and_Fuel_Pump_CCT", "Sports_and_Fuel_Pump_CCT"),
     IF('Reported Performance Table'!G373="Premium","Premium_Outdoor_CCT","Outdoor_CCT")),
    IF('Reported Performance Table'!G373="Premium","Premium_CCT","Reported_CCT"))))</f>
        <v/>
      </c>
      <c r="K373" t="str">
        <f>IF('Reported Performance Table'!E373="","",IF(J373="LUNA_CCT",VLOOKUP('Reported Performance Table'!E373,'Master List'!$B$45:$E$143,4,FALSE),"Reported_BUG"))</f>
        <v/>
      </c>
      <c r="L373" t="str">
        <f>IF('Reported Performance Table'!E373="","",IF(AND('Reported Performance Table'!$F373="Yes",OR('Reported Performance Table'!$E373='Master List'!$B$45,'Reported Performance Table'!$E373='Master List'!$B$46,'Reported Performance Table'!$E373='Master List'!$B$47,'Reported Performance Table'!$E373='Master List'!$B$49,'Reported Performance Table'!$E373='Master List'!$B$51,'Reported Performance Table'!$E373='Master List'!$B$115,'Reported Performance Table'!$E373='Master List'!$B$118,'Reported Performance Table'!$E373='Master List'!$B$142)),"LUNA_Dimming","Dimming_Capability_and_Range"))</f>
        <v/>
      </c>
      <c r="M373" s="100" t="e">
        <f>'Reported Performance Table'!#REF!</f>
        <v>#REF!</v>
      </c>
      <c r="N373" s="100" t="e">
        <f>'Reported Performance Table'!#REF!</f>
        <v>#REF!</v>
      </c>
      <c r="O373" s="100" t="e">
        <f>'Reported Performance Table'!#REF!</f>
        <v>#REF!</v>
      </c>
      <c r="P373" t="str">
        <f t="shared" si="11"/>
        <v>No</v>
      </c>
    </row>
    <row r="374" spans="1:16" x14ac:dyDescent="0.25">
      <c r="A374" s="54">
        <v>381</v>
      </c>
      <c r="B374" s="55"/>
      <c r="D374" s="21" t="e">
        <f>VLOOKUP('Reported Performance Table'!D374,'Master List'!$B$22:$C$41,2,FALSE)</f>
        <v>#N/A</v>
      </c>
      <c r="E374" t="e">
        <f>VLOOKUP('Reported Performance Table'!E374,'Master List'!$B$45:$C$143,2,FALSE)</f>
        <v>#N/A</v>
      </c>
      <c r="F374" t="e">
        <f>VLOOKUP('Reported Performance Table'!D374,'Master List'!$B$22:$D$42,3,FALSE)</f>
        <v>#N/A</v>
      </c>
      <c r="G374" s="92" t="e">
        <f>VLOOKUP('Reported Performance Table'!C374,'Master List'!$B$11:$D$19,3,FALSE)</f>
        <v>#N/A</v>
      </c>
      <c r="H374" t="e">
        <f t="shared" si="10"/>
        <v>#N/A</v>
      </c>
      <c r="I374" t="e">
        <f>IF(VLOOKUP('Reported Performance Table'!E374,'Master List'!$B$45:$D$143,3,FALSE)="","No",VLOOKUP('Reported Performance Table'!E374,'Master List'!$B$45:$D$143,3,FALSE))</f>
        <v>#N/A</v>
      </c>
      <c r="J374" s="164" t="str">
        <f>IF('Reported Performance Table'!E374="","",
  IF('Reported Performance Table'!F374="Yes",
   IF('Reported Performance Table'!G374="Premium","Premium_LUNA_CCT","LUNA_CCT"),
   IF('Reported Performance Table'!C374="Outdoor Luminaires",
    IF(OR('Reported Performance Table'!E374="Fuel Pump Canopy Luminaires",'Reported Performance Table'!E374="Sports Lighting"),
     IF('Reported Performance Table'!G374="Premium","Premium_Sports_and_Fuel_Pump_CCT", "Sports_and_Fuel_Pump_CCT"),
     IF('Reported Performance Table'!G374="Premium","Premium_Outdoor_CCT","Outdoor_CCT")),
    IF('Reported Performance Table'!G374="Premium","Premium_CCT","Reported_CCT"))))</f>
        <v/>
      </c>
      <c r="K374" t="str">
        <f>IF('Reported Performance Table'!E374="","",IF(J374="LUNA_CCT",VLOOKUP('Reported Performance Table'!E374,'Master List'!$B$45:$E$143,4,FALSE),"Reported_BUG"))</f>
        <v/>
      </c>
      <c r="L374" t="str">
        <f>IF('Reported Performance Table'!E374="","",IF(AND('Reported Performance Table'!$F374="Yes",OR('Reported Performance Table'!$E374='Master List'!$B$45,'Reported Performance Table'!$E374='Master List'!$B$46,'Reported Performance Table'!$E374='Master List'!$B$47,'Reported Performance Table'!$E374='Master List'!$B$49,'Reported Performance Table'!$E374='Master List'!$B$51,'Reported Performance Table'!$E374='Master List'!$B$115,'Reported Performance Table'!$E374='Master List'!$B$118,'Reported Performance Table'!$E374='Master List'!$B$142)),"LUNA_Dimming","Dimming_Capability_and_Range"))</f>
        <v/>
      </c>
      <c r="M374" s="100" t="e">
        <f>'Reported Performance Table'!#REF!</f>
        <v>#REF!</v>
      </c>
      <c r="N374" s="100" t="e">
        <f>'Reported Performance Table'!#REF!</f>
        <v>#REF!</v>
      </c>
      <c r="O374" s="100" t="e">
        <f>'Reported Performance Table'!#REF!</f>
        <v>#REF!</v>
      </c>
      <c r="P374" t="str">
        <f t="shared" si="11"/>
        <v>No</v>
      </c>
    </row>
    <row r="375" spans="1:16" x14ac:dyDescent="0.25">
      <c r="A375" s="54">
        <v>382</v>
      </c>
      <c r="B375" s="55"/>
      <c r="D375" s="21" t="e">
        <f>VLOOKUP('Reported Performance Table'!D375,'Master List'!$B$22:$C$41,2,FALSE)</f>
        <v>#N/A</v>
      </c>
      <c r="E375" t="e">
        <f>VLOOKUP('Reported Performance Table'!E375,'Master List'!$B$45:$C$143,2,FALSE)</f>
        <v>#N/A</v>
      </c>
      <c r="F375" t="e">
        <f>VLOOKUP('Reported Performance Table'!D375,'Master List'!$B$22:$D$42,3,FALSE)</f>
        <v>#N/A</v>
      </c>
      <c r="G375" s="92" t="e">
        <f>VLOOKUP('Reported Performance Table'!C375,'Master List'!$B$11:$D$19,3,FALSE)</f>
        <v>#N/A</v>
      </c>
      <c r="H375" t="e">
        <f t="shared" si="10"/>
        <v>#N/A</v>
      </c>
      <c r="I375" t="e">
        <f>IF(VLOOKUP('Reported Performance Table'!E375,'Master List'!$B$45:$D$143,3,FALSE)="","No",VLOOKUP('Reported Performance Table'!E375,'Master List'!$B$45:$D$143,3,FALSE))</f>
        <v>#N/A</v>
      </c>
      <c r="J375" s="164" t="str">
        <f>IF('Reported Performance Table'!E375="","",
  IF('Reported Performance Table'!F375="Yes",
   IF('Reported Performance Table'!G375="Premium","Premium_LUNA_CCT","LUNA_CCT"),
   IF('Reported Performance Table'!C375="Outdoor Luminaires",
    IF(OR('Reported Performance Table'!E375="Fuel Pump Canopy Luminaires",'Reported Performance Table'!E375="Sports Lighting"),
     IF('Reported Performance Table'!G375="Premium","Premium_Sports_and_Fuel_Pump_CCT", "Sports_and_Fuel_Pump_CCT"),
     IF('Reported Performance Table'!G375="Premium","Premium_Outdoor_CCT","Outdoor_CCT")),
    IF('Reported Performance Table'!G375="Premium","Premium_CCT","Reported_CCT"))))</f>
        <v/>
      </c>
      <c r="K375" t="str">
        <f>IF('Reported Performance Table'!E375="","",IF(J375="LUNA_CCT",VLOOKUP('Reported Performance Table'!E375,'Master List'!$B$45:$E$143,4,FALSE),"Reported_BUG"))</f>
        <v/>
      </c>
      <c r="L375" t="str">
        <f>IF('Reported Performance Table'!E375="","",IF(AND('Reported Performance Table'!$F375="Yes",OR('Reported Performance Table'!$E375='Master List'!$B$45,'Reported Performance Table'!$E375='Master List'!$B$46,'Reported Performance Table'!$E375='Master List'!$B$47,'Reported Performance Table'!$E375='Master List'!$B$49,'Reported Performance Table'!$E375='Master List'!$B$51,'Reported Performance Table'!$E375='Master List'!$B$115,'Reported Performance Table'!$E375='Master List'!$B$118,'Reported Performance Table'!$E375='Master List'!$B$142)),"LUNA_Dimming","Dimming_Capability_and_Range"))</f>
        <v/>
      </c>
      <c r="M375" s="100" t="e">
        <f>'Reported Performance Table'!#REF!</f>
        <v>#REF!</v>
      </c>
      <c r="N375" s="100" t="e">
        <f>'Reported Performance Table'!#REF!</f>
        <v>#REF!</v>
      </c>
      <c r="O375" s="100" t="e">
        <f>'Reported Performance Table'!#REF!</f>
        <v>#REF!</v>
      </c>
      <c r="P375" t="str">
        <f t="shared" si="11"/>
        <v>No</v>
      </c>
    </row>
    <row r="376" spans="1:16" x14ac:dyDescent="0.25">
      <c r="A376" s="54">
        <v>383</v>
      </c>
      <c r="B376" s="55"/>
      <c r="D376" s="21" t="e">
        <f>VLOOKUP('Reported Performance Table'!D376,'Master List'!$B$22:$C$41,2,FALSE)</f>
        <v>#N/A</v>
      </c>
      <c r="E376" t="e">
        <f>VLOOKUP('Reported Performance Table'!E376,'Master List'!$B$45:$C$143,2,FALSE)</f>
        <v>#N/A</v>
      </c>
      <c r="F376" t="e">
        <f>VLOOKUP('Reported Performance Table'!D376,'Master List'!$B$22:$D$42,3,FALSE)</f>
        <v>#N/A</v>
      </c>
      <c r="G376" s="92" t="e">
        <f>VLOOKUP('Reported Performance Table'!C376,'Master List'!$B$11:$D$19,3,FALSE)</f>
        <v>#N/A</v>
      </c>
      <c r="H376" t="e">
        <f t="shared" si="10"/>
        <v>#N/A</v>
      </c>
      <c r="I376" t="e">
        <f>IF(VLOOKUP('Reported Performance Table'!E376,'Master List'!$B$45:$D$143,3,FALSE)="","No",VLOOKUP('Reported Performance Table'!E376,'Master List'!$B$45:$D$143,3,FALSE))</f>
        <v>#N/A</v>
      </c>
      <c r="J376" s="164" t="str">
        <f>IF('Reported Performance Table'!E376="","",
  IF('Reported Performance Table'!F376="Yes",
   IF('Reported Performance Table'!G376="Premium","Premium_LUNA_CCT","LUNA_CCT"),
   IF('Reported Performance Table'!C376="Outdoor Luminaires",
    IF(OR('Reported Performance Table'!E376="Fuel Pump Canopy Luminaires",'Reported Performance Table'!E376="Sports Lighting"),
     IF('Reported Performance Table'!G376="Premium","Premium_Sports_and_Fuel_Pump_CCT", "Sports_and_Fuel_Pump_CCT"),
     IF('Reported Performance Table'!G376="Premium","Premium_Outdoor_CCT","Outdoor_CCT")),
    IF('Reported Performance Table'!G376="Premium","Premium_CCT","Reported_CCT"))))</f>
        <v/>
      </c>
      <c r="K376" t="str">
        <f>IF('Reported Performance Table'!E376="","",IF(J376="LUNA_CCT",VLOOKUP('Reported Performance Table'!E376,'Master List'!$B$45:$E$143,4,FALSE),"Reported_BUG"))</f>
        <v/>
      </c>
      <c r="L376" t="str">
        <f>IF('Reported Performance Table'!E376="","",IF(AND('Reported Performance Table'!$F376="Yes",OR('Reported Performance Table'!$E376='Master List'!$B$45,'Reported Performance Table'!$E376='Master List'!$B$46,'Reported Performance Table'!$E376='Master List'!$B$47,'Reported Performance Table'!$E376='Master List'!$B$49,'Reported Performance Table'!$E376='Master List'!$B$51,'Reported Performance Table'!$E376='Master List'!$B$115,'Reported Performance Table'!$E376='Master List'!$B$118,'Reported Performance Table'!$E376='Master List'!$B$142)),"LUNA_Dimming","Dimming_Capability_and_Range"))</f>
        <v/>
      </c>
      <c r="M376" s="100" t="e">
        <f>'Reported Performance Table'!#REF!</f>
        <v>#REF!</v>
      </c>
      <c r="N376" s="100" t="e">
        <f>'Reported Performance Table'!#REF!</f>
        <v>#REF!</v>
      </c>
      <c r="O376" s="100" t="e">
        <f>'Reported Performance Table'!#REF!</f>
        <v>#REF!</v>
      </c>
      <c r="P376" t="str">
        <f t="shared" si="11"/>
        <v>No</v>
      </c>
    </row>
    <row r="377" spans="1:16" x14ac:dyDescent="0.25">
      <c r="A377" s="54">
        <v>384</v>
      </c>
      <c r="B377" s="55"/>
      <c r="D377" s="21" t="e">
        <f>VLOOKUP('Reported Performance Table'!D377,'Master List'!$B$22:$C$41,2,FALSE)</f>
        <v>#N/A</v>
      </c>
      <c r="E377" t="e">
        <f>VLOOKUP('Reported Performance Table'!E377,'Master List'!$B$45:$C$143,2,FALSE)</f>
        <v>#N/A</v>
      </c>
      <c r="F377" t="e">
        <f>VLOOKUP('Reported Performance Table'!D377,'Master List'!$B$22:$D$42,3,FALSE)</f>
        <v>#N/A</v>
      </c>
      <c r="G377" s="92" t="e">
        <f>VLOOKUP('Reported Performance Table'!C377,'Master List'!$B$11:$D$19,3,FALSE)</f>
        <v>#N/A</v>
      </c>
      <c r="H377" t="e">
        <f t="shared" si="10"/>
        <v>#N/A</v>
      </c>
      <c r="I377" t="e">
        <f>IF(VLOOKUP('Reported Performance Table'!E377,'Master List'!$B$45:$D$143,3,FALSE)="","No",VLOOKUP('Reported Performance Table'!E377,'Master List'!$B$45:$D$143,3,FALSE))</f>
        <v>#N/A</v>
      </c>
      <c r="J377" s="164" t="str">
        <f>IF('Reported Performance Table'!E377="","",
  IF('Reported Performance Table'!F377="Yes",
   IF('Reported Performance Table'!G377="Premium","Premium_LUNA_CCT","LUNA_CCT"),
   IF('Reported Performance Table'!C377="Outdoor Luminaires",
    IF(OR('Reported Performance Table'!E377="Fuel Pump Canopy Luminaires",'Reported Performance Table'!E377="Sports Lighting"),
     IF('Reported Performance Table'!G377="Premium","Premium_Sports_and_Fuel_Pump_CCT", "Sports_and_Fuel_Pump_CCT"),
     IF('Reported Performance Table'!G377="Premium","Premium_Outdoor_CCT","Outdoor_CCT")),
    IF('Reported Performance Table'!G377="Premium","Premium_CCT","Reported_CCT"))))</f>
        <v/>
      </c>
      <c r="K377" t="str">
        <f>IF('Reported Performance Table'!E377="","",IF(J377="LUNA_CCT",VLOOKUP('Reported Performance Table'!E377,'Master List'!$B$45:$E$143,4,FALSE),"Reported_BUG"))</f>
        <v/>
      </c>
      <c r="L377" t="str">
        <f>IF('Reported Performance Table'!E377="","",IF(AND('Reported Performance Table'!$F377="Yes",OR('Reported Performance Table'!$E377='Master List'!$B$45,'Reported Performance Table'!$E377='Master List'!$B$46,'Reported Performance Table'!$E377='Master List'!$B$47,'Reported Performance Table'!$E377='Master List'!$B$49,'Reported Performance Table'!$E377='Master List'!$B$51,'Reported Performance Table'!$E377='Master List'!$B$115,'Reported Performance Table'!$E377='Master List'!$B$118,'Reported Performance Table'!$E377='Master List'!$B$142)),"LUNA_Dimming","Dimming_Capability_and_Range"))</f>
        <v/>
      </c>
      <c r="M377" s="100" t="e">
        <f>'Reported Performance Table'!#REF!</f>
        <v>#REF!</v>
      </c>
      <c r="N377" s="100" t="e">
        <f>'Reported Performance Table'!#REF!</f>
        <v>#REF!</v>
      </c>
      <c r="O377" s="100" t="e">
        <f>'Reported Performance Table'!#REF!</f>
        <v>#REF!</v>
      </c>
      <c r="P377" t="str">
        <f t="shared" si="11"/>
        <v>No</v>
      </c>
    </row>
    <row r="378" spans="1:16" x14ac:dyDescent="0.25">
      <c r="A378" s="54">
        <v>385</v>
      </c>
      <c r="B378" s="55"/>
      <c r="D378" s="21" t="e">
        <f>VLOOKUP('Reported Performance Table'!D378,'Master List'!$B$22:$C$41,2,FALSE)</f>
        <v>#N/A</v>
      </c>
      <c r="E378" t="e">
        <f>VLOOKUP('Reported Performance Table'!E378,'Master List'!$B$45:$C$143,2,FALSE)</f>
        <v>#N/A</v>
      </c>
      <c r="F378" t="e">
        <f>VLOOKUP('Reported Performance Table'!D378,'Master List'!$B$22:$D$42,3,FALSE)</f>
        <v>#N/A</v>
      </c>
      <c r="G378" s="92" t="e">
        <f>VLOOKUP('Reported Performance Table'!C378,'Master List'!$B$11:$D$19,3,FALSE)</f>
        <v>#N/A</v>
      </c>
      <c r="H378" t="e">
        <f t="shared" si="10"/>
        <v>#N/A</v>
      </c>
      <c r="I378" t="e">
        <f>IF(VLOOKUP('Reported Performance Table'!E378,'Master List'!$B$45:$D$143,3,FALSE)="","No",VLOOKUP('Reported Performance Table'!E378,'Master List'!$B$45:$D$143,3,FALSE))</f>
        <v>#N/A</v>
      </c>
      <c r="J378" s="164" t="str">
        <f>IF('Reported Performance Table'!E378="","",
  IF('Reported Performance Table'!F378="Yes",
   IF('Reported Performance Table'!G378="Premium","Premium_LUNA_CCT","LUNA_CCT"),
   IF('Reported Performance Table'!C378="Outdoor Luminaires",
    IF(OR('Reported Performance Table'!E378="Fuel Pump Canopy Luminaires",'Reported Performance Table'!E378="Sports Lighting"),
     IF('Reported Performance Table'!G378="Premium","Premium_Sports_and_Fuel_Pump_CCT", "Sports_and_Fuel_Pump_CCT"),
     IF('Reported Performance Table'!G378="Premium","Premium_Outdoor_CCT","Outdoor_CCT")),
    IF('Reported Performance Table'!G378="Premium","Premium_CCT","Reported_CCT"))))</f>
        <v/>
      </c>
      <c r="K378" t="str">
        <f>IF('Reported Performance Table'!E378="","",IF(J378="LUNA_CCT",VLOOKUP('Reported Performance Table'!E378,'Master List'!$B$45:$E$143,4,FALSE),"Reported_BUG"))</f>
        <v/>
      </c>
      <c r="L378" t="str">
        <f>IF('Reported Performance Table'!E378="","",IF(AND('Reported Performance Table'!$F378="Yes",OR('Reported Performance Table'!$E378='Master List'!$B$45,'Reported Performance Table'!$E378='Master List'!$B$46,'Reported Performance Table'!$E378='Master List'!$B$47,'Reported Performance Table'!$E378='Master List'!$B$49,'Reported Performance Table'!$E378='Master List'!$B$51,'Reported Performance Table'!$E378='Master List'!$B$115,'Reported Performance Table'!$E378='Master List'!$B$118,'Reported Performance Table'!$E378='Master List'!$B$142)),"LUNA_Dimming","Dimming_Capability_and_Range"))</f>
        <v/>
      </c>
      <c r="M378" s="100" t="e">
        <f>'Reported Performance Table'!#REF!</f>
        <v>#REF!</v>
      </c>
      <c r="N378" s="100" t="e">
        <f>'Reported Performance Table'!#REF!</f>
        <v>#REF!</v>
      </c>
      <c r="O378" s="100" t="e">
        <f>'Reported Performance Table'!#REF!</f>
        <v>#REF!</v>
      </c>
      <c r="P378" t="str">
        <f t="shared" si="11"/>
        <v>No</v>
      </c>
    </row>
    <row r="379" spans="1:16" x14ac:dyDescent="0.25">
      <c r="A379" s="54">
        <v>386</v>
      </c>
      <c r="B379" s="55"/>
      <c r="D379" s="21" t="e">
        <f>VLOOKUP('Reported Performance Table'!D379,'Master List'!$B$22:$C$41,2,FALSE)</f>
        <v>#N/A</v>
      </c>
      <c r="E379" t="e">
        <f>VLOOKUP('Reported Performance Table'!E379,'Master List'!$B$45:$C$143,2,FALSE)</f>
        <v>#N/A</v>
      </c>
      <c r="F379" t="e">
        <f>VLOOKUP('Reported Performance Table'!D379,'Master List'!$B$22:$D$42,3,FALSE)</f>
        <v>#N/A</v>
      </c>
      <c r="G379" s="92" t="e">
        <f>VLOOKUP('Reported Performance Table'!C379,'Master List'!$B$11:$D$19,3,FALSE)</f>
        <v>#N/A</v>
      </c>
      <c r="H379" t="e">
        <f t="shared" si="10"/>
        <v>#N/A</v>
      </c>
      <c r="I379" t="e">
        <f>IF(VLOOKUP('Reported Performance Table'!E379,'Master List'!$B$45:$D$143,3,FALSE)="","No",VLOOKUP('Reported Performance Table'!E379,'Master List'!$B$45:$D$143,3,FALSE))</f>
        <v>#N/A</v>
      </c>
      <c r="J379" s="164" t="str">
        <f>IF('Reported Performance Table'!E379="","",
  IF('Reported Performance Table'!F379="Yes",
   IF('Reported Performance Table'!G379="Premium","Premium_LUNA_CCT","LUNA_CCT"),
   IF('Reported Performance Table'!C379="Outdoor Luminaires",
    IF(OR('Reported Performance Table'!E379="Fuel Pump Canopy Luminaires",'Reported Performance Table'!E379="Sports Lighting"),
     IF('Reported Performance Table'!G379="Premium","Premium_Sports_and_Fuel_Pump_CCT", "Sports_and_Fuel_Pump_CCT"),
     IF('Reported Performance Table'!G379="Premium","Premium_Outdoor_CCT","Outdoor_CCT")),
    IF('Reported Performance Table'!G379="Premium","Premium_CCT","Reported_CCT"))))</f>
        <v/>
      </c>
      <c r="K379" t="str">
        <f>IF('Reported Performance Table'!E379="","",IF(J379="LUNA_CCT",VLOOKUP('Reported Performance Table'!E379,'Master List'!$B$45:$E$143,4,FALSE),"Reported_BUG"))</f>
        <v/>
      </c>
      <c r="L379" t="str">
        <f>IF('Reported Performance Table'!E379="","",IF(AND('Reported Performance Table'!$F379="Yes",OR('Reported Performance Table'!$E379='Master List'!$B$45,'Reported Performance Table'!$E379='Master List'!$B$46,'Reported Performance Table'!$E379='Master List'!$B$47,'Reported Performance Table'!$E379='Master List'!$B$49,'Reported Performance Table'!$E379='Master List'!$B$51,'Reported Performance Table'!$E379='Master List'!$B$115,'Reported Performance Table'!$E379='Master List'!$B$118,'Reported Performance Table'!$E379='Master List'!$B$142)),"LUNA_Dimming","Dimming_Capability_and_Range"))</f>
        <v/>
      </c>
      <c r="M379" s="100" t="e">
        <f>'Reported Performance Table'!#REF!</f>
        <v>#REF!</v>
      </c>
      <c r="N379" s="100" t="e">
        <f>'Reported Performance Table'!#REF!</f>
        <v>#REF!</v>
      </c>
      <c r="O379" s="100" t="e">
        <f>'Reported Performance Table'!#REF!</f>
        <v>#REF!</v>
      </c>
      <c r="P379" t="str">
        <f t="shared" si="11"/>
        <v>No</v>
      </c>
    </row>
    <row r="380" spans="1:16" x14ac:dyDescent="0.25">
      <c r="A380" s="54">
        <v>387</v>
      </c>
      <c r="B380" s="55"/>
      <c r="D380" s="21" t="e">
        <f>VLOOKUP('Reported Performance Table'!D380,'Master List'!$B$22:$C$41,2,FALSE)</f>
        <v>#N/A</v>
      </c>
      <c r="E380" t="e">
        <f>VLOOKUP('Reported Performance Table'!E380,'Master List'!$B$45:$C$143,2,FALSE)</f>
        <v>#N/A</v>
      </c>
      <c r="F380" t="e">
        <f>VLOOKUP('Reported Performance Table'!D380,'Master List'!$B$22:$D$42,3,FALSE)</f>
        <v>#N/A</v>
      </c>
      <c r="G380" s="92" t="e">
        <f>VLOOKUP('Reported Performance Table'!C380,'Master List'!$B$11:$D$19,3,FALSE)</f>
        <v>#N/A</v>
      </c>
      <c r="H380" t="e">
        <f t="shared" si="10"/>
        <v>#N/A</v>
      </c>
      <c r="I380" t="e">
        <f>IF(VLOOKUP('Reported Performance Table'!E380,'Master List'!$B$45:$D$143,3,FALSE)="","No",VLOOKUP('Reported Performance Table'!E380,'Master List'!$B$45:$D$143,3,FALSE))</f>
        <v>#N/A</v>
      </c>
      <c r="J380" s="164" t="str">
        <f>IF('Reported Performance Table'!E380="","",
  IF('Reported Performance Table'!F380="Yes",
   IF('Reported Performance Table'!G380="Premium","Premium_LUNA_CCT","LUNA_CCT"),
   IF('Reported Performance Table'!C380="Outdoor Luminaires",
    IF(OR('Reported Performance Table'!E380="Fuel Pump Canopy Luminaires",'Reported Performance Table'!E380="Sports Lighting"),
     IF('Reported Performance Table'!G380="Premium","Premium_Sports_and_Fuel_Pump_CCT", "Sports_and_Fuel_Pump_CCT"),
     IF('Reported Performance Table'!G380="Premium","Premium_Outdoor_CCT","Outdoor_CCT")),
    IF('Reported Performance Table'!G380="Premium","Premium_CCT","Reported_CCT"))))</f>
        <v/>
      </c>
      <c r="K380" t="str">
        <f>IF('Reported Performance Table'!E380="","",IF(J380="LUNA_CCT",VLOOKUP('Reported Performance Table'!E380,'Master List'!$B$45:$E$143,4,FALSE),"Reported_BUG"))</f>
        <v/>
      </c>
      <c r="L380" t="str">
        <f>IF('Reported Performance Table'!E380="","",IF(AND('Reported Performance Table'!$F380="Yes",OR('Reported Performance Table'!$E380='Master List'!$B$45,'Reported Performance Table'!$E380='Master List'!$B$46,'Reported Performance Table'!$E380='Master List'!$B$47,'Reported Performance Table'!$E380='Master List'!$B$49,'Reported Performance Table'!$E380='Master List'!$B$51,'Reported Performance Table'!$E380='Master List'!$B$115,'Reported Performance Table'!$E380='Master List'!$B$118,'Reported Performance Table'!$E380='Master List'!$B$142)),"LUNA_Dimming","Dimming_Capability_and_Range"))</f>
        <v/>
      </c>
      <c r="M380" s="100" t="e">
        <f>'Reported Performance Table'!#REF!</f>
        <v>#REF!</v>
      </c>
      <c r="N380" s="100" t="e">
        <f>'Reported Performance Table'!#REF!</f>
        <v>#REF!</v>
      </c>
      <c r="O380" s="100" t="e">
        <f>'Reported Performance Table'!#REF!</f>
        <v>#REF!</v>
      </c>
      <c r="P380" t="str">
        <f t="shared" si="11"/>
        <v>No</v>
      </c>
    </row>
    <row r="381" spans="1:16" x14ac:dyDescent="0.25">
      <c r="A381" s="54">
        <v>388</v>
      </c>
      <c r="B381" s="55"/>
      <c r="D381" s="21" t="e">
        <f>VLOOKUP('Reported Performance Table'!D381,'Master List'!$B$22:$C$41,2,FALSE)</f>
        <v>#N/A</v>
      </c>
      <c r="E381" t="e">
        <f>VLOOKUP('Reported Performance Table'!E381,'Master List'!$B$45:$C$143,2,FALSE)</f>
        <v>#N/A</v>
      </c>
      <c r="F381" t="e">
        <f>VLOOKUP('Reported Performance Table'!D381,'Master List'!$B$22:$D$42,3,FALSE)</f>
        <v>#N/A</v>
      </c>
      <c r="G381" s="92" t="e">
        <f>VLOOKUP('Reported Performance Table'!C381,'Master List'!$B$11:$D$19,3,FALSE)</f>
        <v>#N/A</v>
      </c>
      <c r="H381" t="e">
        <f t="shared" si="10"/>
        <v>#N/A</v>
      </c>
      <c r="I381" t="e">
        <f>IF(VLOOKUP('Reported Performance Table'!E381,'Master List'!$B$45:$D$143,3,FALSE)="","No",VLOOKUP('Reported Performance Table'!E381,'Master List'!$B$45:$D$143,3,FALSE))</f>
        <v>#N/A</v>
      </c>
      <c r="J381" s="164" t="str">
        <f>IF('Reported Performance Table'!E381="","",
  IF('Reported Performance Table'!F381="Yes",
   IF('Reported Performance Table'!G381="Premium","Premium_LUNA_CCT","LUNA_CCT"),
   IF('Reported Performance Table'!C381="Outdoor Luminaires",
    IF(OR('Reported Performance Table'!E381="Fuel Pump Canopy Luminaires",'Reported Performance Table'!E381="Sports Lighting"),
     IF('Reported Performance Table'!G381="Premium","Premium_Sports_and_Fuel_Pump_CCT", "Sports_and_Fuel_Pump_CCT"),
     IF('Reported Performance Table'!G381="Premium","Premium_Outdoor_CCT","Outdoor_CCT")),
    IF('Reported Performance Table'!G381="Premium","Premium_CCT","Reported_CCT"))))</f>
        <v/>
      </c>
      <c r="K381" t="str">
        <f>IF('Reported Performance Table'!E381="","",IF(J381="LUNA_CCT",VLOOKUP('Reported Performance Table'!E381,'Master List'!$B$45:$E$143,4,FALSE),"Reported_BUG"))</f>
        <v/>
      </c>
      <c r="L381" t="str">
        <f>IF('Reported Performance Table'!E381="","",IF(AND('Reported Performance Table'!$F381="Yes",OR('Reported Performance Table'!$E381='Master List'!$B$45,'Reported Performance Table'!$E381='Master List'!$B$46,'Reported Performance Table'!$E381='Master List'!$B$47,'Reported Performance Table'!$E381='Master List'!$B$49,'Reported Performance Table'!$E381='Master List'!$B$51,'Reported Performance Table'!$E381='Master List'!$B$115,'Reported Performance Table'!$E381='Master List'!$B$118,'Reported Performance Table'!$E381='Master List'!$B$142)),"LUNA_Dimming","Dimming_Capability_and_Range"))</f>
        <v/>
      </c>
      <c r="M381" s="100" t="e">
        <f>'Reported Performance Table'!#REF!</f>
        <v>#REF!</v>
      </c>
      <c r="N381" s="100" t="e">
        <f>'Reported Performance Table'!#REF!</f>
        <v>#REF!</v>
      </c>
      <c r="O381" s="100" t="e">
        <f>'Reported Performance Table'!#REF!</f>
        <v>#REF!</v>
      </c>
      <c r="P381" t="str">
        <f t="shared" si="11"/>
        <v>No</v>
      </c>
    </row>
    <row r="382" spans="1:16" x14ac:dyDescent="0.25">
      <c r="A382" s="54">
        <v>389</v>
      </c>
      <c r="B382" s="55"/>
      <c r="D382" s="21" t="e">
        <f>VLOOKUP('Reported Performance Table'!D382,'Master List'!$B$22:$C$41,2,FALSE)</f>
        <v>#N/A</v>
      </c>
      <c r="E382" t="e">
        <f>VLOOKUP('Reported Performance Table'!E382,'Master List'!$B$45:$C$143,2,FALSE)</f>
        <v>#N/A</v>
      </c>
      <c r="F382" t="e">
        <f>VLOOKUP('Reported Performance Table'!D382,'Master List'!$B$22:$D$42,3,FALSE)</f>
        <v>#N/A</v>
      </c>
      <c r="G382" s="92" t="e">
        <f>VLOOKUP('Reported Performance Table'!C382,'Master List'!$B$11:$D$19,3,FALSE)</f>
        <v>#N/A</v>
      </c>
      <c r="H382" t="e">
        <f t="shared" si="10"/>
        <v>#N/A</v>
      </c>
      <c r="I382" t="e">
        <f>IF(VLOOKUP('Reported Performance Table'!E382,'Master List'!$B$45:$D$143,3,FALSE)="","No",VLOOKUP('Reported Performance Table'!E382,'Master List'!$B$45:$D$143,3,FALSE))</f>
        <v>#N/A</v>
      </c>
      <c r="J382" s="164" t="str">
        <f>IF('Reported Performance Table'!E382="","",
  IF('Reported Performance Table'!F382="Yes",
   IF('Reported Performance Table'!G382="Premium","Premium_LUNA_CCT","LUNA_CCT"),
   IF('Reported Performance Table'!C382="Outdoor Luminaires",
    IF(OR('Reported Performance Table'!E382="Fuel Pump Canopy Luminaires",'Reported Performance Table'!E382="Sports Lighting"),
     IF('Reported Performance Table'!G382="Premium","Premium_Sports_and_Fuel_Pump_CCT", "Sports_and_Fuel_Pump_CCT"),
     IF('Reported Performance Table'!G382="Premium","Premium_Outdoor_CCT","Outdoor_CCT")),
    IF('Reported Performance Table'!G382="Premium","Premium_CCT","Reported_CCT"))))</f>
        <v/>
      </c>
      <c r="K382" t="str">
        <f>IF('Reported Performance Table'!E382="","",IF(J382="LUNA_CCT",VLOOKUP('Reported Performance Table'!E382,'Master List'!$B$45:$E$143,4,FALSE),"Reported_BUG"))</f>
        <v/>
      </c>
      <c r="L382" t="str">
        <f>IF('Reported Performance Table'!E382="","",IF(AND('Reported Performance Table'!$F382="Yes",OR('Reported Performance Table'!$E382='Master List'!$B$45,'Reported Performance Table'!$E382='Master List'!$B$46,'Reported Performance Table'!$E382='Master List'!$B$47,'Reported Performance Table'!$E382='Master List'!$B$49,'Reported Performance Table'!$E382='Master List'!$B$51,'Reported Performance Table'!$E382='Master List'!$B$115,'Reported Performance Table'!$E382='Master List'!$B$118,'Reported Performance Table'!$E382='Master List'!$B$142)),"LUNA_Dimming","Dimming_Capability_and_Range"))</f>
        <v/>
      </c>
      <c r="M382" s="100" t="e">
        <f>'Reported Performance Table'!#REF!</f>
        <v>#REF!</v>
      </c>
      <c r="N382" s="100" t="e">
        <f>'Reported Performance Table'!#REF!</f>
        <v>#REF!</v>
      </c>
      <c r="O382" s="100" t="e">
        <f>'Reported Performance Table'!#REF!</f>
        <v>#REF!</v>
      </c>
      <c r="P382" t="str">
        <f t="shared" si="11"/>
        <v>No</v>
      </c>
    </row>
    <row r="383" spans="1:16" x14ac:dyDescent="0.25">
      <c r="A383" s="54">
        <v>390</v>
      </c>
      <c r="B383" s="55"/>
      <c r="D383" s="21" t="e">
        <f>VLOOKUP('Reported Performance Table'!D383,'Master List'!$B$22:$C$41,2,FALSE)</f>
        <v>#N/A</v>
      </c>
      <c r="E383" t="e">
        <f>VLOOKUP('Reported Performance Table'!E383,'Master List'!$B$45:$C$143,2,FALSE)</f>
        <v>#N/A</v>
      </c>
      <c r="F383" t="e">
        <f>VLOOKUP('Reported Performance Table'!D383,'Master List'!$B$22:$D$42,3,FALSE)</f>
        <v>#N/A</v>
      </c>
      <c r="G383" s="92" t="e">
        <f>VLOOKUP('Reported Performance Table'!C383,'Master List'!$B$11:$D$19,3,FALSE)</f>
        <v>#N/A</v>
      </c>
      <c r="H383" t="e">
        <f t="shared" si="10"/>
        <v>#N/A</v>
      </c>
      <c r="I383" t="e">
        <f>IF(VLOOKUP('Reported Performance Table'!E383,'Master List'!$B$45:$D$143,3,FALSE)="","No",VLOOKUP('Reported Performance Table'!E383,'Master List'!$B$45:$D$143,3,FALSE))</f>
        <v>#N/A</v>
      </c>
      <c r="J383" s="164" t="str">
        <f>IF('Reported Performance Table'!E383="","",
  IF('Reported Performance Table'!F383="Yes",
   IF('Reported Performance Table'!G383="Premium","Premium_LUNA_CCT","LUNA_CCT"),
   IF('Reported Performance Table'!C383="Outdoor Luminaires",
    IF(OR('Reported Performance Table'!E383="Fuel Pump Canopy Luminaires",'Reported Performance Table'!E383="Sports Lighting"),
     IF('Reported Performance Table'!G383="Premium","Premium_Sports_and_Fuel_Pump_CCT", "Sports_and_Fuel_Pump_CCT"),
     IF('Reported Performance Table'!G383="Premium","Premium_Outdoor_CCT","Outdoor_CCT")),
    IF('Reported Performance Table'!G383="Premium","Premium_CCT","Reported_CCT"))))</f>
        <v/>
      </c>
      <c r="K383" t="str">
        <f>IF('Reported Performance Table'!E383="","",IF(J383="LUNA_CCT",VLOOKUP('Reported Performance Table'!E383,'Master List'!$B$45:$E$143,4,FALSE),"Reported_BUG"))</f>
        <v/>
      </c>
      <c r="L383" t="str">
        <f>IF('Reported Performance Table'!E383="","",IF(AND('Reported Performance Table'!$F383="Yes",OR('Reported Performance Table'!$E383='Master List'!$B$45,'Reported Performance Table'!$E383='Master List'!$B$46,'Reported Performance Table'!$E383='Master List'!$B$47,'Reported Performance Table'!$E383='Master List'!$B$49,'Reported Performance Table'!$E383='Master List'!$B$51,'Reported Performance Table'!$E383='Master List'!$B$115,'Reported Performance Table'!$E383='Master List'!$B$118,'Reported Performance Table'!$E383='Master List'!$B$142)),"LUNA_Dimming","Dimming_Capability_and_Range"))</f>
        <v/>
      </c>
      <c r="M383" s="100" t="e">
        <f>'Reported Performance Table'!#REF!</f>
        <v>#REF!</v>
      </c>
      <c r="N383" s="100" t="e">
        <f>'Reported Performance Table'!#REF!</f>
        <v>#REF!</v>
      </c>
      <c r="O383" s="100" t="e">
        <f>'Reported Performance Table'!#REF!</f>
        <v>#REF!</v>
      </c>
      <c r="P383" t="str">
        <f t="shared" si="11"/>
        <v>No</v>
      </c>
    </row>
    <row r="384" spans="1:16" x14ac:dyDescent="0.25">
      <c r="A384" s="54">
        <v>391</v>
      </c>
      <c r="B384" s="55"/>
      <c r="D384" s="21" t="e">
        <f>VLOOKUP('Reported Performance Table'!D384,'Master List'!$B$22:$C$41,2,FALSE)</f>
        <v>#N/A</v>
      </c>
      <c r="E384" t="e">
        <f>VLOOKUP('Reported Performance Table'!E384,'Master List'!$B$45:$C$143,2,FALSE)</f>
        <v>#N/A</v>
      </c>
      <c r="F384" t="e">
        <f>VLOOKUP('Reported Performance Table'!D384,'Master List'!$B$22:$D$42,3,FALSE)</f>
        <v>#N/A</v>
      </c>
      <c r="G384" s="92" t="e">
        <f>VLOOKUP('Reported Performance Table'!C384,'Master List'!$B$11:$D$19,3,FALSE)</f>
        <v>#N/A</v>
      </c>
      <c r="H384" t="e">
        <f t="shared" si="10"/>
        <v>#N/A</v>
      </c>
      <c r="I384" t="e">
        <f>IF(VLOOKUP('Reported Performance Table'!E384,'Master List'!$B$45:$D$143,3,FALSE)="","No",VLOOKUP('Reported Performance Table'!E384,'Master List'!$B$45:$D$143,3,FALSE))</f>
        <v>#N/A</v>
      </c>
      <c r="J384" s="164" t="str">
        <f>IF('Reported Performance Table'!E384="","",
  IF('Reported Performance Table'!F384="Yes",
   IF('Reported Performance Table'!G384="Premium","Premium_LUNA_CCT","LUNA_CCT"),
   IF('Reported Performance Table'!C384="Outdoor Luminaires",
    IF(OR('Reported Performance Table'!E384="Fuel Pump Canopy Luminaires",'Reported Performance Table'!E384="Sports Lighting"),
     IF('Reported Performance Table'!G384="Premium","Premium_Sports_and_Fuel_Pump_CCT", "Sports_and_Fuel_Pump_CCT"),
     IF('Reported Performance Table'!G384="Premium","Premium_Outdoor_CCT","Outdoor_CCT")),
    IF('Reported Performance Table'!G384="Premium","Premium_CCT","Reported_CCT"))))</f>
        <v/>
      </c>
      <c r="K384" t="str">
        <f>IF('Reported Performance Table'!E384="","",IF(J384="LUNA_CCT",VLOOKUP('Reported Performance Table'!E384,'Master List'!$B$45:$E$143,4,FALSE),"Reported_BUG"))</f>
        <v/>
      </c>
      <c r="L384" t="str">
        <f>IF('Reported Performance Table'!E384="","",IF(AND('Reported Performance Table'!$F384="Yes",OR('Reported Performance Table'!$E384='Master List'!$B$45,'Reported Performance Table'!$E384='Master List'!$B$46,'Reported Performance Table'!$E384='Master List'!$B$47,'Reported Performance Table'!$E384='Master List'!$B$49,'Reported Performance Table'!$E384='Master List'!$B$51,'Reported Performance Table'!$E384='Master List'!$B$115,'Reported Performance Table'!$E384='Master List'!$B$118,'Reported Performance Table'!$E384='Master List'!$B$142)),"LUNA_Dimming","Dimming_Capability_and_Range"))</f>
        <v/>
      </c>
      <c r="M384" s="100" t="e">
        <f>'Reported Performance Table'!#REF!</f>
        <v>#REF!</v>
      </c>
      <c r="N384" s="100" t="e">
        <f>'Reported Performance Table'!#REF!</f>
        <v>#REF!</v>
      </c>
      <c r="O384" s="100" t="e">
        <f>'Reported Performance Table'!#REF!</f>
        <v>#REF!</v>
      </c>
      <c r="P384" t="str">
        <f t="shared" si="11"/>
        <v>No</v>
      </c>
    </row>
    <row r="385" spans="1:16" x14ac:dyDescent="0.25">
      <c r="A385" s="54">
        <v>392</v>
      </c>
      <c r="B385" s="55"/>
      <c r="D385" s="21" t="e">
        <f>VLOOKUP('Reported Performance Table'!D385,'Master List'!$B$22:$C$41,2,FALSE)</f>
        <v>#N/A</v>
      </c>
      <c r="E385" t="e">
        <f>VLOOKUP('Reported Performance Table'!E385,'Master List'!$B$45:$C$143,2,FALSE)</f>
        <v>#N/A</v>
      </c>
      <c r="F385" t="e">
        <f>VLOOKUP('Reported Performance Table'!D385,'Master List'!$B$22:$D$42,3,FALSE)</f>
        <v>#N/A</v>
      </c>
      <c r="G385" s="92" t="e">
        <f>VLOOKUP('Reported Performance Table'!C385,'Master List'!$B$11:$D$19,3,FALSE)</f>
        <v>#N/A</v>
      </c>
      <c r="H385" t="e">
        <f t="shared" si="10"/>
        <v>#N/A</v>
      </c>
      <c r="I385" t="e">
        <f>IF(VLOOKUP('Reported Performance Table'!E385,'Master List'!$B$45:$D$143,3,FALSE)="","No",VLOOKUP('Reported Performance Table'!E385,'Master List'!$B$45:$D$143,3,FALSE))</f>
        <v>#N/A</v>
      </c>
      <c r="J385" s="164" t="str">
        <f>IF('Reported Performance Table'!E385="","",
  IF('Reported Performance Table'!F385="Yes",
   IF('Reported Performance Table'!G385="Premium","Premium_LUNA_CCT","LUNA_CCT"),
   IF('Reported Performance Table'!C385="Outdoor Luminaires",
    IF(OR('Reported Performance Table'!E385="Fuel Pump Canopy Luminaires",'Reported Performance Table'!E385="Sports Lighting"),
     IF('Reported Performance Table'!G385="Premium","Premium_Sports_and_Fuel_Pump_CCT", "Sports_and_Fuel_Pump_CCT"),
     IF('Reported Performance Table'!G385="Premium","Premium_Outdoor_CCT","Outdoor_CCT")),
    IF('Reported Performance Table'!G385="Premium","Premium_CCT","Reported_CCT"))))</f>
        <v/>
      </c>
      <c r="K385" t="str">
        <f>IF('Reported Performance Table'!E385="","",IF(J385="LUNA_CCT",VLOOKUP('Reported Performance Table'!E385,'Master List'!$B$45:$E$143,4,FALSE),"Reported_BUG"))</f>
        <v/>
      </c>
      <c r="L385" t="str">
        <f>IF('Reported Performance Table'!E385="","",IF(AND('Reported Performance Table'!$F385="Yes",OR('Reported Performance Table'!$E385='Master List'!$B$45,'Reported Performance Table'!$E385='Master List'!$B$46,'Reported Performance Table'!$E385='Master List'!$B$47,'Reported Performance Table'!$E385='Master List'!$B$49,'Reported Performance Table'!$E385='Master List'!$B$51,'Reported Performance Table'!$E385='Master List'!$B$115,'Reported Performance Table'!$E385='Master List'!$B$118,'Reported Performance Table'!$E385='Master List'!$B$142)),"LUNA_Dimming","Dimming_Capability_and_Range"))</f>
        <v/>
      </c>
      <c r="M385" s="100" t="e">
        <f>'Reported Performance Table'!#REF!</f>
        <v>#REF!</v>
      </c>
      <c r="N385" s="100" t="e">
        <f>'Reported Performance Table'!#REF!</f>
        <v>#REF!</v>
      </c>
      <c r="O385" s="100" t="e">
        <f>'Reported Performance Table'!#REF!</f>
        <v>#REF!</v>
      </c>
      <c r="P385" t="str">
        <f t="shared" si="11"/>
        <v>No</v>
      </c>
    </row>
    <row r="386" spans="1:16" x14ac:dyDescent="0.25">
      <c r="A386" s="54">
        <v>393</v>
      </c>
      <c r="B386" s="55"/>
      <c r="D386" s="21" t="e">
        <f>VLOOKUP('Reported Performance Table'!D386,'Master List'!$B$22:$C$41,2,FALSE)</f>
        <v>#N/A</v>
      </c>
      <c r="E386" t="e">
        <f>VLOOKUP('Reported Performance Table'!E386,'Master List'!$B$45:$C$143,2,FALSE)</f>
        <v>#N/A</v>
      </c>
      <c r="F386" t="e">
        <f>VLOOKUP('Reported Performance Table'!D386,'Master List'!$B$22:$D$42,3,FALSE)</f>
        <v>#N/A</v>
      </c>
      <c r="G386" s="92" t="e">
        <f>VLOOKUP('Reported Performance Table'!C386,'Master List'!$B$11:$D$19,3,FALSE)</f>
        <v>#N/A</v>
      </c>
      <c r="H386" t="e">
        <f t="shared" si="10"/>
        <v>#N/A</v>
      </c>
      <c r="I386" t="e">
        <f>IF(VLOOKUP('Reported Performance Table'!E386,'Master List'!$B$45:$D$143,3,FALSE)="","No",VLOOKUP('Reported Performance Table'!E386,'Master List'!$B$45:$D$143,3,FALSE))</f>
        <v>#N/A</v>
      </c>
      <c r="J386" s="164" t="str">
        <f>IF('Reported Performance Table'!E386="","",
  IF('Reported Performance Table'!F386="Yes",
   IF('Reported Performance Table'!G386="Premium","Premium_LUNA_CCT","LUNA_CCT"),
   IF('Reported Performance Table'!C386="Outdoor Luminaires",
    IF(OR('Reported Performance Table'!E386="Fuel Pump Canopy Luminaires",'Reported Performance Table'!E386="Sports Lighting"),
     IF('Reported Performance Table'!G386="Premium","Premium_Sports_and_Fuel_Pump_CCT", "Sports_and_Fuel_Pump_CCT"),
     IF('Reported Performance Table'!G386="Premium","Premium_Outdoor_CCT","Outdoor_CCT")),
    IF('Reported Performance Table'!G386="Premium","Premium_CCT","Reported_CCT"))))</f>
        <v/>
      </c>
      <c r="K386" t="str">
        <f>IF('Reported Performance Table'!E386="","",IF(J386="LUNA_CCT",VLOOKUP('Reported Performance Table'!E386,'Master List'!$B$45:$E$143,4,FALSE),"Reported_BUG"))</f>
        <v/>
      </c>
      <c r="L386" t="str">
        <f>IF('Reported Performance Table'!E386="","",IF(AND('Reported Performance Table'!$F386="Yes",OR('Reported Performance Table'!$E386='Master List'!$B$45,'Reported Performance Table'!$E386='Master List'!$B$46,'Reported Performance Table'!$E386='Master List'!$B$47,'Reported Performance Table'!$E386='Master List'!$B$49,'Reported Performance Table'!$E386='Master List'!$B$51,'Reported Performance Table'!$E386='Master List'!$B$115,'Reported Performance Table'!$E386='Master List'!$B$118,'Reported Performance Table'!$E386='Master List'!$B$142)),"LUNA_Dimming","Dimming_Capability_and_Range"))</f>
        <v/>
      </c>
      <c r="M386" s="100" t="e">
        <f>'Reported Performance Table'!#REF!</f>
        <v>#REF!</v>
      </c>
      <c r="N386" s="100" t="e">
        <f>'Reported Performance Table'!#REF!</f>
        <v>#REF!</v>
      </c>
      <c r="O386" s="100" t="e">
        <f>'Reported Performance Table'!#REF!</f>
        <v>#REF!</v>
      </c>
      <c r="P386" t="str">
        <f t="shared" si="11"/>
        <v>No</v>
      </c>
    </row>
    <row r="387" spans="1:16" x14ac:dyDescent="0.25">
      <c r="A387" s="54">
        <v>394</v>
      </c>
      <c r="B387" s="55"/>
      <c r="D387" s="21" t="e">
        <f>VLOOKUP('Reported Performance Table'!D387,'Master List'!$B$22:$C$41,2,FALSE)</f>
        <v>#N/A</v>
      </c>
      <c r="E387" t="e">
        <f>VLOOKUP('Reported Performance Table'!E387,'Master List'!$B$45:$C$143,2,FALSE)</f>
        <v>#N/A</v>
      </c>
      <c r="F387" t="e">
        <f>VLOOKUP('Reported Performance Table'!D387,'Master List'!$B$22:$D$42,3,FALSE)</f>
        <v>#N/A</v>
      </c>
      <c r="G387" s="92" t="e">
        <f>VLOOKUP('Reported Performance Table'!C387,'Master List'!$B$11:$D$19,3,FALSE)</f>
        <v>#N/A</v>
      </c>
      <c r="H387" t="e">
        <f t="shared" si="10"/>
        <v>#N/A</v>
      </c>
      <c r="I387" t="e">
        <f>IF(VLOOKUP('Reported Performance Table'!E387,'Master List'!$B$45:$D$143,3,FALSE)="","No",VLOOKUP('Reported Performance Table'!E387,'Master List'!$B$45:$D$143,3,FALSE))</f>
        <v>#N/A</v>
      </c>
      <c r="J387" s="164" t="str">
        <f>IF('Reported Performance Table'!E387="","",
  IF('Reported Performance Table'!F387="Yes",
   IF('Reported Performance Table'!G387="Premium","Premium_LUNA_CCT","LUNA_CCT"),
   IF('Reported Performance Table'!C387="Outdoor Luminaires",
    IF(OR('Reported Performance Table'!E387="Fuel Pump Canopy Luminaires",'Reported Performance Table'!E387="Sports Lighting"),
     IF('Reported Performance Table'!G387="Premium","Premium_Sports_and_Fuel_Pump_CCT", "Sports_and_Fuel_Pump_CCT"),
     IF('Reported Performance Table'!G387="Premium","Premium_Outdoor_CCT","Outdoor_CCT")),
    IF('Reported Performance Table'!G387="Premium","Premium_CCT","Reported_CCT"))))</f>
        <v/>
      </c>
      <c r="K387" t="str">
        <f>IF('Reported Performance Table'!E387="","",IF(J387="LUNA_CCT",VLOOKUP('Reported Performance Table'!E387,'Master List'!$B$45:$E$143,4,FALSE),"Reported_BUG"))</f>
        <v/>
      </c>
      <c r="L387" t="str">
        <f>IF('Reported Performance Table'!E387="","",IF(AND('Reported Performance Table'!$F387="Yes",OR('Reported Performance Table'!$E387='Master List'!$B$45,'Reported Performance Table'!$E387='Master List'!$B$46,'Reported Performance Table'!$E387='Master List'!$B$47,'Reported Performance Table'!$E387='Master List'!$B$49,'Reported Performance Table'!$E387='Master List'!$B$51,'Reported Performance Table'!$E387='Master List'!$B$115,'Reported Performance Table'!$E387='Master List'!$B$118,'Reported Performance Table'!$E387='Master List'!$B$142)),"LUNA_Dimming","Dimming_Capability_and_Range"))</f>
        <v/>
      </c>
      <c r="M387" s="100" t="e">
        <f>'Reported Performance Table'!#REF!</f>
        <v>#REF!</v>
      </c>
      <c r="N387" s="100" t="e">
        <f>'Reported Performance Table'!#REF!</f>
        <v>#REF!</v>
      </c>
      <c r="O387" s="100" t="e">
        <f>'Reported Performance Table'!#REF!</f>
        <v>#REF!</v>
      </c>
      <c r="P387" t="str">
        <f t="shared" si="11"/>
        <v>No</v>
      </c>
    </row>
    <row r="388" spans="1:16" x14ac:dyDescent="0.25">
      <c r="A388" s="54">
        <v>395</v>
      </c>
      <c r="B388" s="55"/>
      <c r="D388" s="21" t="e">
        <f>VLOOKUP('Reported Performance Table'!D388,'Master List'!$B$22:$C$41,2,FALSE)</f>
        <v>#N/A</v>
      </c>
      <c r="E388" t="e">
        <f>VLOOKUP('Reported Performance Table'!E388,'Master List'!$B$45:$C$143,2,FALSE)</f>
        <v>#N/A</v>
      </c>
      <c r="F388" t="e">
        <f>VLOOKUP('Reported Performance Table'!D388,'Master List'!$B$22:$D$42,3,FALSE)</f>
        <v>#N/A</v>
      </c>
      <c r="G388" s="92" t="e">
        <f>VLOOKUP('Reported Performance Table'!C388,'Master List'!$B$11:$D$19,3,FALSE)</f>
        <v>#N/A</v>
      </c>
      <c r="H388" t="e">
        <f t="shared" si="10"/>
        <v>#N/A</v>
      </c>
      <c r="I388" t="e">
        <f>IF(VLOOKUP('Reported Performance Table'!E388,'Master List'!$B$45:$D$143,3,FALSE)="","No",VLOOKUP('Reported Performance Table'!E388,'Master List'!$B$45:$D$143,3,FALSE))</f>
        <v>#N/A</v>
      </c>
      <c r="J388" s="164" t="str">
        <f>IF('Reported Performance Table'!E388="","",
  IF('Reported Performance Table'!F388="Yes",
   IF('Reported Performance Table'!G388="Premium","Premium_LUNA_CCT","LUNA_CCT"),
   IF('Reported Performance Table'!C388="Outdoor Luminaires",
    IF(OR('Reported Performance Table'!E388="Fuel Pump Canopy Luminaires",'Reported Performance Table'!E388="Sports Lighting"),
     IF('Reported Performance Table'!G388="Premium","Premium_Sports_and_Fuel_Pump_CCT", "Sports_and_Fuel_Pump_CCT"),
     IF('Reported Performance Table'!G388="Premium","Premium_Outdoor_CCT","Outdoor_CCT")),
    IF('Reported Performance Table'!G388="Premium","Premium_CCT","Reported_CCT"))))</f>
        <v/>
      </c>
      <c r="K388" t="str">
        <f>IF('Reported Performance Table'!E388="","",IF(J388="LUNA_CCT",VLOOKUP('Reported Performance Table'!E388,'Master List'!$B$45:$E$143,4,FALSE),"Reported_BUG"))</f>
        <v/>
      </c>
      <c r="L388" t="str">
        <f>IF('Reported Performance Table'!E388="","",IF(AND('Reported Performance Table'!$F388="Yes",OR('Reported Performance Table'!$E388='Master List'!$B$45,'Reported Performance Table'!$E388='Master List'!$B$46,'Reported Performance Table'!$E388='Master List'!$B$47,'Reported Performance Table'!$E388='Master List'!$B$49,'Reported Performance Table'!$E388='Master List'!$B$51,'Reported Performance Table'!$E388='Master List'!$B$115,'Reported Performance Table'!$E388='Master List'!$B$118,'Reported Performance Table'!$E388='Master List'!$B$142)),"LUNA_Dimming","Dimming_Capability_and_Range"))</f>
        <v/>
      </c>
      <c r="M388" s="100" t="e">
        <f>'Reported Performance Table'!#REF!</f>
        <v>#REF!</v>
      </c>
      <c r="N388" s="100" t="e">
        <f>'Reported Performance Table'!#REF!</f>
        <v>#REF!</v>
      </c>
      <c r="O388" s="100" t="e">
        <f>'Reported Performance Table'!#REF!</f>
        <v>#REF!</v>
      </c>
      <c r="P388" t="str">
        <f t="shared" si="11"/>
        <v>No</v>
      </c>
    </row>
    <row r="389" spans="1:16" x14ac:dyDescent="0.25">
      <c r="A389" s="54">
        <v>396</v>
      </c>
      <c r="B389" s="55"/>
      <c r="D389" s="21" t="e">
        <f>VLOOKUP('Reported Performance Table'!D389,'Master List'!$B$22:$C$41,2,FALSE)</f>
        <v>#N/A</v>
      </c>
      <c r="E389" t="e">
        <f>VLOOKUP('Reported Performance Table'!E389,'Master List'!$B$45:$C$143,2,FALSE)</f>
        <v>#N/A</v>
      </c>
      <c r="F389" t="e">
        <f>VLOOKUP('Reported Performance Table'!D389,'Master List'!$B$22:$D$42,3,FALSE)</f>
        <v>#N/A</v>
      </c>
      <c r="G389" s="92" t="e">
        <f>VLOOKUP('Reported Performance Table'!C389,'Master List'!$B$11:$D$19,3,FALSE)</f>
        <v>#N/A</v>
      </c>
      <c r="H389" t="e">
        <f t="shared" si="10"/>
        <v>#N/A</v>
      </c>
      <c r="I389" t="e">
        <f>IF(VLOOKUP('Reported Performance Table'!E389,'Master List'!$B$45:$D$143,3,FALSE)="","No",VLOOKUP('Reported Performance Table'!E389,'Master List'!$B$45:$D$143,3,FALSE))</f>
        <v>#N/A</v>
      </c>
      <c r="J389" s="164" t="str">
        <f>IF('Reported Performance Table'!E389="","",
  IF('Reported Performance Table'!F389="Yes",
   IF('Reported Performance Table'!G389="Premium","Premium_LUNA_CCT","LUNA_CCT"),
   IF('Reported Performance Table'!C389="Outdoor Luminaires",
    IF(OR('Reported Performance Table'!E389="Fuel Pump Canopy Luminaires",'Reported Performance Table'!E389="Sports Lighting"),
     IF('Reported Performance Table'!G389="Premium","Premium_Sports_and_Fuel_Pump_CCT", "Sports_and_Fuel_Pump_CCT"),
     IF('Reported Performance Table'!G389="Premium","Premium_Outdoor_CCT","Outdoor_CCT")),
    IF('Reported Performance Table'!G389="Premium","Premium_CCT","Reported_CCT"))))</f>
        <v/>
      </c>
      <c r="K389" t="str">
        <f>IF('Reported Performance Table'!E389="","",IF(J389="LUNA_CCT",VLOOKUP('Reported Performance Table'!E389,'Master List'!$B$45:$E$143,4,FALSE),"Reported_BUG"))</f>
        <v/>
      </c>
      <c r="L389" t="str">
        <f>IF('Reported Performance Table'!E389="","",IF(AND('Reported Performance Table'!$F389="Yes",OR('Reported Performance Table'!$E389='Master List'!$B$45,'Reported Performance Table'!$E389='Master List'!$B$46,'Reported Performance Table'!$E389='Master List'!$B$47,'Reported Performance Table'!$E389='Master List'!$B$49,'Reported Performance Table'!$E389='Master List'!$B$51,'Reported Performance Table'!$E389='Master List'!$B$115,'Reported Performance Table'!$E389='Master List'!$B$118,'Reported Performance Table'!$E389='Master List'!$B$142)),"LUNA_Dimming","Dimming_Capability_and_Range"))</f>
        <v/>
      </c>
      <c r="M389" s="100" t="e">
        <f>'Reported Performance Table'!#REF!</f>
        <v>#REF!</v>
      </c>
      <c r="N389" s="100" t="e">
        <f>'Reported Performance Table'!#REF!</f>
        <v>#REF!</v>
      </c>
      <c r="O389" s="100" t="e">
        <f>'Reported Performance Table'!#REF!</f>
        <v>#REF!</v>
      </c>
      <c r="P389" t="str">
        <f t="shared" si="11"/>
        <v>No</v>
      </c>
    </row>
    <row r="390" spans="1:16" x14ac:dyDescent="0.25">
      <c r="A390" s="54">
        <v>397</v>
      </c>
      <c r="B390" s="55"/>
      <c r="D390" s="21" t="e">
        <f>VLOOKUP('Reported Performance Table'!D390,'Master List'!$B$22:$C$41,2,FALSE)</f>
        <v>#N/A</v>
      </c>
      <c r="E390" t="e">
        <f>VLOOKUP('Reported Performance Table'!E390,'Master List'!$B$45:$C$143,2,FALSE)</f>
        <v>#N/A</v>
      </c>
      <c r="F390" t="e">
        <f>VLOOKUP('Reported Performance Table'!D390,'Master List'!$B$22:$D$42,3,FALSE)</f>
        <v>#N/A</v>
      </c>
      <c r="G390" s="92" t="e">
        <f>VLOOKUP('Reported Performance Table'!C390,'Master List'!$B$11:$D$19,3,FALSE)</f>
        <v>#N/A</v>
      </c>
      <c r="H390" t="e">
        <f t="shared" si="10"/>
        <v>#N/A</v>
      </c>
      <c r="I390" t="e">
        <f>IF(VLOOKUP('Reported Performance Table'!E390,'Master List'!$B$45:$D$143,3,FALSE)="","No",VLOOKUP('Reported Performance Table'!E390,'Master List'!$B$45:$D$143,3,FALSE))</f>
        <v>#N/A</v>
      </c>
      <c r="J390" s="164" t="str">
        <f>IF('Reported Performance Table'!E390="","",
  IF('Reported Performance Table'!F390="Yes",
   IF('Reported Performance Table'!G390="Premium","Premium_LUNA_CCT","LUNA_CCT"),
   IF('Reported Performance Table'!C390="Outdoor Luminaires",
    IF(OR('Reported Performance Table'!E390="Fuel Pump Canopy Luminaires",'Reported Performance Table'!E390="Sports Lighting"),
     IF('Reported Performance Table'!G390="Premium","Premium_Sports_and_Fuel_Pump_CCT", "Sports_and_Fuel_Pump_CCT"),
     IF('Reported Performance Table'!G390="Premium","Premium_Outdoor_CCT","Outdoor_CCT")),
    IF('Reported Performance Table'!G390="Premium","Premium_CCT","Reported_CCT"))))</f>
        <v/>
      </c>
      <c r="K390" t="str">
        <f>IF('Reported Performance Table'!E390="","",IF(J390="LUNA_CCT",VLOOKUP('Reported Performance Table'!E390,'Master List'!$B$45:$E$143,4,FALSE),"Reported_BUG"))</f>
        <v/>
      </c>
      <c r="L390" t="str">
        <f>IF('Reported Performance Table'!E390="","",IF(AND('Reported Performance Table'!$F390="Yes",OR('Reported Performance Table'!$E390='Master List'!$B$45,'Reported Performance Table'!$E390='Master List'!$B$46,'Reported Performance Table'!$E390='Master List'!$B$47,'Reported Performance Table'!$E390='Master List'!$B$49,'Reported Performance Table'!$E390='Master List'!$B$51,'Reported Performance Table'!$E390='Master List'!$B$115,'Reported Performance Table'!$E390='Master List'!$B$118,'Reported Performance Table'!$E390='Master List'!$B$142)),"LUNA_Dimming","Dimming_Capability_and_Range"))</f>
        <v/>
      </c>
      <c r="M390" s="100" t="e">
        <f>'Reported Performance Table'!#REF!</f>
        <v>#REF!</v>
      </c>
      <c r="N390" s="100" t="e">
        <f>'Reported Performance Table'!#REF!</f>
        <v>#REF!</v>
      </c>
      <c r="O390" s="100" t="e">
        <f>'Reported Performance Table'!#REF!</f>
        <v>#REF!</v>
      </c>
      <c r="P390" t="str">
        <f t="shared" si="11"/>
        <v>No</v>
      </c>
    </row>
    <row r="391" spans="1:16" x14ac:dyDescent="0.25">
      <c r="A391" s="54">
        <v>398</v>
      </c>
      <c r="B391" s="55"/>
      <c r="D391" s="21" t="e">
        <f>VLOOKUP('Reported Performance Table'!D391,'Master List'!$B$22:$C$41,2,FALSE)</f>
        <v>#N/A</v>
      </c>
      <c r="E391" t="e">
        <f>VLOOKUP('Reported Performance Table'!E391,'Master List'!$B$45:$C$143,2,FALSE)</f>
        <v>#N/A</v>
      </c>
      <c r="F391" t="e">
        <f>VLOOKUP('Reported Performance Table'!D391,'Master List'!$B$22:$D$42,3,FALSE)</f>
        <v>#N/A</v>
      </c>
      <c r="G391" s="92" t="e">
        <f>VLOOKUP('Reported Performance Table'!C391,'Master List'!$B$11:$D$19,3,FALSE)</f>
        <v>#N/A</v>
      </c>
      <c r="H391" t="e">
        <f t="shared" si="10"/>
        <v>#N/A</v>
      </c>
      <c r="I391" t="e">
        <f>IF(VLOOKUP('Reported Performance Table'!E391,'Master List'!$B$45:$D$143,3,FALSE)="","No",VLOOKUP('Reported Performance Table'!E391,'Master List'!$B$45:$D$143,3,FALSE))</f>
        <v>#N/A</v>
      </c>
      <c r="J391" s="164" t="str">
        <f>IF('Reported Performance Table'!E391="","",
  IF('Reported Performance Table'!F391="Yes",
   IF('Reported Performance Table'!G391="Premium","Premium_LUNA_CCT","LUNA_CCT"),
   IF('Reported Performance Table'!C391="Outdoor Luminaires",
    IF(OR('Reported Performance Table'!E391="Fuel Pump Canopy Luminaires",'Reported Performance Table'!E391="Sports Lighting"),
     IF('Reported Performance Table'!G391="Premium","Premium_Sports_and_Fuel_Pump_CCT", "Sports_and_Fuel_Pump_CCT"),
     IF('Reported Performance Table'!G391="Premium","Premium_Outdoor_CCT","Outdoor_CCT")),
    IF('Reported Performance Table'!G391="Premium","Premium_CCT","Reported_CCT"))))</f>
        <v/>
      </c>
      <c r="K391" t="str">
        <f>IF('Reported Performance Table'!E391="","",IF(J391="LUNA_CCT",VLOOKUP('Reported Performance Table'!E391,'Master List'!$B$45:$E$143,4,FALSE),"Reported_BUG"))</f>
        <v/>
      </c>
      <c r="L391" t="str">
        <f>IF('Reported Performance Table'!E391="","",IF(AND('Reported Performance Table'!$F391="Yes",OR('Reported Performance Table'!$E391='Master List'!$B$45,'Reported Performance Table'!$E391='Master List'!$B$46,'Reported Performance Table'!$E391='Master List'!$B$47,'Reported Performance Table'!$E391='Master List'!$B$49,'Reported Performance Table'!$E391='Master List'!$B$51,'Reported Performance Table'!$E391='Master List'!$B$115,'Reported Performance Table'!$E391='Master List'!$B$118,'Reported Performance Table'!$E391='Master List'!$B$142)),"LUNA_Dimming","Dimming_Capability_and_Range"))</f>
        <v/>
      </c>
      <c r="M391" s="100" t="e">
        <f>'Reported Performance Table'!#REF!</f>
        <v>#REF!</v>
      </c>
      <c r="N391" s="100" t="e">
        <f>'Reported Performance Table'!#REF!</f>
        <v>#REF!</v>
      </c>
      <c r="O391" s="100" t="e">
        <f>'Reported Performance Table'!#REF!</f>
        <v>#REF!</v>
      </c>
      <c r="P391" t="str">
        <f t="shared" si="11"/>
        <v>No</v>
      </c>
    </row>
    <row r="392" spans="1:16" x14ac:dyDescent="0.25">
      <c r="A392" s="54">
        <v>399</v>
      </c>
      <c r="B392" s="55"/>
      <c r="D392" s="21" t="e">
        <f>VLOOKUP('Reported Performance Table'!D392,'Master List'!$B$22:$C$41,2,FALSE)</f>
        <v>#N/A</v>
      </c>
      <c r="E392" t="e">
        <f>VLOOKUP('Reported Performance Table'!E392,'Master List'!$B$45:$C$143,2,FALSE)</f>
        <v>#N/A</v>
      </c>
      <c r="F392" t="e">
        <f>VLOOKUP('Reported Performance Table'!D392,'Master List'!$B$22:$D$42,3,FALSE)</f>
        <v>#N/A</v>
      </c>
      <c r="G392" s="92" t="e">
        <f>VLOOKUP('Reported Performance Table'!C392,'Master List'!$B$11:$D$19,3,FALSE)</f>
        <v>#N/A</v>
      </c>
      <c r="H392" t="e">
        <f t="shared" si="10"/>
        <v>#N/A</v>
      </c>
      <c r="I392" t="e">
        <f>IF(VLOOKUP('Reported Performance Table'!E392,'Master List'!$B$45:$D$143,3,FALSE)="","No",VLOOKUP('Reported Performance Table'!E392,'Master List'!$B$45:$D$143,3,FALSE))</f>
        <v>#N/A</v>
      </c>
      <c r="J392" s="164" t="str">
        <f>IF('Reported Performance Table'!E392="","",
  IF('Reported Performance Table'!F392="Yes",
   IF('Reported Performance Table'!G392="Premium","Premium_LUNA_CCT","LUNA_CCT"),
   IF('Reported Performance Table'!C392="Outdoor Luminaires",
    IF(OR('Reported Performance Table'!E392="Fuel Pump Canopy Luminaires",'Reported Performance Table'!E392="Sports Lighting"),
     IF('Reported Performance Table'!G392="Premium","Premium_Sports_and_Fuel_Pump_CCT", "Sports_and_Fuel_Pump_CCT"),
     IF('Reported Performance Table'!G392="Premium","Premium_Outdoor_CCT","Outdoor_CCT")),
    IF('Reported Performance Table'!G392="Premium","Premium_CCT","Reported_CCT"))))</f>
        <v/>
      </c>
      <c r="K392" t="str">
        <f>IF('Reported Performance Table'!E392="","",IF(J392="LUNA_CCT",VLOOKUP('Reported Performance Table'!E392,'Master List'!$B$45:$E$143,4,FALSE),"Reported_BUG"))</f>
        <v/>
      </c>
      <c r="L392" t="str">
        <f>IF('Reported Performance Table'!E392="","",IF(AND('Reported Performance Table'!$F392="Yes",OR('Reported Performance Table'!$E392='Master List'!$B$45,'Reported Performance Table'!$E392='Master List'!$B$46,'Reported Performance Table'!$E392='Master List'!$B$47,'Reported Performance Table'!$E392='Master List'!$B$49,'Reported Performance Table'!$E392='Master List'!$B$51,'Reported Performance Table'!$E392='Master List'!$B$115,'Reported Performance Table'!$E392='Master List'!$B$118,'Reported Performance Table'!$E392='Master List'!$B$142)),"LUNA_Dimming","Dimming_Capability_and_Range"))</f>
        <v/>
      </c>
      <c r="M392" s="100" t="e">
        <f>'Reported Performance Table'!#REF!</f>
        <v>#REF!</v>
      </c>
      <c r="N392" s="100" t="e">
        <f>'Reported Performance Table'!#REF!</f>
        <v>#REF!</v>
      </c>
      <c r="O392" s="100" t="e">
        <f>'Reported Performance Table'!#REF!</f>
        <v>#REF!</v>
      </c>
      <c r="P392" t="str">
        <f t="shared" si="11"/>
        <v>No</v>
      </c>
    </row>
    <row r="393" spans="1:16" x14ac:dyDescent="0.25">
      <c r="A393" s="54">
        <v>400</v>
      </c>
      <c r="B393" s="55"/>
      <c r="D393" s="21" t="e">
        <f>VLOOKUP('Reported Performance Table'!D393,'Master List'!$B$22:$C$41,2,FALSE)</f>
        <v>#N/A</v>
      </c>
      <c r="E393" t="e">
        <f>VLOOKUP('Reported Performance Table'!E393,'Master List'!$B$45:$C$143,2,FALSE)</f>
        <v>#N/A</v>
      </c>
      <c r="F393" t="e">
        <f>VLOOKUP('Reported Performance Table'!D393,'Master List'!$B$22:$D$42,3,FALSE)</f>
        <v>#N/A</v>
      </c>
      <c r="G393" s="92" t="e">
        <f>VLOOKUP('Reported Performance Table'!C393,'Master List'!$B$11:$D$19,3,FALSE)</f>
        <v>#N/A</v>
      </c>
      <c r="H393" t="e">
        <f t="shared" si="10"/>
        <v>#N/A</v>
      </c>
      <c r="I393" t="e">
        <f>IF(VLOOKUP('Reported Performance Table'!E393,'Master List'!$B$45:$D$143,3,FALSE)="","No",VLOOKUP('Reported Performance Table'!E393,'Master List'!$B$45:$D$143,3,FALSE))</f>
        <v>#N/A</v>
      </c>
      <c r="J393" s="164" t="str">
        <f>IF('Reported Performance Table'!E393="","",
  IF('Reported Performance Table'!F393="Yes",
   IF('Reported Performance Table'!G393="Premium","Premium_LUNA_CCT","LUNA_CCT"),
   IF('Reported Performance Table'!C393="Outdoor Luminaires",
    IF(OR('Reported Performance Table'!E393="Fuel Pump Canopy Luminaires",'Reported Performance Table'!E393="Sports Lighting"),
     IF('Reported Performance Table'!G393="Premium","Premium_Sports_and_Fuel_Pump_CCT", "Sports_and_Fuel_Pump_CCT"),
     IF('Reported Performance Table'!G393="Premium","Premium_Outdoor_CCT","Outdoor_CCT")),
    IF('Reported Performance Table'!G393="Premium","Premium_CCT","Reported_CCT"))))</f>
        <v/>
      </c>
      <c r="K393" t="str">
        <f>IF('Reported Performance Table'!E393="","",IF(J393="LUNA_CCT",VLOOKUP('Reported Performance Table'!E393,'Master List'!$B$45:$E$143,4,FALSE),"Reported_BUG"))</f>
        <v/>
      </c>
      <c r="L393" t="str">
        <f>IF('Reported Performance Table'!E393="","",IF(AND('Reported Performance Table'!$F393="Yes",OR('Reported Performance Table'!$E393='Master List'!$B$45,'Reported Performance Table'!$E393='Master List'!$B$46,'Reported Performance Table'!$E393='Master List'!$B$47,'Reported Performance Table'!$E393='Master List'!$B$49,'Reported Performance Table'!$E393='Master List'!$B$51,'Reported Performance Table'!$E393='Master List'!$B$115,'Reported Performance Table'!$E393='Master List'!$B$118,'Reported Performance Table'!$E393='Master List'!$B$142)),"LUNA_Dimming","Dimming_Capability_and_Range"))</f>
        <v/>
      </c>
      <c r="M393" s="100" t="e">
        <f>'Reported Performance Table'!#REF!</f>
        <v>#REF!</v>
      </c>
      <c r="N393" s="100" t="e">
        <f>'Reported Performance Table'!#REF!</f>
        <v>#REF!</v>
      </c>
      <c r="O393" s="100" t="e">
        <f>'Reported Performance Table'!#REF!</f>
        <v>#REF!</v>
      </c>
      <c r="P393" t="str">
        <f t="shared" si="11"/>
        <v>No</v>
      </c>
    </row>
    <row r="394" spans="1:16" x14ac:dyDescent="0.25">
      <c r="A394" s="54">
        <v>401</v>
      </c>
      <c r="B394" s="55"/>
      <c r="D394" s="21" t="e">
        <f>VLOOKUP('Reported Performance Table'!D394,'Master List'!$B$22:$C$41,2,FALSE)</f>
        <v>#N/A</v>
      </c>
      <c r="E394" t="e">
        <f>VLOOKUP('Reported Performance Table'!E394,'Master List'!$B$45:$C$143,2,FALSE)</f>
        <v>#N/A</v>
      </c>
      <c r="F394" t="e">
        <f>VLOOKUP('Reported Performance Table'!D394,'Master List'!$B$22:$D$42,3,FALSE)</f>
        <v>#N/A</v>
      </c>
      <c r="G394" s="92" t="e">
        <f>VLOOKUP('Reported Performance Table'!C394,'Master List'!$B$11:$D$19,3,FALSE)</f>
        <v>#N/A</v>
      </c>
      <c r="H394" t="e">
        <f t="shared" si="10"/>
        <v>#N/A</v>
      </c>
      <c r="I394" t="e">
        <f>IF(VLOOKUP('Reported Performance Table'!E394,'Master List'!$B$45:$D$143,3,FALSE)="","No",VLOOKUP('Reported Performance Table'!E394,'Master List'!$B$45:$D$143,3,FALSE))</f>
        <v>#N/A</v>
      </c>
      <c r="J394" s="164" t="str">
        <f>IF('Reported Performance Table'!E394="","",
  IF('Reported Performance Table'!F394="Yes",
   IF('Reported Performance Table'!G394="Premium","Premium_LUNA_CCT","LUNA_CCT"),
   IF('Reported Performance Table'!C394="Outdoor Luminaires",
    IF(OR('Reported Performance Table'!E394="Fuel Pump Canopy Luminaires",'Reported Performance Table'!E394="Sports Lighting"),
     IF('Reported Performance Table'!G394="Premium","Premium_Sports_and_Fuel_Pump_CCT", "Sports_and_Fuel_Pump_CCT"),
     IF('Reported Performance Table'!G394="Premium","Premium_Outdoor_CCT","Outdoor_CCT")),
    IF('Reported Performance Table'!G394="Premium","Premium_CCT","Reported_CCT"))))</f>
        <v/>
      </c>
      <c r="K394" t="str">
        <f>IF('Reported Performance Table'!E394="","",IF(J394="LUNA_CCT",VLOOKUP('Reported Performance Table'!E394,'Master List'!$B$45:$E$143,4,FALSE),"Reported_BUG"))</f>
        <v/>
      </c>
      <c r="L394" t="str">
        <f>IF('Reported Performance Table'!E394="","",IF(AND('Reported Performance Table'!$F394="Yes",OR('Reported Performance Table'!$E394='Master List'!$B$45,'Reported Performance Table'!$E394='Master List'!$B$46,'Reported Performance Table'!$E394='Master List'!$B$47,'Reported Performance Table'!$E394='Master List'!$B$49,'Reported Performance Table'!$E394='Master List'!$B$51,'Reported Performance Table'!$E394='Master List'!$B$115,'Reported Performance Table'!$E394='Master List'!$B$118,'Reported Performance Table'!$E394='Master List'!$B$142)),"LUNA_Dimming","Dimming_Capability_and_Range"))</f>
        <v/>
      </c>
      <c r="M394" s="100" t="e">
        <f>'Reported Performance Table'!#REF!</f>
        <v>#REF!</v>
      </c>
      <c r="N394" s="100" t="e">
        <f>'Reported Performance Table'!#REF!</f>
        <v>#REF!</v>
      </c>
      <c r="O394" s="100" t="e">
        <f>'Reported Performance Table'!#REF!</f>
        <v>#REF!</v>
      </c>
      <c r="P394" t="str">
        <f t="shared" si="11"/>
        <v>No</v>
      </c>
    </row>
    <row r="395" spans="1:16" x14ac:dyDescent="0.25">
      <c r="A395" s="54">
        <v>402</v>
      </c>
      <c r="B395" s="55"/>
      <c r="D395" s="21" t="e">
        <f>VLOOKUP('Reported Performance Table'!D395,'Master List'!$B$22:$C$41,2,FALSE)</f>
        <v>#N/A</v>
      </c>
      <c r="E395" t="e">
        <f>VLOOKUP('Reported Performance Table'!E395,'Master List'!$B$45:$C$143,2,FALSE)</f>
        <v>#N/A</v>
      </c>
      <c r="F395" t="e">
        <f>VLOOKUP('Reported Performance Table'!D395,'Master List'!$B$22:$D$42,3,FALSE)</f>
        <v>#N/A</v>
      </c>
      <c r="G395" s="92" t="e">
        <f>VLOOKUP('Reported Performance Table'!C395,'Master List'!$B$11:$D$19,3,FALSE)</f>
        <v>#N/A</v>
      </c>
      <c r="H395" t="e">
        <f t="shared" ref="H395:H458" si="12">CONCATENATE(F395,G395)</f>
        <v>#N/A</v>
      </c>
      <c r="I395" t="e">
        <f>IF(VLOOKUP('Reported Performance Table'!E395,'Master List'!$B$45:$D$143,3,FALSE)="","No",VLOOKUP('Reported Performance Table'!E395,'Master List'!$B$45:$D$143,3,FALSE))</f>
        <v>#N/A</v>
      </c>
      <c r="J395" s="164" t="str">
        <f>IF('Reported Performance Table'!E395="","",
  IF('Reported Performance Table'!F395="Yes",
   IF('Reported Performance Table'!G395="Premium","Premium_LUNA_CCT","LUNA_CCT"),
   IF('Reported Performance Table'!C395="Outdoor Luminaires",
    IF(OR('Reported Performance Table'!E395="Fuel Pump Canopy Luminaires",'Reported Performance Table'!E395="Sports Lighting"),
     IF('Reported Performance Table'!G395="Premium","Premium_Sports_and_Fuel_Pump_CCT", "Sports_and_Fuel_Pump_CCT"),
     IF('Reported Performance Table'!G395="Premium","Premium_Outdoor_CCT","Outdoor_CCT")),
    IF('Reported Performance Table'!G395="Premium","Premium_CCT","Reported_CCT"))))</f>
        <v/>
      </c>
      <c r="K395" t="str">
        <f>IF('Reported Performance Table'!E395="","",IF(J395="LUNA_CCT",VLOOKUP('Reported Performance Table'!E395,'Master List'!$B$45:$E$143,4,FALSE),"Reported_BUG"))</f>
        <v/>
      </c>
      <c r="L395" t="str">
        <f>IF('Reported Performance Table'!E395="","",IF(AND('Reported Performance Table'!$F395="Yes",OR('Reported Performance Table'!$E395='Master List'!$B$45,'Reported Performance Table'!$E395='Master List'!$B$46,'Reported Performance Table'!$E395='Master List'!$B$47,'Reported Performance Table'!$E395='Master List'!$B$49,'Reported Performance Table'!$E395='Master List'!$B$51,'Reported Performance Table'!$E395='Master List'!$B$115,'Reported Performance Table'!$E395='Master List'!$B$118,'Reported Performance Table'!$E395='Master List'!$B$142)),"LUNA_Dimming","Dimming_Capability_and_Range"))</f>
        <v/>
      </c>
      <c r="M395" s="100" t="e">
        <f>'Reported Performance Table'!#REF!</f>
        <v>#REF!</v>
      </c>
      <c r="N395" s="100" t="e">
        <f>'Reported Performance Table'!#REF!</f>
        <v>#REF!</v>
      </c>
      <c r="O395" s="100" t="e">
        <f>'Reported Performance Table'!#REF!</f>
        <v>#REF!</v>
      </c>
      <c r="P395" t="str">
        <f t="shared" si="11"/>
        <v>No</v>
      </c>
    </row>
    <row r="396" spans="1:16" x14ac:dyDescent="0.25">
      <c r="A396" s="54">
        <v>403</v>
      </c>
      <c r="B396" s="55"/>
      <c r="D396" s="21" t="e">
        <f>VLOOKUP('Reported Performance Table'!D396,'Master List'!$B$22:$C$41,2,FALSE)</f>
        <v>#N/A</v>
      </c>
      <c r="E396" t="e">
        <f>VLOOKUP('Reported Performance Table'!E396,'Master List'!$B$45:$C$143,2,FALSE)</f>
        <v>#N/A</v>
      </c>
      <c r="F396" t="e">
        <f>VLOOKUP('Reported Performance Table'!D396,'Master List'!$B$22:$D$42,3,FALSE)</f>
        <v>#N/A</v>
      </c>
      <c r="G396" s="92" t="e">
        <f>VLOOKUP('Reported Performance Table'!C396,'Master List'!$B$11:$D$19,3,FALSE)</f>
        <v>#N/A</v>
      </c>
      <c r="H396" t="e">
        <f t="shared" si="12"/>
        <v>#N/A</v>
      </c>
      <c r="I396" t="e">
        <f>IF(VLOOKUP('Reported Performance Table'!E396,'Master List'!$B$45:$D$143,3,FALSE)="","No",VLOOKUP('Reported Performance Table'!E396,'Master List'!$B$45:$D$143,3,FALSE))</f>
        <v>#N/A</v>
      </c>
      <c r="J396" s="164" t="str">
        <f>IF('Reported Performance Table'!E396="","",
  IF('Reported Performance Table'!F396="Yes",
   IF('Reported Performance Table'!G396="Premium","Premium_LUNA_CCT","LUNA_CCT"),
   IF('Reported Performance Table'!C396="Outdoor Luminaires",
    IF(OR('Reported Performance Table'!E396="Fuel Pump Canopy Luminaires",'Reported Performance Table'!E396="Sports Lighting"),
     IF('Reported Performance Table'!G396="Premium","Premium_Sports_and_Fuel_Pump_CCT", "Sports_and_Fuel_Pump_CCT"),
     IF('Reported Performance Table'!G396="Premium","Premium_Outdoor_CCT","Outdoor_CCT")),
    IF('Reported Performance Table'!G396="Premium","Premium_CCT","Reported_CCT"))))</f>
        <v/>
      </c>
      <c r="K396" t="str">
        <f>IF('Reported Performance Table'!E396="","",IF(J396="LUNA_CCT",VLOOKUP('Reported Performance Table'!E396,'Master List'!$B$45:$E$143,4,FALSE),"Reported_BUG"))</f>
        <v/>
      </c>
      <c r="L396" t="str">
        <f>IF('Reported Performance Table'!E396="","",IF(AND('Reported Performance Table'!$F396="Yes",OR('Reported Performance Table'!$E396='Master List'!$B$45,'Reported Performance Table'!$E396='Master List'!$B$46,'Reported Performance Table'!$E396='Master List'!$B$47,'Reported Performance Table'!$E396='Master List'!$B$49,'Reported Performance Table'!$E396='Master List'!$B$51,'Reported Performance Table'!$E396='Master List'!$B$115,'Reported Performance Table'!$E396='Master List'!$B$118,'Reported Performance Table'!$E396='Master List'!$B$142)),"LUNA_Dimming","Dimming_Capability_and_Range"))</f>
        <v/>
      </c>
      <c r="M396" s="100" t="e">
        <f>'Reported Performance Table'!#REF!</f>
        <v>#REF!</v>
      </c>
      <c r="N396" s="100" t="e">
        <f>'Reported Performance Table'!#REF!</f>
        <v>#REF!</v>
      </c>
      <c r="O396" s="100" t="e">
        <f>'Reported Performance Table'!#REF!</f>
        <v>#REF!</v>
      </c>
      <c r="P396" t="str">
        <f t="shared" ref="P396:P459" si="13">IF(COUNTIF(M396:O396,"Yes")=3,"Yes","No")</f>
        <v>No</v>
      </c>
    </row>
    <row r="397" spans="1:16" x14ac:dyDescent="0.25">
      <c r="A397" s="54">
        <v>404</v>
      </c>
      <c r="B397" s="55"/>
      <c r="D397" s="21" t="e">
        <f>VLOOKUP('Reported Performance Table'!D397,'Master List'!$B$22:$C$41,2,FALSE)</f>
        <v>#N/A</v>
      </c>
      <c r="E397" t="e">
        <f>VLOOKUP('Reported Performance Table'!E397,'Master List'!$B$45:$C$143,2,FALSE)</f>
        <v>#N/A</v>
      </c>
      <c r="F397" t="e">
        <f>VLOOKUP('Reported Performance Table'!D397,'Master List'!$B$22:$D$42,3,FALSE)</f>
        <v>#N/A</v>
      </c>
      <c r="G397" s="92" t="e">
        <f>VLOOKUP('Reported Performance Table'!C397,'Master List'!$B$11:$D$19,3,FALSE)</f>
        <v>#N/A</v>
      </c>
      <c r="H397" t="e">
        <f t="shared" si="12"/>
        <v>#N/A</v>
      </c>
      <c r="I397" t="e">
        <f>IF(VLOOKUP('Reported Performance Table'!E397,'Master List'!$B$45:$D$143,3,FALSE)="","No",VLOOKUP('Reported Performance Table'!E397,'Master List'!$B$45:$D$143,3,FALSE))</f>
        <v>#N/A</v>
      </c>
      <c r="J397" s="164" t="str">
        <f>IF('Reported Performance Table'!E397="","",
  IF('Reported Performance Table'!F397="Yes",
   IF('Reported Performance Table'!G397="Premium","Premium_LUNA_CCT","LUNA_CCT"),
   IF('Reported Performance Table'!C397="Outdoor Luminaires",
    IF(OR('Reported Performance Table'!E397="Fuel Pump Canopy Luminaires",'Reported Performance Table'!E397="Sports Lighting"),
     IF('Reported Performance Table'!G397="Premium","Premium_Sports_and_Fuel_Pump_CCT", "Sports_and_Fuel_Pump_CCT"),
     IF('Reported Performance Table'!G397="Premium","Premium_Outdoor_CCT","Outdoor_CCT")),
    IF('Reported Performance Table'!G397="Premium","Premium_CCT","Reported_CCT"))))</f>
        <v/>
      </c>
      <c r="K397" t="str">
        <f>IF('Reported Performance Table'!E397="","",IF(J397="LUNA_CCT",VLOOKUP('Reported Performance Table'!E397,'Master List'!$B$45:$E$143,4,FALSE),"Reported_BUG"))</f>
        <v/>
      </c>
      <c r="L397" t="str">
        <f>IF('Reported Performance Table'!E397="","",IF(AND('Reported Performance Table'!$F397="Yes",OR('Reported Performance Table'!$E397='Master List'!$B$45,'Reported Performance Table'!$E397='Master List'!$B$46,'Reported Performance Table'!$E397='Master List'!$B$47,'Reported Performance Table'!$E397='Master List'!$B$49,'Reported Performance Table'!$E397='Master List'!$B$51,'Reported Performance Table'!$E397='Master List'!$B$115,'Reported Performance Table'!$E397='Master List'!$B$118,'Reported Performance Table'!$E397='Master List'!$B$142)),"LUNA_Dimming","Dimming_Capability_and_Range"))</f>
        <v/>
      </c>
      <c r="M397" s="100" t="e">
        <f>'Reported Performance Table'!#REF!</f>
        <v>#REF!</v>
      </c>
      <c r="N397" s="100" t="e">
        <f>'Reported Performance Table'!#REF!</f>
        <v>#REF!</v>
      </c>
      <c r="O397" s="100" t="e">
        <f>'Reported Performance Table'!#REF!</f>
        <v>#REF!</v>
      </c>
      <c r="P397" t="str">
        <f t="shared" si="13"/>
        <v>No</v>
      </c>
    </row>
    <row r="398" spans="1:16" x14ac:dyDescent="0.25">
      <c r="A398" s="54">
        <v>405</v>
      </c>
      <c r="B398" s="55"/>
      <c r="D398" s="21" t="e">
        <f>VLOOKUP('Reported Performance Table'!D398,'Master List'!$B$22:$C$41,2,FALSE)</f>
        <v>#N/A</v>
      </c>
      <c r="E398" t="e">
        <f>VLOOKUP('Reported Performance Table'!E398,'Master List'!$B$45:$C$143,2,FALSE)</f>
        <v>#N/A</v>
      </c>
      <c r="F398" t="e">
        <f>VLOOKUP('Reported Performance Table'!D398,'Master List'!$B$22:$D$42,3,FALSE)</f>
        <v>#N/A</v>
      </c>
      <c r="G398" s="92" t="e">
        <f>VLOOKUP('Reported Performance Table'!C398,'Master List'!$B$11:$D$19,3,FALSE)</f>
        <v>#N/A</v>
      </c>
      <c r="H398" t="e">
        <f t="shared" si="12"/>
        <v>#N/A</v>
      </c>
      <c r="I398" t="e">
        <f>IF(VLOOKUP('Reported Performance Table'!E398,'Master List'!$B$45:$D$143,3,FALSE)="","No",VLOOKUP('Reported Performance Table'!E398,'Master List'!$B$45:$D$143,3,FALSE))</f>
        <v>#N/A</v>
      </c>
      <c r="J398" s="164" t="str">
        <f>IF('Reported Performance Table'!E398="","",
  IF('Reported Performance Table'!F398="Yes",
   IF('Reported Performance Table'!G398="Premium","Premium_LUNA_CCT","LUNA_CCT"),
   IF('Reported Performance Table'!C398="Outdoor Luminaires",
    IF(OR('Reported Performance Table'!E398="Fuel Pump Canopy Luminaires",'Reported Performance Table'!E398="Sports Lighting"),
     IF('Reported Performance Table'!G398="Premium","Premium_Sports_and_Fuel_Pump_CCT", "Sports_and_Fuel_Pump_CCT"),
     IF('Reported Performance Table'!G398="Premium","Premium_Outdoor_CCT","Outdoor_CCT")),
    IF('Reported Performance Table'!G398="Premium","Premium_CCT","Reported_CCT"))))</f>
        <v/>
      </c>
      <c r="K398" t="str">
        <f>IF('Reported Performance Table'!E398="","",IF(J398="LUNA_CCT",VLOOKUP('Reported Performance Table'!E398,'Master List'!$B$45:$E$143,4,FALSE),"Reported_BUG"))</f>
        <v/>
      </c>
      <c r="L398" t="str">
        <f>IF('Reported Performance Table'!E398="","",IF(AND('Reported Performance Table'!$F398="Yes",OR('Reported Performance Table'!$E398='Master List'!$B$45,'Reported Performance Table'!$E398='Master List'!$B$46,'Reported Performance Table'!$E398='Master List'!$B$47,'Reported Performance Table'!$E398='Master List'!$B$49,'Reported Performance Table'!$E398='Master List'!$B$51,'Reported Performance Table'!$E398='Master List'!$B$115,'Reported Performance Table'!$E398='Master List'!$B$118,'Reported Performance Table'!$E398='Master List'!$B$142)),"LUNA_Dimming","Dimming_Capability_and_Range"))</f>
        <v/>
      </c>
      <c r="M398" s="100" t="e">
        <f>'Reported Performance Table'!#REF!</f>
        <v>#REF!</v>
      </c>
      <c r="N398" s="100" t="e">
        <f>'Reported Performance Table'!#REF!</f>
        <v>#REF!</v>
      </c>
      <c r="O398" s="100" t="e">
        <f>'Reported Performance Table'!#REF!</f>
        <v>#REF!</v>
      </c>
      <c r="P398" t="str">
        <f t="shared" si="13"/>
        <v>No</v>
      </c>
    </row>
    <row r="399" spans="1:16" x14ac:dyDescent="0.25">
      <c r="A399" s="54">
        <v>406</v>
      </c>
      <c r="B399" s="55"/>
      <c r="D399" s="21" t="e">
        <f>VLOOKUP('Reported Performance Table'!D399,'Master List'!$B$22:$C$41,2,FALSE)</f>
        <v>#N/A</v>
      </c>
      <c r="E399" t="e">
        <f>VLOOKUP('Reported Performance Table'!E399,'Master List'!$B$45:$C$143,2,FALSE)</f>
        <v>#N/A</v>
      </c>
      <c r="F399" t="e">
        <f>VLOOKUP('Reported Performance Table'!D399,'Master List'!$B$22:$D$42,3,FALSE)</f>
        <v>#N/A</v>
      </c>
      <c r="G399" s="92" t="e">
        <f>VLOOKUP('Reported Performance Table'!C399,'Master List'!$B$11:$D$19,3,FALSE)</f>
        <v>#N/A</v>
      </c>
      <c r="H399" t="e">
        <f t="shared" si="12"/>
        <v>#N/A</v>
      </c>
      <c r="I399" t="e">
        <f>IF(VLOOKUP('Reported Performance Table'!E399,'Master List'!$B$45:$D$143,3,FALSE)="","No",VLOOKUP('Reported Performance Table'!E399,'Master List'!$B$45:$D$143,3,FALSE))</f>
        <v>#N/A</v>
      </c>
      <c r="J399" s="164" t="str">
        <f>IF('Reported Performance Table'!E399="","",
  IF('Reported Performance Table'!F399="Yes",
   IF('Reported Performance Table'!G399="Premium","Premium_LUNA_CCT","LUNA_CCT"),
   IF('Reported Performance Table'!C399="Outdoor Luminaires",
    IF(OR('Reported Performance Table'!E399="Fuel Pump Canopy Luminaires",'Reported Performance Table'!E399="Sports Lighting"),
     IF('Reported Performance Table'!G399="Premium","Premium_Sports_and_Fuel_Pump_CCT", "Sports_and_Fuel_Pump_CCT"),
     IF('Reported Performance Table'!G399="Premium","Premium_Outdoor_CCT","Outdoor_CCT")),
    IF('Reported Performance Table'!G399="Premium","Premium_CCT","Reported_CCT"))))</f>
        <v/>
      </c>
      <c r="K399" t="str">
        <f>IF('Reported Performance Table'!E399="","",IF(J399="LUNA_CCT",VLOOKUP('Reported Performance Table'!E399,'Master List'!$B$45:$E$143,4,FALSE),"Reported_BUG"))</f>
        <v/>
      </c>
      <c r="L399" t="str">
        <f>IF('Reported Performance Table'!E399="","",IF(AND('Reported Performance Table'!$F399="Yes",OR('Reported Performance Table'!$E399='Master List'!$B$45,'Reported Performance Table'!$E399='Master List'!$B$46,'Reported Performance Table'!$E399='Master List'!$B$47,'Reported Performance Table'!$E399='Master List'!$B$49,'Reported Performance Table'!$E399='Master List'!$B$51,'Reported Performance Table'!$E399='Master List'!$B$115,'Reported Performance Table'!$E399='Master List'!$B$118,'Reported Performance Table'!$E399='Master List'!$B$142)),"LUNA_Dimming","Dimming_Capability_and_Range"))</f>
        <v/>
      </c>
      <c r="M399" s="100" t="e">
        <f>'Reported Performance Table'!#REF!</f>
        <v>#REF!</v>
      </c>
      <c r="N399" s="100" t="e">
        <f>'Reported Performance Table'!#REF!</f>
        <v>#REF!</v>
      </c>
      <c r="O399" s="100" t="e">
        <f>'Reported Performance Table'!#REF!</f>
        <v>#REF!</v>
      </c>
      <c r="P399" t="str">
        <f t="shared" si="13"/>
        <v>No</v>
      </c>
    </row>
    <row r="400" spans="1:16" x14ac:dyDescent="0.25">
      <c r="A400" s="54">
        <v>407</v>
      </c>
      <c r="B400" s="55"/>
      <c r="D400" s="21" t="e">
        <f>VLOOKUP('Reported Performance Table'!D400,'Master List'!$B$22:$C$41,2,FALSE)</f>
        <v>#N/A</v>
      </c>
      <c r="E400" t="e">
        <f>VLOOKUP('Reported Performance Table'!E400,'Master List'!$B$45:$C$143,2,FALSE)</f>
        <v>#N/A</v>
      </c>
      <c r="F400" t="e">
        <f>VLOOKUP('Reported Performance Table'!D400,'Master List'!$B$22:$D$42,3,FALSE)</f>
        <v>#N/A</v>
      </c>
      <c r="G400" s="92" t="e">
        <f>VLOOKUP('Reported Performance Table'!C400,'Master List'!$B$11:$D$19,3,FALSE)</f>
        <v>#N/A</v>
      </c>
      <c r="H400" t="e">
        <f t="shared" si="12"/>
        <v>#N/A</v>
      </c>
      <c r="I400" t="e">
        <f>IF(VLOOKUP('Reported Performance Table'!E400,'Master List'!$B$45:$D$143,3,FALSE)="","No",VLOOKUP('Reported Performance Table'!E400,'Master List'!$B$45:$D$143,3,FALSE))</f>
        <v>#N/A</v>
      </c>
      <c r="J400" s="164" t="str">
        <f>IF('Reported Performance Table'!E400="","",
  IF('Reported Performance Table'!F400="Yes",
   IF('Reported Performance Table'!G400="Premium","Premium_LUNA_CCT","LUNA_CCT"),
   IF('Reported Performance Table'!C400="Outdoor Luminaires",
    IF(OR('Reported Performance Table'!E400="Fuel Pump Canopy Luminaires",'Reported Performance Table'!E400="Sports Lighting"),
     IF('Reported Performance Table'!G400="Premium","Premium_Sports_and_Fuel_Pump_CCT", "Sports_and_Fuel_Pump_CCT"),
     IF('Reported Performance Table'!G400="Premium","Premium_Outdoor_CCT","Outdoor_CCT")),
    IF('Reported Performance Table'!G400="Premium","Premium_CCT","Reported_CCT"))))</f>
        <v/>
      </c>
      <c r="K400" t="str">
        <f>IF('Reported Performance Table'!E400="","",IF(J400="LUNA_CCT",VLOOKUP('Reported Performance Table'!E400,'Master List'!$B$45:$E$143,4,FALSE),"Reported_BUG"))</f>
        <v/>
      </c>
      <c r="L400" t="str">
        <f>IF('Reported Performance Table'!E400="","",IF(AND('Reported Performance Table'!$F400="Yes",OR('Reported Performance Table'!$E400='Master List'!$B$45,'Reported Performance Table'!$E400='Master List'!$B$46,'Reported Performance Table'!$E400='Master List'!$B$47,'Reported Performance Table'!$E400='Master List'!$B$49,'Reported Performance Table'!$E400='Master List'!$B$51,'Reported Performance Table'!$E400='Master List'!$B$115,'Reported Performance Table'!$E400='Master List'!$B$118,'Reported Performance Table'!$E400='Master List'!$B$142)),"LUNA_Dimming","Dimming_Capability_and_Range"))</f>
        <v/>
      </c>
      <c r="M400" s="100" t="e">
        <f>'Reported Performance Table'!#REF!</f>
        <v>#REF!</v>
      </c>
      <c r="N400" s="100" t="e">
        <f>'Reported Performance Table'!#REF!</f>
        <v>#REF!</v>
      </c>
      <c r="O400" s="100" t="e">
        <f>'Reported Performance Table'!#REF!</f>
        <v>#REF!</v>
      </c>
      <c r="P400" t="str">
        <f t="shared" si="13"/>
        <v>No</v>
      </c>
    </row>
    <row r="401" spans="1:16" x14ac:dyDescent="0.25">
      <c r="A401" s="54">
        <v>408</v>
      </c>
      <c r="B401" s="55"/>
      <c r="D401" s="21" t="e">
        <f>VLOOKUP('Reported Performance Table'!D401,'Master List'!$B$22:$C$41,2,FALSE)</f>
        <v>#N/A</v>
      </c>
      <c r="E401" t="e">
        <f>VLOOKUP('Reported Performance Table'!E401,'Master List'!$B$45:$C$143,2,FALSE)</f>
        <v>#N/A</v>
      </c>
      <c r="F401" t="e">
        <f>VLOOKUP('Reported Performance Table'!D401,'Master List'!$B$22:$D$42,3,FALSE)</f>
        <v>#N/A</v>
      </c>
      <c r="G401" s="92" t="e">
        <f>VLOOKUP('Reported Performance Table'!C401,'Master List'!$B$11:$D$19,3,FALSE)</f>
        <v>#N/A</v>
      </c>
      <c r="H401" t="e">
        <f t="shared" si="12"/>
        <v>#N/A</v>
      </c>
      <c r="I401" t="e">
        <f>IF(VLOOKUP('Reported Performance Table'!E401,'Master List'!$B$45:$D$143,3,FALSE)="","No",VLOOKUP('Reported Performance Table'!E401,'Master List'!$B$45:$D$143,3,FALSE))</f>
        <v>#N/A</v>
      </c>
      <c r="J401" s="164" t="str">
        <f>IF('Reported Performance Table'!E401="","",
  IF('Reported Performance Table'!F401="Yes",
   IF('Reported Performance Table'!G401="Premium","Premium_LUNA_CCT","LUNA_CCT"),
   IF('Reported Performance Table'!C401="Outdoor Luminaires",
    IF(OR('Reported Performance Table'!E401="Fuel Pump Canopy Luminaires",'Reported Performance Table'!E401="Sports Lighting"),
     IF('Reported Performance Table'!G401="Premium","Premium_Sports_and_Fuel_Pump_CCT", "Sports_and_Fuel_Pump_CCT"),
     IF('Reported Performance Table'!G401="Premium","Premium_Outdoor_CCT","Outdoor_CCT")),
    IF('Reported Performance Table'!G401="Premium","Premium_CCT","Reported_CCT"))))</f>
        <v/>
      </c>
      <c r="K401" t="str">
        <f>IF('Reported Performance Table'!E401="","",IF(J401="LUNA_CCT",VLOOKUP('Reported Performance Table'!E401,'Master List'!$B$45:$E$143,4,FALSE),"Reported_BUG"))</f>
        <v/>
      </c>
      <c r="L401" t="str">
        <f>IF('Reported Performance Table'!E401="","",IF(AND('Reported Performance Table'!$F401="Yes",OR('Reported Performance Table'!$E401='Master List'!$B$45,'Reported Performance Table'!$E401='Master List'!$B$46,'Reported Performance Table'!$E401='Master List'!$B$47,'Reported Performance Table'!$E401='Master List'!$B$49,'Reported Performance Table'!$E401='Master List'!$B$51,'Reported Performance Table'!$E401='Master List'!$B$115,'Reported Performance Table'!$E401='Master List'!$B$118,'Reported Performance Table'!$E401='Master List'!$B$142)),"LUNA_Dimming","Dimming_Capability_and_Range"))</f>
        <v/>
      </c>
      <c r="M401" s="100" t="e">
        <f>'Reported Performance Table'!#REF!</f>
        <v>#REF!</v>
      </c>
      <c r="N401" s="100" t="e">
        <f>'Reported Performance Table'!#REF!</f>
        <v>#REF!</v>
      </c>
      <c r="O401" s="100" t="e">
        <f>'Reported Performance Table'!#REF!</f>
        <v>#REF!</v>
      </c>
      <c r="P401" t="str">
        <f t="shared" si="13"/>
        <v>No</v>
      </c>
    </row>
    <row r="402" spans="1:16" x14ac:dyDescent="0.25">
      <c r="A402" s="54">
        <v>409</v>
      </c>
      <c r="B402" s="55"/>
      <c r="D402" s="21" t="e">
        <f>VLOOKUP('Reported Performance Table'!D402,'Master List'!$B$22:$C$41,2,FALSE)</f>
        <v>#N/A</v>
      </c>
      <c r="E402" t="e">
        <f>VLOOKUP('Reported Performance Table'!E402,'Master List'!$B$45:$C$143,2,FALSE)</f>
        <v>#N/A</v>
      </c>
      <c r="F402" t="e">
        <f>VLOOKUP('Reported Performance Table'!D402,'Master List'!$B$22:$D$42,3,FALSE)</f>
        <v>#N/A</v>
      </c>
      <c r="G402" s="92" t="e">
        <f>VLOOKUP('Reported Performance Table'!C402,'Master List'!$B$11:$D$19,3,FALSE)</f>
        <v>#N/A</v>
      </c>
      <c r="H402" t="e">
        <f t="shared" si="12"/>
        <v>#N/A</v>
      </c>
      <c r="I402" t="e">
        <f>IF(VLOOKUP('Reported Performance Table'!E402,'Master List'!$B$45:$D$143,3,FALSE)="","No",VLOOKUP('Reported Performance Table'!E402,'Master List'!$B$45:$D$143,3,FALSE))</f>
        <v>#N/A</v>
      </c>
      <c r="J402" s="164" t="str">
        <f>IF('Reported Performance Table'!E402="","",
  IF('Reported Performance Table'!F402="Yes",
   IF('Reported Performance Table'!G402="Premium","Premium_LUNA_CCT","LUNA_CCT"),
   IF('Reported Performance Table'!C402="Outdoor Luminaires",
    IF(OR('Reported Performance Table'!E402="Fuel Pump Canopy Luminaires",'Reported Performance Table'!E402="Sports Lighting"),
     IF('Reported Performance Table'!G402="Premium","Premium_Sports_and_Fuel_Pump_CCT", "Sports_and_Fuel_Pump_CCT"),
     IF('Reported Performance Table'!G402="Premium","Premium_Outdoor_CCT","Outdoor_CCT")),
    IF('Reported Performance Table'!G402="Premium","Premium_CCT","Reported_CCT"))))</f>
        <v/>
      </c>
      <c r="K402" t="str">
        <f>IF('Reported Performance Table'!E402="","",IF(J402="LUNA_CCT",VLOOKUP('Reported Performance Table'!E402,'Master List'!$B$45:$E$143,4,FALSE),"Reported_BUG"))</f>
        <v/>
      </c>
      <c r="L402" t="str">
        <f>IF('Reported Performance Table'!E402="","",IF(AND('Reported Performance Table'!$F402="Yes",OR('Reported Performance Table'!$E402='Master List'!$B$45,'Reported Performance Table'!$E402='Master List'!$B$46,'Reported Performance Table'!$E402='Master List'!$B$47,'Reported Performance Table'!$E402='Master List'!$B$49,'Reported Performance Table'!$E402='Master List'!$B$51,'Reported Performance Table'!$E402='Master List'!$B$115,'Reported Performance Table'!$E402='Master List'!$B$118,'Reported Performance Table'!$E402='Master List'!$B$142)),"LUNA_Dimming","Dimming_Capability_and_Range"))</f>
        <v/>
      </c>
      <c r="M402" s="100" t="e">
        <f>'Reported Performance Table'!#REF!</f>
        <v>#REF!</v>
      </c>
      <c r="N402" s="100" t="e">
        <f>'Reported Performance Table'!#REF!</f>
        <v>#REF!</v>
      </c>
      <c r="O402" s="100" t="e">
        <f>'Reported Performance Table'!#REF!</f>
        <v>#REF!</v>
      </c>
      <c r="P402" t="str">
        <f t="shared" si="13"/>
        <v>No</v>
      </c>
    </row>
    <row r="403" spans="1:16" x14ac:dyDescent="0.25">
      <c r="A403" s="54">
        <v>410</v>
      </c>
      <c r="B403" s="55"/>
      <c r="D403" s="21" t="e">
        <f>VLOOKUP('Reported Performance Table'!D403,'Master List'!$B$22:$C$41,2,FALSE)</f>
        <v>#N/A</v>
      </c>
      <c r="E403" t="e">
        <f>VLOOKUP('Reported Performance Table'!E403,'Master List'!$B$45:$C$143,2,FALSE)</f>
        <v>#N/A</v>
      </c>
      <c r="F403" t="e">
        <f>VLOOKUP('Reported Performance Table'!D403,'Master List'!$B$22:$D$42,3,FALSE)</f>
        <v>#N/A</v>
      </c>
      <c r="G403" s="92" t="e">
        <f>VLOOKUP('Reported Performance Table'!C403,'Master List'!$B$11:$D$19,3,FALSE)</f>
        <v>#N/A</v>
      </c>
      <c r="H403" t="e">
        <f t="shared" si="12"/>
        <v>#N/A</v>
      </c>
      <c r="I403" t="e">
        <f>IF(VLOOKUP('Reported Performance Table'!E403,'Master List'!$B$45:$D$143,3,FALSE)="","No",VLOOKUP('Reported Performance Table'!E403,'Master List'!$B$45:$D$143,3,FALSE))</f>
        <v>#N/A</v>
      </c>
      <c r="J403" s="164" t="str">
        <f>IF('Reported Performance Table'!E403="","",
  IF('Reported Performance Table'!F403="Yes",
   IF('Reported Performance Table'!G403="Premium","Premium_LUNA_CCT","LUNA_CCT"),
   IF('Reported Performance Table'!C403="Outdoor Luminaires",
    IF(OR('Reported Performance Table'!E403="Fuel Pump Canopy Luminaires",'Reported Performance Table'!E403="Sports Lighting"),
     IF('Reported Performance Table'!G403="Premium","Premium_Sports_and_Fuel_Pump_CCT", "Sports_and_Fuel_Pump_CCT"),
     IF('Reported Performance Table'!G403="Premium","Premium_Outdoor_CCT","Outdoor_CCT")),
    IF('Reported Performance Table'!G403="Premium","Premium_CCT","Reported_CCT"))))</f>
        <v/>
      </c>
      <c r="K403" t="str">
        <f>IF('Reported Performance Table'!E403="","",IF(J403="LUNA_CCT",VLOOKUP('Reported Performance Table'!E403,'Master List'!$B$45:$E$143,4,FALSE),"Reported_BUG"))</f>
        <v/>
      </c>
      <c r="L403" t="str">
        <f>IF('Reported Performance Table'!E403="","",IF(AND('Reported Performance Table'!$F403="Yes",OR('Reported Performance Table'!$E403='Master List'!$B$45,'Reported Performance Table'!$E403='Master List'!$B$46,'Reported Performance Table'!$E403='Master List'!$B$47,'Reported Performance Table'!$E403='Master List'!$B$49,'Reported Performance Table'!$E403='Master List'!$B$51,'Reported Performance Table'!$E403='Master List'!$B$115,'Reported Performance Table'!$E403='Master List'!$B$118,'Reported Performance Table'!$E403='Master List'!$B$142)),"LUNA_Dimming","Dimming_Capability_and_Range"))</f>
        <v/>
      </c>
      <c r="M403" s="100" t="e">
        <f>'Reported Performance Table'!#REF!</f>
        <v>#REF!</v>
      </c>
      <c r="N403" s="100" t="e">
        <f>'Reported Performance Table'!#REF!</f>
        <v>#REF!</v>
      </c>
      <c r="O403" s="100" t="e">
        <f>'Reported Performance Table'!#REF!</f>
        <v>#REF!</v>
      </c>
      <c r="P403" t="str">
        <f t="shared" si="13"/>
        <v>No</v>
      </c>
    </row>
    <row r="404" spans="1:16" x14ac:dyDescent="0.25">
      <c r="A404" s="54">
        <v>411</v>
      </c>
      <c r="B404" s="55"/>
      <c r="D404" s="21" t="e">
        <f>VLOOKUP('Reported Performance Table'!D404,'Master List'!$B$22:$C$41,2,FALSE)</f>
        <v>#N/A</v>
      </c>
      <c r="E404" t="e">
        <f>VLOOKUP('Reported Performance Table'!E404,'Master List'!$B$45:$C$143,2,FALSE)</f>
        <v>#N/A</v>
      </c>
      <c r="F404" t="e">
        <f>VLOOKUP('Reported Performance Table'!D404,'Master List'!$B$22:$D$42,3,FALSE)</f>
        <v>#N/A</v>
      </c>
      <c r="G404" s="92" t="e">
        <f>VLOOKUP('Reported Performance Table'!C404,'Master List'!$B$11:$D$19,3,FALSE)</f>
        <v>#N/A</v>
      </c>
      <c r="H404" t="e">
        <f t="shared" si="12"/>
        <v>#N/A</v>
      </c>
      <c r="I404" t="e">
        <f>IF(VLOOKUP('Reported Performance Table'!E404,'Master List'!$B$45:$D$143,3,FALSE)="","No",VLOOKUP('Reported Performance Table'!E404,'Master List'!$B$45:$D$143,3,FALSE))</f>
        <v>#N/A</v>
      </c>
      <c r="J404" s="164" t="str">
        <f>IF('Reported Performance Table'!E404="","",
  IF('Reported Performance Table'!F404="Yes",
   IF('Reported Performance Table'!G404="Premium","Premium_LUNA_CCT","LUNA_CCT"),
   IF('Reported Performance Table'!C404="Outdoor Luminaires",
    IF(OR('Reported Performance Table'!E404="Fuel Pump Canopy Luminaires",'Reported Performance Table'!E404="Sports Lighting"),
     IF('Reported Performance Table'!G404="Premium","Premium_Sports_and_Fuel_Pump_CCT", "Sports_and_Fuel_Pump_CCT"),
     IF('Reported Performance Table'!G404="Premium","Premium_Outdoor_CCT","Outdoor_CCT")),
    IF('Reported Performance Table'!G404="Premium","Premium_CCT","Reported_CCT"))))</f>
        <v/>
      </c>
      <c r="K404" t="str">
        <f>IF('Reported Performance Table'!E404="","",IF(J404="LUNA_CCT",VLOOKUP('Reported Performance Table'!E404,'Master List'!$B$45:$E$143,4,FALSE),"Reported_BUG"))</f>
        <v/>
      </c>
      <c r="L404" t="str">
        <f>IF('Reported Performance Table'!E404="","",IF(AND('Reported Performance Table'!$F404="Yes",OR('Reported Performance Table'!$E404='Master List'!$B$45,'Reported Performance Table'!$E404='Master List'!$B$46,'Reported Performance Table'!$E404='Master List'!$B$47,'Reported Performance Table'!$E404='Master List'!$B$49,'Reported Performance Table'!$E404='Master List'!$B$51,'Reported Performance Table'!$E404='Master List'!$B$115,'Reported Performance Table'!$E404='Master List'!$B$118,'Reported Performance Table'!$E404='Master List'!$B$142)),"LUNA_Dimming","Dimming_Capability_and_Range"))</f>
        <v/>
      </c>
      <c r="M404" s="100" t="e">
        <f>'Reported Performance Table'!#REF!</f>
        <v>#REF!</v>
      </c>
      <c r="N404" s="100" t="e">
        <f>'Reported Performance Table'!#REF!</f>
        <v>#REF!</v>
      </c>
      <c r="O404" s="100" t="e">
        <f>'Reported Performance Table'!#REF!</f>
        <v>#REF!</v>
      </c>
      <c r="P404" t="str">
        <f t="shared" si="13"/>
        <v>No</v>
      </c>
    </row>
    <row r="405" spans="1:16" x14ac:dyDescent="0.25">
      <c r="A405" s="54">
        <v>412</v>
      </c>
      <c r="B405" s="55"/>
      <c r="D405" s="21" t="e">
        <f>VLOOKUP('Reported Performance Table'!D405,'Master List'!$B$22:$C$41,2,FALSE)</f>
        <v>#N/A</v>
      </c>
      <c r="E405" t="e">
        <f>VLOOKUP('Reported Performance Table'!E405,'Master List'!$B$45:$C$143,2,FALSE)</f>
        <v>#N/A</v>
      </c>
      <c r="F405" t="e">
        <f>VLOOKUP('Reported Performance Table'!D405,'Master List'!$B$22:$D$42,3,FALSE)</f>
        <v>#N/A</v>
      </c>
      <c r="G405" s="92" t="e">
        <f>VLOOKUP('Reported Performance Table'!C405,'Master List'!$B$11:$D$19,3,FALSE)</f>
        <v>#N/A</v>
      </c>
      <c r="H405" t="e">
        <f t="shared" si="12"/>
        <v>#N/A</v>
      </c>
      <c r="I405" t="e">
        <f>IF(VLOOKUP('Reported Performance Table'!E405,'Master List'!$B$45:$D$143,3,FALSE)="","No",VLOOKUP('Reported Performance Table'!E405,'Master List'!$B$45:$D$143,3,FALSE))</f>
        <v>#N/A</v>
      </c>
      <c r="J405" s="164" t="str">
        <f>IF('Reported Performance Table'!E405="","",
  IF('Reported Performance Table'!F405="Yes",
   IF('Reported Performance Table'!G405="Premium","Premium_LUNA_CCT","LUNA_CCT"),
   IF('Reported Performance Table'!C405="Outdoor Luminaires",
    IF(OR('Reported Performance Table'!E405="Fuel Pump Canopy Luminaires",'Reported Performance Table'!E405="Sports Lighting"),
     IF('Reported Performance Table'!G405="Premium","Premium_Sports_and_Fuel_Pump_CCT", "Sports_and_Fuel_Pump_CCT"),
     IF('Reported Performance Table'!G405="Premium","Premium_Outdoor_CCT","Outdoor_CCT")),
    IF('Reported Performance Table'!G405="Premium","Premium_CCT","Reported_CCT"))))</f>
        <v/>
      </c>
      <c r="K405" t="str">
        <f>IF('Reported Performance Table'!E405="","",IF(J405="LUNA_CCT",VLOOKUP('Reported Performance Table'!E405,'Master List'!$B$45:$E$143,4,FALSE),"Reported_BUG"))</f>
        <v/>
      </c>
      <c r="L405" t="str">
        <f>IF('Reported Performance Table'!E405="","",IF(AND('Reported Performance Table'!$F405="Yes",OR('Reported Performance Table'!$E405='Master List'!$B$45,'Reported Performance Table'!$E405='Master List'!$B$46,'Reported Performance Table'!$E405='Master List'!$B$47,'Reported Performance Table'!$E405='Master List'!$B$49,'Reported Performance Table'!$E405='Master List'!$B$51,'Reported Performance Table'!$E405='Master List'!$B$115,'Reported Performance Table'!$E405='Master List'!$B$118,'Reported Performance Table'!$E405='Master List'!$B$142)),"LUNA_Dimming","Dimming_Capability_and_Range"))</f>
        <v/>
      </c>
      <c r="M405" s="100" t="e">
        <f>'Reported Performance Table'!#REF!</f>
        <v>#REF!</v>
      </c>
      <c r="N405" s="100" t="e">
        <f>'Reported Performance Table'!#REF!</f>
        <v>#REF!</v>
      </c>
      <c r="O405" s="100" t="e">
        <f>'Reported Performance Table'!#REF!</f>
        <v>#REF!</v>
      </c>
      <c r="P405" t="str">
        <f t="shared" si="13"/>
        <v>No</v>
      </c>
    </row>
    <row r="406" spans="1:16" x14ac:dyDescent="0.25">
      <c r="A406" s="54">
        <v>413</v>
      </c>
      <c r="B406" s="55"/>
      <c r="D406" s="21" t="e">
        <f>VLOOKUP('Reported Performance Table'!D406,'Master List'!$B$22:$C$41,2,FALSE)</f>
        <v>#N/A</v>
      </c>
      <c r="E406" t="e">
        <f>VLOOKUP('Reported Performance Table'!E406,'Master List'!$B$45:$C$143,2,FALSE)</f>
        <v>#N/A</v>
      </c>
      <c r="F406" t="e">
        <f>VLOOKUP('Reported Performance Table'!D406,'Master List'!$B$22:$D$42,3,FALSE)</f>
        <v>#N/A</v>
      </c>
      <c r="G406" s="92" t="e">
        <f>VLOOKUP('Reported Performance Table'!C406,'Master List'!$B$11:$D$19,3,FALSE)</f>
        <v>#N/A</v>
      </c>
      <c r="H406" t="e">
        <f t="shared" si="12"/>
        <v>#N/A</v>
      </c>
      <c r="I406" t="e">
        <f>IF(VLOOKUP('Reported Performance Table'!E406,'Master List'!$B$45:$D$143,3,FALSE)="","No",VLOOKUP('Reported Performance Table'!E406,'Master List'!$B$45:$D$143,3,FALSE))</f>
        <v>#N/A</v>
      </c>
      <c r="J406" s="164" t="str">
        <f>IF('Reported Performance Table'!E406="","",
  IF('Reported Performance Table'!F406="Yes",
   IF('Reported Performance Table'!G406="Premium","Premium_LUNA_CCT","LUNA_CCT"),
   IF('Reported Performance Table'!C406="Outdoor Luminaires",
    IF(OR('Reported Performance Table'!E406="Fuel Pump Canopy Luminaires",'Reported Performance Table'!E406="Sports Lighting"),
     IF('Reported Performance Table'!G406="Premium","Premium_Sports_and_Fuel_Pump_CCT", "Sports_and_Fuel_Pump_CCT"),
     IF('Reported Performance Table'!G406="Premium","Premium_Outdoor_CCT","Outdoor_CCT")),
    IF('Reported Performance Table'!G406="Premium","Premium_CCT","Reported_CCT"))))</f>
        <v/>
      </c>
      <c r="K406" t="str">
        <f>IF('Reported Performance Table'!E406="","",IF(J406="LUNA_CCT",VLOOKUP('Reported Performance Table'!E406,'Master List'!$B$45:$E$143,4,FALSE),"Reported_BUG"))</f>
        <v/>
      </c>
      <c r="L406" t="str">
        <f>IF('Reported Performance Table'!E406="","",IF(AND('Reported Performance Table'!$F406="Yes",OR('Reported Performance Table'!$E406='Master List'!$B$45,'Reported Performance Table'!$E406='Master List'!$B$46,'Reported Performance Table'!$E406='Master List'!$B$47,'Reported Performance Table'!$E406='Master List'!$B$49,'Reported Performance Table'!$E406='Master List'!$B$51,'Reported Performance Table'!$E406='Master List'!$B$115,'Reported Performance Table'!$E406='Master List'!$B$118,'Reported Performance Table'!$E406='Master List'!$B$142)),"LUNA_Dimming","Dimming_Capability_and_Range"))</f>
        <v/>
      </c>
      <c r="M406" s="100" t="e">
        <f>'Reported Performance Table'!#REF!</f>
        <v>#REF!</v>
      </c>
      <c r="N406" s="100" t="e">
        <f>'Reported Performance Table'!#REF!</f>
        <v>#REF!</v>
      </c>
      <c r="O406" s="100" t="e">
        <f>'Reported Performance Table'!#REF!</f>
        <v>#REF!</v>
      </c>
      <c r="P406" t="str">
        <f t="shared" si="13"/>
        <v>No</v>
      </c>
    </row>
    <row r="407" spans="1:16" x14ac:dyDescent="0.25">
      <c r="A407" s="54">
        <v>414</v>
      </c>
      <c r="B407" s="55"/>
      <c r="D407" s="21" t="e">
        <f>VLOOKUP('Reported Performance Table'!D407,'Master List'!$B$22:$C$41,2,FALSE)</f>
        <v>#N/A</v>
      </c>
      <c r="E407" t="e">
        <f>VLOOKUP('Reported Performance Table'!E407,'Master List'!$B$45:$C$143,2,FALSE)</f>
        <v>#N/A</v>
      </c>
      <c r="F407" t="e">
        <f>VLOOKUP('Reported Performance Table'!D407,'Master List'!$B$22:$D$42,3,FALSE)</f>
        <v>#N/A</v>
      </c>
      <c r="G407" s="92" t="e">
        <f>VLOOKUP('Reported Performance Table'!C407,'Master List'!$B$11:$D$19,3,FALSE)</f>
        <v>#N/A</v>
      </c>
      <c r="H407" t="e">
        <f t="shared" si="12"/>
        <v>#N/A</v>
      </c>
      <c r="I407" t="e">
        <f>IF(VLOOKUP('Reported Performance Table'!E407,'Master List'!$B$45:$D$143,3,FALSE)="","No",VLOOKUP('Reported Performance Table'!E407,'Master List'!$B$45:$D$143,3,FALSE))</f>
        <v>#N/A</v>
      </c>
      <c r="J407" s="164" t="str">
        <f>IF('Reported Performance Table'!E407="","",
  IF('Reported Performance Table'!F407="Yes",
   IF('Reported Performance Table'!G407="Premium","Premium_LUNA_CCT","LUNA_CCT"),
   IF('Reported Performance Table'!C407="Outdoor Luminaires",
    IF(OR('Reported Performance Table'!E407="Fuel Pump Canopy Luminaires",'Reported Performance Table'!E407="Sports Lighting"),
     IF('Reported Performance Table'!G407="Premium","Premium_Sports_and_Fuel_Pump_CCT", "Sports_and_Fuel_Pump_CCT"),
     IF('Reported Performance Table'!G407="Premium","Premium_Outdoor_CCT","Outdoor_CCT")),
    IF('Reported Performance Table'!G407="Premium","Premium_CCT","Reported_CCT"))))</f>
        <v/>
      </c>
      <c r="K407" t="str">
        <f>IF('Reported Performance Table'!E407="","",IF(J407="LUNA_CCT",VLOOKUP('Reported Performance Table'!E407,'Master List'!$B$45:$E$143,4,FALSE),"Reported_BUG"))</f>
        <v/>
      </c>
      <c r="L407" t="str">
        <f>IF('Reported Performance Table'!E407="","",IF(AND('Reported Performance Table'!$F407="Yes",OR('Reported Performance Table'!$E407='Master List'!$B$45,'Reported Performance Table'!$E407='Master List'!$B$46,'Reported Performance Table'!$E407='Master List'!$B$47,'Reported Performance Table'!$E407='Master List'!$B$49,'Reported Performance Table'!$E407='Master List'!$B$51,'Reported Performance Table'!$E407='Master List'!$B$115,'Reported Performance Table'!$E407='Master List'!$B$118,'Reported Performance Table'!$E407='Master List'!$B$142)),"LUNA_Dimming","Dimming_Capability_and_Range"))</f>
        <v/>
      </c>
      <c r="M407" s="100" t="e">
        <f>'Reported Performance Table'!#REF!</f>
        <v>#REF!</v>
      </c>
      <c r="N407" s="100" t="e">
        <f>'Reported Performance Table'!#REF!</f>
        <v>#REF!</v>
      </c>
      <c r="O407" s="100" t="e">
        <f>'Reported Performance Table'!#REF!</f>
        <v>#REF!</v>
      </c>
      <c r="P407" t="str">
        <f t="shared" si="13"/>
        <v>No</v>
      </c>
    </row>
    <row r="408" spans="1:16" x14ac:dyDescent="0.25">
      <c r="A408" s="54">
        <v>415</v>
      </c>
      <c r="B408" s="55"/>
      <c r="D408" s="21" t="e">
        <f>VLOOKUP('Reported Performance Table'!D408,'Master List'!$B$22:$C$41,2,FALSE)</f>
        <v>#N/A</v>
      </c>
      <c r="E408" t="e">
        <f>VLOOKUP('Reported Performance Table'!E408,'Master List'!$B$45:$C$143,2,FALSE)</f>
        <v>#N/A</v>
      </c>
      <c r="F408" t="e">
        <f>VLOOKUP('Reported Performance Table'!D408,'Master List'!$B$22:$D$42,3,FALSE)</f>
        <v>#N/A</v>
      </c>
      <c r="G408" s="92" t="e">
        <f>VLOOKUP('Reported Performance Table'!C408,'Master List'!$B$11:$D$19,3,FALSE)</f>
        <v>#N/A</v>
      </c>
      <c r="H408" t="e">
        <f t="shared" si="12"/>
        <v>#N/A</v>
      </c>
      <c r="I408" t="e">
        <f>IF(VLOOKUP('Reported Performance Table'!E408,'Master List'!$B$45:$D$143,3,FALSE)="","No",VLOOKUP('Reported Performance Table'!E408,'Master List'!$B$45:$D$143,3,FALSE))</f>
        <v>#N/A</v>
      </c>
      <c r="J408" s="164" t="str">
        <f>IF('Reported Performance Table'!E408="","",
  IF('Reported Performance Table'!F408="Yes",
   IF('Reported Performance Table'!G408="Premium","Premium_LUNA_CCT","LUNA_CCT"),
   IF('Reported Performance Table'!C408="Outdoor Luminaires",
    IF(OR('Reported Performance Table'!E408="Fuel Pump Canopy Luminaires",'Reported Performance Table'!E408="Sports Lighting"),
     IF('Reported Performance Table'!G408="Premium","Premium_Sports_and_Fuel_Pump_CCT", "Sports_and_Fuel_Pump_CCT"),
     IF('Reported Performance Table'!G408="Premium","Premium_Outdoor_CCT","Outdoor_CCT")),
    IF('Reported Performance Table'!G408="Premium","Premium_CCT","Reported_CCT"))))</f>
        <v/>
      </c>
      <c r="K408" t="str">
        <f>IF('Reported Performance Table'!E408="","",IF(J408="LUNA_CCT",VLOOKUP('Reported Performance Table'!E408,'Master List'!$B$45:$E$143,4,FALSE),"Reported_BUG"))</f>
        <v/>
      </c>
      <c r="L408" t="str">
        <f>IF('Reported Performance Table'!E408="","",IF(AND('Reported Performance Table'!$F408="Yes",OR('Reported Performance Table'!$E408='Master List'!$B$45,'Reported Performance Table'!$E408='Master List'!$B$46,'Reported Performance Table'!$E408='Master List'!$B$47,'Reported Performance Table'!$E408='Master List'!$B$49,'Reported Performance Table'!$E408='Master List'!$B$51,'Reported Performance Table'!$E408='Master List'!$B$115,'Reported Performance Table'!$E408='Master List'!$B$118,'Reported Performance Table'!$E408='Master List'!$B$142)),"LUNA_Dimming","Dimming_Capability_and_Range"))</f>
        <v/>
      </c>
      <c r="M408" s="100" t="e">
        <f>'Reported Performance Table'!#REF!</f>
        <v>#REF!</v>
      </c>
      <c r="N408" s="100" t="e">
        <f>'Reported Performance Table'!#REF!</f>
        <v>#REF!</v>
      </c>
      <c r="O408" s="100" t="e">
        <f>'Reported Performance Table'!#REF!</f>
        <v>#REF!</v>
      </c>
      <c r="P408" t="str">
        <f t="shared" si="13"/>
        <v>No</v>
      </c>
    </row>
    <row r="409" spans="1:16" x14ac:dyDescent="0.25">
      <c r="A409" s="54">
        <v>416</v>
      </c>
      <c r="B409" s="55"/>
      <c r="D409" s="21" t="e">
        <f>VLOOKUP('Reported Performance Table'!D409,'Master List'!$B$22:$C$41,2,FALSE)</f>
        <v>#N/A</v>
      </c>
      <c r="E409" t="e">
        <f>VLOOKUP('Reported Performance Table'!E409,'Master List'!$B$45:$C$143,2,FALSE)</f>
        <v>#N/A</v>
      </c>
      <c r="F409" t="e">
        <f>VLOOKUP('Reported Performance Table'!D409,'Master List'!$B$22:$D$42,3,FALSE)</f>
        <v>#N/A</v>
      </c>
      <c r="G409" s="92" t="e">
        <f>VLOOKUP('Reported Performance Table'!C409,'Master List'!$B$11:$D$19,3,FALSE)</f>
        <v>#N/A</v>
      </c>
      <c r="H409" t="e">
        <f t="shared" si="12"/>
        <v>#N/A</v>
      </c>
      <c r="I409" t="e">
        <f>IF(VLOOKUP('Reported Performance Table'!E409,'Master List'!$B$45:$D$143,3,FALSE)="","No",VLOOKUP('Reported Performance Table'!E409,'Master List'!$B$45:$D$143,3,FALSE))</f>
        <v>#N/A</v>
      </c>
      <c r="J409" s="164" t="str">
        <f>IF('Reported Performance Table'!E409="","",
  IF('Reported Performance Table'!F409="Yes",
   IF('Reported Performance Table'!G409="Premium","Premium_LUNA_CCT","LUNA_CCT"),
   IF('Reported Performance Table'!C409="Outdoor Luminaires",
    IF(OR('Reported Performance Table'!E409="Fuel Pump Canopy Luminaires",'Reported Performance Table'!E409="Sports Lighting"),
     IF('Reported Performance Table'!G409="Premium","Premium_Sports_and_Fuel_Pump_CCT", "Sports_and_Fuel_Pump_CCT"),
     IF('Reported Performance Table'!G409="Premium","Premium_Outdoor_CCT","Outdoor_CCT")),
    IF('Reported Performance Table'!G409="Premium","Premium_CCT","Reported_CCT"))))</f>
        <v/>
      </c>
      <c r="K409" t="str">
        <f>IF('Reported Performance Table'!E409="","",IF(J409="LUNA_CCT",VLOOKUP('Reported Performance Table'!E409,'Master List'!$B$45:$E$143,4,FALSE),"Reported_BUG"))</f>
        <v/>
      </c>
      <c r="L409" t="str">
        <f>IF('Reported Performance Table'!E409="","",IF(AND('Reported Performance Table'!$F409="Yes",OR('Reported Performance Table'!$E409='Master List'!$B$45,'Reported Performance Table'!$E409='Master List'!$B$46,'Reported Performance Table'!$E409='Master List'!$B$47,'Reported Performance Table'!$E409='Master List'!$B$49,'Reported Performance Table'!$E409='Master List'!$B$51,'Reported Performance Table'!$E409='Master List'!$B$115,'Reported Performance Table'!$E409='Master List'!$B$118,'Reported Performance Table'!$E409='Master List'!$B$142)),"LUNA_Dimming","Dimming_Capability_and_Range"))</f>
        <v/>
      </c>
      <c r="M409" s="100" t="e">
        <f>'Reported Performance Table'!#REF!</f>
        <v>#REF!</v>
      </c>
      <c r="N409" s="100" t="e">
        <f>'Reported Performance Table'!#REF!</f>
        <v>#REF!</v>
      </c>
      <c r="O409" s="100" t="e">
        <f>'Reported Performance Table'!#REF!</f>
        <v>#REF!</v>
      </c>
      <c r="P409" t="str">
        <f t="shared" si="13"/>
        <v>No</v>
      </c>
    </row>
    <row r="410" spans="1:16" x14ac:dyDescent="0.25">
      <c r="A410" s="54">
        <v>417</v>
      </c>
      <c r="B410" s="55"/>
      <c r="D410" s="21" t="e">
        <f>VLOOKUP('Reported Performance Table'!D410,'Master List'!$B$22:$C$41,2,FALSE)</f>
        <v>#N/A</v>
      </c>
      <c r="E410" t="e">
        <f>VLOOKUP('Reported Performance Table'!E410,'Master List'!$B$45:$C$143,2,FALSE)</f>
        <v>#N/A</v>
      </c>
      <c r="F410" t="e">
        <f>VLOOKUP('Reported Performance Table'!D410,'Master List'!$B$22:$D$42,3,FALSE)</f>
        <v>#N/A</v>
      </c>
      <c r="G410" s="92" t="e">
        <f>VLOOKUP('Reported Performance Table'!C410,'Master List'!$B$11:$D$19,3,FALSE)</f>
        <v>#N/A</v>
      </c>
      <c r="H410" t="e">
        <f t="shared" si="12"/>
        <v>#N/A</v>
      </c>
      <c r="I410" t="e">
        <f>IF(VLOOKUP('Reported Performance Table'!E410,'Master List'!$B$45:$D$143,3,FALSE)="","No",VLOOKUP('Reported Performance Table'!E410,'Master List'!$B$45:$D$143,3,FALSE))</f>
        <v>#N/A</v>
      </c>
      <c r="J410" s="164" t="str">
        <f>IF('Reported Performance Table'!E410="","",
  IF('Reported Performance Table'!F410="Yes",
   IF('Reported Performance Table'!G410="Premium","Premium_LUNA_CCT","LUNA_CCT"),
   IF('Reported Performance Table'!C410="Outdoor Luminaires",
    IF(OR('Reported Performance Table'!E410="Fuel Pump Canopy Luminaires",'Reported Performance Table'!E410="Sports Lighting"),
     IF('Reported Performance Table'!G410="Premium","Premium_Sports_and_Fuel_Pump_CCT", "Sports_and_Fuel_Pump_CCT"),
     IF('Reported Performance Table'!G410="Premium","Premium_Outdoor_CCT","Outdoor_CCT")),
    IF('Reported Performance Table'!G410="Premium","Premium_CCT","Reported_CCT"))))</f>
        <v/>
      </c>
      <c r="K410" t="str">
        <f>IF('Reported Performance Table'!E410="","",IF(J410="LUNA_CCT",VLOOKUP('Reported Performance Table'!E410,'Master List'!$B$45:$E$143,4,FALSE),"Reported_BUG"))</f>
        <v/>
      </c>
      <c r="L410" t="str">
        <f>IF('Reported Performance Table'!E410="","",IF(AND('Reported Performance Table'!$F410="Yes",OR('Reported Performance Table'!$E410='Master List'!$B$45,'Reported Performance Table'!$E410='Master List'!$B$46,'Reported Performance Table'!$E410='Master List'!$B$47,'Reported Performance Table'!$E410='Master List'!$B$49,'Reported Performance Table'!$E410='Master List'!$B$51,'Reported Performance Table'!$E410='Master List'!$B$115,'Reported Performance Table'!$E410='Master List'!$B$118,'Reported Performance Table'!$E410='Master List'!$B$142)),"LUNA_Dimming","Dimming_Capability_and_Range"))</f>
        <v/>
      </c>
      <c r="M410" s="100" t="e">
        <f>'Reported Performance Table'!#REF!</f>
        <v>#REF!</v>
      </c>
      <c r="N410" s="100" t="e">
        <f>'Reported Performance Table'!#REF!</f>
        <v>#REF!</v>
      </c>
      <c r="O410" s="100" t="e">
        <f>'Reported Performance Table'!#REF!</f>
        <v>#REF!</v>
      </c>
      <c r="P410" t="str">
        <f t="shared" si="13"/>
        <v>No</v>
      </c>
    </row>
    <row r="411" spans="1:16" x14ac:dyDescent="0.25">
      <c r="A411" s="54">
        <v>418</v>
      </c>
      <c r="B411" s="55"/>
      <c r="D411" s="21" t="e">
        <f>VLOOKUP('Reported Performance Table'!D411,'Master List'!$B$22:$C$41,2,FALSE)</f>
        <v>#N/A</v>
      </c>
      <c r="E411" t="e">
        <f>VLOOKUP('Reported Performance Table'!E411,'Master List'!$B$45:$C$143,2,FALSE)</f>
        <v>#N/A</v>
      </c>
      <c r="F411" t="e">
        <f>VLOOKUP('Reported Performance Table'!D411,'Master List'!$B$22:$D$42,3,FALSE)</f>
        <v>#N/A</v>
      </c>
      <c r="G411" s="92" t="e">
        <f>VLOOKUP('Reported Performance Table'!C411,'Master List'!$B$11:$D$19,3,FALSE)</f>
        <v>#N/A</v>
      </c>
      <c r="H411" t="e">
        <f t="shared" si="12"/>
        <v>#N/A</v>
      </c>
      <c r="I411" t="e">
        <f>IF(VLOOKUP('Reported Performance Table'!E411,'Master List'!$B$45:$D$143,3,FALSE)="","No",VLOOKUP('Reported Performance Table'!E411,'Master List'!$B$45:$D$143,3,FALSE))</f>
        <v>#N/A</v>
      </c>
      <c r="J411" s="164" t="str">
        <f>IF('Reported Performance Table'!E411="","",
  IF('Reported Performance Table'!F411="Yes",
   IF('Reported Performance Table'!G411="Premium","Premium_LUNA_CCT","LUNA_CCT"),
   IF('Reported Performance Table'!C411="Outdoor Luminaires",
    IF(OR('Reported Performance Table'!E411="Fuel Pump Canopy Luminaires",'Reported Performance Table'!E411="Sports Lighting"),
     IF('Reported Performance Table'!G411="Premium","Premium_Sports_and_Fuel_Pump_CCT", "Sports_and_Fuel_Pump_CCT"),
     IF('Reported Performance Table'!G411="Premium","Premium_Outdoor_CCT","Outdoor_CCT")),
    IF('Reported Performance Table'!G411="Premium","Premium_CCT","Reported_CCT"))))</f>
        <v/>
      </c>
      <c r="K411" t="str">
        <f>IF('Reported Performance Table'!E411="","",IF(J411="LUNA_CCT",VLOOKUP('Reported Performance Table'!E411,'Master List'!$B$45:$E$143,4,FALSE),"Reported_BUG"))</f>
        <v/>
      </c>
      <c r="L411" t="str">
        <f>IF('Reported Performance Table'!E411="","",IF(AND('Reported Performance Table'!$F411="Yes",OR('Reported Performance Table'!$E411='Master List'!$B$45,'Reported Performance Table'!$E411='Master List'!$B$46,'Reported Performance Table'!$E411='Master List'!$B$47,'Reported Performance Table'!$E411='Master List'!$B$49,'Reported Performance Table'!$E411='Master List'!$B$51,'Reported Performance Table'!$E411='Master List'!$B$115,'Reported Performance Table'!$E411='Master List'!$B$118,'Reported Performance Table'!$E411='Master List'!$B$142)),"LUNA_Dimming","Dimming_Capability_and_Range"))</f>
        <v/>
      </c>
      <c r="M411" s="100" t="e">
        <f>'Reported Performance Table'!#REF!</f>
        <v>#REF!</v>
      </c>
      <c r="N411" s="100" t="e">
        <f>'Reported Performance Table'!#REF!</f>
        <v>#REF!</v>
      </c>
      <c r="O411" s="100" t="e">
        <f>'Reported Performance Table'!#REF!</f>
        <v>#REF!</v>
      </c>
      <c r="P411" t="str">
        <f t="shared" si="13"/>
        <v>No</v>
      </c>
    </row>
    <row r="412" spans="1:16" x14ac:dyDescent="0.25">
      <c r="A412" s="54">
        <v>419</v>
      </c>
      <c r="B412" s="55"/>
      <c r="D412" s="21" t="e">
        <f>VLOOKUP('Reported Performance Table'!D412,'Master List'!$B$22:$C$41,2,FALSE)</f>
        <v>#N/A</v>
      </c>
      <c r="E412" t="e">
        <f>VLOOKUP('Reported Performance Table'!E412,'Master List'!$B$45:$C$143,2,FALSE)</f>
        <v>#N/A</v>
      </c>
      <c r="F412" t="e">
        <f>VLOOKUP('Reported Performance Table'!D412,'Master List'!$B$22:$D$42,3,FALSE)</f>
        <v>#N/A</v>
      </c>
      <c r="G412" s="92" t="e">
        <f>VLOOKUP('Reported Performance Table'!C412,'Master List'!$B$11:$D$19,3,FALSE)</f>
        <v>#N/A</v>
      </c>
      <c r="H412" t="e">
        <f t="shared" si="12"/>
        <v>#N/A</v>
      </c>
      <c r="I412" t="e">
        <f>IF(VLOOKUP('Reported Performance Table'!E412,'Master List'!$B$45:$D$143,3,FALSE)="","No",VLOOKUP('Reported Performance Table'!E412,'Master List'!$B$45:$D$143,3,FALSE))</f>
        <v>#N/A</v>
      </c>
      <c r="J412" s="164" t="str">
        <f>IF('Reported Performance Table'!E412="","",
  IF('Reported Performance Table'!F412="Yes",
   IF('Reported Performance Table'!G412="Premium","Premium_LUNA_CCT","LUNA_CCT"),
   IF('Reported Performance Table'!C412="Outdoor Luminaires",
    IF(OR('Reported Performance Table'!E412="Fuel Pump Canopy Luminaires",'Reported Performance Table'!E412="Sports Lighting"),
     IF('Reported Performance Table'!G412="Premium","Premium_Sports_and_Fuel_Pump_CCT", "Sports_and_Fuel_Pump_CCT"),
     IF('Reported Performance Table'!G412="Premium","Premium_Outdoor_CCT","Outdoor_CCT")),
    IF('Reported Performance Table'!G412="Premium","Premium_CCT","Reported_CCT"))))</f>
        <v/>
      </c>
      <c r="K412" t="str">
        <f>IF('Reported Performance Table'!E412="","",IF(J412="LUNA_CCT",VLOOKUP('Reported Performance Table'!E412,'Master List'!$B$45:$E$143,4,FALSE),"Reported_BUG"))</f>
        <v/>
      </c>
      <c r="L412" t="str">
        <f>IF('Reported Performance Table'!E412="","",IF(AND('Reported Performance Table'!$F412="Yes",OR('Reported Performance Table'!$E412='Master List'!$B$45,'Reported Performance Table'!$E412='Master List'!$B$46,'Reported Performance Table'!$E412='Master List'!$B$47,'Reported Performance Table'!$E412='Master List'!$B$49,'Reported Performance Table'!$E412='Master List'!$B$51,'Reported Performance Table'!$E412='Master List'!$B$115,'Reported Performance Table'!$E412='Master List'!$B$118,'Reported Performance Table'!$E412='Master List'!$B$142)),"LUNA_Dimming","Dimming_Capability_and_Range"))</f>
        <v/>
      </c>
      <c r="M412" s="100" t="e">
        <f>'Reported Performance Table'!#REF!</f>
        <v>#REF!</v>
      </c>
      <c r="N412" s="100" t="e">
        <f>'Reported Performance Table'!#REF!</f>
        <v>#REF!</v>
      </c>
      <c r="O412" s="100" t="e">
        <f>'Reported Performance Table'!#REF!</f>
        <v>#REF!</v>
      </c>
      <c r="P412" t="str">
        <f t="shared" si="13"/>
        <v>No</v>
      </c>
    </row>
    <row r="413" spans="1:16" x14ac:dyDescent="0.25">
      <c r="A413" s="54">
        <v>420</v>
      </c>
      <c r="B413" s="55"/>
      <c r="D413" s="21" t="e">
        <f>VLOOKUP('Reported Performance Table'!D413,'Master List'!$B$22:$C$41,2,FALSE)</f>
        <v>#N/A</v>
      </c>
      <c r="E413" t="e">
        <f>VLOOKUP('Reported Performance Table'!E413,'Master List'!$B$45:$C$143,2,FALSE)</f>
        <v>#N/A</v>
      </c>
      <c r="F413" t="e">
        <f>VLOOKUP('Reported Performance Table'!D413,'Master List'!$B$22:$D$42,3,FALSE)</f>
        <v>#N/A</v>
      </c>
      <c r="G413" s="92" t="e">
        <f>VLOOKUP('Reported Performance Table'!C413,'Master List'!$B$11:$D$19,3,FALSE)</f>
        <v>#N/A</v>
      </c>
      <c r="H413" t="e">
        <f t="shared" si="12"/>
        <v>#N/A</v>
      </c>
      <c r="I413" t="e">
        <f>IF(VLOOKUP('Reported Performance Table'!E413,'Master List'!$B$45:$D$143,3,FALSE)="","No",VLOOKUP('Reported Performance Table'!E413,'Master List'!$B$45:$D$143,3,FALSE))</f>
        <v>#N/A</v>
      </c>
      <c r="J413" s="164" t="str">
        <f>IF('Reported Performance Table'!E413="","",
  IF('Reported Performance Table'!F413="Yes",
   IF('Reported Performance Table'!G413="Premium","Premium_LUNA_CCT","LUNA_CCT"),
   IF('Reported Performance Table'!C413="Outdoor Luminaires",
    IF(OR('Reported Performance Table'!E413="Fuel Pump Canopy Luminaires",'Reported Performance Table'!E413="Sports Lighting"),
     IF('Reported Performance Table'!G413="Premium","Premium_Sports_and_Fuel_Pump_CCT", "Sports_and_Fuel_Pump_CCT"),
     IF('Reported Performance Table'!G413="Premium","Premium_Outdoor_CCT","Outdoor_CCT")),
    IF('Reported Performance Table'!G413="Premium","Premium_CCT","Reported_CCT"))))</f>
        <v/>
      </c>
      <c r="K413" t="str">
        <f>IF('Reported Performance Table'!E413="","",IF(J413="LUNA_CCT",VLOOKUP('Reported Performance Table'!E413,'Master List'!$B$45:$E$143,4,FALSE),"Reported_BUG"))</f>
        <v/>
      </c>
      <c r="L413" t="str">
        <f>IF('Reported Performance Table'!E413="","",IF(AND('Reported Performance Table'!$F413="Yes",OR('Reported Performance Table'!$E413='Master List'!$B$45,'Reported Performance Table'!$E413='Master List'!$B$46,'Reported Performance Table'!$E413='Master List'!$B$47,'Reported Performance Table'!$E413='Master List'!$B$49,'Reported Performance Table'!$E413='Master List'!$B$51,'Reported Performance Table'!$E413='Master List'!$B$115,'Reported Performance Table'!$E413='Master List'!$B$118,'Reported Performance Table'!$E413='Master List'!$B$142)),"LUNA_Dimming","Dimming_Capability_and_Range"))</f>
        <v/>
      </c>
      <c r="M413" s="100" t="e">
        <f>'Reported Performance Table'!#REF!</f>
        <v>#REF!</v>
      </c>
      <c r="N413" s="100" t="e">
        <f>'Reported Performance Table'!#REF!</f>
        <v>#REF!</v>
      </c>
      <c r="O413" s="100" t="e">
        <f>'Reported Performance Table'!#REF!</f>
        <v>#REF!</v>
      </c>
      <c r="P413" t="str">
        <f t="shared" si="13"/>
        <v>No</v>
      </c>
    </row>
    <row r="414" spans="1:16" x14ac:dyDescent="0.25">
      <c r="A414" s="54">
        <v>421</v>
      </c>
      <c r="B414" s="55"/>
      <c r="D414" s="21" t="e">
        <f>VLOOKUP('Reported Performance Table'!D414,'Master List'!$B$22:$C$41,2,FALSE)</f>
        <v>#N/A</v>
      </c>
      <c r="E414" t="e">
        <f>VLOOKUP('Reported Performance Table'!E414,'Master List'!$B$45:$C$143,2,FALSE)</f>
        <v>#N/A</v>
      </c>
      <c r="F414" t="e">
        <f>VLOOKUP('Reported Performance Table'!D414,'Master List'!$B$22:$D$42,3,FALSE)</f>
        <v>#N/A</v>
      </c>
      <c r="G414" s="92" t="e">
        <f>VLOOKUP('Reported Performance Table'!C414,'Master List'!$B$11:$D$19,3,FALSE)</f>
        <v>#N/A</v>
      </c>
      <c r="H414" t="e">
        <f t="shared" si="12"/>
        <v>#N/A</v>
      </c>
      <c r="I414" t="e">
        <f>IF(VLOOKUP('Reported Performance Table'!E414,'Master List'!$B$45:$D$143,3,FALSE)="","No",VLOOKUP('Reported Performance Table'!E414,'Master List'!$B$45:$D$143,3,FALSE))</f>
        <v>#N/A</v>
      </c>
      <c r="J414" s="164" t="str">
        <f>IF('Reported Performance Table'!E414="","",
  IF('Reported Performance Table'!F414="Yes",
   IF('Reported Performance Table'!G414="Premium","Premium_LUNA_CCT","LUNA_CCT"),
   IF('Reported Performance Table'!C414="Outdoor Luminaires",
    IF(OR('Reported Performance Table'!E414="Fuel Pump Canopy Luminaires",'Reported Performance Table'!E414="Sports Lighting"),
     IF('Reported Performance Table'!G414="Premium","Premium_Sports_and_Fuel_Pump_CCT", "Sports_and_Fuel_Pump_CCT"),
     IF('Reported Performance Table'!G414="Premium","Premium_Outdoor_CCT","Outdoor_CCT")),
    IF('Reported Performance Table'!G414="Premium","Premium_CCT","Reported_CCT"))))</f>
        <v/>
      </c>
      <c r="K414" t="str">
        <f>IF('Reported Performance Table'!E414="","",IF(J414="LUNA_CCT",VLOOKUP('Reported Performance Table'!E414,'Master List'!$B$45:$E$143,4,FALSE),"Reported_BUG"))</f>
        <v/>
      </c>
      <c r="L414" t="str">
        <f>IF('Reported Performance Table'!E414="","",IF(AND('Reported Performance Table'!$F414="Yes",OR('Reported Performance Table'!$E414='Master List'!$B$45,'Reported Performance Table'!$E414='Master List'!$B$46,'Reported Performance Table'!$E414='Master List'!$B$47,'Reported Performance Table'!$E414='Master List'!$B$49,'Reported Performance Table'!$E414='Master List'!$B$51,'Reported Performance Table'!$E414='Master List'!$B$115,'Reported Performance Table'!$E414='Master List'!$B$118,'Reported Performance Table'!$E414='Master List'!$B$142)),"LUNA_Dimming","Dimming_Capability_and_Range"))</f>
        <v/>
      </c>
      <c r="M414" s="100" t="e">
        <f>'Reported Performance Table'!#REF!</f>
        <v>#REF!</v>
      </c>
      <c r="N414" s="100" t="e">
        <f>'Reported Performance Table'!#REF!</f>
        <v>#REF!</v>
      </c>
      <c r="O414" s="100" t="e">
        <f>'Reported Performance Table'!#REF!</f>
        <v>#REF!</v>
      </c>
      <c r="P414" t="str">
        <f t="shared" si="13"/>
        <v>No</v>
      </c>
    </row>
    <row r="415" spans="1:16" x14ac:dyDescent="0.25">
      <c r="A415" s="54">
        <v>422</v>
      </c>
      <c r="B415" s="55"/>
      <c r="D415" s="21" t="e">
        <f>VLOOKUP('Reported Performance Table'!D415,'Master List'!$B$22:$C$41,2,FALSE)</f>
        <v>#N/A</v>
      </c>
      <c r="E415" t="e">
        <f>VLOOKUP('Reported Performance Table'!E415,'Master List'!$B$45:$C$143,2,FALSE)</f>
        <v>#N/A</v>
      </c>
      <c r="F415" t="e">
        <f>VLOOKUP('Reported Performance Table'!D415,'Master List'!$B$22:$D$42,3,FALSE)</f>
        <v>#N/A</v>
      </c>
      <c r="G415" s="92" t="e">
        <f>VLOOKUP('Reported Performance Table'!C415,'Master List'!$B$11:$D$19,3,FALSE)</f>
        <v>#N/A</v>
      </c>
      <c r="H415" t="e">
        <f t="shared" si="12"/>
        <v>#N/A</v>
      </c>
      <c r="I415" t="e">
        <f>IF(VLOOKUP('Reported Performance Table'!E415,'Master List'!$B$45:$D$143,3,FALSE)="","No",VLOOKUP('Reported Performance Table'!E415,'Master List'!$B$45:$D$143,3,FALSE))</f>
        <v>#N/A</v>
      </c>
      <c r="J415" s="164" t="str">
        <f>IF('Reported Performance Table'!E415="","",
  IF('Reported Performance Table'!F415="Yes",
   IF('Reported Performance Table'!G415="Premium","Premium_LUNA_CCT","LUNA_CCT"),
   IF('Reported Performance Table'!C415="Outdoor Luminaires",
    IF(OR('Reported Performance Table'!E415="Fuel Pump Canopy Luminaires",'Reported Performance Table'!E415="Sports Lighting"),
     IF('Reported Performance Table'!G415="Premium","Premium_Sports_and_Fuel_Pump_CCT", "Sports_and_Fuel_Pump_CCT"),
     IF('Reported Performance Table'!G415="Premium","Premium_Outdoor_CCT","Outdoor_CCT")),
    IF('Reported Performance Table'!G415="Premium","Premium_CCT","Reported_CCT"))))</f>
        <v/>
      </c>
      <c r="K415" t="str">
        <f>IF('Reported Performance Table'!E415="","",IF(J415="LUNA_CCT",VLOOKUP('Reported Performance Table'!E415,'Master List'!$B$45:$E$143,4,FALSE),"Reported_BUG"))</f>
        <v/>
      </c>
      <c r="L415" t="str">
        <f>IF('Reported Performance Table'!E415="","",IF(AND('Reported Performance Table'!$F415="Yes",OR('Reported Performance Table'!$E415='Master List'!$B$45,'Reported Performance Table'!$E415='Master List'!$B$46,'Reported Performance Table'!$E415='Master List'!$B$47,'Reported Performance Table'!$E415='Master List'!$B$49,'Reported Performance Table'!$E415='Master List'!$B$51,'Reported Performance Table'!$E415='Master List'!$B$115,'Reported Performance Table'!$E415='Master List'!$B$118,'Reported Performance Table'!$E415='Master List'!$B$142)),"LUNA_Dimming","Dimming_Capability_and_Range"))</f>
        <v/>
      </c>
      <c r="M415" s="100" t="e">
        <f>'Reported Performance Table'!#REF!</f>
        <v>#REF!</v>
      </c>
      <c r="N415" s="100" t="e">
        <f>'Reported Performance Table'!#REF!</f>
        <v>#REF!</v>
      </c>
      <c r="O415" s="100" t="e">
        <f>'Reported Performance Table'!#REF!</f>
        <v>#REF!</v>
      </c>
      <c r="P415" t="str">
        <f t="shared" si="13"/>
        <v>No</v>
      </c>
    </row>
    <row r="416" spans="1:16" x14ac:dyDescent="0.25">
      <c r="A416" s="54">
        <v>423</v>
      </c>
      <c r="B416" s="55"/>
      <c r="D416" s="21" t="e">
        <f>VLOOKUP('Reported Performance Table'!D416,'Master List'!$B$22:$C$41,2,FALSE)</f>
        <v>#N/A</v>
      </c>
      <c r="E416" t="e">
        <f>VLOOKUP('Reported Performance Table'!E416,'Master List'!$B$45:$C$143,2,FALSE)</f>
        <v>#N/A</v>
      </c>
      <c r="F416" t="e">
        <f>VLOOKUP('Reported Performance Table'!D416,'Master List'!$B$22:$D$42,3,FALSE)</f>
        <v>#N/A</v>
      </c>
      <c r="G416" s="92" t="e">
        <f>VLOOKUP('Reported Performance Table'!C416,'Master List'!$B$11:$D$19,3,FALSE)</f>
        <v>#N/A</v>
      </c>
      <c r="H416" t="e">
        <f t="shared" si="12"/>
        <v>#N/A</v>
      </c>
      <c r="I416" t="e">
        <f>IF(VLOOKUP('Reported Performance Table'!E416,'Master List'!$B$45:$D$143,3,FALSE)="","No",VLOOKUP('Reported Performance Table'!E416,'Master List'!$B$45:$D$143,3,FALSE))</f>
        <v>#N/A</v>
      </c>
      <c r="J416" s="164" t="str">
        <f>IF('Reported Performance Table'!E416="","",
  IF('Reported Performance Table'!F416="Yes",
   IF('Reported Performance Table'!G416="Premium","Premium_LUNA_CCT","LUNA_CCT"),
   IF('Reported Performance Table'!C416="Outdoor Luminaires",
    IF(OR('Reported Performance Table'!E416="Fuel Pump Canopy Luminaires",'Reported Performance Table'!E416="Sports Lighting"),
     IF('Reported Performance Table'!G416="Premium","Premium_Sports_and_Fuel_Pump_CCT", "Sports_and_Fuel_Pump_CCT"),
     IF('Reported Performance Table'!G416="Premium","Premium_Outdoor_CCT","Outdoor_CCT")),
    IF('Reported Performance Table'!G416="Premium","Premium_CCT","Reported_CCT"))))</f>
        <v/>
      </c>
      <c r="K416" t="str">
        <f>IF('Reported Performance Table'!E416="","",IF(J416="LUNA_CCT",VLOOKUP('Reported Performance Table'!E416,'Master List'!$B$45:$E$143,4,FALSE),"Reported_BUG"))</f>
        <v/>
      </c>
      <c r="L416" t="str">
        <f>IF('Reported Performance Table'!E416="","",IF(AND('Reported Performance Table'!$F416="Yes",OR('Reported Performance Table'!$E416='Master List'!$B$45,'Reported Performance Table'!$E416='Master List'!$B$46,'Reported Performance Table'!$E416='Master List'!$B$47,'Reported Performance Table'!$E416='Master List'!$B$49,'Reported Performance Table'!$E416='Master List'!$B$51,'Reported Performance Table'!$E416='Master List'!$B$115,'Reported Performance Table'!$E416='Master List'!$B$118,'Reported Performance Table'!$E416='Master List'!$B$142)),"LUNA_Dimming","Dimming_Capability_and_Range"))</f>
        <v/>
      </c>
      <c r="M416" s="100" t="e">
        <f>'Reported Performance Table'!#REF!</f>
        <v>#REF!</v>
      </c>
      <c r="N416" s="100" t="e">
        <f>'Reported Performance Table'!#REF!</f>
        <v>#REF!</v>
      </c>
      <c r="O416" s="100" t="e">
        <f>'Reported Performance Table'!#REF!</f>
        <v>#REF!</v>
      </c>
      <c r="P416" t="str">
        <f t="shared" si="13"/>
        <v>No</v>
      </c>
    </row>
    <row r="417" spans="1:16" x14ac:dyDescent="0.25">
      <c r="A417" s="54">
        <v>424</v>
      </c>
      <c r="B417" s="55"/>
      <c r="D417" s="21" t="e">
        <f>VLOOKUP('Reported Performance Table'!D417,'Master List'!$B$22:$C$41,2,FALSE)</f>
        <v>#N/A</v>
      </c>
      <c r="E417" t="e">
        <f>VLOOKUP('Reported Performance Table'!E417,'Master List'!$B$45:$C$143,2,FALSE)</f>
        <v>#N/A</v>
      </c>
      <c r="F417" t="e">
        <f>VLOOKUP('Reported Performance Table'!D417,'Master List'!$B$22:$D$42,3,FALSE)</f>
        <v>#N/A</v>
      </c>
      <c r="G417" s="92" t="e">
        <f>VLOOKUP('Reported Performance Table'!C417,'Master List'!$B$11:$D$19,3,FALSE)</f>
        <v>#N/A</v>
      </c>
      <c r="H417" t="e">
        <f t="shared" si="12"/>
        <v>#N/A</v>
      </c>
      <c r="I417" t="e">
        <f>IF(VLOOKUP('Reported Performance Table'!E417,'Master List'!$B$45:$D$143,3,FALSE)="","No",VLOOKUP('Reported Performance Table'!E417,'Master List'!$B$45:$D$143,3,FALSE))</f>
        <v>#N/A</v>
      </c>
      <c r="J417" s="164" t="str">
        <f>IF('Reported Performance Table'!E417="","",
  IF('Reported Performance Table'!F417="Yes",
   IF('Reported Performance Table'!G417="Premium","Premium_LUNA_CCT","LUNA_CCT"),
   IF('Reported Performance Table'!C417="Outdoor Luminaires",
    IF(OR('Reported Performance Table'!E417="Fuel Pump Canopy Luminaires",'Reported Performance Table'!E417="Sports Lighting"),
     IF('Reported Performance Table'!G417="Premium","Premium_Sports_and_Fuel_Pump_CCT", "Sports_and_Fuel_Pump_CCT"),
     IF('Reported Performance Table'!G417="Premium","Premium_Outdoor_CCT","Outdoor_CCT")),
    IF('Reported Performance Table'!G417="Premium","Premium_CCT","Reported_CCT"))))</f>
        <v/>
      </c>
      <c r="K417" t="str">
        <f>IF('Reported Performance Table'!E417="","",IF(J417="LUNA_CCT",VLOOKUP('Reported Performance Table'!E417,'Master List'!$B$45:$E$143,4,FALSE),"Reported_BUG"))</f>
        <v/>
      </c>
      <c r="L417" t="str">
        <f>IF('Reported Performance Table'!E417="","",IF(AND('Reported Performance Table'!$F417="Yes",OR('Reported Performance Table'!$E417='Master List'!$B$45,'Reported Performance Table'!$E417='Master List'!$B$46,'Reported Performance Table'!$E417='Master List'!$B$47,'Reported Performance Table'!$E417='Master List'!$B$49,'Reported Performance Table'!$E417='Master List'!$B$51,'Reported Performance Table'!$E417='Master List'!$B$115,'Reported Performance Table'!$E417='Master List'!$B$118,'Reported Performance Table'!$E417='Master List'!$B$142)),"LUNA_Dimming","Dimming_Capability_and_Range"))</f>
        <v/>
      </c>
      <c r="M417" s="100" t="e">
        <f>'Reported Performance Table'!#REF!</f>
        <v>#REF!</v>
      </c>
      <c r="N417" s="100" t="e">
        <f>'Reported Performance Table'!#REF!</f>
        <v>#REF!</v>
      </c>
      <c r="O417" s="100" t="e">
        <f>'Reported Performance Table'!#REF!</f>
        <v>#REF!</v>
      </c>
      <c r="P417" t="str">
        <f t="shared" si="13"/>
        <v>No</v>
      </c>
    </row>
    <row r="418" spans="1:16" x14ac:dyDescent="0.25">
      <c r="A418" s="54">
        <v>425</v>
      </c>
      <c r="B418" s="55"/>
      <c r="D418" s="21" t="e">
        <f>VLOOKUP('Reported Performance Table'!D418,'Master List'!$B$22:$C$41,2,FALSE)</f>
        <v>#N/A</v>
      </c>
      <c r="E418" t="e">
        <f>VLOOKUP('Reported Performance Table'!E418,'Master List'!$B$45:$C$143,2,FALSE)</f>
        <v>#N/A</v>
      </c>
      <c r="F418" t="e">
        <f>VLOOKUP('Reported Performance Table'!D418,'Master List'!$B$22:$D$42,3,FALSE)</f>
        <v>#N/A</v>
      </c>
      <c r="G418" s="92" t="e">
        <f>VLOOKUP('Reported Performance Table'!C418,'Master List'!$B$11:$D$19,3,FALSE)</f>
        <v>#N/A</v>
      </c>
      <c r="H418" t="e">
        <f t="shared" si="12"/>
        <v>#N/A</v>
      </c>
      <c r="I418" t="e">
        <f>IF(VLOOKUP('Reported Performance Table'!E418,'Master List'!$B$45:$D$143,3,FALSE)="","No",VLOOKUP('Reported Performance Table'!E418,'Master List'!$B$45:$D$143,3,FALSE))</f>
        <v>#N/A</v>
      </c>
      <c r="J418" s="164" t="str">
        <f>IF('Reported Performance Table'!E418="","",
  IF('Reported Performance Table'!F418="Yes",
   IF('Reported Performance Table'!G418="Premium","Premium_LUNA_CCT","LUNA_CCT"),
   IF('Reported Performance Table'!C418="Outdoor Luminaires",
    IF(OR('Reported Performance Table'!E418="Fuel Pump Canopy Luminaires",'Reported Performance Table'!E418="Sports Lighting"),
     IF('Reported Performance Table'!G418="Premium","Premium_Sports_and_Fuel_Pump_CCT", "Sports_and_Fuel_Pump_CCT"),
     IF('Reported Performance Table'!G418="Premium","Premium_Outdoor_CCT","Outdoor_CCT")),
    IF('Reported Performance Table'!G418="Premium","Premium_CCT","Reported_CCT"))))</f>
        <v/>
      </c>
      <c r="K418" t="str">
        <f>IF('Reported Performance Table'!E418="","",IF(J418="LUNA_CCT",VLOOKUP('Reported Performance Table'!E418,'Master List'!$B$45:$E$143,4,FALSE),"Reported_BUG"))</f>
        <v/>
      </c>
      <c r="L418" t="str">
        <f>IF('Reported Performance Table'!E418="","",IF(AND('Reported Performance Table'!$F418="Yes",OR('Reported Performance Table'!$E418='Master List'!$B$45,'Reported Performance Table'!$E418='Master List'!$B$46,'Reported Performance Table'!$E418='Master List'!$B$47,'Reported Performance Table'!$E418='Master List'!$B$49,'Reported Performance Table'!$E418='Master List'!$B$51,'Reported Performance Table'!$E418='Master List'!$B$115,'Reported Performance Table'!$E418='Master List'!$B$118,'Reported Performance Table'!$E418='Master List'!$B$142)),"LUNA_Dimming","Dimming_Capability_and_Range"))</f>
        <v/>
      </c>
      <c r="M418" s="100" t="e">
        <f>'Reported Performance Table'!#REF!</f>
        <v>#REF!</v>
      </c>
      <c r="N418" s="100" t="e">
        <f>'Reported Performance Table'!#REF!</f>
        <v>#REF!</v>
      </c>
      <c r="O418" s="100" t="e">
        <f>'Reported Performance Table'!#REF!</f>
        <v>#REF!</v>
      </c>
      <c r="P418" t="str">
        <f t="shared" si="13"/>
        <v>No</v>
      </c>
    </row>
    <row r="419" spans="1:16" x14ac:dyDescent="0.25">
      <c r="A419" s="54">
        <v>426</v>
      </c>
      <c r="B419" s="55"/>
      <c r="D419" s="21" t="e">
        <f>VLOOKUP('Reported Performance Table'!D419,'Master List'!$B$22:$C$41,2,FALSE)</f>
        <v>#N/A</v>
      </c>
      <c r="E419" t="e">
        <f>VLOOKUP('Reported Performance Table'!E419,'Master List'!$B$45:$C$143,2,FALSE)</f>
        <v>#N/A</v>
      </c>
      <c r="F419" t="e">
        <f>VLOOKUP('Reported Performance Table'!D419,'Master List'!$B$22:$D$42,3,FALSE)</f>
        <v>#N/A</v>
      </c>
      <c r="G419" s="92" t="e">
        <f>VLOOKUP('Reported Performance Table'!C419,'Master List'!$B$11:$D$19,3,FALSE)</f>
        <v>#N/A</v>
      </c>
      <c r="H419" t="e">
        <f t="shared" si="12"/>
        <v>#N/A</v>
      </c>
      <c r="I419" t="e">
        <f>IF(VLOOKUP('Reported Performance Table'!E419,'Master List'!$B$45:$D$143,3,FALSE)="","No",VLOOKUP('Reported Performance Table'!E419,'Master List'!$B$45:$D$143,3,FALSE))</f>
        <v>#N/A</v>
      </c>
      <c r="J419" s="164" t="str">
        <f>IF('Reported Performance Table'!E419="","",
  IF('Reported Performance Table'!F419="Yes",
   IF('Reported Performance Table'!G419="Premium","Premium_LUNA_CCT","LUNA_CCT"),
   IF('Reported Performance Table'!C419="Outdoor Luminaires",
    IF(OR('Reported Performance Table'!E419="Fuel Pump Canopy Luminaires",'Reported Performance Table'!E419="Sports Lighting"),
     IF('Reported Performance Table'!G419="Premium","Premium_Sports_and_Fuel_Pump_CCT", "Sports_and_Fuel_Pump_CCT"),
     IF('Reported Performance Table'!G419="Premium","Premium_Outdoor_CCT","Outdoor_CCT")),
    IF('Reported Performance Table'!G419="Premium","Premium_CCT","Reported_CCT"))))</f>
        <v/>
      </c>
      <c r="K419" t="str">
        <f>IF('Reported Performance Table'!E419="","",IF(J419="LUNA_CCT",VLOOKUP('Reported Performance Table'!E419,'Master List'!$B$45:$E$143,4,FALSE),"Reported_BUG"))</f>
        <v/>
      </c>
      <c r="L419" t="str">
        <f>IF('Reported Performance Table'!E419="","",IF(AND('Reported Performance Table'!$F419="Yes",OR('Reported Performance Table'!$E419='Master List'!$B$45,'Reported Performance Table'!$E419='Master List'!$B$46,'Reported Performance Table'!$E419='Master List'!$B$47,'Reported Performance Table'!$E419='Master List'!$B$49,'Reported Performance Table'!$E419='Master List'!$B$51,'Reported Performance Table'!$E419='Master List'!$B$115,'Reported Performance Table'!$E419='Master List'!$B$118,'Reported Performance Table'!$E419='Master List'!$B$142)),"LUNA_Dimming","Dimming_Capability_and_Range"))</f>
        <v/>
      </c>
      <c r="M419" s="100" t="e">
        <f>'Reported Performance Table'!#REF!</f>
        <v>#REF!</v>
      </c>
      <c r="N419" s="100" t="e">
        <f>'Reported Performance Table'!#REF!</f>
        <v>#REF!</v>
      </c>
      <c r="O419" s="100" t="e">
        <f>'Reported Performance Table'!#REF!</f>
        <v>#REF!</v>
      </c>
      <c r="P419" t="str">
        <f t="shared" si="13"/>
        <v>No</v>
      </c>
    </row>
    <row r="420" spans="1:16" x14ac:dyDescent="0.25">
      <c r="A420" s="54">
        <v>427</v>
      </c>
      <c r="B420" s="55"/>
      <c r="D420" s="21" t="e">
        <f>VLOOKUP('Reported Performance Table'!D420,'Master List'!$B$22:$C$41,2,FALSE)</f>
        <v>#N/A</v>
      </c>
      <c r="E420" t="e">
        <f>VLOOKUP('Reported Performance Table'!E420,'Master List'!$B$45:$C$143,2,FALSE)</f>
        <v>#N/A</v>
      </c>
      <c r="F420" t="e">
        <f>VLOOKUP('Reported Performance Table'!D420,'Master List'!$B$22:$D$42,3,FALSE)</f>
        <v>#N/A</v>
      </c>
      <c r="G420" s="92" t="e">
        <f>VLOOKUP('Reported Performance Table'!C420,'Master List'!$B$11:$D$19,3,FALSE)</f>
        <v>#N/A</v>
      </c>
      <c r="H420" t="e">
        <f t="shared" si="12"/>
        <v>#N/A</v>
      </c>
      <c r="I420" t="e">
        <f>IF(VLOOKUP('Reported Performance Table'!E420,'Master List'!$B$45:$D$143,3,FALSE)="","No",VLOOKUP('Reported Performance Table'!E420,'Master List'!$B$45:$D$143,3,FALSE))</f>
        <v>#N/A</v>
      </c>
      <c r="J420" s="164" t="str">
        <f>IF('Reported Performance Table'!E420="","",
  IF('Reported Performance Table'!F420="Yes",
   IF('Reported Performance Table'!G420="Premium","Premium_LUNA_CCT","LUNA_CCT"),
   IF('Reported Performance Table'!C420="Outdoor Luminaires",
    IF(OR('Reported Performance Table'!E420="Fuel Pump Canopy Luminaires",'Reported Performance Table'!E420="Sports Lighting"),
     IF('Reported Performance Table'!G420="Premium","Premium_Sports_and_Fuel_Pump_CCT", "Sports_and_Fuel_Pump_CCT"),
     IF('Reported Performance Table'!G420="Premium","Premium_Outdoor_CCT","Outdoor_CCT")),
    IF('Reported Performance Table'!G420="Premium","Premium_CCT","Reported_CCT"))))</f>
        <v/>
      </c>
      <c r="K420" t="str">
        <f>IF('Reported Performance Table'!E420="","",IF(J420="LUNA_CCT",VLOOKUP('Reported Performance Table'!E420,'Master List'!$B$45:$E$143,4,FALSE),"Reported_BUG"))</f>
        <v/>
      </c>
      <c r="L420" t="str">
        <f>IF('Reported Performance Table'!E420="","",IF(AND('Reported Performance Table'!$F420="Yes",OR('Reported Performance Table'!$E420='Master List'!$B$45,'Reported Performance Table'!$E420='Master List'!$B$46,'Reported Performance Table'!$E420='Master List'!$B$47,'Reported Performance Table'!$E420='Master List'!$B$49,'Reported Performance Table'!$E420='Master List'!$B$51,'Reported Performance Table'!$E420='Master List'!$B$115,'Reported Performance Table'!$E420='Master List'!$B$118,'Reported Performance Table'!$E420='Master List'!$B$142)),"LUNA_Dimming","Dimming_Capability_and_Range"))</f>
        <v/>
      </c>
      <c r="M420" s="100" t="e">
        <f>'Reported Performance Table'!#REF!</f>
        <v>#REF!</v>
      </c>
      <c r="N420" s="100" t="e">
        <f>'Reported Performance Table'!#REF!</f>
        <v>#REF!</v>
      </c>
      <c r="O420" s="100" t="e">
        <f>'Reported Performance Table'!#REF!</f>
        <v>#REF!</v>
      </c>
      <c r="P420" t="str">
        <f t="shared" si="13"/>
        <v>No</v>
      </c>
    </row>
    <row r="421" spans="1:16" x14ac:dyDescent="0.25">
      <c r="A421" s="54">
        <v>428</v>
      </c>
      <c r="B421" s="55"/>
      <c r="D421" s="21" t="e">
        <f>VLOOKUP('Reported Performance Table'!D421,'Master List'!$B$22:$C$41,2,FALSE)</f>
        <v>#N/A</v>
      </c>
      <c r="E421" t="e">
        <f>VLOOKUP('Reported Performance Table'!E421,'Master List'!$B$45:$C$143,2,FALSE)</f>
        <v>#N/A</v>
      </c>
      <c r="F421" t="e">
        <f>VLOOKUP('Reported Performance Table'!D421,'Master List'!$B$22:$D$42,3,FALSE)</f>
        <v>#N/A</v>
      </c>
      <c r="G421" s="92" t="e">
        <f>VLOOKUP('Reported Performance Table'!C421,'Master List'!$B$11:$D$19,3,FALSE)</f>
        <v>#N/A</v>
      </c>
      <c r="H421" t="e">
        <f t="shared" si="12"/>
        <v>#N/A</v>
      </c>
      <c r="I421" t="e">
        <f>IF(VLOOKUP('Reported Performance Table'!E421,'Master List'!$B$45:$D$143,3,FALSE)="","No",VLOOKUP('Reported Performance Table'!E421,'Master List'!$B$45:$D$143,3,FALSE))</f>
        <v>#N/A</v>
      </c>
      <c r="J421" s="164" t="str">
        <f>IF('Reported Performance Table'!E421="","",
  IF('Reported Performance Table'!F421="Yes",
   IF('Reported Performance Table'!G421="Premium","Premium_LUNA_CCT","LUNA_CCT"),
   IF('Reported Performance Table'!C421="Outdoor Luminaires",
    IF(OR('Reported Performance Table'!E421="Fuel Pump Canopy Luminaires",'Reported Performance Table'!E421="Sports Lighting"),
     IF('Reported Performance Table'!G421="Premium","Premium_Sports_and_Fuel_Pump_CCT", "Sports_and_Fuel_Pump_CCT"),
     IF('Reported Performance Table'!G421="Premium","Premium_Outdoor_CCT","Outdoor_CCT")),
    IF('Reported Performance Table'!G421="Premium","Premium_CCT","Reported_CCT"))))</f>
        <v/>
      </c>
      <c r="K421" t="str">
        <f>IF('Reported Performance Table'!E421="","",IF(J421="LUNA_CCT",VLOOKUP('Reported Performance Table'!E421,'Master List'!$B$45:$E$143,4,FALSE),"Reported_BUG"))</f>
        <v/>
      </c>
      <c r="L421" t="str">
        <f>IF('Reported Performance Table'!E421="","",IF(AND('Reported Performance Table'!$F421="Yes",OR('Reported Performance Table'!$E421='Master List'!$B$45,'Reported Performance Table'!$E421='Master List'!$B$46,'Reported Performance Table'!$E421='Master List'!$B$47,'Reported Performance Table'!$E421='Master List'!$B$49,'Reported Performance Table'!$E421='Master List'!$B$51,'Reported Performance Table'!$E421='Master List'!$B$115,'Reported Performance Table'!$E421='Master List'!$B$118,'Reported Performance Table'!$E421='Master List'!$B$142)),"LUNA_Dimming","Dimming_Capability_and_Range"))</f>
        <v/>
      </c>
      <c r="M421" s="100" t="e">
        <f>'Reported Performance Table'!#REF!</f>
        <v>#REF!</v>
      </c>
      <c r="N421" s="100" t="e">
        <f>'Reported Performance Table'!#REF!</f>
        <v>#REF!</v>
      </c>
      <c r="O421" s="100" t="e">
        <f>'Reported Performance Table'!#REF!</f>
        <v>#REF!</v>
      </c>
      <c r="P421" t="str">
        <f t="shared" si="13"/>
        <v>No</v>
      </c>
    </row>
    <row r="422" spans="1:16" x14ac:dyDescent="0.25">
      <c r="A422" s="54">
        <v>429</v>
      </c>
      <c r="B422" s="55"/>
      <c r="D422" s="21" t="e">
        <f>VLOOKUP('Reported Performance Table'!D422,'Master List'!$B$22:$C$41,2,FALSE)</f>
        <v>#N/A</v>
      </c>
      <c r="E422" t="e">
        <f>VLOOKUP('Reported Performance Table'!E422,'Master List'!$B$45:$C$143,2,FALSE)</f>
        <v>#N/A</v>
      </c>
      <c r="F422" t="e">
        <f>VLOOKUP('Reported Performance Table'!D422,'Master List'!$B$22:$D$42,3,FALSE)</f>
        <v>#N/A</v>
      </c>
      <c r="G422" s="92" t="e">
        <f>VLOOKUP('Reported Performance Table'!C422,'Master List'!$B$11:$D$19,3,FALSE)</f>
        <v>#N/A</v>
      </c>
      <c r="H422" t="e">
        <f t="shared" si="12"/>
        <v>#N/A</v>
      </c>
      <c r="I422" t="e">
        <f>IF(VLOOKUP('Reported Performance Table'!E422,'Master List'!$B$45:$D$143,3,FALSE)="","No",VLOOKUP('Reported Performance Table'!E422,'Master List'!$B$45:$D$143,3,FALSE))</f>
        <v>#N/A</v>
      </c>
      <c r="J422" s="164" t="str">
        <f>IF('Reported Performance Table'!E422="","",
  IF('Reported Performance Table'!F422="Yes",
   IF('Reported Performance Table'!G422="Premium","Premium_LUNA_CCT","LUNA_CCT"),
   IF('Reported Performance Table'!C422="Outdoor Luminaires",
    IF(OR('Reported Performance Table'!E422="Fuel Pump Canopy Luminaires",'Reported Performance Table'!E422="Sports Lighting"),
     IF('Reported Performance Table'!G422="Premium","Premium_Sports_and_Fuel_Pump_CCT", "Sports_and_Fuel_Pump_CCT"),
     IF('Reported Performance Table'!G422="Premium","Premium_Outdoor_CCT","Outdoor_CCT")),
    IF('Reported Performance Table'!G422="Premium","Premium_CCT","Reported_CCT"))))</f>
        <v/>
      </c>
      <c r="K422" t="str">
        <f>IF('Reported Performance Table'!E422="","",IF(J422="LUNA_CCT",VLOOKUP('Reported Performance Table'!E422,'Master List'!$B$45:$E$143,4,FALSE),"Reported_BUG"))</f>
        <v/>
      </c>
      <c r="L422" t="str">
        <f>IF('Reported Performance Table'!E422="","",IF(AND('Reported Performance Table'!$F422="Yes",OR('Reported Performance Table'!$E422='Master List'!$B$45,'Reported Performance Table'!$E422='Master List'!$B$46,'Reported Performance Table'!$E422='Master List'!$B$47,'Reported Performance Table'!$E422='Master List'!$B$49,'Reported Performance Table'!$E422='Master List'!$B$51,'Reported Performance Table'!$E422='Master List'!$B$115,'Reported Performance Table'!$E422='Master List'!$B$118,'Reported Performance Table'!$E422='Master List'!$B$142)),"LUNA_Dimming","Dimming_Capability_and_Range"))</f>
        <v/>
      </c>
      <c r="M422" s="100" t="e">
        <f>'Reported Performance Table'!#REF!</f>
        <v>#REF!</v>
      </c>
      <c r="N422" s="100" t="e">
        <f>'Reported Performance Table'!#REF!</f>
        <v>#REF!</v>
      </c>
      <c r="O422" s="100" t="e">
        <f>'Reported Performance Table'!#REF!</f>
        <v>#REF!</v>
      </c>
      <c r="P422" t="str">
        <f t="shared" si="13"/>
        <v>No</v>
      </c>
    </row>
    <row r="423" spans="1:16" x14ac:dyDescent="0.25">
      <c r="A423" s="54">
        <v>430</v>
      </c>
      <c r="B423" s="55"/>
      <c r="D423" s="21" t="e">
        <f>VLOOKUP('Reported Performance Table'!D423,'Master List'!$B$22:$C$41,2,FALSE)</f>
        <v>#N/A</v>
      </c>
      <c r="E423" t="e">
        <f>VLOOKUP('Reported Performance Table'!E423,'Master List'!$B$45:$C$143,2,FALSE)</f>
        <v>#N/A</v>
      </c>
      <c r="F423" t="e">
        <f>VLOOKUP('Reported Performance Table'!D423,'Master List'!$B$22:$D$42,3,FALSE)</f>
        <v>#N/A</v>
      </c>
      <c r="G423" s="92" t="e">
        <f>VLOOKUP('Reported Performance Table'!C423,'Master List'!$B$11:$D$19,3,FALSE)</f>
        <v>#N/A</v>
      </c>
      <c r="H423" t="e">
        <f t="shared" si="12"/>
        <v>#N/A</v>
      </c>
      <c r="I423" t="e">
        <f>IF(VLOOKUP('Reported Performance Table'!E423,'Master List'!$B$45:$D$143,3,FALSE)="","No",VLOOKUP('Reported Performance Table'!E423,'Master List'!$B$45:$D$143,3,FALSE))</f>
        <v>#N/A</v>
      </c>
      <c r="J423" s="164" t="str">
        <f>IF('Reported Performance Table'!E423="","",
  IF('Reported Performance Table'!F423="Yes",
   IF('Reported Performance Table'!G423="Premium","Premium_LUNA_CCT","LUNA_CCT"),
   IF('Reported Performance Table'!C423="Outdoor Luminaires",
    IF(OR('Reported Performance Table'!E423="Fuel Pump Canopy Luminaires",'Reported Performance Table'!E423="Sports Lighting"),
     IF('Reported Performance Table'!G423="Premium","Premium_Sports_and_Fuel_Pump_CCT", "Sports_and_Fuel_Pump_CCT"),
     IF('Reported Performance Table'!G423="Premium","Premium_Outdoor_CCT","Outdoor_CCT")),
    IF('Reported Performance Table'!G423="Premium","Premium_CCT","Reported_CCT"))))</f>
        <v/>
      </c>
      <c r="K423" t="str">
        <f>IF('Reported Performance Table'!E423="","",IF(J423="LUNA_CCT",VLOOKUP('Reported Performance Table'!E423,'Master List'!$B$45:$E$143,4,FALSE),"Reported_BUG"))</f>
        <v/>
      </c>
      <c r="L423" t="str">
        <f>IF('Reported Performance Table'!E423="","",IF(AND('Reported Performance Table'!$F423="Yes",OR('Reported Performance Table'!$E423='Master List'!$B$45,'Reported Performance Table'!$E423='Master List'!$B$46,'Reported Performance Table'!$E423='Master List'!$B$47,'Reported Performance Table'!$E423='Master List'!$B$49,'Reported Performance Table'!$E423='Master List'!$B$51,'Reported Performance Table'!$E423='Master List'!$B$115,'Reported Performance Table'!$E423='Master List'!$B$118,'Reported Performance Table'!$E423='Master List'!$B$142)),"LUNA_Dimming","Dimming_Capability_and_Range"))</f>
        <v/>
      </c>
      <c r="M423" s="100" t="e">
        <f>'Reported Performance Table'!#REF!</f>
        <v>#REF!</v>
      </c>
      <c r="N423" s="100" t="e">
        <f>'Reported Performance Table'!#REF!</f>
        <v>#REF!</v>
      </c>
      <c r="O423" s="100" t="e">
        <f>'Reported Performance Table'!#REF!</f>
        <v>#REF!</v>
      </c>
      <c r="P423" t="str">
        <f t="shared" si="13"/>
        <v>No</v>
      </c>
    </row>
    <row r="424" spans="1:16" x14ac:dyDescent="0.25">
      <c r="A424" s="54">
        <v>431</v>
      </c>
      <c r="B424" s="55"/>
      <c r="D424" s="21" t="e">
        <f>VLOOKUP('Reported Performance Table'!D424,'Master List'!$B$22:$C$41,2,FALSE)</f>
        <v>#N/A</v>
      </c>
      <c r="E424" t="e">
        <f>VLOOKUP('Reported Performance Table'!E424,'Master List'!$B$45:$C$143,2,FALSE)</f>
        <v>#N/A</v>
      </c>
      <c r="F424" t="e">
        <f>VLOOKUP('Reported Performance Table'!D424,'Master List'!$B$22:$D$42,3,FALSE)</f>
        <v>#N/A</v>
      </c>
      <c r="G424" s="92" t="e">
        <f>VLOOKUP('Reported Performance Table'!C424,'Master List'!$B$11:$D$19,3,FALSE)</f>
        <v>#N/A</v>
      </c>
      <c r="H424" t="e">
        <f t="shared" si="12"/>
        <v>#N/A</v>
      </c>
      <c r="I424" t="e">
        <f>IF(VLOOKUP('Reported Performance Table'!E424,'Master List'!$B$45:$D$143,3,FALSE)="","No",VLOOKUP('Reported Performance Table'!E424,'Master List'!$B$45:$D$143,3,FALSE))</f>
        <v>#N/A</v>
      </c>
      <c r="J424" s="164" t="str">
        <f>IF('Reported Performance Table'!E424="","",
  IF('Reported Performance Table'!F424="Yes",
   IF('Reported Performance Table'!G424="Premium","Premium_LUNA_CCT","LUNA_CCT"),
   IF('Reported Performance Table'!C424="Outdoor Luminaires",
    IF(OR('Reported Performance Table'!E424="Fuel Pump Canopy Luminaires",'Reported Performance Table'!E424="Sports Lighting"),
     IF('Reported Performance Table'!G424="Premium","Premium_Sports_and_Fuel_Pump_CCT", "Sports_and_Fuel_Pump_CCT"),
     IF('Reported Performance Table'!G424="Premium","Premium_Outdoor_CCT","Outdoor_CCT")),
    IF('Reported Performance Table'!G424="Premium","Premium_CCT","Reported_CCT"))))</f>
        <v/>
      </c>
      <c r="K424" t="str">
        <f>IF('Reported Performance Table'!E424="","",IF(J424="LUNA_CCT",VLOOKUP('Reported Performance Table'!E424,'Master List'!$B$45:$E$143,4,FALSE),"Reported_BUG"))</f>
        <v/>
      </c>
      <c r="L424" t="str">
        <f>IF('Reported Performance Table'!E424="","",IF(AND('Reported Performance Table'!$F424="Yes",OR('Reported Performance Table'!$E424='Master List'!$B$45,'Reported Performance Table'!$E424='Master List'!$B$46,'Reported Performance Table'!$E424='Master List'!$B$47,'Reported Performance Table'!$E424='Master List'!$B$49,'Reported Performance Table'!$E424='Master List'!$B$51,'Reported Performance Table'!$E424='Master List'!$B$115,'Reported Performance Table'!$E424='Master List'!$B$118,'Reported Performance Table'!$E424='Master List'!$B$142)),"LUNA_Dimming","Dimming_Capability_and_Range"))</f>
        <v/>
      </c>
      <c r="M424" s="100" t="e">
        <f>'Reported Performance Table'!#REF!</f>
        <v>#REF!</v>
      </c>
      <c r="N424" s="100" t="e">
        <f>'Reported Performance Table'!#REF!</f>
        <v>#REF!</v>
      </c>
      <c r="O424" s="100" t="e">
        <f>'Reported Performance Table'!#REF!</f>
        <v>#REF!</v>
      </c>
      <c r="P424" t="str">
        <f t="shared" si="13"/>
        <v>No</v>
      </c>
    </row>
    <row r="425" spans="1:16" x14ac:dyDescent="0.25">
      <c r="A425" s="54">
        <v>432</v>
      </c>
      <c r="B425" s="55"/>
      <c r="D425" s="21" t="e">
        <f>VLOOKUP('Reported Performance Table'!D425,'Master List'!$B$22:$C$41,2,FALSE)</f>
        <v>#N/A</v>
      </c>
      <c r="E425" t="e">
        <f>VLOOKUP('Reported Performance Table'!E425,'Master List'!$B$45:$C$143,2,FALSE)</f>
        <v>#N/A</v>
      </c>
      <c r="F425" t="e">
        <f>VLOOKUP('Reported Performance Table'!D425,'Master List'!$B$22:$D$42,3,FALSE)</f>
        <v>#N/A</v>
      </c>
      <c r="G425" s="92" t="e">
        <f>VLOOKUP('Reported Performance Table'!C425,'Master List'!$B$11:$D$19,3,FALSE)</f>
        <v>#N/A</v>
      </c>
      <c r="H425" t="e">
        <f t="shared" si="12"/>
        <v>#N/A</v>
      </c>
      <c r="I425" t="e">
        <f>IF(VLOOKUP('Reported Performance Table'!E425,'Master List'!$B$45:$D$143,3,FALSE)="","No",VLOOKUP('Reported Performance Table'!E425,'Master List'!$B$45:$D$143,3,FALSE))</f>
        <v>#N/A</v>
      </c>
      <c r="J425" s="164" t="str">
        <f>IF('Reported Performance Table'!E425="","",
  IF('Reported Performance Table'!F425="Yes",
   IF('Reported Performance Table'!G425="Premium","Premium_LUNA_CCT","LUNA_CCT"),
   IF('Reported Performance Table'!C425="Outdoor Luminaires",
    IF(OR('Reported Performance Table'!E425="Fuel Pump Canopy Luminaires",'Reported Performance Table'!E425="Sports Lighting"),
     IF('Reported Performance Table'!G425="Premium","Premium_Sports_and_Fuel_Pump_CCT", "Sports_and_Fuel_Pump_CCT"),
     IF('Reported Performance Table'!G425="Premium","Premium_Outdoor_CCT","Outdoor_CCT")),
    IF('Reported Performance Table'!G425="Premium","Premium_CCT","Reported_CCT"))))</f>
        <v/>
      </c>
      <c r="K425" t="str">
        <f>IF('Reported Performance Table'!E425="","",IF(J425="LUNA_CCT",VLOOKUP('Reported Performance Table'!E425,'Master List'!$B$45:$E$143,4,FALSE),"Reported_BUG"))</f>
        <v/>
      </c>
      <c r="L425" t="str">
        <f>IF('Reported Performance Table'!E425="","",IF(AND('Reported Performance Table'!$F425="Yes",OR('Reported Performance Table'!$E425='Master List'!$B$45,'Reported Performance Table'!$E425='Master List'!$B$46,'Reported Performance Table'!$E425='Master List'!$B$47,'Reported Performance Table'!$E425='Master List'!$B$49,'Reported Performance Table'!$E425='Master List'!$B$51,'Reported Performance Table'!$E425='Master List'!$B$115,'Reported Performance Table'!$E425='Master List'!$B$118,'Reported Performance Table'!$E425='Master List'!$B$142)),"LUNA_Dimming","Dimming_Capability_and_Range"))</f>
        <v/>
      </c>
      <c r="M425" s="100" t="e">
        <f>'Reported Performance Table'!#REF!</f>
        <v>#REF!</v>
      </c>
      <c r="N425" s="100" t="e">
        <f>'Reported Performance Table'!#REF!</f>
        <v>#REF!</v>
      </c>
      <c r="O425" s="100" t="e">
        <f>'Reported Performance Table'!#REF!</f>
        <v>#REF!</v>
      </c>
      <c r="P425" t="str">
        <f t="shared" si="13"/>
        <v>No</v>
      </c>
    </row>
    <row r="426" spans="1:16" x14ac:dyDescent="0.25">
      <c r="A426" s="54">
        <v>433</v>
      </c>
      <c r="B426" s="55"/>
      <c r="D426" s="21" t="e">
        <f>VLOOKUP('Reported Performance Table'!D426,'Master List'!$B$22:$C$41,2,FALSE)</f>
        <v>#N/A</v>
      </c>
      <c r="E426" t="e">
        <f>VLOOKUP('Reported Performance Table'!E426,'Master List'!$B$45:$C$143,2,FALSE)</f>
        <v>#N/A</v>
      </c>
      <c r="F426" t="e">
        <f>VLOOKUP('Reported Performance Table'!D426,'Master List'!$B$22:$D$42,3,FALSE)</f>
        <v>#N/A</v>
      </c>
      <c r="G426" s="92" t="e">
        <f>VLOOKUP('Reported Performance Table'!C426,'Master List'!$B$11:$D$19,3,FALSE)</f>
        <v>#N/A</v>
      </c>
      <c r="H426" t="e">
        <f t="shared" si="12"/>
        <v>#N/A</v>
      </c>
      <c r="I426" t="e">
        <f>IF(VLOOKUP('Reported Performance Table'!E426,'Master List'!$B$45:$D$143,3,FALSE)="","No",VLOOKUP('Reported Performance Table'!E426,'Master List'!$B$45:$D$143,3,FALSE))</f>
        <v>#N/A</v>
      </c>
      <c r="J426" s="164" t="str">
        <f>IF('Reported Performance Table'!E426="","",
  IF('Reported Performance Table'!F426="Yes",
   IF('Reported Performance Table'!G426="Premium","Premium_LUNA_CCT","LUNA_CCT"),
   IF('Reported Performance Table'!C426="Outdoor Luminaires",
    IF(OR('Reported Performance Table'!E426="Fuel Pump Canopy Luminaires",'Reported Performance Table'!E426="Sports Lighting"),
     IF('Reported Performance Table'!G426="Premium","Premium_Sports_and_Fuel_Pump_CCT", "Sports_and_Fuel_Pump_CCT"),
     IF('Reported Performance Table'!G426="Premium","Premium_Outdoor_CCT","Outdoor_CCT")),
    IF('Reported Performance Table'!G426="Premium","Premium_CCT","Reported_CCT"))))</f>
        <v/>
      </c>
      <c r="K426" t="str">
        <f>IF('Reported Performance Table'!E426="","",IF(J426="LUNA_CCT",VLOOKUP('Reported Performance Table'!E426,'Master List'!$B$45:$E$143,4,FALSE),"Reported_BUG"))</f>
        <v/>
      </c>
      <c r="L426" t="str">
        <f>IF('Reported Performance Table'!E426="","",IF(AND('Reported Performance Table'!$F426="Yes",OR('Reported Performance Table'!$E426='Master List'!$B$45,'Reported Performance Table'!$E426='Master List'!$B$46,'Reported Performance Table'!$E426='Master List'!$B$47,'Reported Performance Table'!$E426='Master List'!$B$49,'Reported Performance Table'!$E426='Master List'!$B$51,'Reported Performance Table'!$E426='Master List'!$B$115,'Reported Performance Table'!$E426='Master List'!$B$118,'Reported Performance Table'!$E426='Master List'!$B$142)),"LUNA_Dimming","Dimming_Capability_and_Range"))</f>
        <v/>
      </c>
      <c r="M426" s="100" t="e">
        <f>'Reported Performance Table'!#REF!</f>
        <v>#REF!</v>
      </c>
      <c r="N426" s="100" t="e">
        <f>'Reported Performance Table'!#REF!</f>
        <v>#REF!</v>
      </c>
      <c r="O426" s="100" t="e">
        <f>'Reported Performance Table'!#REF!</f>
        <v>#REF!</v>
      </c>
      <c r="P426" t="str">
        <f t="shared" si="13"/>
        <v>No</v>
      </c>
    </row>
    <row r="427" spans="1:16" x14ac:dyDescent="0.25">
      <c r="A427" s="54">
        <v>434</v>
      </c>
      <c r="B427" s="55"/>
      <c r="D427" s="21" t="e">
        <f>VLOOKUP('Reported Performance Table'!D427,'Master List'!$B$22:$C$41,2,FALSE)</f>
        <v>#N/A</v>
      </c>
      <c r="E427" t="e">
        <f>VLOOKUP('Reported Performance Table'!E427,'Master List'!$B$45:$C$143,2,FALSE)</f>
        <v>#N/A</v>
      </c>
      <c r="F427" t="e">
        <f>VLOOKUP('Reported Performance Table'!D427,'Master List'!$B$22:$D$42,3,FALSE)</f>
        <v>#N/A</v>
      </c>
      <c r="G427" s="92" t="e">
        <f>VLOOKUP('Reported Performance Table'!C427,'Master List'!$B$11:$D$19,3,FALSE)</f>
        <v>#N/A</v>
      </c>
      <c r="H427" t="e">
        <f t="shared" si="12"/>
        <v>#N/A</v>
      </c>
      <c r="I427" t="e">
        <f>IF(VLOOKUP('Reported Performance Table'!E427,'Master List'!$B$45:$D$143,3,FALSE)="","No",VLOOKUP('Reported Performance Table'!E427,'Master List'!$B$45:$D$143,3,FALSE))</f>
        <v>#N/A</v>
      </c>
      <c r="J427" s="164" t="str">
        <f>IF('Reported Performance Table'!E427="","",
  IF('Reported Performance Table'!F427="Yes",
   IF('Reported Performance Table'!G427="Premium","Premium_LUNA_CCT","LUNA_CCT"),
   IF('Reported Performance Table'!C427="Outdoor Luminaires",
    IF(OR('Reported Performance Table'!E427="Fuel Pump Canopy Luminaires",'Reported Performance Table'!E427="Sports Lighting"),
     IF('Reported Performance Table'!G427="Premium","Premium_Sports_and_Fuel_Pump_CCT", "Sports_and_Fuel_Pump_CCT"),
     IF('Reported Performance Table'!G427="Premium","Premium_Outdoor_CCT","Outdoor_CCT")),
    IF('Reported Performance Table'!G427="Premium","Premium_CCT","Reported_CCT"))))</f>
        <v/>
      </c>
      <c r="K427" t="str">
        <f>IF('Reported Performance Table'!E427="","",IF(J427="LUNA_CCT",VLOOKUP('Reported Performance Table'!E427,'Master List'!$B$45:$E$143,4,FALSE),"Reported_BUG"))</f>
        <v/>
      </c>
      <c r="L427" t="str">
        <f>IF('Reported Performance Table'!E427="","",IF(AND('Reported Performance Table'!$F427="Yes",OR('Reported Performance Table'!$E427='Master List'!$B$45,'Reported Performance Table'!$E427='Master List'!$B$46,'Reported Performance Table'!$E427='Master List'!$B$47,'Reported Performance Table'!$E427='Master List'!$B$49,'Reported Performance Table'!$E427='Master List'!$B$51,'Reported Performance Table'!$E427='Master List'!$B$115,'Reported Performance Table'!$E427='Master List'!$B$118,'Reported Performance Table'!$E427='Master List'!$B$142)),"LUNA_Dimming","Dimming_Capability_and_Range"))</f>
        <v/>
      </c>
      <c r="M427" s="100" t="e">
        <f>'Reported Performance Table'!#REF!</f>
        <v>#REF!</v>
      </c>
      <c r="N427" s="100" t="e">
        <f>'Reported Performance Table'!#REF!</f>
        <v>#REF!</v>
      </c>
      <c r="O427" s="100" t="e">
        <f>'Reported Performance Table'!#REF!</f>
        <v>#REF!</v>
      </c>
      <c r="P427" t="str">
        <f t="shared" si="13"/>
        <v>No</v>
      </c>
    </row>
    <row r="428" spans="1:16" x14ac:dyDescent="0.25">
      <c r="A428" s="54">
        <v>435</v>
      </c>
      <c r="B428" s="55"/>
      <c r="D428" s="21" t="e">
        <f>VLOOKUP('Reported Performance Table'!D428,'Master List'!$B$22:$C$41,2,FALSE)</f>
        <v>#N/A</v>
      </c>
      <c r="E428" t="e">
        <f>VLOOKUP('Reported Performance Table'!E428,'Master List'!$B$45:$C$143,2,FALSE)</f>
        <v>#N/A</v>
      </c>
      <c r="F428" t="e">
        <f>VLOOKUP('Reported Performance Table'!D428,'Master List'!$B$22:$D$42,3,FALSE)</f>
        <v>#N/A</v>
      </c>
      <c r="G428" s="92" t="e">
        <f>VLOOKUP('Reported Performance Table'!C428,'Master List'!$B$11:$D$19,3,FALSE)</f>
        <v>#N/A</v>
      </c>
      <c r="H428" t="e">
        <f t="shared" si="12"/>
        <v>#N/A</v>
      </c>
      <c r="I428" t="e">
        <f>IF(VLOOKUP('Reported Performance Table'!E428,'Master List'!$B$45:$D$143,3,FALSE)="","No",VLOOKUP('Reported Performance Table'!E428,'Master List'!$B$45:$D$143,3,FALSE))</f>
        <v>#N/A</v>
      </c>
      <c r="J428" s="164" t="str">
        <f>IF('Reported Performance Table'!E428="","",
  IF('Reported Performance Table'!F428="Yes",
   IF('Reported Performance Table'!G428="Premium","Premium_LUNA_CCT","LUNA_CCT"),
   IF('Reported Performance Table'!C428="Outdoor Luminaires",
    IF(OR('Reported Performance Table'!E428="Fuel Pump Canopy Luminaires",'Reported Performance Table'!E428="Sports Lighting"),
     IF('Reported Performance Table'!G428="Premium","Premium_Sports_and_Fuel_Pump_CCT", "Sports_and_Fuel_Pump_CCT"),
     IF('Reported Performance Table'!G428="Premium","Premium_Outdoor_CCT","Outdoor_CCT")),
    IF('Reported Performance Table'!G428="Premium","Premium_CCT","Reported_CCT"))))</f>
        <v/>
      </c>
      <c r="K428" t="str">
        <f>IF('Reported Performance Table'!E428="","",IF(J428="LUNA_CCT",VLOOKUP('Reported Performance Table'!E428,'Master List'!$B$45:$E$143,4,FALSE),"Reported_BUG"))</f>
        <v/>
      </c>
      <c r="L428" t="str">
        <f>IF('Reported Performance Table'!E428="","",IF(AND('Reported Performance Table'!$F428="Yes",OR('Reported Performance Table'!$E428='Master List'!$B$45,'Reported Performance Table'!$E428='Master List'!$B$46,'Reported Performance Table'!$E428='Master List'!$B$47,'Reported Performance Table'!$E428='Master List'!$B$49,'Reported Performance Table'!$E428='Master List'!$B$51,'Reported Performance Table'!$E428='Master List'!$B$115,'Reported Performance Table'!$E428='Master List'!$B$118,'Reported Performance Table'!$E428='Master List'!$B$142)),"LUNA_Dimming","Dimming_Capability_and_Range"))</f>
        <v/>
      </c>
      <c r="M428" s="100" t="e">
        <f>'Reported Performance Table'!#REF!</f>
        <v>#REF!</v>
      </c>
      <c r="N428" s="100" t="e">
        <f>'Reported Performance Table'!#REF!</f>
        <v>#REF!</v>
      </c>
      <c r="O428" s="100" t="e">
        <f>'Reported Performance Table'!#REF!</f>
        <v>#REF!</v>
      </c>
      <c r="P428" t="str">
        <f t="shared" si="13"/>
        <v>No</v>
      </c>
    </row>
    <row r="429" spans="1:16" x14ac:dyDescent="0.25">
      <c r="A429" s="54">
        <v>436</v>
      </c>
      <c r="B429" s="55"/>
      <c r="D429" s="21" t="e">
        <f>VLOOKUP('Reported Performance Table'!D429,'Master List'!$B$22:$C$41,2,FALSE)</f>
        <v>#N/A</v>
      </c>
      <c r="E429" t="e">
        <f>VLOOKUP('Reported Performance Table'!E429,'Master List'!$B$45:$C$143,2,FALSE)</f>
        <v>#N/A</v>
      </c>
      <c r="F429" t="e">
        <f>VLOOKUP('Reported Performance Table'!D429,'Master List'!$B$22:$D$42,3,FALSE)</f>
        <v>#N/A</v>
      </c>
      <c r="G429" s="92" t="e">
        <f>VLOOKUP('Reported Performance Table'!C429,'Master List'!$B$11:$D$19,3,FALSE)</f>
        <v>#N/A</v>
      </c>
      <c r="H429" t="e">
        <f t="shared" si="12"/>
        <v>#N/A</v>
      </c>
      <c r="I429" t="e">
        <f>IF(VLOOKUP('Reported Performance Table'!E429,'Master List'!$B$45:$D$143,3,FALSE)="","No",VLOOKUP('Reported Performance Table'!E429,'Master List'!$B$45:$D$143,3,FALSE))</f>
        <v>#N/A</v>
      </c>
      <c r="J429" s="164" t="str">
        <f>IF('Reported Performance Table'!E429="","",
  IF('Reported Performance Table'!F429="Yes",
   IF('Reported Performance Table'!G429="Premium","Premium_LUNA_CCT","LUNA_CCT"),
   IF('Reported Performance Table'!C429="Outdoor Luminaires",
    IF(OR('Reported Performance Table'!E429="Fuel Pump Canopy Luminaires",'Reported Performance Table'!E429="Sports Lighting"),
     IF('Reported Performance Table'!G429="Premium","Premium_Sports_and_Fuel_Pump_CCT", "Sports_and_Fuel_Pump_CCT"),
     IF('Reported Performance Table'!G429="Premium","Premium_Outdoor_CCT","Outdoor_CCT")),
    IF('Reported Performance Table'!G429="Premium","Premium_CCT","Reported_CCT"))))</f>
        <v/>
      </c>
      <c r="K429" t="str">
        <f>IF('Reported Performance Table'!E429="","",IF(J429="LUNA_CCT",VLOOKUP('Reported Performance Table'!E429,'Master List'!$B$45:$E$143,4,FALSE),"Reported_BUG"))</f>
        <v/>
      </c>
      <c r="L429" t="str">
        <f>IF('Reported Performance Table'!E429="","",IF(AND('Reported Performance Table'!$F429="Yes",OR('Reported Performance Table'!$E429='Master List'!$B$45,'Reported Performance Table'!$E429='Master List'!$B$46,'Reported Performance Table'!$E429='Master List'!$B$47,'Reported Performance Table'!$E429='Master List'!$B$49,'Reported Performance Table'!$E429='Master List'!$B$51,'Reported Performance Table'!$E429='Master List'!$B$115,'Reported Performance Table'!$E429='Master List'!$B$118,'Reported Performance Table'!$E429='Master List'!$B$142)),"LUNA_Dimming","Dimming_Capability_and_Range"))</f>
        <v/>
      </c>
      <c r="M429" s="100" t="e">
        <f>'Reported Performance Table'!#REF!</f>
        <v>#REF!</v>
      </c>
      <c r="N429" s="100" t="e">
        <f>'Reported Performance Table'!#REF!</f>
        <v>#REF!</v>
      </c>
      <c r="O429" s="100" t="e">
        <f>'Reported Performance Table'!#REF!</f>
        <v>#REF!</v>
      </c>
      <c r="P429" t="str">
        <f t="shared" si="13"/>
        <v>No</v>
      </c>
    </row>
    <row r="430" spans="1:16" x14ac:dyDescent="0.25">
      <c r="A430" s="54">
        <v>437</v>
      </c>
      <c r="B430" s="55"/>
      <c r="D430" s="21" t="e">
        <f>VLOOKUP('Reported Performance Table'!D430,'Master List'!$B$22:$C$41,2,FALSE)</f>
        <v>#N/A</v>
      </c>
      <c r="E430" t="e">
        <f>VLOOKUP('Reported Performance Table'!E430,'Master List'!$B$45:$C$143,2,FALSE)</f>
        <v>#N/A</v>
      </c>
      <c r="F430" t="e">
        <f>VLOOKUP('Reported Performance Table'!D430,'Master List'!$B$22:$D$42,3,FALSE)</f>
        <v>#N/A</v>
      </c>
      <c r="G430" s="92" t="e">
        <f>VLOOKUP('Reported Performance Table'!C430,'Master List'!$B$11:$D$19,3,FALSE)</f>
        <v>#N/A</v>
      </c>
      <c r="H430" t="e">
        <f t="shared" si="12"/>
        <v>#N/A</v>
      </c>
      <c r="I430" t="e">
        <f>IF(VLOOKUP('Reported Performance Table'!E430,'Master List'!$B$45:$D$143,3,FALSE)="","No",VLOOKUP('Reported Performance Table'!E430,'Master List'!$B$45:$D$143,3,FALSE))</f>
        <v>#N/A</v>
      </c>
      <c r="J430" s="164" t="str">
        <f>IF('Reported Performance Table'!E430="","",
  IF('Reported Performance Table'!F430="Yes",
   IF('Reported Performance Table'!G430="Premium","Premium_LUNA_CCT","LUNA_CCT"),
   IF('Reported Performance Table'!C430="Outdoor Luminaires",
    IF(OR('Reported Performance Table'!E430="Fuel Pump Canopy Luminaires",'Reported Performance Table'!E430="Sports Lighting"),
     IF('Reported Performance Table'!G430="Premium","Premium_Sports_and_Fuel_Pump_CCT", "Sports_and_Fuel_Pump_CCT"),
     IF('Reported Performance Table'!G430="Premium","Premium_Outdoor_CCT","Outdoor_CCT")),
    IF('Reported Performance Table'!G430="Premium","Premium_CCT","Reported_CCT"))))</f>
        <v/>
      </c>
      <c r="K430" t="str">
        <f>IF('Reported Performance Table'!E430="","",IF(J430="LUNA_CCT",VLOOKUP('Reported Performance Table'!E430,'Master List'!$B$45:$E$143,4,FALSE),"Reported_BUG"))</f>
        <v/>
      </c>
      <c r="L430" t="str">
        <f>IF('Reported Performance Table'!E430="","",IF(AND('Reported Performance Table'!$F430="Yes",OR('Reported Performance Table'!$E430='Master List'!$B$45,'Reported Performance Table'!$E430='Master List'!$B$46,'Reported Performance Table'!$E430='Master List'!$B$47,'Reported Performance Table'!$E430='Master List'!$B$49,'Reported Performance Table'!$E430='Master List'!$B$51,'Reported Performance Table'!$E430='Master List'!$B$115,'Reported Performance Table'!$E430='Master List'!$B$118,'Reported Performance Table'!$E430='Master List'!$B$142)),"LUNA_Dimming","Dimming_Capability_and_Range"))</f>
        <v/>
      </c>
      <c r="M430" s="100" t="e">
        <f>'Reported Performance Table'!#REF!</f>
        <v>#REF!</v>
      </c>
      <c r="N430" s="100" t="e">
        <f>'Reported Performance Table'!#REF!</f>
        <v>#REF!</v>
      </c>
      <c r="O430" s="100" t="e">
        <f>'Reported Performance Table'!#REF!</f>
        <v>#REF!</v>
      </c>
      <c r="P430" t="str">
        <f t="shared" si="13"/>
        <v>No</v>
      </c>
    </row>
    <row r="431" spans="1:16" x14ac:dyDescent="0.25">
      <c r="A431" s="54">
        <v>438</v>
      </c>
      <c r="B431" s="55"/>
      <c r="D431" s="21" t="e">
        <f>VLOOKUP('Reported Performance Table'!D431,'Master List'!$B$22:$C$41,2,FALSE)</f>
        <v>#N/A</v>
      </c>
      <c r="E431" t="e">
        <f>VLOOKUP('Reported Performance Table'!E431,'Master List'!$B$45:$C$143,2,FALSE)</f>
        <v>#N/A</v>
      </c>
      <c r="F431" t="e">
        <f>VLOOKUP('Reported Performance Table'!D431,'Master List'!$B$22:$D$42,3,FALSE)</f>
        <v>#N/A</v>
      </c>
      <c r="G431" s="92" t="e">
        <f>VLOOKUP('Reported Performance Table'!C431,'Master List'!$B$11:$D$19,3,FALSE)</f>
        <v>#N/A</v>
      </c>
      <c r="H431" t="e">
        <f t="shared" si="12"/>
        <v>#N/A</v>
      </c>
      <c r="I431" t="e">
        <f>IF(VLOOKUP('Reported Performance Table'!E431,'Master List'!$B$45:$D$143,3,FALSE)="","No",VLOOKUP('Reported Performance Table'!E431,'Master List'!$B$45:$D$143,3,FALSE))</f>
        <v>#N/A</v>
      </c>
      <c r="J431" s="164" t="str">
        <f>IF('Reported Performance Table'!E431="","",
  IF('Reported Performance Table'!F431="Yes",
   IF('Reported Performance Table'!G431="Premium","Premium_LUNA_CCT","LUNA_CCT"),
   IF('Reported Performance Table'!C431="Outdoor Luminaires",
    IF(OR('Reported Performance Table'!E431="Fuel Pump Canopy Luminaires",'Reported Performance Table'!E431="Sports Lighting"),
     IF('Reported Performance Table'!G431="Premium","Premium_Sports_and_Fuel_Pump_CCT", "Sports_and_Fuel_Pump_CCT"),
     IF('Reported Performance Table'!G431="Premium","Premium_Outdoor_CCT","Outdoor_CCT")),
    IF('Reported Performance Table'!G431="Premium","Premium_CCT","Reported_CCT"))))</f>
        <v/>
      </c>
      <c r="K431" t="str">
        <f>IF('Reported Performance Table'!E431="","",IF(J431="LUNA_CCT",VLOOKUP('Reported Performance Table'!E431,'Master List'!$B$45:$E$143,4,FALSE),"Reported_BUG"))</f>
        <v/>
      </c>
      <c r="L431" t="str">
        <f>IF('Reported Performance Table'!E431="","",IF(AND('Reported Performance Table'!$F431="Yes",OR('Reported Performance Table'!$E431='Master List'!$B$45,'Reported Performance Table'!$E431='Master List'!$B$46,'Reported Performance Table'!$E431='Master List'!$B$47,'Reported Performance Table'!$E431='Master List'!$B$49,'Reported Performance Table'!$E431='Master List'!$B$51,'Reported Performance Table'!$E431='Master List'!$B$115,'Reported Performance Table'!$E431='Master List'!$B$118,'Reported Performance Table'!$E431='Master List'!$B$142)),"LUNA_Dimming","Dimming_Capability_and_Range"))</f>
        <v/>
      </c>
      <c r="M431" s="100" t="e">
        <f>'Reported Performance Table'!#REF!</f>
        <v>#REF!</v>
      </c>
      <c r="N431" s="100" t="e">
        <f>'Reported Performance Table'!#REF!</f>
        <v>#REF!</v>
      </c>
      <c r="O431" s="100" t="e">
        <f>'Reported Performance Table'!#REF!</f>
        <v>#REF!</v>
      </c>
      <c r="P431" t="str">
        <f t="shared" si="13"/>
        <v>No</v>
      </c>
    </row>
    <row r="432" spans="1:16" x14ac:dyDescent="0.25">
      <c r="A432" s="54">
        <v>439</v>
      </c>
      <c r="B432" s="55"/>
      <c r="D432" s="21" t="e">
        <f>VLOOKUP('Reported Performance Table'!D432,'Master List'!$B$22:$C$41,2,FALSE)</f>
        <v>#N/A</v>
      </c>
      <c r="E432" t="e">
        <f>VLOOKUP('Reported Performance Table'!E432,'Master List'!$B$45:$C$143,2,FALSE)</f>
        <v>#N/A</v>
      </c>
      <c r="F432" t="e">
        <f>VLOOKUP('Reported Performance Table'!D432,'Master List'!$B$22:$D$42,3,FALSE)</f>
        <v>#N/A</v>
      </c>
      <c r="G432" s="92" t="e">
        <f>VLOOKUP('Reported Performance Table'!C432,'Master List'!$B$11:$D$19,3,FALSE)</f>
        <v>#N/A</v>
      </c>
      <c r="H432" t="e">
        <f t="shared" si="12"/>
        <v>#N/A</v>
      </c>
      <c r="I432" t="e">
        <f>IF(VLOOKUP('Reported Performance Table'!E432,'Master List'!$B$45:$D$143,3,FALSE)="","No",VLOOKUP('Reported Performance Table'!E432,'Master List'!$B$45:$D$143,3,FALSE))</f>
        <v>#N/A</v>
      </c>
      <c r="J432" s="164" t="str">
        <f>IF('Reported Performance Table'!E432="","",
  IF('Reported Performance Table'!F432="Yes",
   IF('Reported Performance Table'!G432="Premium","Premium_LUNA_CCT","LUNA_CCT"),
   IF('Reported Performance Table'!C432="Outdoor Luminaires",
    IF(OR('Reported Performance Table'!E432="Fuel Pump Canopy Luminaires",'Reported Performance Table'!E432="Sports Lighting"),
     IF('Reported Performance Table'!G432="Premium","Premium_Sports_and_Fuel_Pump_CCT", "Sports_and_Fuel_Pump_CCT"),
     IF('Reported Performance Table'!G432="Premium","Premium_Outdoor_CCT","Outdoor_CCT")),
    IF('Reported Performance Table'!G432="Premium","Premium_CCT","Reported_CCT"))))</f>
        <v/>
      </c>
      <c r="K432" t="str">
        <f>IF('Reported Performance Table'!E432="","",IF(J432="LUNA_CCT",VLOOKUP('Reported Performance Table'!E432,'Master List'!$B$45:$E$143,4,FALSE),"Reported_BUG"))</f>
        <v/>
      </c>
      <c r="L432" t="str">
        <f>IF('Reported Performance Table'!E432="","",IF(AND('Reported Performance Table'!$F432="Yes",OR('Reported Performance Table'!$E432='Master List'!$B$45,'Reported Performance Table'!$E432='Master List'!$B$46,'Reported Performance Table'!$E432='Master List'!$B$47,'Reported Performance Table'!$E432='Master List'!$B$49,'Reported Performance Table'!$E432='Master List'!$B$51,'Reported Performance Table'!$E432='Master List'!$B$115,'Reported Performance Table'!$E432='Master List'!$B$118,'Reported Performance Table'!$E432='Master List'!$B$142)),"LUNA_Dimming","Dimming_Capability_and_Range"))</f>
        <v/>
      </c>
      <c r="M432" s="100" t="e">
        <f>'Reported Performance Table'!#REF!</f>
        <v>#REF!</v>
      </c>
      <c r="N432" s="100" t="e">
        <f>'Reported Performance Table'!#REF!</f>
        <v>#REF!</v>
      </c>
      <c r="O432" s="100" t="e">
        <f>'Reported Performance Table'!#REF!</f>
        <v>#REF!</v>
      </c>
      <c r="P432" t="str">
        <f t="shared" si="13"/>
        <v>No</v>
      </c>
    </row>
    <row r="433" spans="1:16" x14ac:dyDescent="0.25">
      <c r="A433" s="54">
        <v>440</v>
      </c>
      <c r="B433" s="55"/>
      <c r="D433" s="21" t="e">
        <f>VLOOKUP('Reported Performance Table'!D433,'Master List'!$B$22:$C$41,2,FALSE)</f>
        <v>#N/A</v>
      </c>
      <c r="E433" t="e">
        <f>VLOOKUP('Reported Performance Table'!E433,'Master List'!$B$45:$C$143,2,FALSE)</f>
        <v>#N/A</v>
      </c>
      <c r="F433" t="e">
        <f>VLOOKUP('Reported Performance Table'!D433,'Master List'!$B$22:$D$42,3,FALSE)</f>
        <v>#N/A</v>
      </c>
      <c r="G433" s="92" t="e">
        <f>VLOOKUP('Reported Performance Table'!C433,'Master List'!$B$11:$D$19,3,FALSE)</f>
        <v>#N/A</v>
      </c>
      <c r="H433" t="e">
        <f t="shared" si="12"/>
        <v>#N/A</v>
      </c>
      <c r="I433" t="e">
        <f>IF(VLOOKUP('Reported Performance Table'!E433,'Master List'!$B$45:$D$143,3,FALSE)="","No",VLOOKUP('Reported Performance Table'!E433,'Master List'!$B$45:$D$143,3,FALSE))</f>
        <v>#N/A</v>
      </c>
      <c r="J433" s="164" t="str">
        <f>IF('Reported Performance Table'!E433="","",
  IF('Reported Performance Table'!F433="Yes",
   IF('Reported Performance Table'!G433="Premium","Premium_LUNA_CCT","LUNA_CCT"),
   IF('Reported Performance Table'!C433="Outdoor Luminaires",
    IF(OR('Reported Performance Table'!E433="Fuel Pump Canopy Luminaires",'Reported Performance Table'!E433="Sports Lighting"),
     IF('Reported Performance Table'!G433="Premium","Premium_Sports_and_Fuel_Pump_CCT", "Sports_and_Fuel_Pump_CCT"),
     IF('Reported Performance Table'!G433="Premium","Premium_Outdoor_CCT","Outdoor_CCT")),
    IF('Reported Performance Table'!G433="Premium","Premium_CCT","Reported_CCT"))))</f>
        <v/>
      </c>
      <c r="K433" t="str">
        <f>IF('Reported Performance Table'!E433="","",IF(J433="LUNA_CCT",VLOOKUP('Reported Performance Table'!E433,'Master List'!$B$45:$E$143,4,FALSE),"Reported_BUG"))</f>
        <v/>
      </c>
      <c r="L433" t="str">
        <f>IF('Reported Performance Table'!E433="","",IF(AND('Reported Performance Table'!$F433="Yes",OR('Reported Performance Table'!$E433='Master List'!$B$45,'Reported Performance Table'!$E433='Master List'!$B$46,'Reported Performance Table'!$E433='Master List'!$B$47,'Reported Performance Table'!$E433='Master List'!$B$49,'Reported Performance Table'!$E433='Master List'!$B$51,'Reported Performance Table'!$E433='Master List'!$B$115,'Reported Performance Table'!$E433='Master List'!$B$118,'Reported Performance Table'!$E433='Master List'!$B$142)),"LUNA_Dimming","Dimming_Capability_and_Range"))</f>
        <v/>
      </c>
      <c r="M433" s="100" t="e">
        <f>'Reported Performance Table'!#REF!</f>
        <v>#REF!</v>
      </c>
      <c r="N433" s="100" t="e">
        <f>'Reported Performance Table'!#REF!</f>
        <v>#REF!</v>
      </c>
      <c r="O433" s="100" t="e">
        <f>'Reported Performance Table'!#REF!</f>
        <v>#REF!</v>
      </c>
      <c r="P433" t="str">
        <f t="shared" si="13"/>
        <v>No</v>
      </c>
    </row>
    <row r="434" spans="1:16" x14ac:dyDescent="0.25">
      <c r="A434" s="54">
        <v>441</v>
      </c>
      <c r="B434" s="55"/>
      <c r="D434" s="21" t="e">
        <f>VLOOKUP('Reported Performance Table'!D434,'Master List'!$B$22:$C$41,2,FALSE)</f>
        <v>#N/A</v>
      </c>
      <c r="E434" t="e">
        <f>VLOOKUP('Reported Performance Table'!E434,'Master List'!$B$45:$C$143,2,FALSE)</f>
        <v>#N/A</v>
      </c>
      <c r="F434" t="e">
        <f>VLOOKUP('Reported Performance Table'!D434,'Master List'!$B$22:$D$42,3,FALSE)</f>
        <v>#N/A</v>
      </c>
      <c r="G434" s="92" t="e">
        <f>VLOOKUP('Reported Performance Table'!C434,'Master List'!$B$11:$D$19,3,FALSE)</f>
        <v>#N/A</v>
      </c>
      <c r="H434" t="e">
        <f t="shared" si="12"/>
        <v>#N/A</v>
      </c>
      <c r="I434" t="e">
        <f>IF(VLOOKUP('Reported Performance Table'!E434,'Master List'!$B$45:$D$143,3,FALSE)="","No",VLOOKUP('Reported Performance Table'!E434,'Master List'!$B$45:$D$143,3,FALSE))</f>
        <v>#N/A</v>
      </c>
      <c r="J434" s="164" t="str">
        <f>IF('Reported Performance Table'!E434="","",
  IF('Reported Performance Table'!F434="Yes",
   IF('Reported Performance Table'!G434="Premium","Premium_LUNA_CCT","LUNA_CCT"),
   IF('Reported Performance Table'!C434="Outdoor Luminaires",
    IF(OR('Reported Performance Table'!E434="Fuel Pump Canopy Luminaires",'Reported Performance Table'!E434="Sports Lighting"),
     IF('Reported Performance Table'!G434="Premium","Premium_Sports_and_Fuel_Pump_CCT", "Sports_and_Fuel_Pump_CCT"),
     IF('Reported Performance Table'!G434="Premium","Premium_Outdoor_CCT","Outdoor_CCT")),
    IF('Reported Performance Table'!G434="Premium","Premium_CCT","Reported_CCT"))))</f>
        <v/>
      </c>
      <c r="K434" t="str">
        <f>IF('Reported Performance Table'!E434="","",IF(J434="LUNA_CCT",VLOOKUP('Reported Performance Table'!E434,'Master List'!$B$45:$E$143,4,FALSE),"Reported_BUG"))</f>
        <v/>
      </c>
      <c r="L434" t="str">
        <f>IF('Reported Performance Table'!E434="","",IF(AND('Reported Performance Table'!$F434="Yes",OR('Reported Performance Table'!$E434='Master List'!$B$45,'Reported Performance Table'!$E434='Master List'!$B$46,'Reported Performance Table'!$E434='Master List'!$B$47,'Reported Performance Table'!$E434='Master List'!$B$49,'Reported Performance Table'!$E434='Master List'!$B$51,'Reported Performance Table'!$E434='Master List'!$B$115,'Reported Performance Table'!$E434='Master List'!$B$118,'Reported Performance Table'!$E434='Master List'!$B$142)),"LUNA_Dimming","Dimming_Capability_and_Range"))</f>
        <v/>
      </c>
      <c r="M434" s="100" t="e">
        <f>'Reported Performance Table'!#REF!</f>
        <v>#REF!</v>
      </c>
      <c r="N434" s="100" t="e">
        <f>'Reported Performance Table'!#REF!</f>
        <v>#REF!</v>
      </c>
      <c r="O434" s="100" t="e">
        <f>'Reported Performance Table'!#REF!</f>
        <v>#REF!</v>
      </c>
      <c r="P434" t="str">
        <f t="shared" si="13"/>
        <v>No</v>
      </c>
    </row>
    <row r="435" spans="1:16" x14ac:dyDescent="0.25">
      <c r="A435" s="54">
        <v>442</v>
      </c>
      <c r="B435" s="55"/>
      <c r="D435" s="21" t="e">
        <f>VLOOKUP('Reported Performance Table'!D435,'Master List'!$B$22:$C$41,2,FALSE)</f>
        <v>#N/A</v>
      </c>
      <c r="E435" t="e">
        <f>VLOOKUP('Reported Performance Table'!E435,'Master List'!$B$45:$C$143,2,FALSE)</f>
        <v>#N/A</v>
      </c>
      <c r="F435" t="e">
        <f>VLOOKUP('Reported Performance Table'!D435,'Master List'!$B$22:$D$42,3,FALSE)</f>
        <v>#N/A</v>
      </c>
      <c r="G435" s="92" t="e">
        <f>VLOOKUP('Reported Performance Table'!C435,'Master List'!$B$11:$D$19,3,FALSE)</f>
        <v>#N/A</v>
      </c>
      <c r="H435" t="e">
        <f t="shared" si="12"/>
        <v>#N/A</v>
      </c>
      <c r="I435" t="e">
        <f>IF(VLOOKUP('Reported Performance Table'!E435,'Master List'!$B$45:$D$143,3,FALSE)="","No",VLOOKUP('Reported Performance Table'!E435,'Master List'!$B$45:$D$143,3,FALSE))</f>
        <v>#N/A</v>
      </c>
      <c r="J435" s="164" t="str">
        <f>IF('Reported Performance Table'!E435="","",
  IF('Reported Performance Table'!F435="Yes",
   IF('Reported Performance Table'!G435="Premium","Premium_LUNA_CCT","LUNA_CCT"),
   IF('Reported Performance Table'!C435="Outdoor Luminaires",
    IF(OR('Reported Performance Table'!E435="Fuel Pump Canopy Luminaires",'Reported Performance Table'!E435="Sports Lighting"),
     IF('Reported Performance Table'!G435="Premium","Premium_Sports_and_Fuel_Pump_CCT", "Sports_and_Fuel_Pump_CCT"),
     IF('Reported Performance Table'!G435="Premium","Premium_Outdoor_CCT","Outdoor_CCT")),
    IF('Reported Performance Table'!G435="Premium","Premium_CCT","Reported_CCT"))))</f>
        <v/>
      </c>
      <c r="K435" t="str">
        <f>IF('Reported Performance Table'!E435="","",IF(J435="LUNA_CCT",VLOOKUP('Reported Performance Table'!E435,'Master List'!$B$45:$E$143,4,FALSE),"Reported_BUG"))</f>
        <v/>
      </c>
      <c r="L435" t="str">
        <f>IF('Reported Performance Table'!E435="","",IF(AND('Reported Performance Table'!$F435="Yes",OR('Reported Performance Table'!$E435='Master List'!$B$45,'Reported Performance Table'!$E435='Master List'!$B$46,'Reported Performance Table'!$E435='Master List'!$B$47,'Reported Performance Table'!$E435='Master List'!$B$49,'Reported Performance Table'!$E435='Master List'!$B$51,'Reported Performance Table'!$E435='Master List'!$B$115,'Reported Performance Table'!$E435='Master List'!$B$118,'Reported Performance Table'!$E435='Master List'!$B$142)),"LUNA_Dimming","Dimming_Capability_and_Range"))</f>
        <v/>
      </c>
      <c r="M435" s="100" t="e">
        <f>'Reported Performance Table'!#REF!</f>
        <v>#REF!</v>
      </c>
      <c r="N435" s="100" t="e">
        <f>'Reported Performance Table'!#REF!</f>
        <v>#REF!</v>
      </c>
      <c r="O435" s="100" t="e">
        <f>'Reported Performance Table'!#REF!</f>
        <v>#REF!</v>
      </c>
      <c r="P435" t="str">
        <f t="shared" si="13"/>
        <v>No</v>
      </c>
    </row>
    <row r="436" spans="1:16" x14ac:dyDescent="0.25">
      <c r="A436" s="54">
        <v>443</v>
      </c>
      <c r="B436" s="55"/>
      <c r="D436" s="21" t="e">
        <f>VLOOKUP('Reported Performance Table'!D436,'Master List'!$B$22:$C$41,2,FALSE)</f>
        <v>#N/A</v>
      </c>
      <c r="E436" t="e">
        <f>VLOOKUP('Reported Performance Table'!E436,'Master List'!$B$45:$C$143,2,FALSE)</f>
        <v>#N/A</v>
      </c>
      <c r="F436" t="e">
        <f>VLOOKUP('Reported Performance Table'!D436,'Master List'!$B$22:$D$42,3,FALSE)</f>
        <v>#N/A</v>
      </c>
      <c r="G436" s="92" t="e">
        <f>VLOOKUP('Reported Performance Table'!C436,'Master List'!$B$11:$D$19,3,FALSE)</f>
        <v>#N/A</v>
      </c>
      <c r="H436" t="e">
        <f t="shared" si="12"/>
        <v>#N/A</v>
      </c>
      <c r="I436" t="e">
        <f>IF(VLOOKUP('Reported Performance Table'!E436,'Master List'!$B$45:$D$143,3,FALSE)="","No",VLOOKUP('Reported Performance Table'!E436,'Master List'!$B$45:$D$143,3,FALSE))</f>
        <v>#N/A</v>
      </c>
      <c r="J436" s="164" t="str">
        <f>IF('Reported Performance Table'!E436="","",
  IF('Reported Performance Table'!F436="Yes",
   IF('Reported Performance Table'!G436="Premium","Premium_LUNA_CCT","LUNA_CCT"),
   IF('Reported Performance Table'!C436="Outdoor Luminaires",
    IF(OR('Reported Performance Table'!E436="Fuel Pump Canopy Luminaires",'Reported Performance Table'!E436="Sports Lighting"),
     IF('Reported Performance Table'!G436="Premium","Premium_Sports_and_Fuel_Pump_CCT", "Sports_and_Fuel_Pump_CCT"),
     IF('Reported Performance Table'!G436="Premium","Premium_Outdoor_CCT","Outdoor_CCT")),
    IF('Reported Performance Table'!G436="Premium","Premium_CCT","Reported_CCT"))))</f>
        <v/>
      </c>
      <c r="K436" t="str">
        <f>IF('Reported Performance Table'!E436="","",IF(J436="LUNA_CCT",VLOOKUP('Reported Performance Table'!E436,'Master List'!$B$45:$E$143,4,FALSE),"Reported_BUG"))</f>
        <v/>
      </c>
      <c r="L436" t="str">
        <f>IF('Reported Performance Table'!E436="","",IF(AND('Reported Performance Table'!$F436="Yes",OR('Reported Performance Table'!$E436='Master List'!$B$45,'Reported Performance Table'!$E436='Master List'!$B$46,'Reported Performance Table'!$E436='Master List'!$B$47,'Reported Performance Table'!$E436='Master List'!$B$49,'Reported Performance Table'!$E436='Master List'!$B$51,'Reported Performance Table'!$E436='Master List'!$B$115,'Reported Performance Table'!$E436='Master List'!$B$118,'Reported Performance Table'!$E436='Master List'!$B$142)),"LUNA_Dimming","Dimming_Capability_and_Range"))</f>
        <v/>
      </c>
      <c r="M436" s="100" t="e">
        <f>'Reported Performance Table'!#REF!</f>
        <v>#REF!</v>
      </c>
      <c r="N436" s="100" t="e">
        <f>'Reported Performance Table'!#REF!</f>
        <v>#REF!</v>
      </c>
      <c r="O436" s="100" t="e">
        <f>'Reported Performance Table'!#REF!</f>
        <v>#REF!</v>
      </c>
      <c r="P436" t="str">
        <f t="shared" si="13"/>
        <v>No</v>
      </c>
    </row>
    <row r="437" spans="1:16" x14ac:dyDescent="0.25">
      <c r="A437" s="54">
        <v>444</v>
      </c>
      <c r="B437" s="55"/>
      <c r="D437" s="21" t="e">
        <f>VLOOKUP('Reported Performance Table'!D437,'Master List'!$B$22:$C$41,2,FALSE)</f>
        <v>#N/A</v>
      </c>
      <c r="E437" t="e">
        <f>VLOOKUP('Reported Performance Table'!E437,'Master List'!$B$45:$C$143,2,FALSE)</f>
        <v>#N/A</v>
      </c>
      <c r="F437" t="e">
        <f>VLOOKUP('Reported Performance Table'!D437,'Master List'!$B$22:$D$42,3,FALSE)</f>
        <v>#N/A</v>
      </c>
      <c r="G437" s="92" t="e">
        <f>VLOOKUP('Reported Performance Table'!C437,'Master List'!$B$11:$D$19,3,FALSE)</f>
        <v>#N/A</v>
      </c>
      <c r="H437" t="e">
        <f t="shared" si="12"/>
        <v>#N/A</v>
      </c>
      <c r="I437" t="e">
        <f>IF(VLOOKUP('Reported Performance Table'!E437,'Master List'!$B$45:$D$143,3,FALSE)="","No",VLOOKUP('Reported Performance Table'!E437,'Master List'!$B$45:$D$143,3,FALSE))</f>
        <v>#N/A</v>
      </c>
      <c r="J437" s="164" t="str">
        <f>IF('Reported Performance Table'!E437="","",
  IF('Reported Performance Table'!F437="Yes",
   IF('Reported Performance Table'!G437="Premium","Premium_LUNA_CCT","LUNA_CCT"),
   IF('Reported Performance Table'!C437="Outdoor Luminaires",
    IF(OR('Reported Performance Table'!E437="Fuel Pump Canopy Luminaires",'Reported Performance Table'!E437="Sports Lighting"),
     IF('Reported Performance Table'!G437="Premium","Premium_Sports_and_Fuel_Pump_CCT", "Sports_and_Fuel_Pump_CCT"),
     IF('Reported Performance Table'!G437="Premium","Premium_Outdoor_CCT","Outdoor_CCT")),
    IF('Reported Performance Table'!G437="Premium","Premium_CCT","Reported_CCT"))))</f>
        <v/>
      </c>
      <c r="K437" t="str">
        <f>IF('Reported Performance Table'!E437="","",IF(J437="LUNA_CCT",VLOOKUP('Reported Performance Table'!E437,'Master List'!$B$45:$E$143,4,FALSE),"Reported_BUG"))</f>
        <v/>
      </c>
      <c r="L437" t="str">
        <f>IF('Reported Performance Table'!E437="","",IF(AND('Reported Performance Table'!$F437="Yes",OR('Reported Performance Table'!$E437='Master List'!$B$45,'Reported Performance Table'!$E437='Master List'!$B$46,'Reported Performance Table'!$E437='Master List'!$B$47,'Reported Performance Table'!$E437='Master List'!$B$49,'Reported Performance Table'!$E437='Master List'!$B$51,'Reported Performance Table'!$E437='Master List'!$B$115,'Reported Performance Table'!$E437='Master List'!$B$118,'Reported Performance Table'!$E437='Master List'!$B$142)),"LUNA_Dimming","Dimming_Capability_and_Range"))</f>
        <v/>
      </c>
      <c r="M437" s="100" t="e">
        <f>'Reported Performance Table'!#REF!</f>
        <v>#REF!</v>
      </c>
      <c r="N437" s="100" t="e">
        <f>'Reported Performance Table'!#REF!</f>
        <v>#REF!</v>
      </c>
      <c r="O437" s="100" t="e">
        <f>'Reported Performance Table'!#REF!</f>
        <v>#REF!</v>
      </c>
      <c r="P437" t="str">
        <f t="shared" si="13"/>
        <v>No</v>
      </c>
    </row>
    <row r="438" spans="1:16" x14ac:dyDescent="0.25">
      <c r="A438" s="54">
        <v>445</v>
      </c>
      <c r="B438" s="55"/>
      <c r="D438" s="21" t="e">
        <f>VLOOKUP('Reported Performance Table'!D438,'Master List'!$B$22:$C$41,2,FALSE)</f>
        <v>#N/A</v>
      </c>
      <c r="E438" t="e">
        <f>VLOOKUP('Reported Performance Table'!E438,'Master List'!$B$45:$C$143,2,FALSE)</f>
        <v>#N/A</v>
      </c>
      <c r="F438" t="e">
        <f>VLOOKUP('Reported Performance Table'!D438,'Master List'!$B$22:$D$42,3,FALSE)</f>
        <v>#N/A</v>
      </c>
      <c r="G438" s="92" t="e">
        <f>VLOOKUP('Reported Performance Table'!C438,'Master List'!$B$11:$D$19,3,FALSE)</f>
        <v>#N/A</v>
      </c>
      <c r="H438" t="e">
        <f t="shared" si="12"/>
        <v>#N/A</v>
      </c>
      <c r="I438" t="e">
        <f>IF(VLOOKUP('Reported Performance Table'!E438,'Master List'!$B$45:$D$143,3,FALSE)="","No",VLOOKUP('Reported Performance Table'!E438,'Master List'!$B$45:$D$143,3,FALSE))</f>
        <v>#N/A</v>
      </c>
      <c r="J438" s="164" t="str">
        <f>IF('Reported Performance Table'!E438="","",
  IF('Reported Performance Table'!F438="Yes",
   IF('Reported Performance Table'!G438="Premium","Premium_LUNA_CCT","LUNA_CCT"),
   IF('Reported Performance Table'!C438="Outdoor Luminaires",
    IF(OR('Reported Performance Table'!E438="Fuel Pump Canopy Luminaires",'Reported Performance Table'!E438="Sports Lighting"),
     IF('Reported Performance Table'!G438="Premium","Premium_Sports_and_Fuel_Pump_CCT", "Sports_and_Fuel_Pump_CCT"),
     IF('Reported Performance Table'!G438="Premium","Premium_Outdoor_CCT","Outdoor_CCT")),
    IF('Reported Performance Table'!G438="Premium","Premium_CCT","Reported_CCT"))))</f>
        <v/>
      </c>
      <c r="K438" t="str">
        <f>IF('Reported Performance Table'!E438="","",IF(J438="LUNA_CCT",VLOOKUP('Reported Performance Table'!E438,'Master List'!$B$45:$E$143,4,FALSE),"Reported_BUG"))</f>
        <v/>
      </c>
      <c r="L438" t="str">
        <f>IF('Reported Performance Table'!E438="","",IF(AND('Reported Performance Table'!$F438="Yes",OR('Reported Performance Table'!$E438='Master List'!$B$45,'Reported Performance Table'!$E438='Master List'!$B$46,'Reported Performance Table'!$E438='Master List'!$B$47,'Reported Performance Table'!$E438='Master List'!$B$49,'Reported Performance Table'!$E438='Master List'!$B$51,'Reported Performance Table'!$E438='Master List'!$B$115,'Reported Performance Table'!$E438='Master List'!$B$118,'Reported Performance Table'!$E438='Master List'!$B$142)),"LUNA_Dimming","Dimming_Capability_and_Range"))</f>
        <v/>
      </c>
      <c r="M438" s="100" t="e">
        <f>'Reported Performance Table'!#REF!</f>
        <v>#REF!</v>
      </c>
      <c r="N438" s="100" t="e">
        <f>'Reported Performance Table'!#REF!</f>
        <v>#REF!</v>
      </c>
      <c r="O438" s="100" t="e">
        <f>'Reported Performance Table'!#REF!</f>
        <v>#REF!</v>
      </c>
      <c r="P438" t="str">
        <f t="shared" si="13"/>
        <v>No</v>
      </c>
    </row>
    <row r="439" spans="1:16" x14ac:dyDescent="0.25">
      <c r="A439" s="54">
        <v>446</v>
      </c>
      <c r="B439" s="55"/>
      <c r="D439" s="21" t="e">
        <f>VLOOKUP('Reported Performance Table'!D439,'Master List'!$B$22:$C$41,2,FALSE)</f>
        <v>#N/A</v>
      </c>
      <c r="E439" t="e">
        <f>VLOOKUP('Reported Performance Table'!E439,'Master List'!$B$45:$C$143,2,FALSE)</f>
        <v>#N/A</v>
      </c>
      <c r="F439" t="e">
        <f>VLOOKUP('Reported Performance Table'!D439,'Master List'!$B$22:$D$42,3,FALSE)</f>
        <v>#N/A</v>
      </c>
      <c r="G439" s="92" t="e">
        <f>VLOOKUP('Reported Performance Table'!C439,'Master List'!$B$11:$D$19,3,FALSE)</f>
        <v>#N/A</v>
      </c>
      <c r="H439" t="e">
        <f t="shared" si="12"/>
        <v>#N/A</v>
      </c>
      <c r="I439" t="e">
        <f>IF(VLOOKUP('Reported Performance Table'!E439,'Master List'!$B$45:$D$143,3,FALSE)="","No",VLOOKUP('Reported Performance Table'!E439,'Master List'!$B$45:$D$143,3,FALSE))</f>
        <v>#N/A</v>
      </c>
      <c r="J439" s="164" t="str">
        <f>IF('Reported Performance Table'!E439="","",
  IF('Reported Performance Table'!F439="Yes",
   IF('Reported Performance Table'!G439="Premium","Premium_LUNA_CCT","LUNA_CCT"),
   IF('Reported Performance Table'!C439="Outdoor Luminaires",
    IF(OR('Reported Performance Table'!E439="Fuel Pump Canopy Luminaires",'Reported Performance Table'!E439="Sports Lighting"),
     IF('Reported Performance Table'!G439="Premium","Premium_Sports_and_Fuel_Pump_CCT", "Sports_and_Fuel_Pump_CCT"),
     IF('Reported Performance Table'!G439="Premium","Premium_Outdoor_CCT","Outdoor_CCT")),
    IF('Reported Performance Table'!G439="Premium","Premium_CCT","Reported_CCT"))))</f>
        <v/>
      </c>
      <c r="K439" t="str">
        <f>IF('Reported Performance Table'!E439="","",IF(J439="LUNA_CCT",VLOOKUP('Reported Performance Table'!E439,'Master List'!$B$45:$E$143,4,FALSE),"Reported_BUG"))</f>
        <v/>
      </c>
      <c r="L439" t="str">
        <f>IF('Reported Performance Table'!E439="","",IF(AND('Reported Performance Table'!$F439="Yes",OR('Reported Performance Table'!$E439='Master List'!$B$45,'Reported Performance Table'!$E439='Master List'!$B$46,'Reported Performance Table'!$E439='Master List'!$B$47,'Reported Performance Table'!$E439='Master List'!$B$49,'Reported Performance Table'!$E439='Master List'!$B$51,'Reported Performance Table'!$E439='Master List'!$B$115,'Reported Performance Table'!$E439='Master List'!$B$118,'Reported Performance Table'!$E439='Master List'!$B$142)),"LUNA_Dimming","Dimming_Capability_and_Range"))</f>
        <v/>
      </c>
      <c r="M439" s="100" t="e">
        <f>'Reported Performance Table'!#REF!</f>
        <v>#REF!</v>
      </c>
      <c r="N439" s="100" t="e">
        <f>'Reported Performance Table'!#REF!</f>
        <v>#REF!</v>
      </c>
      <c r="O439" s="100" t="e">
        <f>'Reported Performance Table'!#REF!</f>
        <v>#REF!</v>
      </c>
      <c r="P439" t="str">
        <f t="shared" si="13"/>
        <v>No</v>
      </c>
    </row>
    <row r="440" spans="1:16" x14ac:dyDescent="0.25">
      <c r="A440" s="54">
        <v>447</v>
      </c>
      <c r="B440" s="55"/>
      <c r="D440" s="21" t="e">
        <f>VLOOKUP('Reported Performance Table'!D440,'Master List'!$B$22:$C$41,2,FALSE)</f>
        <v>#N/A</v>
      </c>
      <c r="E440" t="e">
        <f>VLOOKUP('Reported Performance Table'!E440,'Master List'!$B$45:$C$143,2,FALSE)</f>
        <v>#N/A</v>
      </c>
      <c r="F440" t="e">
        <f>VLOOKUP('Reported Performance Table'!D440,'Master List'!$B$22:$D$42,3,FALSE)</f>
        <v>#N/A</v>
      </c>
      <c r="G440" s="92" t="e">
        <f>VLOOKUP('Reported Performance Table'!C440,'Master List'!$B$11:$D$19,3,FALSE)</f>
        <v>#N/A</v>
      </c>
      <c r="H440" t="e">
        <f t="shared" si="12"/>
        <v>#N/A</v>
      </c>
      <c r="I440" t="e">
        <f>IF(VLOOKUP('Reported Performance Table'!E440,'Master List'!$B$45:$D$143,3,FALSE)="","No",VLOOKUP('Reported Performance Table'!E440,'Master List'!$B$45:$D$143,3,FALSE))</f>
        <v>#N/A</v>
      </c>
      <c r="J440" s="164" t="str">
        <f>IF('Reported Performance Table'!E440="","",
  IF('Reported Performance Table'!F440="Yes",
   IF('Reported Performance Table'!G440="Premium","Premium_LUNA_CCT","LUNA_CCT"),
   IF('Reported Performance Table'!C440="Outdoor Luminaires",
    IF(OR('Reported Performance Table'!E440="Fuel Pump Canopy Luminaires",'Reported Performance Table'!E440="Sports Lighting"),
     IF('Reported Performance Table'!G440="Premium","Premium_Sports_and_Fuel_Pump_CCT", "Sports_and_Fuel_Pump_CCT"),
     IF('Reported Performance Table'!G440="Premium","Premium_Outdoor_CCT","Outdoor_CCT")),
    IF('Reported Performance Table'!G440="Premium","Premium_CCT","Reported_CCT"))))</f>
        <v/>
      </c>
      <c r="K440" t="str">
        <f>IF('Reported Performance Table'!E440="","",IF(J440="LUNA_CCT",VLOOKUP('Reported Performance Table'!E440,'Master List'!$B$45:$E$143,4,FALSE),"Reported_BUG"))</f>
        <v/>
      </c>
      <c r="L440" t="str">
        <f>IF('Reported Performance Table'!E440="","",IF(AND('Reported Performance Table'!$F440="Yes",OR('Reported Performance Table'!$E440='Master List'!$B$45,'Reported Performance Table'!$E440='Master List'!$B$46,'Reported Performance Table'!$E440='Master List'!$B$47,'Reported Performance Table'!$E440='Master List'!$B$49,'Reported Performance Table'!$E440='Master List'!$B$51,'Reported Performance Table'!$E440='Master List'!$B$115,'Reported Performance Table'!$E440='Master List'!$B$118,'Reported Performance Table'!$E440='Master List'!$B$142)),"LUNA_Dimming","Dimming_Capability_and_Range"))</f>
        <v/>
      </c>
      <c r="M440" s="100" t="e">
        <f>'Reported Performance Table'!#REF!</f>
        <v>#REF!</v>
      </c>
      <c r="N440" s="100" t="e">
        <f>'Reported Performance Table'!#REF!</f>
        <v>#REF!</v>
      </c>
      <c r="O440" s="100" t="e">
        <f>'Reported Performance Table'!#REF!</f>
        <v>#REF!</v>
      </c>
      <c r="P440" t="str">
        <f t="shared" si="13"/>
        <v>No</v>
      </c>
    </row>
    <row r="441" spans="1:16" x14ac:dyDescent="0.25">
      <c r="A441" s="54">
        <v>448</v>
      </c>
      <c r="B441" s="55"/>
      <c r="D441" s="21" t="e">
        <f>VLOOKUP('Reported Performance Table'!D441,'Master List'!$B$22:$C$41,2,FALSE)</f>
        <v>#N/A</v>
      </c>
      <c r="E441" t="e">
        <f>VLOOKUP('Reported Performance Table'!E441,'Master List'!$B$45:$C$143,2,FALSE)</f>
        <v>#N/A</v>
      </c>
      <c r="F441" t="e">
        <f>VLOOKUP('Reported Performance Table'!D441,'Master List'!$B$22:$D$42,3,FALSE)</f>
        <v>#N/A</v>
      </c>
      <c r="G441" s="92" t="e">
        <f>VLOOKUP('Reported Performance Table'!C441,'Master List'!$B$11:$D$19,3,FALSE)</f>
        <v>#N/A</v>
      </c>
      <c r="H441" t="e">
        <f t="shared" si="12"/>
        <v>#N/A</v>
      </c>
      <c r="I441" t="e">
        <f>IF(VLOOKUP('Reported Performance Table'!E441,'Master List'!$B$45:$D$143,3,FALSE)="","No",VLOOKUP('Reported Performance Table'!E441,'Master List'!$B$45:$D$143,3,FALSE))</f>
        <v>#N/A</v>
      </c>
      <c r="J441" s="164" t="str">
        <f>IF('Reported Performance Table'!E441="","",
  IF('Reported Performance Table'!F441="Yes",
   IF('Reported Performance Table'!G441="Premium","Premium_LUNA_CCT","LUNA_CCT"),
   IF('Reported Performance Table'!C441="Outdoor Luminaires",
    IF(OR('Reported Performance Table'!E441="Fuel Pump Canopy Luminaires",'Reported Performance Table'!E441="Sports Lighting"),
     IF('Reported Performance Table'!G441="Premium","Premium_Sports_and_Fuel_Pump_CCT", "Sports_and_Fuel_Pump_CCT"),
     IF('Reported Performance Table'!G441="Premium","Premium_Outdoor_CCT","Outdoor_CCT")),
    IF('Reported Performance Table'!G441="Premium","Premium_CCT","Reported_CCT"))))</f>
        <v/>
      </c>
      <c r="K441" t="str">
        <f>IF('Reported Performance Table'!E441="","",IF(J441="LUNA_CCT",VLOOKUP('Reported Performance Table'!E441,'Master List'!$B$45:$E$143,4,FALSE),"Reported_BUG"))</f>
        <v/>
      </c>
      <c r="L441" t="str">
        <f>IF('Reported Performance Table'!E441="","",IF(AND('Reported Performance Table'!$F441="Yes",OR('Reported Performance Table'!$E441='Master List'!$B$45,'Reported Performance Table'!$E441='Master List'!$B$46,'Reported Performance Table'!$E441='Master List'!$B$47,'Reported Performance Table'!$E441='Master List'!$B$49,'Reported Performance Table'!$E441='Master List'!$B$51,'Reported Performance Table'!$E441='Master List'!$B$115,'Reported Performance Table'!$E441='Master List'!$B$118,'Reported Performance Table'!$E441='Master List'!$B$142)),"LUNA_Dimming","Dimming_Capability_and_Range"))</f>
        <v/>
      </c>
      <c r="M441" s="100" t="e">
        <f>'Reported Performance Table'!#REF!</f>
        <v>#REF!</v>
      </c>
      <c r="N441" s="100" t="e">
        <f>'Reported Performance Table'!#REF!</f>
        <v>#REF!</v>
      </c>
      <c r="O441" s="100" t="e">
        <f>'Reported Performance Table'!#REF!</f>
        <v>#REF!</v>
      </c>
      <c r="P441" t="str">
        <f t="shared" si="13"/>
        <v>No</v>
      </c>
    </row>
    <row r="442" spans="1:16" x14ac:dyDescent="0.25">
      <c r="A442" s="54">
        <v>449</v>
      </c>
      <c r="B442" s="55"/>
      <c r="D442" s="21" t="e">
        <f>VLOOKUP('Reported Performance Table'!D442,'Master List'!$B$22:$C$41,2,FALSE)</f>
        <v>#N/A</v>
      </c>
      <c r="E442" t="e">
        <f>VLOOKUP('Reported Performance Table'!E442,'Master List'!$B$45:$C$143,2,FALSE)</f>
        <v>#N/A</v>
      </c>
      <c r="F442" t="e">
        <f>VLOOKUP('Reported Performance Table'!D442,'Master List'!$B$22:$D$42,3,FALSE)</f>
        <v>#N/A</v>
      </c>
      <c r="G442" s="92" t="e">
        <f>VLOOKUP('Reported Performance Table'!C442,'Master List'!$B$11:$D$19,3,FALSE)</f>
        <v>#N/A</v>
      </c>
      <c r="H442" t="e">
        <f t="shared" si="12"/>
        <v>#N/A</v>
      </c>
      <c r="I442" t="e">
        <f>IF(VLOOKUP('Reported Performance Table'!E442,'Master List'!$B$45:$D$143,3,FALSE)="","No",VLOOKUP('Reported Performance Table'!E442,'Master List'!$B$45:$D$143,3,FALSE))</f>
        <v>#N/A</v>
      </c>
      <c r="J442" s="164" t="str">
        <f>IF('Reported Performance Table'!E442="","",
  IF('Reported Performance Table'!F442="Yes",
   IF('Reported Performance Table'!G442="Premium","Premium_LUNA_CCT","LUNA_CCT"),
   IF('Reported Performance Table'!C442="Outdoor Luminaires",
    IF(OR('Reported Performance Table'!E442="Fuel Pump Canopy Luminaires",'Reported Performance Table'!E442="Sports Lighting"),
     IF('Reported Performance Table'!G442="Premium","Premium_Sports_and_Fuel_Pump_CCT", "Sports_and_Fuel_Pump_CCT"),
     IF('Reported Performance Table'!G442="Premium","Premium_Outdoor_CCT","Outdoor_CCT")),
    IF('Reported Performance Table'!G442="Premium","Premium_CCT","Reported_CCT"))))</f>
        <v/>
      </c>
      <c r="K442" t="str">
        <f>IF('Reported Performance Table'!E442="","",IF(J442="LUNA_CCT",VLOOKUP('Reported Performance Table'!E442,'Master List'!$B$45:$E$143,4,FALSE),"Reported_BUG"))</f>
        <v/>
      </c>
      <c r="L442" t="str">
        <f>IF('Reported Performance Table'!E442="","",IF(AND('Reported Performance Table'!$F442="Yes",OR('Reported Performance Table'!$E442='Master List'!$B$45,'Reported Performance Table'!$E442='Master List'!$B$46,'Reported Performance Table'!$E442='Master List'!$B$47,'Reported Performance Table'!$E442='Master List'!$B$49,'Reported Performance Table'!$E442='Master List'!$B$51,'Reported Performance Table'!$E442='Master List'!$B$115,'Reported Performance Table'!$E442='Master List'!$B$118,'Reported Performance Table'!$E442='Master List'!$B$142)),"LUNA_Dimming","Dimming_Capability_and_Range"))</f>
        <v/>
      </c>
      <c r="M442" s="100" t="e">
        <f>'Reported Performance Table'!#REF!</f>
        <v>#REF!</v>
      </c>
      <c r="N442" s="100" t="e">
        <f>'Reported Performance Table'!#REF!</f>
        <v>#REF!</v>
      </c>
      <c r="O442" s="100" t="e">
        <f>'Reported Performance Table'!#REF!</f>
        <v>#REF!</v>
      </c>
      <c r="P442" t="str">
        <f t="shared" si="13"/>
        <v>No</v>
      </c>
    </row>
    <row r="443" spans="1:16" x14ac:dyDescent="0.25">
      <c r="A443" s="54">
        <v>450</v>
      </c>
      <c r="B443" s="55"/>
      <c r="D443" s="21" t="e">
        <f>VLOOKUP('Reported Performance Table'!D443,'Master List'!$B$22:$C$41,2,FALSE)</f>
        <v>#N/A</v>
      </c>
      <c r="E443" t="e">
        <f>VLOOKUP('Reported Performance Table'!E443,'Master List'!$B$45:$C$143,2,FALSE)</f>
        <v>#N/A</v>
      </c>
      <c r="F443" t="e">
        <f>VLOOKUP('Reported Performance Table'!D443,'Master List'!$B$22:$D$42,3,FALSE)</f>
        <v>#N/A</v>
      </c>
      <c r="G443" s="92" t="e">
        <f>VLOOKUP('Reported Performance Table'!C443,'Master List'!$B$11:$D$19,3,FALSE)</f>
        <v>#N/A</v>
      </c>
      <c r="H443" t="e">
        <f t="shared" si="12"/>
        <v>#N/A</v>
      </c>
      <c r="I443" t="e">
        <f>IF(VLOOKUP('Reported Performance Table'!E443,'Master List'!$B$45:$D$143,3,FALSE)="","No",VLOOKUP('Reported Performance Table'!E443,'Master List'!$B$45:$D$143,3,FALSE))</f>
        <v>#N/A</v>
      </c>
      <c r="J443" s="164" t="str">
        <f>IF('Reported Performance Table'!E443="","",
  IF('Reported Performance Table'!F443="Yes",
   IF('Reported Performance Table'!G443="Premium","Premium_LUNA_CCT","LUNA_CCT"),
   IF('Reported Performance Table'!C443="Outdoor Luminaires",
    IF(OR('Reported Performance Table'!E443="Fuel Pump Canopy Luminaires",'Reported Performance Table'!E443="Sports Lighting"),
     IF('Reported Performance Table'!G443="Premium","Premium_Sports_and_Fuel_Pump_CCT", "Sports_and_Fuel_Pump_CCT"),
     IF('Reported Performance Table'!G443="Premium","Premium_Outdoor_CCT","Outdoor_CCT")),
    IF('Reported Performance Table'!G443="Premium","Premium_CCT","Reported_CCT"))))</f>
        <v/>
      </c>
      <c r="K443" t="str">
        <f>IF('Reported Performance Table'!E443="","",IF(J443="LUNA_CCT",VLOOKUP('Reported Performance Table'!E443,'Master List'!$B$45:$E$143,4,FALSE),"Reported_BUG"))</f>
        <v/>
      </c>
      <c r="L443" t="str">
        <f>IF('Reported Performance Table'!E443="","",IF(AND('Reported Performance Table'!$F443="Yes",OR('Reported Performance Table'!$E443='Master List'!$B$45,'Reported Performance Table'!$E443='Master List'!$B$46,'Reported Performance Table'!$E443='Master List'!$B$47,'Reported Performance Table'!$E443='Master List'!$B$49,'Reported Performance Table'!$E443='Master List'!$B$51,'Reported Performance Table'!$E443='Master List'!$B$115,'Reported Performance Table'!$E443='Master List'!$B$118,'Reported Performance Table'!$E443='Master List'!$B$142)),"LUNA_Dimming","Dimming_Capability_and_Range"))</f>
        <v/>
      </c>
      <c r="M443" s="100" t="e">
        <f>'Reported Performance Table'!#REF!</f>
        <v>#REF!</v>
      </c>
      <c r="N443" s="100" t="e">
        <f>'Reported Performance Table'!#REF!</f>
        <v>#REF!</v>
      </c>
      <c r="O443" s="100" t="e">
        <f>'Reported Performance Table'!#REF!</f>
        <v>#REF!</v>
      </c>
      <c r="P443" t="str">
        <f t="shared" si="13"/>
        <v>No</v>
      </c>
    </row>
    <row r="444" spans="1:16" x14ac:dyDescent="0.25">
      <c r="A444" s="54">
        <v>451</v>
      </c>
      <c r="B444" s="55"/>
      <c r="D444" s="21" t="e">
        <f>VLOOKUP('Reported Performance Table'!D444,'Master List'!$B$22:$C$41,2,FALSE)</f>
        <v>#N/A</v>
      </c>
      <c r="E444" t="e">
        <f>VLOOKUP('Reported Performance Table'!E444,'Master List'!$B$45:$C$143,2,FALSE)</f>
        <v>#N/A</v>
      </c>
      <c r="F444" t="e">
        <f>VLOOKUP('Reported Performance Table'!D444,'Master List'!$B$22:$D$42,3,FALSE)</f>
        <v>#N/A</v>
      </c>
      <c r="G444" s="92" t="e">
        <f>VLOOKUP('Reported Performance Table'!C444,'Master List'!$B$11:$D$19,3,FALSE)</f>
        <v>#N/A</v>
      </c>
      <c r="H444" t="e">
        <f t="shared" si="12"/>
        <v>#N/A</v>
      </c>
      <c r="I444" t="e">
        <f>IF(VLOOKUP('Reported Performance Table'!E444,'Master List'!$B$45:$D$143,3,FALSE)="","No",VLOOKUP('Reported Performance Table'!E444,'Master List'!$B$45:$D$143,3,FALSE))</f>
        <v>#N/A</v>
      </c>
      <c r="J444" s="164" t="str">
        <f>IF('Reported Performance Table'!E444="","",
  IF('Reported Performance Table'!F444="Yes",
   IF('Reported Performance Table'!G444="Premium","Premium_LUNA_CCT","LUNA_CCT"),
   IF('Reported Performance Table'!C444="Outdoor Luminaires",
    IF(OR('Reported Performance Table'!E444="Fuel Pump Canopy Luminaires",'Reported Performance Table'!E444="Sports Lighting"),
     IF('Reported Performance Table'!G444="Premium","Premium_Sports_and_Fuel_Pump_CCT", "Sports_and_Fuel_Pump_CCT"),
     IF('Reported Performance Table'!G444="Premium","Premium_Outdoor_CCT","Outdoor_CCT")),
    IF('Reported Performance Table'!G444="Premium","Premium_CCT","Reported_CCT"))))</f>
        <v/>
      </c>
      <c r="K444" t="str">
        <f>IF('Reported Performance Table'!E444="","",IF(J444="LUNA_CCT",VLOOKUP('Reported Performance Table'!E444,'Master List'!$B$45:$E$143,4,FALSE),"Reported_BUG"))</f>
        <v/>
      </c>
      <c r="L444" t="str">
        <f>IF('Reported Performance Table'!E444="","",IF(AND('Reported Performance Table'!$F444="Yes",OR('Reported Performance Table'!$E444='Master List'!$B$45,'Reported Performance Table'!$E444='Master List'!$B$46,'Reported Performance Table'!$E444='Master List'!$B$47,'Reported Performance Table'!$E444='Master List'!$B$49,'Reported Performance Table'!$E444='Master List'!$B$51,'Reported Performance Table'!$E444='Master List'!$B$115,'Reported Performance Table'!$E444='Master List'!$B$118,'Reported Performance Table'!$E444='Master List'!$B$142)),"LUNA_Dimming","Dimming_Capability_and_Range"))</f>
        <v/>
      </c>
      <c r="M444" s="100" t="e">
        <f>'Reported Performance Table'!#REF!</f>
        <v>#REF!</v>
      </c>
      <c r="N444" s="100" t="e">
        <f>'Reported Performance Table'!#REF!</f>
        <v>#REF!</v>
      </c>
      <c r="O444" s="100" t="e">
        <f>'Reported Performance Table'!#REF!</f>
        <v>#REF!</v>
      </c>
      <c r="P444" t="str">
        <f t="shared" si="13"/>
        <v>No</v>
      </c>
    </row>
    <row r="445" spans="1:16" x14ac:dyDescent="0.25">
      <c r="A445" s="54">
        <v>452</v>
      </c>
      <c r="B445" s="55"/>
      <c r="D445" s="21" t="e">
        <f>VLOOKUP('Reported Performance Table'!D445,'Master List'!$B$22:$C$41,2,FALSE)</f>
        <v>#N/A</v>
      </c>
      <c r="E445" t="e">
        <f>VLOOKUP('Reported Performance Table'!E445,'Master List'!$B$45:$C$143,2,FALSE)</f>
        <v>#N/A</v>
      </c>
      <c r="F445" t="e">
        <f>VLOOKUP('Reported Performance Table'!D445,'Master List'!$B$22:$D$42,3,FALSE)</f>
        <v>#N/A</v>
      </c>
      <c r="G445" s="92" t="e">
        <f>VLOOKUP('Reported Performance Table'!C445,'Master List'!$B$11:$D$19,3,FALSE)</f>
        <v>#N/A</v>
      </c>
      <c r="H445" t="e">
        <f t="shared" si="12"/>
        <v>#N/A</v>
      </c>
      <c r="I445" t="e">
        <f>IF(VLOOKUP('Reported Performance Table'!E445,'Master List'!$B$45:$D$143,3,FALSE)="","No",VLOOKUP('Reported Performance Table'!E445,'Master List'!$B$45:$D$143,3,FALSE))</f>
        <v>#N/A</v>
      </c>
      <c r="J445" s="164" t="str">
        <f>IF('Reported Performance Table'!E445="","",
  IF('Reported Performance Table'!F445="Yes",
   IF('Reported Performance Table'!G445="Premium","Premium_LUNA_CCT","LUNA_CCT"),
   IF('Reported Performance Table'!C445="Outdoor Luminaires",
    IF(OR('Reported Performance Table'!E445="Fuel Pump Canopy Luminaires",'Reported Performance Table'!E445="Sports Lighting"),
     IF('Reported Performance Table'!G445="Premium","Premium_Sports_and_Fuel_Pump_CCT", "Sports_and_Fuel_Pump_CCT"),
     IF('Reported Performance Table'!G445="Premium","Premium_Outdoor_CCT","Outdoor_CCT")),
    IF('Reported Performance Table'!G445="Premium","Premium_CCT","Reported_CCT"))))</f>
        <v/>
      </c>
      <c r="K445" t="str">
        <f>IF('Reported Performance Table'!E445="","",IF(J445="LUNA_CCT",VLOOKUP('Reported Performance Table'!E445,'Master List'!$B$45:$E$143,4,FALSE),"Reported_BUG"))</f>
        <v/>
      </c>
      <c r="L445" t="str">
        <f>IF('Reported Performance Table'!E445="","",IF(AND('Reported Performance Table'!$F445="Yes",OR('Reported Performance Table'!$E445='Master List'!$B$45,'Reported Performance Table'!$E445='Master List'!$B$46,'Reported Performance Table'!$E445='Master List'!$B$47,'Reported Performance Table'!$E445='Master List'!$B$49,'Reported Performance Table'!$E445='Master List'!$B$51,'Reported Performance Table'!$E445='Master List'!$B$115,'Reported Performance Table'!$E445='Master List'!$B$118,'Reported Performance Table'!$E445='Master List'!$B$142)),"LUNA_Dimming","Dimming_Capability_and_Range"))</f>
        <v/>
      </c>
      <c r="M445" s="100" t="e">
        <f>'Reported Performance Table'!#REF!</f>
        <v>#REF!</v>
      </c>
      <c r="N445" s="100" t="e">
        <f>'Reported Performance Table'!#REF!</f>
        <v>#REF!</v>
      </c>
      <c r="O445" s="100" t="e">
        <f>'Reported Performance Table'!#REF!</f>
        <v>#REF!</v>
      </c>
      <c r="P445" t="str">
        <f t="shared" si="13"/>
        <v>No</v>
      </c>
    </row>
    <row r="446" spans="1:16" x14ac:dyDescent="0.25">
      <c r="A446" s="54">
        <v>453</v>
      </c>
      <c r="B446" s="55"/>
      <c r="D446" s="21" t="e">
        <f>VLOOKUP('Reported Performance Table'!D446,'Master List'!$B$22:$C$41,2,FALSE)</f>
        <v>#N/A</v>
      </c>
      <c r="E446" t="e">
        <f>VLOOKUP('Reported Performance Table'!E446,'Master List'!$B$45:$C$143,2,FALSE)</f>
        <v>#N/A</v>
      </c>
      <c r="F446" t="e">
        <f>VLOOKUP('Reported Performance Table'!D446,'Master List'!$B$22:$D$42,3,FALSE)</f>
        <v>#N/A</v>
      </c>
      <c r="G446" s="92" t="e">
        <f>VLOOKUP('Reported Performance Table'!C446,'Master List'!$B$11:$D$19,3,FALSE)</f>
        <v>#N/A</v>
      </c>
      <c r="H446" t="e">
        <f t="shared" si="12"/>
        <v>#N/A</v>
      </c>
      <c r="I446" t="e">
        <f>IF(VLOOKUP('Reported Performance Table'!E446,'Master List'!$B$45:$D$143,3,FALSE)="","No",VLOOKUP('Reported Performance Table'!E446,'Master List'!$B$45:$D$143,3,FALSE))</f>
        <v>#N/A</v>
      </c>
      <c r="J446" s="164" t="str">
        <f>IF('Reported Performance Table'!E446="","",
  IF('Reported Performance Table'!F446="Yes",
   IF('Reported Performance Table'!G446="Premium","Premium_LUNA_CCT","LUNA_CCT"),
   IF('Reported Performance Table'!C446="Outdoor Luminaires",
    IF(OR('Reported Performance Table'!E446="Fuel Pump Canopy Luminaires",'Reported Performance Table'!E446="Sports Lighting"),
     IF('Reported Performance Table'!G446="Premium","Premium_Sports_and_Fuel_Pump_CCT", "Sports_and_Fuel_Pump_CCT"),
     IF('Reported Performance Table'!G446="Premium","Premium_Outdoor_CCT","Outdoor_CCT")),
    IF('Reported Performance Table'!G446="Premium","Premium_CCT","Reported_CCT"))))</f>
        <v/>
      </c>
      <c r="K446" t="str">
        <f>IF('Reported Performance Table'!E446="","",IF(J446="LUNA_CCT",VLOOKUP('Reported Performance Table'!E446,'Master List'!$B$45:$E$143,4,FALSE),"Reported_BUG"))</f>
        <v/>
      </c>
      <c r="L446" t="str">
        <f>IF('Reported Performance Table'!E446="","",IF(AND('Reported Performance Table'!$F446="Yes",OR('Reported Performance Table'!$E446='Master List'!$B$45,'Reported Performance Table'!$E446='Master List'!$B$46,'Reported Performance Table'!$E446='Master List'!$B$47,'Reported Performance Table'!$E446='Master List'!$B$49,'Reported Performance Table'!$E446='Master List'!$B$51,'Reported Performance Table'!$E446='Master List'!$B$115,'Reported Performance Table'!$E446='Master List'!$B$118,'Reported Performance Table'!$E446='Master List'!$B$142)),"LUNA_Dimming","Dimming_Capability_and_Range"))</f>
        <v/>
      </c>
      <c r="M446" s="100" t="e">
        <f>'Reported Performance Table'!#REF!</f>
        <v>#REF!</v>
      </c>
      <c r="N446" s="100" t="e">
        <f>'Reported Performance Table'!#REF!</f>
        <v>#REF!</v>
      </c>
      <c r="O446" s="100" t="e">
        <f>'Reported Performance Table'!#REF!</f>
        <v>#REF!</v>
      </c>
      <c r="P446" t="str">
        <f t="shared" si="13"/>
        <v>No</v>
      </c>
    </row>
    <row r="447" spans="1:16" x14ac:dyDescent="0.25">
      <c r="A447" s="54">
        <v>454</v>
      </c>
      <c r="B447" s="55"/>
      <c r="D447" s="21" t="e">
        <f>VLOOKUP('Reported Performance Table'!D447,'Master List'!$B$22:$C$41,2,FALSE)</f>
        <v>#N/A</v>
      </c>
      <c r="E447" t="e">
        <f>VLOOKUP('Reported Performance Table'!E447,'Master List'!$B$45:$C$143,2,FALSE)</f>
        <v>#N/A</v>
      </c>
      <c r="F447" t="e">
        <f>VLOOKUP('Reported Performance Table'!D447,'Master List'!$B$22:$D$42,3,FALSE)</f>
        <v>#N/A</v>
      </c>
      <c r="G447" s="92" t="e">
        <f>VLOOKUP('Reported Performance Table'!C447,'Master List'!$B$11:$D$19,3,FALSE)</f>
        <v>#N/A</v>
      </c>
      <c r="H447" t="e">
        <f t="shared" si="12"/>
        <v>#N/A</v>
      </c>
      <c r="I447" t="e">
        <f>IF(VLOOKUP('Reported Performance Table'!E447,'Master List'!$B$45:$D$143,3,FALSE)="","No",VLOOKUP('Reported Performance Table'!E447,'Master List'!$B$45:$D$143,3,FALSE))</f>
        <v>#N/A</v>
      </c>
      <c r="J447" s="164" t="str">
        <f>IF('Reported Performance Table'!E447="","",
  IF('Reported Performance Table'!F447="Yes",
   IF('Reported Performance Table'!G447="Premium","Premium_LUNA_CCT","LUNA_CCT"),
   IF('Reported Performance Table'!C447="Outdoor Luminaires",
    IF(OR('Reported Performance Table'!E447="Fuel Pump Canopy Luminaires",'Reported Performance Table'!E447="Sports Lighting"),
     IF('Reported Performance Table'!G447="Premium","Premium_Sports_and_Fuel_Pump_CCT", "Sports_and_Fuel_Pump_CCT"),
     IF('Reported Performance Table'!G447="Premium","Premium_Outdoor_CCT","Outdoor_CCT")),
    IF('Reported Performance Table'!G447="Premium","Premium_CCT","Reported_CCT"))))</f>
        <v/>
      </c>
      <c r="K447" t="str">
        <f>IF('Reported Performance Table'!E447="","",IF(J447="LUNA_CCT",VLOOKUP('Reported Performance Table'!E447,'Master List'!$B$45:$E$143,4,FALSE),"Reported_BUG"))</f>
        <v/>
      </c>
      <c r="L447" t="str">
        <f>IF('Reported Performance Table'!E447="","",IF(AND('Reported Performance Table'!$F447="Yes",OR('Reported Performance Table'!$E447='Master List'!$B$45,'Reported Performance Table'!$E447='Master List'!$B$46,'Reported Performance Table'!$E447='Master List'!$B$47,'Reported Performance Table'!$E447='Master List'!$B$49,'Reported Performance Table'!$E447='Master List'!$B$51,'Reported Performance Table'!$E447='Master List'!$B$115,'Reported Performance Table'!$E447='Master List'!$B$118,'Reported Performance Table'!$E447='Master List'!$B$142)),"LUNA_Dimming","Dimming_Capability_and_Range"))</f>
        <v/>
      </c>
      <c r="M447" s="100" t="e">
        <f>'Reported Performance Table'!#REF!</f>
        <v>#REF!</v>
      </c>
      <c r="N447" s="100" t="e">
        <f>'Reported Performance Table'!#REF!</f>
        <v>#REF!</v>
      </c>
      <c r="O447" s="100" t="e">
        <f>'Reported Performance Table'!#REF!</f>
        <v>#REF!</v>
      </c>
      <c r="P447" t="str">
        <f t="shared" si="13"/>
        <v>No</v>
      </c>
    </row>
    <row r="448" spans="1:16" x14ac:dyDescent="0.25">
      <c r="A448" s="54">
        <v>455</v>
      </c>
      <c r="B448" s="55"/>
      <c r="D448" s="21" t="e">
        <f>VLOOKUP('Reported Performance Table'!D448,'Master List'!$B$22:$C$41,2,FALSE)</f>
        <v>#N/A</v>
      </c>
      <c r="E448" t="e">
        <f>VLOOKUP('Reported Performance Table'!E448,'Master List'!$B$45:$C$143,2,FALSE)</f>
        <v>#N/A</v>
      </c>
      <c r="F448" t="e">
        <f>VLOOKUP('Reported Performance Table'!D448,'Master List'!$B$22:$D$42,3,FALSE)</f>
        <v>#N/A</v>
      </c>
      <c r="G448" s="92" t="e">
        <f>VLOOKUP('Reported Performance Table'!C448,'Master List'!$B$11:$D$19,3,FALSE)</f>
        <v>#N/A</v>
      </c>
      <c r="H448" t="e">
        <f t="shared" si="12"/>
        <v>#N/A</v>
      </c>
      <c r="I448" t="e">
        <f>IF(VLOOKUP('Reported Performance Table'!E448,'Master List'!$B$45:$D$143,3,FALSE)="","No",VLOOKUP('Reported Performance Table'!E448,'Master List'!$B$45:$D$143,3,FALSE))</f>
        <v>#N/A</v>
      </c>
      <c r="J448" s="164" t="str">
        <f>IF('Reported Performance Table'!E448="","",
  IF('Reported Performance Table'!F448="Yes",
   IF('Reported Performance Table'!G448="Premium","Premium_LUNA_CCT","LUNA_CCT"),
   IF('Reported Performance Table'!C448="Outdoor Luminaires",
    IF(OR('Reported Performance Table'!E448="Fuel Pump Canopy Luminaires",'Reported Performance Table'!E448="Sports Lighting"),
     IF('Reported Performance Table'!G448="Premium","Premium_Sports_and_Fuel_Pump_CCT", "Sports_and_Fuel_Pump_CCT"),
     IF('Reported Performance Table'!G448="Premium","Premium_Outdoor_CCT","Outdoor_CCT")),
    IF('Reported Performance Table'!G448="Premium","Premium_CCT","Reported_CCT"))))</f>
        <v/>
      </c>
      <c r="K448" t="str">
        <f>IF('Reported Performance Table'!E448="","",IF(J448="LUNA_CCT",VLOOKUP('Reported Performance Table'!E448,'Master List'!$B$45:$E$143,4,FALSE),"Reported_BUG"))</f>
        <v/>
      </c>
      <c r="L448" t="str">
        <f>IF('Reported Performance Table'!E448="","",IF(AND('Reported Performance Table'!$F448="Yes",OR('Reported Performance Table'!$E448='Master List'!$B$45,'Reported Performance Table'!$E448='Master List'!$B$46,'Reported Performance Table'!$E448='Master List'!$B$47,'Reported Performance Table'!$E448='Master List'!$B$49,'Reported Performance Table'!$E448='Master List'!$B$51,'Reported Performance Table'!$E448='Master List'!$B$115,'Reported Performance Table'!$E448='Master List'!$B$118,'Reported Performance Table'!$E448='Master List'!$B$142)),"LUNA_Dimming","Dimming_Capability_and_Range"))</f>
        <v/>
      </c>
      <c r="M448" s="100" t="e">
        <f>'Reported Performance Table'!#REF!</f>
        <v>#REF!</v>
      </c>
      <c r="N448" s="100" t="e">
        <f>'Reported Performance Table'!#REF!</f>
        <v>#REF!</v>
      </c>
      <c r="O448" s="100" t="e">
        <f>'Reported Performance Table'!#REF!</f>
        <v>#REF!</v>
      </c>
      <c r="P448" t="str">
        <f t="shared" si="13"/>
        <v>No</v>
      </c>
    </row>
    <row r="449" spans="1:16" x14ac:dyDescent="0.25">
      <c r="A449" s="54">
        <v>456</v>
      </c>
      <c r="B449" s="55"/>
      <c r="D449" s="21" t="e">
        <f>VLOOKUP('Reported Performance Table'!D449,'Master List'!$B$22:$C$41,2,FALSE)</f>
        <v>#N/A</v>
      </c>
      <c r="E449" t="e">
        <f>VLOOKUP('Reported Performance Table'!E449,'Master List'!$B$45:$C$143,2,FALSE)</f>
        <v>#N/A</v>
      </c>
      <c r="F449" t="e">
        <f>VLOOKUP('Reported Performance Table'!D449,'Master List'!$B$22:$D$42,3,FALSE)</f>
        <v>#N/A</v>
      </c>
      <c r="G449" s="92" t="e">
        <f>VLOOKUP('Reported Performance Table'!C449,'Master List'!$B$11:$D$19,3,FALSE)</f>
        <v>#N/A</v>
      </c>
      <c r="H449" t="e">
        <f t="shared" si="12"/>
        <v>#N/A</v>
      </c>
      <c r="I449" t="e">
        <f>IF(VLOOKUP('Reported Performance Table'!E449,'Master List'!$B$45:$D$143,3,FALSE)="","No",VLOOKUP('Reported Performance Table'!E449,'Master List'!$B$45:$D$143,3,FALSE))</f>
        <v>#N/A</v>
      </c>
      <c r="J449" s="164" t="str">
        <f>IF('Reported Performance Table'!E449="","",
  IF('Reported Performance Table'!F449="Yes",
   IF('Reported Performance Table'!G449="Premium","Premium_LUNA_CCT","LUNA_CCT"),
   IF('Reported Performance Table'!C449="Outdoor Luminaires",
    IF(OR('Reported Performance Table'!E449="Fuel Pump Canopy Luminaires",'Reported Performance Table'!E449="Sports Lighting"),
     IF('Reported Performance Table'!G449="Premium","Premium_Sports_and_Fuel_Pump_CCT", "Sports_and_Fuel_Pump_CCT"),
     IF('Reported Performance Table'!G449="Premium","Premium_Outdoor_CCT","Outdoor_CCT")),
    IF('Reported Performance Table'!G449="Premium","Premium_CCT","Reported_CCT"))))</f>
        <v/>
      </c>
      <c r="K449" t="str">
        <f>IF('Reported Performance Table'!E449="","",IF(J449="LUNA_CCT",VLOOKUP('Reported Performance Table'!E449,'Master List'!$B$45:$E$143,4,FALSE),"Reported_BUG"))</f>
        <v/>
      </c>
      <c r="L449" t="str">
        <f>IF('Reported Performance Table'!E449="","",IF(AND('Reported Performance Table'!$F449="Yes",OR('Reported Performance Table'!$E449='Master List'!$B$45,'Reported Performance Table'!$E449='Master List'!$B$46,'Reported Performance Table'!$E449='Master List'!$B$47,'Reported Performance Table'!$E449='Master List'!$B$49,'Reported Performance Table'!$E449='Master List'!$B$51,'Reported Performance Table'!$E449='Master List'!$B$115,'Reported Performance Table'!$E449='Master List'!$B$118,'Reported Performance Table'!$E449='Master List'!$B$142)),"LUNA_Dimming","Dimming_Capability_and_Range"))</f>
        <v/>
      </c>
      <c r="M449" s="100" t="e">
        <f>'Reported Performance Table'!#REF!</f>
        <v>#REF!</v>
      </c>
      <c r="N449" s="100" t="e">
        <f>'Reported Performance Table'!#REF!</f>
        <v>#REF!</v>
      </c>
      <c r="O449" s="100" t="e">
        <f>'Reported Performance Table'!#REF!</f>
        <v>#REF!</v>
      </c>
      <c r="P449" t="str">
        <f t="shared" si="13"/>
        <v>No</v>
      </c>
    </row>
    <row r="450" spans="1:16" x14ac:dyDescent="0.25">
      <c r="A450" s="54">
        <v>457</v>
      </c>
      <c r="B450" s="55"/>
      <c r="D450" s="21" t="e">
        <f>VLOOKUP('Reported Performance Table'!D450,'Master List'!$B$22:$C$41,2,FALSE)</f>
        <v>#N/A</v>
      </c>
      <c r="E450" t="e">
        <f>VLOOKUP('Reported Performance Table'!E450,'Master List'!$B$45:$C$143,2,FALSE)</f>
        <v>#N/A</v>
      </c>
      <c r="F450" t="e">
        <f>VLOOKUP('Reported Performance Table'!D450,'Master List'!$B$22:$D$42,3,FALSE)</f>
        <v>#N/A</v>
      </c>
      <c r="G450" s="92" t="e">
        <f>VLOOKUP('Reported Performance Table'!C450,'Master List'!$B$11:$D$19,3,FALSE)</f>
        <v>#N/A</v>
      </c>
      <c r="H450" t="e">
        <f t="shared" si="12"/>
        <v>#N/A</v>
      </c>
      <c r="I450" t="e">
        <f>IF(VLOOKUP('Reported Performance Table'!E450,'Master List'!$B$45:$D$143,3,FALSE)="","No",VLOOKUP('Reported Performance Table'!E450,'Master List'!$B$45:$D$143,3,FALSE))</f>
        <v>#N/A</v>
      </c>
      <c r="J450" s="164" t="str">
        <f>IF('Reported Performance Table'!E450="","",
  IF('Reported Performance Table'!F450="Yes",
   IF('Reported Performance Table'!G450="Premium","Premium_LUNA_CCT","LUNA_CCT"),
   IF('Reported Performance Table'!C450="Outdoor Luminaires",
    IF(OR('Reported Performance Table'!E450="Fuel Pump Canopy Luminaires",'Reported Performance Table'!E450="Sports Lighting"),
     IF('Reported Performance Table'!G450="Premium","Premium_Sports_and_Fuel_Pump_CCT", "Sports_and_Fuel_Pump_CCT"),
     IF('Reported Performance Table'!G450="Premium","Premium_Outdoor_CCT","Outdoor_CCT")),
    IF('Reported Performance Table'!G450="Premium","Premium_CCT","Reported_CCT"))))</f>
        <v/>
      </c>
      <c r="K450" t="str">
        <f>IF('Reported Performance Table'!E450="","",IF(J450="LUNA_CCT",VLOOKUP('Reported Performance Table'!E450,'Master List'!$B$45:$E$143,4,FALSE),"Reported_BUG"))</f>
        <v/>
      </c>
      <c r="L450" t="str">
        <f>IF('Reported Performance Table'!E450="","",IF(AND('Reported Performance Table'!$F450="Yes",OR('Reported Performance Table'!$E450='Master List'!$B$45,'Reported Performance Table'!$E450='Master List'!$B$46,'Reported Performance Table'!$E450='Master List'!$B$47,'Reported Performance Table'!$E450='Master List'!$B$49,'Reported Performance Table'!$E450='Master List'!$B$51,'Reported Performance Table'!$E450='Master List'!$B$115,'Reported Performance Table'!$E450='Master List'!$B$118,'Reported Performance Table'!$E450='Master List'!$B$142)),"LUNA_Dimming","Dimming_Capability_and_Range"))</f>
        <v/>
      </c>
      <c r="M450" s="100" t="e">
        <f>'Reported Performance Table'!#REF!</f>
        <v>#REF!</v>
      </c>
      <c r="N450" s="100" t="e">
        <f>'Reported Performance Table'!#REF!</f>
        <v>#REF!</v>
      </c>
      <c r="O450" s="100" t="e">
        <f>'Reported Performance Table'!#REF!</f>
        <v>#REF!</v>
      </c>
      <c r="P450" t="str">
        <f t="shared" si="13"/>
        <v>No</v>
      </c>
    </row>
    <row r="451" spans="1:16" x14ac:dyDescent="0.25">
      <c r="A451" s="54">
        <v>458</v>
      </c>
      <c r="B451" s="55"/>
      <c r="D451" s="21" t="e">
        <f>VLOOKUP('Reported Performance Table'!D451,'Master List'!$B$22:$C$41,2,FALSE)</f>
        <v>#N/A</v>
      </c>
      <c r="E451" t="e">
        <f>VLOOKUP('Reported Performance Table'!E451,'Master List'!$B$45:$C$143,2,FALSE)</f>
        <v>#N/A</v>
      </c>
      <c r="F451" t="e">
        <f>VLOOKUP('Reported Performance Table'!D451,'Master List'!$B$22:$D$42,3,FALSE)</f>
        <v>#N/A</v>
      </c>
      <c r="G451" s="92" t="e">
        <f>VLOOKUP('Reported Performance Table'!C451,'Master List'!$B$11:$D$19,3,FALSE)</f>
        <v>#N/A</v>
      </c>
      <c r="H451" t="e">
        <f t="shared" si="12"/>
        <v>#N/A</v>
      </c>
      <c r="I451" t="e">
        <f>IF(VLOOKUP('Reported Performance Table'!E451,'Master List'!$B$45:$D$143,3,FALSE)="","No",VLOOKUP('Reported Performance Table'!E451,'Master List'!$B$45:$D$143,3,FALSE))</f>
        <v>#N/A</v>
      </c>
      <c r="J451" s="164" t="str">
        <f>IF('Reported Performance Table'!E451="","",
  IF('Reported Performance Table'!F451="Yes",
   IF('Reported Performance Table'!G451="Premium","Premium_LUNA_CCT","LUNA_CCT"),
   IF('Reported Performance Table'!C451="Outdoor Luminaires",
    IF(OR('Reported Performance Table'!E451="Fuel Pump Canopy Luminaires",'Reported Performance Table'!E451="Sports Lighting"),
     IF('Reported Performance Table'!G451="Premium","Premium_Sports_and_Fuel_Pump_CCT", "Sports_and_Fuel_Pump_CCT"),
     IF('Reported Performance Table'!G451="Premium","Premium_Outdoor_CCT","Outdoor_CCT")),
    IF('Reported Performance Table'!G451="Premium","Premium_CCT","Reported_CCT"))))</f>
        <v/>
      </c>
      <c r="K451" t="str">
        <f>IF('Reported Performance Table'!E451="","",IF(J451="LUNA_CCT",VLOOKUP('Reported Performance Table'!E451,'Master List'!$B$45:$E$143,4,FALSE),"Reported_BUG"))</f>
        <v/>
      </c>
      <c r="L451" t="str">
        <f>IF('Reported Performance Table'!E451="","",IF(AND('Reported Performance Table'!$F451="Yes",OR('Reported Performance Table'!$E451='Master List'!$B$45,'Reported Performance Table'!$E451='Master List'!$B$46,'Reported Performance Table'!$E451='Master List'!$B$47,'Reported Performance Table'!$E451='Master List'!$B$49,'Reported Performance Table'!$E451='Master List'!$B$51,'Reported Performance Table'!$E451='Master List'!$B$115,'Reported Performance Table'!$E451='Master List'!$B$118,'Reported Performance Table'!$E451='Master List'!$B$142)),"LUNA_Dimming","Dimming_Capability_and_Range"))</f>
        <v/>
      </c>
      <c r="M451" s="100" t="e">
        <f>'Reported Performance Table'!#REF!</f>
        <v>#REF!</v>
      </c>
      <c r="N451" s="100" t="e">
        <f>'Reported Performance Table'!#REF!</f>
        <v>#REF!</v>
      </c>
      <c r="O451" s="100" t="e">
        <f>'Reported Performance Table'!#REF!</f>
        <v>#REF!</v>
      </c>
      <c r="P451" t="str">
        <f t="shared" si="13"/>
        <v>No</v>
      </c>
    </row>
    <row r="452" spans="1:16" x14ac:dyDescent="0.25">
      <c r="A452" s="54">
        <v>459</v>
      </c>
      <c r="B452" s="55"/>
      <c r="D452" s="21" t="e">
        <f>VLOOKUP('Reported Performance Table'!D452,'Master List'!$B$22:$C$41,2,FALSE)</f>
        <v>#N/A</v>
      </c>
      <c r="E452" t="e">
        <f>VLOOKUP('Reported Performance Table'!E452,'Master List'!$B$45:$C$143,2,FALSE)</f>
        <v>#N/A</v>
      </c>
      <c r="F452" t="e">
        <f>VLOOKUP('Reported Performance Table'!D452,'Master List'!$B$22:$D$42,3,FALSE)</f>
        <v>#N/A</v>
      </c>
      <c r="G452" s="92" t="e">
        <f>VLOOKUP('Reported Performance Table'!C452,'Master List'!$B$11:$D$19,3,FALSE)</f>
        <v>#N/A</v>
      </c>
      <c r="H452" t="e">
        <f t="shared" si="12"/>
        <v>#N/A</v>
      </c>
      <c r="I452" t="e">
        <f>IF(VLOOKUP('Reported Performance Table'!E452,'Master List'!$B$45:$D$143,3,FALSE)="","No",VLOOKUP('Reported Performance Table'!E452,'Master List'!$B$45:$D$143,3,FALSE))</f>
        <v>#N/A</v>
      </c>
      <c r="J452" s="164" t="str">
        <f>IF('Reported Performance Table'!E452="","",
  IF('Reported Performance Table'!F452="Yes",
   IF('Reported Performance Table'!G452="Premium","Premium_LUNA_CCT","LUNA_CCT"),
   IF('Reported Performance Table'!C452="Outdoor Luminaires",
    IF(OR('Reported Performance Table'!E452="Fuel Pump Canopy Luminaires",'Reported Performance Table'!E452="Sports Lighting"),
     IF('Reported Performance Table'!G452="Premium","Premium_Sports_and_Fuel_Pump_CCT", "Sports_and_Fuel_Pump_CCT"),
     IF('Reported Performance Table'!G452="Premium","Premium_Outdoor_CCT","Outdoor_CCT")),
    IF('Reported Performance Table'!G452="Premium","Premium_CCT","Reported_CCT"))))</f>
        <v/>
      </c>
      <c r="K452" t="str">
        <f>IF('Reported Performance Table'!E452="","",IF(J452="LUNA_CCT",VLOOKUP('Reported Performance Table'!E452,'Master List'!$B$45:$E$143,4,FALSE),"Reported_BUG"))</f>
        <v/>
      </c>
      <c r="L452" t="str">
        <f>IF('Reported Performance Table'!E452="","",IF(AND('Reported Performance Table'!$F452="Yes",OR('Reported Performance Table'!$E452='Master List'!$B$45,'Reported Performance Table'!$E452='Master List'!$B$46,'Reported Performance Table'!$E452='Master List'!$B$47,'Reported Performance Table'!$E452='Master List'!$B$49,'Reported Performance Table'!$E452='Master List'!$B$51,'Reported Performance Table'!$E452='Master List'!$B$115,'Reported Performance Table'!$E452='Master List'!$B$118,'Reported Performance Table'!$E452='Master List'!$B$142)),"LUNA_Dimming","Dimming_Capability_and_Range"))</f>
        <v/>
      </c>
      <c r="M452" s="100" t="e">
        <f>'Reported Performance Table'!#REF!</f>
        <v>#REF!</v>
      </c>
      <c r="N452" s="100" t="e">
        <f>'Reported Performance Table'!#REF!</f>
        <v>#REF!</v>
      </c>
      <c r="O452" s="100" t="e">
        <f>'Reported Performance Table'!#REF!</f>
        <v>#REF!</v>
      </c>
      <c r="P452" t="str">
        <f t="shared" si="13"/>
        <v>No</v>
      </c>
    </row>
    <row r="453" spans="1:16" x14ac:dyDescent="0.25">
      <c r="A453" s="54">
        <v>460</v>
      </c>
      <c r="B453" s="55"/>
      <c r="D453" s="21" t="e">
        <f>VLOOKUP('Reported Performance Table'!D453,'Master List'!$B$22:$C$41,2,FALSE)</f>
        <v>#N/A</v>
      </c>
      <c r="E453" t="e">
        <f>VLOOKUP('Reported Performance Table'!E453,'Master List'!$B$45:$C$143,2,FALSE)</f>
        <v>#N/A</v>
      </c>
      <c r="F453" t="e">
        <f>VLOOKUP('Reported Performance Table'!D453,'Master List'!$B$22:$D$42,3,FALSE)</f>
        <v>#N/A</v>
      </c>
      <c r="G453" s="92" t="e">
        <f>VLOOKUP('Reported Performance Table'!C453,'Master List'!$B$11:$D$19,3,FALSE)</f>
        <v>#N/A</v>
      </c>
      <c r="H453" t="e">
        <f t="shared" si="12"/>
        <v>#N/A</v>
      </c>
      <c r="I453" t="e">
        <f>IF(VLOOKUP('Reported Performance Table'!E453,'Master List'!$B$45:$D$143,3,FALSE)="","No",VLOOKUP('Reported Performance Table'!E453,'Master List'!$B$45:$D$143,3,FALSE))</f>
        <v>#N/A</v>
      </c>
      <c r="J453" s="164" t="str">
        <f>IF('Reported Performance Table'!E453="","",
  IF('Reported Performance Table'!F453="Yes",
   IF('Reported Performance Table'!G453="Premium","Premium_LUNA_CCT","LUNA_CCT"),
   IF('Reported Performance Table'!C453="Outdoor Luminaires",
    IF(OR('Reported Performance Table'!E453="Fuel Pump Canopy Luminaires",'Reported Performance Table'!E453="Sports Lighting"),
     IF('Reported Performance Table'!G453="Premium","Premium_Sports_and_Fuel_Pump_CCT", "Sports_and_Fuel_Pump_CCT"),
     IF('Reported Performance Table'!G453="Premium","Premium_Outdoor_CCT","Outdoor_CCT")),
    IF('Reported Performance Table'!G453="Premium","Premium_CCT","Reported_CCT"))))</f>
        <v/>
      </c>
      <c r="K453" t="str">
        <f>IF('Reported Performance Table'!E453="","",IF(J453="LUNA_CCT",VLOOKUP('Reported Performance Table'!E453,'Master List'!$B$45:$E$143,4,FALSE),"Reported_BUG"))</f>
        <v/>
      </c>
      <c r="L453" t="str">
        <f>IF('Reported Performance Table'!E453="","",IF(AND('Reported Performance Table'!$F453="Yes",OR('Reported Performance Table'!$E453='Master List'!$B$45,'Reported Performance Table'!$E453='Master List'!$B$46,'Reported Performance Table'!$E453='Master List'!$B$47,'Reported Performance Table'!$E453='Master List'!$B$49,'Reported Performance Table'!$E453='Master List'!$B$51,'Reported Performance Table'!$E453='Master List'!$B$115,'Reported Performance Table'!$E453='Master List'!$B$118,'Reported Performance Table'!$E453='Master List'!$B$142)),"LUNA_Dimming","Dimming_Capability_and_Range"))</f>
        <v/>
      </c>
      <c r="M453" s="100" t="e">
        <f>'Reported Performance Table'!#REF!</f>
        <v>#REF!</v>
      </c>
      <c r="N453" s="100" t="e">
        <f>'Reported Performance Table'!#REF!</f>
        <v>#REF!</v>
      </c>
      <c r="O453" s="100" t="e">
        <f>'Reported Performance Table'!#REF!</f>
        <v>#REF!</v>
      </c>
      <c r="P453" t="str">
        <f t="shared" si="13"/>
        <v>No</v>
      </c>
    </row>
    <row r="454" spans="1:16" x14ac:dyDescent="0.25">
      <c r="A454" s="54">
        <v>461</v>
      </c>
      <c r="B454" s="55"/>
      <c r="D454" s="21" t="e">
        <f>VLOOKUP('Reported Performance Table'!D454,'Master List'!$B$22:$C$41,2,FALSE)</f>
        <v>#N/A</v>
      </c>
      <c r="E454" t="e">
        <f>VLOOKUP('Reported Performance Table'!E454,'Master List'!$B$45:$C$143,2,FALSE)</f>
        <v>#N/A</v>
      </c>
      <c r="F454" t="e">
        <f>VLOOKUP('Reported Performance Table'!D454,'Master List'!$B$22:$D$42,3,FALSE)</f>
        <v>#N/A</v>
      </c>
      <c r="G454" s="92" t="e">
        <f>VLOOKUP('Reported Performance Table'!C454,'Master List'!$B$11:$D$19,3,FALSE)</f>
        <v>#N/A</v>
      </c>
      <c r="H454" t="e">
        <f t="shared" si="12"/>
        <v>#N/A</v>
      </c>
      <c r="I454" t="e">
        <f>IF(VLOOKUP('Reported Performance Table'!E454,'Master List'!$B$45:$D$143,3,FALSE)="","No",VLOOKUP('Reported Performance Table'!E454,'Master List'!$B$45:$D$143,3,FALSE))</f>
        <v>#N/A</v>
      </c>
      <c r="J454" s="164" t="str">
        <f>IF('Reported Performance Table'!E454="","",
  IF('Reported Performance Table'!F454="Yes",
   IF('Reported Performance Table'!G454="Premium","Premium_LUNA_CCT","LUNA_CCT"),
   IF('Reported Performance Table'!C454="Outdoor Luminaires",
    IF(OR('Reported Performance Table'!E454="Fuel Pump Canopy Luminaires",'Reported Performance Table'!E454="Sports Lighting"),
     IF('Reported Performance Table'!G454="Premium","Premium_Sports_and_Fuel_Pump_CCT", "Sports_and_Fuel_Pump_CCT"),
     IF('Reported Performance Table'!G454="Premium","Premium_Outdoor_CCT","Outdoor_CCT")),
    IF('Reported Performance Table'!G454="Premium","Premium_CCT","Reported_CCT"))))</f>
        <v/>
      </c>
      <c r="K454" t="str">
        <f>IF('Reported Performance Table'!E454="","",IF(J454="LUNA_CCT",VLOOKUP('Reported Performance Table'!E454,'Master List'!$B$45:$E$143,4,FALSE),"Reported_BUG"))</f>
        <v/>
      </c>
      <c r="L454" t="str">
        <f>IF('Reported Performance Table'!E454="","",IF(AND('Reported Performance Table'!$F454="Yes",OR('Reported Performance Table'!$E454='Master List'!$B$45,'Reported Performance Table'!$E454='Master List'!$B$46,'Reported Performance Table'!$E454='Master List'!$B$47,'Reported Performance Table'!$E454='Master List'!$B$49,'Reported Performance Table'!$E454='Master List'!$B$51,'Reported Performance Table'!$E454='Master List'!$B$115,'Reported Performance Table'!$E454='Master List'!$B$118,'Reported Performance Table'!$E454='Master List'!$B$142)),"LUNA_Dimming","Dimming_Capability_and_Range"))</f>
        <v/>
      </c>
      <c r="M454" s="100" t="e">
        <f>'Reported Performance Table'!#REF!</f>
        <v>#REF!</v>
      </c>
      <c r="N454" s="100" t="e">
        <f>'Reported Performance Table'!#REF!</f>
        <v>#REF!</v>
      </c>
      <c r="O454" s="100" t="e">
        <f>'Reported Performance Table'!#REF!</f>
        <v>#REF!</v>
      </c>
      <c r="P454" t="str">
        <f t="shared" si="13"/>
        <v>No</v>
      </c>
    </row>
    <row r="455" spans="1:16" x14ac:dyDescent="0.25">
      <c r="A455" s="54">
        <v>462</v>
      </c>
      <c r="B455" s="55"/>
      <c r="D455" s="21" t="e">
        <f>VLOOKUP('Reported Performance Table'!D455,'Master List'!$B$22:$C$41,2,FALSE)</f>
        <v>#N/A</v>
      </c>
      <c r="E455" t="e">
        <f>VLOOKUP('Reported Performance Table'!E455,'Master List'!$B$45:$C$143,2,FALSE)</f>
        <v>#N/A</v>
      </c>
      <c r="F455" t="e">
        <f>VLOOKUP('Reported Performance Table'!D455,'Master List'!$B$22:$D$42,3,FALSE)</f>
        <v>#N/A</v>
      </c>
      <c r="G455" s="92" t="e">
        <f>VLOOKUP('Reported Performance Table'!C455,'Master List'!$B$11:$D$19,3,FALSE)</f>
        <v>#N/A</v>
      </c>
      <c r="H455" t="e">
        <f t="shared" si="12"/>
        <v>#N/A</v>
      </c>
      <c r="I455" t="e">
        <f>IF(VLOOKUP('Reported Performance Table'!E455,'Master List'!$B$45:$D$143,3,FALSE)="","No",VLOOKUP('Reported Performance Table'!E455,'Master List'!$B$45:$D$143,3,FALSE))</f>
        <v>#N/A</v>
      </c>
      <c r="J455" s="164" t="str">
        <f>IF('Reported Performance Table'!E455="","",
  IF('Reported Performance Table'!F455="Yes",
   IF('Reported Performance Table'!G455="Premium","Premium_LUNA_CCT","LUNA_CCT"),
   IF('Reported Performance Table'!C455="Outdoor Luminaires",
    IF(OR('Reported Performance Table'!E455="Fuel Pump Canopy Luminaires",'Reported Performance Table'!E455="Sports Lighting"),
     IF('Reported Performance Table'!G455="Premium","Premium_Sports_and_Fuel_Pump_CCT", "Sports_and_Fuel_Pump_CCT"),
     IF('Reported Performance Table'!G455="Premium","Premium_Outdoor_CCT","Outdoor_CCT")),
    IF('Reported Performance Table'!G455="Premium","Premium_CCT","Reported_CCT"))))</f>
        <v/>
      </c>
      <c r="K455" t="str">
        <f>IF('Reported Performance Table'!E455="","",IF(J455="LUNA_CCT",VLOOKUP('Reported Performance Table'!E455,'Master List'!$B$45:$E$143,4,FALSE),"Reported_BUG"))</f>
        <v/>
      </c>
      <c r="L455" t="str">
        <f>IF('Reported Performance Table'!E455="","",IF(AND('Reported Performance Table'!$F455="Yes",OR('Reported Performance Table'!$E455='Master List'!$B$45,'Reported Performance Table'!$E455='Master List'!$B$46,'Reported Performance Table'!$E455='Master List'!$B$47,'Reported Performance Table'!$E455='Master List'!$B$49,'Reported Performance Table'!$E455='Master List'!$B$51,'Reported Performance Table'!$E455='Master List'!$B$115,'Reported Performance Table'!$E455='Master List'!$B$118,'Reported Performance Table'!$E455='Master List'!$B$142)),"LUNA_Dimming","Dimming_Capability_and_Range"))</f>
        <v/>
      </c>
      <c r="M455" s="100" t="e">
        <f>'Reported Performance Table'!#REF!</f>
        <v>#REF!</v>
      </c>
      <c r="N455" s="100" t="e">
        <f>'Reported Performance Table'!#REF!</f>
        <v>#REF!</v>
      </c>
      <c r="O455" s="100" t="e">
        <f>'Reported Performance Table'!#REF!</f>
        <v>#REF!</v>
      </c>
      <c r="P455" t="str">
        <f t="shared" si="13"/>
        <v>No</v>
      </c>
    </row>
    <row r="456" spans="1:16" x14ac:dyDescent="0.25">
      <c r="A456" s="54">
        <v>463</v>
      </c>
      <c r="B456" s="55"/>
      <c r="D456" s="21" t="e">
        <f>VLOOKUP('Reported Performance Table'!D456,'Master List'!$B$22:$C$41,2,FALSE)</f>
        <v>#N/A</v>
      </c>
      <c r="E456" t="e">
        <f>VLOOKUP('Reported Performance Table'!E456,'Master List'!$B$45:$C$143,2,FALSE)</f>
        <v>#N/A</v>
      </c>
      <c r="F456" t="e">
        <f>VLOOKUP('Reported Performance Table'!D456,'Master List'!$B$22:$D$42,3,FALSE)</f>
        <v>#N/A</v>
      </c>
      <c r="G456" s="92" t="e">
        <f>VLOOKUP('Reported Performance Table'!C456,'Master List'!$B$11:$D$19,3,FALSE)</f>
        <v>#N/A</v>
      </c>
      <c r="H456" t="e">
        <f t="shared" si="12"/>
        <v>#N/A</v>
      </c>
      <c r="I456" t="e">
        <f>IF(VLOOKUP('Reported Performance Table'!E456,'Master List'!$B$45:$D$143,3,FALSE)="","No",VLOOKUP('Reported Performance Table'!E456,'Master List'!$B$45:$D$143,3,FALSE))</f>
        <v>#N/A</v>
      </c>
      <c r="J456" s="164" t="str">
        <f>IF('Reported Performance Table'!E456="","",
  IF('Reported Performance Table'!F456="Yes",
   IF('Reported Performance Table'!G456="Premium","Premium_LUNA_CCT","LUNA_CCT"),
   IF('Reported Performance Table'!C456="Outdoor Luminaires",
    IF(OR('Reported Performance Table'!E456="Fuel Pump Canopy Luminaires",'Reported Performance Table'!E456="Sports Lighting"),
     IF('Reported Performance Table'!G456="Premium","Premium_Sports_and_Fuel_Pump_CCT", "Sports_and_Fuel_Pump_CCT"),
     IF('Reported Performance Table'!G456="Premium","Premium_Outdoor_CCT","Outdoor_CCT")),
    IF('Reported Performance Table'!G456="Premium","Premium_CCT","Reported_CCT"))))</f>
        <v/>
      </c>
      <c r="K456" t="str">
        <f>IF('Reported Performance Table'!E456="","",IF(J456="LUNA_CCT",VLOOKUP('Reported Performance Table'!E456,'Master List'!$B$45:$E$143,4,FALSE),"Reported_BUG"))</f>
        <v/>
      </c>
      <c r="L456" t="str">
        <f>IF('Reported Performance Table'!E456="","",IF(AND('Reported Performance Table'!$F456="Yes",OR('Reported Performance Table'!$E456='Master List'!$B$45,'Reported Performance Table'!$E456='Master List'!$B$46,'Reported Performance Table'!$E456='Master List'!$B$47,'Reported Performance Table'!$E456='Master List'!$B$49,'Reported Performance Table'!$E456='Master List'!$B$51,'Reported Performance Table'!$E456='Master List'!$B$115,'Reported Performance Table'!$E456='Master List'!$B$118,'Reported Performance Table'!$E456='Master List'!$B$142)),"LUNA_Dimming","Dimming_Capability_and_Range"))</f>
        <v/>
      </c>
      <c r="M456" s="100" t="e">
        <f>'Reported Performance Table'!#REF!</f>
        <v>#REF!</v>
      </c>
      <c r="N456" s="100" t="e">
        <f>'Reported Performance Table'!#REF!</f>
        <v>#REF!</v>
      </c>
      <c r="O456" s="100" t="e">
        <f>'Reported Performance Table'!#REF!</f>
        <v>#REF!</v>
      </c>
      <c r="P456" t="str">
        <f t="shared" si="13"/>
        <v>No</v>
      </c>
    </row>
    <row r="457" spans="1:16" x14ac:dyDescent="0.25">
      <c r="A457" s="54">
        <v>464</v>
      </c>
      <c r="B457" s="55"/>
      <c r="D457" s="21" t="e">
        <f>VLOOKUP('Reported Performance Table'!D457,'Master List'!$B$22:$C$41,2,FALSE)</f>
        <v>#N/A</v>
      </c>
      <c r="E457" t="e">
        <f>VLOOKUP('Reported Performance Table'!E457,'Master List'!$B$45:$C$143,2,FALSE)</f>
        <v>#N/A</v>
      </c>
      <c r="F457" t="e">
        <f>VLOOKUP('Reported Performance Table'!D457,'Master List'!$B$22:$D$42,3,FALSE)</f>
        <v>#N/A</v>
      </c>
      <c r="G457" s="92" t="e">
        <f>VLOOKUP('Reported Performance Table'!C457,'Master List'!$B$11:$D$19,3,FALSE)</f>
        <v>#N/A</v>
      </c>
      <c r="H457" t="e">
        <f t="shared" si="12"/>
        <v>#N/A</v>
      </c>
      <c r="I457" t="e">
        <f>IF(VLOOKUP('Reported Performance Table'!E457,'Master List'!$B$45:$D$143,3,FALSE)="","No",VLOOKUP('Reported Performance Table'!E457,'Master List'!$B$45:$D$143,3,FALSE))</f>
        <v>#N/A</v>
      </c>
      <c r="J457" s="164" t="str">
        <f>IF('Reported Performance Table'!E457="","",
  IF('Reported Performance Table'!F457="Yes",
   IF('Reported Performance Table'!G457="Premium","Premium_LUNA_CCT","LUNA_CCT"),
   IF('Reported Performance Table'!C457="Outdoor Luminaires",
    IF(OR('Reported Performance Table'!E457="Fuel Pump Canopy Luminaires",'Reported Performance Table'!E457="Sports Lighting"),
     IF('Reported Performance Table'!G457="Premium","Premium_Sports_and_Fuel_Pump_CCT", "Sports_and_Fuel_Pump_CCT"),
     IF('Reported Performance Table'!G457="Premium","Premium_Outdoor_CCT","Outdoor_CCT")),
    IF('Reported Performance Table'!G457="Premium","Premium_CCT","Reported_CCT"))))</f>
        <v/>
      </c>
      <c r="K457" t="str">
        <f>IF('Reported Performance Table'!E457="","",IF(J457="LUNA_CCT",VLOOKUP('Reported Performance Table'!E457,'Master List'!$B$45:$E$143,4,FALSE),"Reported_BUG"))</f>
        <v/>
      </c>
      <c r="L457" t="str">
        <f>IF('Reported Performance Table'!E457="","",IF(AND('Reported Performance Table'!$F457="Yes",OR('Reported Performance Table'!$E457='Master List'!$B$45,'Reported Performance Table'!$E457='Master List'!$B$46,'Reported Performance Table'!$E457='Master List'!$B$47,'Reported Performance Table'!$E457='Master List'!$B$49,'Reported Performance Table'!$E457='Master List'!$B$51,'Reported Performance Table'!$E457='Master List'!$B$115,'Reported Performance Table'!$E457='Master List'!$B$118,'Reported Performance Table'!$E457='Master List'!$B$142)),"LUNA_Dimming","Dimming_Capability_and_Range"))</f>
        <v/>
      </c>
      <c r="M457" s="100" t="e">
        <f>'Reported Performance Table'!#REF!</f>
        <v>#REF!</v>
      </c>
      <c r="N457" s="100" t="e">
        <f>'Reported Performance Table'!#REF!</f>
        <v>#REF!</v>
      </c>
      <c r="O457" s="100" t="e">
        <f>'Reported Performance Table'!#REF!</f>
        <v>#REF!</v>
      </c>
      <c r="P457" t="str">
        <f t="shared" si="13"/>
        <v>No</v>
      </c>
    </row>
    <row r="458" spans="1:16" x14ac:dyDescent="0.25">
      <c r="A458" s="54">
        <v>465</v>
      </c>
      <c r="B458" s="55"/>
      <c r="D458" s="21" t="e">
        <f>VLOOKUP('Reported Performance Table'!D458,'Master List'!$B$22:$C$41,2,FALSE)</f>
        <v>#N/A</v>
      </c>
      <c r="E458" t="e">
        <f>VLOOKUP('Reported Performance Table'!E458,'Master List'!$B$45:$C$143,2,FALSE)</f>
        <v>#N/A</v>
      </c>
      <c r="F458" t="e">
        <f>VLOOKUP('Reported Performance Table'!D458,'Master List'!$B$22:$D$42,3,FALSE)</f>
        <v>#N/A</v>
      </c>
      <c r="G458" s="92" t="e">
        <f>VLOOKUP('Reported Performance Table'!C458,'Master List'!$B$11:$D$19,3,FALSE)</f>
        <v>#N/A</v>
      </c>
      <c r="H458" t="e">
        <f t="shared" si="12"/>
        <v>#N/A</v>
      </c>
      <c r="I458" t="e">
        <f>IF(VLOOKUP('Reported Performance Table'!E458,'Master List'!$B$45:$D$143,3,FALSE)="","No",VLOOKUP('Reported Performance Table'!E458,'Master List'!$B$45:$D$143,3,FALSE))</f>
        <v>#N/A</v>
      </c>
      <c r="J458" s="164" t="str">
        <f>IF('Reported Performance Table'!E458="","",
  IF('Reported Performance Table'!F458="Yes",
   IF('Reported Performance Table'!G458="Premium","Premium_LUNA_CCT","LUNA_CCT"),
   IF('Reported Performance Table'!C458="Outdoor Luminaires",
    IF(OR('Reported Performance Table'!E458="Fuel Pump Canopy Luminaires",'Reported Performance Table'!E458="Sports Lighting"),
     IF('Reported Performance Table'!G458="Premium","Premium_Sports_and_Fuel_Pump_CCT", "Sports_and_Fuel_Pump_CCT"),
     IF('Reported Performance Table'!G458="Premium","Premium_Outdoor_CCT","Outdoor_CCT")),
    IF('Reported Performance Table'!G458="Premium","Premium_CCT","Reported_CCT"))))</f>
        <v/>
      </c>
      <c r="K458" t="str">
        <f>IF('Reported Performance Table'!E458="","",IF(J458="LUNA_CCT",VLOOKUP('Reported Performance Table'!E458,'Master List'!$B$45:$E$143,4,FALSE),"Reported_BUG"))</f>
        <v/>
      </c>
      <c r="L458" t="str">
        <f>IF('Reported Performance Table'!E458="","",IF(AND('Reported Performance Table'!$F458="Yes",OR('Reported Performance Table'!$E458='Master List'!$B$45,'Reported Performance Table'!$E458='Master List'!$B$46,'Reported Performance Table'!$E458='Master List'!$B$47,'Reported Performance Table'!$E458='Master List'!$B$49,'Reported Performance Table'!$E458='Master List'!$B$51,'Reported Performance Table'!$E458='Master List'!$B$115,'Reported Performance Table'!$E458='Master List'!$B$118,'Reported Performance Table'!$E458='Master List'!$B$142)),"LUNA_Dimming","Dimming_Capability_and_Range"))</f>
        <v/>
      </c>
      <c r="M458" s="100" t="e">
        <f>'Reported Performance Table'!#REF!</f>
        <v>#REF!</v>
      </c>
      <c r="N458" s="100" t="e">
        <f>'Reported Performance Table'!#REF!</f>
        <v>#REF!</v>
      </c>
      <c r="O458" s="100" t="e">
        <f>'Reported Performance Table'!#REF!</f>
        <v>#REF!</v>
      </c>
      <c r="P458" t="str">
        <f t="shared" si="13"/>
        <v>No</v>
      </c>
    </row>
    <row r="459" spans="1:16" x14ac:dyDescent="0.25">
      <c r="A459" s="54">
        <v>466</v>
      </c>
      <c r="B459" s="55"/>
      <c r="D459" s="21" t="e">
        <f>VLOOKUP('Reported Performance Table'!D459,'Master List'!$B$22:$C$41,2,FALSE)</f>
        <v>#N/A</v>
      </c>
      <c r="E459" t="e">
        <f>VLOOKUP('Reported Performance Table'!E459,'Master List'!$B$45:$C$143,2,FALSE)</f>
        <v>#N/A</v>
      </c>
      <c r="F459" t="e">
        <f>VLOOKUP('Reported Performance Table'!D459,'Master List'!$B$22:$D$42,3,FALSE)</f>
        <v>#N/A</v>
      </c>
      <c r="G459" s="92" t="e">
        <f>VLOOKUP('Reported Performance Table'!C459,'Master List'!$B$11:$D$19,3,FALSE)</f>
        <v>#N/A</v>
      </c>
      <c r="H459" t="e">
        <f t="shared" ref="H459:H522" si="14">CONCATENATE(F459,G459)</f>
        <v>#N/A</v>
      </c>
      <c r="I459" t="e">
        <f>IF(VLOOKUP('Reported Performance Table'!E459,'Master List'!$B$45:$D$143,3,FALSE)="","No",VLOOKUP('Reported Performance Table'!E459,'Master List'!$B$45:$D$143,3,FALSE))</f>
        <v>#N/A</v>
      </c>
      <c r="J459" s="164" t="str">
        <f>IF('Reported Performance Table'!E459="","",
  IF('Reported Performance Table'!F459="Yes",
   IF('Reported Performance Table'!G459="Premium","Premium_LUNA_CCT","LUNA_CCT"),
   IF('Reported Performance Table'!C459="Outdoor Luminaires",
    IF(OR('Reported Performance Table'!E459="Fuel Pump Canopy Luminaires",'Reported Performance Table'!E459="Sports Lighting"),
     IF('Reported Performance Table'!G459="Premium","Premium_Sports_and_Fuel_Pump_CCT", "Sports_and_Fuel_Pump_CCT"),
     IF('Reported Performance Table'!G459="Premium","Premium_Outdoor_CCT","Outdoor_CCT")),
    IF('Reported Performance Table'!G459="Premium","Premium_CCT","Reported_CCT"))))</f>
        <v/>
      </c>
      <c r="K459" t="str">
        <f>IF('Reported Performance Table'!E459="","",IF(J459="LUNA_CCT",VLOOKUP('Reported Performance Table'!E459,'Master List'!$B$45:$E$143,4,FALSE),"Reported_BUG"))</f>
        <v/>
      </c>
      <c r="L459" t="str">
        <f>IF('Reported Performance Table'!E459="","",IF(AND('Reported Performance Table'!$F459="Yes",OR('Reported Performance Table'!$E459='Master List'!$B$45,'Reported Performance Table'!$E459='Master List'!$B$46,'Reported Performance Table'!$E459='Master List'!$B$47,'Reported Performance Table'!$E459='Master List'!$B$49,'Reported Performance Table'!$E459='Master List'!$B$51,'Reported Performance Table'!$E459='Master List'!$B$115,'Reported Performance Table'!$E459='Master List'!$B$118,'Reported Performance Table'!$E459='Master List'!$B$142)),"LUNA_Dimming","Dimming_Capability_and_Range"))</f>
        <v/>
      </c>
      <c r="M459" s="100" t="e">
        <f>'Reported Performance Table'!#REF!</f>
        <v>#REF!</v>
      </c>
      <c r="N459" s="100" t="e">
        <f>'Reported Performance Table'!#REF!</f>
        <v>#REF!</v>
      </c>
      <c r="O459" s="100" t="e">
        <f>'Reported Performance Table'!#REF!</f>
        <v>#REF!</v>
      </c>
      <c r="P459" t="str">
        <f t="shared" si="13"/>
        <v>No</v>
      </c>
    </row>
    <row r="460" spans="1:16" x14ac:dyDescent="0.25">
      <c r="A460" s="54">
        <v>467</v>
      </c>
      <c r="B460" s="55"/>
      <c r="D460" s="21" t="e">
        <f>VLOOKUP('Reported Performance Table'!D460,'Master List'!$B$22:$C$41,2,FALSE)</f>
        <v>#N/A</v>
      </c>
      <c r="E460" t="e">
        <f>VLOOKUP('Reported Performance Table'!E460,'Master List'!$B$45:$C$143,2,FALSE)</f>
        <v>#N/A</v>
      </c>
      <c r="F460" t="e">
        <f>VLOOKUP('Reported Performance Table'!D460,'Master List'!$B$22:$D$42,3,FALSE)</f>
        <v>#N/A</v>
      </c>
      <c r="G460" s="92" t="e">
        <f>VLOOKUP('Reported Performance Table'!C460,'Master List'!$B$11:$D$19,3,FALSE)</f>
        <v>#N/A</v>
      </c>
      <c r="H460" t="e">
        <f t="shared" si="14"/>
        <v>#N/A</v>
      </c>
      <c r="I460" t="e">
        <f>IF(VLOOKUP('Reported Performance Table'!E460,'Master List'!$B$45:$D$143,3,FALSE)="","No",VLOOKUP('Reported Performance Table'!E460,'Master List'!$B$45:$D$143,3,FALSE))</f>
        <v>#N/A</v>
      </c>
      <c r="J460" s="164" t="str">
        <f>IF('Reported Performance Table'!E460="","",
  IF('Reported Performance Table'!F460="Yes",
   IF('Reported Performance Table'!G460="Premium","Premium_LUNA_CCT","LUNA_CCT"),
   IF('Reported Performance Table'!C460="Outdoor Luminaires",
    IF(OR('Reported Performance Table'!E460="Fuel Pump Canopy Luminaires",'Reported Performance Table'!E460="Sports Lighting"),
     IF('Reported Performance Table'!G460="Premium","Premium_Sports_and_Fuel_Pump_CCT", "Sports_and_Fuel_Pump_CCT"),
     IF('Reported Performance Table'!G460="Premium","Premium_Outdoor_CCT","Outdoor_CCT")),
    IF('Reported Performance Table'!G460="Premium","Premium_CCT","Reported_CCT"))))</f>
        <v/>
      </c>
      <c r="K460" t="str">
        <f>IF('Reported Performance Table'!E460="","",IF(J460="LUNA_CCT",VLOOKUP('Reported Performance Table'!E460,'Master List'!$B$45:$E$143,4,FALSE),"Reported_BUG"))</f>
        <v/>
      </c>
      <c r="L460" t="str">
        <f>IF('Reported Performance Table'!E460="","",IF(AND('Reported Performance Table'!$F460="Yes",OR('Reported Performance Table'!$E460='Master List'!$B$45,'Reported Performance Table'!$E460='Master List'!$B$46,'Reported Performance Table'!$E460='Master List'!$B$47,'Reported Performance Table'!$E460='Master List'!$B$49,'Reported Performance Table'!$E460='Master List'!$B$51,'Reported Performance Table'!$E460='Master List'!$B$115,'Reported Performance Table'!$E460='Master List'!$B$118,'Reported Performance Table'!$E460='Master List'!$B$142)),"LUNA_Dimming","Dimming_Capability_and_Range"))</f>
        <v/>
      </c>
      <c r="M460" s="100" t="e">
        <f>'Reported Performance Table'!#REF!</f>
        <v>#REF!</v>
      </c>
      <c r="N460" s="100" t="e">
        <f>'Reported Performance Table'!#REF!</f>
        <v>#REF!</v>
      </c>
      <c r="O460" s="100" t="e">
        <f>'Reported Performance Table'!#REF!</f>
        <v>#REF!</v>
      </c>
      <c r="P460" t="str">
        <f t="shared" ref="P460:P523" si="15">IF(COUNTIF(M460:O460,"Yes")=3,"Yes","No")</f>
        <v>No</v>
      </c>
    </row>
    <row r="461" spans="1:16" x14ac:dyDescent="0.25">
      <c r="A461" s="54">
        <v>468</v>
      </c>
      <c r="B461" s="55"/>
      <c r="D461" s="21" t="e">
        <f>VLOOKUP('Reported Performance Table'!D461,'Master List'!$B$22:$C$41,2,FALSE)</f>
        <v>#N/A</v>
      </c>
      <c r="E461" t="e">
        <f>VLOOKUP('Reported Performance Table'!E461,'Master List'!$B$45:$C$143,2,FALSE)</f>
        <v>#N/A</v>
      </c>
      <c r="F461" t="e">
        <f>VLOOKUP('Reported Performance Table'!D461,'Master List'!$B$22:$D$42,3,FALSE)</f>
        <v>#N/A</v>
      </c>
      <c r="G461" s="92" t="e">
        <f>VLOOKUP('Reported Performance Table'!C461,'Master List'!$B$11:$D$19,3,FALSE)</f>
        <v>#N/A</v>
      </c>
      <c r="H461" t="e">
        <f t="shared" si="14"/>
        <v>#N/A</v>
      </c>
      <c r="I461" t="e">
        <f>IF(VLOOKUP('Reported Performance Table'!E461,'Master List'!$B$45:$D$143,3,FALSE)="","No",VLOOKUP('Reported Performance Table'!E461,'Master List'!$B$45:$D$143,3,FALSE))</f>
        <v>#N/A</v>
      </c>
      <c r="J461" s="164" t="str">
        <f>IF('Reported Performance Table'!E461="","",
  IF('Reported Performance Table'!F461="Yes",
   IF('Reported Performance Table'!G461="Premium","Premium_LUNA_CCT","LUNA_CCT"),
   IF('Reported Performance Table'!C461="Outdoor Luminaires",
    IF(OR('Reported Performance Table'!E461="Fuel Pump Canopy Luminaires",'Reported Performance Table'!E461="Sports Lighting"),
     IF('Reported Performance Table'!G461="Premium","Premium_Sports_and_Fuel_Pump_CCT", "Sports_and_Fuel_Pump_CCT"),
     IF('Reported Performance Table'!G461="Premium","Premium_Outdoor_CCT","Outdoor_CCT")),
    IF('Reported Performance Table'!G461="Premium","Premium_CCT","Reported_CCT"))))</f>
        <v/>
      </c>
      <c r="K461" t="str">
        <f>IF('Reported Performance Table'!E461="","",IF(J461="LUNA_CCT",VLOOKUP('Reported Performance Table'!E461,'Master List'!$B$45:$E$143,4,FALSE),"Reported_BUG"))</f>
        <v/>
      </c>
      <c r="L461" t="str">
        <f>IF('Reported Performance Table'!E461="","",IF(AND('Reported Performance Table'!$F461="Yes",OR('Reported Performance Table'!$E461='Master List'!$B$45,'Reported Performance Table'!$E461='Master List'!$B$46,'Reported Performance Table'!$E461='Master List'!$B$47,'Reported Performance Table'!$E461='Master List'!$B$49,'Reported Performance Table'!$E461='Master List'!$B$51,'Reported Performance Table'!$E461='Master List'!$B$115,'Reported Performance Table'!$E461='Master List'!$B$118,'Reported Performance Table'!$E461='Master List'!$B$142)),"LUNA_Dimming","Dimming_Capability_and_Range"))</f>
        <v/>
      </c>
      <c r="M461" s="100" t="e">
        <f>'Reported Performance Table'!#REF!</f>
        <v>#REF!</v>
      </c>
      <c r="N461" s="100" t="e">
        <f>'Reported Performance Table'!#REF!</f>
        <v>#REF!</v>
      </c>
      <c r="O461" s="100" t="e">
        <f>'Reported Performance Table'!#REF!</f>
        <v>#REF!</v>
      </c>
      <c r="P461" t="str">
        <f t="shared" si="15"/>
        <v>No</v>
      </c>
    </row>
    <row r="462" spans="1:16" x14ac:dyDescent="0.25">
      <c r="A462" s="54">
        <v>469</v>
      </c>
      <c r="B462" s="55"/>
      <c r="D462" s="21" t="e">
        <f>VLOOKUP('Reported Performance Table'!D462,'Master List'!$B$22:$C$41,2,FALSE)</f>
        <v>#N/A</v>
      </c>
      <c r="E462" t="e">
        <f>VLOOKUP('Reported Performance Table'!E462,'Master List'!$B$45:$C$143,2,FALSE)</f>
        <v>#N/A</v>
      </c>
      <c r="F462" t="e">
        <f>VLOOKUP('Reported Performance Table'!D462,'Master List'!$B$22:$D$42,3,FALSE)</f>
        <v>#N/A</v>
      </c>
      <c r="G462" s="92" t="e">
        <f>VLOOKUP('Reported Performance Table'!C462,'Master List'!$B$11:$D$19,3,FALSE)</f>
        <v>#N/A</v>
      </c>
      <c r="H462" t="e">
        <f t="shared" si="14"/>
        <v>#N/A</v>
      </c>
      <c r="I462" t="e">
        <f>IF(VLOOKUP('Reported Performance Table'!E462,'Master List'!$B$45:$D$143,3,FALSE)="","No",VLOOKUP('Reported Performance Table'!E462,'Master List'!$B$45:$D$143,3,FALSE))</f>
        <v>#N/A</v>
      </c>
      <c r="J462" s="164" t="str">
        <f>IF('Reported Performance Table'!E462="","",
  IF('Reported Performance Table'!F462="Yes",
   IF('Reported Performance Table'!G462="Premium","Premium_LUNA_CCT","LUNA_CCT"),
   IF('Reported Performance Table'!C462="Outdoor Luminaires",
    IF(OR('Reported Performance Table'!E462="Fuel Pump Canopy Luminaires",'Reported Performance Table'!E462="Sports Lighting"),
     IF('Reported Performance Table'!G462="Premium","Premium_Sports_and_Fuel_Pump_CCT", "Sports_and_Fuel_Pump_CCT"),
     IF('Reported Performance Table'!G462="Premium","Premium_Outdoor_CCT","Outdoor_CCT")),
    IF('Reported Performance Table'!G462="Premium","Premium_CCT","Reported_CCT"))))</f>
        <v/>
      </c>
      <c r="K462" t="str">
        <f>IF('Reported Performance Table'!E462="","",IF(J462="LUNA_CCT",VLOOKUP('Reported Performance Table'!E462,'Master List'!$B$45:$E$143,4,FALSE),"Reported_BUG"))</f>
        <v/>
      </c>
      <c r="L462" t="str">
        <f>IF('Reported Performance Table'!E462="","",IF(AND('Reported Performance Table'!$F462="Yes",OR('Reported Performance Table'!$E462='Master List'!$B$45,'Reported Performance Table'!$E462='Master List'!$B$46,'Reported Performance Table'!$E462='Master List'!$B$47,'Reported Performance Table'!$E462='Master List'!$B$49,'Reported Performance Table'!$E462='Master List'!$B$51,'Reported Performance Table'!$E462='Master List'!$B$115,'Reported Performance Table'!$E462='Master List'!$B$118,'Reported Performance Table'!$E462='Master List'!$B$142)),"LUNA_Dimming","Dimming_Capability_and_Range"))</f>
        <v/>
      </c>
      <c r="M462" s="100" t="e">
        <f>'Reported Performance Table'!#REF!</f>
        <v>#REF!</v>
      </c>
      <c r="N462" s="100" t="e">
        <f>'Reported Performance Table'!#REF!</f>
        <v>#REF!</v>
      </c>
      <c r="O462" s="100" t="e">
        <f>'Reported Performance Table'!#REF!</f>
        <v>#REF!</v>
      </c>
      <c r="P462" t="str">
        <f t="shared" si="15"/>
        <v>No</v>
      </c>
    </row>
    <row r="463" spans="1:16" x14ac:dyDescent="0.25">
      <c r="A463" s="54">
        <v>470</v>
      </c>
      <c r="B463" s="55"/>
      <c r="D463" s="21" t="e">
        <f>VLOOKUP('Reported Performance Table'!D463,'Master List'!$B$22:$C$41,2,FALSE)</f>
        <v>#N/A</v>
      </c>
      <c r="E463" t="e">
        <f>VLOOKUP('Reported Performance Table'!E463,'Master List'!$B$45:$C$143,2,FALSE)</f>
        <v>#N/A</v>
      </c>
      <c r="F463" t="e">
        <f>VLOOKUP('Reported Performance Table'!D463,'Master List'!$B$22:$D$42,3,FALSE)</f>
        <v>#N/A</v>
      </c>
      <c r="G463" s="92" t="e">
        <f>VLOOKUP('Reported Performance Table'!C463,'Master List'!$B$11:$D$19,3,FALSE)</f>
        <v>#N/A</v>
      </c>
      <c r="H463" t="e">
        <f t="shared" si="14"/>
        <v>#N/A</v>
      </c>
      <c r="I463" t="e">
        <f>IF(VLOOKUP('Reported Performance Table'!E463,'Master List'!$B$45:$D$143,3,FALSE)="","No",VLOOKUP('Reported Performance Table'!E463,'Master List'!$B$45:$D$143,3,FALSE))</f>
        <v>#N/A</v>
      </c>
      <c r="J463" s="164" t="str">
        <f>IF('Reported Performance Table'!E463="","",
  IF('Reported Performance Table'!F463="Yes",
   IF('Reported Performance Table'!G463="Premium","Premium_LUNA_CCT","LUNA_CCT"),
   IF('Reported Performance Table'!C463="Outdoor Luminaires",
    IF(OR('Reported Performance Table'!E463="Fuel Pump Canopy Luminaires",'Reported Performance Table'!E463="Sports Lighting"),
     IF('Reported Performance Table'!G463="Premium","Premium_Sports_and_Fuel_Pump_CCT", "Sports_and_Fuel_Pump_CCT"),
     IF('Reported Performance Table'!G463="Premium","Premium_Outdoor_CCT","Outdoor_CCT")),
    IF('Reported Performance Table'!G463="Premium","Premium_CCT","Reported_CCT"))))</f>
        <v/>
      </c>
      <c r="K463" t="str">
        <f>IF('Reported Performance Table'!E463="","",IF(J463="LUNA_CCT",VLOOKUP('Reported Performance Table'!E463,'Master List'!$B$45:$E$143,4,FALSE),"Reported_BUG"))</f>
        <v/>
      </c>
      <c r="L463" t="str">
        <f>IF('Reported Performance Table'!E463="","",IF(AND('Reported Performance Table'!$F463="Yes",OR('Reported Performance Table'!$E463='Master List'!$B$45,'Reported Performance Table'!$E463='Master List'!$B$46,'Reported Performance Table'!$E463='Master List'!$B$47,'Reported Performance Table'!$E463='Master List'!$B$49,'Reported Performance Table'!$E463='Master List'!$B$51,'Reported Performance Table'!$E463='Master List'!$B$115,'Reported Performance Table'!$E463='Master List'!$B$118,'Reported Performance Table'!$E463='Master List'!$B$142)),"LUNA_Dimming","Dimming_Capability_and_Range"))</f>
        <v/>
      </c>
      <c r="M463" s="100" t="e">
        <f>'Reported Performance Table'!#REF!</f>
        <v>#REF!</v>
      </c>
      <c r="N463" s="100" t="e">
        <f>'Reported Performance Table'!#REF!</f>
        <v>#REF!</v>
      </c>
      <c r="O463" s="100" t="e">
        <f>'Reported Performance Table'!#REF!</f>
        <v>#REF!</v>
      </c>
      <c r="P463" t="str">
        <f t="shared" si="15"/>
        <v>No</v>
      </c>
    </row>
    <row r="464" spans="1:16" x14ac:dyDescent="0.25">
      <c r="A464" s="54">
        <v>471</v>
      </c>
      <c r="B464" s="55"/>
      <c r="D464" s="21" t="e">
        <f>VLOOKUP('Reported Performance Table'!D464,'Master List'!$B$22:$C$41,2,FALSE)</f>
        <v>#N/A</v>
      </c>
      <c r="E464" t="e">
        <f>VLOOKUP('Reported Performance Table'!E464,'Master List'!$B$45:$C$143,2,FALSE)</f>
        <v>#N/A</v>
      </c>
      <c r="F464" t="e">
        <f>VLOOKUP('Reported Performance Table'!D464,'Master List'!$B$22:$D$42,3,FALSE)</f>
        <v>#N/A</v>
      </c>
      <c r="G464" s="92" t="e">
        <f>VLOOKUP('Reported Performance Table'!C464,'Master List'!$B$11:$D$19,3,FALSE)</f>
        <v>#N/A</v>
      </c>
      <c r="H464" t="e">
        <f t="shared" si="14"/>
        <v>#N/A</v>
      </c>
      <c r="I464" t="e">
        <f>IF(VLOOKUP('Reported Performance Table'!E464,'Master List'!$B$45:$D$143,3,FALSE)="","No",VLOOKUP('Reported Performance Table'!E464,'Master List'!$B$45:$D$143,3,FALSE))</f>
        <v>#N/A</v>
      </c>
      <c r="J464" s="164" t="str">
        <f>IF('Reported Performance Table'!E464="","",
  IF('Reported Performance Table'!F464="Yes",
   IF('Reported Performance Table'!G464="Premium","Premium_LUNA_CCT","LUNA_CCT"),
   IF('Reported Performance Table'!C464="Outdoor Luminaires",
    IF(OR('Reported Performance Table'!E464="Fuel Pump Canopy Luminaires",'Reported Performance Table'!E464="Sports Lighting"),
     IF('Reported Performance Table'!G464="Premium","Premium_Sports_and_Fuel_Pump_CCT", "Sports_and_Fuel_Pump_CCT"),
     IF('Reported Performance Table'!G464="Premium","Premium_Outdoor_CCT","Outdoor_CCT")),
    IF('Reported Performance Table'!G464="Premium","Premium_CCT","Reported_CCT"))))</f>
        <v/>
      </c>
      <c r="K464" t="str">
        <f>IF('Reported Performance Table'!E464="","",IF(J464="LUNA_CCT",VLOOKUP('Reported Performance Table'!E464,'Master List'!$B$45:$E$143,4,FALSE),"Reported_BUG"))</f>
        <v/>
      </c>
      <c r="L464" t="str">
        <f>IF('Reported Performance Table'!E464="","",IF(AND('Reported Performance Table'!$F464="Yes",OR('Reported Performance Table'!$E464='Master List'!$B$45,'Reported Performance Table'!$E464='Master List'!$B$46,'Reported Performance Table'!$E464='Master List'!$B$47,'Reported Performance Table'!$E464='Master List'!$B$49,'Reported Performance Table'!$E464='Master List'!$B$51,'Reported Performance Table'!$E464='Master List'!$B$115,'Reported Performance Table'!$E464='Master List'!$B$118,'Reported Performance Table'!$E464='Master List'!$B$142)),"LUNA_Dimming","Dimming_Capability_and_Range"))</f>
        <v/>
      </c>
      <c r="M464" s="100" t="e">
        <f>'Reported Performance Table'!#REF!</f>
        <v>#REF!</v>
      </c>
      <c r="N464" s="100" t="e">
        <f>'Reported Performance Table'!#REF!</f>
        <v>#REF!</v>
      </c>
      <c r="O464" s="100" t="e">
        <f>'Reported Performance Table'!#REF!</f>
        <v>#REF!</v>
      </c>
      <c r="P464" t="str">
        <f t="shared" si="15"/>
        <v>No</v>
      </c>
    </row>
    <row r="465" spans="1:16" x14ac:dyDescent="0.25">
      <c r="A465" s="54">
        <v>472</v>
      </c>
      <c r="B465" s="55"/>
      <c r="D465" s="21" t="e">
        <f>VLOOKUP('Reported Performance Table'!D465,'Master List'!$B$22:$C$41,2,FALSE)</f>
        <v>#N/A</v>
      </c>
      <c r="E465" t="e">
        <f>VLOOKUP('Reported Performance Table'!E465,'Master List'!$B$45:$C$143,2,FALSE)</f>
        <v>#N/A</v>
      </c>
      <c r="F465" t="e">
        <f>VLOOKUP('Reported Performance Table'!D465,'Master List'!$B$22:$D$42,3,FALSE)</f>
        <v>#N/A</v>
      </c>
      <c r="G465" s="92" t="e">
        <f>VLOOKUP('Reported Performance Table'!C465,'Master List'!$B$11:$D$19,3,FALSE)</f>
        <v>#N/A</v>
      </c>
      <c r="H465" t="e">
        <f t="shared" si="14"/>
        <v>#N/A</v>
      </c>
      <c r="I465" t="e">
        <f>IF(VLOOKUP('Reported Performance Table'!E465,'Master List'!$B$45:$D$143,3,FALSE)="","No",VLOOKUP('Reported Performance Table'!E465,'Master List'!$B$45:$D$143,3,FALSE))</f>
        <v>#N/A</v>
      </c>
      <c r="J465" s="164" t="str">
        <f>IF('Reported Performance Table'!E465="","",
  IF('Reported Performance Table'!F465="Yes",
   IF('Reported Performance Table'!G465="Premium","Premium_LUNA_CCT","LUNA_CCT"),
   IF('Reported Performance Table'!C465="Outdoor Luminaires",
    IF(OR('Reported Performance Table'!E465="Fuel Pump Canopy Luminaires",'Reported Performance Table'!E465="Sports Lighting"),
     IF('Reported Performance Table'!G465="Premium","Premium_Sports_and_Fuel_Pump_CCT", "Sports_and_Fuel_Pump_CCT"),
     IF('Reported Performance Table'!G465="Premium","Premium_Outdoor_CCT","Outdoor_CCT")),
    IF('Reported Performance Table'!G465="Premium","Premium_CCT","Reported_CCT"))))</f>
        <v/>
      </c>
      <c r="K465" t="str">
        <f>IF('Reported Performance Table'!E465="","",IF(J465="LUNA_CCT",VLOOKUP('Reported Performance Table'!E465,'Master List'!$B$45:$E$143,4,FALSE),"Reported_BUG"))</f>
        <v/>
      </c>
      <c r="L465" t="str">
        <f>IF('Reported Performance Table'!E465="","",IF(AND('Reported Performance Table'!$F465="Yes",OR('Reported Performance Table'!$E465='Master List'!$B$45,'Reported Performance Table'!$E465='Master List'!$B$46,'Reported Performance Table'!$E465='Master List'!$B$47,'Reported Performance Table'!$E465='Master List'!$B$49,'Reported Performance Table'!$E465='Master List'!$B$51,'Reported Performance Table'!$E465='Master List'!$B$115,'Reported Performance Table'!$E465='Master List'!$B$118,'Reported Performance Table'!$E465='Master List'!$B$142)),"LUNA_Dimming","Dimming_Capability_and_Range"))</f>
        <v/>
      </c>
      <c r="M465" s="100" t="e">
        <f>'Reported Performance Table'!#REF!</f>
        <v>#REF!</v>
      </c>
      <c r="N465" s="100" t="e">
        <f>'Reported Performance Table'!#REF!</f>
        <v>#REF!</v>
      </c>
      <c r="O465" s="100" t="e">
        <f>'Reported Performance Table'!#REF!</f>
        <v>#REF!</v>
      </c>
      <c r="P465" t="str">
        <f t="shared" si="15"/>
        <v>No</v>
      </c>
    </row>
    <row r="466" spans="1:16" x14ac:dyDescent="0.25">
      <c r="A466" s="54">
        <v>473</v>
      </c>
      <c r="B466" s="55"/>
      <c r="D466" s="21" t="e">
        <f>VLOOKUP('Reported Performance Table'!D466,'Master List'!$B$22:$C$41,2,FALSE)</f>
        <v>#N/A</v>
      </c>
      <c r="E466" t="e">
        <f>VLOOKUP('Reported Performance Table'!E466,'Master List'!$B$45:$C$143,2,FALSE)</f>
        <v>#N/A</v>
      </c>
      <c r="F466" t="e">
        <f>VLOOKUP('Reported Performance Table'!D466,'Master List'!$B$22:$D$42,3,FALSE)</f>
        <v>#N/A</v>
      </c>
      <c r="G466" s="92" t="e">
        <f>VLOOKUP('Reported Performance Table'!C466,'Master List'!$B$11:$D$19,3,FALSE)</f>
        <v>#N/A</v>
      </c>
      <c r="H466" t="e">
        <f t="shared" si="14"/>
        <v>#N/A</v>
      </c>
      <c r="I466" t="e">
        <f>IF(VLOOKUP('Reported Performance Table'!E466,'Master List'!$B$45:$D$143,3,FALSE)="","No",VLOOKUP('Reported Performance Table'!E466,'Master List'!$B$45:$D$143,3,FALSE))</f>
        <v>#N/A</v>
      </c>
      <c r="J466" s="164" t="str">
        <f>IF('Reported Performance Table'!E466="","",
  IF('Reported Performance Table'!F466="Yes",
   IF('Reported Performance Table'!G466="Premium","Premium_LUNA_CCT","LUNA_CCT"),
   IF('Reported Performance Table'!C466="Outdoor Luminaires",
    IF(OR('Reported Performance Table'!E466="Fuel Pump Canopy Luminaires",'Reported Performance Table'!E466="Sports Lighting"),
     IF('Reported Performance Table'!G466="Premium","Premium_Sports_and_Fuel_Pump_CCT", "Sports_and_Fuel_Pump_CCT"),
     IF('Reported Performance Table'!G466="Premium","Premium_Outdoor_CCT","Outdoor_CCT")),
    IF('Reported Performance Table'!G466="Premium","Premium_CCT","Reported_CCT"))))</f>
        <v/>
      </c>
      <c r="K466" t="str">
        <f>IF('Reported Performance Table'!E466="","",IF(J466="LUNA_CCT",VLOOKUP('Reported Performance Table'!E466,'Master List'!$B$45:$E$143,4,FALSE),"Reported_BUG"))</f>
        <v/>
      </c>
      <c r="L466" t="str">
        <f>IF('Reported Performance Table'!E466="","",IF(AND('Reported Performance Table'!$F466="Yes",OR('Reported Performance Table'!$E466='Master List'!$B$45,'Reported Performance Table'!$E466='Master List'!$B$46,'Reported Performance Table'!$E466='Master List'!$B$47,'Reported Performance Table'!$E466='Master List'!$B$49,'Reported Performance Table'!$E466='Master List'!$B$51,'Reported Performance Table'!$E466='Master List'!$B$115,'Reported Performance Table'!$E466='Master List'!$B$118,'Reported Performance Table'!$E466='Master List'!$B$142)),"LUNA_Dimming","Dimming_Capability_and_Range"))</f>
        <v/>
      </c>
      <c r="M466" s="100" t="e">
        <f>'Reported Performance Table'!#REF!</f>
        <v>#REF!</v>
      </c>
      <c r="N466" s="100" t="e">
        <f>'Reported Performance Table'!#REF!</f>
        <v>#REF!</v>
      </c>
      <c r="O466" s="100" t="e">
        <f>'Reported Performance Table'!#REF!</f>
        <v>#REF!</v>
      </c>
      <c r="P466" t="str">
        <f t="shared" si="15"/>
        <v>No</v>
      </c>
    </row>
    <row r="467" spans="1:16" x14ac:dyDescent="0.25">
      <c r="A467" s="54">
        <v>474</v>
      </c>
      <c r="B467" s="55"/>
      <c r="D467" s="21" t="e">
        <f>VLOOKUP('Reported Performance Table'!D467,'Master List'!$B$22:$C$41,2,FALSE)</f>
        <v>#N/A</v>
      </c>
      <c r="E467" t="e">
        <f>VLOOKUP('Reported Performance Table'!E467,'Master List'!$B$45:$C$143,2,FALSE)</f>
        <v>#N/A</v>
      </c>
      <c r="F467" t="e">
        <f>VLOOKUP('Reported Performance Table'!D467,'Master List'!$B$22:$D$42,3,FALSE)</f>
        <v>#N/A</v>
      </c>
      <c r="G467" s="92" t="e">
        <f>VLOOKUP('Reported Performance Table'!C467,'Master List'!$B$11:$D$19,3,FALSE)</f>
        <v>#N/A</v>
      </c>
      <c r="H467" t="e">
        <f t="shared" si="14"/>
        <v>#N/A</v>
      </c>
      <c r="I467" t="e">
        <f>IF(VLOOKUP('Reported Performance Table'!E467,'Master List'!$B$45:$D$143,3,FALSE)="","No",VLOOKUP('Reported Performance Table'!E467,'Master List'!$B$45:$D$143,3,FALSE))</f>
        <v>#N/A</v>
      </c>
      <c r="J467" s="164" t="str">
        <f>IF('Reported Performance Table'!E467="","",
  IF('Reported Performance Table'!F467="Yes",
   IF('Reported Performance Table'!G467="Premium","Premium_LUNA_CCT","LUNA_CCT"),
   IF('Reported Performance Table'!C467="Outdoor Luminaires",
    IF(OR('Reported Performance Table'!E467="Fuel Pump Canopy Luminaires",'Reported Performance Table'!E467="Sports Lighting"),
     IF('Reported Performance Table'!G467="Premium","Premium_Sports_and_Fuel_Pump_CCT", "Sports_and_Fuel_Pump_CCT"),
     IF('Reported Performance Table'!G467="Premium","Premium_Outdoor_CCT","Outdoor_CCT")),
    IF('Reported Performance Table'!G467="Premium","Premium_CCT","Reported_CCT"))))</f>
        <v/>
      </c>
      <c r="K467" t="str">
        <f>IF('Reported Performance Table'!E467="","",IF(J467="LUNA_CCT",VLOOKUP('Reported Performance Table'!E467,'Master List'!$B$45:$E$143,4,FALSE),"Reported_BUG"))</f>
        <v/>
      </c>
      <c r="L467" t="str">
        <f>IF('Reported Performance Table'!E467="","",IF(AND('Reported Performance Table'!$F467="Yes",OR('Reported Performance Table'!$E467='Master List'!$B$45,'Reported Performance Table'!$E467='Master List'!$B$46,'Reported Performance Table'!$E467='Master List'!$B$47,'Reported Performance Table'!$E467='Master List'!$B$49,'Reported Performance Table'!$E467='Master List'!$B$51,'Reported Performance Table'!$E467='Master List'!$B$115,'Reported Performance Table'!$E467='Master List'!$B$118,'Reported Performance Table'!$E467='Master List'!$B$142)),"LUNA_Dimming","Dimming_Capability_and_Range"))</f>
        <v/>
      </c>
      <c r="M467" s="100" t="e">
        <f>'Reported Performance Table'!#REF!</f>
        <v>#REF!</v>
      </c>
      <c r="N467" s="100" t="e">
        <f>'Reported Performance Table'!#REF!</f>
        <v>#REF!</v>
      </c>
      <c r="O467" s="100" t="e">
        <f>'Reported Performance Table'!#REF!</f>
        <v>#REF!</v>
      </c>
      <c r="P467" t="str">
        <f t="shared" si="15"/>
        <v>No</v>
      </c>
    </row>
    <row r="468" spans="1:16" x14ac:dyDescent="0.25">
      <c r="A468" s="54">
        <v>475</v>
      </c>
      <c r="B468" s="55"/>
      <c r="D468" s="21" t="e">
        <f>VLOOKUP('Reported Performance Table'!D468,'Master List'!$B$22:$C$41,2,FALSE)</f>
        <v>#N/A</v>
      </c>
      <c r="E468" t="e">
        <f>VLOOKUP('Reported Performance Table'!E468,'Master List'!$B$45:$C$143,2,FALSE)</f>
        <v>#N/A</v>
      </c>
      <c r="F468" t="e">
        <f>VLOOKUP('Reported Performance Table'!D468,'Master List'!$B$22:$D$42,3,FALSE)</f>
        <v>#N/A</v>
      </c>
      <c r="G468" s="92" t="e">
        <f>VLOOKUP('Reported Performance Table'!C468,'Master List'!$B$11:$D$19,3,FALSE)</f>
        <v>#N/A</v>
      </c>
      <c r="H468" t="e">
        <f t="shared" si="14"/>
        <v>#N/A</v>
      </c>
      <c r="I468" t="e">
        <f>IF(VLOOKUP('Reported Performance Table'!E468,'Master List'!$B$45:$D$143,3,FALSE)="","No",VLOOKUP('Reported Performance Table'!E468,'Master List'!$B$45:$D$143,3,FALSE))</f>
        <v>#N/A</v>
      </c>
      <c r="J468" s="164" t="str">
        <f>IF('Reported Performance Table'!E468="","",
  IF('Reported Performance Table'!F468="Yes",
   IF('Reported Performance Table'!G468="Premium","Premium_LUNA_CCT","LUNA_CCT"),
   IF('Reported Performance Table'!C468="Outdoor Luminaires",
    IF(OR('Reported Performance Table'!E468="Fuel Pump Canopy Luminaires",'Reported Performance Table'!E468="Sports Lighting"),
     IF('Reported Performance Table'!G468="Premium","Premium_Sports_and_Fuel_Pump_CCT", "Sports_and_Fuel_Pump_CCT"),
     IF('Reported Performance Table'!G468="Premium","Premium_Outdoor_CCT","Outdoor_CCT")),
    IF('Reported Performance Table'!G468="Premium","Premium_CCT","Reported_CCT"))))</f>
        <v/>
      </c>
      <c r="K468" t="str">
        <f>IF('Reported Performance Table'!E468="","",IF(J468="LUNA_CCT",VLOOKUP('Reported Performance Table'!E468,'Master List'!$B$45:$E$143,4,FALSE),"Reported_BUG"))</f>
        <v/>
      </c>
      <c r="L468" t="str">
        <f>IF('Reported Performance Table'!E468="","",IF(AND('Reported Performance Table'!$F468="Yes",OR('Reported Performance Table'!$E468='Master List'!$B$45,'Reported Performance Table'!$E468='Master List'!$B$46,'Reported Performance Table'!$E468='Master List'!$B$47,'Reported Performance Table'!$E468='Master List'!$B$49,'Reported Performance Table'!$E468='Master List'!$B$51,'Reported Performance Table'!$E468='Master List'!$B$115,'Reported Performance Table'!$E468='Master List'!$B$118,'Reported Performance Table'!$E468='Master List'!$B$142)),"LUNA_Dimming","Dimming_Capability_and_Range"))</f>
        <v/>
      </c>
      <c r="M468" s="100" t="e">
        <f>'Reported Performance Table'!#REF!</f>
        <v>#REF!</v>
      </c>
      <c r="N468" s="100" t="e">
        <f>'Reported Performance Table'!#REF!</f>
        <v>#REF!</v>
      </c>
      <c r="O468" s="100" t="e">
        <f>'Reported Performance Table'!#REF!</f>
        <v>#REF!</v>
      </c>
      <c r="P468" t="str">
        <f t="shared" si="15"/>
        <v>No</v>
      </c>
    </row>
    <row r="469" spans="1:16" x14ac:dyDescent="0.25">
      <c r="A469" s="54">
        <v>476</v>
      </c>
      <c r="B469" s="55"/>
      <c r="D469" s="21" t="e">
        <f>VLOOKUP('Reported Performance Table'!D469,'Master List'!$B$22:$C$41,2,FALSE)</f>
        <v>#N/A</v>
      </c>
      <c r="E469" t="e">
        <f>VLOOKUP('Reported Performance Table'!E469,'Master List'!$B$45:$C$143,2,FALSE)</f>
        <v>#N/A</v>
      </c>
      <c r="F469" t="e">
        <f>VLOOKUP('Reported Performance Table'!D469,'Master List'!$B$22:$D$42,3,FALSE)</f>
        <v>#N/A</v>
      </c>
      <c r="G469" s="92" t="e">
        <f>VLOOKUP('Reported Performance Table'!C469,'Master List'!$B$11:$D$19,3,FALSE)</f>
        <v>#N/A</v>
      </c>
      <c r="H469" t="e">
        <f t="shared" si="14"/>
        <v>#N/A</v>
      </c>
      <c r="I469" t="e">
        <f>IF(VLOOKUP('Reported Performance Table'!E469,'Master List'!$B$45:$D$143,3,FALSE)="","No",VLOOKUP('Reported Performance Table'!E469,'Master List'!$B$45:$D$143,3,FALSE))</f>
        <v>#N/A</v>
      </c>
      <c r="J469" s="164" t="str">
        <f>IF('Reported Performance Table'!E469="","",
  IF('Reported Performance Table'!F469="Yes",
   IF('Reported Performance Table'!G469="Premium","Premium_LUNA_CCT","LUNA_CCT"),
   IF('Reported Performance Table'!C469="Outdoor Luminaires",
    IF(OR('Reported Performance Table'!E469="Fuel Pump Canopy Luminaires",'Reported Performance Table'!E469="Sports Lighting"),
     IF('Reported Performance Table'!G469="Premium","Premium_Sports_and_Fuel_Pump_CCT", "Sports_and_Fuel_Pump_CCT"),
     IF('Reported Performance Table'!G469="Premium","Premium_Outdoor_CCT","Outdoor_CCT")),
    IF('Reported Performance Table'!G469="Premium","Premium_CCT","Reported_CCT"))))</f>
        <v/>
      </c>
      <c r="K469" t="str">
        <f>IF('Reported Performance Table'!E469="","",IF(J469="LUNA_CCT",VLOOKUP('Reported Performance Table'!E469,'Master List'!$B$45:$E$143,4,FALSE),"Reported_BUG"))</f>
        <v/>
      </c>
      <c r="L469" t="str">
        <f>IF('Reported Performance Table'!E469="","",IF(AND('Reported Performance Table'!$F469="Yes",OR('Reported Performance Table'!$E469='Master List'!$B$45,'Reported Performance Table'!$E469='Master List'!$B$46,'Reported Performance Table'!$E469='Master List'!$B$47,'Reported Performance Table'!$E469='Master List'!$B$49,'Reported Performance Table'!$E469='Master List'!$B$51,'Reported Performance Table'!$E469='Master List'!$B$115,'Reported Performance Table'!$E469='Master List'!$B$118,'Reported Performance Table'!$E469='Master List'!$B$142)),"LUNA_Dimming","Dimming_Capability_and_Range"))</f>
        <v/>
      </c>
      <c r="M469" s="100" t="e">
        <f>'Reported Performance Table'!#REF!</f>
        <v>#REF!</v>
      </c>
      <c r="N469" s="100" t="e">
        <f>'Reported Performance Table'!#REF!</f>
        <v>#REF!</v>
      </c>
      <c r="O469" s="100" t="e">
        <f>'Reported Performance Table'!#REF!</f>
        <v>#REF!</v>
      </c>
      <c r="P469" t="str">
        <f t="shared" si="15"/>
        <v>No</v>
      </c>
    </row>
    <row r="470" spans="1:16" x14ac:dyDescent="0.25">
      <c r="A470" s="54">
        <v>477</v>
      </c>
      <c r="B470" s="55"/>
      <c r="D470" s="21" t="e">
        <f>VLOOKUP('Reported Performance Table'!D470,'Master List'!$B$22:$C$41,2,FALSE)</f>
        <v>#N/A</v>
      </c>
      <c r="E470" t="e">
        <f>VLOOKUP('Reported Performance Table'!E470,'Master List'!$B$45:$C$143,2,FALSE)</f>
        <v>#N/A</v>
      </c>
      <c r="F470" t="e">
        <f>VLOOKUP('Reported Performance Table'!D470,'Master List'!$B$22:$D$42,3,FALSE)</f>
        <v>#N/A</v>
      </c>
      <c r="G470" s="92" t="e">
        <f>VLOOKUP('Reported Performance Table'!C470,'Master List'!$B$11:$D$19,3,FALSE)</f>
        <v>#N/A</v>
      </c>
      <c r="H470" t="e">
        <f t="shared" si="14"/>
        <v>#N/A</v>
      </c>
      <c r="I470" t="e">
        <f>IF(VLOOKUP('Reported Performance Table'!E470,'Master List'!$B$45:$D$143,3,FALSE)="","No",VLOOKUP('Reported Performance Table'!E470,'Master List'!$B$45:$D$143,3,FALSE))</f>
        <v>#N/A</v>
      </c>
      <c r="J470" s="164" t="str">
        <f>IF('Reported Performance Table'!E470="","",
  IF('Reported Performance Table'!F470="Yes",
   IF('Reported Performance Table'!G470="Premium","Premium_LUNA_CCT","LUNA_CCT"),
   IF('Reported Performance Table'!C470="Outdoor Luminaires",
    IF(OR('Reported Performance Table'!E470="Fuel Pump Canopy Luminaires",'Reported Performance Table'!E470="Sports Lighting"),
     IF('Reported Performance Table'!G470="Premium","Premium_Sports_and_Fuel_Pump_CCT", "Sports_and_Fuel_Pump_CCT"),
     IF('Reported Performance Table'!G470="Premium","Premium_Outdoor_CCT","Outdoor_CCT")),
    IF('Reported Performance Table'!G470="Premium","Premium_CCT","Reported_CCT"))))</f>
        <v/>
      </c>
      <c r="K470" t="str">
        <f>IF('Reported Performance Table'!E470="","",IF(J470="LUNA_CCT",VLOOKUP('Reported Performance Table'!E470,'Master List'!$B$45:$E$143,4,FALSE),"Reported_BUG"))</f>
        <v/>
      </c>
      <c r="L470" t="str">
        <f>IF('Reported Performance Table'!E470="","",IF(AND('Reported Performance Table'!$F470="Yes",OR('Reported Performance Table'!$E470='Master List'!$B$45,'Reported Performance Table'!$E470='Master List'!$B$46,'Reported Performance Table'!$E470='Master List'!$B$47,'Reported Performance Table'!$E470='Master List'!$B$49,'Reported Performance Table'!$E470='Master List'!$B$51,'Reported Performance Table'!$E470='Master List'!$B$115,'Reported Performance Table'!$E470='Master List'!$B$118,'Reported Performance Table'!$E470='Master List'!$B$142)),"LUNA_Dimming","Dimming_Capability_and_Range"))</f>
        <v/>
      </c>
      <c r="M470" s="100" t="e">
        <f>'Reported Performance Table'!#REF!</f>
        <v>#REF!</v>
      </c>
      <c r="N470" s="100" t="e">
        <f>'Reported Performance Table'!#REF!</f>
        <v>#REF!</v>
      </c>
      <c r="O470" s="100" t="e">
        <f>'Reported Performance Table'!#REF!</f>
        <v>#REF!</v>
      </c>
      <c r="P470" t="str">
        <f t="shared" si="15"/>
        <v>No</v>
      </c>
    </row>
    <row r="471" spans="1:16" x14ac:dyDescent="0.25">
      <c r="A471" s="54">
        <v>478</v>
      </c>
      <c r="B471" s="55"/>
      <c r="D471" s="21" t="e">
        <f>VLOOKUP('Reported Performance Table'!D471,'Master List'!$B$22:$C$41,2,FALSE)</f>
        <v>#N/A</v>
      </c>
      <c r="E471" t="e">
        <f>VLOOKUP('Reported Performance Table'!E471,'Master List'!$B$45:$C$143,2,FALSE)</f>
        <v>#N/A</v>
      </c>
      <c r="F471" t="e">
        <f>VLOOKUP('Reported Performance Table'!D471,'Master List'!$B$22:$D$42,3,FALSE)</f>
        <v>#N/A</v>
      </c>
      <c r="G471" s="92" t="e">
        <f>VLOOKUP('Reported Performance Table'!C471,'Master List'!$B$11:$D$19,3,FALSE)</f>
        <v>#N/A</v>
      </c>
      <c r="H471" t="e">
        <f t="shared" si="14"/>
        <v>#N/A</v>
      </c>
      <c r="I471" t="e">
        <f>IF(VLOOKUP('Reported Performance Table'!E471,'Master List'!$B$45:$D$143,3,FALSE)="","No",VLOOKUP('Reported Performance Table'!E471,'Master List'!$B$45:$D$143,3,FALSE))</f>
        <v>#N/A</v>
      </c>
      <c r="J471" s="164" t="str">
        <f>IF('Reported Performance Table'!E471="","",
  IF('Reported Performance Table'!F471="Yes",
   IF('Reported Performance Table'!G471="Premium","Premium_LUNA_CCT","LUNA_CCT"),
   IF('Reported Performance Table'!C471="Outdoor Luminaires",
    IF(OR('Reported Performance Table'!E471="Fuel Pump Canopy Luminaires",'Reported Performance Table'!E471="Sports Lighting"),
     IF('Reported Performance Table'!G471="Premium","Premium_Sports_and_Fuel_Pump_CCT", "Sports_and_Fuel_Pump_CCT"),
     IF('Reported Performance Table'!G471="Premium","Premium_Outdoor_CCT","Outdoor_CCT")),
    IF('Reported Performance Table'!G471="Premium","Premium_CCT","Reported_CCT"))))</f>
        <v/>
      </c>
      <c r="K471" t="str">
        <f>IF('Reported Performance Table'!E471="","",IF(J471="LUNA_CCT",VLOOKUP('Reported Performance Table'!E471,'Master List'!$B$45:$E$143,4,FALSE),"Reported_BUG"))</f>
        <v/>
      </c>
      <c r="L471" t="str">
        <f>IF('Reported Performance Table'!E471="","",IF(AND('Reported Performance Table'!$F471="Yes",OR('Reported Performance Table'!$E471='Master List'!$B$45,'Reported Performance Table'!$E471='Master List'!$B$46,'Reported Performance Table'!$E471='Master List'!$B$47,'Reported Performance Table'!$E471='Master List'!$B$49,'Reported Performance Table'!$E471='Master List'!$B$51,'Reported Performance Table'!$E471='Master List'!$B$115,'Reported Performance Table'!$E471='Master List'!$B$118,'Reported Performance Table'!$E471='Master List'!$B$142)),"LUNA_Dimming","Dimming_Capability_and_Range"))</f>
        <v/>
      </c>
      <c r="M471" s="100" t="e">
        <f>'Reported Performance Table'!#REF!</f>
        <v>#REF!</v>
      </c>
      <c r="N471" s="100" t="e">
        <f>'Reported Performance Table'!#REF!</f>
        <v>#REF!</v>
      </c>
      <c r="O471" s="100" t="e">
        <f>'Reported Performance Table'!#REF!</f>
        <v>#REF!</v>
      </c>
      <c r="P471" t="str">
        <f t="shared" si="15"/>
        <v>No</v>
      </c>
    </row>
    <row r="472" spans="1:16" x14ac:dyDescent="0.25">
      <c r="A472" s="54">
        <v>479</v>
      </c>
      <c r="B472" s="55"/>
      <c r="D472" s="21" t="e">
        <f>VLOOKUP('Reported Performance Table'!D472,'Master List'!$B$22:$C$41,2,FALSE)</f>
        <v>#N/A</v>
      </c>
      <c r="E472" t="e">
        <f>VLOOKUP('Reported Performance Table'!E472,'Master List'!$B$45:$C$143,2,FALSE)</f>
        <v>#N/A</v>
      </c>
      <c r="F472" t="e">
        <f>VLOOKUP('Reported Performance Table'!D472,'Master List'!$B$22:$D$42,3,FALSE)</f>
        <v>#N/A</v>
      </c>
      <c r="G472" s="92" t="e">
        <f>VLOOKUP('Reported Performance Table'!C472,'Master List'!$B$11:$D$19,3,FALSE)</f>
        <v>#N/A</v>
      </c>
      <c r="H472" t="e">
        <f t="shared" si="14"/>
        <v>#N/A</v>
      </c>
      <c r="I472" t="e">
        <f>IF(VLOOKUP('Reported Performance Table'!E472,'Master List'!$B$45:$D$143,3,FALSE)="","No",VLOOKUP('Reported Performance Table'!E472,'Master List'!$B$45:$D$143,3,FALSE))</f>
        <v>#N/A</v>
      </c>
      <c r="J472" s="164" t="str">
        <f>IF('Reported Performance Table'!E472="","",
  IF('Reported Performance Table'!F472="Yes",
   IF('Reported Performance Table'!G472="Premium","Premium_LUNA_CCT","LUNA_CCT"),
   IF('Reported Performance Table'!C472="Outdoor Luminaires",
    IF(OR('Reported Performance Table'!E472="Fuel Pump Canopy Luminaires",'Reported Performance Table'!E472="Sports Lighting"),
     IF('Reported Performance Table'!G472="Premium","Premium_Sports_and_Fuel_Pump_CCT", "Sports_and_Fuel_Pump_CCT"),
     IF('Reported Performance Table'!G472="Premium","Premium_Outdoor_CCT","Outdoor_CCT")),
    IF('Reported Performance Table'!G472="Premium","Premium_CCT","Reported_CCT"))))</f>
        <v/>
      </c>
      <c r="K472" t="str">
        <f>IF('Reported Performance Table'!E472="","",IF(J472="LUNA_CCT",VLOOKUP('Reported Performance Table'!E472,'Master List'!$B$45:$E$143,4,FALSE),"Reported_BUG"))</f>
        <v/>
      </c>
      <c r="L472" t="str">
        <f>IF('Reported Performance Table'!E472="","",IF(AND('Reported Performance Table'!$F472="Yes",OR('Reported Performance Table'!$E472='Master List'!$B$45,'Reported Performance Table'!$E472='Master List'!$B$46,'Reported Performance Table'!$E472='Master List'!$B$47,'Reported Performance Table'!$E472='Master List'!$B$49,'Reported Performance Table'!$E472='Master List'!$B$51,'Reported Performance Table'!$E472='Master List'!$B$115,'Reported Performance Table'!$E472='Master List'!$B$118,'Reported Performance Table'!$E472='Master List'!$B$142)),"LUNA_Dimming","Dimming_Capability_and_Range"))</f>
        <v/>
      </c>
      <c r="M472" s="100" t="e">
        <f>'Reported Performance Table'!#REF!</f>
        <v>#REF!</v>
      </c>
      <c r="N472" s="100" t="e">
        <f>'Reported Performance Table'!#REF!</f>
        <v>#REF!</v>
      </c>
      <c r="O472" s="100" t="e">
        <f>'Reported Performance Table'!#REF!</f>
        <v>#REF!</v>
      </c>
      <c r="P472" t="str">
        <f t="shared" si="15"/>
        <v>No</v>
      </c>
    </row>
    <row r="473" spans="1:16" x14ac:dyDescent="0.25">
      <c r="A473" s="54">
        <v>480</v>
      </c>
      <c r="B473" s="55"/>
      <c r="D473" s="21" t="e">
        <f>VLOOKUP('Reported Performance Table'!D473,'Master List'!$B$22:$C$41,2,FALSE)</f>
        <v>#N/A</v>
      </c>
      <c r="E473" t="e">
        <f>VLOOKUP('Reported Performance Table'!E473,'Master List'!$B$45:$C$143,2,FALSE)</f>
        <v>#N/A</v>
      </c>
      <c r="F473" t="e">
        <f>VLOOKUP('Reported Performance Table'!D473,'Master List'!$B$22:$D$42,3,FALSE)</f>
        <v>#N/A</v>
      </c>
      <c r="G473" s="92" t="e">
        <f>VLOOKUP('Reported Performance Table'!C473,'Master List'!$B$11:$D$19,3,FALSE)</f>
        <v>#N/A</v>
      </c>
      <c r="H473" t="e">
        <f t="shared" si="14"/>
        <v>#N/A</v>
      </c>
      <c r="I473" t="e">
        <f>IF(VLOOKUP('Reported Performance Table'!E473,'Master List'!$B$45:$D$143,3,FALSE)="","No",VLOOKUP('Reported Performance Table'!E473,'Master List'!$B$45:$D$143,3,FALSE))</f>
        <v>#N/A</v>
      </c>
      <c r="J473" s="164" t="str">
        <f>IF('Reported Performance Table'!E473="","",
  IF('Reported Performance Table'!F473="Yes",
   IF('Reported Performance Table'!G473="Premium","Premium_LUNA_CCT","LUNA_CCT"),
   IF('Reported Performance Table'!C473="Outdoor Luminaires",
    IF(OR('Reported Performance Table'!E473="Fuel Pump Canopy Luminaires",'Reported Performance Table'!E473="Sports Lighting"),
     IF('Reported Performance Table'!G473="Premium","Premium_Sports_and_Fuel_Pump_CCT", "Sports_and_Fuel_Pump_CCT"),
     IF('Reported Performance Table'!G473="Premium","Premium_Outdoor_CCT","Outdoor_CCT")),
    IF('Reported Performance Table'!G473="Premium","Premium_CCT","Reported_CCT"))))</f>
        <v/>
      </c>
      <c r="K473" t="str">
        <f>IF('Reported Performance Table'!E473="","",IF(J473="LUNA_CCT",VLOOKUP('Reported Performance Table'!E473,'Master List'!$B$45:$E$143,4,FALSE),"Reported_BUG"))</f>
        <v/>
      </c>
      <c r="L473" t="str">
        <f>IF('Reported Performance Table'!E473="","",IF(AND('Reported Performance Table'!$F473="Yes",OR('Reported Performance Table'!$E473='Master List'!$B$45,'Reported Performance Table'!$E473='Master List'!$B$46,'Reported Performance Table'!$E473='Master List'!$B$47,'Reported Performance Table'!$E473='Master List'!$B$49,'Reported Performance Table'!$E473='Master List'!$B$51,'Reported Performance Table'!$E473='Master List'!$B$115,'Reported Performance Table'!$E473='Master List'!$B$118,'Reported Performance Table'!$E473='Master List'!$B$142)),"LUNA_Dimming","Dimming_Capability_and_Range"))</f>
        <v/>
      </c>
      <c r="M473" s="100" t="e">
        <f>'Reported Performance Table'!#REF!</f>
        <v>#REF!</v>
      </c>
      <c r="N473" s="100" t="e">
        <f>'Reported Performance Table'!#REF!</f>
        <v>#REF!</v>
      </c>
      <c r="O473" s="100" t="e">
        <f>'Reported Performance Table'!#REF!</f>
        <v>#REF!</v>
      </c>
      <c r="P473" t="str">
        <f t="shared" si="15"/>
        <v>No</v>
      </c>
    </row>
    <row r="474" spans="1:16" x14ac:dyDescent="0.25">
      <c r="A474" s="54">
        <v>481</v>
      </c>
      <c r="B474" s="55"/>
      <c r="D474" s="21" t="e">
        <f>VLOOKUP('Reported Performance Table'!D474,'Master List'!$B$22:$C$41,2,FALSE)</f>
        <v>#N/A</v>
      </c>
      <c r="E474" t="e">
        <f>VLOOKUP('Reported Performance Table'!E474,'Master List'!$B$45:$C$143,2,FALSE)</f>
        <v>#N/A</v>
      </c>
      <c r="F474" t="e">
        <f>VLOOKUP('Reported Performance Table'!D474,'Master List'!$B$22:$D$42,3,FALSE)</f>
        <v>#N/A</v>
      </c>
      <c r="G474" s="92" t="e">
        <f>VLOOKUP('Reported Performance Table'!C474,'Master List'!$B$11:$D$19,3,FALSE)</f>
        <v>#N/A</v>
      </c>
      <c r="H474" t="e">
        <f t="shared" si="14"/>
        <v>#N/A</v>
      </c>
      <c r="I474" t="e">
        <f>IF(VLOOKUP('Reported Performance Table'!E474,'Master List'!$B$45:$D$143,3,FALSE)="","No",VLOOKUP('Reported Performance Table'!E474,'Master List'!$B$45:$D$143,3,FALSE))</f>
        <v>#N/A</v>
      </c>
      <c r="J474" s="164" t="str">
        <f>IF('Reported Performance Table'!E474="","",
  IF('Reported Performance Table'!F474="Yes",
   IF('Reported Performance Table'!G474="Premium","Premium_LUNA_CCT","LUNA_CCT"),
   IF('Reported Performance Table'!C474="Outdoor Luminaires",
    IF(OR('Reported Performance Table'!E474="Fuel Pump Canopy Luminaires",'Reported Performance Table'!E474="Sports Lighting"),
     IF('Reported Performance Table'!G474="Premium","Premium_Sports_and_Fuel_Pump_CCT", "Sports_and_Fuel_Pump_CCT"),
     IF('Reported Performance Table'!G474="Premium","Premium_Outdoor_CCT","Outdoor_CCT")),
    IF('Reported Performance Table'!G474="Premium","Premium_CCT","Reported_CCT"))))</f>
        <v/>
      </c>
      <c r="K474" t="str">
        <f>IF('Reported Performance Table'!E474="","",IF(J474="LUNA_CCT",VLOOKUP('Reported Performance Table'!E474,'Master List'!$B$45:$E$143,4,FALSE),"Reported_BUG"))</f>
        <v/>
      </c>
      <c r="L474" t="str">
        <f>IF('Reported Performance Table'!E474="","",IF(AND('Reported Performance Table'!$F474="Yes",OR('Reported Performance Table'!$E474='Master List'!$B$45,'Reported Performance Table'!$E474='Master List'!$B$46,'Reported Performance Table'!$E474='Master List'!$B$47,'Reported Performance Table'!$E474='Master List'!$B$49,'Reported Performance Table'!$E474='Master List'!$B$51,'Reported Performance Table'!$E474='Master List'!$B$115,'Reported Performance Table'!$E474='Master List'!$B$118,'Reported Performance Table'!$E474='Master List'!$B$142)),"LUNA_Dimming","Dimming_Capability_and_Range"))</f>
        <v/>
      </c>
      <c r="M474" s="100" t="e">
        <f>'Reported Performance Table'!#REF!</f>
        <v>#REF!</v>
      </c>
      <c r="N474" s="100" t="e">
        <f>'Reported Performance Table'!#REF!</f>
        <v>#REF!</v>
      </c>
      <c r="O474" s="100" t="e">
        <f>'Reported Performance Table'!#REF!</f>
        <v>#REF!</v>
      </c>
      <c r="P474" t="str">
        <f t="shared" si="15"/>
        <v>No</v>
      </c>
    </row>
    <row r="475" spans="1:16" x14ac:dyDescent="0.25">
      <c r="A475" s="54">
        <v>482</v>
      </c>
      <c r="B475" s="55"/>
      <c r="D475" s="21" t="e">
        <f>VLOOKUP('Reported Performance Table'!D475,'Master List'!$B$22:$C$41,2,FALSE)</f>
        <v>#N/A</v>
      </c>
      <c r="E475" t="e">
        <f>VLOOKUP('Reported Performance Table'!E475,'Master List'!$B$45:$C$143,2,FALSE)</f>
        <v>#N/A</v>
      </c>
      <c r="F475" t="e">
        <f>VLOOKUP('Reported Performance Table'!D475,'Master List'!$B$22:$D$42,3,FALSE)</f>
        <v>#N/A</v>
      </c>
      <c r="G475" s="92" t="e">
        <f>VLOOKUP('Reported Performance Table'!C475,'Master List'!$B$11:$D$19,3,FALSE)</f>
        <v>#N/A</v>
      </c>
      <c r="H475" t="e">
        <f t="shared" si="14"/>
        <v>#N/A</v>
      </c>
      <c r="I475" t="e">
        <f>IF(VLOOKUP('Reported Performance Table'!E475,'Master List'!$B$45:$D$143,3,FALSE)="","No",VLOOKUP('Reported Performance Table'!E475,'Master List'!$B$45:$D$143,3,FALSE))</f>
        <v>#N/A</v>
      </c>
      <c r="J475" s="164" t="str">
        <f>IF('Reported Performance Table'!E475="","",
  IF('Reported Performance Table'!F475="Yes",
   IF('Reported Performance Table'!G475="Premium","Premium_LUNA_CCT","LUNA_CCT"),
   IF('Reported Performance Table'!C475="Outdoor Luminaires",
    IF(OR('Reported Performance Table'!E475="Fuel Pump Canopy Luminaires",'Reported Performance Table'!E475="Sports Lighting"),
     IF('Reported Performance Table'!G475="Premium","Premium_Sports_and_Fuel_Pump_CCT", "Sports_and_Fuel_Pump_CCT"),
     IF('Reported Performance Table'!G475="Premium","Premium_Outdoor_CCT","Outdoor_CCT")),
    IF('Reported Performance Table'!G475="Premium","Premium_CCT","Reported_CCT"))))</f>
        <v/>
      </c>
      <c r="K475" t="str">
        <f>IF('Reported Performance Table'!E475="","",IF(J475="LUNA_CCT",VLOOKUP('Reported Performance Table'!E475,'Master List'!$B$45:$E$143,4,FALSE),"Reported_BUG"))</f>
        <v/>
      </c>
      <c r="L475" t="str">
        <f>IF('Reported Performance Table'!E475="","",IF(AND('Reported Performance Table'!$F475="Yes",OR('Reported Performance Table'!$E475='Master List'!$B$45,'Reported Performance Table'!$E475='Master List'!$B$46,'Reported Performance Table'!$E475='Master List'!$B$47,'Reported Performance Table'!$E475='Master List'!$B$49,'Reported Performance Table'!$E475='Master List'!$B$51,'Reported Performance Table'!$E475='Master List'!$B$115,'Reported Performance Table'!$E475='Master List'!$B$118,'Reported Performance Table'!$E475='Master List'!$B$142)),"LUNA_Dimming","Dimming_Capability_and_Range"))</f>
        <v/>
      </c>
      <c r="M475" s="100" t="e">
        <f>'Reported Performance Table'!#REF!</f>
        <v>#REF!</v>
      </c>
      <c r="N475" s="100" t="e">
        <f>'Reported Performance Table'!#REF!</f>
        <v>#REF!</v>
      </c>
      <c r="O475" s="100" t="e">
        <f>'Reported Performance Table'!#REF!</f>
        <v>#REF!</v>
      </c>
      <c r="P475" t="str">
        <f t="shared" si="15"/>
        <v>No</v>
      </c>
    </row>
    <row r="476" spans="1:16" x14ac:dyDescent="0.25">
      <c r="A476" s="54">
        <v>483</v>
      </c>
      <c r="B476" s="55"/>
      <c r="D476" s="21" t="e">
        <f>VLOOKUP('Reported Performance Table'!D476,'Master List'!$B$22:$C$41,2,FALSE)</f>
        <v>#N/A</v>
      </c>
      <c r="E476" t="e">
        <f>VLOOKUP('Reported Performance Table'!E476,'Master List'!$B$45:$C$143,2,FALSE)</f>
        <v>#N/A</v>
      </c>
      <c r="F476" t="e">
        <f>VLOOKUP('Reported Performance Table'!D476,'Master List'!$B$22:$D$42,3,FALSE)</f>
        <v>#N/A</v>
      </c>
      <c r="G476" s="92" t="e">
        <f>VLOOKUP('Reported Performance Table'!C476,'Master List'!$B$11:$D$19,3,FALSE)</f>
        <v>#N/A</v>
      </c>
      <c r="H476" t="e">
        <f t="shared" si="14"/>
        <v>#N/A</v>
      </c>
      <c r="I476" t="e">
        <f>IF(VLOOKUP('Reported Performance Table'!E476,'Master List'!$B$45:$D$143,3,FALSE)="","No",VLOOKUP('Reported Performance Table'!E476,'Master List'!$B$45:$D$143,3,FALSE))</f>
        <v>#N/A</v>
      </c>
      <c r="J476" s="164" t="str">
        <f>IF('Reported Performance Table'!E476="","",
  IF('Reported Performance Table'!F476="Yes",
   IF('Reported Performance Table'!G476="Premium","Premium_LUNA_CCT","LUNA_CCT"),
   IF('Reported Performance Table'!C476="Outdoor Luminaires",
    IF(OR('Reported Performance Table'!E476="Fuel Pump Canopy Luminaires",'Reported Performance Table'!E476="Sports Lighting"),
     IF('Reported Performance Table'!G476="Premium","Premium_Sports_and_Fuel_Pump_CCT", "Sports_and_Fuel_Pump_CCT"),
     IF('Reported Performance Table'!G476="Premium","Premium_Outdoor_CCT","Outdoor_CCT")),
    IF('Reported Performance Table'!G476="Premium","Premium_CCT","Reported_CCT"))))</f>
        <v/>
      </c>
      <c r="K476" t="str">
        <f>IF('Reported Performance Table'!E476="","",IF(J476="LUNA_CCT",VLOOKUP('Reported Performance Table'!E476,'Master List'!$B$45:$E$143,4,FALSE),"Reported_BUG"))</f>
        <v/>
      </c>
      <c r="L476" t="str">
        <f>IF('Reported Performance Table'!E476="","",IF(AND('Reported Performance Table'!$F476="Yes",OR('Reported Performance Table'!$E476='Master List'!$B$45,'Reported Performance Table'!$E476='Master List'!$B$46,'Reported Performance Table'!$E476='Master List'!$B$47,'Reported Performance Table'!$E476='Master List'!$B$49,'Reported Performance Table'!$E476='Master List'!$B$51,'Reported Performance Table'!$E476='Master List'!$B$115,'Reported Performance Table'!$E476='Master List'!$B$118,'Reported Performance Table'!$E476='Master List'!$B$142)),"LUNA_Dimming","Dimming_Capability_and_Range"))</f>
        <v/>
      </c>
      <c r="M476" s="100" t="e">
        <f>'Reported Performance Table'!#REF!</f>
        <v>#REF!</v>
      </c>
      <c r="N476" s="100" t="e">
        <f>'Reported Performance Table'!#REF!</f>
        <v>#REF!</v>
      </c>
      <c r="O476" s="100" t="e">
        <f>'Reported Performance Table'!#REF!</f>
        <v>#REF!</v>
      </c>
      <c r="P476" t="str">
        <f t="shared" si="15"/>
        <v>No</v>
      </c>
    </row>
    <row r="477" spans="1:16" x14ac:dyDescent="0.25">
      <c r="A477" s="54">
        <v>484</v>
      </c>
      <c r="B477" s="55"/>
      <c r="D477" s="21" t="e">
        <f>VLOOKUP('Reported Performance Table'!D477,'Master List'!$B$22:$C$41,2,FALSE)</f>
        <v>#N/A</v>
      </c>
      <c r="E477" t="e">
        <f>VLOOKUP('Reported Performance Table'!E477,'Master List'!$B$45:$C$143,2,FALSE)</f>
        <v>#N/A</v>
      </c>
      <c r="F477" t="e">
        <f>VLOOKUP('Reported Performance Table'!D477,'Master List'!$B$22:$D$42,3,FALSE)</f>
        <v>#N/A</v>
      </c>
      <c r="G477" s="92" t="e">
        <f>VLOOKUP('Reported Performance Table'!C477,'Master List'!$B$11:$D$19,3,FALSE)</f>
        <v>#N/A</v>
      </c>
      <c r="H477" t="e">
        <f t="shared" si="14"/>
        <v>#N/A</v>
      </c>
      <c r="I477" t="e">
        <f>IF(VLOOKUP('Reported Performance Table'!E477,'Master List'!$B$45:$D$143,3,FALSE)="","No",VLOOKUP('Reported Performance Table'!E477,'Master List'!$B$45:$D$143,3,FALSE))</f>
        <v>#N/A</v>
      </c>
      <c r="J477" s="164" t="str">
        <f>IF('Reported Performance Table'!E477="","",
  IF('Reported Performance Table'!F477="Yes",
   IF('Reported Performance Table'!G477="Premium","Premium_LUNA_CCT","LUNA_CCT"),
   IF('Reported Performance Table'!C477="Outdoor Luminaires",
    IF(OR('Reported Performance Table'!E477="Fuel Pump Canopy Luminaires",'Reported Performance Table'!E477="Sports Lighting"),
     IF('Reported Performance Table'!G477="Premium","Premium_Sports_and_Fuel_Pump_CCT", "Sports_and_Fuel_Pump_CCT"),
     IF('Reported Performance Table'!G477="Premium","Premium_Outdoor_CCT","Outdoor_CCT")),
    IF('Reported Performance Table'!G477="Premium","Premium_CCT","Reported_CCT"))))</f>
        <v/>
      </c>
      <c r="K477" t="str">
        <f>IF('Reported Performance Table'!E477="","",IF(J477="LUNA_CCT",VLOOKUP('Reported Performance Table'!E477,'Master List'!$B$45:$E$143,4,FALSE),"Reported_BUG"))</f>
        <v/>
      </c>
      <c r="L477" t="str">
        <f>IF('Reported Performance Table'!E477="","",IF(AND('Reported Performance Table'!$F477="Yes",OR('Reported Performance Table'!$E477='Master List'!$B$45,'Reported Performance Table'!$E477='Master List'!$B$46,'Reported Performance Table'!$E477='Master List'!$B$47,'Reported Performance Table'!$E477='Master List'!$B$49,'Reported Performance Table'!$E477='Master List'!$B$51,'Reported Performance Table'!$E477='Master List'!$B$115,'Reported Performance Table'!$E477='Master List'!$B$118,'Reported Performance Table'!$E477='Master List'!$B$142)),"LUNA_Dimming","Dimming_Capability_and_Range"))</f>
        <v/>
      </c>
      <c r="M477" s="100" t="e">
        <f>'Reported Performance Table'!#REF!</f>
        <v>#REF!</v>
      </c>
      <c r="N477" s="100" t="e">
        <f>'Reported Performance Table'!#REF!</f>
        <v>#REF!</v>
      </c>
      <c r="O477" s="100" t="e">
        <f>'Reported Performance Table'!#REF!</f>
        <v>#REF!</v>
      </c>
      <c r="P477" t="str">
        <f t="shared" si="15"/>
        <v>No</v>
      </c>
    </row>
    <row r="478" spans="1:16" x14ac:dyDescent="0.25">
      <c r="A478" s="54">
        <v>485</v>
      </c>
      <c r="B478" s="55"/>
      <c r="D478" s="21" t="e">
        <f>VLOOKUP('Reported Performance Table'!D478,'Master List'!$B$22:$C$41,2,FALSE)</f>
        <v>#N/A</v>
      </c>
      <c r="E478" t="e">
        <f>VLOOKUP('Reported Performance Table'!E478,'Master List'!$B$45:$C$143,2,FALSE)</f>
        <v>#N/A</v>
      </c>
      <c r="F478" t="e">
        <f>VLOOKUP('Reported Performance Table'!D478,'Master List'!$B$22:$D$42,3,FALSE)</f>
        <v>#N/A</v>
      </c>
      <c r="G478" s="92" t="e">
        <f>VLOOKUP('Reported Performance Table'!C478,'Master List'!$B$11:$D$19,3,FALSE)</f>
        <v>#N/A</v>
      </c>
      <c r="H478" t="e">
        <f t="shared" si="14"/>
        <v>#N/A</v>
      </c>
      <c r="I478" t="e">
        <f>IF(VLOOKUP('Reported Performance Table'!E478,'Master List'!$B$45:$D$143,3,FALSE)="","No",VLOOKUP('Reported Performance Table'!E478,'Master List'!$B$45:$D$143,3,FALSE))</f>
        <v>#N/A</v>
      </c>
      <c r="J478" s="164" t="str">
        <f>IF('Reported Performance Table'!E478="","",
  IF('Reported Performance Table'!F478="Yes",
   IF('Reported Performance Table'!G478="Premium","Premium_LUNA_CCT","LUNA_CCT"),
   IF('Reported Performance Table'!C478="Outdoor Luminaires",
    IF(OR('Reported Performance Table'!E478="Fuel Pump Canopy Luminaires",'Reported Performance Table'!E478="Sports Lighting"),
     IF('Reported Performance Table'!G478="Premium","Premium_Sports_and_Fuel_Pump_CCT", "Sports_and_Fuel_Pump_CCT"),
     IF('Reported Performance Table'!G478="Premium","Premium_Outdoor_CCT","Outdoor_CCT")),
    IF('Reported Performance Table'!G478="Premium","Premium_CCT","Reported_CCT"))))</f>
        <v/>
      </c>
      <c r="K478" t="str">
        <f>IF('Reported Performance Table'!E478="","",IF(J478="LUNA_CCT",VLOOKUP('Reported Performance Table'!E478,'Master List'!$B$45:$E$143,4,FALSE),"Reported_BUG"))</f>
        <v/>
      </c>
      <c r="L478" t="str">
        <f>IF('Reported Performance Table'!E478="","",IF(AND('Reported Performance Table'!$F478="Yes",OR('Reported Performance Table'!$E478='Master List'!$B$45,'Reported Performance Table'!$E478='Master List'!$B$46,'Reported Performance Table'!$E478='Master List'!$B$47,'Reported Performance Table'!$E478='Master List'!$B$49,'Reported Performance Table'!$E478='Master List'!$B$51,'Reported Performance Table'!$E478='Master List'!$B$115,'Reported Performance Table'!$E478='Master List'!$B$118,'Reported Performance Table'!$E478='Master List'!$B$142)),"LUNA_Dimming","Dimming_Capability_and_Range"))</f>
        <v/>
      </c>
      <c r="M478" s="100" t="e">
        <f>'Reported Performance Table'!#REF!</f>
        <v>#REF!</v>
      </c>
      <c r="N478" s="100" t="e">
        <f>'Reported Performance Table'!#REF!</f>
        <v>#REF!</v>
      </c>
      <c r="O478" s="100" t="e">
        <f>'Reported Performance Table'!#REF!</f>
        <v>#REF!</v>
      </c>
      <c r="P478" t="str">
        <f t="shared" si="15"/>
        <v>No</v>
      </c>
    </row>
    <row r="479" spans="1:16" x14ac:dyDescent="0.25">
      <c r="A479" s="54">
        <v>486</v>
      </c>
      <c r="B479" s="55"/>
      <c r="D479" s="21" t="e">
        <f>VLOOKUP('Reported Performance Table'!D479,'Master List'!$B$22:$C$41,2,FALSE)</f>
        <v>#N/A</v>
      </c>
      <c r="E479" t="e">
        <f>VLOOKUP('Reported Performance Table'!E479,'Master List'!$B$45:$C$143,2,FALSE)</f>
        <v>#N/A</v>
      </c>
      <c r="F479" t="e">
        <f>VLOOKUP('Reported Performance Table'!D479,'Master List'!$B$22:$D$42,3,FALSE)</f>
        <v>#N/A</v>
      </c>
      <c r="G479" s="92" t="e">
        <f>VLOOKUP('Reported Performance Table'!C479,'Master List'!$B$11:$D$19,3,FALSE)</f>
        <v>#N/A</v>
      </c>
      <c r="H479" t="e">
        <f t="shared" si="14"/>
        <v>#N/A</v>
      </c>
      <c r="I479" t="e">
        <f>IF(VLOOKUP('Reported Performance Table'!E479,'Master List'!$B$45:$D$143,3,FALSE)="","No",VLOOKUP('Reported Performance Table'!E479,'Master List'!$B$45:$D$143,3,FALSE))</f>
        <v>#N/A</v>
      </c>
      <c r="J479" s="164" t="str">
        <f>IF('Reported Performance Table'!E479="","",
  IF('Reported Performance Table'!F479="Yes",
   IF('Reported Performance Table'!G479="Premium","Premium_LUNA_CCT","LUNA_CCT"),
   IF('Reported Performance Table'!C479="Outdoor Luminaires",
    IF(OR('Reported Performance Table'!E479="Fuel Pump Canopy Luminaires",'Reported Performance Table'!E479="Sports Lighting"),
     IF('Reported Performance Table'!G479="Premium","Premium_Sports_and_Fuel_Pump_CCT", "Sports_and_Fuel_Pump_CCT"),
     IF('Reported Performance Table'!G479="Premium","Premium_Outdoor_CCT","Outdoor_CCT")),
    IF('Reported Performance Table'!G479="Premium","Premium_CCT","Reported_CCT"))))</f>
        <v/>
      </c>
      <c r="K479" t="str">
        <f>IF('Reported Performance Table'!E479="","",IF(J479="LUNA_CCT",VLOOKUP('Reported Performance Table'!E479,'Master List'!$B$45:$E$143,4,FALSE),"Reported_BUG"))</f>
        <v/>
      </c>
      <c r="L479" t="str">
        <f>IF('Reported Performance Table'!E479="","",IF(AND('Reported Performance Table'!$F479="Yes",OR('Reported Performance Table'!$E479='Master List'!$B$45,'Reported Performance Table'!$E479='Master List'!$B$46,'Reported Performance Table'!$E479='Master List'!$B$47,'Reported Performance Table'!$E479='Master List'!$B$49,'Reported Performance Table'!$E479='Master List'!$B$51,'Reported Performance Table'!$E479='Master List'!$B$115,'Reported Performance Table'!$E479='Master List'!$B$118,'Reported Performance Table'!$E479='Master List'!$B$142)),"LUNA_Dimming","Dimming_Capability_and_Range"))</f>
        <v/>
      </c>
      <c r="M479" s="100" t="e">
        <f>'Reported Performance Table'!#REF!</f>
        <v>#REF!</v>
      </c>
      <c r="N479" s="100" t="e">
        <f>'Reported Performance Table'!#REF!</f>
        <v>#REF!</v>
      </c>
      <c r="O479" s="100" t="e">
        <f>'Reported Performance Table'!#REF!</f>
        <v>#REF!</v>
      </c>
      <c r="P479" t="str">
        <f t="shared" si="15"/>
        <v>No</v>
      </c>
    </row>
    <row r="480" spans="1:16" x14ac:dyDescent="0.25">
      <c r="A480" s="54">
        <v>487</v>
      </c>
      <c r="B480" s="55"/>
      <c r="D480" s="21" t="e">
        <f>VLOOKUP('Reported Performance Table'!D480,'Master List'!$B$22:$C$41,2,FALSE)</f>
        <v>#N/A</v>
      </c>
      <c r="E480" t="e">
        <f>VLOOKUP('Reported Performance Table'!E480,'Master List'!$B$45:$C$143,2,FALSE)</f>
        <v>#N/A</v>
      </c>
      <c r="F480" t="e">
        <f>VLOOKUP('Reported Performance Table'!D480,'Master List'!$B$22:$D$42,3,FALSE)</f>
        <v>#N/A</v>
      </c>
      <c r="G480" s="92" t="e">
        <f>VLOOKUP('Reported Performance Table'!C480,'Master List'!$B$11:$D$19,3,FALSE)</f>
        <v>#N/A</v>
      </c>
      <c r="H480" t="e">
        <f t="shared" si="14"/>
        <v>#N/A</v>
      </c>
      <c r="I480" t="e">
        <f>IF(VLOOKUP('Reported Performance Table'!E480,'Master List'!$B$45:$D$143,3,FALSE)="","No",VLOOKUP('Reported Performance Table'!E480,'Master List'!$B$45:$D$143,3,FALSE))</f>
        <v>#N/A</v>
      </c>
      <c r="J480" s="164" t="str">
        <f>IF('Reported Performance Table'!E480="","",
  IF('Reported Performance Table'!F480="Yes",
   IF('Reported Performance Table'!G480="Premium","Premium_LUNA_CCT","LUNA_CCT"),
   IF('Reported Performance Table'!C480="Outdoor Luminaires",
    IF(OR('Reported Performance Table'!E480="Fuel Pump Canopy Luminaires",'Reported Performance Table'!E480="Sports Lighting"),
     IF('Reported Performance Table'!G480="Premium","Premium_Sports_and_Fuel_Pump_CCT", "Sports_and_Fuel_Pump_CCT"),
     IF('Reported Performance Table'!G480="Premium","Premium_Outdoor_CCT","Outdoor_CCT")),
    IF('Reported Performance Table'!G480="Premium","Premium_CCT","Reported_CCT"))))</f>
        <v/>
      </c>
      <c r="K480" t="str">
        <f>IF('Reported Performance Table'!E480="","",IF(J480="LUNA_CCT",VLOOKUP('Reported Performance Table'!E480,'Master List'!$B$45:$E$143,4,FALSE),"Reported_BUG"))</f>
        <v/>
      </c>
      <c r="L480" t="str">
        <f>IF('Reported Performance Table'!E480="","",IF(AND('Reported Performance Table'!$F480="Yes",OR('Reported Performance Table'!$E480='Master List'!$B$45,'Reported Performance Table'!$E480='Master List'!$B$46,'Reported Performance Table'!$E480='Master List'!$B$47,'Reported Performance Table'!$E480='Master List'!$B$49,'Reported Performance Table'!$E480='Master List'!$B$51,'Reported Performance Table'!$E480='Master List'!$B$115,'Reported Performance Table'!$E480='Master List'!$B$118,'Reported Performance Table'!$E480='Master List'!$B$142)),"LUNA_Dimming","Dimming_Capability_and_Range"))</f>
        <v/>
      </c>
      <c r="M480" s="100" t="e">
        <f>'Reported Performance Table'!#REF!</f>
        <v>#REF!</v>
      </c>
      <c r="N480" s="100" t="e">
        <f>'Reported Performance Table'!#REF!</f>
        <v>#REF!</v>
      </c>
      <c r="O480" s="100" t="e">
        <f>'Reported Performance Table'!#REF!</f>
        <v>#REF!</v>
      </c>
      <c r="P480" t="str">
        <f t="shared" si="15"/>
        <v>No</v>
      </c>
    </row>
    <row r="481" spans="1:16" x14ac:dyDescent="0.25">
      <c r="A481" s="54">
        <v>488</v>
      </c>
      <c r="B481" s="55"/>
      <c r="D481" s="21" t="e">
        <f>VLOOKUP('Reported Performance Table'!D481,'Master List'!$B$22:$C$41,2,FALSE)</f>
        <v>#N/A</v>
      </c>
      <c r="E481" t="e">
        <f>VLOOKUP('Reported Performance Table'!E481,'Master List'!$B$45:$C$143,2,FALSE)</f>
        <v>#N/A</v>
      </c>
      <c r="F481" t="e">
        <f>VLOOKUP('Reported Performance Table'!D481,'Master List'!$B$22:$D$42,3,FALSE)</f>
        <v>#N/A</v>
      </c>
      <c r="G481" s="92" t="e">
        <f>VLOOKUP('Reported Performance Table'!C481,'Master List'!$B$11:$D$19,3,FALSE)</f>
        <v>#N/A</v>
      </c>
      <c r="H481" t="e">
        <f t="shared" si="14"/>
        <v>#N/A</v>
      </c>
      <c r="I481" t="e">
        <f>IF(VLOOKUP('Reported Performance Table'!E481,'Master List'!$B$45:$D$143,3,FALSE)="","No",VLOOKUP('Reported Performance Table'!E481,'Master List'!$B$45:$D$143,3,FALSE))</f>
        <v>#N/A</v>
      </c>
      <c r="J481" s="164" t="str">
        <f>IF('Reported Performance Table'!E481="","",
  IF('Reported Performance Table'!F481="Yes",
   IF('Reported Performance Table'!G481="Premium","Premium_LUNA_CCT","LUNA_CCT"),
   IF('Reported Performance Table'!C481="Outdoor Luminaires",
    IF(OR('Reported Performance Table'!E481="Fuel Pump Canopy Luminaires",'Reported Performance Table'!E481="Sports Lighting"),
     IF('Reported Performance Table'!G481="Premium","Premium_Sports_and_Fuel_Pump_CCT", "Sports_and_Fuel_Pump_CCT"),
     IF('Reported Performance Table'!G481="Premium","Premium_Outdoor_CCT","Outdoor_CCT")),
    IF('Reported Performance Table'!G481="Premium","Premium_CCT","Reported_CCT"))))</f>
        <v/>
      </c>
      <c r="K481" t="str">
        <f>IF('Reported Performance Table'!E481="","",IF(J481="LUNA_CCT",VLOOKUP('Reported Performance Table'!E481,'Master List'!$B$45:$E$143,4,FALSE),"Reported_BUG"))</f>
        <v/>
      </c>
      <c r="L481" t="str">
        <f>IF('Reported Performance Table'!E481="","",IF(AND('Reported Performance Table'!$F481="Yes",OR('Reported Performance Table'!$E481='Master List'!$B$45,'Reported Performance Table'!$E481='Master List'!$B$46,'Reported Performance Table'!$E481='Master List'!$B$47,'Reported Performance Table'!$E481='Master List'!$B$49,'Reported Performance Table'!$E481='Master List'!$B$51,'Reported Performance Table'!$E481='Master List'!$B$115,'Reported Performance Table'!$E481='Master List'!$B$118,'Reported Performance Table'!$E481='Master List'!$B$142)),"LUNA_Dimming","Dimming_Capability_and_Range"))</f>
        <v/>
      </c>
      <c r="M481" s="100" t="e">
        <f>'Reported Performance Table'!#REF!</f>
        <v>#REF!</v>
      </c>
      <c r="N481" s="100" t="e">
        <f>'Reported Performance Table'!#REF!</f>
        <v>#REF!</v>
      </c>
      <c r="O481" s="100" t="e">
        <f>'Reported Performance Table'!#REF!</f>
        <v>#REF!</v>
      </c>
      <c r="P481" t="str">
        <f t="shared" si="15"/>
        <v>No</v>
      </c>
    </row>
    <row r="482" spans="1:16" x14ac:dyDescent="0.25">
      <c r="A482" s="54">
        <v>489</v>
      </c>
      <c r="B482" s="55"/>
      <c r="D482" s="21" t="e">
        <f>VLOOKUP('Reported Performance Table'!D482,'Master List'!$B$22:$C$41,2,FALSE)</f>
        <v>#N/A</v>
      </c>
      <c r="E482" t="e">
        <f>VLOOKUP('Reported Performance Table'!E482,'Master List'!$B$45:$C$143,2,FALSE)</f>
        <v>#N/A</v>
      </c>
      <c r="F482" t="e">
        <f>VLOOKUP('Reported Performance Table'!D482,'Master List'!$B$22:$D$42,3,FALSE)</f>
        <v>#N/A</v>
      </c>
      <c r="G482" s="92" t="e">
        <f>VLOOKUP('Reported Performance Table'!C482,'Master List'!$B$11:$D$19,3,FALSE)</f>
        <v>#N/A</v>
      </c>
      <c r="H482" t="e">
        <f t="shared" si="14"/>
        <v>#N/A</v>
      </c>
      <c r="I482" t="e">
        <f>IF(VLOOKUP('Reported Performance Table'!E482,'Master List'!$B$45:$D$143,3,FALSE)="","No",VLOOKUP('Reported Performance Table'!E482,'Master List'!$B$45:$D$143,3,FALSE))</f>
        <v>#N/A</v>
      </c>
      <c r="J482" s="164" t="str">
        <f>IF('Reported Performance Table'!E482="","",
  IF('Reported Performance Table'!F482="Yes",
   IF('Reported Performance Table'!G482="Premium","Premium_LUNA_CCT","LUNA_CCT"),
   IF('Reported Performance Table'!C482="Outdoor Luminaires",
    IF(OR('Reported Performance Table'!E482="Fuel Pump Canopy Luminaires",'Reported Performance Table'!E482="Sports Lighting"),
     IF('Reported Performance Table'!G482="Premium","Premium_Sports_and_Fuel_Pump_CCT", "Sports_and_Fuel_Pump_CCT"),
     IF('Reported Performance Table'!G482="Premium","Premium_Outdoor_CCT","Outdoor_CCT")),
    IF('Reported Performance Table'!G482="Premium","Premium_CCT","Reported_CCT"))))</f>
        <v/>
      </c>
      <c r="K482" t="str">
        <f>IF('Reported Performance Table'!E482="","",IF(J482="LUNA_CCT",VLOOKUP('Reported Performance Table'!E482,'Master List'!$B$45:$E$143,4,FALSE),"Reported_BUG"))</f>
        <v/>
      </c>
      <c r="L482" t="str">
        <f>IF('Reported Performance Table'!E482="","",IF(AND('Reported Performance Table'!$F482="Yes",OR('Reported Performance Table'!$E482='Master List'!$B$45,'Reported Performance Table'!$E482='Master List'!$B$46,'Reported Performance Table'!$E482='Master List'!$B$47,'Reported Performance Table'!$E482='Master List'!$B$49,'Reported Performance Table'!$E482='Master List'!$B$51,'Reported Performance Table'!$E482='Master List'!$B$115,'Reported Performance Table'!$E482='Master List'!$B$118,'Reported Performance Table'!$E482='Master List'!$B$142)),"LUNA_Dimming","Dimming_Capability_and_Range"))</f>
        <v/>
      </c>
      <c r="M482" s="100" t="e">
        <f>'Reported Performance Table'!#REF!</f>
        <v>#REF!</v>
      </c>
      <c r="N482" s="100" t="e">
        <f>'Reported Performance Table'!#REF!</f>
        <v>#REF!</v>
      </c>
      <c r="O482" s="100" t="e">
        <f>'Reported Performance Table'!#REF!</f>
        <v>#REF!</v>
      </c>
      <c r="P482" t="str">
        <f t="shared" si="15"/>
        <v>No</v>
      </c>
    </row>
    <row r="483" spans="1:16" x14ac:dyDescent="0.25">
      <c r="A483" s="54">
        <v>490</v>
      </c>
      <c r="B483" s="55"/>
      <c r="D483" s="21" t="e">
        <f>VLOOKUP('Reported Performance Table'!D483,'Master List'!$B$22:$C$41,2,FALSE)</f>
        <v>#N/A</v>
      </c>
      <c r="E483" t="e">
        <f>VLOOKUP('Reported Performance Table'!E483,'Master List'!$B$45:$C$143,2,FALSE)</f>
        <v>#N/A</v>
      </c>
      <c r="F483" t="e">
        <f>VLOOKUP('Reported Performance Table'!D483,'Master List'!$B$22:$D$42,3,FALSE)</f>
        <v>#N/A</v>
      </c>
      <c r="G483" s="92" t="e">
        <f>VLOOKUP('Reported Performance Table'!C483,'Master List'!$B$11:$D$19,3,FALSE)</f>
        <v>#N/A</v>
      </c>
      <c r="H483" t="e">
        <f t="shared" si="14"/>
        <v>#N/A</v>
      </c>
      <c r="I483" t="e">
        <f>IF(VLOOKUP('Reported Performance Table'!E483,'Master List'!$B$45:$D$143,3,FALSE)="","No",VLOOKUP('Reported Performance Table'!E483,'Master List'!$B$45:$D$143,3,FALSE))</f>
        <v>#N/A</v>
      </c>
      <c r="J483" s="164" t="str">
        <f>IF('Reported Performance Table'!E483="","",
  IF('Reported Performance Table'!F483="Yes",
   IF('Reported Performance Table'!G483="Premium","Premium_LUNA_CCT","LUNA_CCT"),
   IF('Reported Performance Table'!C483="Outdoor Luminaires",
    IF(OR('Reported Performance Table'!E483="Fuel Pump Canopy Luminaires",'Reported Performance Table'!E483="Sports Lighting"),
     IF('Reported Performance Table'!G483="Premium","Premium_Sports_and_Fuel_Pump_CCT", "Sports_and_Fuel_Pump_CCT"),
     IF('Reported Performance Table'!G483="Premium","Premium_Outdoor_CCT","Outdoor_CCT")),
    IF('Reported Performance Table'!G483="Premium","Premium_CCT","Reported_CCT"))))</f>
        <v/>
      </c>
      <c r="K483" t="str">
        <f>IF('Reported Performance Table'!E483="","",IF(J483="LUNA_CCT",VLOOKUP('Reported Performance Table'!E483,'Master List'!$B$45:$E$143,4,FALSE),"Reported_BUG"))</f>
        <v/>
      </c>
      <c r="L483" t="str">
        <f>IF('Reported Performance Table'!E483="","",IF(AND('Reported Performance Table'!$F483="Yes",OR('Reported Performance Table'!$E483='Master List'!$B$45,'Reported Performance Table'!$E483='Master List'!$B$46,'Reported Performance Table'!$E483='Master List'!$B$47,'Reported Performance Table'!$E483='Master List'!$B$49,'Reported Performance Table'!$E483='Master List'!$B$51,'Reported Performance Table'!$E483='Master List'!$B$115,'Reported Performance Table'!$E483='Master List'!$B$118,'Reported Performance Table'!$E483='Master List'!$B$142)),"LUNA_Dimming","Dimming_Capability_and_Range"))</f>
        <v/>
      </c>
      <c r="M483" s="100" t="e">
        <f>'Reported Performance Table'!#REF!</f>
        <v>#REF!</v>
      </c>
      <c r="N483" s="100" t="e">
        <f>'Reported Performance Table'!#REF!</f>
        <v>#REF!</v>
      </c>
      <c r="O483" s="100" t="e">
        <f>'Reported Performance Table'!#REF!</f>
        <v>#REF!</v>
      </c>
      <c r="P483" t="str">
        <f t="shared" si="15"/>
        <v>No</v>
      </c>
    </row>
    <row r="484" spans="1:16" x14ac:dyDescent="0.25">
      <c r="A484" s="54">
        <v>491</v>
      </c>
      <c r="B484" s="55"/>
      <c r="D484" s="21" t="e">
        <f>VLOOKUP('Reported Performance Table'!D484,'Master List'!$B$22:$C$41,2,FALSE)</f>
        <v>#N/A</v>
      </c>
      <c r="E484" t="e">
        <f>VLOOKUP('Reported Performance Table'!E484,'Master List'!$B$45:$C$143,2,FALSE)</f>
        <v>#N/A</v>
      </c>
      <c r="F484" t="e">
        <f>VLOOKUP('Reported Performance Table'!D484,'Master List'!$B$22:$D$42,3,FALSE)</f>
        <v>#N/A</v>
      </c>
      <c r="G484" s="92" t="e">
        <f>VLOOKUP('Reported Performance Table'!C484,'Master List'!$B$11:$D$19,3,FALSE)</f>
        <v>#N/A</v>
      </c>
      <c r="H484" t="e">
        <f t="shared" si="14"/>
        <v>#N/A</v>
      </c>
      <c r="I484" t="e">
        <f>IF(VLOOKUP('Reported Performance Table'!E484,'Master List'!$B$45:$D$143,3,FALSE)="","No",VLOOKUP('Reported Performance Table'!E484,'Master List'!$B$45:$D$143,3,FALSE))</f>
        <v>#N/A</v>
      </c>
      <c r="J484" s="164" t="str">
        <f>IF('Reported Performance Table'!E484="","",
  IF('Reported Performance Table'!F484="Yes",
   IF('Reported Performance Table'!G484="Premium","Premium_LUNA_CCT","LUNA_CCT"),
   IF('Reported Performance Table'!C484="Outdoor Luminaires",
    IF(OR('Reported Performance Table'!E484="Fuel Pump Canopy Luminaires",'Reported Performance Table'!E484="Sports Lighting"),
     IF('Reported Performance Table'!G484="Premium","Premium_Sports_and_Fuel_Pump_CCT", "Sports_and_Fuel_Pump_CCT"),
     IF('Reported Performance Table'!G484="Premium","Premium_Outdoor_CCT","Outdoor_CCT")),
    IF('Reported Performance Table'!G484="Premium","Premium_CCT","Reported_CCT"))))</f>
        <v/>
      </c>
      <c r="K484" t="str">
        <f>IF('Reported Performance Table'!E484="","",IF(J484="LUNA_CCT",VLOOKUP('Reported Performance Table'!E484,'Master List'!$B$45:$E$143,4,FALSE),"Reported_BUG"))</f>
        <v/>
      </c>
      <c r="L484" t="str">
        <f>IF('Reported Performance Table'!E484="","",IF(AND('Reported Performance Table'!$F484="Yes",OR('Reported Performance Table'!$E484='Master List'!$B$45,'Reported Performance Table'!$E484='Master List'!$B$46,'Reported Performance Table'!$E484='Master List'!$B$47,'Reported Performance Table'!$E484='Master List'!$B$49,'Reported Performance Table'!$E484='Master List'!$B$51,'Reported Performance Table'!$E484='Master List'!$B$115,'Reported Performance Table'!$E484='Master List'!$B$118,'Reported Performance Table'!$E484='Master List'!$B$142)),"LUNA_Dimming","Dimming_Capability_and_Range"))</f>
        <v/>
      </c>
      <c r="M484" s="100" t="e">
        <f>'Reported Performance Table'!#REF!</f>
        <v>#REF!</v>
      </c>
      <c r="N484" s="100" t="e">
        <f>'Reported Performance Table'!#REF!</f>
        <v>#REF!</v>
      </c>
      <c r="O484" s="100" t="e">
        <f>'Reported Performance Table'!#REF!</f>
        <v>#REF!</v>
      </c>
      <c r="P484" t="str">
        <f t="shared" si="15"/>
        <v>No</v>
      </c>
    </row>
    <row r="485" spans="1:16" x14ac:dyDescent="0.25">
      <c r="A485" s="54">
        <v>492</v>
      </c>
      <c r="B485" s="55"/>
      <c r="D485" s="21" t="e">
        <f>VLOOKUP('Reported Performance Table'!D485,'Master List'!$B$22:$C$41,2,FALSE)</f>
        <v>#N/A</v>
      </c>
      <c r="E485" t="e">
        <f>VLOOKUP('Reported Performance Table'!E485,'Master List'!$B$45:$C$143,2,FALSE)</f>
        <v>#N/A</v>
      </c>
      <c r="F485" t="e">
        <f>VLOOKUP('Reported Performance Table'!D485,'Master List'!$B$22:$D$42,3,FALSE)</f>
        <v>#N/A</v>
      </c>
      <c r="G485" s="92" t="e">
        <f>VLOOKUP('Reported Performance Table'!C485,'Master List'!$B$11:$D$19,3,FALSE)</f>
        <v>#N/A</v>
      </c>
      <c r="H485" t="e">
        <f t="shared" si="14"/>
        <v>#N/A</v>
      </c>
      <c r="I485" t="e">
        <f>IF(VLOOKUP('Reported Performance Table'!E485,'Master List'!$B$45:$D$143,3,FALSE)="","No",VLOOKUP('Reported Performance Table'!E485,'Master List'!$B$45:$D$143,3,FALSE))</f>
        <v>#N/A</v>
      </c>
      <c r="J485" s="164" t="str">
        <f>IF('Reported Performance Table'!E485="","",
  IF('Reported Performance Table'!F485="Yes",
   IF('Reported Performance Table'!G485="Premium","Premium_LUNA_CCT","LUNA_CCT"),
   IF('Reported Performance Table'!C485="Outdoor Luminaires",
    IF(OR('Reported Performance Table'!E485="Fuel Pump Canopy Luminaires",'Reported Performance Table'!E485="Sports Lighting"),
     IF('Reported Performance Table'!G485="Premium","Premium_Sports_and_Fuel_Pump_CCT", "Sports_and_Fuel_Pump_CCT"),
     IF('Reported Performance Table'!G485="Premium","Premium_Outdoor_CCT","Outdoor_CCT")),
    IF('Reported Performance Table'!G485="Premium","Premium_CCT","Reported_CCT"))))</f>
        <v/>
      </c>
      <c r="K485" t="str">
        <f>IF('Reported Performance Table'!E485="","",IF(J485="LUNA_CCT",VLOOKUP('Reported Performance Table'!E485,'Master List'!$B$45:$E$143,4,FALSE),"Reported_BUG"))</f>
        <v/>
      </c>
      <c r="L485" t="str">
        <f>IF('Reported Performance Table'!E485="","",IF(AND('Reported Performance Table'!$F485="Yes",OR('Reported Performance Table'!$E485='Master List'!$B$45,'Reported Performance Table'!$E485='Master List'!$B$46,'Reported Performance Table'!$E485='Master List'!$B$47,'Reported Performance Table'!$E485='Master List'!$B$49,'Reported Performance Table'!$E485='Master List'!$B$51,'Reported Performance Table'!$E485='Master List'!$B$115,'Reported Performance Table'!$E485='Master List'!$B$118,'Reported Performance Table'!$E485='Master List'!$B$142)),"LUNA_Dimming","Dimming_Capability_and_Range"))</f>
        <v/>
      </c>
      <c r="M485" s="100" t="e">
        <f>'Reported Performance Table'!#REF!</f>
        <v>#REF!</v>
      </c>
      <c r="N485" s="100" t="e">
        <f>'Reported Performance Table'!#REF!</f>
        <v>#REF!</v>
      </c>
      <c r="O485" s="100" t="e">
        <f>'Reported Performance Table'!#REF!</f>
        <v>#REF!</v>
      </c>
      <c r="P485" t="str">
        <f t="shared" si="15"/>
        <v>No</v>
      </c>
    </row>
    <row r="486" spans="1:16" x14ac:dyDescent="0.25">
      <c r="A486" s="54">
        <v>493</v>
      </c>
      <c r="B486" s="55"/>
      <c r="D486" s="21" t="e">
        <f>VLOOKUP('Reported Performance Table'!D486,'Master List'!$B$22:$C$41,2,FALSE)</f>
        <v>#N/A</v>
      </c>
      <c r="E486" t="e">
        <f>VLOOKUP('Reported Performance Table'!E486,'Master List'!$B$45:$C$143,2,FALSE)</f>
        <v>#N/A</v>
      </c>
      <c r="F486" t="e">
        <f>VLOOKUP('Reported Performance Table'!D486,'Master List'!$B$22:$D$42,3,FALSE)</f>
        <v>#N/A</v>
      </c>
      <c r="G486" s="92" t="e">
        <f>VLOOKUP('Reported Performance Table'!C486,'Master List'!$B$11:$D$19,3,FALSE)</f>
        <v>#N/A</v>
      </c>
      <c r="H486" t="e">
        <f t="shared" si="14"/>
        <v>#N/A</v>
      </c>
      <c r="I486" t="e">
        <f>IF(VLOOKUP('Reported Performance Table'!E486,'Master List'!$B$45:$D$143,3,FALSE)="","No",VLOOKUP('Reported Performance Table'!E486,'Master List'!$B$45:$D$143,3,FALSE))</f>
        <v>#N/A</v>
      </c>
      <c r="J486" s="164" t="str">
        <f>IF('Reported Performance Table'!E486="","",
  IF('Reported Performance Table'!F486="Yes",
   IF('Reported Performance Table'!G486="Premium","Premium_LUNA_CCT","LUNA_CCT"),
   IF('Reported Performance Table'!C486="Outdoor Luminaires",
    IF(OR('Reported Performance Table'!E486="Fuel Pump Canopy Luminaires",'Reported Performance Table'!E486="Sports Lighting"),
     IF('Reported Performance Table'!G486="Premium","Premium_Sports_and_Fuel_Pump_CCT", "Sports_and_Fuel_Pump_CCT"),
     IF('Reported Performance Table'!G486="Premium","Premium_Outdoor_CCT","Outdoor_CCT")),
    IF('Reported Performance Table'!G486="Premium","Premium_CCT","Reported_CCT"))))</f>
        <v/>
      </c>
      <c r="K486" t="str">
        <f>IF('Reported Performance Table'!E486="","",IF(J486="LUNA_CCT",VLOOKUP('Reported Performance Table'!E486,'Master List'!$B$45:$E$143,4,FALSE),"Reported_BUG"))</f>
        <v/>
      </c>
      <c r="L486" t="str">
        <f>IF('Reported Performance Table'!E486="","",IF(AND('Reported Performance Table'!$F486="Yes",OR('Reported Performance Table'!$E486='Master List'!$B$45,'Reported Performance Table'!$E486='Master List'!$B$46,'Reported Performance Table'!$E486='Master List'!$B$47,'Reported Performance Table'!$E486='Master List'!$B$49,'Reported Performance Table'!$E486='Master List'!$B$51,'Reported Performance Table'!$E486='Master List'!$B$115,'Reported Performance Table'!$E486='Master List'!$B$118,'Reported Performance Table'!$E486='Master List'!$B$142)),"LUNA_Dimming","Dimming_Capability_and_Range"))</f>
        <v/>
      </c>
      <c r="M486" s="100" t="e">
        <f>'Reported Performance Table'!#REF!</f>
        <v>#REF!</v>
      </c>
      <c r="N486" s="100" t="e">
        <f>'Reported Performance Table'!#REF!</f>
        <v>#REF!</v>
      </c>
      <c r="O486" s="100" t="e">
        <f>'Reported Performance Table'!#REF!</f>
        <v>#REF!</v>
      </c>
      <c r="P486" t="str">
        <f t="shared" si="15"/>
        <v>No</v>
      </c>
    </row>
    <row r="487" spans="1:16" x14ac:dyDescent="0.25">
      <c r="A487" s="54">
        <v>494</v>
      </c>
      <c r="B487" s="55"/>
      <c r="D487" s="21" t="e">
        <f>VLOOKUP('Reported Performance Table'!D487,'Master List'!$B$22:$C$41,2,FALSE)</f>
        <v>#N/A</v>
      </c>
      <c r="E487" t="e">
        <f>VLOOKUP('Reported Performance Table'!E487,'Master List'!$B$45:$C$143,2,FALSE)</f>
        <v>#N/A</v>
      </c>
      <c r="F487" t="e">
        <f>VLOOKUP('Reported Performance Table'!D487,'Master List'!$B$22:$D$42,3,FALSE)</f>
        <v>#N/A</v>
      </c>
      <c r="G487" s="92" t="e">
        <f>VLOOKUP('Reported Performance Table'!C487,'Master List'!$B$11:$D$19,3,FALSE)</f>
        <v>#N/A</v>
      </c>
      <c r="H487" t="e">
        <f t="shared" si="14"/>
        <v>#N/A</v>
      </c>
      <c r="I487" t="e">
        <f>IF(VLOOKUP('Reported Performance Table'!E487,'Master List'!$B$45:$D$143,3,FALSE)="","No",VLOOKUP('Reported Performance Table'!E487,'Master List'!$B$45:$D$143,3,FALSE))</f>
        <v>#N/A</v>
      </c>
      <c r="J487" s="164" t="str">
        <f>IF('Reported Performance Table'!E487="","",
  IF('Reported Performance Table'!F487="Yes",
   IF('Reported Performance Table'!G487="Premium","Premium_LUNA_CCT","LUNA_CCT"),
   IF('Reported Performance Table'!C487="Outdoor Luminaires",
    IF(OR('Reported Performance Table'!E487="Fuel Pump Canopy Luminaires",'Reported Performance Table'!E487="Sports Lighting"),
     IF('Reported Performance Table'!G487="Premium","Premium_Sports_and_Fuel_Pump_CCT", "Sports_and_Fuel_Pump_CCT"),
     IF('Reported Performance Table'!G487="Premium","Premium_Outdoor_CCT","Outdoor_CCT")),
    IF('Reported Performance Table'!G487="Premium","Premium_CCT","Reported_CCT"))))</f>
        <v/>
      </c>
      <c r="K487" t="str">
        <f>IF('Reported Performance Table'!E487="","",IF(J487="LUNA_CCT",VLOOKUP('Reported Performance Table'!E487,'Master List'!$B$45:$E$143,4,FALSE),"Reported_BUG"))</f>
        <v/>
      </c>
      <c r="L487" t="str">
        <f>IF('Reported Performance Table'!E487="","",IF(AND('Reported Performance Table'!$F487="Yes",OR('Reported Performance Table'!$E487='Master List'!$B$45,'Reported Performance Table'!$E487='Master List'!$B$46,'Reported Performance Table'!$E487='Master List'!$B$47,'Reported Performance Table'!$E487='Master List'!$B$49,'Reported Performance Table'!$E487='Master List'!$B$51,'Reported Performance Table'!$E487='Master List'!$B$115,'Reported Performance Table'!$E487='Master List'!$B$118,'Reported Performance Table'!$E487='Master List'!$B$142)),"LUNA_Dimming","Dimming_Capability_and_Range"))</f>
        <v/>
      </c>
      <c r="M487" s="100" t="e">
        <f>'Reported Performance Table'!#REF!</f>
        <v>#REF!</v>
      </c>
      <c r="N487" s="100" t="e">
        <f>'Reported Performance Table'!#REF!</f>
        <v>#REF!</v>
      </c>
      <c r="O487" s="100" t="e">
        <f>'Reported Performance Table'!#REF!</f>
        <v>#REF!</v>
      </c>
      <c r="P487" t="str">
        <f t="shared" si="15"/>
        <v>No</v>
      </c>
    </row>
    <row r="488" spans="1:16" x14ac:dyDescent="0.25">
      <c r="A488" s="54">
        <v>495</v>
      </c>
      <c r="B488" s="55"/>
      <c r="D488" s="21" t="e">
        <f>VLOOKUP('Reported Performance Table'!D488,'Master List'!$B$22:$C$41,2,FALSE)</f>
        <v>#N/A</v>
      </c>
      <c r="E488" t="e">
        <f>VLOOKUP('Reported Performance Table'!E488,'Master List'!$B$45:$C$143,2,FALSE)</f>
        <v>#N/A</v>
      </c>
      <c r="F488" t="e">
        <f>VLOOKUP('Reported Performance Table'!D488,'Master List'!$B$22:$D$42,3,FALSE)</f>
        <v>#N/A</v>
      </c>
      <c r="G488" s="92" t="e">
        <f>VLOOKUP('Reported Performance Table'!C488,'Master List'!$B$11:$D$19,3,FALSE)</f>
        <v>#N/A</v>
      </c>
      <c r="H488" t="e">
        <f t="shared" si="14"/>
        <v>#N/A</v>
      </c>
      <c r="I488" t="e">
        <f>IF(VLOOKUP('Reported Performance Table'!E488,'Master List'!$B$45:$D$143,3,FALSE)="","No",VLOOKUP('Reported Performance Table'!E488,'Master List'!$B$45:$D$143,3,FALSE))</f>
        <v>#N/A</v>
      </c>
      <c r="J488" s="164" t="str">
        <f>IF('Reported Performance Table'!E488="","",
  IF('Reported Performance Table'!F488="Yes",
   IF('Reported Performance Table'!G488="Premium","Premium_LUNA_CCT","LUNA_CCT"),
   IF('Reported Performance Table'!C488="Outdoor Luminaires",
    IF(OR('Reported Performance Table'!E488="Fuel Pump Canopy Luminaires",'Reported Performance Table'!E488="Sports Lighting"),
     IF('Reported Performance Table'!G488="Premium","Premium_Sports_and_Fuel_Pump_CCT", "Sports_and_Fuel_Pump_CCT"),
     IF('Reported Performance Table'!G488="Premium","Premium_Outdoor_CCT","Outdoor_CCT")),
    IF('Reported Performance Table'!G488="Premium","Premium_CCT","Reported_CCT"))))</f>
        <v/>
      </c>
      <c r="K488" t="str">
        <f>IF('Reported Performance Table'!E488="","",IF(J488="LUNA_CCT",VLOOKUP('Reported Performance Table'!E488,'Master List'!$B$45:$E$143,4,FALSE),"Reported_BUG"))</f>
        <v/>
      </c>
      <c r="L488" t="str">
        <f>IF('Reported Performance Table'!E488="","",IF(AND('Reported Performance Table'!$F488="Yes",OR('Reported Performance Table'!$E488='Master List'!$B$45,'Reported Performance Table'!$E488='Master List'!$B$46,'Reported Performance Table'!$E488='Master List'!$B$47,'Reported Performance Table'!$E488='Master List'!$B$49,'Reported Performance Table'!$E488='Master List'!$B$51,'Reported Performance Table'!$E488='Master List'!$B$115,'Reported Performance Table'!$E488='Master List'!$B$118,'Reported Performance Table'!$E488='Master List'!$B$142)),"LUNA_Dimming","Dimming_Capability_and_Range"))</f>
        <v/>
      </c>
      <c r="M488" s="100" t="e">
        <f>'Reported Performance Table'!#REF!</f>
        <v>#REF!</v>
      </c>
      <c r="N488" s="100" t="e">
        <f>'Reported Performance Table'!#REF!</f>
        <v>#REF!</v>
      </c>
      <c r="O488" s="100" t="e">
        <f>'Reported Performance Table'!#REF!</f>
        <v>#REF!</v>
      </c>
      <c r="P488" t="str">
        <f t="shared" si="15"/>
        <v>No</v>
      </c>
    </row>
    <row r="489" spans="1:16" x14ac:dyDescent="0.25">
      <c r="A489" s="54">
        <v>496</v>
      </c>
      <c r="B489" s="55"/>
      <c r="D489" s="21" t="e">
        <f>VLOOKUP('Reported Performance Table'!D489,'Master List'!$B$22:$C$41,2,FALSE)</f>
        <v>#N/A</v>
      </c>
      <c r="E489" t="e">
        <f>VLOOKUP('Reported Performance Table'!E489,'Master List'!$B$45:$C$143,2,FALSE)</f>
        <v>#N/A</v>
      </c>
      <c r="F489" t="e">
        <f>VLOOKUP('Reported Performance Table'!D489,'Master List'!$B$22:$D$42,3,FALSE)</f>
        <v>#N/A</v>
      </c>
      <c r="G489" s="92" t="e">
        <f>VLOOKUP('Reported Performance Table'!C489,'Master List'!$B$11:$D$19,3,FALSE)</f>
        <v>#N/A</v>
      </c>
      <c r="H489" t="e">
        <f t="shared" si="14"/>
        <v>#N/A</v>
      </c>
      <c r="I489" t="e">
        <f>IF(VLOOKUP('Reported Performance Table'!E489,'Master List'!$B$45:$D$143,3,FALSE)="","No",VLOOKUP('Reported Performance Table'!E489,'Master List'!$B$45:$D$143,3,FALSE))</f>
        <v>#N/A</v>
      </c>
      <c r="J489" s="164" t="str">
        <f>IF('Reported Performance Table'!E489="","",
  IF('Reported Performance Table'!F489="Yes",
   IF('Reported Performance Table'!G489="Premium","Premium_LUNA_CCT","LUNA_CCT"),
   IF('Reported Performance Table'!C489="Outdoor Luminaires",
    IF(OR('Reported Performance Table'!E489="Fuel Pump Canopy Luminaires",'Reported Performance Table'!E489="Sports Lighting"),
     IF('Reported Performance Table'!G489="Premium","Premium_Sports_and_Fuel_Pump_CCT", "Sports_and_Fuel_Pump_CCT"),
     IF('Reported Performance Table'!G489="Premium","Premium_Outdoor_CCT","Outdoor_CCT")),
    IF('Reported Performance Table'!G489="Premium","Premium_CCT","Reported_CCT"))))</f>
        <v/>
      </c>
      <c r="K489" t="str">
        <f>IF('Reported Performance Table'!E489="","",IF(J489="LUNA_CCT",VLOOKUP('Reported Performance Table'!E489,'Master List'!$B$45:$E$143,4,FALSE),"Reported_BUG"))</f>
        <v/>
      </c>
      <c r="L489" t="str">
        <f>IF('Reported Performance Table'!E489="","",IF(AND('Reported Performance Table'!$F489="Yes",OR('Reported Performance Table'!$E489='Master List'!$B$45,'Reported Performance Table'!$E489='Master List'!$B$46,'Reported Performance Table'!$E489='Master List'!$B$47,'Reported Performance Table'!$E489='Master List'!$B$49,'Reported Performance Table'!$E489='Master List'!$B$51,'Reported Performance Table'!$E489='Master List'!$B$115,'Reported Performance Table'!$E489='Master List'!$B$118,'Reported Performance Table'!$E489='Master List'!$B$142)),"LUNA_Dimming","Dimming_Capability_and_Range"))</f>
        <v/>
      </c>
      <c r="M489" s="100" t="e">
        <f>'Reported Performance Table'!#REF!</f>
        <v>#REF!</v>
      </c>
      <c r="N489" s="100" t="e">
        <f>'Reported Performance Table'!#REF!</f>
        <v>#REF!</v>
      </c>
      <c r="O489" s="100" t="e">
        <f>'Reported Performance Table'!#REF!</f>
        <v>#REF!</v>
      </c>
      <c r="P489" t="str">
        <f t="shared" si="15"/>
        <v>No</v>
      </c>
    </row>
    <row r="490" spans="1:16" x14ac:dyDescent="0.25">
      <c r="A490" s="54">
        <v>497</v>
      </c>
      <c r="B490" s="55"/>
      <c r="D490" s="21" t="e">
        <f>VLOOKUP('Reported Performance Table'!D490,'Master List'!$B$22:$C$41,2,FALSE)</f>
        <v>#N/A</v>
      </c>
      <c r="E490" t="e">
        <f>VLOOKUP('Reported Performance Table'!E490,'Master List'!$B$45:$C$143,2,FALSE)</f>
        <v>#N/A</v>
      </c>
      <c r="F490" t="e">
        <f>VLOOKUP('Reported Performance Table'!D490,'Master List'!$B$22:$D$42,3,FALSE)</f>
        <v>#N/A</v>
      </c>
      <c r="G490" s="92" t="e">
        <f>VLOOKUP('Reported Performance Table'!C490,'Master List'!$B$11:$D$19,3,FALSE)</f>
        <v>#N/A</v>
      </c>
      <c r="H490" t="e">
        <f t="shared" si="14"/>
        <v>#N/A</v>
      </c>
      <c r="I490" t="e">
        <f>IF(VLOOKUP('Reported Performance Table'!E490,'Master List'!$B$45:$D$143,3,FALSE)="","No",VLOOKUP('Reported Performance Table'!E490,'Master List'!$B$45:$D$143,3,FALSE))</f>
        <v>#N/A</v>
      </c>
      <c r="J490" s="164" t="str">
        <f>IF('Reported Performance Table'!E490="","",
  IF('Reported Performance Table'!F490="Yes",
   IF('Reported Performance Table'!G490="Premium","Premium_LUNA_CCT","LUNA_CCT"),
   IF('Reported Performance Table'!C490="Outdoor Luminaires",
    IF(OR('Reported Performance Table'!E490="Fuel Pump Canopy Luminaires",'Reported Performance Table'!E490="Sports Lighting"),
     IF('Reported Performance Table'!G490="Premium","Premium_Sports_and_Fuel_Pump_CCT", "Sports_and_Fuel_Pump_CCT"),
     IF('Reported Performance Table'!G490="Premium","Premium_Outdoor_CCT","Outdoor_CCT")),
    IF('Reported Performance Table'!G490="Premium","Premium_CCT","Reported_CCT"))))</f>
        <v/>
      </c>
      <c r="K490" t="str">
        <f>IF('Reported Performance Table'!E490="","",IF(J490="LUNA_CCT",VLOOKUP('Reported Performance Table'!E490,'Master List'!$B$45:$E$143,4,FALSE),"Reported_BUG"))</f>
        <v/>
      </c>
      <c r="L490" t="str">
        <f>IF('Reported Performance Table'!E490="","",IF(AND('Reported Performance Table'!$F490="Yes",OR('Reported Performance Table'!$E490='Master List'!$B$45,'Reported Performance Table'!$E490='Master List'!$B$46,'Reported Performance Table'!$E490='Master List'!$B$47,'Reported Performance Table'!$E490='Master List'!$B$49,'Reported Performance Table'!$E490='Master List'!$B$51,'Reported Performance Table'!$E490='Master List'!$B$115,'Reported Performance Table'!$E490='Master List'!$B$118,'Reported Performance Table'!$E490='Master List'!$B$142)),"LUNA_Dimming","Dimming_Capability_and_Range"))</f>
        <v/>
      </c>
      <c r="M490" s="100" t="e">
        <f>'Reported Performance Table'!#REF!</f>
        <v>#REF!</v>
      </c>
      <c r="N490" s="100" t="e">
        <f>'Reported Performance Table'!#REF!</f>
        <v>#REF!</v>
      </c>
      <c r="O490" s="100" t="e">
        <f>'Reported Performance Table'!#REF!</f>
        <v>#REF!</v>
      </c>
      <c r="P490" t="str">
        <f t="shared" si="15"/>
        <v>No</v>
      </c>
    </row>
    <row r="491" spans="1:16" x14ac:dyDescent="0.25">
      <c r="A491" s="54">
        <v>498</v>
      </c>
      <c r="B491" s="55"/>
      <c r="D491" s="21" t="e">
        <f>VLOOKUP('Reported Performance Table'!D491,'Master List'!$B$22:$C$41,2,FALSE)</f>
        <v>#N/A</v>
      </c>
      <c r="E491" t="e">
        <f>VLOOKUP('Reported Performance Table'!E491,'Master List'!$B$45:$C$143,2,FALSE)</f>
        <v>#N/A</v>
      </c>
      <c r="F491" t="e">
        <f>VLOOKUP('Reported Performance Table'!D491,'Master List'!$B$22:$D$42,3,FALSE)</f>
        <v>#N/A</v>
      </c>
      <c r="G491" s="92" t="e">
        <f>VLOOKUP('Reported Performance Table'!C491,'Master List'!$B$11:$D$19,3,FALSE)</f>
        <v>#N/A</v>
      </c>
      <c r="H491" t="e">
        <f t="shared" si="14"/>
        <v>#N/A</v>
      </c>
      <c r="I491" t="e">
        <f>IF(VLOOKUP('Reported Performance Table'!E491,'Master List'!$B$45:$D$143,3,FALSE)="","No",VLOOKUP('Reported Performance Table'!E491,'Master List'!$B$45:$D$143,3,FALSE))</f>
        <v>#N/A</v>
      </c>
      <c r="J491" s="164" t="str">
        <f>IF('Reported Performance Table'!E491="","",
  IF('Reported Performance Table'!F491="Yes",
   IF('Reported Performance Table'!G491="Premium","Premium_LUNA_CCT","LUNA_CCT"),
   IF('Reported Performance Table'!C491="Outdoor Luminaires",
    IF(OR('Reported Performance Table'!E491="Fuel Pump Canopy Luminaires",'Reported Performance Table'!E491="Sports Lighting"),
     IF('Reported Performance Table'!G491="Premium","Premium_Sports_and_Fuel_Pump_CCT", "Sports_and_Fuel_Pump_CCT"),
     IF('Reported Performance Table'!G491="Premium","Premium_Outdoor_CCT","Outdoor_CCT")),
    IF('Reported Performance Table'!G491="Premium","Premium_CCT","Reported_CCT"))))</f>
        <v/>
      </c>
      <c r="K491" t="str">
        <f>IF('Reported Performance Table'!E491="","",IF(J491="LUNA_CCT",VLOOKUP('Reported Performance Table'!E491,'Master List'!$B$45:$E$143,4,FALSE),"Reported_BUG"))</f>
        <v/>
      </c>
      <c r="L491" t="str">
        <f>IF('Reported Performance Table'!E491="","",IF(AND('Reported Performance Table'!$F491="Yes",OR('Reported Performance Table'!$E491='Master List'!$B$45,'Reported Performance Table'!$E491='Master List'!$B$46,'Reported Performance Table'!$E491='Master List'!$B$47,'Reported Performance Table'!$E491='Master List'!$B$49,'Reported Performance Table'!$E491='Master List'!$B$51,'Reported Performance Table'!$E491='Master List'!$B$115,'Reported Performance Table'!$E491='Master List'!$B$118,'Reported Performance Table'!$E491='Master List'!$B$142)),"LUNA_Dimming","Dimming_Capability_and_Range"))</f>
        <v/>
      </c>
      <c r="M491" s="100" t="e">
        <f>'Reported Performance Table'!#REF!</f>
        <v>#REF!</v>
      </c>
      <c r="N491" s="100" t="e">
        <f>'Reported Performance Table'!#REF!</f>
        <v>#REF!</v>
      </c>
      <c r="O491" s="100" t="e">
        <f>'Reported Performance Table'!#REF!</f>
        <v>#REF!</v>
      </c>
      <c r="P491" t="str">
        <f t="shared" si="15"/>
        <v>No</v>
      </c>
    </row>
    <row r="492" spans="1:16" x14ac:dyDescent="0.25">
      <c r="A492" s="54">
        <v>499</v>
      </c>
      <c r="B492" s="55"/>
      <c r="D492" s="21" t="e">
        <f>VLOOKUP('Reported Performance Table'!D492,'Master List'!$B$22:$C$41,2,FALSE)</f>
        <v>#N/A</v>
      </c>
      <c r="E492" t="e">
        <f>VLOOKUP('Reported Performance Table'!E492,'Master List'!$B$45:$C$143,2,FALSE)</f>
        <v>#N/A</v>
      </c>
      <c r="F492" t="e">
        <f>VLOOKUP('Reported Performance Table'!D492,'Master List'!$B$22:$D$42,3,FALSE)</f>
        <v>#N/A</v>
      </c>
      <c r="G492" s="92" t="e">
        <f>VLOOKUP('Reported Performance Table'!C492,'Master List'!$B$11:$D$19,3,FALSE)</f>
        <v>#N/A</v>
      </c>
      <c r="H492" t="e">
        <f t="shared" si="14"/>
        <v>#N/A</v>
      </c>
      <c r="I492" t="e">
        <f>IF(VLOOKUP('Reported Performance Table'!E492,'Master List'!$B$45:$D$143,3,FALSE)="","No",VLOOKUP('Reported Performance Table'!E492,'Master List'!$B$45:$D$143,3,FALSE))</f>
        <v>#N/A</v>
      </c>
      <c r="J492" s="164" t="str">
        <f>IF('Reported Performance Table'!E492="","",
  IF('Reported Performance Table'!F492="Yes",
   IF('Reported Performance Table'!G492="Premium","Premium_LUNA_CCT","LUNA_CCT"),
   IF('Reported Performance Table'!C492="Outdoor Luminaires",
    IF(OR('Reported Performance Table'!E492="Fuel Pump Canopy Luminaires",'Reported Performance Table'!E492="Sports Lighting"),
     IF('Reported Performance Table'!G492="Premium","Premium_Sports_and_Fuel_Pump_CCT", "Sports_and_Fuel_Pump_CCT"),
     IF('Reported Performance Table'!G492="Premium","Premium_Outdoor_CCT","Outdoor_CCT")),
    IF('Reported Performance Table'!G492="Premium","Premium_CCT","Reported_CCT"))))</f>
        <v/>
      </c>
      <c r="K492" t="str">
        <f>IF('Reported Performance Table'!E492="","",IF(J492="LUNA_CCT",VLOOKUP('Reported Performance Table'!E492,'Master List'!$B$45:$E$143,4,FALSE),"Reported_BUG"))</f>
        <v/>
      </c>
      <c r="L492" t="str">
        <f>IF('Reported Performance Table'!E492="","",IF(AND('Reported Performance Table'!$F492="Yes",OR('Reported Performance Table'!$E492='Master List'!$B$45,'Reported Performance Table'!$E492='Master List'!$B$46,'Reported Performance Table'!$E492='Master List'!$B$47,'Reported Performance Table'!$E492='Master List'!$B$49,'Reported Performance Table'!$E492='Master List'!$B$51,'Reported Performance Table'!$E492='Master List'!$B$115,'Reported Performance Table'!$E492='Master List'!$B$118,'Reported Performance Table'!$E492='Master List'!$B$142)),"LUNA_Dimming","Dimming_Capability_and_Range"))</f>
        <v/>
      </c>
      <c r="M492" s="100" t="e">
        <f>'Reported Performance Table'!#REF!</f>
        <v>#REF!</v>
      </c>
      <c r="N492" s="100" t="e">
        <f>'Reported Performance Table'!#REF!</f>
        <v>#REF!</v>
      </c>
      <c r="O492" s="100" t="e">
        <f>'Reported Performance Table'!#REF!</f>
        <v>#REF!</v>
      </c>
      <c r="P492" t="str">
        <f t="shared" si="15"/>
        <v>No</v>
      </c>
    </row>
    <row r="493" spans="1:16" x14ac:dyDescent="0.25">
      <c r="A493" s="54">
        <v>500</v>
      </c>
      <c r="B493" s="55"/>
      <c r="D493" s="21" t="e">
        <f>VLOOKUP('Reported Performance Table'!D493,'Master List'!$B$22:$C$41,2,FALSE)</f>
        <v>#N/A</v>
      </c>
      <c r="E493" t="e">
        <f>VLOOKUP('Reported Performance Table'!E493,'Master List'!$B$45:$C$143,2,FALSE)</f>
        <v>#N/A</v>
      </c>
      <c r="F493" t="e">
        <f>VLOOKUP('Reported Performance Table'!D493,'Master List'!$B$22:$D$42,3,FALSE)</f>
        <v>#N/A</v>
      </c>
      <c r="G493" s="92" t="e">
        <f>VLOOKUP('Reported Performance Table'!C493,'Master List'!$B$11:$D$19,3,FALSE)</f>
        <v>#N/A</v>
      </c>
      <c r="H493" t="e">
        <f t="shared" si="14"/>
        <v>#N/A</v>
      </c>
      <c r="I493" t="e">
        <f>IF(VLOOKUP('Reported Performance Table'!E493,'Master List'!$B$45:$D$143,3,FALSE)="","No",VLOOKUP('Reported Performance Table'!E493,'Master List'!$B$45:$D$143,3,FALSE))</f>
        <v>#N/A</v>
      </c>
      <c r="J493" s="164" t="str">
        <f>IF('Reported Performance Table'!E493="","",
  IF('Reported Performance Table'!F493="Yes",
   IF('Reported Performance Table'!G493="Premium","Premium_LUNA_CCT","LUNA_CCT"),
   IF('Reported Performance Table'!C493="Outdoor Luminaires",
    IF(OR('Reported Performance Table'!E493="Fuel Pump Canopy Luminaires",'Reported Performance Table'!E493="Sports Lighting"),
     IF('Reported Performance Table'!G493="Premium","Premium_Sports_and_Fuel_Pump_CCT", "Sports_and_Fuel_Pump_CCT"),
     IF('Reported Performance Table'!G493="Premium","Premium_Outdoor_CCT","Outdoor_CCT")),
    IF('Reported Performance Table'!G493="Premium","Premium_CCT","Reported_CCT"))))</f>
        <v/>
      </c>
      <c r="K493" t="str">
        <f>IF('Reported Performance Table'!E493="","",IF(J493="LUNA_CCT",VLOOKUP('Reported Performance Table'!E493,'Master List'!$B$45:$E$143,4,FALSE),"Reported_BUG"))</f>
        <v/>
      </c>
      <c r="L493" t="str">
        <f>IF('Reported Performance Table'!E493="","",IF(AND('Reported Performance Table'!$F493="Yes",OR('Reported Performance Table'!$E493='Master List'!$B$45,'Reported Performance Table'!$E493='Master List'!$B$46,'Reported Performance Table'!$E493='Master List'!$B$47,'Reported Performance Table'!$E493='Master List'!$B$49,'Reported Performance Table'!$E493='Master List'!$B$51,'Reported Performance Table'!$E493='Master List'!$B$115,'Reported Performance Table'!$E493='Master List'!$B$118,'Reported Performance Table'!$E493='Master List'!$B$142)),"LUNA_Dimming","Dimming_Capability_and_Range"))</f>
        <v/>
      </c>
      <c r="M493" s="100" t="e">
        <f>'Reported Performance Table'!#REF!</f>
        <v>#REF!</v>
      </c>
      <c r="N493" s="100" t="e">
        <f>'Reported Performance Table'!#REF!</f>
        <v>#REF!</v>
      </c>
      <c r="O493" s="100" t="e">
        <f>'Reported Performance Table'!#REF!</f>
        <v>#REF!</v>
      </c>
      <c r="P493" t="str">
        <f t="shared" si="15"/>
        <v>No</v>
      </c>
    </row>
    <row r="494" spans="1:16" x14ac:dyDescent="0.25">
      <c r="A494" s="54">
        <v>501</v>
      </c>
      <c r="B494" s="55"/>
      <c r="D494" s="21" t="e">
        <f>VLOOKUP('Reported Performance Table'!D494,'Master List'!$B$22:$C$41,2,FALSE)</f>
        <v>#N/A</v>
      </c>
      <c r="E494" t="e">
        <f>VLOOKUP('Reported Performance Table'!E494,'Master List'!$B$45:$C$143,2,FALSE)</f>
        <v>#N/A</v>
      </c>
      <c r="F494" t="e">
        <f>VLOOKUP('Reported Performance Table'!D494,'Master List'!$B$22:$D$42,3,FALSE)</f>
        <v>#N/A</v>
      </c>
      <c r="G494" s="92" t="e">
        <f>VLOOKUP('Reported Performance Table'!C494,'Master List'!$B$11:$D$19,3,FALSE)</f>
        <v>#N/A</v>
      </c>
      <c r="H494" t="e">
        <f t="shared" si="14"/>
        <v>#N/A</v>
      </c>
      <c r="I494" t="e">
        <f>IF(VLOOKUP('Reported Performance Table'!E494,'Master List'!$B$45:$D$143,3,FALSE)="","No",VLOOKUP('Reported Performance Table'!E494,'Master List'!$B$45:$D$143,3,FALSE))</f>
        <v>#N/A</v>
      </c>
      <c r="J494" s="164" t="str">
        <f>IF('Reported Performance Table'!E494="","",
  IF('Reported Performance Table'!F494="Yes",
   IF('Reported Performance Table'!G494="Premium","Premium_LUNA_CCT","LUNA_CCT"),
   IF('Reported Performance Table'!C494="Outdoor Luminaires",
    IF(OR('Reported Performance Table'!E494="Fuel Pump Canopy Luminaires",'Reported Performance Table'!E494="Sports Lighting"),
     IF('Reported Performance Table'!G494="Premium","Premium_Sports_and_Fuel_Pump_CCT", "Sports_and_Fuel_Pump_CCT"),
     IF('Reported Performance Table'!G494="Premium","Premium_Outdoor_CCT","Outdoor_CCT")),
    IF('Reported Performance Table'!G494="Premium","Premium_CCT","Reported_CCT"))))</f>
        <v/>
      </c>
      <c r="K494" t="str">
        <f>IF('Reported Performance Table'!E494="","",IF(J494="LUNA_CCT",VLOOKUP('Reported Performance Table'!E494,'Master List'!$B$45:$E$143,4,FALSE),"Reported_BUG"))</f>
        <v/>
      </c>
      <c r="L494" t="str">
        <f>IF('Reported Performance Table'!E494="","",IF(AND('Reported Performance Table'!$F494="Yes",OR('Reported Performance Table'!$E494='Master List'!$B$45,'Reported Performance Table'!$E494='Master List'!$B$46,'Reported Performance Table'!$E494='Master List'!$B$47,'Reported Performance Table'!$E494='Master List'!$B$49,'Reported Performance Table'!$E494='Master List'!$B$51,'Reported Performance Table'!$E494='Master List'!$B$115,'Reported Performance Table'!$E494='Master List'!$B$118,'Reported Performance Table'!$E494='Master List'!$B$142)),"LUNA_Dimming","Dimming_Capability_and_Range"))</f>
        <v/>
      </c>
      <c r="M494" s="100" t="e">
        <f>'Reported Performance Table'!#REF!</f>
        <v>#REF!</v>
      </c>
      <c r="N494" s="100" t="e">
        <f>'Reported Performance Table'!#REF!</f>
        <v>#REF!</v>
      </c>
      <c r="O494" s="100" t="e">
        <f>'Reported Performance Table'!#REF!</f>
        <v>#REF!</v>
      </c>
      <c r="P494" t="str">
        <f t="shared" si="15"/>
        <v>No</v>
      </c>
    </row>
    <row r="495" spans="1:16" x14ac:dyDescent="0.25">
      <c r="A495" s="54">
        <v>502</v>
      </c>
      <c r="B495" s="55"/>
      <c r="D495" s="21" t="e">
        <f>VLOOKUP('Reported Performance Table'!D495,'Master List'!$B$22:$C$41,2,FALSE)</f>
        <v>#N/A</v>
      </c>
      <c r="E495" t="e">
        <f>VLOOKUP('Reported Performance Table'!E495,'Master List'!$B$45:$C$143,2,FALSE)</f>
        <v>#N/A</v>
      </c>
      <c r="F495" t="e">
        <f>VLOOKUP('Reported Performance Table'!D495,'Master List'!$B$22:$D$42,3,FALSE)</f>
        <v>#N/A</v>
      </c>
      <c r="G495" s="92" t="e">
        <f>VLOOKUP('Reported Performance Table'!C495,'Master List'!$B$11:$D$19,3,FALSE)</f>
        <v>#N/A</v>
      </c>
      <c r="H495" t="e">
        <f t="shared" si="14"/>
        <v>#N/A</v>
      </c>
      <c r="I495" t="e">
        <f>IF(VLOOKUP('Reported Performance Table'!E495,'Master List'!$B$45:$D$143,3,FALSE)="","No",VLOOKUP('Reported Performance Table'!E495,'Master List'!$B$45:$D$143,3,FALSE))</f>
        <v>#N/A</v>
      </c>
      <c r="J495" s="164" t="str">
        <f>IF('Reported Performance Table'!E495="","",
  IF('Reported Performance Table'!F495="Yes",
   IF('Reported Performance Table'!G495="Premium","Premium_LUNA_CCT","LUNA_CCT"),
   IF('Reported Performance Table'!C495="Outdoor Luminaires",
    IF(OR('Reported Performance Table'!E495="Fuel Pump Canopy Luminaires",'Reported Performance Table'!E495="Sports Lighting"),
     IF('Reported Performance Table'!G495="Premium","Premium_Sports_and_Fuel_Pump_CCT", "Sports_and_Fuel_Pump_CCT"),
     IF('Reported Performance Table'!G495="Premium","Premium_Outdoor_CCT","Outdoor_CCT")),
    IF('Reported Performance Table'!G495="Premium","Premium_CCT","Reported_CCT"))))</f>
        <v/>
      </c>
      <c r="K495" t="str">
        <f>IF('Reported Performance Table'!E495="","",IF(J495="LUNA_CCT",VLOOKUP('Reported Performance Table'!E495,'Master List'!$B$45:$E$143,4,FALSE),"Reported_BUG"))</f>
        <v/>
      </c>
      <c r="L495" t="str">
        <f>IF('Reported Performance Table'!E495="","",IF(AND('Reported Performance Table'!$F495="Yes",OR('Reported Performance Table'!$E495='Master List'!$B$45,'Reported Performance Table'!$E495='Master List'!$B$46,'Reported Performance Table'!$E495='Master List'!$B$47,'Reported Performance Table'!$E495='Master List'!$B$49,'Reported Performance Table'!$E495='Master List'!$B$51,'Reported Performance Table'!$E495='Master List'!$B$115,'Reported Performance Table'!$E495='Master List'!$B$118,'Reported Performance Table'!$E495='Master List'!$B$142)),"LUNA_Dimming","Dimming_Capability_and_Range"))</f>
        <v/>
      </c>
      <c r="M495" s="100" t="e">
        <f>'Reported Performance Table'!#REF!</f>
        <v>#REF!</v>
      </c>
      <c r="N495" s="100" t="e">
        <f>'Reported Performance Table'!#REF!</f>
        <v>#REF!</v>
      </c>
      <c r="O495" s="100" t="e">
        <f>'Reported Performance Table'!#REF!</f>
        <v>#REF!</v>
      </c>
      <c r="P495" t="str">
        <f t="shared" si="15"/>
        <v>No</v>
      </c>
    </row>
    <row r="496" spans="1:16" x14ac:dyDescent="0.25">
      <c r="A496" s="54">
        <v>503</v>
      </c>
      <c r="B496" s="55"/>
      <c r="D496" s="21" t="e">
        <f>VLOOKUP('Reported Performance Table'!D496,'Master List'!$B$22:$C$41,2,FALSE)</f>
        <v>#N/A</v>
      </c>
      <c r="E496" t="e">
        <f>VLOOKUP('Reported Performance Table'!E496,'Master List'!$B$45:$C$143,2,FALSE)</f>
        <v>#N/A</v>
      </c>
      <c r="F496" t="e">
        <f>VLOOKUP('Reported Performance Table'!D496,'Master List'!$B$22:$D$42,3,FALSE)</f>
        <v>#N/A</v>
      </c>
      <c r="G496" s="92" t="e">
        <f>VLOOKUP('Reported Performance Table'!C496,'Master List'!$B$11:$D$19,3,FALSE)</f>
        <v>#N/A</v>
      </c>
      <c r="H496" t="e">
        <f t="shared" si="14"/>
        <v>#N/A</v>
      </c>
      <c r="I496" t="e">
        <f>IF(VLOOKUP('Reported Performance Table'!E496,'Master List'!$B$45:$D$143,3,FALSE)="","No",VLOOKUP('Reported Performance Table'!E496,'Master List'!$B$45:$D$143,3,FALSE))</f>
        <v>#N/A</v>
      </c>
      <c r="J496" s="164" t="str">
        <f>IF('Reported Performance Table'!E496="","",
  IF('Reported Performance Table'!F496="Yes",
   IF('Reported Performance Table'!G496="Premium","Premium_LUNA_CCT","LUNA_CCT"),
   IF('Reported Performance Table'!C496="Outdoor Luminaires",
    IF(OR('Reported Performance Table'!E496="Fuel Pump Canopy Luminaires",'Reported Performance Table'!E496="Sports Lighting"),
     IF('Reported Performance Table'!G496="Premium","Premium_Sports_and_Fuel_Pump_CCT", "Sports_and_Fuel_Pump_CCT"),
     IF('Reported Performance Table'!G496="Premium","Premium_Outdoor_CCT","Outdoor_CCT")),
    IF('Reported Performance Table'!G496="Premium","Premium_CCT","Reported_CCT"))))</f>
        <v/>
      </c>
      <c r="K496" t="str">
        <f>IF('Reported Performance Table'!E496="","",IF(J496="LUNA_CCT",VLOOKUP('Reported Performance Table'!E496,'Master List'!$B$45:$E$143,4,FALSE),"Reported_BUG"))</f>
        <v/>
      </c>
      <c r="L496" t="str">
        <f>IF('Reported Performance Table'!E496="","",IF(AND('Reported Performance Table'!$F496="Yes",OR('Reported Performance Table'!$E496='Master List'!$B$45,'Reported Performance Table'!$E496='Master List'!$B$46,'Reported Performance Table'!$E496='Master List'!$B$47,'Reported Performance Table'!$E496='Master List'!$B$49,'Reported Performance Table'!$E496='Master List'!$B$51,'Reported Performance Table'!$E496='Master List'!$B$115,'Reported Performance Table'!$E496='Master List'!$B$118,'Reported Performance Table'!$E496='Master List'!$B$142)),"LUNA_Dimming","Dimming_Capability_and_Range"))</f>
        <v/>
      </c>
      <c r="M496" s="100" t="e">
        <f>'Reported Performance Table'!#REF!</f>
        <v>#REF!</v>
      </c>
      <c r="N496" s="100" t="e">
        <f>'Reported Performance Table'!#REF!</f>
        <v>#REF!</v>
      </c>
      <c r="O496" s="100" t="e">
        <f>'Reported Performance Table'!#REF!</f>
        <v>#REF!</v>
      </c>
      <c r="P496" t="str">
        <f t="shared" si="15"/>
        <v>No</v>
      </c>
    </row>
    <row r="497" spans="1:16" x14ac:dyDescent="0.25">
      <c r="A497" s="54">
        <v>504</v>
      </c>
      <c r="B497" s="55"/>
      <c r="D497" s="21" t="e">
        <f>VLOOKUP('Reported Performance Table'!D497,'Master List'!$B$22:$C$41,2,FALSE)</f>
        <v>#N/A</v>
      </c>
      <c r="E497" t="e">
        <f>VLOOKUP('Reported Performance Table'!E497,'Master List'!$B$45:$C$143,2,FALSE)</f>
        <v>#N/A</v>
      </c>
      <c r="F497" t="e">
        <f>VLOOKUP('Reported Performance Table'!D497,'Master List'!$B$22:$D$42,3,FALSE)</f>
        <v>#N/A</v>
      </c>
      <c r="G497" s="92" t="e">
        <f>VLOOKUP('Reported Performance Table'!C497,'Master List'!$B$11:$D$19,3,FALSE)</f>
        <v>#N/A</v>
      </c>
      <c r="H497" t="e">
        <f t="shared" si="14"/>
        <v>#N/A</v>
      </c>
      <c r="I497" t="e">
        <f>IF(VLOOKUP('Reported Performance Table'!E497,'Master List'!$B$45:$D$143,3,FALSE)="","No",VLOOKUP('Reported Performance Table'!E497,'Master List'!$B$45:$D$143,3,FALSE))</f>
        <v>#N/A</v>
      </c>
      <c r="J497" s="164" t="str">
        <f>IF('Reported Performance Table'!E497="","",
  IF('Reported Performance Table'!F497="Yes",
   IF('Reported Performance Table'!G497="Premium","Premium_LUNA_CCT","LUNA_CCT"),
   IF('Reported Performance Table'!C497="Outdoor Luminaires",
    IF(OR('Reported Performance Table'!E497="Fuel Pump Canopy Luminaires",'Reported Performance Table'!E497="Sports Lighting"),
     IF('Reported Performance Table'!G497="Premium","Premium_Sports_and_Fuel_Pump_CCT", "Sports_and_Fuel_Pump_CCT"),
     IF('Reported Performance Table'!G497="Premium","Premium_Outdoor_CCT","Outdoor_CCT")),
    IF('Reported Performance Table'!G497="Premium","Premium_CCT","Reported_CCT"))))</f>
        <v/>
      </c>
      <c r="K497" t="str">
        <f>IF('Reported Performance Table'!E497="","",IF(J497="LUNA_CCT",VLOOKUP('Reported Performance Table'!E497,'Master List'!$B$45:$E$143,4,FALSE),"Reported_BUG"))</f>
        <v/>
      </c>
      <c r="L497" t="str">
        <f>IF('Reported Performance Table'!E497="","",IF(AND('Reported Performance Table'!$F497="Yes",OR('Reported Performance Table'!$E497='Master List'!$B$45,'Reported Performance Table'!$E497='Master List'!$B$46,'Reported Performance Table'!$E497='Master List'!$B$47,'Reported Performance Table'!$E497='Master List'!$B$49,'Reported Performance Table'!$E497='Master List'!$B$51,'Reported Performance Table'!$E497='Master List'!$B$115,'Reported Performance Table'!$E497='Master List'!$B$118,'Reported Performance Table'!$E497='Master List'!$B$142)),"LUNA_Dimming","Dimming_Capability_and_Range"))</f>
        <v/>
      </c>
      <c r="M497" s="100" t="e">
        <f>'Reported Performance Table'!#REF!</f>
        <v>#REF!</v>
      </c>
      <c r="N497" s="100" t="e">
        <f>'Reported Performance Table'!#REF!</f>
        <v>#REF!</v>
      </c>
      <c r="O497" s="100" t="e">
        <f>'Reported Performance Table'!#REF!</f>
        <v>#REF!</v>
      </c>
      <c r="P497" t="str">
        <f t="shared" si="15"/>
        <v>No</v>
      </c>
    </row>
    <row r="498" spans="1:16" x14ac:dyDescent="0.25">
      <c r="A498" s="54">
        <v>505</v>
      </c>
      <c r="B498" s="55"/>
      <c r="D498" s="21" t="e">
        <f>VLOOKUP('Reported Performance Table'!D498,'Master List'!$B$22:$C$41,2,FALSE)</f>
        <v>#N/A</v>
      </c>
      <c r="E498" t="e">
        <f>VLOOKUP('Reported Performance Table'!E498,'Master List'!$B$45:$C$143,2,FALSE)</f>
        <v>#N/A</v>
      </c>
      <c r="F498" t="e">
        <f>VLOOKUP('Reported Performance Table'!D498,'Master List'!$B$22:$D$42,3,FALSE)</f>
        <v>#N/A</v>
      </c>
      <c r="G498" s="92" t="e">
        <f>VLOOKUP('Reported Performance Table'!C498,'Master List'!$B$11:$D$19,3,FALSE)</f>
        <v>#N/A</v>
      </c>
      <c r="H498" t="e">
        <f t="shared" si="14"/>
        <v>#N/A</v>
      </c>
      <c r="I498" t="e">
        <f>IF(VLOOKUP('Reported Performance Table'!E498,'Master List'!$B$45:$D$143,3,FALSE)="","No",VLOOKUP('Reported Performance Table'!E498,'Master List'!$B$45:$D$143,3,FALSE))</f>
        <v>#N/A</v>
      </c>
      <c r="J498" s="164" t="str">
        <f>IF('Reported Performance Table'!E498="","",
  IF('Reported Performance Table'!F498="Yes",
   IF('Reported Performance Table'!G498="Premium","Premium_LUNA_CCT","LUNA_CCT"),
   IF('Reported Performance Table'!C498="Outdoor Luminaires",
    IF(OR('Reported Performance Table'!E498="Fuel Pump Canopy Luminaires",'Reported Performance Table'!E498="Sports Lighting"),
     IF('Reported Performance Table'!G498="Premium","Premium_Sports_and_Fuel_Pump_CCT", "Sports_and_Fuel_Pump_CCT"),
     IF('Reported Performance Table'!G498="Premium","Premium_Outdoor_CCT","Outdoor_CCT")),
    IF('Reported Performance Table'!G498="Premium","Premium_CCT","Reported_CCT"))))</f>
        <v/>
      </c>
      <c r="K498" t="str">
        <f>IF('Reported Performance Table'!E498="","",IF(J498="LUNA_CCT",VLOOKUP('Reported Performance Table'!E498,'Master List'!$B$45:$E$143,4,FALSE),"Reported_BUG"))</f>
        <v/>
      </c>
      <c r="L498" t="str">
        <f>IF('Reported Performance Table'!E498="","",IF(AND('Reported Performance Table'!$F498="Yes",OR('Reported Performance Table'!$E498='Master List'!$B$45,'Reported Performance Table'!$E498='Master List'!$B$46,'Reported Performance Table'!$E498='Master List'!$B$47,'Reported Performance Table'!$E498='Master List'!$B$49,'Reported Performance Table'!$E498='Master List'!$B$51,'Reported Performance Table'!$E498='Master List'!$B$115,'Reported Performance Table'!$E498='Master List'!$B$118,'Reported Performance Table'!$E498='Master List'!$B$142)),"LUNA_Dimming","Dimming_Capability_and_Range"))</f>
        <v/>
      </c>
      <c r="M498" s="100" t="e">
        <f>'Reported Performance Table'!#REF!</f>
        <v>#REF!</v>
      </c>
      <c r="N498" s="100" t="e">
        <f>'Reported Performance Table'!#REF!</f>
        <v>#REF!</v>
      </c>
      <c r="O498" s="100" t="e">
        <f>'Reported Performance Table'!#REF!</f>
        <v>#REF!</v>
      </c>
      <c r="P498" t="str">
        <f t="shared" si="15"/>
        <v>No</v>
      </c>
    </row>
    <row r="499" spans="1:16" x14ac:dyDescent="0.25">
      <c r="A499" s="54">
        <v>506</v>
      </c>
      <c r="B499" s="55"/>
      <c r="D499" s="21" t="e">
        <f>VLOOKUP('Reported Performance Table'!D499,'Master List'!$B$22:$C$41,2,FALSE)</f>
        <v>#N/A</v>
      </c>
      <c r="E499" t="e">
        <f>VLOOKUP('Reported Performance Table'!E499,'Master List'!$B$45:$C$143,2,FALSE)</f>
        <v>#N/A</v>
      </c>
      <c r="F499" t="e">
        <f>VLOOKUP('Reported Performance Table'!D499,'Master List'!$B$22:$D$42,3,FALSE)</f>
        <v>#N/A</v>
      </c>
      <c r="G499" s="92" t="e">
        <f>VLOOKUP('Reported Performance Table'!C499,'Master List'!$B$11:$D$19,3,FALSE)</f>
        <v>#N/A</v>
      </c>
      <c r="H499" t="e">
        <f t="shared" si="14"/>
        <v>#N/A</v>
      </c>
      <c r="I499" t="e">
        <f>IF(VLOOKUP('Reported Performance Table'!E499,'Master List'!$B$45:$D$143,3,FALSE)="","No",VLOOKUP('Reported Performance Table'!E499,'Master List'!$B$45:$D$143,3,FALSE))</f>
        <v>#N/A</v>
      </c>
      <c r="J499" s="164" t="str">
        <f>IF('Reported Performance Table'!E499="","",
  IF('Reported Performance Table'!F499="Yes",
   IF('Reported Performance Table'!G499="Premium","Premium_LUNA_CCT","LUNA_CCT"),
   IF('Reported Performance Table'!C499="Outdoor Luminaires",
    IF(OR('Reported Performance Table'!E499="Fuel Pump Canopy Luminaires",'Reported Performance Table'!E499="Sports Lighting"),
     IF('Reported Performance Table'!G499="Premium","Premium_Sports_and_Fuel_Pump_CCT", "Sports_and_Fuel_Pump_CCT"),
     IF('Reported Performance Table'!G499="Premium","Premium_Outdoor_CCT","Outdoor_CCT")),
    IF('Reported Performance Table'!G499="Premium","Premium_CCT","Reported_CCT"))))</f>
        <v/>
      </c>
      <c r="K499" t="str">
        <f>IF('Reported Performance Table'!E499="","",IF(J499="LUNA_CCT",VLOOKUP('Reported Performance Table'!E499,'Master List'!$B$45:$E$143,4,FALSE),"Reported_BUG"))</f>
        <v/>
      </c>
      <c r="L499" t="str">
        <f>IF('Reported Performance Table'!E499="","",IF(AND('Reported Performance Table'!$F499="Yes",OR('Reported Performance Table'!$E499='Master List'!$B$45,'Reported Performance Table'!$E499='Master List'!$B$46,'Reported Performance Table'!$E499='Master List'!$B$47,'Reported Performance Table'!$E499='Master List'!$B$49,'Reported Performance Table'!$E499='Master List'!$B$51,'Reported Performance Table'!$E499='Master List'!$B$115,'Reported Performance Table'!$E499='Master List'!$B$118,'Reported Performance Table'!$E499='Master List'!$B$142)),"LUNA_Dimming","Dimming_Capability_and_Range"))</f>
        <v/>
      </c>
      <c r="M499" s="100" t="e">
        <f>'Reported Performance Table'!#REF!</f>
        <v>#REF!</v>
      </c>
      <c r="N499" s="100" t="e">
        <f>'Reported Performance Table'!#REF!</f>
        <v>#REF!</v>
      </c>
      <c r="O499" s="100" t="e">
        <f>'Reported Performance Table'!#REF!</f>
        <v>#REF!</v>
      </c>
      <c r="P499" t="str">
        <f t="shared" si="15"/>
        <v>No</v>
      </c>
    </row>
    <row r="500" spans="1:16" x14ac:dyDescent="0.25">
      <c r="A500" s="54">
        <v>507</v>
      </c>
      <c r="B500" s="55"/>
      <c r="D500" s="21" t="e">
        <f>VLOOKUP('Reported Performance Table'!D500,'Master List'!$B$22:$C$41,2,FALSE)</f>
        <v>#N/A</v>
      </c>
      <c r="E500" t="e">
        <f>VLOOKUP('Reported Performance Table'!E500,'Master List'!$B$45:$C$143,2,FALSE)</f>
        <v>#N/A</v>
      </c>
      <c r="F500" t="e">
        <f>VLOOKUP('Reported Performance Table'!D500,'Master List'!$B$22:$D$42,3,FALSE)</f>
        <v>#N/A</v>
      </c>
      <c r="G500" s="92" t="e">
        <f>VLOOKUP('Reported Performance Table'!C500,'Master List'!$B$11:$D$19,3,FALSE)</f>
        <v>#N/A</v>
      </c>
      <c r="H500" t="e">
        <f t="shared" si="14"/>
        <v>#N/A</v>
      </c>
      <c r="I500" t="e">
        <f>IF(VLOOKUP('Reported Performance Table'!E500,'Master List'!$B$45:$D$143,3,FALSE)="","No",VLOOKUP('Reported Performance Table'!E500,'Master List'!$B$45:$D$143,3,FALSE))</f>
        <v>#N/A</v>
      </c>
      <c r="J500" s="164" t="str">
        <f>IF('Reported Performance Table'!E500="","",
  IF('Reported Performance Table'!F500="Yes",
   IF('Reported Performance Table'!G500="Premium","Premium_LUNA_CCT","LUNA_CCT"),
   IF('Reported Performance Table'!C500="Outdoor Luminaires",
    IF(OR('Reported Performance Table'!E500="Fuel Pump Canopy Luminaires",'Reported Performance Table'!E500="Sports Lighting"),
     IF('Reported Performance Table'!G500="Premium","Premium_Sports_and_Fuel_Pump_CCT", "Sports_and_Fuel_Pump_CCT"),
     IF('Reported Performance Table'!G500="Premium","Premium_Outdoor_CCT","Outdoor_CCT")),
    IF('Reported Performance Table'!G500="Premium","Premium_CCT","Reported_CCT"))))</f>
        <v/>
      </c>
      <c r="K500" t="str">
        <f>IF('Reported Performance Table'!E500="","",IF(J500="LUNA_CCT",VLOOKUP('Reported Performance Table'!E500,'Master List'!$B$45:$E$143,4,FALSE),"Reported_BUG"))</f>
        <v/>
      </c>
      <c r="L500" t="str">
        <f>IF('Reported Performance Table'!E500="","",IF(AND('Reported Performance Table'!$F500="Yes",OR('Reported Performance Table'!$E500='Master List'!$B$45,'Reported Performance Table'!$E500='Master List'!$B$46,'Reported Performance Table'!$E500='Master List'!$B$47,'Reported Performance Table'!$E500='Master List'!$B$49,'Reported Performance Table'!$E500='Master List'!$B$51,'Reported Performance Table'!$E500='Master List'!$B$115,'Reported Performance Table'!$E500='Master List'!$B$118,'Reported Performance Table'!$E500='Master List'!$B$142)),"LUNA_Dimming","Dimming_Capability_and_Range"))</f>
        <v/>
      </c>
      <c r="M500" s="100" t="e">
        <f>'Reported Performance Table'!#REF!</f>
        <v>#REF!</v>
      </c>
      <c r="N500" s="100" t="e">
        <f>'Reported Performance Table'!#REF!</f>
        <v>#REF!</v>
      </c>
      <c r="O500" s="100" t="e">
        <f>'Reported Performance Table'!#REF!</f>
        <v>#REF!</v>
      </c>
      <c r="P500" t="str">
        <f t="shared" si="15"/>
        <v>No</v>
      </c>
    </row>
    <row r="501" spans="1:16" x14ac:dyDescent="0.25">
      <c r="A501" s="54">
        <v>508</v>
      </c>
      <c r="B501" s="55"/>
      <c r="D501" s="21" t="e">
        <f>VLOOKUP('Reported Performance Table'!D501,'Master List'!$B$22:$C$41,2,FALSE)</f>
        <v>#N/A</v>
      </c>
      <c r="E501" t="e">
        <f>VLOOKUP('Reported Performance Table'!E501,'Master List'!$B$45:$C$143,2,FALSE)</f>
        <v>#N/A</v>
      </c>
      <c r="F501" t="e">
        <f>VLOOKUP('Reported Performance Table'!D501,'Master List'!$B$22:$D$42,3,FALSE)</f>
        <v>#N/A</v>
      </c>
      <c r="G501" s="92" t="e">
        <f>VLOOKUP('Reported Performance Table'!C501,'Master List'!$B$11:$D$19,3,FALSE)</f>
        <v>#N/A</v>
      </c>
      <c r="H501" t="e">
        <f t="shared" si="14"/>
        <v>#N/A</v>
      </c>
      <c r="I501" t="e">
        <f>IF(VLOOKUP('Reported Performance Table'!E501,'Master List'!$B$45:$D$143,3,FALSE)="","No",VLOOKUP('Reported Performance Table'!E501,'Master List'!$B$45:$D$143,3,FALSE))</f>
        <v>#N/A</v>
      </c>
      <c r="J501" s="164" t="str">
        <f>IF('Reported Performance Table'!E501="","",
  IF('Reported Performance Table'!F501="Yes",
   IF('Reported Performance Table'!G501="Premium","Premium_LUNA_CCT","LUNA_CCT"),
   IF('Reported Performance Table'!C501="Outdoor Luminaires",
    IF(OR('Reported Performance Table'!E501="Fuel Pump Canopy Luminaires",'Reported Performance Table'!E501="Sports Lighting"),
     IF('Reported Performance Table'!G501="Premium","Premium_Sports_and_Fuel_Pump_CCT", "Sports_and_Fuel_Pump_CCT"),
     IF('Reported Performance Table'!G501="Premium","Premium_Outdoor_CCT","Outdoor_CCT")),
    IF('Reported Performance Table'!G501="Premium","Premium_CCT","Reported_CCT"))))</f>
        <v/>
      </c>
      <c r="K501" t="str">
        <f>IF('Reported Performance Table'!E501="","",IF(J501="LUNA_CCT",VLOOKUP('Reported Performance Table'!E501,'Master List'!$B$45:$E$143,4,FALSE),"Reported_BUG"))</f>
        <v/>
      </c>
      <c r="L501" t="str">
        <f>IF('Reported Performance Table'!E501="","",IF(AND('Reported Performance Table'!$F501="Yes",OR('Reported Performance Table'!$E501='Master List'!$B$45,'Reported Performance Table'!$E501='Master List'!$B$46,'Reported Performance Table'!$E501='Master List'!$B$47,'Reported Performance Table'!$E501='Master List'!$B$49,'Reported Performance Table'!$E501='Master List'!$B$51,'Reported Performance Table'!$E501='Master List'!$B$115,'Reported Performance Table'!$E501='Master List'!$B$118,'Reported Performance Table'!$E501='Master List'!$B$142)),"LUNA_Dimming","Dimming_Capability_and_Range"))</f>
        <v/>
      </c>
      <c r="M501" s="100" t="e">
        <f>'Reported Performance Table'!#REF!</f>
        <v>#REF!</v>
      </c>
      <c r="N501" s="100" t="e">
        <f>'Reported Performance Table'!#REF!</f>
        <v>#REF!</v>
      </c>
      <c r="O501" s="100" t="e">
        <f>'Reported Performance Table'!#REF!</f>
        <v>#REF!</v>
      </c>
      <c r="P501" t="str">
        <f t="shared" si="15"/>
        <v>No</v>
      </c>
    </row>
    <row r="502" spans="1:16" x14ac:dyDescent="0.25">
      <c r="A502" s="54">
        <v>509</v>
      </c>
      <c r="B502" s="55"/>
      <c r="D502" s="21" t="e">
        <f>VLOOKUP('Reported Performance Table'!D502,'Master List'!$B$22:$C$41,2,FALSE)</f>
        <v>#N/A</v>
      </c>
      <c r="E502" t="e">
        <f>VLOOKUP('Reported Performance Table'!E502,'Master List'!$B$45:$C$143,2,FALSE)</f>
        <v>#N/A</v>
      </c>
      <c r="F502" t="e">
        <f>VLOOKUP('Reported Performance Table'!D502,'Master List'!$B$22:$D$42,3,FALSE)</f>
        <v>#N/A</v>
      </c>
      <c r="G502" s="92" t="e">
        <f>VLOOKUP('Reported Performance Table'!C502,'Master List'!$B$11:$D$19,3,FALSE)</f>
        <v>#N/A</v>
      </c>
      <c r="H502" t="e">
        <f t="shared" si="14"/>
        <v>#N/A</v>
      </c>
      <c r="I502" t="e">
        <f>IF(VLOOKUP('Reported Performance Table'!E502,'Master List'!$B$45:$D$143,3,FALSE)="","No",VLOOKUP('Reported Performance Table'!E502,'Master List'!$B$45:$D$143,3,FALSE))</f>
        <v>#N/A</v>
      </c>
      <c r="J502" s="164" t="str">
        <f>IF('Reported Performance Table'!E502="","",
  IF('Reported Performance Table'!F502="Yes",
   IF('Reported Performance Table'!G502="Premium","Premium_LUNA_CCT","LUNA_CCT"),
   IF('Reported Performance Table'!C502="Outdoor Luminaires",
    IF(OR('Reported Performance Table'!E502="Fuel Pump Canopy Luminaires",'Reported Performance Table'!E502="Sports Lighting"),
     IF('Reported Performance Table'!G502="Premium","Premium_Sports_and_Fuel_Pump_CCT", "Sports_and_Fuel_Pump_CCT"),
     IF('Reported Performance Table'!G502="Premium","Premium_Outdoor_CCT","Outdoor_CCT")),
    IF('Reported Performance Table'!G502="Premium","Premium_CCT","Reported_CCT"))))</f>
        <v/>
      </c>
      <c r="K502" t="str">
        <f>IF('Reported Performance Table'!E502="","",IF(J502="LUNA_CCT",VLOOKUP('Reported Performance Table'!E502,'Master List'!$B$45:$E$143,4,FALSE),"Reported_BUG"))</f>
        <v/>
      </c>
      <c r="L502" t="str">
        <f>IF('Reported Performance Table'!E502="","",IF(AND('Reported Performance Table'!$F502="Yes",OR('Reported Performance Table'!$E502='Master List'!$B$45,'Reported Performance Table'!$E502='Master List'!$B$46,'Reported Performance Table'!$E502='Master List'!$B$47,'Reported Performance Table'!$E502='Master List'!$B$49,'Reported Performance Table'!$E502='Master List'!$B$51,'Reported Performance Table'!$E502='Master List'!$B$115,'Reported Performance Table'!$E502='Master List'!$B$118,'Reported Performance Table'!$E502='Master List'!$B$142)),"LUNA_Dimming","Dimming_Capability_and_Range"))</f>
        <v/>
      </c>
      <c r="M502" s="100" t="e">
        <f>'Reported Performance Table'!#REF!</f>
        <v>#REF!</v>
      </c>
      <c r="N502" s="100" t="e">
        <f>'Reported Performance Table'!#REF!</f>
        <v>#REF!</v>
      </c>
      <c r="O502" s="100" t="e">
        <f>'Reported Performance Table'!#REF!</f>
        <v>#REF!</v>
      </c>
      <c r="P502" t="str">
        <f t="shared" si="15"/>
        <v>No</v>
      </c>
    </row>
    <row r="503" spans="1:16" x14ac:dyDescent="0.25">
      <c r="A503" s="54">
        <v>510</v>
      </c>
      <c r="B503" s="55"/>
      <c r="D503" s="21" t="e">
        <f>VLOOKUP('Reported Performance Table'!D503,'Master List'!$B$22:$C$41,2,FALSE)</f>
        <v>#N/A</v>
      </c>
      <c r="E503" t="e">
        <f>VLOOKUP('Reported Performance Table'!E503,'Master List'!$B$45:$C$143,2,FALSE)</f>
        <v>#N/A</v>
      </c>
      <c r="F503" t="e">
        <f>VLOOKUP('Reported Performance Table'!D503,'Master List'!$B$22:$D$42,3,FALSE)</f>
        <v>#N/A</v>
      </c>
      <c r="G503" s="92" t="e">
        <f>VLOOKUP('Reported Performance Table'!C503,'Master List'!$B$11:$D$19,3,FALSE)</f>
        <v>#N/A</v>
      </c>
      <c r="H503" t="e">
        <f t="shared" si="14"/>
        <v>#N/A</v>
      </c>
      <c r="I503" t="e">
        <f>IF(VLOOKUP('Reported Performance Table'!E503,'Master List'!$B$45:$D$143,3,FALSE)="","No",VLOOKUP('Reported Performance Table'!E503,'Master List'!$B$45:$D$143,3,FALSE))</f>
        <v>#N/A</v>
      </c>
      <c r="J503" s="164" t="str">
        <f>IF('Reported Performance Table'!E503="","",
  IF('Reported Performance Table'!F503="Yes",
   IF('Reported Performance Table'!G503="Premium","Premium_LUNA_CCT","LUNA_CCT"),
   IF('Reported Performance Table'!C503="Outdoor Luminaires",
    IF(OR('Reported Performance Table'!E503="Fuel Pump Canopy Luminaires",'Reported Performance Table'!E503="Sports Lighting"),
     IF('Reported Performance Table'!G503="Premium","Premium_Sports_and_Fuel_Pump_CCT", "Sports_and_Fuel_Pump_CCT"),
     IF('Reported Performance Table'!G503="Premium","Premium_Outdoor_CCT","Outdoor_CCT")),
    IF('Reported Performance Table'!G503="Premium","Premium_CCT","Reported_CCT"))))</f>
        <v/>
      </c>
      <c r="K503" t="str">
        <f>IF('Reported Performance Table'!E503="","",IF(J503="LUNA_CCT",VLOOKUP('Reported Performance Table'!E503,'Master List'!$B$45:$E$143,4,FALSE),"Reported_BUG"))</f>
        <v/>
      </c>
      <c r="L503" t="str">
        <f>IF('Reported Performance Table'!E503="","",IF(AND('Reported Performance Table'!$F503="Yes",OR('Reported Performance Table'!$E503='Master List'!$B$45,'Reported Performance Table'!$E503='Master List'!$B$46,'Reported Performance Table'!$E503='Master List'!$B$47,'Reported Performance Table'!$E503='Master List'!$B$49,'Reported Performance Table'!$E503='Master List'!$B$51,'Reported Performance Table'!$E503='Master List'!$B$115,'Reported Performance Table'!$E503='Master List'!$B$118,'Reported Performance Table'!$E503='Master List'!$B$142)),"LUNA_Dimming","Dimming_Capability_and_Range"))</f>
        <v/>
      </c>
      <c r="M503" s="100" t="e">
        <f>'Reported Performance Table'!#REF!</f>
        <v>#REF!</v>
      </c>
      <c r="N503" s="100" t="e">
        <f>'Reported Performance Table'!#REF!</f>
        <v>#REF!</v>
      </c>
      <c r="O503" s="100" t="e">
        <f>'Reported Performance Table'!#REF!</f>
        <v>#REF!</v>
      </c>
      <c r="P503" t="str">
        <f t="shared" si="15"/>
        <v>No</v>
      </c>
    </row>
    <row r="504" spans="1:16" x14ac:dyDescent="0.25">
      <c r="A504" s="54">
        <v>511</v>
      </c>
      <c r="B504" s="55"/>
      <c r="D504" s="21" t="e">
        <f>VLOOKUP('Reported Performance Table'!D504,'Master List'!$B$22:$C$41,2,FALSE)</f>
        <v>#N/A</v>
      </c>
      <c r="E504" t="e">
        <f>VLOOKUP('Reported Performance Table'!E504,'Master List'!$B$45:$C$143,2,FALSE)</f>
        <v>#N/A</v>
      </c>
      <c r="F504" t="e">
        <f>VLOOKUP('Reported Performance Table'!D504,'Master List'!$B$22:$D$42,3,FALSE)</f>
        <v>#N/A</v>
      </c>
      <c r="G504" s="92" t="e">
        <f>VLOOKUP('Reported Performance Table'!C504,'Master List'!$B$11:$D$19,3,FALSE)</f>
        <v>#N/A</v>
      </c>
      <c r="H504" t="e">
        <f t="shared" si="14"/>
        <v>#N/A</v>
      </c>
      <c r="I504" t="e">
        <f>IF(VLOOKUP('Reported Performance Table'!E504,'Master List'!$B$45:$D$143,3,FALSE)="","No",VLOOKUP('Reported Performance Table'!E504,'Master List'!$B$45:$D$143,3,FALSE))</f>
        <v>#N/A</v>
      </c>
      <c r="J504" s="164" t="str">
        <f>IF('Reported Performance Table'!E504="","",
  IF('Reported Performance Table'!F504="Yes",
   IF('Reported Performance Table'!G504="Premium","Premium_LUNA_CCT","LUNA_CCT"),
   IF('Reported Performance Table'!C504="Outdoor Luminaires",
    IF(OR('Reported Performance Table'!E504="Fuel Pump Canopy Luminaires",'Reported Performance Table'!E504="Sports Lighting"),
     IF('Reported Performance Table'!G504="Premium","Premium_Sports_and_Fuel_Pump_CCT", "Sports_and_Fuel_Pump_CCT"),
     IF('Reported Performance Table'!G504="Premium","Premium_Outdoor_CCT","Outdoor_CCT")),
    IF('Reported Performance Table'!G504="Premium","Premium_CCT","Reported_CCT"))))</f>
        <v/>
      </c>
      <c r="K504" t="str">
        <f>IF('Reported Performance Table'!E504="","",IF(J504="LUNA_CCT",VLOOKUP('Reported Performance Table'!E504,'Master List'!$B$45:$E$143,4,FALSE),"Reported_BUG"))</f>
        <v/>
      </c>
      <c r="L504" t="str">
        <f>IF('Reported Performance Table'!E504="","",IF(AND('Reported Performance Table'!$F504="Yes",OR('Reported Performance Table'!$E504='Master List'!$B$45,'Reported Performance Table'!$E504='Master List'!$B$46,'Reported Performance Table'!$E504='Master List'!$B$47,'Reported Performance Table'!$E504='Master List'!$B$49,'Reported Performance Table'!$E504='Master List'!$B$51,'Reported Performance Table'!$E504='Master List'!$B$115,'Reported Performance Table'!$E504='Master List'!$B$118,'Reported Performance Table'!$E504='Master List'!$B$142)),"LUNA_Dimming","Dimming_Capability_and_Range"))</f>
        <v/>
      </c>
      <c r="M504" s="100" t="e">
        <f>'Reported Performance Table'!#REF!</f>
        <v>#REF!</v>
      </c>
      <c r="N504" s="100" t="e">
        <f>'Reported Performance Table'!#REF!</f>
        <v>#REF!</v>
      </c>
      <c r="O504" s="100" t="e">
        <f>'Reported Performance Table'!#REF!</f>
        <v>#REF!</v>
      </c>
      <c r="P504" t="str">
        <f t="shared" si="15"/>
        <v>No</v>
      </c>
    </row>
    <row r="505" spans="1:16" x14ac:dyDescent="0.25">
      <c r="A505" s="54">
        <v>512</v>
      </c>
      <c r="B505" s="55"/>
      <c r="D505" s="21" t="e">
        <f>VLOOKUP('Reported Performance Table'!D505,'Master List'!$B$22:$C$41,2,FALSE)</f>
        <v>#N/A</v>
      </c>
      <c r="E505" t="e">
        <f>VLOOKUP('Reported Performance Table'!E505,'Master List'!$B$45:$C$143,2,FALSE)</f>
        <v>#N/A</v>
      </c>
      <c r="F505" t="e">
        <f>VLOOKUP('Reported Performance Table'!D505,'Master List'!$B$22:$D$42,3,FALSE)</f>
        <v>#N/A</v>
      </c>
      <c r="G505" s="92" t="e">
        <f>VLOOKUP('Reported Performance Table'!C505,'Master List'!$B$11:$D$19,3,FALSE)</f>
        <v>#N/A</v>
      </c>
      <c r="H505" t="e">
        <f t="shared" si="14"/>
        <v>#N/A</v>
      </c>
      <c r="I505" t="e">
        <f>IF(VLOOKUP('Reported Performance Table'!E505,'Master List'!$B$45:$D$143,3,FALSE)="","No",VLOOKUP('Reported Performance Table'!E505,'Master List'!$B$45:$D$143,3,FALSE))</f>
        <v>#N/A</v>
      </c>
      <c r="J505" s="164" t="str">
        <f>IF('Reported Performance Table'!E505="","",
  IF('Reported Performance Table'!F505="Yes",
   IF('Reported Performance Table'!G505="Premium","Premium_LUNA_CCT","LUNA_CCT"),
   IF('Reported Performance Table'!C505="Outdoor Luminaires",
    IF(OR('Reported Performance Table'!E505="Fuel Pump Canopy Luminaires",'Reported Performance Table'!E505="Sports Lighting"),
     IF('Reported Performance Table'!G505="Premium","Premium_Sports_and_Fuel_Pump_CCT", "Sports_and_Fuel_Pump_CCT"),
     IF('Reported Performance Table'!G505="Premium","Premium_Outdoor_CCT","Outdoor_CCT")),
    IF('Reported Performance Table'!G505="Premium","Premium_CCT","Reported_CCT"))))</f>
        <v/>
      </c>
      <c r="K505" t="str">
        <f>IF('Reported Performance Table'!E505="","",IF(J505="LUNA_CCT",VLOOKUP('Reported Performance Table'!E505,'Master List'!$B$45:$E$143,4,FALSE),"Reported_BUG"))</f>
        <v/>
      </c>
      <c r="L505" t="str">
        <f>IF('Reported Performance Table'!E505="","",IF(AND('Reported Performance Table'!$F505="Yes",OR('Reported Performance Table'!$E505='Master List'!$B$45,'Reported Performance Table'!$E505='Master List'!$B$46,'Reported Performance Table'!$E505='Master List'!$B$47,'Reported Performance Table'!$E505='Master List'!$B$49,'Reported Performance Table'!$E505='Master List'!$B$51,'Reported Performance Table'!$E505='Master List'!$B$115,'Reported Performance Table'!$E505='Master List'!$B$118,'Reported Performance Table'!$E505='Master List'!$B$142)),"LUNA_Dimming","Dimming_Capability_and_Range"))</f>
        <v/>
      </c>
      <c r="M505" s="100" t="e">
        <f>'Reported Performance Table'!#REF!</f>
        <v>#REF!</v>
      </c>
      <c r="N505" s="100" t="e">
        <f>'Reported Performance Table'!#REF!</f>
        <v>#REF!</v>
      </c>
      <c r="O505" s="100" t="e">
        <f>'Reported Performance Table'!#REF!</f>
        <v>#REF!</v>
      </c>
      <c r="P505" t="str">
        <f t="shared" si="15"/>
        <v>No</v>
      </c>
    </row>
    <row r="506" spans="1:16" x14ac:dyDescent="0.25">
      <c r="A506" s="54">
        <v>513</v>
      </c>
      <c r="B506" s="55"/>
      <c r="D506" s="21" t="e">
        <f>VLOOKUP('Reported Performance Table'!D506,'Master List'!$B$22:$C$41,2,FALSE)</f>
        <v>#N/A</v>
      </c>
      <c r="E506" t="e">
        <f>VLOOKUP('Reported Performance Table'!E506,'Master List'!$B$45:$C$143,2,FALSE)</f>
        <v>#N/A</v>
      </c>
      <c r="F506" t="e">
        <f>VLOOKUP('Reported Performance Table'!D506,'Master List'!$B$22:$D$42,3,FALSE)</f>
        <v>#N/A</v>
      </c>
      <c r="G506" s="92" t="e">
        <f>VLOOKUP('Reported Performance Table'!C506,'Master List'!$B$11:$D$19,3,FALSE)</f>
        <v>#N/A</v>
      </c>
      <c r="H506" t="e">
        <f t="shared" si="14"/>
        <v>#N/A</v>
      </c>
      <c r="I506" t="e">
        <f>IF(VLOOKUP('Reported Performance Table'!E506,'Master List'!$B$45:$D$143,3,FALSE)="","No",VLOOKUP('Reported Performance Table'!E506,'Master List'!$B$45:$D$143,3,FALSE))</f>
        <v>#N/A</v>
      </c>
      <c r="J506" s="164" t="str">
        <f>IF('Reported Performance Table'!E506="","",
  IF('Reported Performance Table'!F506="Yes",
   IF('Reported Performance Table'!G506="Premium","Premium_LUNA_CCT","LUNA_CCT"),
   IF('Reported Performance Table'!C506="Outdoor Luminaires",
    IF(OR('Reported Performance Table'!E506="Fuel Pump Canopy Luminaires",'Reported Performance Table'!E506="Sports Lighting"),
     IF('Reported Performance Table'!G506="Premium","Premium_Sports_and_Fuel_Pump_CCT", "Sports_and_Fuel_Pump_CCT"),
     IF('Reported Performance Table'!G506="Premium","Premium_Outdoor_CCT","Outdoor_CCT")),
    IF('Reported Performance Table'!G506="Premium","Premium_CCT","Reported_CCT"))))</f>
        <v/>
      </c>
      <c r="K506" t="str">
        <f>IF('Reported Performance Table'!E506="","",IF(J506="LUNA_CCT",VLOOKUP('Reported Performance Table'!E506,'Master List'!$B$45:$E$143,4,FALSE),"Reported_BUG"))</f>
        <v/>
      </c>
      <c r="L506" t="str">
        <f>IF('Reported Performance Table'!E506="","",IF(AND('Reported Performance Table'!$F506="Yes",OR('Reported Performance Table'!$E506='Master List'!$B$45,'Reported Performance Table'!$E506='Master List'!$B$46,'Reported Performance Table'!$E506='Master List'!$B$47,'Reported Performance Table'!$E506='Master List'!$B$49,'Reported Performance Table'!$E506='Master List'!$B$51,'Reported Performance Table'!$E506='Master List'!$B$115,'Reported Performance Table'!$E506='Master List'!$B$118,'Reported Performance Table'!$E506='Master List'!$B$142)),"LUNA_Dimming","Dimming_Capability_and_Range"))</f>
        <v/>
      </c>
      <c r="M506" s="100" t="e">
        <f>'Reported Performance Table'!#REF!</f>
        <v>#REF!</v>
      </c>
      <c r="N506" s="100" t="e">
        <f>'Reported Performance Table'!#REF!</f>
        <v>#REF!</v>
      </c>
      <c r="O506" s="100" t="e">
        <f>'Reported Performance Table'!#REF!</f>
        <v>#REF!</v>
      </c>
      <c r="P506" t="str">
        <f t="shared" si="15"/>
        <v>No</v>
      </c>
    </row>
    <row r="507" spans="1:16" x14ac:dyDescent="0.25">
      <c r="A507" s="54">
        <v>514</v>
      </c>
      <c r="B507" s="55"/>
      <c r="D507" s="21" t="e">
        <f>VLOOKUP('Reported Performance Table'!D507,'Master List'!$B$22:$C$41,2,FALSE)</f>
        <v>#N/A</v>
      </c>
      <c r="E507" t="e">
        <f>VLOOKUP('Reported Performance Table'!E507,'Master List'!$B$45:$C$143,2,FALSE)</f>
        <v>#N/A</v>
      </c>
      <c r="F507" t="e">
        <f>VLOOKUP('Reported Performance Table'!D507,'Master List'!$B$22:$D$42,3,FALSE)</f>
        <v>#N/A</v>
      </c>
      <c r="G507" s="92" t="e">
        <f>VLOOKUP('Reported Performance Table'!C507,'Master List'!$B$11:$D$19,3,FALSE)</f>
        <v>#N/A</v>
      </c>
      <c r="H507" t="e">
        <f t="shared" si="14"/>
        <v>#N/A</v>
      </c>
      <c r="I507" t="e">
        <f>IF(VLOOKUP('Reported Performance Table'!E507,'Master List'!$B$45:$D$143,3,FALSE)="","No",VLOOKUP('Reported Performance Table'!E507,'Master List'!$B$45:$D$143,3,FALSE))</f>
        <v>#N/A</v>
      </c>
      <c r="J507" s="164" t="str">
        <f>IF('Reported Performance Table'!E507="","",
  IF('Reported Performance Table'!F507="Yes",
   IF('Reported Performance Table'!G507="Premium","Premium_LUNA_CCT","LUNA_CCT"),
   IF('Reported Performance Table'!C507="Outdoor Luminaires",
    IF(OR('Reported Performance Table'!E507="Fuel Pump Canopy Luminaires",'Reported Performance Table'!E507="Sports Lighting"),
     IF('Reported Performance Table'!G507="Premium","Premium_Sports_and_Fuel_Pump_CCT", "Sports_and_Fuel_Pump_CCT"),
     IF('Reported Performance Table'!G507="Premium","Premium_Outdoor_CCT","Outdoor_CCT")),
    IF('Reported Performance Table'!G507="Premium","Premium_CCT","Reported_CCT"))))</f>
        <v/>
      </c>
      <c r="K507" t="str">
        <f>IF('Reported Performance Table'!E507="","",IF(J507="LUNA_CCT",VLOOKUP('Reported Performance Table'!E507,'Master List'!$B$45:$E$143,4,FALSE),"Reported_BUG"))</f>
        <v/>
      </c>
      <c r="L507" t="str">
        <f>IF('Reported Performance Table'!E507="","",IF(AND('Reported Performance Table'!$F507="Yes",OR('Reported Performance Table'!$E507='Master List'!$B$45,'Reported Performance Table'!$E507='Master List'!$B$46,'Reported Performance Table'!$E507='Master List'!$B$47,'Reported Performance Table'!$E507='Master List'!$B$49,'Reported Performance Table'!$E507='Master List'!$B$51,'Reported Performance Table'!$E507='Master List'!$B$115,'Reported Performance Table'!$E507='Master List'!$B$118,'Reported Performance Table'!$E507='Master List'!$B$142)),"LUNA_Dimming","Dimming_Capability_and_Range"))</f>
        <v/>
      </c>
      <c r="M507" s="100" t="e">
        <f>'Reported Performance Table'!#REF!</f>
        <v>#REF!</v>
      </c>
      <c r="N507" s="100" t="e">
        <f>'Reported Performance Table'!#REF!</f>
        <v>#REF!</v>
      </c>
      <c r="O507" s="100" t="e">
        <f>'Reported Performance Table'!#REF!</f>
        <v>#REF!</v>
      </c>
      <c r="P507" t="str">
        <f t="shared" si="15"/>
        <v>No</v>
      </c>
    </row>
    <row r="508" spans="1:16" x14ac:dyDescent="0.25">
      <c r="A508" s="54">
        <v>515</v>
      </c>
      <c r="B508" s="55"/>
      <c r="D508" s="21" t="e">
        <f>VLOOKUP('Reported Performance Table'!D508,'Master List'!$B$22:$C$41,2,FALSE)</f>
        <v>#N/A</v>
      </c>
      <c r="E508" t="e">
        <f>VLOOKUP('Reported Performance Table'!E508,'Master List'!$B$45:$C$143,2,FALSE)</f>
        <v>#N/A</v>
      </c>
      <c r="F508" t="e">
        <f>VLOOKUP('Reported Performance Table'!D508,'Master List'!$B$22:$D$42,3,FALSE)</f>
        <v>#N/A</v>
      </c>
      <c r="G508" s="92" t="e">
        <f>VLOOKUP('Reported Performance Table'!C508,'Master List'!$B$11:$D$19,3,FALSE)</f>
        <v>#N/A</v>
      </c>
      <c r="H508" t="e">
        <f t="shared" si="14"/>
        <v>#N/A</v>
      </c>
      <c r="I508" t="e">
        <f>IF(VLOOKUP('Reported Performance Table'!E508,'Master List'!$B$45:$D$143,3,FALSE)="","No",VLOOKUP('Reported Performance Table'!E508,'Master List'!$B$45:$D$143,3,FALSE))</f>
        <v>#N/A</v>
      </c>
      <c r="J508" s="164" t="str">
        <f>IF('Reported Performance Table'!E508="","",
  IF('Reported Performance Table'!F508="Yes",
   IF('Reported Performance Table'!G508="Premium","Premium_LUNA_CCT","LUNA_CCT"),
   IF('Reported Performance Table'!C508="Outdoor Luminaires",
    IF(OR('Reported Performance Table'!E508="Fuel Pump Canopy Luminaires",'Reported Performance Table'!E508="Sports Lighting"),
     IF('Reported Performance Table'!G508="Premium","Premium_Sports_and_Fuel_Pump_CCT", "Sports_and_Fuel_Pump_CCT"),
     IF('Reported Performance Table'!G508="Premium","Premium_Outdoor_CCT","Outdoor_CCT")),
    IF('Reported Performance Table'!G508="Premium","Premium_CCT","Reported_CCT"))))</f>
        <v/>
      </c>
      <c r="K508" t="str">
        <f>IF('Reported Performance Table'!E508="","",IF(J508="LUNA_CCT",VLOOKUP('Reported Performance Table'!E508,'Master List'!$B$45:$E$143,4,FALSE),"Reported_BUG"))</f>
        <v/>
      </c>
      <c r="L508" t="str">
        <f>IF('Reported Performance Table'!E508="","",IF(AND('Reported Performance Table'!$F508="Yes",OR('Reported Performance Table'!$E508='Master List'!$B$45,'Reported Performance Table'!$E508='Master List'!$B$46,'Reported Performance Table'!$E508='Master List'!$B$47,'Reported Performance Table'!$E508='Master List'!$B$49,'Reported Performance Table'!$E508='Master List'!$B$51,'Reported Performance Table'!$E508='Master List'!$B$115,'Reported Performance Table'!$E508='Master List'!$B$118,'Reported Performance Table'!$E508='Master List'!$B$142)),"LUNA_Dimming","Dimming_Capability_and_Range"))</f>
        <v/>
      </c>
      <c r="M508" s="100" t="e">
        <f>'Reported Performance Table'!#REF!</f>
        <v>#REF!</v>
      </c>
      <c r="N508" s="100" t="e">
        <f>'Reported Performance Table'!#REF!</f>
        <v>#REF!</v>
      </c>
      <c r="O508" s="100" t="e">
        <f>'Reported Performance Table'!#REF!</f>
        <v>#REF!</v>
      </c>
      <c r="P508" t="str">
        <f t="shared" si="15"/>
        <v>No</v>
      </c>
    </row>
    <row r="509" spans="1:16" x14ac:dyDescent="0.25">
      <c r="A509" s="54">
        <v>516</v>
      </c>
      <c r="B509" s="55"/>
      <c r="D509" s="21" t="e">
        <f>VLOOKUP('Reported Performance Table'!D509,'Master List'!$B$22:$C$41,2,FALSE)</f>
        <v>#N/A</v>
      </c>
      <c r="E509" t="e">
        <f>VLOOKUP('Reported Performance Table'!E509,'Master List'!$B$45:$C$143,2,FALSE)</f>
        <v>#N/A</v>
      </c>
      <c r="F509" t="e">
        <f>VLOOKUP('Reported Performance Table'!D509,'Master List'!$B$22:$D$42,3,FALSE)</f>
        <v>#N/A</v>
      </c>
      <c r="G509" s="92" t="e">
        <f>VLOOKUP('Reported Performance Table'!C509,'Master List'!$B$11:$D$19,3,FALSE)</f>
        <v>#N/A</v>
      </c>
      <c r="H509" t="e">
        <f t="shared" si="14"/>
        <v>#N/A</v>
      </c>
      <c r="I509" t="e">
        <f>IF(VLOOKUP('Reported Performance Table'!E509,'Master List'!$B$45:$D$143,3,FALSE)="","No",VLOOKUP('Reported Performance Table'!E509,'Master List'!$B$45:$D$143,3,FALSE))</f>
        <v>#N/A</v>
      </c>
      <c r="J509" s="164" t="str">
        <f>IF('Reported Performance Table'!E509="","",
  IF('Reported Performance Table'!F509="Yes",
   IF('Reported Performance Table'!G509="Premium","Premium_LUNA_CCT","LUNA_CCT"),
   IF('Reported Performance Table'!C509="Outdoor Luminaires",
    IF(OR('Reported Performance Table'!E509="Fuel Pump Canopy Luminaires",'Reported Performance Table'!E509="Sports Lighting"),
     IF('Reported Performance Table'!G509="Premium","Premium_Sports_and_Fuel_Pump_CCT", "Sports_and_Fuel_Pump_CCT"),
     IF('Reported Performance Table'!G509="Premium","Premium_Outdoor_CCT","Outdoor_CCT")),
    IF('Reported Performance Table'!G509="Premium","Premium_CCT","Reported_CCT"))))</f>
        <v/>
      </c>
      <c r="K509" t="str">
        <f>IF('Reported Performance Table'!E509="","",IF(J509="LUNA_CCT",VLOOKUP('Reported Performance Table'!E509,'Master List'!$B$45:$E$143,4,FALSE),"Reported_BUG"))</f>
        <v/>
      </c>
      <c r="L509" t="str">
        <f>IF('Reported Performance Table'!E509="","",IF(AND('Reported Performance Table'!$F509="Yes",OR('Reported Performance Table'!$E509='Master List'!$B$45,'Reported Performance Table'!$E509='Master List'!$B$46,'Reported Performance Table'!$E509='Master List'!$B$47,'Reported Performance Table'!$E509='Master List'!$B$49,'Reported Performance Table'!$E509='Master List'!$B$51,'Reported Performance Table'!$E509='Master List'!$B$115,'Reported Performance Table'!$E509='Master List'!$B$118,'Reported Performance Table'!$E509='Master List'!$B$142)),"LUNA_Dimming","Dimming_Capability_and_Range"))</f>
        <v/>
      </c>
      <c r="M509" s="100" t="e">
        <f>'Reported Performance Table'!#REF!</f>
        <v>#REF!</v>
      </c>
      <c r="N509" s="100" t="e">
        <f>'Reported Performance Table'!#REF!</f>
        <v>#REF!</v>
      </c>
      <c r="O509" s="100" t="e">
        <f>'Reported Performance Table'!#REF!</f>
        <v>#REF!</v>
      </c>
      <c r="P509" t="str">
        <f t="shared" si="15"/>
        <v>No</v>
      </c>
    </row>
    <row r="510" spans="1:16" x14ac:dyDescent="0.25">
      <c r="A510" s="54">
        <v>517</v>
      </c>
      <c r="B510" s="55"/>
      <c r="D510" s="21" t="e">
        <f>VLOOKUP('Reported Performance Table'!D510,'Master List'!$B$22:$C$41,2,FALSE)</f>
        <v>#N/A</v>
      </c>
      <c r="E510" t="e">
        <f>VLOOKUP('Reported Performance Table'!E510,'Master List'!$B$45:$C$143,2,FALSE)</f>
        <v>#N/A</v>
      </c>
      <c r="F510" t="e">
        <f>VLOOKUP('Reported Performance Table'!D510,'Master List'!$B$22:$D$42,3,FALSE)</f>
        <v>#N/A</v>
      </c>
      <c r="G510" s="92" t="e">
        <f>VLOOKUP('Reported Performance Table'!C510,'Master List'!$B$11:$D$19,3,FALSE)</f>
        <v>#N/A</v>
      </c>
      <c r="H510" t="e">
        <f t="shared" si="14"/>
        <v>#N/A</v>
      </c>
      <c r="I510" t="e">
        <f>IF(VLOOKUP('Reported Performance Table'!E510,'Master List'!$B$45:$D$143,3,FALSE)="","No",VLOOKUP('Reported Performance Table'!E510,'Master List'!$B$45:$D$143,3,FALSE))</f>
        <v>#N/A</v>
      </c>
      <c r="J510" s="164" t="str">
        <f>IF('Reported Performance Table'!E510="","",
  IF('Reported Performance Table'!F510="Yes",
   IF('Reported Performance Table'!G510="Premium","Premium_LUNA_CCT","LUNA_CCT"),
   IF('Reported Performance Table'!C510="Outdoor Luminaires",
    IF(OR('Reported Performance Table'!E510="Fuel Pump Canopy Luminaires",'Reported Performance Table'!E510="Sports Lighting"),
     IF('Reported Performance Table'!G510="Premium","Premium_Sports_and_Fuel_Pump_CCT", "Sports_and_Fuel_Pump_CCT"),
     IF('Reported Performance Table'!G510="Premium","Premium_Outdoor_CCT","Outdoor_CCT")),
    IF('Reported Performance Table'!G510="Premium","Premium_CCT","Reported_CCT"))))</f>
        <v/>
      </c>
      <c r="K510" t="str">
        <f>IF('Reported Performance Table'!E510="","",IF(J510="LUNA_CCT",VLOOKUP('Reported Performance Table'!E510,'Master List'!$B$45:$E$143,4,FALSE),"Reported_BUG"))</f>
        <v/>
      </c>
      <c r="L510" t="str">
        <f>IF('Reported Performance Table'!E510="","",IF(AND('Reported Performance Table'!$F510="Yes",OR('Reported Performance Table'!$E510='Master List'!$B$45,'Reported Performance Table'!$E510='Master List'!$B$46,'Reported Performance Table'!$E510='Master List'!$B$47,'Reported Performance Table'!$E510='Master List'!$B$49,'Reported Performance Table'!$E510='Master List'!$B$51,'Reported Performance Table'!$E510='Master List'!$B$115,'Reported Performance Table'!$E510='Master List'!$B$118,'Reported Performance Table'!$E510='Master List'!$B$142)),"LUNA_Dimming","Dimming_Capability_and_Range"))</f>
        <v/>
      </c>
      <c r="M510" s="100" t="e">
        <f>'Reported Performance Table'!#REF!</f>
        <v>#REF!</v>
      </c>
      <c r="N510" s="100" t="e">
        <f>'Reported Performance Table'!#REF!</f>
        <v>#REF!</v>
      </c>
      <c r="O510" s="100" t="e">
        <f>'Reported Performance Table'!#REF!</f>
        <v>#REF!</v>
      </c>
      <c r="P510" t="str">
        <f t="shared" si="15"/>
        <v>No</v>
      </c>
    </row>
    <row r="511" spans="1:16" x14ac:dyDescent="0.25">
      <c r="A511" s="54">
        <v>518</v>
      </c>
      <c r="B511" s="55"/>
      <c r="D511" s="21" t="e">
        <f>VLOOKUP('Reported Performance Table'!D511,'Master List'!$B$22:$C$41,2,FALSE)</f>
        <v>#N/A</v>
      </c>
      <c r="E511" t="e">
        <f>VLOOKUP('Reported Performance Table'!E511,'Master List'!$B$45:$C$143,2,FALSE)</f>
        <v>#N/A</v>
      </c>
      <c r="F511" t="e">
        <f>VLOOKUP('Reported Performance Table'!D511,'Master List'!$B$22:$D$42,3,FALSE)</f>
        <v>#N/A</v>
      </c>
      <c r="G511" s="92" t="e">
        <f>VLOOKUP('Reported Performance Table'!C511,'Master List'!$B$11:$D$19,3,FALSE)</f>
        <v>#N/A</v>
      </c>
      <c r="H511" t="e">
        <f t="shared" si="14"/>
        <v>#N/A</v>
      </c>
      <c r="I511" t="e">
        <f>IF(VLOOKUP('Reported Performance Table'!E511,'Master List'!$B$45:$D$143,3,FALSE)="","No",VLOOKUP('Reported Performance Table'!E511,'Master List'!$B$45:$D$143,3,FALSE))</f>
        <v>#N/A</v>
      </c>
      <c r="J511" s="164" t="str">
        <f>IF('Reported Performance Table'!E511="","",
  IF('Reported Performance Table'!F511="Yes",
   IF('Reported Performance Table'!G511="Premium","Premium_LUNA_CCT","LUNA_CCT"),
   IF('Reported Performance Table'!C511="Outdoor Luminaires",
    IF(OR('Reported Performance Table'!E511="Fuel Pump Canopy Luminaires",'Reported Performance Table'!E511="Sports Lighting"),
     IF('Reported Performance Table'!G511="Premium","Premium_Sports_and_Fuel_Pump_CCT", "Sports_and_Fuel_Pump_CCT"),
     IF('Reported Performance Table'!G511="Premium","Premium_Outdoor_CCT","Outdoor_CCT")),
    IF('Reported Performance Table'!G511="Premium","Premium_CCT","Reported_CCT"))))</f>
        <v/>
      </c>
      <c r="K511" t="str">
        <f>IF('Reported Performance Table'!E511="","",IF(J511="LUNA_CCT",VLOOKUP('Reported Performance Table'!E511,'Master List'!$B$45:$E$143,4,FALSE),"Reported_BUG"))</f>
        <v/>
      </c>
      <c r="L511" t="str">
        <f>IF('Reported Performance Table'!E511="","",IF(AND('Reported Performance Table'!$F511="Yes",OR('Reported Performance Table'!$E511='Master List'!$B$45,'Reported Performance Table'!$E511='Master List'!$B$46,'Reported Performance Table'!$E511='Master List'!$B$47,'Reported Performance Table'!$E511='Master List'!$B$49,'Reported Performance Table'!$E511='Master List'!$B$51,'Reported Performance Table'!$E511='Master List'!$B$115,'Reported Performance Table'!$E511='Master List'!$B$118,'Reported Performance Table'!$E511='Master List'!$B$142)),"LUNA_Dimming","Dimming_Capability_and_Range"))</f>
        <v/>
      </c>
      <c r="M511" s="100" t="e">
        <f>'Reported Performance Table'!#REF!</f>
        <v>#REF!</v>
      </c>
      <c r="N511" s="100" t="e">
        <f>'Reported Performance Table'!#REF!</f>
        <v>#REF!</v>
      </c>
      <c r="O511" s="100" t="e">
        <f>'Reported Performance Table'!#REF!</f>
        <v>#REF!</v>
      </c>
      <c r="P511" t="str">
        <f t="shared" si="15"/>
        <v>No</v>
      </c>
    </row>
    <row r="512" spans="1:16" x14ac:dyDescent="0.25">
      <c r="A512" s="54">
        <v>519</v>
      </c>
      <c r="B512" s="55"/>
      <c r="D512" s="21" t="e">
        <f>VLOOKUP('Reported Performance Table'!D512,'Master List'!$B$22:$C$41,2,FALSE)</f>
        <v>#N/A</v>
      </c>
      <c r="E512" t="e">
        <f>VLOOKUP('Reported Performance Table'!E512,'Master List'!$B$45:$C$143,2,FALSE)</f>
        <v>#N/A</v>
      </c>
      <c r="F512" t="e">
        <f>VLOOKUP('Reported Performance Table'!D512,'Master List'!$B$22:$D$42,3,FALSE)</f>
        <v>#N/A</v>
      </c>
      <c r="G512" s="92" t="e">
        <f>VLOOKUP('Reported Performance Table'!C512,'Master List'!$B$11:$D$19,3,FALSE)</f>
        <v>#N/A</v>
      </c>
      <c r="H512" t="e">
        <f t="shared" si="14"/>
        <v>#N/A</v>
      </c>
      <c r="I512" t="e">
        <f>IF(VLOOKUP('Reported Performance Table'!E512,'Master List'!$B$45:$D$143,3,FALSE)="","No",VLOOKUP('Reported Performance Table'!E512,'Master List'!$B$45:$D$143,3,FALSE))</f>
        <v>#N/A</v>
      </c>
      <c r="J512" s="164" t="str">
        <f>IF('Reported Performance Table'!E512="","",
  IF('Reported Performance Table'!F512="Yes",
   IF('Reported Performance Table'!G512="Premium","Premium_LUNA_CCT","LUNA_CCT"),
   IF('Reported Performance Table'!C512="Outdoor Luminaires",
    IF(OR('Reported Performance Table'!E512="Fuel Pump Canopy Luminaires",'Reported Performance Table'!E512="Sports Lighting"),
     IF('Reported Performance Table'!G512="Premium","Premium_Sports_and_Fuel_Pump_CCT", "Sports_and_Fuel_Pump_CCT"),
     IF('Reported Performance Table'!G512="Premium","Premium_Outdoor_CCT","Outdoor_CCT")),
    IF('Reported Performance Table'!G512="Premium","Premium_CCT","Reported_CCT"))))</f>
        <v/>
      </c>
      <c r="K512" t="str">
        <f>IF('Reported Performance Table'!E512="","",IF(J512="LUNA_CCT",VLOOKUP('Reported Performance Table'!E512,'Master List'!$B$45:$E$143,4,FALSE),"Reported_BUG"))</f>
        <v/>
      </c>
      <c r="L512" t="str">
        <f>IF('Reported Performance Table'!E512="","",IF(AND('Reported Performance Table'!$F512="Yes",OR('Reported Performance Table'!$E512='Master List'!$B$45,'Reported Performance Table'!$E512='Master List'!$B$46,'Reported Performance Table'!$E512='Master List'!$B$47,'Reported Performance Table'!$E512='Master List'!$B$49,'Reported Performance Table'!$E512='Master List'!$B$51,'Reported Performance Table'!$E512='Master List'!$B$115,'Reported Performance Table'!$E512='Master List'!$B$118,'Reported Performance Table'!$E512='Master List'!$B$142)),"LUNA_Dimming","Dimming_Capability_and_Range"))</f>
        <v/>
      </c>
      <c r="M512" s="100" t="e">
        <f>'Reported Performance Table'!#REF!</f>
        <v>#REF!</v>
      </c>
      <c r="N512" s="100" t="e">
        <f>'Reported Performance Table'!#REF!</f>
        <v>#REF!</v>
      </c>
      <c r="O512" s="100" t="e">
        <f>'Reported Performance Table'!#REF!</f>
        <v>#REF!</v>
      </c>
      <c r="P512" t="str">
        <f t="shared" si="15"/>
        <v>No</v>
      </c>
    </row>
    <row r="513" spans="1:16" x14ac:dyDescent="0.25">
      <c r="A513" s="54">
        <v>520</v>
      </c>
      <c r="B513" s="55"/>
      <c r="D513" s="21" t="e">
        <f>VLOOKUP('Reported Performance Table'!D513,'Master List'!$B$22:$C$41,2,FALSE)</f>
        <v>#N/A</v>
      </c>
      <c r="E513" t="e">
        <f>VLOOKUP('Reported Performance Table'!E513,'Master List'!$B$45:$C$143,2,FALSE)</f>
        <v>#N/A</v>
      </c>
      <c r="F513" t="e">
        <f>VLOOKUP('Reported Performance Table'!D513,'Master List'!$B$22:$D$42,3,FALSE)</f>
        <v>#N/A</v>
      </c>
      <c r="G513" s="92" t="e">
        <f>VLOOKUP('Reported Performance Table'!C513,'Master List'!$B$11:$D$19,3,FALSE)</f>
        <v>#N/A</v>
      </c>
      <c r="H513" t="e">
        <f t="shared" si="14"/>
        <v>#N/A</v>
      </c>
      <c r="I513" t="e">
        <f>IF(VLOOKUP('Reported Performance Table'!E513,'Master List'!$B$45:$D$143,3,FALSE)="","No",VLOOKUP('Reported Performance Table'!E513,'Master List'!$B$45:$D$143,3,FALSE))</f>
        <v>#N/A</v>
      </c>
      <c r="J513" s="164" t="str">
        <f>IF('Reported Performance Table'!E513="","",
  IF('Reported Performance Table'!F513="Yes",
   IF('Reported Performance Table'!G513="Premium","Premium_LUNA_CCT","LUNA_CCT"),
   IF('Reported Performance Table'!C513="Outdoor Luminaires",
    IF(OR('Reported Performance Table'!E513="Fuel Pump Canopy Luminaires",'Reported Performance Table'!E513="Sports Lighting"),
     IF('Reported Performance Table'!G513="Premium","Premium_Sports_and_Fuel_Pump_CCT", "Sports_and_Fuel_Pump_CCT"),
     IF('Reported Performance Table'!G513="Premium","Premium_Outdoor_CCT","Outdoor_CCT")),
    IF('Reported Performance Table'!G513="Premium","Premium_CCT","Reported_CCT"))))</f>
        <v/>
      </c>
      <c r="K513" t="str">
        <f>IF('Reported Performance Table'!E513="","",IF(J513="LUNA_CCT",VLOOKUP('Reported Performance Table'!E513,'Master List'!$B$45:$E$143,4,FALSE),"Reported_BUG"))</f>
        <v/>
      </c>
      <c r="L513" t="str">
        <f>IF('Reported Performance Table'!E513="","",IF(AND('Reported Performance Table'!$F513="Yes",OR('Reported Performance Table'!$E513='Master List'!$B$45,'Reported Performance Table'!$E513='Master List'!$B$46,'Reported Performance Table'!$E513='Master List'!$B$47,'Reported Performance Table'!$E513='Master List'!$B$49,'Reported Performance Table'!$E513='Master List'!$B$51,'Reported Performance Table'!$E513='Master List'!$B$115,'Reported Performance Table'!$E513='Master List'!$B$118,'Reported Performance Table'!$E513='Master List'!$B$142)),"LUNA_Dimming","Dimming_Capability_and_Range"))</f>
        <v/>
      </c>
      <c r="M513" s="100" t="e">
        <f>'Reported Performance Table'!#REF!</f>
        <v>#REF!</v>
      </c>
      <c r="N513" s="100" t="e">
        <f>'Reported Performance Table'!#REF!</f>
        <v>#REF!</v>
      </c>
      <c r="O513" s="100" t="e">
        <f>'Reported Performance Table'!#REF!</f>
        <v>#REF!</v>
      </c>
      <c r="P513" t="str">
        <f t="shared" si="15"/>
        <v>No</v>
      </c>
    </row>
    <row r="514" spans="1:16" x14ac:dyDescent="0.25">
      <c r="A514" s="54">
        <v>521</v>
      </c>
      <c r="B514" s="55"/>
      <c r="D514" s="21" t="e">
        <f>VLOOKUP('Reported Performance Table'!D514,'Master List'!$B$22:$C$41,2,FALSE)</f>
        <v>#N/A</v>
      </c>
      <c r="E514" t="e">
        <f>VLOOKUP('Reported Performance Table'!E514,'Master List'!$B$45:$C$143,2,FALSE)</f>
        <v>#N/A</v>
      </c>
      <c r="F514" t="e">
        <f>VLOOKUP('Reported Performance Table'!D514,'Master List'!$B$22:$D$42,3,FALSE)</f>
        <v>#N/A</v>
      </c>
      <c r="G514" s="92" t="e">
        <f>VLOOKUP('Reported Performance Table'!C514,'Master List'!$B$11:$D$19,3,FALSE)</f>
        <v>#N/A</v>
      </c>
      <c r="H514" t="e">
        <f t="shared" si="14"/>
        <v>#N/A</v>
      </c>
      <c r="I514" t="e">
        <f>IF(VLOOKUP('Reported Performance Table'!E514,'Master List'!$B$45:$D$143,3,FALSE)="","No",VLOOKUP('Reported Performance Table'!E514,'Master List'!$B$45:$D$143,3,FALSE))</f>
        <v>#N/A</v>
      </c>
      <c r="J514" s="164" t="str">
        <f>IF('Reported Performance Table'!E514="","",
  IF('Reported Performance Table'!F514="Yes",
   IF('Reported Performance Table'!G514="Premium","Premium_LUNA_CCT","LUNA_CCT"),
   IF('Reported Performance Table'!C514="Outdoor Luminaires",
    IF(OR('Reported Performance Table'!E514="Fuel Pump Canopy Luminaires",'Reported Performance Table'!E514="Sports Lighting"),
     IF('Reported Performance Table'!G514="Premium","Premium_Sports_and_Fuel_Pump_CCT", "Sports_and_Fuel_Pump_CCT"),
     IF('Reported Performance Table'!G514="Premium","Premium_Outdoor_CCT","Outdoor_CCT")),
    IF('Reported Performance Table'!G514="Premium","Premium_CCT","Reported_CCT"))))</f>
        <v/>
      </c>
      <c r="K514" t="str">
        <f>IF('Reported Performance Table'!E514="","",IF(J514="LUNA_CCT",VLOOKUP('Reported Performance Table'!E514,'Master List'!$B$45:$E$143,4,FALSE),"Reported_BUG"))</f>
        <v/>
      </c>
      <c r="L514" t="str">
        <f>IF('Reported Performance Table'!E514="","",IF(AND('Reported Performance Table'!$F514="Yes",OR('Reported Performance Table'!$E514='Master List'!$B$45,'Reported Performance Table'!$E514='Master List'!$B$46,'Reported Performance Table'!$E514='Master List'!$B$47,'Reported Performance Table'!$E514='Master List'!$B$49,'Reported Performance Table'!$E514='Master List'!$B$51,'Reported Performance Table'!$E514='Master List'!$B$115,'Reported Performance Table'!$E514='Master List'!$B$118,'Reported Performance Table'!$E514='Master List'!$B$142)),"LUNA_Dimming","Dimming_Capability_and_Range"))</f>
        <v/>
      </c>
      <c r="M514" s="100" t="e">
        <f>'Reported Performance Table'!#REF!</f>
        <v>#REF!</v>
      </c>
      <c r="N514" s="100" t="e">
        <f>'Reported Performance Table'!#REF!</f>
        <v>#REF!</v>
      </c>
      <c r="O514" s="100" t="e">
        <f>'Reported Performance Table'!#REF!</f>
        <v>#REF!</v>
      </c>
      <c r="P514" t="str">
        <f t="shared" si="15"/>
        <v>No</v>
      </c>
    </row>
    <row r="515" spans="1:16" x14ac:dyDescent="0.25">
      <c r="A515" s="54">
        <v>522</v>
      </c>
      <c r="B515" s="55"/>
      <c r="D515" s="21" t="e">
        <f>VLOOKUP('Reported Performance Table'!D515,'Master List'!$B$22:$C$41,2,FALSE)</f>
        <v>#N/A</v>
      </c>
      <c r="E515" t="e">
        <f>VLOOKUP('Reported Performance Table'!E515,'Master List'!$B$45:$C$143,2,FALSE)</f>
        <v>#N/A</v>
      </c>
      <c r="F515" t="e">
        <f>VLOOKUP('Reported Performance Table'!D515,'Master List'!$B$22:$D$42,3,FALSE)</f>
        <v>#N/A</v>
      </c>
      <c r="G515" s="92" t="e">
        <f>VLOOKUP('Reported Performance Table'!C515,'Master List'!$B$11:$D$19,3,FALSE)</f>
        <v>#N/A</v>
      </c>
      <c r="H515" t="e">
        <f t="shared" si="14"/>
        <v>#N/A</v>
      </c>
      <c r="I515" t="e">
        <f>IF(VLOOKUP('Reported Performance Table'!E515,'Master List'!$B$45:$D$143,3,FALSE)="","No",VLOOKUP('Reported Performance Table'!E515,'Master List'!$B$45:$D$143,3,FALSE))</f>
        <v>#N/A</v>
      </c>
      <c r="J515" s="164" t="str">
        <f>IF('Reported Performance Table'!E515="","",
  IF('Reported Performance Table'!F515="Yes",
   IF('Reported Performance Table'!G515="Premium","Premium_LUNA_CCT","LUNA_CCT"),
   IF('Reported Performance Table'!C515="Outdoor Luminaires",
    IF(OR('Reported Performance Table'!E515="Fuel Pump Canopy Luminaires",'Reported Performance Table'!E515="Sports Lighting"),
     IF('Reported Performance Table'!G515="Premium","Premium_Sports_and_Fuel_Pump_CCT", "Sports_and_Fuel_Pump_CCT"),
     IF('Reported Performance Table'!G515="Premium","Premium_Outdoor_CCT","Outdoor_CCT")),
    IF('Reported Performance Table'!G515="Premium","Premium_CCT","Reported_CCT"))))</f>
        <v/>
      </c>
      <c r="K515" t="str">
        <f>IF('Reported Performance Table'!E515="","",IF(J515="LUNA_CCT",VLOOKUP('Reported Performance Table'!E515,'Master List'!$B$45:$E$143,4,FALSE),"Reported_BUG"))</f>
        <v/>
      </c>
      <c r="L515" t="str">
        <f>IF('Reported Performance Table'!E515="","",IF(AND('Reported Performance Table'!$F515="Yes",OR('Reported Performance Table'!$E515='Master List'!$B$45,'Reported Performance Table'!$E515='Master List'!$B$46,'Reported Performance Table'!$E515='Master List'!$B$47,'Reported Performance Table'!$E515='Master List'!$B$49,'Reported Performance Table'!$E515='Master List'!$B$51,'Reported Performance Table'!$E515='Master List'!$B$115,'Reported Performance Table'!$E515='Master List'!$B$118,'Reported Performance Table'!$E515='Master List'!$B$142)),"LUNA_Dimming","Dimming_Capability_and_Range"))</f>
        <v/>
      </c>
      <c r="M515" s="100" t="e">
        <f>'Reported Performance Table'!#REF!</f>
        <v>#REF!</v>
      </c>
      <c r="N515" s="100" t="e">
        <f>'Reported Performance Table'!#REF!</f>
        <v>#REF!</v>
      </c>
      <c r="O515" s="100" t="e">
        <f>'Reported Performance Table'!#REF!</f>
        <v>#REF!</v>
      </c>
      <c r="P515" t="str">
        <f t="shared" si="15"/>
        <v>No</v>
      </c>
    </row>
    <row r="516" spans="1:16" x14ac:dyDescent="0.25">
      <c r="A516" s="54">
        <v>523</v>
      </c>
      <c r="B516" s="55"/>
      <c r="D516" s="21" t="e">
        <f>VLOOKUP('Reported Performance Table'!D516,'Master List'!$B$22:$C$41,2,FALSE)</f>
        <v>#N/A</v>
      </c>
      <c r="E516" t="e">
        <f>VLOOKUP('Reported Performance Table'!E516,'Master List'!$B$45:$C$143,2,FALSE)</f>
        <v>#N/A</v>
      </c>
      <c r="F516" t="e">
        <f>VLOOKUP('Reported Performance Table'!D516,'Master List'!$B$22:$D$42,3,FALSE)</f>
        <v>#N/A</v>
      </c>
      <c r="G516" s="92" t="e">
        <f>VLOOKUP('Reported Performance Table'!C516,'Master List'!$B$11:$D$19,3,FALSE)</f>
        <v>#N/A</v>
      </c>
      <c r="H516" t="e">
        <f t="shared" si="14"/>
        <v>#N/A</v>
      </c>
      <c r="I516" t="e">
        <f>IF(VLOOKUP('Reported Performance Table'!E516,'Master List'!$B$45:$D$143,3,FALSE)="","No",VLOOKUP('Reported Performance Table'!E516,'Master List'!$B$45:$D$143,3,FALSE))</f>
        <v>#N/A</v>
      </c>
      <c r="J516" s="164" t="str">
        <f>IF('Reported Performance Table'!E516="","",
  IF('Reported Performance Table'!F516="Yes",
   IF('Reported Performance Table'!G516="Premium","Premium_LUNA_CCT","LUNA_CCT"),
   IF('Reported Performance Table'!C516="Outdoor Luminaires",
    IF(OR('Reported Performance Table'!E516="Fuel Pump Canopy Luminaires",'Reported Performance Table'!E516="Sports Lighting"),
     IF('Reported Performance Table'!G516="Premium","Premium_Sports_and_Fuel_Pump_CCT", "Sports_and_Fuel_Pump_CCT"),
     IF('Reported Performance Table'!G516="Premium","Premium_Outdoor_CCT","Outdoor_CCT")),
    IF('Reported Performance Table'!G516="Premium","Premium_CCT","Reported_CCT"))))</f>
        <v/>
      </c>
      <c r="K516" t="str">
        <f>IF('Reported Performance Table'!E516="","",IF(J516="LUNA_CCT",VLOOKUP('Reported Performance Table'!E516,'Master List'!$B$45:$E$143,4,FALSE),"Reported_BUG"))</f>
        <v/>
      </c>
      <c r="L516" t="str">
        <f>IF('Reported Performance Table'!E516="","",IF(AND('Reported Performance Table'!$F516="Yes",OR('Reported Performance Table'!$E516='Master List'!$B$45,'Reported Performance Table'!$E516='Master List'!$B$46,'Reported Performance Table'!$E516='Master List'!$B$47,'Reported Performance Table'!$E516='Master List'!$B$49,'Reported Performance Table'!$E516='Master List'!$B$51,'Reported Performance Table'!$E516='Master List'!$B$115,'Reported Performance Table'!$E516='Master List'!$B$118,'Reported Performance Table'!$E516='Master List'!$B$142)),"LUNA_Dimming","Dimming_Capability_and_Range"))</f>
        <v/>
      </c>
      <c r="M516" s="100" t="e">
        <f>'Reported Performance Table'!#REF!</f>
        <v>#REF!</v>
      </c>
      <c r="N516" s="100" t="e">
        <f>'Reported Performance Table'!#REF!</f>
        <v>#REF!</v>
      </c>
      <c r="O516" s="100" t="e">
        <f>'Reported Performance Table'!#REF!</f>
        <v>#REF!</v>
      </c>
      <c r="P516" t="str">
        <f t="shared" si="15"/>
        <v>No</v>
      </c>
    </row>
    <row r="517" spans="1:16" x14ac:dyDescent="0.25">
      <c r="A517" s="54">
        <v>524</v>
      </c>
      <c r="B517" s="55"/>
      <c r="D517" s="21" t="e">
        <f>VLOOKUP('Reported Performance Table'!D517,'Master List'!$B$22:$C$41,2,FALSE)</f>
        <v>#N/A</v>
      </c>
      <c r="E517" t="e">
        <f>VLOOKUP('Reported Performance Table'!E517,'Master List'!$B$45:$C$143,2,FALSE)</f>
        <v>#N/A</v>
      </c>
      <c r="F517" t="e">
        <f>VLOOKUP('Reported Performance Table'!D517,'Master List'!$B$22:$D$42,3,FALSE)</f>
        <v>#N/A</v>
      </c>
      <c r="G517" s="92" t="e">
        <f>VLOOKUP('Reported Performance Table'!C517,'Master List'!$B$11:$D$19,3,FALSE)</f>
        <v>#N/A</v>
      </c>
      <c r="H517" t="e">
        <f t="shared" si="14"/>
        <v>#N/A</v>
      </c>
      <c r="I517" t="e">
        <f>IF(VLOOKUP('Reported Performance Table'!E517,'Master List'!$B$45:$D$143,3,FALSE)="","No",VLOOKUP('Reported Performance Table'!E517,'Master List'!$B$45:$D$143,3,FALSE))</f>
        <v>#N/A</v>
      </c>
      <c r="J517" s="164" t="str">
        <f>IF('Reported Performance Table'!E517="","",
  IF('Reported Performance Table'!F517="Yes",
   IF('Reported Performance Table'!G517="Premium","Premium_LUNA_CCT","LUNA_CCT"),
   IF('Reported Performance Table'!C517="Outdoor Luminaires",
    IF(OR('Reported Performance Table'!E517="Fuel Pump Canopy Luminaires",'Reported Performance Table'!E517="Sports Lighting"),
     IF('Reported Performance Table'!G517="Premium","Premium_Sports_and_Fuel_Pump_CCT", "Sports_and_Fuel_Pump_CCT"),
     IF('Reported Performance Table'!G517="Premium","Premium_Outdoor_CCT","Outdoor_CCT")),
    IF('Reported Performance Table'!G517="Premium","Premium_CCT","Reported_CCT"))))</f>
        <v/>
      </c>
      <c r="K517" t="str">
        <f>IF('Reported Performance Table'!E517="","",IF(J517="LUNA_CCT",VLOOKUP('Reported Performance Table'!E517,'Master List'!$B$45:$E$143,4,FALSE),"Reported_BUG"))</f>
        <v/>
      </c>
      <c r="L517" t="str">
        <f>IF('Reported Performance Table'!E517="","",IF(AND('Reported Performance Table'!$F517="Yes",OR('Reported Performance Table'!$E517='Master List'!$B$45,'Reported Performance Table'!$E517='Master List'!$B$46,'Reported Performance Table'!$E517='Master List'!$B$47,'Reported Performance Table'!$E517='Master List'!$B$49,'Reported Performance Table'!$E517='Master List'!$B$51,'Reported Performance Table'!$E517='Master List'!$B$115,'Reported Performance Table'!$E517='Master List'!$B$118,'Reported Performance Table'!$E517='Master List'!$B$142)),"LUNA_Dimming","Dimming_Capability_and_Range"))</f>
        <v/>
      </c>
      <c r="M517" s="100" t="e">
        <f>'Reported Performance Table'!#REF!</f>
        <v>#REF!</v>
      </c>
      <c r="N517" s="100" t="e">
        <f>'Reported Performance Table'!#REF!</f>
        <v>#REF!</v>
      </c>
      <c r="O517" s="100" t="e">
        <f>'Reported Performance Table'!#REF!</f>
        <v>#REF!</v>
      </c>
      <c r="P517" t="str">
        <f t="shared" si="15"/>
        <v>No</v>
      </c>
    </row>
    <row r="518" spans="1:16" x14ac:dyDescent="0.25">
      <c r="A518" s="54">
        <v>525</v>
      </c>
      <c r="B518" s="55"/>
      <c r="D518" s="21" t="e">
        <f>VLOOKUP('Reported Performance Table'!D518,'Master List'!$B$22:$C$41,2,FALSE)</f>
        <v>#N/A</v>
      </c>
      <c r="E518" t="e">
        <f>VLOOKUP('Reported Performance Table'!E518,'Master List'!$B$45:$C$143,2,FALSE)</f>
        <v>#N/A</v>
      </c>
      <c r="F518" t="e">
        <f>VLOOKUP('Reported Performance Table'!D518,'Master List'!$B$22:$D$42,3,FALSE)</f>
        <v>#N/A</v>
      </c>
      <c r="G518" s="92" t="e">
        <f>VLOOKUP('Reported Performance Table'!C518,'Master List'!$B$11:$D$19,3,FALSE)</f>
        <v>#N/A</v>
      </c>
      <c r="H518" t="e">
        <f t="shared" si="14"/>
        <v>#N/A</v>
      </c>
      <c r="I518" t="e">
        <f>IF(VLOOKUP('Reported Performance Table'!E518,'Master List'!$B$45:$D$143,3,FALSE)="","No",VLOOKUP('Reported Performance Table'!E518,'Master List'!$B$45:$D$143,3,FALSE))</f>
        <v>#N/A</v>
      </c>
      <c r="J518" s="164" t="str">
        <f>IF('Reported Performance Table'!E518="","",
  IF('Reported Performance Table'!F518="Yes",
   IF('Reported Performance Table'!G518="Premium","Premium_LUNA_CCT","LUNA_CCT"),
   IF('Reported Performance Table'!C518="Outdoor Luminaires",
    IF(OR('Reported Performance Table'!E518="Fuel Pump Canopy Luminaires",'Reported Performance Table'!E518="Sports Lighting"),
     IF('Reported Performance Table'!G518="Premium","Premium_Sports_and_Fuel_Pump_CCT", "Sports_and_Fuel_Pump_CCT"),
     IF('Reported Performance Table'!G518="Premium","Premium_Outdoor_CCT","Outdoor_CCT")),
    IF('Reported Performance Table'!G518="Premium","Premium_CCT","Reported_CCT"))))</f>
        <v/>
      </c>
      <c r="K518" t="str">
        <f>IF('Reported Performance Table'!E518="","",IF(J518="LUNA_CCT",VLOOKUP('Reported Performance Table'!E518,'Master List'!$B$45:$E$143,4,FALSE),"Reported_BUG"))</f>
        <v/>
      </c>
      <c r="L518" t="str">
        <f>IF('Reported Performance Table'!E518="","",IF(AND('Reported Performance Table'!$F518="Yes",OR('Reported Performance Table'!$E518='Master List'!$B$45,'Reported Performance Table'!$E518='Master List'!$B$46,'Reported Performance Table'!$E518='Master List'!$B$47,'Reported Performance Table'!$E518='Master List'!$B$49,'Reported Performance Table'!$E518='Master List'!$B$51,'Reported Performance Table'!$E518='Master List'!$B$115,'Reported Performance Table'!$E518='Master List'!$B$118,'Reported Performance Table'!$E518='Master List'!$B$142)),"LUNA_Dimming","Dimming_Capability_and_Range"))</f>
        <v/>
      </c>
      <c r="M518" s="100" t="e">
        <f>'Reported Performance Table'!#REF!</f>
        <v>#REF!</v>
      </c>
      <c r="N518" s="100" t="e">
        <f>'Reported Performance Table'!#REF!</f>
        <v>#REF!</v>
      </c>
      <c r="O518" s="100" t="e">
        <f>'Reported Performance Table'!#REF!</f>
        <v>#REF!</v>
      </c>
      <c r="P518" t="str">
        <f t="shared" si="15"/>
        <v>No</v>
      </c>
    </row>
    <row r="519" spans="1:16" x14ac:dyDescent="0.25">
      <c r="A519" s="54">
        <v>526</v>
      </c>
      <c r="B519" s="55"/>
      <c r="D519" s="21" t="e">
        <f>VLOOKUP('Reported Performance Table'!D519,'Master List'!$B$22:$C$41,2,FALSE)</f>
        <v>#N/A</v>
      </c>
      <c r="E519" t="e">
        <f>VLOOKUP('Reported Performance Table'!E519,'Master List'!$B$45:$C$143,2,FALSE)</f>
        <v>#N/A</v>
      </c>
      <c r="F519" t="e">
        <f>VLOOKUP('Reported Performance Table'!D519,'Master List'!$B$22:$D$42,3,FALSE)</f>
        <v>#N/A</v>
      </c>
      <c r="G519" s="92" t="e">
        <f>VLOOKUP('Reported Performance Table'!C519,'Master List'!$B$11:$D$19,3,FALSE)</f>
        <v>#N/A</v>
      </c>
      <c r="H519" t="e">
        <f t="shared" si="14"/>
        <v>#N/A</v>
      </c>
      <c r="I519" t="e">
        <f>IF(VLOOKUP('Reported Performance Table'!E519,'Master List'!$B$45:$D$143,3,FALSE)="","No",VLOOKUP('Reported Performance Table'!E519,'Master List'!$B$45:$D$143,3,FALSE))</f>
        <v>#N/A</v>
      </c>
      <c r="J519" s="164" t="str">
        <f>IF('Reported Performance Table'!E519="","",
  IF('Reported Performance Table'!F519="Yes",
   IF('Reported Performance Table'!G519="Premium","Premium_LUNA_CCT","LUNA_CCT"),
   IF('Reported Performance Table'!C519="Outdoor Luminaires",
    IF(OR('Reported Performance Table'!E519="Fuel Pump Canopy Luminaires",'Reported Performance Table'!E519="Sports Lighting"),
     IF('Reported Performance Table'!G519="Premium","Premium_Sports_and_Fuel_Pump_CCT", "Sports_and_Fuel_Pump_CCT"),
     IF('Reported Performance Table'!G519="Premium","Premium_Outdoor_CCT","Outdoor_CCT")),
    IF('Reported Performance Table'!G519="Premium","Premium_CCT","Reported_CCT"))))</f>
        <v/>
      </c>
      <c r="K519" t="str">
        <f>IF('Reported Performance Table'!E519="","",IF(J519="LUNA_CCT",VLOOKUP('Reported Performance Table'!E519,'Master List'!$B$45:$E$143,4,FALSE),"Reported_BUG"))</f>
        <v/>
      </c>
      <c r="L519" t="str">
        <f>IF('Reported Performance Table'!E519="","",IF(AND('Reported Performance Table'!$F519="Yes",OR('Reported Performance Table'!$E519='Master List'!$B$45,'Reported Performance Table'!$E519='Master List'!$B$46,'Reported Performance Table'!$E519='Master List'!$B$47,'Reported Performance Table'!$E519='Master List'!$B$49,'Reported Performance Table'!$E519='Master List'!$B$51,'Reported Performance Table'!$E519='Master List'!$B$115,'Reported Performance Table'!$E519='Master List'!$B$118,'Reported Performance Table'!$E519='Master List'!$B$142)),"LUNA_Dimming","Dimming_Capability_and_Range"))</f>
        <v/>
      </c>
      <c r="M519" s="100" t="e">
        <f>'Reported Performance Table'!#REF!</f>
        <v>#REF!</v>
      </c>
      <c r="N519" s="100" t="e">
        <f>'Reported Performance Table'!#REF!</f>
        <v>#REF!</v>
      </c>
      <c r="O519" s="100" t="e">
        <f>'Reported Performance Table'!#REF!</f>
        <v>#REF!</v>
      </c>
      <c r="P519" t="str">
        <f t="shared" si="15"/>
        <v>No</v>
      </c>
    </row>
    <row r="520" spans="1:16" x14ac:dyDescent="0.25">
      <c r="A520" s="54">
        <v>527</v>
      </c>
      <c r="B520" s="55"/>
      <c r="D520" s="21" t="e">
        <f>VLOOKUP('Reported Performance Table'!D520,'Master List'!$B$22:$C$41,2,FALSE)</f>
        <v>#N/A</v>
      </c>
      <c r="E520" t="e">
        <f>VLOOKUP('Reported Performance Table'!E520,'Master List'!$B$45:$C$143,2,FALSE)</f>
        <v>#N/A</v>
      </c>
      <c r="F520" t="e">
        <f>VLOOKUP('Reported Performance Table'!D520,'Master List'!$B$22:$D$42,3,FALSE)</f>
        <v>#N/A</v>
      </c>
      <c r="G520" s="92" t="e">
        <f>VLOOKUP('Reported Performance Table'!C520,'Master List'!$B$11:$D$19,3,FALSE)</f>
        <v>#N/A</v>
      </c>
      <c r="H520" t="e">
        <f t="shared" si="14"/>
        <v>#N/A</v>
      </c>
      <c r="I520" t="e">
        <f>IF(VLOOKUP('Reported Performance Table'!E520,'Master List'!$B$45:$D$143,3,FALSE)="","No",VLOOKUP('Reported Performance Table'!E520,'Master List'!$B$45:$D$143,3,FALSE))</f>
        <v>#N/A</v>
      </c>
      <c r="J520" s="164" t="str">
        <f>IF('Reported Performance Table'!E520="","",
  IF('Reported Performance Table'!F520="Yes",
   IF('Reported Performance Table'!G520="Premium","Premium_LUNA_CCT","LUNA_CCT"),
   IF('Reported Performance Table'!C520="Outdoor Luminaires",
    IF(OR('Reported Performance Table'!E520="Fuel Pump Canopy Luminaires",'Reported Performance Table'!E520="Sports Lighting"),
     IF('Reported Performance Table'!G520="Premium","Premium_Sports_and_Fuel_Pump_CCT", "Sports_and_Fuel_Pump_CCT"),
     IF('Reported Performance Table'!G520="Premium","Premium_Outdoor_CCT","Outdoor_CCT")),
    IF('Reported Performance Table'!G520="Premium","Premium_CCT","Reported_CCT"))))</f>
        <v/>
      </c>
      <c r="K520" t="str">
        <f>IF('Reported Performance Table'!E520="","",IF(J520="LUNA_CCT",VLOOKUP('Reported Performance Table'!E520,'Master List'!$B$45:$E$143,4,FALSE),"Reported_BUG"))</f>
        <v/>
      </c>
      <c r="L520" t="str">
        <f>IF('Reported Performance Table'!E520="","",IF(AND('Reported Performance Table'!$F520="Yes",OR('Reported Performance Table'!$E520='Master List'!$B$45,'Reported Performance Table'!$E520='Master List'!$B$46,'Reported Performance Table'!$E520='Master List'!$B$47,'Reported Performance Table'!$E520='Master List'!$B$49,'Reported Performance Table'!$E520='Master List'!$B$51,'Reported Performance Table'!$E520='Master List'!$B$115,'Reported Performance Table'!$E520='Master List'!$B$118,'Reported Performance Table'!$E520='Master List'!$B$142)),"LUNA_Dimming","Dimming_Capability_and_Range"))</f>
        <v/>
      </c>
      <c r="M520" s="100" t="e">
        <f>'Reported Performance Table'!#REF!</f>
        <v>#REF!</v>
      </c>
      <c r="N520" s="100" t="e">
        <f>'Reported Performance Table'!#REF!</f>
        <v>#REF!</v>
      </c>
      <c r="O520" s="100" t="e">
        <f>'Reported Performance Table'!#REF!</f>
        <v>#REF!</v>
      </c>
      <c r="P520" t="str">
        <f t="shared" si="15"/>
        <v>No</v>
      </c>
    </row>
    <row r="521" spans="1:16" x14ac:dyDescent="0.25">
      <c r="A521" s="54">
        <v>528</v>
      </c>
      <c r="B521" s="55"/>
      <c r="D521" s="21" t="e">
        <f>VLOOKUP('Reported Performance Table'!D521,'Master List'!$B$22:$C$41,2,FALSE)</f>
        <v>#N/A</v>
      </c>
      <c r="E521" t="e">
        <f>VLOOKUP('Reported Performance Table'!E521,'Master List'!$B$45:$C$143,2,FALSE)</f>
        <v>#N/A</v>
      </c>
      <c r="F521" t="e">
        <f>VLOOKUP('Reported Performance Table'!D521,'Master List'!$B$22:$D$42,3,FALSE)</f>
        <v>#N/A</v>
      </c>
      <c r="G521" s="92" t="e">
        <f>VLOOKUP('Reported Performance Table'!C521,'Master List'!$B$11:$D$19,3,FALSE)</f>
        <v>#N/A</v>
      </c>
      <c r="H521" t="e">
        <f t="shared" si="14"/>
        <v>#N/A</v>
      </c>
      <c r="I521" t="e">
        <f>IF(VLOOKUP('Reported Performance Table'!E521,'Master List'!$B$45:$D$143,3,FALSE)="","No",VLOOKUP('Reported Performance Table'!E521,'Master List'!$B$45:$D$143,3,FALSE))</f>
        <v>#N/A</v>
      </c>
      <c r="J521" s="164" t="str">
        <f>IF('Reported Performance Table'!E521="","",
  IF('Reported Performance Table'!F521="Yes",
   IF('Reported Performance Table'!G521="Premium","Premium_LUNA_CCT","LUNA_CCT"),
   IF('Reported Performance Table'!C521="Outdoor Luminaires",
    IF(OR('Reported Performance Table'!E521="Fuel Pump Canopy Luminaires",'Reported Performance Table'!E521="Sports Lighting"),
     IF('Reported Performance Table'!G521="Premium","Premium_Sports_and_Fuel_Pump_CCT", "Sports_and_Fuel_Pump_CCT"),
     IF('Reported Performance Table'!G521="Premium","Premium_Outdoor_CCT","Outdoor_CCT")),
    IF('Reported Performance Table'!G521="Premium","Premium_CCT","Reported_CCT"))))</f>
        <v/>
      </c>
      <c r="K521" t="str">
        <f>IF('Reported Performance Table'!E521="","",IF(J521="LUNA_CCT",VLOOKUP('Reported Performance Table'!E521,'Master List'!$B$45:$E$143,4,FALSE),"Reported_BUG"))</f>
        <v/>
      </c>
      <c r="L521" t="str">
        <f>IF('Reported Performance Table'!E521="","",IF(AND('Reported Performance Table'!$F521="Yes",OR('Reported Performance Table'!$E521='Master List'!$B$45,'Reported Performance Table'!$E521='Master List'!$B$46,'Reported Performance Table'!$E521='Master List'!$B$47,'Reported Performance Table'!$E521='Master List'!$B$49,'Reported Performance Table'!$E521='Master List'!$B$51,'Reported Performance Table'!$E521='Master List'!$B$115,'Reported Performance Table'!$E521='Master List'!$B$118,'Reported Performance Table'!$E521='Master List'!$B$142)),"LUNA_Dimming","Dimming_Capability_and_Range"))</f>
        <v/>
      </c>
      <c r="M521" s="100" t="e">
        <f>'Reported Performance Table'!#REF!</f>
        <v>#REF!</v>
      </c>
      <c r="N521" s="100" t="e">
        <f>'Reported Performance Table'!#REF!</f>
        <v>#REF!</v>
      </c>
      <c r="O521" s="100" t="e">
        <f>'Reported Performance Table'!#REF!</f>
        <v>#REF!</v>
      </c>
      <c r="P521" t="str">
        <f t="shared" si="15"/>
        <v>No</v>
      </c>
    </row>
    <row r="522" spans="1:16" x14ac:dyDescent="0.25">
      <c r="A522" s="54">
        <v>529</v>
      </c>
      <c r="B522" s="55"/>
      <c r="D522" s="21" t="e">
        <f>VLOOKUP('Reported Performance Table'!D522,'Master List'!$B$22:$C$41,2,FALSE)</f>
        <v>#N/A</v>
      </c>
      <c r="E522" t="e">
        <f>VLOOKUP('Reported Performance Table'!E522,'Master List'!$B$45:$C$143,2,FALSE)</f>
        <v>#N/A</v>
      </c>
      <c r="F522" t="e">
        <f>VLOOKUP('Reported Performance Table'!D522,'Master List'!$B$22:$D$42,3,FALSE)</f>
        <v>#N/A</v>
      </c>
      <c r="G522" s="92" t="e">
        <f>VLOOKUP('Reported Performance Table'!C522,'Master List'!$B$11:$D$19,3,FALSE)</f>
        <v>#N/A</v>
      </c>
      <c r="H522" t="e">
        <f t="shared" si="14"/>
        <v>#N/A</v>
      </c>
      <c r="I522" t="e">
        <f>IF(VLOOKUP('Reported Performance Table'!E522,'Master List'!$B$45:$D$143,3,FALSE)="","No",VLOOKUP('Reported Performance Table'!E522,'Master List'!$B$45:$D$143,3,FALSE))</f>
        <v>#N/A</v>
      </c>
      <c r="J522" s="164" t="str">
        <f>IF('Reported Performance Table'!E522="","",
  IF('Reported Performance Table'!F522="Yes",
   IF('Reported Performance Table'!G522="Premium","Premium_LUNA_CCT","LUNA_CCT"),
   IF('Reported Performance Table'!C522="Outdoor Luminaires",
    IF(OR('Reported Performance Table'!E522="Fuel Pump Canopy Luminaires",'Reported Performance Table'!E522="Sports Lighting"),
     IF('Reported Performance Table'!G522="Premium","Premium_Sports_and_Fuel_Pump_CCT", "Sports_and_Fuel_Pump_CCT"),
     IF('Reported Performance Table'!G522="Premium","Premium_Outdoor_CCT","Outdoor_CCT")),
    IF('Reported Performance Table'!G522="Premium","Premium_CCT","Reported_CCT"))))</f>
        <v/>
      </c>
      <c r="K522" t="str">
        <f>IF('Reported Performance Table'!E522="","",IF(J522="LUNA_CCT",VLOOKUP('Reported Performance Table'!E522,'Master List'!$B$45:$E$143,4,FALSE),"Reported_BUG"))</f>
        <v/>
      </c>
      <c r="L522" t="str">
        <f>IF('Reported Performance Table'!E522="","",IF(AND('Reported Performance Table'!$F522="Yes",OR('Reported Performance Table'!$E522='Master List'!$B$45,'Reported Performance Table'!$E522='Master List'!$B$46,'Reported Performance Table'!$E522='Master List'!$B$47,'Reported Performance Table'!$E522='Master List'!$B$49,'Reported Performance Table'!$E522='Master List'!$B$51,'Reported Performance Table'!$E522='Master List'!$B$115,'Reported Performance Table'!$E522='Master List'!$B$118,'Reported Performance Table'!$E522='Master List'!$B$142)),"LUNA_Dimming","Dimming_Capability_and_Range"))</f>
        <v/>
      </c>
      <c r="M522" s="100" t="e">
        <f>'Reported Performance Table'!#REF!</f>
        <v>#REF!</v>
      </c>
      <c r="N522" s="100" t="e">
        <f>'Reported Performance Table'!#REF!</f>
        <v>#REF!</v>
      </c>
      <c r="O522" s="100" t="e">
        <f>'Reported Performance Table'!#REF!</f>
        <v>#REF!</v>
      </c>
      <c r="P522" t="str">
        <f t="shared" si="15"/>
        <v>No</v>
      </c>
    </row>
    <row r="523" spans="1:16" x14ac:dyDescent="0.25">
      <c r="A523" s="54">
        <v>530</v>
      </c>
      <c r="B523" s="55"/>
      <c r="D523" s="21" t="e">
        <f>VLOOKUP('Reported Performance Table'!D523,'Master List'!$B$22:$C$41,2,FALSE)</f>
        <v>#N/A</v>
      </c>
      <c r="E523" t="e">
        <f>VLOOKUP('Reported Performance Table'!E523,'Master List'!$B$45:$C$143,2,FALSE)</f>
        <v>#N/A</v>
      </c>
      <c r="F523" t="e">
        <f>VLOOKUP('Reported Performance Table'!D523,'Master List'!$B$22:$D$42,3,FALSE)</f>
        <v>#N/A</v>
      </c>
      <c r="G523" s="92" t="e">
        <f>VLOOKUP('Reported Performance Table'!C523,'Master List'!$B$11:$D$19,3,FALSE)</f>
        <v>#N/A</v>
      </c>
      <c r="H523" t="e">
        <f t="shared" ref="H523:H586" si="16">CONCATENATE(F523,G523)</f>
        <v>#N/A</v>
      </c>
      <c r="I523" t="e">
        <f>IF(VLOOKUP('Reported Performance Table'!E523,'Master List'!$B$45:$D$143,3,FALSE)="","No",VLOOKUP('Reported Performance Table'!E523,'Master List'!$B$45:$D$143,3,FALSE))</f>
        <v>#N/A</v>
      </c>
      <c r="J523" s="164" t="str">
        <f>IF('Reported Performance Table'!E523="","",
  IF('Reported Performance Table'!F523="Yes",
   IF('Reported Performance Table'!G523="Premium","Premium_LUNA_CCT","LUNA_CCT"),
   IF('Reported Performance Table'!C523="Outdoor Luminaires",
    IF(OR('Reported Performance Table'!E523="Fuel Pump Canopy Luminaires",'Reported Performance Table'!E523="Sports Lighting"),
     IF('Reported Performance Table'!G523="Premium","Premium_Sports_and_Fuel_Pump_CCT", "Sports_and_Fuel_Pump_CCT"),
     IF('Reported Performance Table'!G523="Premium","Premium_Outdoor_CCT","Outdoor_CCT")),
    IF('Reported Performance Table'!G523="Premium","Premium_CCT","Reported_CCT"))))</f>
        <v/>
      </c>
      <c r="K523" t="str">
        <f>IF('Reported Performance Table'!E523="","",IF(J523="LUNA_CCT",VLOOKUP('Reported Performance Table'!E523,'Master List'!$B$45:$E$143,4,FALSE),"Reported_BUG"))</f>
        <v/>
      </c>
      <c r="L523" t="str">
        <f>IF('Reported Performance Table'!E523="","",IF(AND('Reported Performance Table'!$F523="Yes",OR('Reported Performance Table'!$E523='Master List'!$B$45,'Reported Performance Table'!$E523='Master List'!$B$46,'Reported Performance Table'!$E523='Master List'!$B$47,'Reported Performance Table'!$E523='Master List'!$B$49,'Reported Performance Table'!$E523='Master List'!$B$51,'Reported Performance Table'!$E523='Master List'!$B$115,'Reported Performance Table'!$E523='Master List'!$B$118,'Reported Performance Table'!$E523='Master List'!$B$142)),"LUNA_Dimming","Dimming_Capability_and_Range"))</f>
        <v/>
      </c>
      <c r="M523" s="100" t="e">
        <f>'Reported Performance Table'!#REF!</f>
        <v>#REF!</v>
      </c>
      <c r="N523" s="100" t="e">
        <f>'Reported Performance Table'!#REF!</f>
        <v>#REF!</v>
      </c>
      <c r="O523" s="100" t="e">
        <f>'Reported Performance Table'!#REF!</f>
        <v>#REF!</v>
      </c>
      <c r="P523" t="str">
        <f t="shared" si="15"/>
        <v>No</v>
      </c>
    </row>
    <row r="524" spans="1:16" x14ac:dyDescent="0.25">
      <c r="A524" s="54">
        <v>531</v>
      </c>
      <c r="B524" s="55"/>
      <c r="D524" s="21" t="e">
        <f>VLOOKUP('Reported Performance Table'!D524,'Master List'!$B$22:$C$41,2,FALSE)</f>
        <v>#N/A</v>
      </c>
      <c r="E524" t="e">
        <f>VLOOKUP('Reported Performance Table'!E524,'Master List'!$B$45:$C$143,2,FALSE)</f>
        <v>#N/A</v>
      </c>
      <c r="F524" t="e">
        <f>VLOOKUP('Reported Performance Table'!D524,'Master List'!$B$22:$D$42,3,FALSE)</f>
        <v>#N/A</v>
      </c>
      <c r="G524" s="92" t="e">
        <f>VLOOKUP('Reported Performance Table'!C524,'Master List'!$B$11:$D$19,3,FALSE)</f>
        <v>#N/A</v>
      </c>
      <c r="H524" t="e">
        <f t="shared" si="16"/>
        <v>#N/A</v>
      </c>
      <c r="I524" t="e">
        <f>IF(VLOOKUP('Reported Performance Table'!E524,'Master List'!$B$45:$D$143,3,FALSE)="","No",VLOOKUP('Reported Performance Table'!E524,'Master List'!$B$45:$D$143,3,FALSE))</f>
        <v>#N/A</v>
      </c>
      <c r="J524" s="164" t="str">
        <f>IF('Reported Performance Table'!E524="","",
  IF('Reported Performance Table'!F524="Yes",
   IF('Reported Performance Table'!G524="Premium","Premium_LUNA_CCT","LUNA_CCT"),
   IF('Reported Performance Table'!C524="Outdoor Luminaires",
    IF(OR('Reported Performance Table'!E524="Fuel Pump Canopy Luminaires",'Reported Performance Table'!E524="Sports Lighting"),
     IF('Reported Performance Table'!G524="Premium","Premium_Sports_and_Fuel_Pump_CCT", "Sports_and_Fuel_Pump_CCT"),
     IF('Reported Performance Table'!G524="Premium","Premium_Outdoor_CCT","Outdoor_CCT")),
    IF('Reported Performance Table'!G524="Premium","Premium_CCT","Reported_CCT"))))</f>
        <v/>
      </c>
      <c r="K524" t="str">
        <f>IF('Reported Performance Table'!E524="","",IF(J524="LUNA_CCT",VLOOKUP('Reported Performance Table'!E524,'Master List'!$B$45:$E$143,4,FALSE),"Reported_BUG"))</f>
        <v/>
      </c>
      <c r="L524" t="str">
        <f>IF('Reported Performance Table'!E524="","",IF(AND('Reported Performance Table'!$F524="Yes",OR('Reported Performance Table'!$E524='Master List'!$B$45,'Reported Performance Table'!$E524='Master List'!$B$46,'Reported Performance Table'!$E524='Master List'!$B$47,'Reported Performance Table'!$E524='Master List'!$B$49,'Reported Performance Table'!$E524='Master List'!$B$51,'Reported Performance Table'!$E524='Master List'!$B$115,'Reported Performance Table'!$E524='Master List'!$B$118,'Reported Performance Table'!$E524='Master List'!$B$142)),"LUNA_Dimming","Dimming_Capability_and_Range"))</f>
        <v/>
      </c>
      <c r="M524" s="100" t="e">
        <f>'Reported Performance Table'!#REF!</f>
        <v>#REF!</v>
      </c>
      <c r="N524" s="100" t="e">
        <f>'Reported Performance Table'!#REF!</f>
        <v>#REF!</v>
      </c>
      <c r="O524" s="100" t="e">
        <f>'Reported Performance Table'!#REF!</f>
        <v>#REF!</v>
      </c>
      <c r="P524" t="str">
        <f t="shared" ref="P524:P587" si="17">IF(COUNTIF(M524:O524,"Yes")=3,"Yes","No")</f>
        <v>No</v>
      </c>
    </row>
    <row r="525" spans="1:16" x14ac:dyDescent="0.25">
      <c r="A525" s="54">
        <v>532</v>
      </c>
      <c r="B525" s="55"/>
      <c r="D525" s="21" t="e">
        <f>VLOOKUP('Reported Performance Table'!D525,'Master List'!$B$22:$C$41,2,FALSE)</f>
        <v>#N/A</v>
      </c>
      <c r="E525" t="e">
        <f>VLOOKUP('Reported Performance Table'!E525,'Master List'!$B$45:$C$143,2,FALSE)</f>
        <v>#N/A</v>
      </c>
      <c r="F525" t="e">
        <f>VLOOKUP('Reported Performance Table'!D525,'Master List'!$B$22:$D$42,3,FALSE)</f>
        <v>#N/A</v>
      </c>
      <c r="G525" s="92" t="e">
        <f>VLOOKUP('Reported Performance Table'!C525,'Master List'!$B$11:$D$19,3,FALSE)</f>
        <v>#N/A</v>
      </c>
      <c r="H525" t="e">
        <f t="shared" si="16"/>
        <v>#N/A</v>
      </c>
      <c r="I525" t="e">
        <f>IF(VLOOKUP('Reported Performance Table'!E525,'Master List'!$B$45:$D$143,3,FALSE)="","No",VLOOKUP('Reported Performance Table'!E525,'Master List'!$B$45:$D$143,3,FALSE))</f>
        <v>#N/A</v>
      </c>
      <c r="J525" s="164" t="str">
        <f>IF('Reported Performance Table'!E525="","",
  IF('Reported Performance Table'!F525="Yes",
   IF('Reported Performance Table'!G525="Premium","Premium_LUNA_CCT","LUNA_CCT"),
   IF('Reported Performance Table'!C525="Outdoor Luminaires",
    IF(OR('Reported Performance Table'!E525="Fuel Pump Canopy Luminaires",'Reported Performance Table'!E525="Sports Lighting"),
     IF('Reported Performance Table'!G525="Premium","Premium_Sports_and_Fuel_Pump_CCT", "Sports_and_Fuel_Pump_CCT"),
     IF('Reported Performance Table'!G525="Premium","Premium_Outdoor_CCT","Outdoor_CCT")),
    IF('Reported Performance Table'!G525="Premium","Premium_CCT","Reported_CCT"))))</f>
        <v/>
      </c>
      <c r="K525" t="str">
        <f>IF('Reported Performance Table'!E525="","",IF(J525="LUNA_CCT",VLOOKUP('Reported Performance Table'!E525,'Master List'!$B$45:$E$143,4,FALSE),"Reported_BUG"))</f>
        <v/>
      </c>
      <c r="L525" t="str">
        <f>IF('Reported Performance Table'!E525="","",IF(AND('Reported Performance Table'!$F525="Yes",OR('Reported Performance Table'!$E525='Master List'!$B$45,'Reported Performance Table'!$E525='Master List'!$B$46,'Reported Performance Table'!$E525='Master List'!$B$47,'Reported Performance Table'!$E525='Master List'!$B$49,'Reported Performance Table'!$E525='Master List'!$B$51,'Reported Performance Table'!$E525='Master List'!$B$115,'Reported Performance Table'!$E525='Master List'!$B$118,'Reported Performance Table'!$E525='Master List'!$B$142)),"LUNA_Dimming","Dimming_Capability_and_Range"))</f>
        <v/>
      </c>
      <c r="M525" s="100" t="e">
        <f>'Reported Performance Table'!#REF!</f>
        <v>#REF!</v>
      </c>
      <c r="N525" s="100" t="e">
        <f>'Reported Performance Table'!#REF!</f>
        <v>#REF!</v>
      </c>
      <c r="O525" s="100" t="e">
        <f>'Reported Performance Table'!#REF!</f>
        <v>#REF!</v>
      </c>
      <c r="P525" t="str">
        <f t="shared" si="17"/>
        <v>No</v>
      </c>
    </row>
    <row r="526" spans="1:16" x14ac:dyDescent="0.25">
      <c r="A526" s="54">
        <v>533</v>
      </c>
      <c r="B526" s="55"/>
      <c r="D526" s="21" t="e">
        <f>VLOOKUP('Reported Performance Table'!D526,'Master List'!$B$22:$C$41,2,FALSE)</f>
        <v>#N/A</v>
      </c>
      <c r="E526" t="e">
        <f>VLOOKUP('Reported Performance Table'!E526,'Master List'!$B$45:$C$143,2,FALSE)</f>
        <v>#N/A</v>
      </c>
      <c r="F526" t="e">
        <f>VLOOKUP('Reported Performance Table'!D526,'Master List'!$B$22:$D$42,3,FALSE)</f>
        <v>#N/A</v>
      </c>
      <c r="G526" s="92" t="e">
        <f>VLOOKUP('Reported Performance Table'!C526,'Master List'!$B$11:$D$19,3,FALSE)</f>
        <v>#N/A</v>
      </c>
      <c r="H526" t="e">
        <f t="shared" si="16"/>
        <v>#N/A</v>
      </c>
      <c r="I526" t="e">
        <f>IF(VLOOKUP('Reported Performance Table'!E526,'Master List'!$B$45:$D$143,3,FALSE)="","No",VLOOKUP('Reported Performance Table'!E526,'Master List'!$B$45:$D$143,3,FALSE))</f>
        <v>#N/A</v>
      </c>
      <c r="J526" s="164" t="str">
        <f>IF('Reported Performance Table'!E526="","",
  IF('Reported Performance Table'!F526="Yes",
   IF('Reported Performance Table'!G526="Premium","Premium_LUNA_CCT","LUNA_CCT"),
   IF('Reported Performance Table'!C526="Outdoor Luminaires",
    IF(OR('Reported Performance Table'!E526="Fuel Pump Canopy Luminaires",'Reported Performance Table'!E526="Sports Lighting"),
     IF('Reported Performance Table'!G526="Premium","Premium_Sports_and_Fuel_Pump_CCT", "Sports_and_Fuel_Pump_CCT"),
     IF('Reported Performance Table'!G526="Premium","Premium_Outdoor_CCT","Outdoor_CCT")),
    IF('Reported Performance Table'!G526="Premium","Premium_CCT","Reported_CCT"))))</f>
        <v/>
      </c>
      <c r="K526" t="str">
        <f>IF('Reported Performance Table'!E526="","",IF(J526="LUNA_CCT",VLOOKUP('Reported Performance Table'!E526,'Master List'!$B$45:$E$143,4,FALSE),"Reported_BUG"))</f>
        <v/>
      </c>
      <c r="L526" t="str">
        <f>IF('Reported Performance Table'!E526="","",IF(AND('Reported Performance Table'!$F526="Yes",OR('Reported Performance Table'!$E526='Master List'!$B$45,'Reported Performance Table'!$E526='Master List'!$B$46,'Reported Performance Table'!$E526='Master List'!$B$47,'Reported Performance Table'!$E526='Master List'!$B$49,'Reported Performance Table'!$E526='Master List'!$B$51,'Reported Performance Table'!$E526='Master List'!$B$115,'Reported Performance Table'!$E526='Master List'!$B$118,'Reported Performance Table'!$E526='Master List'!$B$142)),"LUNA_Dimming","Dimming_Capability_and_Range"))</f>
        <v/>
      </c>
      <c r="M526" s="100" t="e">
        <f>'Reported Performance Table'!#REF!</f>
        <v>#REF!</v>
      </c>
      <c r="N526" s="100" t="e">
        <f>'Reported Performance Table'!#REF!</f>
        <v>#REF!</v>
      </c>
      <c r="O526" s="100" t="e">
        <f>'Reported Performance Table'!#REF!</f>
        <v>#REF!</v>
      </c>
      <c r="P526" t="str">
        <f t="shared" si="17"/>
        <v>No</v>
      </c>
    </row>
    <row r="527" spans="1:16" x14ac:dyDescent="0.25">
      <c r="A527" s="54">
        <v>534</v>
      </c>
      <c r="B527" s="55"/>
      <c r="D527" s="21" t="e">
        <f>VLOOKUP('Reported Performance Table'!D527,'Master List'!$B$22:$C$41,2,FALSE)</f>
        <v>#N/A</v>
      </c>
      <c r="E527" t="e">
        <f>VLOOKUP('Reported Performance Table'!E527,'Master List'!$B$45:$C$143,2,FALSE)</f>
        <v>#N/A</v>
      </c>
      <c r="F527" t="e">
        <f>VLOOKUP('Reported Performance Table'!D527,'Master List'!$B$22:$D$42,3,FALSE)</f>
        <v>#N/A</v>
      </c>
      <c r="G527" s="92" t="e">
        <f>VLOOKUP('Reported Performance Table'!C527,'Master List'!$B$11:$D$19,3,FALSE)</f>
        <v>#N/A</v>
      </c>
      <c r="H527" t="e">
        <f t="shared" si="16"/>
        <v>#N/A</v>
      </c>
      <c r="I527" t="e">
        <f>IF(VLOOKUP('Reported Performance Table'!E527,'Master List'!$B$45:$D$143,3,FALSE)="","No",VLOOKUP('Reported Performance Table'!E527,'Master List'!$B$45:$D$143,3,FALSE))</f>
        <v>#N/A</v>
      </c>
      <c r="J527" s="164" t="str">
        <f>IF('Reported Performance Table'!E527="","",
  IF('Reported Performance Table'!F527="Yes",
   IF('Reported Performance Table'!G527="Premium","Premium_LUNA_CCT","LUNA_CCT"),
   IF('Reported Performance Table'!C527="Outdoor Luminaires",
    IF(OR('Reported Performance Table'!E527="Fuel Pump Canopy Luminaires",'Reported Performance Table'!E527="Sports Lighting"),
     IF('Reported Performance Table'!G527="Premium","Premium_Sports_and_Fuel_Pump_CCT", "Sports_and_Fuel_Pump_CCT"),
     IF('Reported Performance Table'!G527="Premium","Premium_Outdoor_CCT","Outdoor_CCT")),
    IF('Reported Performance Table'!G527="Premium","Premium_CCT","Reported_CCT"))))</f>
        <v/>
      </c>
      <c r="K527" t="str">
        <f>IF('Reported Performance Table'!E527="","",IF(J527="LUNA_CCT",VLOOKUP('Reported Performance Table'!E527,'Master List'!$B$45:$E$143,4,FALSE),"Reported_BUG"))</f>
        <v/>
      </c>
      <c r="L527" t="str">
        <f>IF('Reported Performance Table'!E527="","",IF(AND('Reported Performance Table'!$F527="Yes",OR('Reported Performance Table'!$E527='Master List'!$B$45,'Reported Performance Table'!$E527='Master List'!$B$46,'Reported Performance Table'!$E527='Master List'!$B$47,'Reported Performance Table'!$E527='Master List'!$B$49,'Reported Performance Table'!$E527='Master List'!$B$51,'Reported Performance Table'!$E527='Master List'!$B$115,'Reported Performance Table'!$E527='Master List'!$B$118,'Reported Performance Table'!$E527='Master List'!$B$142)),"LUNA_Dimming","Dimming_Capability_and_Range"))</f>
        <v/>
      </c>
      <c r="M527" s="100" t="e">
        <f>'Reported Performance Table'!#REF!</f>
        <v>#REF!</v>
      </c>
      <c r="N527" s="100" t="e">
        <f>'Reported Performance Table'!#REF!</f>
        <v>#REF!</v>
      </c>
      <c r="O527" s="100" t="e">
        <f>'Reported Performance Table'!#REF!</f>
        <v>#REF!</v>
      </c>
      <c r="P527" t="str">
        <f t="shared" si="17"/>
        <v>No</v>
      </c>
    </row>
    <row r="528" spans="1:16" x14ac:dyDescent="0.25">
      <c r="A528" s="54">
        <v>535</v>
      </c>
      <c r="B528" s="55"/>
      <c r="D528" s="21" t="e">
        <f>VLOOKUP('Reported Performance Table'!D528,'Master List'!$B$22:$C$41,2,FALSE)</f>
        <v>#N/A</v>
      </c>
      <c r="E528" t="e">
        <f>VLOOKUP('Reported Performance Table'!E528,'Master List'!$B$45:$C$143,2,FALSE)</f>
        <v>#N/A</v>
      </c>
      <c r="F528" t="e">
        <f>VLOOKUP('Reported Performance Table'!D528,'Master List'!$B$22:$D$42,3,FALSE)</f>
        <v>#N/A</v>
      </c>
      <c r="G528" s="92" t="e">
        <f>VLOOKUP('Reported Performance Table'!C528,'Master List'!$B$11:$D$19,3,FALSE)</f>
        <v>#N/A</v>
      </c>
      <c r="H528" t="e">
        <f t="shared" si="16"/>
        <v>#N/A</v>
      </c>
      <c r="I528" t="e">
        <f>IF(VLOOKUP('Reported Performance Table'!E528,'Master List'!$B$45:$D$143,3,FALSE)="","No",VLOOKUP('Reported Performance Table'!E528,'Master List'!$B$45:$D$143,3,FALSE))</f>
        <v>#N/A</v>
      </c>
      <c r="J528" s="164" t="str">
        <f>IF('Reported Performance Table'!E528="","",
  IF('Reported Performance Table'!F528="Yes",
   IF('Reported Performance Table'!G528="Premium","Premium_LUNA_CCT","LUNA_CCT"),
   IF('Reported Performance Table'!C528="Outdoor Luminaires",
    IF(OR('Reported Performance Table'!E528="Fuel Pump Canopy Luminaires",'Reported Performance Table'!E528="Sports Lighting"),
     IF('Reported Performance Table'!G528="Premium","Premium_Sports_and_Fuel_Pump_CCT", "Sports_and_Fuel_Pump_CCT"),
     IF('Reported Performance Table'!G528="Premium","Premium_Outdoor_CCT","Outdoor_CCT")),
    IF('Reported Performance Table'!G528="Premium","Premium_CCT","Reported_CCT"))))</f>
        <v/>
      </c>
      <c r="K528" t="str">
        <f>IF('Reported Performance Table'!E528="","",IF(J528="LUNA_CCT",VLOOKUP('Reported Performance Table'!E528,'Master List'!$B$45:$E$143,4,FALSE),"Reported_BUG"))</f>
        <v/>
      </c>
      <c r="L528" t="str">
        <f>IF('Reported Performance Table'!E528="","",IF(AND('Reported Performance Table'!$F528="Yes",OR('Reported Performance Table'!$E528='Master List'!$B$45,'Reported Performance Table'!$E528='Master List'!$B$46,'Reported Performance Table'!$E528='Master List'!$B$47,'Reported Performance Table'!$E528='Master List'!$B$49,'Reported Performance Table'!$E528='Master List'!$B$51,'Reported Performance Table'!$E528='Master List'!$B$115,'Reported Performance Table'!$E528='Master List'!$B$118,'Reported Performance Table'!$E528='Master List'!$B$142)),"LUNA_Dimming","Dimming_Capability_and_Range"))</f>
        <v/>
      </c>
      <c r="M528" s="100" t="e">
        <f>'Reported Performance Table'!#REF!</f>
        <v>#REF!</v>
      </c>
      <c r="N528" s="100" t="e">
        <f>'Reported Performance Table'!#REF!</f>
        <v>#REF!</v>
      </c>
      <c r="O528" s="100" t="e">
        <f>'Reported Performance Table'!#REF!</f>
        <v>#REF!</v>
      </c>
      <c r="P528" t="str">
        <f t="shared" si="17"/>
        <v>No</v>
      </c>
    </row>
    <row r="529" spans="1:16" x14ac:dyDescent="0.25">
      <c r="A529" s="54">
        <v>536</v>
      </c>
      <c r="B529" s="55"/>
      <c r="D529" s="21" t="e">
        <f>VLOOKUP('Reported Performance Table'!D529,'Master List'!$B$22:$C$41,2,FALSE)</f>
        <v>#N/A</v>
      </c>
      <c r="E529" t="e">
        <f>VLOOKUP('Reported Performance Table'!E529,'Master List'!$B$45:$C$143,2,FALSE)</f>
        <v>#N/A</v>
      </c>
      <c r="F529" t="e">
        <f>VLOOKUP('Reported Performance Table'!D529,'Master List'!$B$22:$D$42,3,FALSE)</f>
        <v>#N/A</v>
      </c>
      <c r="G529" s="92" t="e">
        <f>VLOOKUP('Reported Performance Table'!C529,'Master List'!$B$11:$D$19,3,FALSE)</f>
        <v>#N/A</v>
      </c>
      <c r="H529" t="e">
        <f t="shared" si="16"/>
        <v>#N/A</v>
      </c>
      <c r="I529" t="e">
        <f>IF(VLOOKUP('Reported Performance Table'!E529,'Master List'!$B$45:$D$143,3,FALSE)="","No",VLOOKUP('Reported Performance Table'!E529,'Master List'!$B$45:$D$143,3,FALSE))</f>
        <v>#N/A</v>
      </c>
      <c r="J529" s="164" t="str">
        <f>IF('Reported Performance Table'!E529="","",
  IF('Reported Performance Table'!F529="Yes",
   IF('Reported Performance Table'!G529="Premium","Premium_LUNA_CCT","LUNA_CCT"),
   IF('Reported Performance Table'!C529="Outdoor Luminaires",
    IF(OR('Reported Performance Table'!E529="Fuel Pump Canopy Luminaires",'Reported Performance Table'!E529="Sports Lighting"),
     IF('Reported Performance Table'!G529="Premium","Premium_Sports_and_Fuel_Pump_CCT", "Sports_and_Fuel_Pump_CCT"),
     IF('Reported Performance Table'!G529="Premium","Premium_Outdoor_CCT","Outdoor_CCT")),
    IF('Reported Performance Table'!G529="Premium","Premium_CCT","Reported_CCT"))))</f>
        <v/>
      </c>
      <c r="K529" t="str">
        <f>IF('Reported Performance Table'!E529="","",IF(J529="LUNA_CCT",VLOOKUP('Reported Performance Table'!E529,'Master List'!$B$45:$E$143,4,FALSE),"Reported_BUG"))</f>
        <v/>
      </c>
      <c r="L529" t="str">
        <f>IF('Reported Performance Table'!E529="","",IF(AND('Reported Performance Table'!$F529="Yes",OR('Reported Performance Table'!$E529='Master List'!$B$45,'Reported Performance Table'!$E529='Master List'!$B$46,'Reported Performance Table'!$E529='Master List'!$B$47,'Reported Performance Table'!$E529='Master List'!$B$49,'Reported Performance Table'!$E529='Master List'!$B$51,'Reported Performance Table'!$E529='Master List'!$B$115,'Reported Performance Table'!$E529='Master List'!$B$118,'Reported Performance Table'!$E529='Master List'!$B$142)),"LUNA_Dimming","Dimming_Capability_and_Range"))</f>
        <v/>
      </c>
      <c r="M529" s="100" t="e">
        <f>'Reported Performance Table'!#REF!</f>
        <v>#REF!</v>
      </c>
      <c r="N529" s="100" t="e">
        <f>'Reported Performance Table'!#REF!</f>
        <v>#REF!</v>
      </c>
      <c r="O529" s="100" t="e">
        <f>'Reported Performance Table'!#REF!</f>
        <v>#REF!</v>
      </c>
      <c r="P529" t="str">
        <f t="shared" si="17"/>
        <v>No</v>
      </c>
    </row>
    <row r="530" spans="1:16" x14ac:dyDescent="0.25">
      <c r="A530" s="54">
        <v>537</v>
      </c>
      <c r="B530" s="55"/>
      <c r="D530" s="21" t="e">
        <f>VLOOKUP('Reported Performance Table'!D530,'Master List'!$B$22:$C$41,2,FALSE)</f>
        <v>#N/A</v>
      </c>
      <c r="E530" t="e">
        <f>VLOOKUP('Reported Performance Table'!E530,'Master List'!$B$45:$C$143,2,FALSE)</f>
        <v>#N/A</v>
      </c>
      <c r="F530" t="e">
        <f>VLOOKUP('Reported Performance Table'!D530,'Master List'!$B$22:$D$42,3,FALSE)</f>
        <v>#N/A</v>
      </c>
      <c r="G530" s="92" t="e">
        <f>VLOOKUP('Reported Performance Table'!C530,'Master List'!$B$11:$D$19,3,FALSE)</f>
        <v>#N/A</v>
      </c>
      <c r="H530" t="e">
        <f t="shared" si="16"/>
        <v>#N/A</v>
      </c>
      <c r="I530" t="e">
        <f>IF(VLOOKUP('Reported Performance Table'!E530,'Master List'!$B$45:$D$143,3,FALSE)="","No",VLOOKUP('Reported Performance Table'!E530,'Master List'!$B$45:$D$143,3,FALSE))</f>
        <v>#N/A</v>
      </c>
      <c r="J530" s="164" t="str">
        <f>IF('Reported Performance Table'!E530="","",
  IF('Reported Performance Table'!F530="Yes",
   IF('Reported Performance Table'!G530="Premium","Premium_LUNA_CCT","LUNA_CCT"),
   IF('Reported Performance Table'!C530="Outdoor Luminaires",
    IF(OR('Reported Performance Table'!E530="Fuel Pump Canopy Luminaires",'Reported Performance Table'!E530="Sports Lighting"),
     IF('Reported Performance Table'!G530="Premium","Premium_Sports_and_Fuel_Pump_CCT", "Sports_and_Fuel_Pump_CCT"),
     IF('Reported Performance Table'!G530="Premium","Premium_Outdoor_CCT","Outdoor_CCT")),
    IF('Reported Performance Table'!G530="Premium","Premium_CCT","Reported_CCT"))))</f>
        <v/>
      </c>
      <c r="K530" t="str">
        <f>IF('Reported Performance Table'!E530="","",IF(J530="LUNA_CCT",VLOOKUP('Reported Performance Table'!E530,'Master List'!$B$45:$E$143,4,FALSE),"Reported_BUG"))</f>
        <v/>
      </c>
      <c r="L530" t="str">
        <f>IF('Reported Performance Table'!E530="","",IF(AND('Reported Performance Table'!$F530="Yes",OR('Reported Performance Table'!$E530='Master List'!$B$45,'Reported Performance Table'!$E530='Master List'!$B$46,'Reported Performance Table'!$E530='Master List'!$B$47,'Reported Performance Table'!$E530='Master List'!$B$49,'Reported Performance Table'!$E530='Master List'!$B$51,'Reported Performance Table'!$E530='Master List'!$B$115,'Reported Performance Table'!$E530='Master List'!$B$118,'Reported Performance Table'!$E530='Master List'!$B$142)),"LUNA_Dimming","Dimming_Capability_and_Range"))</f>
        <v/>
      </c>
      <c r="M530" s="100" t="e">
        <f>'Reported Performance Table'!#REF!</f>
        <v>#REF!</v>
      </c>
      <c r="N530" s="100" t="e">
        <f>'Reported Performance Table'!#REF!</f>
        <v>#REF!</v>
      </c>
      <c r="O530" s="100" t="e">
        <f>'Reported Performance Table'!#REF!</f>
        <v>#REF!</v>
      </c>
      <c r="P530" t="str">
        <f t="shared" si="17"/>
        <v>No</v>
      </c>
    </row>
    <row r="531" spans="1:16" x14ac:dyDescent="0.25">
      <c r="A531" s="54">
        <v>538</v>
      </c>
      <c r="B531" s="55"/>
      <c r="D531" s="21" t="e">
        <f>VLOOKUP('Reported Performance Table'!D531,'Master List'!$B$22:$C$41,2,FALSE)</f>
        <v>#N/A</v>
      </c>
      <c r="E531" t="e">
        <f>VLOOKUP('Reported Performance Table'!E531,'Master List'!$B$45:$C$143,2,FALSE)</f>
        <v>#N/A</v>
      </c>
      <c r="F531" t="e">
        <f>VLOOKUP('Reported Performance Table'!D531,'Master List'!$B$22:$D$42,3,FALSE)</f>
        <v>#N/A</v>
      </c>
      <c r="G531" s="92" t="e">
        <f>VLOOKUP('Reported Performance Table'!C531,'Master List'!$B$11:$D$19,3,FALSE)</f>
        <v>#N/A</v>
      </c>
      <c r="H531" t="e">
        <f t="shared" si="16"/>
        <v>#N/A</v>
      </c>
      <c r="I531" t="e">
        <f>IF(VLOOKUP('Reported Performance Table'!E531,'Master List'!$B$45:$D$143,3,FALSE)="","No",VLOOKUP('Reported Performance Table'!E531,'Master List'!$B$45:$D$143,3,FALSE))</f>
        <v>#N/A</v>
      </c>
      <c r="J531" s="164" t="str">
        <f>IF('Reported Performance Table'!E531="","",
  IF('Reported Performance Table'!F531="Yes",
   IF('Reported Performance Table'!G531="Premium","Premium_LUNA_CCT","LUNA_CCT"),
   IF('Reported Performance Table'!C531="Outdoor Luminaires",
    IF(OR('Reported Performance Table'!E531="Fuel Pump Canopy Luminaires",'Reported Performance Table'!E531="Sports Lighting"),
     IF('Reported Performance Table'!G531="Premium","Premium_Sports_and_Fuel_Pump_CCT", "Sports_and_Fuel_Pump_CCT"),
     IF('Reported Performance Table'!G531="Premium","Premium_Outdoor_CCT","Outdoor_CCT")),
    IF('Reported Performance Table'!G531="Premium","Premium_CCT","Reported_CCT"))))</f>
        <v/>
      </c>
      <c r="K531" t="str">
        <f>IF('Reported Performance Table'!E531="","",IF(J531="LUNA_CCT",VLOOKUP('Reported Performance Table'!E531,'Master List'!$B$45:$E$143,4,FALSE),"Reported_BUG"))</f>
        <v/>
      </c>
      <c r="L531" t="str">
        <f>IF('Reported Performance Table'!E531="","",IF(AND('Reported Performance Table'!$F531="Yes",OR('Reported Performance Table'!$E531='Master List'!$B$45,'Reported Performance Table'!$E531='Master List'!$B$46,'Reported Performance Table'!$E531='Master List'!$B$47,'Reported Performance Table'!$E531='Master List'!$B$49,'Reported Performance Table'!$E531='Master List'!$B$51,'Reported Performance Table'!$E531='Master List'!$B$115,'Reported Performance Table'!$E531='Master List'!$B$118,'Reported Performance Table'!$E531='Master List'!$B$142)),"LUNA_Dimming","Dimming_Capability_and_Range"))</f>
        <v/>
      </c>
      <c r="M531" s="100" t="e">
        <f>'Reported Performance Table'!#REF!</f>
        <v>#REF!</v>
      </c>
      <c r="N531" s="100" t="e">
        <f>'Reported Performance Table'!#REF!</f>
        <v>#REF!</v>
      </c>
      <c r="O531" s="100" t="e">
        <f>'Reported Performance Table'!#REF!</f>
        <v>#REF!</v>
      </c>
      <c r="P531" t="str">
        <f t="shared" si="17"/>
        <v>No</v>
      </c>
    </row>
    <row r="532" spans="1:16" x14ac:dyDescent="0.25">
      <c r="A532" s="54">
        <v>539</v>
      </c>
      <c r="B532" s="55"/>
      <c r="D532" s="21" t="e">
        <f>VLOOKUP('Reported Performance Table'!D532,'Master List'!$B$22:$C$41,2,FALSE)</f>
        <v>#N/A</v>
      </c>
      <c r="E532" t="e">
        <f>VLOOKUP('Reported Performance Table'!E532,'Master List'!$B$45:$C$143,2,FALSE)</f>
        <v>#N/A</v>
      </c>
      <c r="F532" t="e">
        <f>VLOOKUP('Reported Performance Table'!D532,'Master List'!$B$22:$D$42,3,FALSE)</f>
        <v>#N/A</v>
      </c>
      <c r="G532" s="92" t="e">
        <f>VLOOKUP('Reported Performance Table'!C532,'Master List'!$B$11:$D$19,3,FALSE)</f>
        <v>#N/A</v>
      </c>
      <c r="H532" t="e">
        <f t="shared" si="16"/>
        <v>#N/A</v>
      </c>
      <c r="I532" t="e">
        <f>IF(VLOOKUP('Reported Performance Table'!E532,'Master List'!$B$45:$D$143,3,FALSE)="","No",VLOOKUP('Reported Performance Table'!E532,'Master List'!$B$45:$D$143,3,FALSE))</f>
        <v>#N/A</v>
      </c>
      <c r="J532" s="164" t="str">
        <f>IF('Reported Performance Table'!E532="","",
  IF('Reported Performance Table'!F532="Yes",
   IF('Reported Performance Table'!G532="Premium","Premium_LUNA_CCT","LUNA_CCT"),
   IF('Reported Performance Table'!C532="Outdoor Luminaires",
    IF(OR('Reported Performance Table'!E532="Fuel Pump Canopy Luminaires",'Reported Performance Table'!E532="Sports Lighting"),
     IF('Reported Performance Table'!G532="Premium","Premium_Sports_and_Fuel_Pump_CCT", "Sports_and_Fuel_Pump_CCT"),
     IF('Reported Performance Table'!G532="Premium","Premium_Outdoor_CCT","Outdoor_CCT")),
    IF('Reported Performance Table'!G532="Premium","Premium_CCT","Reported_CCT"))))</f>
        <v/>
      </c>
      <c r="K532" t="str">
        <f>IF('Reported Performance Table'!E532="","",IF(J532="LUNA_CCT",VLOOKUP('Reported Performance Table'!E532,'Master List'!$B$45:$E$143,4,FALSE),"Reported_BUG"))</f>
        <v/>
      </c>
      <c r="L532" t="str">
        <f>IF('Reported Performance Table'!E532="","",IF(AND('Reported Performance Table'!$F532="Yes",OR('Reported Performance Table'!$E532='Master List'!$B$45,'Reported Performance Table'!$E532='Master List'!$B$46,'Reported Performance Table'!$E532='Master List'!$B$47,'Reported Performance Table'!$E532='Master List'!$B$49,'Reported Performance Table'!$E532='Master List'!$B$51,'Reported Performance Table'!$E532='Master List'!$B$115,'Reported Performance Table'!$E532='Master List'!$B$118,'Reported Performance Table'!$E532='Master List'!$B$142)),"LUNA_Dimming","Dimming_Capability_and_Range"))</f>
        <v/>
      </c>
      <c r="M532" s="100" t="e">
        <f>'Reported Performance Table'!#REF!</f>
        <v>#REF!</v>
      </c>
      <c r="N532" s="100" t="e">
        <f>'Reported Performance Table'!#REF!</f>
        <v>#REF!</v>
      </c>
      <c r="O532" s="100" t="e">
        <f>'Reported Performance Table'!#REF!</f>
        <v>#REF!</v>
      </c>
      <c r="P532" t="str">
        <f t="shared" si="17"/>
        <v>No</v>
      </c>
    </row>
    <row r="533" spans="1:16" x14ac:dyDescent="0.25">
      <c r="A533" s="54">
        <v>540</v>
      </c>
      <c r="B533" s="55"/>
      <c r="D533" s="21" t="e">
        <f>VLOOKUP('Reported Performance Table'!D533,'Master List'!$B$22:$C$41,2,FALSE)</f>
        <v>#N/A</v>
      </c>
      <c r="E533" t="e">
        <f>VLOOKUP('Reported Performance Table'!E533,'Master List'!$B$45:$C$143,2,FALSE)</f>
        <v>#N/A</v>
      </c>
      <c r="F533" t="e">
        <f>VLOOKUP('Reported Performance Table'!D533,'Master List'!$B$22:$D$42,3,FALSE)</f>
        <v>#N/A</v>
      </c>
      <c r="G533" s="92" t="e">
        <f>VLOOKUP('Reported Performance Table'!C533,'Master List'!$B$11:$D$19,3,FALSE)</f>
        <v>#N/A</v>
      </c>
      <c r="H533" t="e">
        <f t="shared" si="16"/>
        <v>#N/A</v>
      </c>
      <c r="I533" t="e">
        <f>IF(VLOOKUP('Reported Performance Table'!E533,'Master List'!$B$45:$D$143,3,FALSE)="","No",VLOOKUP('Reported Performance Table'!E533,'Master List'!$B$45:$D$143,3,FALSE))</f>
        <v>#N/A</v>
      </c>
      <c r="J533" s="164" t="str">
        <f>IF('Reported Performance Table'!E533="","",
  IF('Reported Performance Table'!F533="Yes",
   IF('Reported Performance Table'!G533="Premium","Premium_LUNA_CCT","LUNA_CCT"),
   IF('Reported Performance Table'!C533="Outdoor Luminaires",
    IF(OR('Reported Performance Table'!E533="Fuel Pump Canopy Luminaires",'Reported Performance Table'!E533="Sports Lighting"),
     IF('Reported Performance Table'!G533="Premium","Premium_Sports_and_Fuel_Pump_CCT", "Sports_and_Fuel_Pump_CCT"),
     IF('Reported Performance Table'!G533="Premium","Premium_Outdoor_CCT","Outdoor_CCT")),
    IF('Reported Performance Table'!G533="Premium","Premium_CCT","Reported_CCT"))))</f>
        <v/>
      </c>
      <c r="K533" t="str">
        <f>IF('Reported Performance Table'!E533="","",IF(J533="LUNA_CCT",VLOOKUP('Reported Performance Table'!E533,'Master List'!$B$45:$E$143,4,FALSE),"Reported_BUG"))</f>
        <v/>
      </c>
      <c r="L533" t="str">
        <f>IF('Reported Performance Table'!E533="","",IF(AND('Reported Performance Table'!$F533="Yes",OR('Reported Performance Table'!$E533='Master List'!$B$45,'Reported Performance Table'!$E533='Master List'!$B$46,'Reported Performance Table'!$E533='Master List'!$B$47,'Reported Performance Table'!$E533='Master List'!$B$49,'Reported Performance Table'!$E533='Master List'!$B$51,'Reported Performance Table'!$E533='Master List'!$B$115,'Reported Performance Table'!$E533='Master List'!$B$118,'Reported Performance Table'!$E533='Master List'!$B$142)),"LUNA_Dimming","Dimming_Capability_and_Range"))</f>
        <v/>
      </c>
      <c r="M533" s="100" t="e">
        <f>'Reported Performance Table'!#REF!</f>
        <v>#REF!</v>
      </c>
      <c r="N533" s="100" t="e">
        <f>'Reported Performance Table'!#REF!</f>
        <v>#REF!</v>
      </c>
      <c r="O533" s="100" t="e">
        <f>'Reported Performance Table'!#REF!</f>
        <v>#REF!</v>
      </c>
      <c r="P533" t="str">
        <f t="shared" si="17"/>
        <v>No</v>
      </c>
    </row>
    <row r="534" spans="1:16" x14ac:dyDescent="0.25">
      <c r="A534" s="54">
        <v>541</v>
      </c>
      <c r="B534" s="55"/>
      <c r="D534" s="21" t="e">
        <f>VLOOKUP('Reported Performance Table'!D534,'Master List'!$B$22:$C$41,2,FALSE)</f>
        <v>#N/A</v>
      </c>
      <c r="E534" t="e">
        <f>VLOOKUP('Reported Performance Table'!E534,'Master List'!$B$45:$C$143,2,FALSE)</f>
        <v>#N/A</v>
      </c>
      <c r="F534" t="e">
        <f>VLOOKUP('Reported Performance Table'!D534,'Master List'!$B$22:$D$42,3,FALSE)</f>
        <v>#N/A</v>
      </c>
      <c r="G534" s="92" t="e">
        <f>VLOOKUP('Reported Performance Table'!C534,'Master List'!$B$11:$D$19,3,FALSE)</f>
        <v>#N/A</v>
      </c>
      <c r="H534" t="e">
        <f t="shared" si="16"/>
        <v>#N/A</v>
      </c>
      <c r="I534" t="e">
        <f>IF(VLOOKUP('Reported Performance Table'!E534,'Master List'!$B$45:$D$143,3,FALSE)="","No",VLOOKUP('Reported Performance Table'!E534,'Master List'!$B$45:$D$143,3,FALSE))</f>
        <v>#N/A</v>
      </c>
      <c r="J534" s="164" t="str">
        <f>IF('Reported Performance Table'!E534="","",
  IF('Reported Performance Table'!F534="Yes",
   IF('Reported Performance Table'!G534="Premium","Premium_LUNA_CCT","LUNA_CCT"),
   IF('Reported Performance Table'!C534="Outdoor Luminaires",
    IF(OR('Reported Performance Table'!E534="Fuel Pump Canopy Luminaires",'Reported Performance Table'!E534="Sports Lighting"),
     IF('Reported Performance Table'!G534="Premium","Premium_Sports_and_Fuel_Pump_CCT", "Sports_and_Fuel_Pump_CCT"),
     IF('Reported Performance Table'!G534="Premium","Premium_Outdoor_CCT","Outdoor_CCT")),
    IF('Reported Performance Table'!G534="Premium","Premium_CCT","Reported_CCT"))))</f>
        <v/>
      </c>
      <c r="K534" t="str">
        <f>IF('Reported Performance Table'!E534="","",IF(J534="LUNA_CCT",VLOOKUP('Reported Performance Table'!E534,'Master List'!$B$45:$E$143,4,FALSE),"Reported_BUG"))</f>
        <v/>
      </c>
      <c r="L534" t="str">
        <f>IF('Reported Performance Table'!E534="","",IF(AND('Reported Performance Table'!$F534="Yes",OR('Reported Performance Table'!$E534='Master List'!$B$45,'Reported Performance Table'!$E534='Master List'!$B$46,'Reported Performance Table'!$E534='Master List'!$B$47,'Reported Performance Table'!$E534='Master List'!$B$49,'Reported Performance Table'!$E534='Master List'!$B$51,'Reported Performance Table'!$E534='Master List'!$B$115,'Reported Performance Table'!$E534='Master List'!$B$118,'Reported Performance Table'!$E534='Master List'!$B$142)),"LUNA_Dimming","Dimming_Capability_and_Range"))</f>
        <v/>
      </c>
      <c r="M534" s="100" t="e">
        <f>'Reported Performance Table'!#REF!</f>
        <v>#REF!</v>
      </c>
      <c r="N534" s="100" t="e">
        <f>'Reported Performance Table'!#REF!</f>
        <v>#REF!</v>
      </c>
      <c r="O534" s="100" t="e">
        <f>'Reported Performance Table'!#REF!</f>
        <v>#REF!</v>
      </c>
      <c r="P534" t="str">
        <f t="shared" si="17"/>
        <v>No</v>
      </c>
    </row>
    <row r="535" spans="1:16" x14ac:dyDescent="0.25">
      <c r="A535" s="54">
        <v>542</v>
      </c>
      <c r="B535" s="55"/>
      <c r="D535" s="21" t="e">
        <f>VLOOKUP('Reported Performance Table'!D535,'Master List'!$B$22:$C$41,2,FALSE)</f>
        <v>#N/A</v>
      </c>
      <c r="E535" t="e">
        <f>VLOOKUP('Reported Performance Table'!E535,'Master List'!$B$45:$C$143,2,FALSE)</f>
        <v>#N/A</v>
      </c>
      <c r="F535" t="e">
        <f>VLOOKUP('Reported Performance Table'!D535,'Master List'!$B$22:$D$42,3,FALSE)</f>
        <v>#N/A</v>
      </c>
      <c r="G535" s="92" t="e">
        <f>VLOOKUP('Reported Performance Table'!C535,'Master List'!$B$11:$D$19,3,FALSE)</f>
        <v>#N/A</v>
      </c>
      <c r="H535" t="e">
        <f t="shared" si="16"/>
        <v>#N/A</v>
      </c>
      <c r="I535" t="e">
        <f>IF(VLOOKUP('Reported Performance Table'!E535,'Master List'!$B$45:$D$143,3,FALSE)="","No",VLOOKUP('Reported Performance Table'!E535,'Master List'!$B$45:$D$143,3,FALSE))</f>
        <v>#N/A</v>
      </c>
      <c r="J535" s="164" t="str">
        <f>IF('Reported Performance Table'!E535="","",
  IF('Reported Performance Table'!F535="Yes",
   IF('Reported Performance Table'!G535="Premium","Premium_LUNA_CCT","LUNA_CCT"),
   IF('Reported Performance Table'!C535="Outdoor Luminaires",
    IF(OR('Reported Performance Table'!E535="Fuel Pump Canopy Luminaires",'Reported Performance Table'!E535="Sports Lighting"),
     IF('Reported Performance Table'!G535="Premium","Premium_Sports_and_Fuel_Pump_CCT", "Sports_and_Fuel_Pump_CCT"),
     IF('Reported Performance Table'!G535="Premium","Premium_Outdoor_CCT","Outdoor_CCT")),
    IF('Reported Performance Table'!G535="Premium","Premium_CCT","Reported_CCT"))))</f>
        <v/>
      </c>
      <c r="K535" t="str">
        <f>IF('Reported Performance Table'!E535="","",IF(J535="LUNA_CCT",VLOOKUP('Reported Performance Table'!E535,'Master List'!$B$45:$E$143,4,FALSE),"Reported_BUG"))</f>
        <v/>
      </c>
      <c r="L535" t="str">
        <f>IF('Reported Performance Table'!E535="","",IF(AND('Reported Performance Table'!$F535="Yes",OR('Reported Performance Table'!$E535='Master List'!$B$45,'Reported Performance Table'!$E535='Master List'!$B$46,'Reported Performance Table'!$E535='Master List'!$B$47,'Reported Performance Table'!$E535='Master List'!$B$49,'Reported Performance Table'!$E535='Master List'!$B$51,'Reported Performance Table'!$E535='Master List'!$B$115,'Reported Performance Table'!$E535='Master List'!$B$118,'Reported Performance Table'!$E535='Master List'!$B$142)),"LUNA_Dimming","Dimming_Capability_and_Range"))</f>
        <v/>
      </c>
      <c r="M535" s="100" t="e">
        <f>'Reported Performance Table'!#REF!</f>
        <v>#REF!</v>
      </c>
      <c r="N535" s="100" t="e">
        <f>'Reported Performance Table'!#REF!</f>
        <v>#REF!</v>
      </c>
      <c r="O535" s="100" t="e">
        <f>'Reported Performance Table'!#REF!</f>
        <v>#REF!</v>
      </c>
      <c r="P535" t="str">
        <f t="shared" si="17"/>
        <v>No</v>
      </c>
    </row>
    <row r="536" spans="1:16" x14ac:dyDescent="0.25">
      <c r="A536" s="54">
        <v>543</v>
      </c>
      <c r="B536" s="55"/>
      <c r="D536" s="21" t="e">
        <f>VLOOKUP('Reported Performance Table'!D536,'Master List'!$B$22:$C$41,2,FALSE)</f>
        <v>#N/A</v>
      </c>
      <c r="E536" t="e">
        <f>VLOOKUP('Reported Performance Table'!E536,'Master List'!$B$45:$C$143,2,FALSE)</f>
        <v>#N/A</v>
      </c>
      <c r="F536" t="e">
        <f>VLOOKUP('Reported Performance Table'!D536,'Master List'!$B$22:$D$42,3,FALSE)</f>
        <v>#N/A</v>
      </c>
      <c r="G536" s="92" t="e">
        <f>VLOOKUP('Reported Performance Table'!C536,'Master List'!$B$11:$D$19,3,FALSE)</f>
        <v>#N/A</v>
      </c>
      <c r="H536" t="e">
        <f t="shared" si="16"/>
        <v>#N/A</v>
      </c>
      <c r="I536" t="e">
        <f>IF(VLOOKUP('Reported Performance Table'!E536,'Master List'!$B$45:$D$143,3,FALSE)="","No",VLOOKUP('Reported Performance Table'!E536,'Master List'!$B$45:$D$143,3,FALSE))</f>
        <v>#N/A</v>
      </c>
      <c r="J536" s="164" t="str">
        <f>IF('Reported Performance Table'!E536="","",
  IF('Reported Performance Table'!F536="Yes",
   IF('Reported Performance Table'!G536="Premium","Premium_LUNA_CCT","LUNA_CCT"),
   IF('Reported Performance Table'!C536="Outdoor Luminaires",
    IF(OR('Reported Performance Table'!E536="Fuel Pump Canopy Luminaires",'Reported Performance Table'!E536="Sports Lighting"),
     IF('Reported Performance Table'!G536="Premium","Premium_Sports_and_Fuel_Pump_CCT", "Sports_and_Fuel_Pump_CCT"),
     IF('Reported Performance Table'!G536="Premium","Premium_Outdoor_CCT","Outdoor_CCT")),
    IF('Reported Performance Table'!G536="Premium","Premium_CCT","Reported_CCT"))))</f>
        <v/>
      </c>
      <c r="K536" t="str">
        <f>IF('Reported Performance Table'!E536="","",IF(J536="LUNA_CCT",VLOOKUP('Reported Performance Table'!E536,'Master List'!$B$45:$E$143,4,FALSE),"Reported_BUG"))</f>
        <v/>
      </c>
      <c r="L536" t="str">
        <f>IF('Reported Performance Table'!E536="","",IF(AND('Reported Performance Table'!$F536="Yes",OR('Reported Performance Table'!$E536='Master List'!$B$45,'Reported Performance Table'!$E536='Master List'!$B$46,'Reported Performance Table'!$E536='Master List'!$B$47,'Reported Performance Table'!$E536='Master List'!$B$49,'Reported Performance Table'!$E536='Master List'!$B$51,'Reported Performance Table'!$E536='Master List'!$B$115,'Reported Performance Table'!$E536='Master List'!$B$118,'Reported Performance Table'!$E536='Master List'!$B$142)),"LUNA_Dimming","Dimming_Capability_and_Range"))</f>
        <v/>
      </c>
      <c r="M536" s="100" t="e">
        <f>'Reported Performance Table'!#REF!</f>
        <v>#REF!</v>
      </c>
      <c r="N536" s="100" t="e">
        <f>'Reported Performance Table'!#REF!</f>
        <v>#REF!</v>
      </c>
      <c r="O536" s="100" t="e">
        <f>'Reported Performance Table'!#REF!</f>
        <v>#REF!</v>
      </c>
      <c r="P536" t="str">
        <f t="shared" si="17"/>
        <v>No</v>
      </c>
    </row>
    <row r="537" spans="1:16" x14ac:dyDescent="0.25">
      <c r="A537" s="54">
        <v>544</v>
      </c>
      <c r="B537" s="55"/>
      <c r="D537" s="21" t="e">
        <f>VLOOKUP('Reported Performance Table'!D537,'Master List'!$B$22:$C$41,2,FALSE)</f>
        <v>#N/A</v>
      </c>
      <c r="E537" t="e">
        <f>VLOOKUP('Reported Performance Table'!E537,'Master List'!$B$45:$C$143,2,FALSE)</f>
        <v>#N/A</v>
      </c>
      <c r="F537" t="e">
        <f>VLOOKUP('Reported Performance Table'!D537,'Master List'!$B$22:$D$42,3,FALSE)</f>
        <v>#N/A</v>
      </c>
      <c r="G537" s="92" t="e">
        <f>VLOOKUP('Reported Performance Table'!C537,'Master List'!$B$11:$D$19,3,FALSE)</f>
        <v>#N/A</v>
      </c>
      <c r="H537" t="e">
        <f t="shared" si="16"/>
        <v>#N/A</v>
      </c>
      <c r="I537" t="e">
        <f>IF(VLOOKUP('Reported Performance Table'!E537,'Master List'!$B$45:$D$143,3,FALSE)="","No",VLOOKUP('Reported Performance Table'!E537,'Master List'!$B$45:$D$143,3,FALSE))</f>
        <v>#N/A</v>
      </c>
      <c r="J537" s="164" t="str">
        <f>IF('Reported Performance Table'!E537="","",
  IF('Reported Performance Table'!F537="Yes",
   IF('Reported Performance Table'!G537="Premium","Premium_LUNA_CCT","LUNA_CCT"),
   IF('Reported Performance Table'!C537="Outdoor Luminaires",
    IF(OR('Reported Performance Table'!E537="Fuel Pump Canopy Luminaires",'Reported Performance Table'!E537="Sports Lighting"),
     IF('Reported Performance Table'!G537="Premium","Premium_Sports_and_Fuel_Pump_CCT", "Sports_and_Fuel_Pump_CCT"),
     IF('Reported Performance Table'!G537="Premium","Premium_Outdoor_CCT","Outdoor_CCT")),
    IF('Reported Performance Table'!G537="Premium","Premium_CCT","Reported_CCT"))))</f>
        <v/>
      </c>
      <c r="K537" t="str">
        <f>IF('Reported Performance Table'!E537="","",IF(J537="LUNA_CCT",VLOOKUP('Reported Performance Table'!E537,'Master List'!$B$45:$E$143,4,FALSE),"Reported_BUG"))</f>
        <v/>
      </c>
      <c r="L537" t="str">
        <f>IF('Reported Performance Table'!E537="","",IF(AND('Reported Performance Table'!$F537="Yes",OR('Reported Performance Table'!$E537='Master List'!$B$45,'Reported Performance Table'!$E537='Master List'!$B$46,'Reported Performance Table'!$E537='Master List'!$B$47,'Reported Performance Table'!$E537='Master List'!$B$49,'Reported Performance Table'!$E537='Master List'!$B$51,'Reported Performance Table'!$E537='Master List'!$B$115,'Reported Performance Table'!$E537='Master List'!$B$118,'Reported Performance Table'!$E537='Master List'!$B$142)),"LUNA_Dimming","Dimming_Capability_and_Range"))</f>
        <v/>
      </c>
      <c r="M537" s="100" t="e">
        <f>'Reported Performance Table'!#REF!</f>
        <v>#REF!</v>
      </c>
      <c r="N537" s="100" t="e">
        <f>'Reported Performance Table'!#REF!</f>
        <v>#REF!</v>
      </c>
      <c r="O537" s="100" t="e">
        <f>'Reported Performance Table'!#REF!</f>
        <v>#REF!</v>
      </c>
      <c r="P537" t="str">
        <f t="shared" si="17"/>
        <v>No</v>
      </c>
    </row>
    <row r="538" spans="1:16" x14ac:dyDescent="0.25">
      <c r="A538" s="54">
        <v>545</v>
      </c>
      <c r="B538" s="55"/>
      <c r="D538" s="21" t="e">
        <f>VLOOKUP('Reported Performance Table'!D538,'Master List'!$B$22:$C$41,2,FALSE)</f>
        <v>#N/A</v>
      </c>
      <c r="E538" t="e">
        <f>VLOOKUP('Reported Performance Table'!E538,'Master List'!$B$45:$C$143,2,FALSE)</f>
        <v>#N/A</v>
      </c>
      <c r="F538" t="e">
        <f>VLOOKUP('Reported Performance Table'!D538,'Master List'!$B$22:$D$42,3,FALSE)</f>
        <v>#N/A</v>
      </c>
      <c r="G538" s="92" t="e">
        <f>VLOOKUP('Reported Performance Table'!C538,'Master List'!$B$11:$D$19,3,FALSE)</f>
        <v>#N/A</v>
      </c>
      <c r="H538" t="e">
        <f t="shared" si="16"/>
        <v>#N/A</v>
      </c>
      <c r="I538" t="e">
        <f>IF(VLOOKUP('Reported Performance Table'!E538,'Master List'!$B$45:$D$143,3,FALSE)="","No",VLOOKUP('Reported Performance Table'!E538,'Master List'!$B$45:$D$143,3,FALSE))</f>
        <v>#N/A</v>
      </c>
      <c r="J538" s="164" t="str">
        <f>IF('Reported Performance Table'!E538="","",
  IF('Reported Performance Table'!F538="Yes",
   IF('Reported Performance Table'!G538="Premium","Premium_LUNA_CCT","LUNA_CCT"),
   IF('Reported Performance Table'!C538="Outdoor Luminaires",
    IF(OR('Reported Performance Table'!E538="Fuel Pump Canopy Luminaires",'Reported Performance Table'!E538="Sports Lighting"),
     IF('Reported Performance Table'!G538="Premium","Premium_Sports_and_Fuel_Pump_CCT", "Sports_and_Fuel_Pump_CCT"),
     IF('Reported Performance Table'!G538="Premium","Premium_Outdoor_CCT","Outdoor_CCT")),
    IF('Reported Performance Table'!G538="Premium","Premium_CCT","Reported_CCT"))))</f>
        <v/>
      </c>
      <c r="K538" t="str">
        <f>IF('Reported Performance Table'!E538="","",IF(J538="LUNA_CCT",VLOOKUP('Reported Performance Table'!E538,'Master List'!$B$45:$E$143,4,FALSE),"Reported_BUG"))</f>
        <v/>
      </c>
      <c r="L538" t="str">
        <f>IF('Reported Performance Table'!E538="","",IF(AND('Reported Performance Table'!$F538="Yes",OR('Reported Performance Table'!$E538='Master List'!$B$45,'Reported Performance Table'!$E538='Master List'!$B$46,'Reported Performance Table'!$E538='Master List'!$B$47,'Reported Performance Table'!$E538='Master List'!$B$49,'Reported Performance Table'!$E538='Master List'!$B$51,'Reported Performance Table'!$E538='Master List'!$B$115,'Reported Performance Table'!$E538='Master List'!$B$118,'Reported Performance Table'!$E538='Master List'!$B$142)),"LUNA_Dimming","Dimming_Capability_and_Range"))</f>
        <v/>
      </c>
      <c r="M538" s="100" t="e">
        <f>'Reported Performance Table'!#REF!</f>
        <v>#REF!</v>
      </c>
      <c r="N538" s="100" t="e">
        <f>'Reported Performance Table'!#REF!</f>
        <v>#REF!</v>
      </c>
      <c r="O538" s="100" t="e">
        <f>'Reported Performance Table'!#REF!</f>
        <v>#REF!</v>
      </c>
      <c r="P538" t="str">
        <f t="shared" si="17"/>
        <v>No</v>
      </c>
    </row>
    <row r="539" spans="1:16" x14ac:dyDescent="0.25">
      <c r="A539" s="54">
        <v>546</v>
      </c>
      <c r="B539" s="55"/>
      <c r="D539" s="21" t="e">
        <f>VLOOKUP('Reported Performance Table'!D539,'Master List'!$B$22:$C$41,2,FALSE)</f>
        <v>#N/A</v>
      </c>
      <c r="E539" t="e">
        <f>VLOOKUP('Reported Performance Table'!E539,'Master List'!$B$45:$C$143,2,FALSE)</f>
        <v>#N/A</v>
      </c>
      <c r="F539" t="e">
        <f>VLOOKUP('Reported Performance Table'!D539,'Master List'!$B$22:$D$42,3,FALSE)</f>
        <v>#N/A</v>
      </c>
      <c r="G539" s="92" t="e">
        <f>VLOOKUP('Reported Performance Table'!C539,'Master List'!$B$11:$D$19,3,FALSE)</f>
        <v>#N/A</v>
      </c>
      <c r="H539" t="e">
        <f t="shared" si="16"/>
        <v>#N/A</v>
      </c>
      <c r="I539" t="e">
        <f>IF(VLOOKUP('Reported Performance Table'!E539,'Master List'!$B$45:$D$143,3,FALSE)="","No",VLOOKUP('Reported Performance Table'!E539,'Master List'!$B$45:$D$143,3,FALSE))</f>
        <v>#N/A</v>
      </c>
      <c r="J539" s="164" t="str">
        <f>IF('Reported Performance Table'!E539="","",
  IF('Reported Performance Table'!F539="Yes",
   IF('Reported Performance Table'!G539="Premium","Premium_LUNA_CCT","LUNA_CCT"),
   IF('Reported Performance Table'!C539="Outdoor Luminaires",
    IF(OR('Reported Performance Table'!E539="Fuel Pump Canopy Luminaires",'Reported Performance Table'!E539="Sports Lighting"),
     IF('Reported Performance Table'!G539="Premium","Premium_Sports_and_Fuel_Pump_CCT", "Sports_and_Fuel_Pump_CCT"),
     IF('Reported Performance Table'!G539="Premium","Premium_Outdoor_CCT","Outdoor_CCT")),
    IF('Reported Performance Table'!G539="Premium","Premium_CCT","Reported_CCT"))))</f>
        <v/>
      </c>
      <c r="K539" t="str">
        <f>IF('Reported Performance Table'!E539="","",IF(J539="LUNA_CCT",VLOOKUP('Reported Performance Table'!E539,'Master List'!$B$45:$E$143,4,FALSE),"Reported_BUG"))</f>
        <v/>
      </c>
      <c r="L539" t="str">
        <f>IF('Reported Performance Table'!E539="","",IF(AND('Reported Performance Table'!$F539="Yes",OR('Reported Performance Table'!$E539='Master List'!$B$45,'Reported Performance Table'!$E539='Master List'!$B$46,'Reported Performance Table'!$E539='Master List'!$B$47,'Reported Performance Table'!$E539='Master List'!$B$49,'Reported Performance Table'!$E539='Master List'!$B$51,'Reported Performance Table'!$E539='Master List'!$B$115,'Reported Performance Table'!$E539='Master List'!$B$118,'Reported Performance Table'!$E539='Master List'!$B$142)),"LUNA_Dimming","Dimming_Capability_and_Range"))</f>
        <v/>
      </c>
      <c r="M539" s="100" t="e">
        <f>'Reported Performance Table'!#REF!</f>
        <v>#REF!</v>
      </c>
      <c r="N539" s="100" t="e">
        <f>'Reported Performance Table'!#REF!</f>
        <v>#REF!</v>
      </c>
      <c r="O539" s="100" t="e">
        <f>'Reported Performance Table'!#REF!</f>
        <v>#REF!</v>
      </c>
      <c r="P539" t="str">
        <f t="shared" si="17"/>
        <v>No</v>
      </c>
    </row>
    <row r="540" spans="1:16" x14ac:dyDescent="0.25">
      <c r="A540" s="54">
        <v>547</v>
      </c>
      <c r="B540" s="55"/>
      <c r="D540" s="21" t="e">
        <f>VLOOKUP('Reported Performance Table'!D540,'Master List'!$B$22:$C$41,2,FALSE)</f>
        <v>#N/A</v>
      </c>
      <c r="E540" t="e">
        <f>VLOOKUP('Reported Performance Table'!E540,'Master List'!$B$45:$C$143,2,FALSE)</f>
        <v>#N/A</v>
      </c>
      <c r="F540" t="e">
        <f>VLOOKUP('Reported Performance Table'!D540,'Master List'!$B$22:$D$42,3,FALSE)</f>
        <v>#N/A</v>
      </c>
      <c r="G540" s="92" t="e">
        <f>VLOOKUP('Reported Performance Table'!C540,'Master List'!$B$11:$D$19,3,FALSE)</f>
        <v>#N/A</v>
      </c>
      <c r="H540" t="e">
        <f t="shared" si="16"/>
        <v>#N/A</v>
      </c>
      <c r="I540" t="e">
        <f>IF(VLOOKUP('Reported Performance Table'!E540,'Master List'!$B$45:$D$143,3,FALSE)="","No",VLOOKUP('Reported Performance Table'!E540,'Master List'!$B$45:$D$143,3,FALSE))</f>
        <v>#N/A</v>
      </c>
      <c r="J540" s="164" t="str">
        <f>IF('Reported Performance Table'!E540="","",
  IF('Reported Performance Table'!F540="Yes",
   IF('Reported Performance Table'!G540="Premium","Premium_LUNA_CCT","LUNA_CCT"),
   IF('Reported Performance Table'!C540="Outdoor Luminaires",
    IF(OR('Reported Performance Table'!E540="Fuel Pump Canopy Luminaires",'Reported Performance Table'!E540="Sports Lighting"),
     IF('Reported Performance Table'!G540="Premium","Premium_Sports_and_Fuel_Pump_CCT", "Sports_and_Fuel_Pump_CCT"),
     IF('Reported Performance Table'!G540="Premium","Premium_Outdoor_CCT","Outdoor_CCT")),
    IF('Reported Performance Table'!G540="Premium","Premium_CCT","Reported_CCT"))))</f>
        <v/>
      </c>
      <c r="K540" t="str">
        <f>IF('Reported Performance Table'!E540="","",IF(J540="LUNA_CCT",VLOOKUP('Reported Performance Table'!E540,'Master List'!$B$45:$E$143,4,FALSE),"Reported_BUG"))</f>
        <v/>
      </c>
      <c r="L540" t="str">
        <f>IF('Reported Performance Table'!E540="","",IF(AND('Reported Performance Table'!$F540="Yes",OR('Reported Performance Table'!$E540='Master List'!$B$45,'Reported Performance Table'!$E540='Master List'!$B$46,'Reported Performance Table'!$E540='Master List'!$B$47,'Reported Performance Table'!$E540='Master List'!$B$49,'Reported Performance Table'!$E540='Master List'!$B$51,'Reported Performance Table'!$E540='Master List'!$B$115,'Reported Performance Table'!$E540='Master List'!$B$118,'Reported Performance Table'!$E540='Master List'!$B$142)),"LUNA_Dimming","Dimming_Capability_and_Range"))</f>
        <v/>
      </c>
      <c r="M540" s="100" t="e">
        <f>'Reported Performance Table'!#REF!</f>
        <v>#REF!</v>
      </c>
      <c r="N540" s="100" t="e">
        <f>'Reported Performance Table'!#REF!</f>
        <v>#REF!</v>
      </c>
      <c r="O540" s="100" t="e">
        <f>'Reported Performance Table'!#REF!</f>
        <v>#REF!</v>
      </c>
      <c r="P540" t="str">
        <f t="shared" si="17"/>
        <v>No</v>
      </c>
    </row>
    <row r="541" spans="1:16" x14ac:dyDescent="0.25">
      <c r="A541" s="54">
        <v>548</v>
      </c>
      <c r="B541" s="55"/>
      <c r="D541" s="21" t="e">
        <f>VLOOKUP('Reported Performance Table'!D541,'Master List'!$B$22:$C$41,2,FALSE)</f>
        <v>#N/A</v>
      </c>
      <c r="E541" t="e">
        <f>VLOOKUP('Reported Performance Table'!E541,'Master List'!$B$45:$C$143,2,FALSE)</f>
        <v>#N/A</v>
      </c>
      <c r="F541" t="e">
        <f>VLOOKUP('Reported Performance Table'!D541,'Master List'!$B$22:$D$42,3,FALSE)</f>
        <v>#N/A</v>
      </c>
      <c r="G541" s="92" t="e">
        <f>VLOOKUP('Reported Performance Table'!C541,'Master List'!$B$11:$D$19,3,FALSE)</f>
        <v>#N/A</v>
      </c>
      <c r="H541" t="e">
        <f t="shared" si="16"/>
        <v>#N/A</v>
      </c>
      <c r="I541" t="e">
        <f>IF(VLOOKUP('Reported Performance Table'!E541,'Master List'!$B$45:$D$143,3,FALSE)="","No",VLOOKUP('Reported Performance Table'!E541,'Master List'!$B$45:$D$143,3,FALSE))</f>
        <v>#N/A</v>
      </c>
      <c r="J541" s="164" t="str">
        <f>IF('Reported Performance Table'!E541="","",
  IF('Reported Performance Table'!F541="Yes",
   IF('Reported Performance Table'!G541="Premium","Premium_LUNA_CCT","LUNA_CCT"),
   IF('Reported Performance Table'!C541="Outdoor Luminaires",
    IF(OR('Reported Performance Table'!E541="Fuel Pump Canopy Luminaires",'Reported Performance Table'!E541="Sports Lighting"),
     IF('Reported Performance Table'!G541="Premium","Premium_Sports_and_Fuel_Pump_CCT", "Sports_and_Fuel_Pump_CCT"),
     IF('Reported Performance Table'!G541="Premium","Premium_Outdoor_CCT","Outdoor_CCT")),
    IF('Reported Performance Table'!G541="Premium","Premium_CCT","Reported_CCT"))))</f>
        <v/>
      </c>
      <c r="K541" t="str">
        <f>IF('Reported Performance Table'!E541="","",IF(J541="LUNA_CCT",VLOOKUP('Reported Performance Table'!E541,'Master List'!$B$45:$E$143,4,FALSE),"Reported_BUG"))</f>
        <v/>
      </c>
      <c r="L541" t="str">
        <f>IF('Reported Performance Table'!E541="","",IF(AND('Reported Performance Table'!$F541="Yes",OR('Reported Performance Table'!$E541='Master List'!$B$45,'Reported Performance Table'!$E541='Master List'!$B$46,'Reported Performance Table'!$E541='Master List'!$B$47,'Reported Performance Table'!$E541='Master List'!$B$49,'Reported Performance Table'!$E541='Master List'!$B$51,'Reported Performance Table'!$E541='Master List'!$B$115,'Reported Performance Table'!$E541='Master List'!$B$118,'Reported Performance Table'!$E541='Master List'!$B$142)),"LUNA_Dimming","Dimming_Capability_and_Range"))</f>
        <v/>
      </c>
      <c r="M541" s="100" t="e">
        <f>'Reported Performance Table'!#REF!</f>
        <v>#REF!</v>
      </c>
      <c r="N541" s="100" t="e">
        <f>'Reported Performance Table'!#REF!</f>
        <v>#REF!</v>
      </c>
      <c r="O541" s="100" t="e">
        <f>'Reported Performance Table'!#REF!</f>
        <v>#REF!</v>
      </c>
      <c r="P541" t="str">
        <f t="shared" si="17"/>
        <v>No</v>
      </c>
    </row>
    <row r="542" spans="1:16" x14ac:dyDescent="0.25">
      <c r="A542" s="54">
        <v>549</v>
      </c>
      <c r="B542" s="55"/>
      <c r="D542" s="21" t="e">
        <f>VLOOKUP('Reported Performance Table'!D542,'Master List'!$B$22:$C$41,2,FALSE)</f>
        <v>#N/A</v>
      </c>
      <c r="E542" t="e">
        <f>VLOOKUP('Reported Performance Table'!E542,'Master List'!$B$45:$C$143,2,FALSE)</f>
        <v>#N/A</v>
      </c>
      <c r="F542" t="e">
        <f>VLOOKUP('Reported Performance Table'!D542,'Master List'!$B$22:$D$42,3,FALSE)</f>
        <v>#N/A</v>
      </c>
      <c r="G542" s="92" t="e">
        <f>VLOOKUP('Reported Performance Table'!C542,'Master List'!$B$11:$D$19,3,FALSE)</f>
        <v>#N/A</v>
      </c>
      <c r="H542" t="e">
        <f t="shared" si="16"/>
        <v>#N/A</v>
      </c>
      <c r="I542" t="e">
        <f>IF(VLOOKUP('Reported Performance Table'!E542,'Master List'!$B$45:$D$143,3,FALSE)="","No",VLOOKUP('Reported Performance Table'!E542,'Master List'!$B$45:$D$143,3,FALSE))</f>
        <v>#N/A</v>
      </c>
      <c r="J542" s="164" t="str">
        <f>IF('Reported Performance Table'!E542="","",
  IF('Reported Performance Table'!F542="Yes",
   IF('Reported Performance Table'!G542="Premium","Premium_LUNA_CCT","LUNA_CCT"),
   IF('Reported Performance Table'!C542="Outdoor Luminaires",
    IF(OR('Reported Performance Table'!E542="Fuel Pump Canopy Luminaires",'Reported Performance Table'!E542="Sports Lighting"),
     IF('Reported Performance Table'!G542="Premium","Premium_Sports_and_Fuel_Pump_CCT", "Sports_and_Fuel_Pump_CCT"),
     IF('Reported Performance Table'!G542="Premium","Premium_Outdoor_CCT","Outdoor_CCT")),
    IF('Reported Performance Table'!G542="Premium","Premium_CCT","Reported_CCT"))))</f>
        <v/>
      </c>
      <c r="K542" t="str">
        <f>IF('Reported Performance Table'!E542="","",IF(J542="LUNA_CCT",VLOOKUP('Reported Performance Table'!E542,'Master List'!$B$45:$E$143,4,FALSE),"Reported_BUG"))</f>
        <v/>
      </c>
      <c r="L542" t="str">
        <f>IF('Reported Performance Table'!E542="","",IF(AND('Reported Performance Table'!$F542="Yes",OR('Reported Performance Table'!$E542='Master List'!$B$45,'Reported Performance Table'!$E542='Master List'!$B$46,'Reported Performance Table'!$E542='Master List'!$B$47,'Reported Performance Table'!$E542='Master List'!$B$49,'Reported Performance Table'!$E542='Master List'!$B$51,'Reported Performance Table'!$E542='Master List'!$B$115,'Reported Performance Table'!$E542='Master List'!$B$118,'Reported Performance Table'!$E542='Master List'!$B$142)),"LUNA_Dimming","Dimming_Capability_and_Range"))</f>
        <v/>
      </c>
      <c r="M542" s="100" t="e">
        <f>'Reported Performance Table'!#REF!</f>
        <v>#REF!</v>
      </c>
      <c r="N542" s="100" t="e">
        <f>'Reported Performance Table'!#REF!</f>
        <v>#REF!</v>
      </c>
      <c r="O542" s="100" t="e">
        <f>'Reported Performance Table'!#REF!</f>
        <v>#REF!</v>
      </c>
      <c r="P542" t="str">
        <f t="shared" si="17"/>
        <v>No</v>
      </c>
    </row>
    <row r="543" spans="1:16" x14ac:dyDescent="0.25">
      <c r="A543" s="54">
        <v>550</v>
      </c>
      <c r="B543" s="55"/>
      <c r="D543" s="21" t="e">
        <f>VLOOKUP('Reported Performance Table'!D543,'Master List'!$B$22:$C$41,2,FALSE)</f>
        <v>#N/A</v>
      </c>
      <c r="E543" t="e">
        <f>VLOOKUP('Reported Performance Table'!E543,'Master List'!$B$45:$C$143,2,FALSE)</f>
        <v>#N/A</v>
      </c>
      <c r="F543" t="e">
        <f>VLOOKUP('Reported Performance Table'!D543,'Master List'!$B$22:$D$42,3,FALSE)</f>
        <v>#N/A</v>
      </c>
      <c r="G543" s="92" t="e">
        <f>VLOOKUP('Reported Performance Table'!C543,'Master List'!$B$11:$D$19,3,FALSE)</f>
        <v>#N/A</v>
      </c>
      <c r="H543" t="e">
        <f t="shared" si="16"/>
        <v>#N/A</v>
      </c>
      <c r="I543" t="e">
        <f>IF(VLOOKUP('Reported Performance Table'!E543,'Master List'!$B$45:$D$143,3,FALSE)="","No",VLOOKUP('Reported Performance Table'!E543,'Master List'!$B$45:$D$143,3,FALSE))</f>
        <v>#N/A</v>
      </c>
      <c r="J543" s="164" t="str">
        <f>IF('Reported Performance Table'!E543="","",
  IF('Reported Performance Table'!F543="Yes",
   IF('Reported Performance Table'!G543="Premium","Premium_LUNA_CCT","LUNA_CCT"),
   IF('Reported Performance Table'!C543="Outdoor Luminaires",
    IF(OR('Reported Performance Table'!E543="Fuel Pump Canopy Luminaires",'Reported Performance Table'!E543="Sports Lighting"),
     IF('Reported Performance Table'!G543="Premium","Premium_Sports_and_Fuel_Pump_CCT", "Sports_and_Fuel_Pump_CCT"),
     IF('Reported Performance Table'!G543="Premium","Premium_Outdoor_CCT","Outdoor_CCT")),
    IF('Reported Performance Table'!G543="Premium","Premium_CCT","Reported_CCT"))))</f>
        <v/>
      </c>
      <c r="K543" t="str">
        <f>IF('Reported Performance Table'!E543="","",IF(J543="LUNA_CCT",VLOOKUP('Reported Performance Table'!E543,'Master List'!$B$45:$E$143,4,FALSE),"Reported_BUG"))</f>
        <v/>
      </c>
      <c r="L543" t="str">
        <f>IF('Reported Performance Table'!E543="","",IF(AND('Reported Performance Table'!$F543="Yes",OR('Reported Performance Table'!$E543='Master List'!$B$45,'Reported Performance Table'!$E543='Master List'!$B$46,'Reported Performance Table'!$E543='Master List'!$B$47,'Reported Performance Table'!$E543='Master List'!$B$49,'Reported Performance Table'!$E543='Master List'!$B$51,'Reported Performance Table'!$E543='Master List'!$B$115,'Reported Performance Table'!$E543='Master List'!$B$118,'Reported Performance Table'!$E543='Master List'!$B$142)),"LUNA_Dimming","Dimming_Capability_and_Range"))</f>
        <v/>
      </c>
      <c r="M543" s="100" t="e">
        <f>'Reported Performance Table'!#REF!</f>
        <v>#REF!</v>
      </c>
      <c r="N543" s="100" t="e">
        <f>'Reported Performance Table'!#REF!</f>
        <v>#REF!</v>
      </c>
      <c r="O543" s="100" t="e">
        <f>'Reported Performance Table'!#REF!</f>
        <v>#REF!</v>
      </c>
      <c r="P543" t="str">
        <f t="shared" si="17"/>
        <v>No</v>
      </c>
    </row>
    <row r="544" spans="1:16" x14ac:dyDescent="0.25">
      <c r="A544" s="54">
        <v>551</v>
      </c>
      <c r="B544" s="55"/>
      <c r="D544" s="21" t="e">
        <f>VLOOKUP('Reported Performance Table'!D544,'Master List'!$B$22:$C$41,2,FALSE)</f>
        <v>#N/A</v>
      </c>
      <c r="E544" t="e">
        <f>VLOOKUP('Reported Performance Table'!E544,'Master List'!$B$45:$C$143,2,FALSE)</f>
        <v>#N/A</v>
      </c>
      <c r="F544" t="e">
        <f>VLOOKUP('Reported Performance Table'!D544,'Master List'!$B$22:$D$42,3,FALSE)</f>
        <v>#N/A</v>
      </c>
      <c r="G544" s="92" t="e">
        <f>VLOOKUP('Reported Performance Table'!C544,'Master List'!$B$11:$D$19,3,FALSE)</f>
        <v>#N/A</v>
      </c>
      <c r="H544" t="e">
        <f t="shared" si="16"/>
        <v>#N/A</v>
      </c>
      <c r="I544" t="e">
        <f>IF(VLOOKUP('Reported Performance Table'!E544,'Master List'!$B$45:$D$143,3,FALSE)="","No",VLOOKUP('Reported Performance Table'!E544,'Master List'!$B$45:$D$143,3,FALSE))</f>
        <v>#N/A</v>
      </c>
      <c r="J544" s="164" t="str">
        <f>IF('Reported Performance Table'!E544="","",
  IF('Reported Performance Table'!F544="Yes",
   IF('Reported Performance Table'!G544="Premium","Premium_LUNA_CCT","LUNA_CCT"),
   IF('Reported Performance Table'!C544="Outdoor Luminaires",
    IF(OR('Reported Performance Table'!E544="Fuel Pump Canopy Luminaires",'Reported Performance Table'!E544="Sports Lighting"),
     IF('Reported Performance Table'!G544="Premium","Premium_Sports_and_Fuel_Pump_CCT", "Sports_and_Fuel_Pump_CCT"),
     IF('Reported Performance Table'!G544="Premium","Premium_Outdoor_CCT","Outdoor_CCT")),
    IF('Reported Performance Table'!G544="Premium","Premium_CCT","Reported_CCT"))))</f>
        <v/>
      </c>
      <c r="K544" t="str">
        <f>IF('Reported Performance Table'!E544="","",IF(J544="LUNA_CCT",VLOOKUP('Reported Performance Table'!E544,'Master List'!$B$45:$E$143,4,FALSE),"Reported_BUG"))</f>
        <v/>
      </c>
      <c r="L544" t="str">
        <f>IF('Reported Performance Table'!E544="","",IF(AND('Reported Performance Table'!$F544="Yes",OR('Reported Performance Table'!$E544='Master List'!$B$45,'Reported Performance Table'!$E544='Master List'!$B$46,'Reported Performance Table'!$E544='Master List'!$B$47,'Reported Performance Table'!$E544='Master List'!$B$49,'Reported Performance Table'!$E544='Master List'!$B$51,'Reported Performance Table'!$E544='Master List'!$B$115,'Reported Performance Table'!$E544='Master List'!$B$118,'Reported Performance Table'!$E544='Master List'!$B$142)),"LUNA_Dimming","Dimming_Capability_and_Range"))</f>
        <v/>
      </c>
      <c r="M544" s="100" t="e">
        <f>'Reported Performance Table'!#REF!</f>
        <v>#REF!</v>
      </c>
      <c r="N544" s="100" t="e">
        <f>'Reported Performance Table'!#REF!</f>
        <v>#REF!</v>
      </c>
      <c r="O544" s="100" t="e">
        <f>'Reported Performance Table'!#REF!</f>
        <v>#REF!</v>
      </c>
      <c r="P544" t="str">
        <f t="shared" si="17"/>
        <v>No</v>
      </c>
    </row>
    <row r="545" spans="1:16" x14ac:dyDescent="0.25">
      <c r="A545" s="54">
        <v>552</v>
      </c>
      <c r="B545" s="55"/>
      <c r="D545" s="21" t="e">
        <f>VLOOKUP('Reported Performance Table'!D545,'Master List'!$B$22:$C$41,2,FALSE)</f>
        <v>#N/A</v>
      </c>
      <c r="E545" t="e">
        <f>VLOOKUP('Reported Performance Table'!E545,'Master List'!$B$45:$C$143,2,FALSE)</f>
        <v>#N/A</v>
      </c>
      <c r="F545" t="e">
        <f>VLOOKUP('Reported Performance Table'!D545,'Master List'!$B$22:$D$42,3,FALSE)</f>
        <v>#N/A</v>
      </c>
      <c r="G545" s="92" t="e">
        <f>VLOOKUP('Reported Performance Table'!C545,'Master List'!$B$11:$D$19,3,FALSE)</f>
        <v>#N/A</v>
      </c>
      <c r="H545" t="e">
        <f t="shared" si="16"/>
        <v>#N/A</v>
      </c>
      <c r="I545" t="e">
        <f>IF(VLOOKUP('Reported Performance Table'!E545,'Master List'!$B$45:$D$143,3,FALSE)="","No",VLOOKUP('Reported Performance Table'!E545,'Master List'!$B$45:$D$143,3,FALSE))</f>
        <v>#N/A</v>
      </c>
      <c r="J545" s="164" t="str">
        <f>IF('Reported Performance Table'!E545="","",
  IF('Reported Performance Table'!F545="Yes",
   IF('Reported Performance Table'!G545="Premium","Premium_LUNA_CCT","LUNA_CCT"),
   IF('Reported Performance Table'!C545="Outdoor Luminaires",
    IF(OR('Reported Performance Table'!E545="Fuel Pump Canopy Luminaires",'Reported Performance Table'!E545="Sports Lighting"),
     IF('Reported Performance Table'!G545="Premium","Premium_Sports_and_Fuel_Pump_CCT", "Sports_and_Fuel_Pump_CCT"),
     IF('Reported Performance Table'!G545="Premium","Premium_Outdoor_CCT","Outdoor_CCT")),
    IF('Reported Performance Table'!G545="Premium","Premium_CCT","Reported_CCT"))))</f>
        <v/>
      </c>
      <c r="K545" t="str">
        <f>IF('Reported Performance Table'!E545="","",IF(J545="LUNA_CCT",VLOOKUP('Reported Performance Table'!E545,'Master List'!$B$45:$E$143,4,FALSE),"Reported_BUG"))</f>
        <v/>
      </c>
      <c r="L545" t="str">
        <f>IF('Reported Performance Table'!E545="","",IF(AND('Reported Performance Table'!$F545="Yes",OR('Reported Performance Table'!$E545='Master List'!$B$45,'Reported Performance Table'!$E545='Master List'!$B$46,'Reported Performance Table'!$E545='Master List'!$B$47,'Reported Performance Table'!$E545='Master List'!$B$49,'Reported Performance Table'!$E545='Master List'!$B$51,'Reported Performance Table'!$E545='Master List'!$B$115,'Reported Performance Table'!$E545='Master List'!$B$118,'Reported Performance Table'!$E545='Master List'!$B$142)),"LUNA_Dimming","Dimming_Capability_and_Range"))</f>
        <v/>
      </c>
      <c r="M545" s="100" t="e">
        <f>'Reported Performance Table'!#REF!</f>
        <v>#REF!</v>
      </c>
      <c r="N545" s="100" t="e">
        <f>'Reported Performance Table'!#REF!</f>
        <v>#REF!</v>
      </c>
      <c r="O545" s="100" t="e">
        <f>'Reported Performance Table'!#REF!</f>
        <v>#REF!</v>
      </c>
      <c r="P545" t="str">
        <f t="shared" si="17"/>
        <v>No</v>
      </c>
    </row>
    <row r="546" spans="1:16" x14ac:dyDescent="0.25">
      <c r="A546" s="54">
        <v>553</v>
      </c>
      <c r="B546" s="55"/>
      <c r="D546" s="21" t="e">
        <f>VLOOKUP('Reported Performance Table'!D546,'Master List'!$B$22:$C$41,2,FALSE)</f>
        <v>#N/A</v>
      </c>
      <c r="E546" t="e">
        <f>VLOOKUP('Reported Performance Table'!E546,'Master List'!$B$45:$C$143,2,FALSE)</f>
        <v>#N/A</v>
      </c>
      <c r="F546" t="e">
        <f>VLOOKUP('Reported Performance Table'!D546,'Master List'!$B$22:$D$42,3,FALSE)</f>
        <v>#N/A</v>
      </c>
      <c r="G546" s="92" t="e">
        <f>VLOOKUP('Reported Performance Table'!C546,'Master List'!$B$11:$D$19,3,FALSE)</f>
        <v>#N/A</v>
      </c>
      <c r="H546" t="e">
        <f t="shared" si="16"/>
        <v>#N/A</v>
      </c>
      <c r="I546" t="e">
        <f>IF(VLOOKUP('Reported Performance Table'!E546,'Master List'!$B$45:$D$143,3,FALSE)="","No",VLOOKUP('Reported Performance Table'!E546,'Master List'!$B$45:$D$143,3,FALSE))</f>
        <v>#N/A</v>
      </c>
      <c r="J546" s="164" t="str">
        <f>IF('Reported Performance Table'!E546="","",
  IF('Reported Performance Table'!F546="Yes",
   IF('Reported Performance Table'!G546="Premium","Premium_LUNA_CCT","LUNA_CCT"),
   IF('Reported Performance Table'!C546="Outdoor Luminaires",
    IF(OR('Reported Performance Table'!E546="Fuel Pump Canopy Luminaires",'Reported Performance Table'!E546="Sports Lighting"),
     IF('Reported Performance Table'!G546="Premium","Premium_Sports_and_Fuel_Pump_CCT", "Sports_and_Fuel_Pump_CCT"),
     IF('Reported Performance Table'!G546="Premium","Premium_Outdoor_CCT","Outdoor_CCT")),
    IF('Reported Performance Table'!G546="Premium","Premium_CCT","Reported_CCT"))))</f>
        <v/>
      </c>
      <c r="K546" t="str">
        <f>IF('Reported Performance Table'!E546="","",IF(J546="LUNA_CCT",VLOOKUP('Reported Performance Table'!E546,'Master List'!$B$45:$E$143,4,FALSE),"Reported_BUG"))</f>
        <v/>
      </c>
      <c r="L546" t="str">
        <f>IF('Reported Performance Table'!E546="","",IF(AND('Reported Performance Table'!$F546="Yes",OR('Reported Performance Table'!$E546='Master List'!$B$45,'Reported Performance Table'!$E546='Master List'!$B$46,'Reported Performance Table'!$E546='Master List'!$B$47,'Reported Performance Table'!$E546='Master List'!$B$49,'Reported Performance Table'!$E546='Master List'!$B$51,'Reported Performance Table'!$E546='Master List'!$B$115,'Reported Performance Table'!$E546='Master List'!$B$118,'Reported Performance Table'!$E546='Master List'!$B$142)),"LUNA_Dimming","Dimming_Capability_and_Range"))</f>
        <v/>
      </c>
      <c r="M546" s="100" t="e">
        <f>'Reported Performance Table'!#REF!</f>
        <v>#REF!</v>
      </c>
      <c r="N546" s="100" t="e">
        <f>'Reported Performance Table'!#REF!</f>
        <v>#REF!</v>
      </c>
      <c r="O546" s="100" t="e">
        <f>'Reported Performance Table'!#REF!</f>
        <v>#REF!</v>
      </c>
      <c r="P546" t="str">
        <f t="shared" si="17"/>
        <v>No</v>
      </c>
    </row>
    <row r="547" spans="1:16" x14ac:dyDescent="0.25">
      <c r="A547" s="54">
        <v>554</v>
      </c>
      <c r="B547" s="55"/>
      <c r="D547" s="21" t="e">
        <f>VLOOKUP('Reported Performance Table'!D547,'Master List'!$B$22:$C$41,2,FALSE)</f>
        <v>#N/A</v>
      </c>
      <c r="E547" t="e">
        <f>VLOOKUP('Reported Performance Table'!E547,'Master List'!$B$45:$C$143,2,FALSE)</f>
        <v>#N/A</v>
      </c>
      <c r="F547" t="e">
        <f>VLOOKUP('Reported Performance Table'!D547,'Master List'!$B$22:$D$42,3,FALSE)</f>
        <v>#N/A</v>
      </c>
      <c r="G547" s="92" t="e">
        <f>VLOOKUP('Reported Performance Table'!C547,'Master List'!$B$11:$D$19,3,FALSE)</f>
        <v>#N/A</v>
      </c>
      <c r="H547" t="e">
        <f t="shared" si="16"/>
        <v>#N/A</v>
      </c>
      <c r="I547" t="e">
        <f>IF(VLOOKUP('Reported Performance Table'!E547,'Master List'!$B$45:$D$143,3,FALSE)="","No",VLOOKUP('Reported Performance Table'!E547,'Master List'!$B$45:$D$143,3,FALSE))</f>
        <v>#N/A</v>
      </c>
      <c r="J547" s="164" t="str">
        <f>IF('Reported Performance Table'!E547="","",
  IF('Reported Performance Table'!F547="Yes",
   IF('Reported Performance Table'!G547="Premium","Premium_LUNA_CCT","LUNA_CCT"),
   IF('Reported Performance Table'!C547="Outdoor Luminaires",
    IF(OR('Reported Performance Table'!E547="Fuel Pump Canopy Luminaires",'Reported Performance Table'!E547="Sports Lighting"),
     IF('Reported Performance Table'!G547="Premium","Premium_Sports_and_Fuel_Pump_CCT", "Sports_and_Fuel_Pump_CCT"),
     IF('Reported Performance Table'!G547="Premium","Premium_Outdoor_CCT","Outdoor_CCT")),
    IF('Reported Performance Table'!G547="Premium","Premium_CCT","Reported_CCT"))))</f>
        <v/>
      </c>
      <c r="K547" t="str">
        <f>IF('Reported Performance Table'!E547="","",IF(J547="LUNA_CCT",VLOOKUP('Reported Performance Table'!E547,'Master List'!$B$45:$E$143,4,FALSE),"Reported_BUG"))</f>
        <v/>
      </c>
      <c r="L547" t="str">
        <f>IF('Reported Performance Table'!E547="","",IF(AND('Reported Performance Table'!$F547="Yes",OR('Reported Performance Table'!$E547='Master List'!$B$45,'Reported Performance Table'!$E547='Master List'!$B$46,'Reported Performance Table'!$E547='Master List'!$B$47,'Reported Performance Table'!$E547='Master List'!$B$49,'Reported Performance Table'!$E547='Master List'!$B$51,'Reported Performance Table'!$E547='Master List'!$B$115,'Reported Performance Table'!$E547='Master List'!$B$118,'Reported Performance Table'!$E547='Master List'!$B$142)),"LUNA_Dimming","Dimming_Capability_and_Range"))</f>
        <v/>
      </c>
      <c r="M547" s="100" t="e">
        <f>'Reported Performance Table'!#REF!</f>
        <v>#REF!</v>
      </c>
      <c r="N547" s="100" t="e">
        <f>'Reported Performance Table'!#REF!</f>
        <v>#REF!</v>
      </c>
      <c r="O547" s="100" t="e">
        <f>'Reported Performance Table'!#REF!</f>
        <v>#REF!</v>
      </c>
      <c r="P547" t="str">
        <f t="shared" si="17"/>
        <v>No</v>
      </c>
    </row>
    <row r="548" spans="1:16" x14ac:dyDescent="0.25">
      <c r="A548" s="54">
        <v>555</v>
      </c>
      <c r="B548" s="55"/>
      <c r="D548" s="21" t="e">
        <f>VLOOKUP('Reported Performance Table'!D548,'Master List'!$B$22:$C$41,2,FALSE)</f>
        <v>#N/A</v>
      </c>
      <c r="E548" t="e">
        <f>VLOOKUP('Reported Performance Table'!E548,'Master List'!$B$45:$C$143,2,FALSE)</f>
        <v>#N/A</v>
      </c>
      <c r="F548" t="e">
        <f>VLOOKUP('Reported Performance Table'!D548,'Master List'!$B$22:$D$42,3,FALSE)</f>
        <v>#N/A</v>
      </c>
      <c r="G548" s="92" t="e">
        <f>VLOOKUP('Reported Performance Table'!C548,'Master List'!$B$11:$D$19,3,FALSE)</f>
        <v>#N/A</v>
      </c>
      <c r="H548" t="e">
        <f t="shared" si="16"/>
        <v>#N/A</v>
      </c>
      <c r="I548" t="e">
        <f>IF(VLOOKUP('Reported Performance Table'!E548,'Master List'!$B$45:$D$143,3,FALSE)="","No",VLOOKUP('Reported Performance Table'!E548,'Master List'!$B$45:$D$143,3,FALSE))</f>
        <v>#N/A</v>
      </c>
      <c r="J548" s="164" t="str">
        <f>IF('Reported Performance Table'!E548="","",
  IF('Reported Performance Table'!F548="Yes",
   IF('Reported Performance Table'!G548="Premium","Premium_LUNA_CCT","LUNA_CCT"),
   IF('Reported Performance Table'!C548="Outdoor Luminaires",
    IF(OR('Reported Performance Table'!E548="Fuel Pump Canopy Luminaires",'Reported Performance Table'!E548="Sports Lighting"),
     IF('Reported Performance Table'!G548="Premium","Premium_Sports_and_Fuel_Pump_CCT", "Sports_and_Fuel_Pump_CCT"),
     IF('Reported Performance Table'!G548="Premium","Premium_Outdoor_CCT","Outdoor_CCT")),
    IF('Reported Performance Table'!G548="Premium","Premium_CCT","Reported_CCT"))))</f>
        <v/>
      </c>
      <c r="K548" t="str">
        <f>IF('Reported Performance Table'!E548="","",IF(J548="LUNA_CCT",VLOOKUP('Reported Performance Table'!E548,'Master List'!$B$45:$E$143,4,FALSE),"Reported_BUG"))</f>
        <v/>
      </c>
      <c r="L548" t="str">
        <f>IF('Reported Performance Table'!E548="","",IF(AND('Reported Performance Table'!$F548="Yes",OR('Reported Performance Table'!$E548='Master List'!$B$45,'Reported Performance Table'!$E548='Master List'!$B$46,'Reported Performance Table'!$E548='Master List'!$B$47,'Reported Performance Table'!$E548='Master List'!$B$49,'Reported Performance Table'!$E548='Master List'!$B$51,'Reported Performance Table'!$E548='Master List'!$B$115,'Reported Performance Table'!$E548='Master List'!$B$118,'Reported Performance Table'!$E548='Master List'!$B$142)),"LUNA_Dimming","Dimming_Capability_and_Range"))</f>
        <v/>
      </c>
      <c r="M548" s="100" t="e">
        <f>'Reported Performance Table'!#REF!</f>
        <v>#REF!</v>
      </c>
      <c r="N548" s="100" t="e">
        <f>'Reported Performance Table'!#REF!</f>
        <v>#REF!</v>
      </c>
      <c r="O548" s="100" t="e">
        <f>'Reported Performance Table'!#REF!</f>
        <v>#REF!</v>
      </c>
      <c r="P548" t="str">
        <f t="shared" si="17"/>
        <v>No</v>
      </c>
    </row>
    <row r="549" spans="1:16" x14ac:dyDescent="0.25">
      <c r="A549" s="54">
        <v>556</v>
      </c>
      <c r="B549" s="55"/>
      <c r="D549" s="21" t="e">
        <f>VLOOKUP('Reported Performance Table'!D549,'Master List'!$B$22:$C$41,2,FALSE)</f>
        <v>#N/A</v>
      </c>
      <c r="E549" t="e">
        <f>VLOOKUP('Reported Performance Table'!E549,'Master List'!$B$45:$C$143,2,FALSE)</f>
        <v>#N/A</v>
      </c>
      <c r="F549" t="e">
        <f>VLOOKUP('Reported Performance Table'!D549,'Master List'!$B$22:$D$42,3,FALSE)</f>
        <v>#N/A</v>
      </c>
      <c r="G549" s="92" t="e">
        <f>VLOOKUP('Reported Performance Table'!C549,'Master List'!$B$11:$D$19,3,FALSE)</f>
        <v>#N/A</v>
      </c>
      <c r="H549" t="e">
        <f t="shared" si="16"/>
        <v>#N/A</v>
      </c>
      <c r="I549" t="e">
        <f>IF(VLOOKUP('Reported Performance Table'!E549,'Master List'!$B$45:$D$143,3,FALSE)="","No",VLOOKUP('Reported Performance Table'!E549,'Master List'!$B$45:$D$143,3,FALSE))</f>
        <v>#N/A</v>
      </c>
      <c r="J549" s="164" t="str">
        <f>IF('Reported Performance Table'!E549="","",
  IF('Reported Performance Table'!F549="Yes",
   IF('Reported Performance Table'!G549="Premium","Premium_LUNA_CCT","LUNA_CCT"),
   IF('Reported Performance Table'!C549="Outdoor Luminaires",
    IF(OR('Reported Performance Table'!E549="Fuel Pump Canopy Luminaires",'Reported Performance Table'!E549="Sports Lighting"),
     IF('Reported Performance Table'!G549="Premium","Premium_Sports_and_Fuel_Pump_CCT", "Sports_and_Fuel_Pump_CCT"),
     IF('Reported Performance Table'!G549="Premium","Premium_Outdoor_CCT","Outdoor_CCT")),
    IF('Reported Performance Table'!G549="Premium","Premium_CCT","Reported_CCT"))))</f>
        <v/>
      </c>
      <c r="K549" t="str">
        <f>IF('Reported Performance Table'!E549="","",IF(J549="LUNA_CCT",VLOOKUP('Reported Performance Table'!E549,'Master List'!$B$45:$E$143,4,FALSE),"Reported_BUG"))</f>
        <v/>
      </c>
      <c r="L549" t="str">
        <f>IF('Reported Performance Table'!E549="","",IF(AND('Reported Performance Table'!$F549="Yes",OR('Reported Performance Table'!$E549='Master List'!$B$45,'Reported Performance Table'!$E549='Master List'!$B$46,'Reported Performance Table'!$E549='Master List'!$B$47,'Reported Performance Table'!$E549='Master List'!$B$49,'Reported Performance Table'!$E549='Master List'!$B$51,'Reported Performance Table'!$E549='Master List'!$B$115,'Reported Performance Table'!$E549='Master List'!$B$118,'Reported Performance Table'!$E549='Master List'!$B$142)),"LUNA_Dimming","Dimming_Capability_and_Range"))</f>
        <v/>
      </c>
      <c r="M549" s="100" t="e">
        <f>'Reported Performance Table'!#REF!</f>
        <v>#REF!</v>
      </c>
      <c r="N549" s="100" t="e">
        <f>'Reported Performance Table'!#REF!</f>
        <v>#REF!</v>
      </c>
      <c r="O549" s="100" t="e">
        <f>'Reported Performance Table'!#REF!</f>
        <v>#REF!</v>
      </c>
      <c r="P549" t="str">
        <f t="shared" si="17"/>
        <v>No</v>
      </c>
    </row>
    <row r="550" spans="1:16" x14ac:dyDescent="0.25">
      <c r="A550" s="54">
        <v>557</v>
      </c>
      <c r="B550" s="55"/>
      <c r="D550" s="21" t="e">
        <f>VLOOKUP('Reported Performance Table'!D550,'Master List'!$B$22:$C$41,2,FALSE)</f>
        <v>#N/A</v>
      </c>
      <c r="E550" t="e">
        <f>VLOOKUP('Reported Performance Table'!E550,'Master List'!$B$45:$C$143,2,FALSE)</f>
        <v>#N/A</v>
      </c>
      <c r="F550" t="e">
        <f>VLOOKUP('Reported Performance Table'!D550,'Master List'!$B$22:$D$42,3,FALSE)</f>
        <v>#N/A</v>
      </c>
      <c r="G550" s="92" t="e">
        <f>VLOOKUP('Reported Performance Table'!C550,'Master List'!$B$11:$D$19,3,FALSE)</f>
        <v>#N/A</v>
      </c>
      <c r="H550" t="e">
        <f t="shared" si="16"/>
        <v>#N/A</v>
      </c>
      <c r="I550" t="e">
        <f>IF(VLOOKUP('Reported Performance Table'!E550,'Master List'!$B$45:$D$143,3,FALSE)="","No",VLOOKUP('Reported Performance Table'!E550,'Master List'!$B$45:$D$143,3,FALSE))</f>
        <v>#N/A</v>
      </c>
      <c r="J550" s="164" t="str">
        <f>IF('Reported Performance Table'!E550="","",
  IF('Reported Performance Table'!F550="Yes",
   IF('Reported Performance Table'!G550="Premium","Premium_LUNA_CCT","LUNA_CCT"),
   IF('Reported Performance Table'!C550="Outdoor Luminaires",
    IF(OR('Reported Performance Table'!E550="Fuel Pump Canopy Luminaires",'Reported Performance Table'!E550="Sports Lighting"),
     IF('Reported Performance Table'!G550="Premium","Premium_Sports_and_Fuel_Pump_CCT", "Sports_and_Fuel_Pump_CCT"),
     IF('Reported Performance Table'!G550="Premium","Premium_Outdoor_CCT","Outdoor_CCT")),
    IF('Reported Performance Table'!G550="Premium","Premium_CCT","Reported_CCT"))))</f>
        <v/>
      </c>
      <c r="K550" t="str">
        <f>IF('Reported Performance Table'!E550="","",IF(J550="LUNA_CCT",VLOOKUP('Reported Performance Table'!E550,'Master List'!$B$45:$E$143,4,FALSE),"Reported_BUG"))</f>
        <v/>
      </c>
      <c r="L550" t="str">
        <f>IF('Reported Performance Table'!E550="","",IF(AND('Reported Performance Table'!$F550="Yes",OR('Reported Performance Table'!$E550='Master List'!$B$45,'Reported Performance Table'!$E550='Master List'!$B$46,'Reported Performance Table'!$E550='Master List'!$B$47,'Reported Performance Table'!$E550='Master List'!$B$49,'Reported Performance Table'!$E550='Master List'!$B$51,'Reported Performance Table'!$E550='Master List'!$B$115,'Reported Performance Table'!$E550='Master List'!$B$118,'Reported Performance Table'!$E550='Master List'!$B$142)),"LUNA_Dimming","Dimming_Capability_and_Range"))</f>
        <v/>
      </c>
      <c r="M550" s="100" t="e">
        <f>'Reported Performance Table'!#REF!</f>
        <v>#REF!</v>
      </c>
      <c r="N550" s="100" t="e">
        <f>'Reported Performance Table'!#REF!</f>
        <v>#REF!</v>
      </c>
      <c r="O550" s="100" t="e">
        <f>'Reported Performance Table'!#REF!</f>
        <v>#REF!</v>
      </c>
      <c r="P550" t="str">
        <f t="shared" si="17"/>
        <v>No</v>
      </c>
    </row>
    <row r="551" spans="1:16" x14ac:dyDescent="0.25">
      <c r="A551" s="54">
        <v>558</v>
      </c>
      <c r="B551" s="55"/>
      <c r="D551" s="21" t="e">
        <f>VLOOKUP('Reported Performance Table'!D551,'Master List'!$B$22:$C$41,2,FALSE)</f>
        <v>#N/A</v>
      </c>
      <c r="E551" t="e">
        <f>VLOOKUP('Reported Performance Table'!E551,'Master List'!$B$45:$C$143,2,FALSE)</f>
        <v>#N/A</v>
      </c>
      <c r="F551" t="e">
        <f>VLOOKUP('Reported Performance Table'!D551,'Master List'!$B$22:$D$42,3,FALSE)</f>
        <v>#N/A</v>
      </c>
      <c r="G551" s="92" t="e">
        <f>VLOOKUP('Reported Performance Table'!C551,'Master List'!$B$11:$D$19,3,FALSE)</f>
        <v>#N/A</v>
      </c>
      <c r="H551" t="e">
        <f t="shared" si="16"/>
        <v>#N/A</v>
      </c>
      <c r="I551" t="e">
        <f>IF(VLOOKUP('Reported Performance Table'!E551,'Master List'!$B$45:$D$143,3,FALSE)="","No",VLOOKUP('Reported Performance Table'!E551,'Master List'!$B$45:$D$143,3,FALSE))</f>
        <v>#N/A</v>
      </c>
      <c r="J551" s="164" t="str">
        <f>IF('Reported Performance Table'!E551="","",
  IF('Reported Performance Table'!F551="Yes",
   IF('Reported Performance Table'!G551="Premium","Premium_LUNA_CCT","LUNA_CCT"),
   IF('Reported Performance Table'!C551="Outdoor Luminaires",
    IF(OR('Reported Performance Table'!E551="Fuel Pump Canopy Luminaires",'Reported Performance Table'!E551="Sports Lighting"),
     IF('Reported Performance Table'!G551="Premium","Premium_Sports_and_Fuel_Pump_CCT", "Sports_and_Fuel_Pump_CCT"),
     IF('Reported Performance Table'!G551="Premium","Premium_Outdoor_CCT","Outdoor_CCT")),
    IF('Reported Performance Table'!G551="Premium","Premium_CCT","Reported_CCT"))))</f>
        <v/>
      </c>
      <c r="K551" t="str">
        <f>IF('Reported Performance Table'!E551="","",IF(J551="LUNA_CCT",VLOOKUP('Reported Performance Table'!E551,'Master List'!$B$45:$E$143,4,FALSE),"Reported_BUG"))</f>
        <v/>
      </c>
      <c r="L551" t="str">
        <f>IF('Reported Performance Table'!E551="","",IF(AND('Reported Performance Table'!$F551="Yes",OR('Reported Performance Table'!$E551='Master List'!$B$45,'Reported Performance Table'!$E551='Master List'!$B$46,'Reported Performance Table'!$E551='Master List'!$B$47,'Reported Performance Table'!$E551='Master List'!$B$49,'Reported Performance Table'!$E551='Master List'!$B$51,'Reported Performance Table'!$E551='Master List'!$B$115,'Reported Performance Table'!$E551='Master List'!$B$118,'Reported Performance Table'!$E551='Master List'!$B$142)),"LUNA_Dimming","Dimming_Capability_and_Range"))</f>
        <v/>
      </c>
      <c r="M551" s="100" t="e">
        <f>'Reported Performance Table'!#REF!</f>
        <v>#REF!</v>
      </c>
      <c r="N551" s="100" t="e">
        <f>'Reported Performance Table'!#REF!</f>
        <v>#REF!</v>
      </c>
      <c r="O551" s="100" t="e">
        <f>'Reported Performance Table'!#REF!</f>
        <v>#REF!</v>
      </c>
      <c r="P551" t="str">
        <f t="shared" si="17"/>
        <v>No</v>
      </c>
    </row>
    <row r="552" spans="1:16" x14ac:dyDescent="0.25">
      <c r="A552" s="54">
        <v>559</v>
      </c>
      <c r="B552" s="55"/>
      <c r="D552" s="21" t="e">
        <f>VLOOKUP('Reported Performance Table'!D552,'Master List'!$B$22:$C$41,2,FALSE)</f>
        <v>#N/A</v>
      </c>
      <c r="E552" t="e">
        <f>VLOOKUP('Reported Performance Table'!E552,'Master List'!$B$45:$C$143,2,FALSE)</f>
        <v>#N/A</v>
      </c>
      <c r="F552" t="e">
        <f>VLOOKUP('Reported Performance Table'!D552,'Master List'!$B$22:$D$42,3,FALSE)</f>
        <v>#N/A</v>
      </c>
      <c r="G552" s="92" t="e">
        <f>VLOOKUP('Reported Performance Table'!C552,'Master List'!$B$11:$D$19,3,FALSE)</f>
        <v>#N/A</v>
      </c>
      <c r="H552" t="e">
        <f t="shared" si="16"/>
        <v>#N/A</v>
      </c>
      <c r="I552" t="e">
        <f>IF(VLOOKUP('Reported Performance Table'!E552,'Master List'!$B$45:$D$143,3,FALSE)="","No",VLOOKUP('Reported Performance Table'!E552,'Master List'!$B$45:$D$143,3,FALSE))</f>
        <v>#N/A</v>
      </c>
      <c r="J552" s="164" t="str">
        <f>IF('Reported Performance Table'!E552="","",
  IF('Reported Performance Table'!F552="Yes",
   IF('Reported Performance Table'!G552="Premium","Premium_LUNA_CCT","LUNA_CCT"),
   IF('Reported Performance Table'!C552="Outdoor Luminaires",
    IF(OR('Reported Performance Table'!E552="Fuel Pump Canopy Luminaires",'Reported Performance Table'!E552="Sports Lighting"),
     IF('Reported Performance Table'!G552="Premium","Premium_Sports_and_Fuel_Pump_CCT", "Sports_and_Fuel_Pump_CCT"),
     IF('Reported Performance Table'!G552="Premium","Premium_Outdoor_CCT","Outdoor_CCT")),
    IF('Reported Performance Table'!G552="Premium","Premium_CCT","Reported_CCT"))))</f>
        <v/>
      </c>
      <c r="K552" t="str">
        <f>IF('Reported Performance Table'!E552="","",IF(J552="LUNA_CCT",VLOOKUP('Reported Performance Table'!E552,'Master List'!$B$45:$E$143,4,FALSE),"Reported_BUG"))</f>
        <v/>
      </c>
      <c r="L552" t="str">
        <f>IF('Reported Performance Table'!E552="","",IF(AND('Reported Performance Table'!$F552="Yes",OR('Reported Performance Table'!$E552='Master List'!$B$45,'Reported Performance Table'!$E552='Master List'!$B$46,'Reported Performance Table'!$E552='Master List'!$B$47,'Reported Performance Table'!$E552='Master List'!$B$49,'Reported Performance Table'!$E552='Master List'!$B$51,'Reported Performance Table'!$E552='Master List'!$B$115,'Reported Performance Table'!$E552='Master List'!$B$118,'Reported Performance Table'!$E552='Master List'!$B$142)),"LUNA_Dimming","Dimming_Capability_and_Range"))</f>
        <v/>
      </c>
      <c r="M552" s="100" t="e">
        <f>'Reported Performance Table'!#REF!</f>
        <v>#REF!</v>
      </c>
      <c r="N552" s="100" t="e">
        <f>'Reported Performance Table'!#REF!</f>
        <v>#REF!</v>
      </c>
      <c r="O552" s="100" t="e">
        <f>'Reported Performance Table'!#REF!</f>
        <v>#REF!</v>
      </c>
      <c r="P552" t="str">
        <f t="shared" si="17"/>
        <v>No</v>
      </c>
    </row>
    <row r="553" spans="1:16" x14ac:dyDescent="0.25">
      <c r="A553" s="54">
        <v>560</v>
      </c>
      <c r="B553" s="55"/>
      <c r="D553" s="21" t="e">
        <f>VLOOKUP('Reported Performance Table'!D553,'Master List'!$B$22:$C$41,2,FALSE)</f>
        <v>#N/A</v>
      </c>
      <c r="E553" t="e">
        <f>VLOOKUP('Reported Performance Table'!E553,'Master List'!$B$45:$C$143,2,FALSE)</f>
        <v>#N/A</v>
      </c>
      <c r="F553" t="e">
        <f>VLOOKUP('Reported Performance Table'!D553,'Master List'!$B$22:$D$42,3,FALSE)</f>
        <v>#N/A</v>
      </c>
      <c r="G553" s="92" t="e">
        <f>VLOOKUP('Reported Performance Table'!C553,'Master List'!$B$11:$D$19,3,FALSE)</f>
        <v>#N/A</v>
      </c>
      <c r="H553" t="e">
        <f t="shared" si="16"/>
        <v>#N/A</v>
      </c>
      <c r="I553" t="e">
        <f>IF(VLOOKUP('Reported Performance Table'!E553,'Master List'!$B$45:$D$143,3,FALSE)="","No",VLOOKUP('Reported Performance Table'!E553,'Master List'!$B$45:$D$143,3,FALSE))</f>
        <v>#N/A</v>
      </c>
      <c r="J553" s="164" t="str">
        <f>IF('Reported Performance Table'!E553="","",
  IF('Reported Performance Table'!F553="Yes",
   IF('Reported Performance Table'!G553="Premium","Premium_LUNA_CCT","LUNA_CCT"),
   IF('Reported Performance Table'!C553="Outdoor Luminaires",
    IF(OR('Reported Performance Table'!E553="Fuel Pump Canopy Luminaires",'Reported Performance Table'!E553="Sports Lighting"),
     IF('Reported Performance Table'!G553="Premium","Premium_Sports_and_Fuel_Pump_CCT", "Sports_and_Fuel_Pump_CCT"),
     IF('Reported Performance Table'!G553="Premium","Premium_Outdoor_CCT","Outdoor_CCT")),
    IF('Reported Performance Table'!G553="Premium","Premium_CCT","Reported_CCT"))))</f>
        <v/>
      </c>
      <c r="K553" t="str">
        <f>IF('Reported Performance Table'!E553="","",IF(J553="LUNA_CCT",VLOOKUP('Reported Performance Table'!E553,'Master List'!$B$45:$E$143,4,FALSE),"Reported_BUG"))</f>
        <v/>
      </c>
      <c r="L553" t="str">
        <f>IF('Reported Performance Table'!E553="","",IF(AND('Reported Performance Table'!$F553="Yes",OR('Reported Performance Table'!$E553='Master List'!$B$45,'Reported Performance Table'!$E553='Master List'!$B$46,'Reported Performance Table'!$E553='Master List'!$B$47,'Reported Performance Table'!$E553='Master List'!$B$49,'Reported Performance Table'!$E553='Master List'!$B$51,'Reported Performance Table'!$E553='Master List'!$B$115,'Reported Performance Table'!$E553='Master List'!$B$118,'Reported Performance Table'!$E553='Master List'!$B$142)),"LUNA_Dimming","Dimming_Capability_and_Range"))</f>
        <v/>
      </c>
      <c r="M553" s="100" t="e">
        <f>'Reported Performance Table'!#REF!</f>
        <v>#REF!</v>
      </c>
      <c r="N553" s="100" t="e">
        <f>'Reported Performance Table'!#REF!</f>
        <v>#REF!</v>
      </c>
      <c r="O553" s="100" t="e">
        <f>'Reported Performance Table'!#REF!</f>
        <v>#REF!</v>
      </c>
      <c r="P553" t="str">
        <f t="shared" si="17"/>
        <v>No</v>
      </c>
    </row>
    <row r="554" spans="1:16" x14ac:dyDescent="0.25">
      <c r="A554" s="54">
        <v>561</v>
      </c>
      <c r="B554" s="55"/>
      <c r="D554" s="21" t="e">
        <f>VLOOKUP('Reported Performance Table'!D554,'Master List'!$B$22:$C$41,2,FALSE)</f>
        <v>#N/A</v>
      </c>
      <c r="E554" t="e">
        <f>VLOOKUP('Reported Performance Table'!E554,'Master List'!$B$45:$C$143,2,FALSE)</f>
        <v>#N/A</v>
      </c>
      <c r="F554" t="e">
        <f>VLOOKUP('Reported Performance Table'!D554,'Master List'!$B$22:$D$42,3,FALSE)</f>
        <v>#N/A</v>
      </c>
      <c r="G554" s="92" t="e">
        <f>VLOOKUP('Reported Performance Table'!C554,'Master List'!$B$11:$D$19,3,FALSE)</f>
        <v>#N/A</v>
      </c>
      <c r="H554" t="e">
        <f t="shared" si="16"/>
        <v>#N/A</v>
      </c>
      <c r="I554" t="e">
        <f>IF(VLOOKUP('Reported Performance Table'!E554,'Master List'!$B$45:$D$143,3,FALSE)="","No",VLOOKUP('Reported Performance Table'!E554,'Master List'!$B$45:$D$143,3,FALSE))</f>
        <v>#N/A</v>
      </c>
      <c r="J554" s="164" t="str">
        <f>IF('Reported Performance Table'!E554="","",
  IF('Reported Performance Table'!F554="Yes",
   IF('Reported Performance Table'!G554="Premium","Premium_LUNA_CCT","LUNA_CCT"),
   IF('Reported Performance Table'!C554="Outdoor Luminaires",
    IF(OR('Reported Performance Table'!E554="Fuel Pump Canopy Luminaires",'Reported Performance Table'!E554="Sports Lighting"),
     IF('Reported Performance Table'!G554="Premium","Premium_Sports_and_Fuel_Pump_CCT", "Sports_and_Fuel_Pump_CCT"),
     IF('Reported Performance Table'!G554="Premium","Premium_Outdoor_CCT","Outdoor_CCT")),
    IF('Reported Performance Table'!G554="Premium","Premium_CCT","Reported_CCT"))))</f>
        <v/>
      </c>
      <c r="K554" t="str">
        <f>IF('Reported Performance Table'!E554="","",IF(J554="LUNA_CCT",VLOOKUP('Reported Performance Table'!E554,'Master List'!$B$45:$E$143,4,FALSE),"Reported_BUG"))</f>
        <v/>
      </c>
      <c r="L554" t="str">
        <f>IF('Reported Performance Table'!E554="","",IF(AND('Reported Performance Table'!$F554="Yes",OR('Reported Performance Table'!$E554='Master List'!$B$45,'Reported Performance Table'!$E554='Master List'!$B$46,'Reported Performance Table'!$E554='Master List'!$B$47,'Reported Performance Table'!$E554='Master List'!$B$49,'Reported Performance Table'!$E554='Master List'!$B$51,'Reported Performance Table'!$E554='Master List'!$B$115,'Reported Performance Table'!$E554='Master List'!$B$118,'Reported Performance Table'!$E554='Master List'!$B$142)),"LUNA_Dimming","Dimming_Capability_and_Range"))</f>
        <v/>
      </c>
      <c r="M554" s="100" t="e">
        <f>'Reported Performance Table'!#REF!</f>
        <v>#REF!</v>
      </c>
      <c r="N554" s="100" t="e">
        <f>'Reported Performance Table'!#REF!</f>
        <v>#REF!</v>
      </c>
      <c r="O554" s="100" t="e">
        <f>'Reported Performance Table'!#REF!</f>
        <v>#REF!</v>
      </c>
      <c r="P554" t="str">
        <f t="shared" si="17"/>
        <v>No</v>
      </c>
    </row>
    <row r="555" spans="1:16" x14ac:dyDescent="0.25">
      <c r="A555" s="54">
        <v>562</v>
      </c>
      <c r="B555" s="55"/>
      <c r="D555" s="21" t="e">
        <f>VLOOKUP('Reported Performance Table'!D555,'Master List'!$B$22:$C$41,2,FALSE)</f>
        <v>#N/A</v>
      </c>
      <c r="E555" t="e">
        <f>VLOOKUP('Reported Performance Table'!E555,'Master List'!$B$45:$C$143,2,FALSE)</f>
        <v>#N/A</v>
      </c>
      <c r="F555" t="e">
        <f>VLOOKUP('Reported Performance Table'!D555,'Master List'!$B$22:$D$42,3,FALSE)</f>
        <v>#N/A</v>
      </c>
      <c r="G555" s="92" t="e">
        <f>VLOOKUP('Reported Performance Table'!C555,'Master List'!$B$11:$D$19,3,FALSE)</f>
        <v>#N/A</v>
      </c>
      <c r="H555" t="e">
        <f t="shared" si="16"/>
        <v>#N/A</v>
      </c>
      <c r="I555" t="e">
        <f>IF(VLOOKUP('Reported Performance Table'!E555,'Master List'!$B$45:$D$143,3,FALSE)="","No",VLOOKUP('Reported Performance Table'!E555,'Master List'!$B$45:$D$143,3,FALSE))</f>
        <v>#N/A</v>
      </c>
      <c r="J555" s="164" t="str">
        <f>IF('Reported Performance Table'!E555="","",
  IF('Reported Performance Table'!F555="Yes",
   IF('Reported Performance Table'!G555="Premium","Premium_LUNA_CCT","LUNA_CCT"),
   IF('Reported Performance Table'!C555="Outdoor Luminaires",
    IF(OR('Reported Performance Table'!E555="Fuel Pump Canopy Luminaires",'Reported Performance Table'!E555="Sports Lighting"),
     IF('Reported Performance Table'!G555="Premium","Premium_Sports_and_Fuel_Pump_CCT", "Sports_and_Fuel_Pump_CCT"),
     IF('Reported Performance Table'!G555="Premium","Premium_Outdoor_CCT","Outdoor_CCT")),
    IF('Reported Performance Table'!G555="Premium","Premium_CCT","Reported_CCT"))))</f>
        <v/>
      </c>
      <c r="K555" t="str">
        <f>IF('Reported Performance Table'!E555="","",IF(J555="LUNA_CCT",VLOOKUP('Reported Performance Table'!E555,'Master List'!$B$45:$E$143,4,FALSE),"Reported_BUG"))</f>
        <v/>
      </c>
      <c r="L555" t="str">
        <f>IF('Reported Performance Table'!E555="","",IF(AND('Reported Performance Table'!$F555="Yes",OR('Reported Performance Table'!$E555='Master List'!$B$45,'Reported Performance Table'!$E555='Master List'!$B$46,'Reported Performance Table'!$E555='Master List'!$B$47,'Reported Performance Table'!$E555='Master List'!$B$49,'Reported Performance Table'!$E555='Master List'!$B$51,'Reported Performance Table'!$E555='Master List'!$B$115,'Reported Performance Table'!$E555='Master List'!$B$118,'Reported Performance Table'!$E555='Master List'!$B$142)),"LUNA_Dimming","Dimming_Capability_and_Range"))</f>
        <v/>
      </c>
      <c r="M555" s="100" t="e">
        <f>'Reported Performance Table'!#REF!</f>
        <v>#REF!</v>
      </c>
      <c r="N555" s="100" t="e">
        <f>'Reported Performance Table'!#REF!</f>
        <v>#REF!</v>
      </c>
      <c r="O555" s="100" t="e">
        <f>'Reported Performance Table'!#REF!</f>
        <v>#REF!</v>
      </c>
      <c r="P555" t="str">
        <f t="shared" si="17"/>
        <v>No</v>
      </c>
    </row>
    <row r="556" spans="1:16" x14ac:dyDescent="0.25">
      <c r="A556" s="54">
        <v>563</v>
      </c>
      <c r="B556" s="55"/>
      <c r="D556" s="21" t="e">
        <f>VLOOKUP('Reported Performance Table'!D556,'Master List'!$B$22:$C$41,2,FALSE)</f>
        <v>#N/A</v>
      </c>
      <c r="E556" t="e">
        <f>VLOOKUP('Reported Performance Table'!E556,'Master List'!$B$45:$C$143,2,FALSE)</f>
        <v>#N/A</v>
      </c>
      <c r="F556" t="e">
        <f>VLOOKUP('Reported Performance Table'!D556,'Master List'!$B$22:$D$42,3,FALSE)</f>
        <v>#N/A</v>
      </c>
      <c r="G556" s="92" t="e">
        <f>VLOOKUP('Reported Performance Table'!C556,'Master List'!$B$11:$D$19,3,FALSE)</f>
        <v>#N/A</v>
      </c>
      <c r="H556" t="e">
        <f t="shared" si="16"/>
        <v>#N/A</v>
      </c>
      <c r="I556" t="e">
        <f>IF(VLOOKUP('Reported Performance Table'!E556,'Master List'!$B$45:$D$143,3,FALSE)="","No",VLOOKUP('Reported Performance Table'!E556,'Master List'!$B$45:$D$143,3,FALSE))</f>
        <v>#N/A</v>
      </c>
      <c r="J556" s="164" t="str">
        <f>IF('Reported Performance Table'!E556="","",
  IF('Reported Performance Table'!F556="Yes",
   IF('Reported Performance Table'!G556="Premium","Premium_LUNA_CCT","LUNA_CCT"),
   IF('Reported Performance Table'!C556="Outdoor Luminaires",
    IF(OR('Reported Performance Table'!E556="Fuel Pump Canopy Luminaires",'Reported Performance Table'!E556="Sports Lighting"),
     IF('Reported Performance Table'!G556="Premium","Premium_Sports_and_Fuel_Pump_CCT", "Sports_and_Fuel_Pump_CCT"),
     IF('Reported Performance Table'!G556="Premium","Premium_Outdoor_CCT","Outdoor_CCT")),
    IF('Reported Performance Table'!G556="Premium","Premium_CCT","Reported_CCT"))))</f>
        <v/>
      </c>
      <c r="K556" t="str">
        <f>IF('Reported Performance Table'!E556="","",IF(J556="LUNA_CCT",VLOOKUP('Reported Performance Table'!E556,'Master List'!$B$45:$E$143,4,FALSE),"Reported_BUG"))</f>
        <v/>
      </c>
      <c r="L556" t="str">
        <f>IF('Reported Performance Table'!E556="","",IF(AND('Reported Performance Table'!$F556="Yes",OR('Reported Performance Table'!$E556='Master List'!$B$45,'Reported Performance Table'!$E556='Master List'!$B$46,'Reported Performance Table'!$E556='Master List'!$B$47,'Reported Performance Table'!$E556='Master List'!$B$49,'Reported Performance Table'!$E556='Master List'!$B$51,'Reported Performance Table'!$E556='Master List'!$B$115,'Reported Performance Table'!$E556='Master List'!$B$118,'Reported Performance Table'!$E556='Master List'!$B$142)),"LUNA_Dimming","Dimming_Capability_and_Range"))</f>
        <v/>
      </c>
      <c r="M556" s="100" t="e">
        <f>'Reported Performance Table'!#REF!</f>
        <v>#REF!</v>
      </c>
      <c r="N556" s="100" t="e">
        <f>'Reported Performance Table'!#REF!</f>
        <v>#REF!</v>
      </c>
      <c r="O556" s="100" t="e">
        <f>'Reported Performance Table'!#REF!</f>
        <v>#REF!</v>
      </c>
      <c r="P556" t="str">
        <f t="shared" si="17"/>
        <v>No</v>
      </c>
    </row>
    <row r="557" spans="1:16" x14ac:dyDescent="0.25">
      <c r="A557" s="54">
        <v>564</v>
      </c>
      <c r="B557" s="55"/>
      <c r="D557" s="21" t="e">
        <f>VLOOKUP('Reported Performance Table'!D557,'Master List'!$B$22:$C$41,2,FALSE)</f>
        <v>#N/A</v>
      </c>
      <c r="E557" t="e">
        <f>VLOOKUP('Reported Performance Table'!E557,'Master List'!$B$45:$C$143,2,FALSE)</f>
        <v>#N/A</v>
      </c>
      <c r="F557" t="e">
        <f>VLOOKUP('Reported Performance Table'!D557,'Master List'!$B$22:$D$42,3,FALSE)</f>
        <v>#N/A</v>
      </c>
      <c r="G557" s="92" t="e">
        <f>VLOOKUP('Reported Performance Table'!C557,'Master List'!$B$11:$D$19,3,FALSE)</f>
        <v>#N/A</v>
      </c>
      <c r="H557" t="e">
        <f t="shared" si="16"/>
        <v>#N/A</v>
      </c>
      <c r="I557" t="e">
        <f>IF(VLOOKUP('Reported Performance Table'!E557,'Master List'!$B$45:$D$143,3,FALSE)="","No",VLOOKUP('Reported Performance Table'!E557,'Master List'!$B$45:$D$143,3,FALSE))</f>
        <v>#N/A</v>
      </c>
      <c r="J557" s="164" t="str">
        <f>IF('Reported Performance Table'!E557="","",
  IF('Reported Performance Table'!F557="Yes",
   IF('Reported Performance Table'!G557="Premium","Premium_LUNA_CCT","LUNA_CCT"),
   IF('Reported Performance Table'!C557="Outdoor Luminaires",
    IF(OR('Reported Performance Table'!E557="Fuel Pump Canopy Luminaires",'Reported Performance Table'!E557="Sports Lighting"),
     IF('Reported Performance Table'!G557="Premium","Premium_Sports_and_Fuel_Pump_CCT", "Sports_and_Fuel_Pump_CCT"),
     IF('Reported Performance Table'!G557="Premium","Premium_Outdoor_CCT","Outdoor_CCT")),
    IF('Reported Performance Table'!G557="Premium","Premium_CCT","Reported_CCT"))))</f>
        <v/>
      </c>
      <c r="K557" t="str">
        <f>IF('Reported Performance Table'!E557="","",IF(J557="LUNA_CCT",VLOOKUP('Reported Performance Table'!E557,'Master List'!$B$45:$E$143,4,FALSE),"Reported_BUG"))</f>
        <v/>
      </c>
      <c r="L557" t="str">
        <f>IF('Reported Performance Table'!E557="","",IF(AND('Reported Performance Table'!$F557="Yes",OR('Reported Performance Table'!$E557='Master List'!$B$45,'Reported Performance Table'!$E557='Master List'!$B$46,'Reported Performance Table'!$E557='Master List'!$B$47,'Reported Performance Table'!$E557='Master List'!$B$49,'Reported Performance Table'!$E557='Master List'!$B$51,'Reported Performance Table'!$E557='Master List'!$B$115,'Reported Performance Table'!$E557='Master List'!$B$118,'Reported Performance Table'!$E557='Master List'!$B$142)),"LUNA_Dimming","Dimming_Capability_and_Range"))</f>
        <v/>
      </c>
      <c r="M557" s="100" t="e">
        <f>'Reported Performance Table'!#REF!</f>
        <v>#REF!</v>
      </c>
      <c r="N557" s="100" t="e">
        <f>'Reported Performance Table'!#REF!</f>
        <v>#REF!</v>
      </c>
      <c r="O557" s="100" t="e">
        <f>'Reported Performance Table'!#REF!</f>
        <v>#REF!</v>
      </c>
      <c r="P557" t="str">
        <f t="shared" si="17"/>
        <v>No</v>
      </c>
    </row>
    <row r="558" spans="1:16" x14ac:dyDescent="0.25">
      <c r="A558" s="54">
        <v>565</v>
      </c>
      <c r="B558" s="55"/>
      <c r="D558" s="21" t="e">
        <f>VLOOKUP('Reported Performance Table'!D558,'Master List'!$B$22:$C$41,2,FALSE)</f>
        <v>#N/A</v>
      </c>
      <c r="E558" t="e">
        <f>VLOOKUP('Reported Performance Table'!E558,'Master List'!$B$45:$C$143,2,FALSE)</f>
        <v>#N/A</v>
      </c>
      <c r="F558" t="e">
        <f>VLOOKUP('Reported Performance Table'!D558,'Master List'!$B$22:$D$42,3,FALSE)</f>
        <v>#N/A</v>
      </c>
      <c r="G558" s="92" t="e">
        <f>VLOOKUP('Reported Performance Table'!C558,'Master List'!$B$11:$D$19,3,FALSE)</f>
        <v>#N/A</v>
      </c>
      <c r="H558" t="e">
        <f t="shared" si="16"/>
        <v>#N/A</v>
      </c>
      <c r="I558" t="e">
        <f>IF(VLOOKUP('Reported Performance Table'!E558,'Master List'!$B$45:$D$143,3,FALSE)="","No",VLOOKUP('Reported Performance Table'!E558,'Master List'!$B$45:$D$143,3,FALSE))</f>
        <v>#N/A</v>
      </c>
      <c r="J558" s="164" t="str">
        <f>IF('Reported Performance Table'!E558="","",
  IF('Reported Performance Table'!F558="Yes",
   IF('Reported Performance Table'!G558="Premium","Premium_LUNA_CCT","LUNA_CCT"),
   IF('Reported Performance Table'!C558="Outdoor Luminaires",
    IF(OR('Reported Performance Table'!E558="Fuel Pump Canopy Luminaires",'Reported Performance Table'!E558="Sports Lighting"),
     IF('Reported Performance Table'!G558="Premium","Premium_Sports_and_Fuel_Pump_CCT", "Sports_and_Fuel_Pump_CCT"),
     IF('Reported Performance Table'!G558="Premium","Premium_Outdoor_CCT","Outdoor_CCT")),
    IF('Reported Performance Table'!G558="Premium","Premium_CCT","Reported_CCT"))))</f>
        <v/>
      </c>
      <c r="K558" t="str">
        <f>IF('Reported Performance Table'!E558="","",IF(J558="LUNA_CCT",VLOOKUP('Reported Performance Table'!E558,'Master List'!$B$45:$E$143,4,FALSE),"Reported_BUG"))</f>
        <v/>
      </c>
      <c r="L558" t="str">
        <f>IF('Reported Performance Table'!E558="","",IF(AND('Reported Performance Table'!$F558="Yes",OR('Reported Performance Table'!$E558='Master List'!$B$45,'Reported Performance Table'!$E558='Master List'!$B$46,'Reported Performance Table'!$E558='Master List'!$B$47,'Reported Performance Table'!$E558='Master List'!$B$49,'Reported Performance Table'!$E558='Master List'!$B$51,'Reported Performance Table'!$E558='Master List'!$B$115,'Reported Performance Table'!$E558='Master List'!$B$118,'Reported Performance Table'!$E558='Master List'!$B$142)),"LUNA_Dimming","Dimming_Capability_and_Range"))</f>
        <v/>
      </c>
      <c r="M558" s="100" t="e">
        <f>'Reported Performance Table'!#REF!</f>
        <v>#REF!</v>
      </c>
      <c r="N558" s="100" t="e">
        <f>'Reported Performance Table'!#REF!</f>
        <v>#REF!</v>
      </c>
      <c r="O558" s="100" t="e">
        <f>'Reported Performance Table'!#REF!</f>
        <v>#REF!</v>
      </c>
      <c r="P558" t="str">
        <f t="shared" si="17"/>
        <v>No</v>
      </c>
    </row>
    <row r="559" spans="1:16" x14ac:dyDescent="0.25">
      <c r="A559" s="54">
        <v>566</v>
      </c>
      <c r="B559" s="55"/>
      <c r="D559" s="21" t="e">
        <f>VLOOKUP('Reported Performance Table'!D559,'Master List'!$B$22:$C$41,2,FALSE)</f>
        <v>#N/A</v>
      </c>
      <c r="E559" t="e">
        <f>VLOOKUP('Reported Performance Table'!E559,'Master List'!$B$45:$C$143,2,FALSE)</f>
        <v>#N/A</v>
      </c>
      <c r="F559" t="e">
        <f>VLOOKUP('Reported Performance Table'!D559,'Master List'!$B$22:$D$42,3,FALSE)</f>
        <v>#N/A</v>
      </c>
      <c r="G559" s="92" t="e">
        <f>VLOOKUP('Reported Performance Table'!C559,'Master List'!$B$11:$D$19,3,FALSE)</f>
        <v>#N/A</v>
      </c>
      <c r="H559" t="e">
        <f t="shared" si="16"/>
        <v>#N/A</v>
      </c>
      <c r="I559" t="e">
        <f>IF(VLOOKUP('Reported Performance Table'!E559,'Master List'!$B$45:$D$143,3,FALSE)="","No",VLOOKUP('Reported Performance Table'!E559,'Master List'!$B$45:$D$143,3,FALSE))</f>
        <v>#N/A</v>
      </c>
      <c r="J559" s="164" t="str">
        <f>IF('Reported Performance Table'!E559="","",
  IF('Reported Performance Table'!F559="Yes",
   IF('Reported Performance Table'!G559="Premium","Premium_LUNA_CCT","LUNA_CCT"),
   IF('Reported Performance Table'!C559="Outdoor Luminaires",
    IF(OR('Reported Performance Table'!E559="Fuel Pump Canopy Luminaires",'Reported Performance Table'!E559="Sports Lighting"),
     IF('Reported Performance Table'!G559="Premium","Premium_Sports_and_Fuel_Pump_CCT", "Sports_and_Fuel_Pump_CCT"),
     IF('Reported Performance Table'!G559="Premium","Premium_Outdoor_CCT","Outdoor_CCT")),
    IF('Reported Performance Table'!G559="Premium","Premium_CCT","Reported_CCT"))))</f>
        <v/>
      </c>
      <c r="K559" t="str">
        <f>IF('Reported Performance Table'!E559="","",IF(J559="LUNA_CCT",VLOOKUP('Reported Performance Table'!E559,'Master List'!$B$45:$E$143,4,FALSE),"Reported_BUG"))</f>
        <v/>
      </c>
      <c r="L559" t="str">
        <f>IF('Reported Performance Table'!E559="","",IF(AND('Reported Performance Table'!$F559="Yes",OR('Reported Performance Table'!$E559='Master List'!$B$45,'Reported Performance Table'!$E559='Master List'!$B$46,'Reported Performance Table'!$E559='Master List'!$B$47,'Reported Performance Table'!$E559='Master List'!$B$49,'Reported Performance Table'!$E559='Master List'!$B$51,'Reported Performance Table'!$E559='Master List'!$B$115,'Reported Performance Table'!$E559='Master List'!$B$118,'Reported Performance Table'!$E559='Master List'!$B$142)),"LUNA_Dimming","Dimming_Capability_and_Range"))</f>
        <v/>
      </c>
      <c r="M559" s="100" t="e">
        <f>'Reported Performance Table'!#REF!</f>
        <v>#REF!</v>
      </c>
      <c r="N559" s="100" t="e">
        <f>'Reported Performance Table'!#REF!</f>
        <v>#REF!</v>
      </c>
      <c r="O559" s="100" t="e">
        <f>'Reported Performance Table'!#REF!</f>
        <v>#REF!</v>
      </c>
      <c r="P559" t="str">
        <f t="shared" si="17"/>
        <v>No</v>
      </c>
    </row>
    <row r="560" spans="1:16" x14ac:dyDescent="0.25">
      <c r="A560" s="54">
        <v>567</v>
      </c>
      <c r="B560" s="55"/>
      <c r="D560" s="21" t="e">
        <f>VLOOKUP('Reported Performance Table'!D560,'Master List'!$B$22:$C$41,2,FALSE)</f>
        <v>#N/A</v>
      </c>
      <c r="E560" t="e">
        <f>VLOOKUP('Reported Performance Table'!E560,'Master List'!$B$45:$C$143,2,FALSE)</f>
        <v>#N/A</v>
      </c>
      <c r="F560" t="e">
        <f>VLOOKUP('Reported Performance Table'!D560,'Master List'!$B$22:$D$42,3,FALSE)</f>
        <v>#N/A</v>
      </c>
      <c r="G560" s="92" t="e">
        <f>VLOOKUP('Reported Performance Table'!C560,'Master List'!$B$11:$D$19,3,FALSE)</f>
        <v>#N/A</v>
      </c>
      <c r="H560" t="e">
        <f t="shared" si="16"/>
        <v>#N/A</v>
      </c>
      <c r="I560" t="e">
        <f>IF(VLOOKUP('Reported Performance Table'!E560,'Master List'!$B$45:$D$143,3,FALSE)="","No",VLOOKUP('Reported Performance Table'!E560,'Master List'!$B$45:$D$143,3,FALSE))</f>
        <v>#N/A</v>
      </c>
      <c r="J560" s="164" t="str">
        <f>IF('Reported Performance Table'!E560="","",
  IF('Reported Performance Table'!F560="Yes",
   IF('Reported Performance Table'!G560="Premium","Premium_LUNA_CCT","LUNA_CCT"),
   IF('Reported Performance Table'!C560="Outdoor Luminaires",
    IF(OR('Reported Performance Table'!E560="Fuel Pump Canopy Luminaires",'Reported Performance Table'!E560="Sports Lighting"),
     IF('Reported Performance Table'!G560="Premium","Premium_Sports_and_Fuel_Pump_CCT", "Sports_and_Fuel_Pump_CCT"),
     IF('Reported Performance Table'!G560="Premium","Premium_Outdoor_CCT","Outdoor_CCT")),
    IF('Reported Performance Table'!G560="Premium","Premium_CCT","Reported_CCT"))))</f>
        <v/>
      </c>
      <c r="K560" t="str">
        <f>IF('Reported Performance Table'!E560="","",IF(J560="LUNA_CCT",VLOOKUP('Reported Performance Table'!E560,'Master List'!$B$45:$E$143,4,FALSE),"Reported_BUG"))</f>
        <v/>
      </c>
      <c r="L560" t="str">
        <f>IF('Reported Performance Table'!E560="","",IF(AND('Reported Performance Table'!$F560="Yes",OR('Reported Performance Table'!$E560='Master List'!$B$45,'Reported Performance Table'!$E560='Master List'!$B$46,'Reported Performance Table'!$E560='Master List'!$B$47,'Reported Performance Table'!$E560='Master List'!$B$49,'Reported Performance Table'!$E560='Master List'!$B$51,'Reported Performance Table'!$E560='Master List'!$B$115,'Reported Performance Table'!$E560='Master List'!$B$118,'Reported Performance Table'!$E560='Master List'!$B$142)),"LUNA_Dimming","Dimming_Capability_and_Range"))</f>
        <v/>
      </c>
      <c r="M560" s="100" t="e">
        <f>'Reported Performance Table'!#REF!</f>
        <v>#REF!</v>
      </c>
      <c r="N560" s="100" t="e">
        <f>'Reported Performance Table'!#REF!</f>
        <v>#REF!</v>
      </c>
      <c r="O560" s="100" t="e">
        <f>'Reported Performance Table'!#REF!</f>
        <v>#REF!</v>
      </c>
      <c r="P560" t="str">
        <f t="shared" si="17"/>
        <v>No</v>
      </c>
    </row>
    <row r="561" spans="1:16" x14ac:dyDescent="0.25">
      <c r="A561" s="54">
        <v>568</v>
      </c>
      <c r="B561" s="55"/>
      <c r="D561" s="21" t="e">
        <f>VLOOKUP('Reported Performance Table'!D561,'Master List'!$B$22:$C$41,2,FALSE)</f>
        <v>#N/A</v>
      </c>
      <c r="E561" t="e">
        <f>VLOOKUP('Reported Performance Table'!E561,'Master List'!$B$45:$C$143,2,FALSE)</f>
        <v>#N/A</v>
      </c>
      <c r="F561" t="e">
        <f>VLOOKUP('Reported Performance Table'!D561,'Master List'!$B$22:$D$42,3,FALSE)</f>
        <v>#N/A</v>
      </c>
      <c r="G561" s="92" t="e">
        <f>VLOOKUP('Reported Performance Table'!C561,'Master List'!$B$11:$D$19,3,FALSE)</f>
        <v>#N/A</v>
      </c>
      <c r="H561" t="e">
        <f t="shared" si="16"/>
        <v>#N/A</v>
      </c>
      <c r="I561" t="e">
        <f>IF(VLOOKUP('Reported Performance Table'!E561,'Master List'!$B$45:$D$143,3,FALSE)="","No",VLOOKUP('Reported Performance Table'!E561,'Master List'!$B$45:$D$143,3,FALSE))</f>
        <v>#N/A</v>
      </c>
      <c r="J561" s="164" t="str">
        <f>IF('Reported Performance Table'!E561="","",
  IF('Reported Performance Table'!F561="Yes",
   IF('Reported Performance Table'!G561="Premium","Premium_LUNA_CCT","LUNA_CCT"),
   IF('Reported Performance Table'!C561="Outdoor Luminaires",
    IF(OR('Reported Performance Table'!E561="Fuel Pump Canopy Luminaires",'Reported Performance Table'!E561="Sports Lighting"),
     IF('Reported Performance Table'!G561="Premium","Premium_Sports_and_Fuel_Pump_CCT", "Sports_and_Fuel_Pump_CCT"),
     IF('Reported Performance Table'!G561="Premium","Premium_Outdoor_CCT","Outdoor_CCT")),
    IF('Reported Performance Table'!G561="Premium","Premium_CCT","Reported_CCT"))))</f>
        <v/>
      </c>
      <c r="K561" t="str">
        <f>IF('Reported Performance Table'!E561="","",IF(J561="LUNA_CCT",VLOOKUP('Reported Performance Table'!E561,'Master List'!$B$45:$E$143,4,FALSE),"Reported_BUG"))</f>
        <v/>
      </c>
      <c r="L561" t="str">
        <f>IF('Reported Performance Table'!E561="","",IF(AND('Reported Performance Table'!$F561="Yes",OR('Reported Performance Table'!$E561='Master List'!$B$45,'Reported Performance Table'!$E561='Master List'!$B$46,'Reported Performance Table'!$E561='Master List'!$B$47,'Reported Performance Table'!$E561='Master List'!$B$49,'Reported Performance Table'!$E561='Master List'!$B$51,'Reported Performance Table'!$E561='Master List'!$B$115,'Reported Performance Table'!$E561='Master List'!$B$118,'Reported Performance Table'!$E561='Master List'!$B$142)),"LUNA_Dimming","Dimming_Capability_and_Range"))</f>
        <v/>
      </c>
      <c r="M561" s="100" t="e">
        <f>'Reported Performance Table'!#REF!</f>
        <v>#REF!</v>
      </c>
      <c r="N561" s="100" t="e">
        <f>'Reported Performance Table'!#REF!</f>
        <v>#REF!</v>
      </c>
      <c r="O561" s="100" t="e">
        <f>'Reported Performance Table'!#REF!</f>
        <v>#REF!</v>
      </c>
      <c r="P561" t="str">
        <f t="shared" si="17"/>
        <v>No</v>
      </c>
    </row>
    <row r="562" spans="1:16" x14ac:dyDescent="0.25">
      <c r="A562" s="54">
        <v>569</v>
      </c>
      <c r="B562" s="55"/>
      <c r="D562" s="21" t="e">
        <f>VLOOKUP('Reported Performance Table'!D562,'Master List'!$B$22:$C$41,2,FALSE)</f>
        <v>#N/A</v>
      </c>
      <c r="E562" t="e">
        <f>VLOOKUP('Reported Performance Table'!E562,'Master List'!$B$45:$C$143,2,FALSE)</f>
        <v>#N/A</v>
      </c>
      <c r="F562" t="e">
        <f>VLOOKUP('Reported Performance Table'!D562,'Master List'!$B$22:$D$42,3,FALSE)</f>
        <v>#N/A</v>
      </c>
      <c r="G562" s="92" t="e">
        <f>VLOOKUP('Reported Performance Table'!C562,'Master List'!$B$11:$D$19,3,FALSE)</f>
        <v>#N/A</v>
      </c>
      <c r="H562" t="e">
        <f t="shared" si="16"/>
        <v>#N/A</v>
      </c>
      <c r="I562" t="e">
        <f>IF(VLOOKUP('Reported Performance Table'!E562,'Master List'!$B$45:$D$143,3,FALSE)="","No",VLOOKUP('Reported Performance Table'!E562,'Master List'!$B$45:$D$143,3,FALSE))</f>
        <v>#N/A</v>
      </c>
      <c r="J562" s="164" t="str">
        <f>IF('Reported Performance Table'!E562="","",
  IF('Reported Performance Table'!F562="Yes",
   IF('Reported Performance Table'!G562="Premium","Premium_LUNA_CCT","LUNA_CCT"),
   IF('Reported Performance Table'!C562="Outdoor Luminaires",
    IF(OR('Reported Performance Table'!E562="Fuel Pump Canopy Luminaires",'Reported Performance Table'!E562="Sports Lighting"),
     IF('Reported Performance Table'!G562="Premium","Premium_Sports_and_Fuel_Pump_CCT", "Sports_and_Fuel_Pump_CCT"),
     IF('Reported Performance Table'!G562="Premium","Premium_Outdoor_CCT","Outdoor_CCT")),
    IF('Reported Performance Table'!G562="Premium","Premium_CCT","Reported_CCT"))))</f>
        <v/>
      </c>
      <c r="K562" t="str">
        <f>IF('Reported Performance Table'!E562="","",IF(J562="LUNA_CCT",VLOOKUP('Reported Performance Table'!E562,'Master List'!$B$45:$E$143,4,FALSE),"Reported_BUG"))</f>
        <v/>
      </c>
      <c r="L562" t="str">
        <f>IF('Reported Performance Table'!E562="","",IF(AND('Reported Performance Table'!$F562="Yes",OR('Reported Performance Table'!$E562='Master List'!$B$45,'Reported Performance Table'!$E562='Master List'!$B$46,'Reported Performance Table'!$E562='Master List'!$B$47,'Reported Performance Table'!$E562='Master List'!$B$49,'Reported Performance Table'!$E562='Master List'!$B$51,'Reported Performance Table'!$E562='Master List'!$B$115,'Reported Performance Table'!$E562='Master List'!$B$118,'Reported Performance Table'!$E562='Master List'!$B$142)),"LUNA_Dimming","Dimming_Capability_and_Range"))</f>
        <v/>
      </c>
      <c r="M562" s="100" t="e">
        <f>'Reported Performance Table'!#REF!</f>
        <v>#REF!</v>
      </c>
      <c r="N562" s="100" t="e">
        <f>'Reported Performance Table'!#REF!</f>
        <v>#REF!</v>
      </c>
      <c r="O562" s="100" t="e">
        <f>'Reported Performance Table'!#REF!</f>
        <v>#REF!</v>
      </c>
      <c r="P562" t="str">
        <f t="shared" si="17"/>
        <v>No</v>
      </c>
    </row>
    <row r="563" spans="1:16" x14ac:dyDescent="0.25">
      <c r="A563" s="54">
        <v>570</v>
      </c>
      <c r="B563" s="55"/>
      <c r="D563" s="21" t="e">
        <f>VLOOKUP('Reported Performance Table'!D563,'Master List'!$B$22:$C$41,2,FALSE)</f>
        <v>#N/A</v>
      </c>
      <c r="E563" t="e">
        <f>VLOOKUP('Reported Performance Table'!E563,'Master List'!$B$45:$C$143,2,FALSE)</f>
        <v>#N/A</v>
      </c>
      <c r="F563" t="e">
        <f>VLOOKUP('Reported Performance Table'!D563,'Master List'!$B$22:$D$42,3,FALSE)</f>
        <v>#N/A</v>
      </c>
      <c r="G563" s="92" t="e">
        <f>VLOOKUP('Reported Performance Table'!C563,'Master List'!$B$11:$D$19,3,FALSE)</f>
        <v>#N/A</v>
      </c>
      <c r="H563" t="e">
        <f t="shared" si="16"/>
        <v>#N/A</v>
      </c>
      <c r="I563" t="e">
        <f>IF(VLOOKUP('Reported Performance Table'!E563,'Master List'!$B$45:$D$143,3,FALSE)="","No",VLOOKUP('Reported Performance Table'!E563,'Master List'!$B$45:$D$143,3,FALSE))</f>
        <v>#N/A</v>
      </c>
      <c r="J563" s="164" t="str">
        <f>IF('Reported Performance Table'!E563="","",
  IF('Reported Performance Table'!F563="Yes",
   IF('Reported Performance Table'!G563="Premium","Premium_LUNA_CCT","LUNA_CCT"),
   IF('Reported Performance Table'!C563="Outdoor Luminaires",
    IF(OR('Reported Performance Table'!E563="Fuel Pump Canopy Luminaires",'Reported Performance Table'!E563="Sports Lighting"),
     IF('Reported Performance Table'!G563="Premium","Premium_Sports_and_Fuel_Pump_CCT", "Sports_and_Fuel_Pump_CCT"),
     IF('Reported Performance Table'!G563="Premium","Premium_Outdoor_CCT","Outdoor_CCT")),
    IF('Reported Performance Table'!G563="Premium","Premium_CCT","Reported_CCT"))))</f>
        <v/>
      </c>
      <c r="K563" t="str">
        <f>IF('Reported Performance Table'!E563="","",IF(J563="LUNA_CCT",VLOOKUP('Reported Performance Table'!E563,'Master List'!$B$45:$E$143,4,FALSE),"Reported_BUG"))</f>
        <v/>
      </c>
      <c r="L563" t="str">
        <f>IF('Reported Performance Table'!E563="","",IF(AND('Reported Performance Table'!$F563="Yes",OR('Reported Performance Table'!$E563='Master List'!$B$45,'Reported Performance Table'!$E563='Master List'!$B$46,'Reported Performance Table'!$E563='Master List'!$B$47,'Reported Performance Table'!$E563='Master List'!$B$49,'Reported Performance Table'!$E563='Master List'!$B$51,'Reported Performance Table'!$E563='Master List'!$B$115,'Reported Performance Table'!$E563='Master List'!$B$118,'Reported Performance Table'!$E563='Master List'!$B$142)),"LUNA_Dimming","Dimming_Capability_and_Range"))</f>
        <v/>
      </c>
      <c r="M563" s="100" t="e">
        <f>'Reported Performance Table'!#REF!</f>
        <v>#REF!</v>
      </c>
      <c r="N563" s="100" t="e">
        <f>'Reported Performance Table'!#REF!</f>
        <v>#REF!</v>
      </c>
      <c r="O563" s="100" t="e">
        <f>'Reported Performance Table'!#REF!</f>
        <v>#REF!</v>
      </c>
      <c r="P563" t="str">
        <f t="shared" si="17"/>
        <v>No</v>
      </c>
    </row>
    <row r="564" spans="1:16" x14ac:dyDescent="0.25">
      <c r="A564" s="54">
        <v>571</v>
      </c>
      <c r="B564" s="55"/>
      <c r="D564" s="21" t="e">
        <f>VLOOKUP('Reported Performance Table'!D564,'Master List'!$B$22:$C$41,2,FALSE)</f>
        <v>#N/A</v>
      </c>
      <c r="E564" t="e">
        <f>VLOOKUP('Reported Performance Table'!E564,'Master List'!$B$45:$C$143,2,FALSE)</f>
        <v>#N/A</v>
      </c>
      <c r="F564" t="e">
        <f>VLOOKUP('Reported Performance Table'!D564,'Master List'!$B$22:$D$42,3,FALSE)</f>
        <v>#N/A</v>
      </c>
      <c r="G564" s="92" t="e">
        <f>VLOOKUP('Reported Performance Table'!C564,'Master List'!$B$11:$D$19,3,FALSE)</f>
        <v>#N/A</v>
      </c>
      <c r="H564" t="e">
        <f t="shared" si="16"/>
        <v>#N/A</v>
      </c>
      <c r="I564" t="e">
        <f>IF(VLOOKUP('Reported Performance Table'!E564,'Master List'!$B$45:$D$143,3,FALSE)="","No",VLOOKUP('Reported Performance Table'!E564,'Master List'!$B$45:$D$143,3,FALSE))</f>
        <v>#N/A</v>
      </c>
      <c r="J564" s="164" t="str">
        <f>IF('Reported Performance Table'!E564="","",
  IF('Reported Performance Table'!F564="Yes",
   IF('Reported Performance Table'!G564="Premium","Premium_LUNA_CCT","LUNA_CCT"),
   IF('Reported Performance Table'!C564="Outdoor Luminaires",
    IF(OR('Reported Performance Table'!E564="Fuel Pump Canopy Luminaires",'Reported Performance Table'!E564="Sports Lighting"),
     IF('Reported Performance Table'!G564="Premium","Premium_Sports_and_Fuel_Pump_CCT", "Sports_and_Fuel_Pump_CCT"),
     IF('Reported Performance Table'!G564="Premium","Premium_Outdoor_CCT","Outdoor_CCT")),
    IF('Reported Performance Table'!G564="Premium","Premium_CCT","Reported_CCT"))))</f>
        <v/>
      </c>
      <c r="K564" t="str">
        <f>IF('Reported Performance Table'!E564="","",IF(J564="LUNA_CCT",VLOOKUP('Reported Performance Table'!E564,'Master List'!$B$45:$E$143,4,FALSE),"Reported_BUG"))</f>
        <v/>
      </c>
      <c r="L564" t="str">
        <f>IF('Reported Performance Table'!E564="","",IF(AND('Reported Performance Table'!$F564="Yes",OR('Reported Performance Table'!$E564='Master List'!$B$45,'Reported Performance Table'!$E564='Master List'!$B$46,'Reported Performance Table'!$E564='Master List'!$B$47,'Reported Performance Table'!$E564='Master List'!$B$49,'Reported Performance Table'!$E564='Master List'!$B$51,'Reported Performance Table'!$E564='Master List'!$B$115,'Reported Performance Table'!$E564='Master List'!$B$118,'Reported Performance Table'!$E564='Master List'!$B$142)),"LUNA_Dimming","Dimming_Capability_and_Range"))</f>
        <v/>
      </c>
      <c r="M564" s="100" t="e">
        <f>'Reported Performance Table'!#REF!</f>
        <v>#REF!</v>
      </c>
      <c r="N564" s="100" t="e">
        <f>'Reported Performance Table'!#REF!</f>
        <v>#REF!</v>
      </c>
      <c r="O564" s="100" t="e">
        <f>'Reported Performance Table'!#REF!</f>
        <v>#REF!</v>
      </c>
      <c r="P564" t="str">
        <f t="shared" si="17"/>
        <v>No</v>
      </c>
    </row>
    <row r="565" spans="1:16" x14ac:dyDescent="0.25">
      <c r="A565" s="54">
        <v>572</v>
      </c>
      <c r="B565" s="55"/>
      <c r="D565" s="21" t="e">
        <f>VLOOKUP('Reported Performance Table'!D565,'Master List'!$B$22:$C$41,2,FALSE)</f>
        <v>#N/A</v>
      </c>
      <c r="E565" t="e">
        <f>VLOOKUP('Reported Performance Table'!E565,'Master List'!$B$45:$C$143,2,FALSE)</f>
        <v>#N/A</v>
      </c>
      <c r="F565" t="e">
        <f>VLOOKUP('Reported Performance Table'!D565,'Master List'!$B$22:$D$42,3,FALSE)</f>
        <v>#N/A</v>
      </c>
      <c r="G565" s="92" t="e">
        <f>VLOOKUP('Reported Performance Table'!C565,'Master List'!$B$11:$D$19,3,FALSE)</f>
        <v>#N/A</v>
      </c>
      <c r="H565" t="e">
        <f t="shared" si="16"/>
        <v>#N/A</v>
      </c>
      <c r="I565" t="e">
        <f>IF(VLOOKUP('Reported Performance Table'!E565,'Master List'!$B$45:$D$143,3,FALSE)="","No",VLOOKUP('Reported Performance Table'!E565,'Master List'!$B$45:$D$143,3,FALSE))</f>
        <v>#N/A</v>
      </c>
      <c r="J565" s="164" t="str">
        <f>IF('Reported Performance Table'!E565="","",
  IF('Reported Performance Table'!F565="Yes",
   IF('Reported Performance Table'!G565="Premium","Premium_LUNA_CCT","LUNA_CCT"),
   IF('Reported Performance Table'!C565="Outdoor Luminaires",
    IF(OR('Reported Performance Table'!E565="Fuel Pump Canopy Luminaires",'Reported Performance Table'!E565="Sports Lighting"),
     IF('Reported Performance Table'!G565="Premium","Premium_Sports_and_Fuel_Pump_CCT", "Sports_and_Fuel_Pump_CCT"),
     IF('Reported Performance Table'!G565="Premium","Premium_Outdoor_CCT","Outdoor_CCT")),
    IF('Reported Performance Table'!G565="Premium","Premium_CCT","Reported_CCT"))))</f>
        <v/>
      </c>
      <c r="K565" t="str">
        <f>IF('Reported Performance Table'!E565="","",IF(J565="LUNA_CCT",VLOOKUP('Reported Performance Table'!E565,'Master List'!$B$45:$E$143,4,FALSE),"Reported_BUG"))</f>
        <v/>
      </c>
      <c r="L565" t="str">
        <f>IF('Reported Performance Table'!E565="","",IF(AND('Reported Performance Table'!$F565="Yes",OR('Reported Performance Table'!$E565='Master List'!$B$45,'Reported Performance Table'!$E565='Master List'!$B$46,'Reported Performance Table'!$E565='Master List'!$B$47,'Reported Performance Table'!$E565='Master List'!$B$49,'Reported Performance Table'!$E565='Master List'!$B$51,'Reported Performance Table'!$E565='Master List'!$B$115,'Reported Performance Table'!$E565='Master List'!$B$118,'Reported Performance Table'!$E565='Master List'!$B$142)),"LUNA_Dimming","Dimming_Capability_and_Range"))</f>
        <v/>
      </c>
      <c r="M565" s="100" t="e">
        <f>'Reported Performance Table'!#REF!</f>
        <v>#REF!</v>
      </c>
      <c r="N565" s="100" t="e">
        <f>'Reported Performance Table'!#REF!</f>
        <v>#REF!</v>
      </c>
      <c r="O565" s="100" t="e">
        <f>'Reported Performance Table'!#REF!</f>
        <v>#REF!</v>
      </c>
      <c r="P565" t="str">
        <f t="shared" si="17"/>
        <v>No</v>
      </c>
    </row>
    <row r="566" spans="1:16" x14ac:dyDescent="0.25">
      <c r="A566" s="54">
        <v>573</v>
      </c>
      <c r="B566" s="55"/>
      <c r="D566" s="21" t="e">
        <f>VLOOKUP('Reported Performance Table'!D566,'Master List'!$B$22:$C$41,2,FALSE)</f>
        <v>#N/A</v>
      </c>
      <c r="E566" t="e">
        <f>VLOOKUP('Reported Performance Table'!E566,'Master List'!$B$45:$C$143,2,FALSE)</f>
        <v>#N/A</v>
      </c>
      <c r="F566" t="e">
        <f>VLOOKUP('Reported Performance Table'!D566,'Master List'!$B$22:$D$42,3,FALSE)</f>
        <v>#N/A</v>
      </c>
      <c r="G566" s="92" t="e">
        <f>VLOOKUP('Reported Performance Table'!C566,'Master List'!$B$11:$D$19,3,FALSE)</f>
        <v>#N/A</v>
      </c>
      <c r="H566" t="e">
        <f t="shared" si="16"/>
        <v>#N/A</v>
      </c>
      <c r="I566" t="e">
        <f>IF(VLOOKUP('Reported Performance Table'!E566,'Master List'!$B$45:$D$143,3,FALSE)="","No",VLOOKUP('Reported Performance Table'!E566,'Master List'!$B$45:$D$143,3,FALSE))</f>
        <v>#N/A</v>
      </c>
      <c r="J566" s="164" t="str">
        <f>IF('Reported Performance Table'!E566="","",
  IF('Reported Performance Table'!F566="Yes",
   IF('Reported Performance Table'!G566="Premium","Premium_LUNA_CCT","LUNA_CCT"),
   IF('Reported Performance Table'!C566="Outdoor Luminaires",
    IF(OR('Reported Performance Table'!E566="Fuel Pump Canopy Luminaires",'Reported Performance Table'!E566="Sports Lighting"),
     IF('Reported Performance Table'!G566="Premium","Premium_Sports_and_Fuel_Pump_CCT", "Sports_and_Fuel_Pump_CCT"),
     IF('Reported Performance Table'!G566="Premium","Premium_Outdoor_CCT","Outdoor_CCT")),
    IF('Reported Performance Table'!G566="Premium","Premium_CCT","Reported_CCT"))))</f>
        <v/>
      </c>
      <c r="K566" t="str">
        <f>IF('Reported Performance Table'!E566="","",IF(J566="LUNA_CCT",VLOOKUP('Reported Performance Table'!E566,'Master List'!$B$45:$E$143,4,FALSE),"Reported_BUG"))</f>
        <v/>
      </c>
      <c r="L566" t="str">
        <f>IF('Reported Performance Table'!E566="","",IF(AND('Reported Performance Table'!$F566="Yes",OR('Reported Performance Table'!$E566='Master List'!$B$45,'Reported Performance Table'!$E566='Master List'!$B$46,'Reported Performance Table'!$E566='Master List'!$B$47,'Reported Performance Table'!$E566='Master List'!$B$49,'Reported Performance Table'!$E566='Master List'!$B$51,'Reported Performance Table'!$E566='Master List'!$B$115,'Reported Performance Table'!$E566='Master List'!$B$118,'Reported Performance Table'!$E566='Master List'!$B$142)),"LUNA_Dimming","Dimming_Capability_and_Range"))</f>
        <v/>
      </c>
      <c r="M566" s="100" t="e">
        <f>'Reported Performance Table'!#REF!</f>
        <v>#REF!</v>
      </c>
      <c r="N566" s="100" t="e">
        <f>'Reported Performance Table'!#REF!</f>
        <v>#REF!</v>
      </c>
      <c r="O566" s="100" t="e">
        <f>'Reported Performance Table'!#REF!</f>
        <v>#REF!</v>
      </c>
      <c r="P566" t="str">
        <f t="shared" si="17"/>
        <v>No</v>
      </c>
    </row>
    <row r="567" spans="1:16" x14ac:dyDescent="0.25">
      <c r="A567" s="54">
        <v>574</v>
      </c>
      <c r="B567" s="55"/>
      <c r="D567" s="21" t="e">
        <f>VLOOKUP('Reported Performance Table'!D567,'Master List'!$B$22:$C$41,2,FALSE)</f>
        <v>#N/A</v>
      </c>
      <c r="E567" t="e">
        <f>VLOOKUP('Reported Performance Table'!E567,'Master List'!$B$45:$C$143,2,FALSE)</f>
        <v>#N/A</v>
      </c>
      <c r="F567" t="e">
        <f>VLOOKUP('Reported Performance Table'!D567,'Master List'!$B$22:$D$42,3,FALSE)</f>
        <v>#N/A</v>
      </c>
      <c r="G567" s="92" t="e">
        <f>VLOOKUP('Reported Performance Table'!C567,'Master List'!$B$11:$D$19,3,FALSE)</f>
        <v>#N/A</v>
      </c>
      <c r="H567" t="e">
        <f t="shared" si="16"/>
        <v>#N/A</v>
      </c>
      <c r="I567" t="e">
        <f>IF(VLOOKUP('Reported Performance Table'!E567,'Master List'!$B$45:$D$143,3,FALSE)="","No",VLOOKUP('Reported Performance Table'!E567,'Master List'!$B$45:$D$143,3,FALSE))</f>
        <v>#N/A</v>
      </c>
      <c r="J567" s="164" t="str">
        <f>IF('Reported Performance Table'!E567="","",
  IF('Reported Performance Table'!F567="Yes",
   IF('Reported Performance Table'!G567="Premium","Premium_LUNA_CCT","LUNA_CCT"),
   IF('Reported Performance Table'!C567="Outdoor Luminaires",
    IF(OR('Reported Performance Table'!E567="Fuel Pump Canopy Luminaires",'Reported Performance Table'!E567="Sports Lighting"),
     IF('Reported Performance Table'!G567="Premium","Premium_Sports_and_Fuel_Pump_CCT", "Sports_and_Fuel_Pump_CCT"),
     IF('Reported Performance Table'!G567="Premium","Premium_Outdoor_CCT","Outdoor_CCT")),
    IF('Reported Performance Table'!G567="Premium","Premium_CCT","Reported_CCT"))))</f>
        <v/>
      </c>
      <c r="K567" t="str">
        <f>IF('Reported Performance Table'!E567="","",IF(J567="LUNA_CCT",VLOOKUP('Reported Performance Table'!E567,'Master List'!$B$45:$E$143,4,FALSE),"Reported_BUG"))</f>
        <v/>
      </c>
      <c r="L567" t="str">
        <f>IF('Reported Performance Table'!E567="","",IF(AND('Reported Performance Table'!$F567="Yes",OR('Reported Performance Table'!$E567='Master List'!$B$45,'Reported Performance Table'!$E567='Master List'!$B$46,'Reported Performance Table'!$E567='Master List'!$B$47,'Reported Performance Table'!$E567='Master List'!$B$49,'Reported Performance Table'!$E567='Master List'!$B$51,'Reported Performance Table'!$E567='Master List'!$B$115,'Reported Performance Table'!$E567='Master List'!$B$118,'Reported Performance Table'!$E567='Master List'!$B$142)),"LUNA_Dimming","Dimming_Capability_and_Range"))</f>
        <v/>
      </c>
      <c r="M567" s="100" t="e">
        <f>'Reported Performance Table'!#REF!</f>
        <v>#REF!</v>
      </c>
      <c r="N567" s="100" t="e">
        <f>'Reported Performance Table'!#REF!</f>
        <v>#REF!</v>
      </c>
      <c r="O567" s="100" t="e">
        <f>'Reported Performance Table'!#REF!</f>
        <v>#REF!</v>
      </c>
      <c r="P567" t="str">
        <f t="shared" si="17"/>
        <v>No</v>
      </c>
    </row>
    <row r="568" spans="1:16" x14ac:dyDescent="0.25">
      <c r="A568" s="54">
        <v>575</v>
      </c>
      <c r="B568" s="55"/>
      <c r="D568" s="21" t="e">
        <f>VLOOKUP('Reported Performance Table'!D568,'Master List'!$B$22:$C$41,2,FALSE)</f>
        <v>#N/A</v>
      </c>
      <c r="E568" t="e">
        <f>VLOOKUP('Reported Performance Table'!E568,'Master List'!$B$45:$C$143,2,FALSE)</f>
        <v>#N/A</v>
      </c>
      <c r="F568" t="e">
        <f>VLOOKUP('Reported Performance Table'!D568,'Master List'!$B$22:$D$42,3,FALSE)</f>
        <v>#N/A</v>
      </c>
      <c r="G568" s="92" t="e">
        <f>VLOOKUP('Reported Performance Table'!C568,'Master List'!$B$11:$D$19,3,FALSE)</f>
        <v>#N/A</v>
      </c>
      <c r="H568" t="e">
        <f t="shared" si="16"/>
        <v>#N/A</v>
      </c>
      <c r="I568" t="e">
        <f>IF(VLOOKUP('Reported Performance Table'!E568,'Master List'!$B$45:$D$143,3,FALSE)="","No",VLOOKUP('Reported Performance Table'!E568,'Master List'!$B$45:$D$143,3,FALSE))</f>
        <v>#N/A</v>
      </c>
      <c r="J568" s="164" t="str">
        <f>IF('Reported Performance Table'!E568="","",
  IF('Reported Performance Table'!F568="Yes",
   IF('Reported Performance Table'!G568="Premium","Premium_LUNA_CCT","LUNA_CCT"),
   IF('Reported Performance Table'!C568="Outdoor Luminaires",
    IF(OR('Reported Performance Table'!E568="Fuel Pump Canopy Luminaires",'Reported Performance Table'!E568="Sports Lighting"),
     IF('Reported Performance Table'!G568="Premium","Premium_Sports_and_Fuel_Pump_CCT", "Sports_and_Fuel_Pump_CCT"),
     IF('Reported Performance Table'!G568="Premium","Premium_Outdoor_CCT","Outdoor_CCT")),
    IF('Reported Performance Table'!G568="Premium","Premium_CCT","Reported_CCT"))))</f>
        <v/>
      </c>
      <c r="K568" t="str">
        <f>IF('Reported Performance Table'!E568="","",IF(J568="LUNA_CCT",VLOOKUP('Reported Performance Table'!E568,'Master List'!$B$45:$E$143,4,FALSE),"Reported_BUG"))</f>
        <v/>
      </c>
      <c r="L568" t="str">
        <f>IF('Reported Performance Table'!E568="","",IF(AND('Reported Performance Table'!$F568="Yes",OR('Reported Performance Table'!$E568='Master List'!$B$45,'Reported Performance Table'!$E568='Master List'!$B$46,'Reported Performance Table'!$E568='Master List'!$B$47,'Reported Performance Table'!$E568='Master List'!$B$49,'Reported Performance Table'!$E568='Master List'!$B$51,'Reported Performance Table'!$E568='Master List'!$B$115,'Reported Performance Table'!$E568='Master List'!$B$118,'Reported Performance Table'!$E568='Master List'!$B$142)),"LUNA_Dimming","Dimming_Capability_and_Range"))</f>
        <v/>
      </c>
      <c r="M568" s="100" t="e">
        <f>'Reported Performance Table'!#REF!</f>
        <v>#REF!</v>
      </c>
      <c r="N568" s="100" t="e">
        <f>'Reported Performance Table'!#REF!</f>
        <v>#REF!</v>
      </c>
      <c r="O568" s="100" t="e">
        <f>'Reported Performance Table'!#REF!</f>
        <v>#REF!</v>
      </c>
      <c r="P568" t="str">
        <f t="shared" si="17"/>
        <v>No</v>
      </c>
    </row>
    <row r="569" spans="1:16" x14ac:dyDescent="0.25">
      <c r="A569" s="54">
        <v>576</v>
      </c>
      <c r="B569" s="55"/>
      <c r="D569" s="21" t="e">
        <f>VLOOKUP('Reported Performance Table'!D569,'Master List'!$B$22:$C$41,2,FALSE)</f>
        <v>#N/A</v>
      </c>
      <c r="E569" t="e">
        <f>VLOOKUP('Reported Performance Table'!E569,'Master List'!$B$45:$C$143,2,FALSE)</f>
        <v>#N/A</v>
      </c>
      <c r="F569" t="e">
        <f>VLOOKUP('Reported Performance Table'!D569,'Master List'!$B$22:$D$42,3,FALSE)</f>
        <v>#N/A</v>
      </c>
      <c r="G569" s="92" t="e">
        <f>VLOOKUP('Reported Performance Table'!C569,'Master List'!$B$11:$D$19,3,FALSE)</f>
        <v>#N/A</v>
      </c>
      <c r="H569" t="e">
        <f t="shared" si="16"/>
        <v>#N/A</v>
      </c>
      <c r="I569" t="e">
        <f>IF(VLOOKUP('Reported Performance Table'!E569,'Master List'!$B$45:$D$143,3,FALSE)="","No",VLOOKUP('Reported Performance Table'!E569,'Master List'!$B$45:$D$143,3,FALSE))</f>
        <v>#N/A</v>
      </c>
      <c r="J569" s="164" t="str">
        <f>IF('Reported Performance Table'!E569="","",
  IF('Reported Performance Table'!F569="Yes",
   IF('Reported Performance Table'!G569="Premium","Premium_LUNA_CCT","LUNA_CCT"),
   IF('Reported Performance Table'!C569="Outdoor Luminaires",
    IF(OR('Reported Performance Table'!E569="Fuel Pump Canopy Luminaires",'Reported Performance Table'!E569="Sports Lighting"),
     IF('Reported Performance Table'!G569="Premium","Premium_Sports_and_Fuel_Pump_CCT", "Sports_and_Fuel_Pump_CCT"),
     IF('Reported Performance Table'!G569="Premium","Premium_Outdoor_CCT","Outdoor_CCT")),
    IF('Reported Performance Table'!G569="Premium","Premium_CCT","Reported_CCT"))))</f>
        <v/>
      </c>
      <c r="K569" t="str">
        <f>IF('Reported Performance Table'!E569="","",IF(J569="LUNA_CCT",VLOOKUP('Reported Performance Table'!E569,'Master List'!$B$45:$E$143,4,FALSE),"Reported_BUG"))</f>
        <v/>
      </c>
      <c r="L569" t="str">
        <f>IF('Reported Performance Table'!E569="","",IF(AND('Reported Performance Table'!$F569="Yes",OR('Reported Performance Table'!$E569='Master List'!$B$45,'Reported Performance Table'!$E569='Master List'!$B$46,'Reported Performance Table'!$E569='Master List'!$B$47,'Reported Performance Table'!$E569='Master List'!$B$49,'Reported Performance Table'!$E569='Master List'!$B$51,'Reported Performance Table'!$E569='Master List'!$B$115,'Reported Performance Table'!$E569='Master List'!$B$118,'Reported Performance Table'!$E569='Master List'!$B$142)),"LUNA_Dimming","Dimming_Capability_and_Range"))</f>
        <v/>
      </c>
      <c r="M569" s="100" t="e">
        <f>'Reported Performance Table'!#REF!</f>
        <v>#REF!</v>
      </c>
      <c r="N569" s="100" t="e">
        <f>'Reported Performance Table'!#REF!</f>
        <v>#REF!</v>
      </c>
      <c r="O569" s="100" t="e">
        <f>'Reported Performance Table'!#REF!</f>
        <v>#REF!</v>
      </c>
      <c r="P569" t="str">
        <f t="shared" si="17"/>
        <v>No</v>
      </c>
    </row>
    <row r="570" spans="1:16" x14ac:dyDescent="0.25">
      <c r="A570" s="54">
        <v>577</v>
      </c>
      <c r="B570" s="55"/>
      <c r="D570" s="21" t="e">
        <f>VLOOKUP('Reported Performance Table'!D570,'Master List'!$B$22:$C$41,2,FALSE)</f>
        <v>#N/A</v>
      </c>
      <c r="E570" t="e">
        <f>VLOOKUP('Reported Performance Table'!E570,'Master List'!$B$45:$C$143,2,FALSE)</f>
        <v>#N/A</v>
      </c>
      <c r="F570" t="e">
        <f>VLOOKUP('Reported Performance Table'!D570,'Master List'!$B$22:$D$42,3,FALSE)</f>
        <v>#N/A</v>
      </c>
      <c r="G570" s="92" t="e">
        <f>VLOOKUP('Reported Performance Table'!C570,'Master List'!$B$11:$D$19,3,FALSE)</f>
        <v>#N/A</v>
      </c>
      <c r="H570" t="e">
        <f t="shared" si="16"/>
        <v>#N/A</v>
      </c>
      <c r="I570" t="e">
        <f>IF(VLOOKUP('Reported Performance Table'!E570,'Master List'!$B$45:$D$143,3,FALSE)="","No",VLOOKUP('Reported Performance Table'!E570,'Master List'!$B$45:$D$143,3,FALSE))</f>
        <v>#N/A</v>
      </c>
      <c r="J570" s="164" t="str">
        <f>IF('Reported Performance Table'!E570="","",
  IF('Reported Performance Table'!F570="Yes",
   IF('Reported Performance Table'!G570="Premium","Premium_LUNA_CCT","LUNA_CCT"),
   IF('Reported Performance Table'!C570="Outdoor Luminaires",
    IF(OR('Reported Performance Table'!E570="Fuel Pump Canopy Luminaires",'Reported Performance Table'!E570="Sports Lighting"),
     IF('Reported Performance Table'!G570="Premium","Premium_Sports_and_Fuel_Pump_CCT", "Sports_and_Fuel_Pump_CCT"),
     IF('Reported Performance Table'!G570="Premium","Premium_Outdoor_CCT","Outdoor_CCT")),
    IF('Reported Performance Table'!G570="Premium","Premium_CCT","Reported_CCT"))))</f>
        <v/>
      </c>
      <c r="K570" t="str">
        <f>IF('Reported Performance Table'!E570="","",IF(J570="LUNA_CCT",VLOOKUP('Reported Performance Table'!E570,'Master List'!$B$45:$E$143,4,FALSE),"Reported_BUG"))</f>
        <v/>
      </c>
      <c r="L570" t="str">
        <f>IF('Reported Performance Table'!E570="","",IF(AND('Reported Performance Table'!$F570="Yes",OR('Reported Performance Table'!$E570='Master List'!$B$45,'Reported Performance Table'!$E570='Master List'!$B$46,'Reported Performance Table'!$E570='Master List'!$B$47,'Reported Performance Table'!$E570='Master List'!$B$49,'Reported Performance Table'!$E570='Master List'!$B$51,'Reported Performance Table'!$E570='Master List'!$B$115,'Reported Performance Table'!$E570='Master List'!$B$118,'Reported Performance Table'!$E570='Master List'!$B$142)),"LUNA_Dimming","Dimming_Capability_and_Range"))</f>
        <v/>
      </c>
      <c r="M570" s="100" t="e">
        <f>'Reported Performance Table'!#REF!</f>
        <v>#REF!</v>
      </c>
      <c r="N570" s="100" t="e">
        <f>'Reported Performance Table'!#REF!</f>
        <v>#REF!</v>
      </c>
      <c r="O570" s="100" t="e">
        <f>'Reported Performance Table'!#REF!</f>
        <v>#REF!</v>
      </c>
      <c r="P570" t="str">
        <f t="shared" si="17"/>
        <v>No</v>
      </c>
    </row>
    <row r="571" spans="1:16" x14ac:dyDescent="0.25">
      <c r="A571" s="54">
        <v>578</v>
      </c>
      <c r="B571" s="55"/>
      <c r="D571" s="21" t="e">
        <f>VLOOKUP('Reported Performance Table'!D571,'Master List'!$B$22:$C$41,2,FALSE)</f>
        <v>#N/A</v>
      </c>
      <c r="E571" t="e">
        <f>VLOOKUP('Reported Performance Table'!E571,'Master List'!$B$45:$C$143,2,FALSE)</f>
        <v>#N/A</v>
      </c>
      <c r="F571" t="e">
        <f>VLOOKUP('Reported Performance Table'!D571,'Master List'!$B$22:$D$42,3,FALSE)</f>
        <v>#N/A</v>
      </c>
      <c r="G571" s="92" t="e">
        <f>VLOOKUP('Reported Performance Table'!C571,'Master List'!$B$11:$D$19,3,FALSE)</f>
        <v>#N/A</v>
      </c>
      <c r="H571" t="e">
        <f t="shared" si="16"/>
        <v>#N/A</v>
      </c>
      <c r="I571" t="e">
        <f>IF(VLOOKUP('Reported Performance Table'!E571,'Master List'!$B$45:$D$143,3,FALSE)="","No",VLOOKUP('Reported Performance Table'!E571,'Master List'!$B$45:$D$143,3,FALSE))</f>
        <v>#N/A</v>
      </c>
      <c r="J571" s="164" t="str">
        <f>IF('Reported Performance Table'!E571="","",
  IF('Reported Performance Table'!F571="Yes",
   IF('Reported Performance Table'!G571="Premium","Premium_LUNA_CCT","LUNA_CCT"),
   IF('Reported Performance Table'!C571="Outdoor Luminaires",
    IF(OR('Reported Performance Table'!E571="Fuel Pump Canopy Luminaires",'Reported Performance Table'!E571="Sports Lighting"),
     IF('Reported Performance Table'!G571="Premium","Premium_Sports_and_Fuel_Pump_CCT", "Sports_and_Fuel_Pump_CCT"),
     IF('Reported Performance Table'!G571="Premium","Premium_Outdoor_CCT","Outdoor_CCT")),
    IF('Reported Performance Table'!G571="Premium","Premium_CCT","Reported_CCT"))))</f>
        <v/>
      </c>
      <c r="K571" t="str">
        <f>IF('Reported Performance Table'!E571="","",IF(J571="LUNA_CCT",VLOOKUP('Reported Performance Table'!E571,'Master List'!$B$45:$E$143,4,FALSE),"Reported_BUG"))</f>
        <v/>
      </c>
      <c r="L571" t="str">
        <f>IF('Reported Performance Table'!E571="","",IF(AND('Reported Performance Table'!$F571="Yes",OR('Reported Performance Table'!$E571='Master List'!$B$45,'Reported Performance Table'!$E571='Master List'!$B$46,'Reported Performance Table'!$E571='Master List'!$B$47,'Reported Performance Table'!$E571='Master List'!$B$49,'Reported Performance Table'!$E571='Master List'!$B$51,'Reported Performance Table'!$E571='Master List'!$B$115,'Reported Performance Table'!$E571='Master List'!$B$118,'Reported Performance Table'!$E571='Master List'!$B$142)),"LUNA_Dimming","Dimming_Capability_and_Range"))</f>
        <v/>
      </c>
      <c r="M571" s="100" t="e">
        <f>'Reported Performance Table'!#REF!</f>
        <v>#REF!</v>
      </c>
      <c r="N571" s="100" t="e">
        <f>'Reported Performance Table'!#REF!</f>
        <v>#REF!</v>
      </c>
      <c r="O571" s="100" t="e">
        <f>'Reported Performance Table'!#REF!</f>
        <v>#REF!</v>
      </c>
      <c r="P571" t="str">
        <f t="shared" si="17"/>
        <v>No</v>
      </c>
    </row>
    <row r="572" spans="1:16" x14ac:dyDescent="0.25">
      <c r="A572" s="54">
        <v>579</v>
      </c>
      <c r="B572" s="55"/>
      <c r="D572" s="21" t="e">
        <f>VLOOKUP('Reported Performance Table'!D572,'Master List'!$B$22:$C$41,2,FALSE)</f>
        <v>#N/A</v>
      </c>
      <c r="E572" t="e">
        <f>VLOOKUP('Reported Performance Table'!E572,'Master List'!$B$45:$C$143,2,FALSE)</f>
        <v>#N/A</v>
      </c>
      <c r="F572" t="e">
        <f>VLOOKUP('Reported Performance Table'!D572,'Master List'!$B$22:$D$42,3,FALSE)</f>
        <v>#N/A</v>
      </c>
      <c r="G572" s="92" t="e">
        <f>VLOOKUP('Reported Performance Table'!C572,'Master List'!$B$11:$D$19,3,FALSE)</f>
        <v>#N/A</v>
      </c>
      <c r="H572" t="e">
        <f t="shared" si="16"/>
        <v>#N/A</v>
      </c>
      <c r="I572" t="e">
        <f>IF(VLOOKUP('Reported Performance Table'!E572,'Master List'!$B$45:$D$143,3,FALSE)="","No",VLOOKUP('Reported Performance Table'!E572,'Master List'!$B$45:$D$143,3,FALSE))</f>
        <v>#N/A</v>
      </c>
      <c r="J572" s="164" t="str">
        <f>IF('Reported Performance Table'!E572="","",
  IF('Reported Performance Table'!F572="Yes",
   IF('Reported Performance Table'!G572="Premium","Premium_LUNA_CCT","LUNA_CCT"),
   IF('Reported Performance Table'!C572="Outdoor Luminaires",
    IF(OR('Reported Performance Table'!E572="Fuel Pump Canopy Luminaires",'Reported Performance Table'!E572="Sports Lighting"),
     IF('Reported Performance Table'!G572="Premium","Premium_Sports_and_Fuel_Pump_CCT", "Sports_and_Fuel_Pump_CCT"),
     IF('Reported Performance Table'!G572="Premium","Premium_Outdoor_CCT","Outdoor_CCT")),
    IF('Reported Performance Table'!G572="Premium","Premium_CCT","Reported_CCT"))))</f>
        <v/>
      </c>
      <c r="K572" t="str">
        <f>IF('Reported Performance Table'!E572="","",IF(J572="LUNA_CCT",VLOOKUP('Reported Performance Table'!E572,'Master List'!$B$45:$E$143,4,FALSE),"Reported_BUG"))</f>
        <v/>
      </c>
      <c r="L572" t="str">
        <f>IF('Reported Performance Table'!E572="","",IF(AND('Reported Performance Table'!$F572="Yes",OR('Reported Performance Table'!$E572='Master List'!$B$45,'Reported Performance Table'!$E572='Master List'!$B$46,'Reported Performance Table'!$E572='Master List'!$B$47,'Reported Performance Table'!$E572='Master List'!$B$49,'Reported Performance Table'!$E572='Master List'!$B$51,'Reported Performance Table'!$E572='Master List'!$B$115,'Reported Performance Table'!$E572='Master List'!$B$118,'Reported Performance Table'!$E572='Master List'!$B$142)),"LUNA_Dimming","Dimming_Capability_and_Range"))</f>
        <v/>
      </c>
      <c r="M572" s="100" t="e">
        <f>'Reported Performance Table'!#REF!</f>
        <v>#REF!</v>
      </c>
      <c r="N572" s="100" t="e">
        <f>'Reported Performance Table'!#REF!</f>
        <v>#REF!</v>
      </c>
      <c r="O572" s="100" t="e">
        <f>'Reported Performance Table'!#REF!</f>
        <v>#REF!</v>
      </c>
      <c r="P572" t="str">
        <f t="shared" si="17"/>
        <v>No</v>
      </c>
    </row>
    <row r="573" spans="1:16" x14ac:dyDescent="0.25">
      <c r="A573" s="54">
        <v>580</v>
      </c>
      <c r="B573" s="55"/>
      <c r="D573" s="21" t="e">
        <f>VLOOKUP('Reported Performance Table'!D573,'Master List'!$B$22:$C$41,2,FALSE)</f>
        <v>#N/A</v>
      </c>
      <c r="E573" t="e">
        <f>VLOOKUP('Reported Performance Table'!E573,'Master List'!$B$45:$C$143,2,FALSE)</f>
        <v>#N/A</v>
      </c>
      <c r="F573" t="e">
        <f>VLOOKUP('Reported Performance Table'!D573,'Master List'!$B$22:$D$42,3,FALSE)</f>
        <v>#N/A</v>
      </c>
      <c r="G573" s="92" t="e">
        <f>VLOOKUP('Reported Performance Table'!C573,'Master List'!$B$11:$D$19,3,FALSE)</f>
        <v>#N/A</v>
      </c>
      <c r="H573" t="e">
        <f t="shared" si="16"/>
        <v>#N/A</v>
      </c>
      <c r="I573" t="e">
        <f>IF(VLOOKUP('Reported Performance Table'!E573,'Master List'!$B$45:$D$143,3,FALSE)="","No",VLOOKUP('Reported Performance Table'!E573,'Master List'!$B$45:$D$143,3,FALSE))</f>
        <v>#N/A</v>
      </c>
      <c r="J573" s="164" t="str">
        <f>IF('Reported Performance Table'!E573="","",
  IF('Reported Performance Table'!F573="Yes",
   IF('Reported Performance Table'!G573="Premium","Premium_LUNA_CCT","LUNA_CCT"),
   IF('Reported Performance Table'!C573="Outdoor Luminaires",
    IF(OR('Reported Performance Table'!E573="Fuel Pump Canopy Luminaires",'Reported Performance Table'!E573="Sports Lighting"),
     IF('Reported Performance Table'!G573="Premium","Premium_Sports_and_Fuel_Pump_CCT", "Sports_and_Fuel_Pump_CCT"),
     IF('Reported Performance Table'!G573="Premium","Premium_Outdoor_CCT","Outdoor_CCT")),
    IF('Reported Performance Table'!G573="Premium","Premium_CCT","Reported_CCT"))))</f>
        <v/>
      </c>
      <c r="K573" t="str">
        <f>IF('Reported Performance Table'!E573="","",IF(J573="LUNA_CCT",VLOOKUP('Reported Performance Table'!E573,'Master List'!$B$45:$E$143,4,FALSE),"Reported_BUG"))</f>
        <v/>
      </c>
      <c r="L573" t="str">
        <f>IF('Reported Performance Table'!E573="","",IF(AND('Reported Performance Table'!$F573="Yes",OR('Reported Performance Table'!$E573='Master List'!$B$45,'Reported Performance Table'!$E573='Master List'!$B$46,'Reported Performance Table'!$E573='Master List'!$B$47,'Reported Performance Table'!$E573='Master List'!$B$49,'Reported Performance Table'!$E573='Master List'!$B$51,'Reported Performance Table'!$E573='Master List'!$B$115,'Reported Performance Table'!$E573='Master List'!$B$118,'Reported Performance Table'!$E573='Master List'!$B$142)),"LUNA_Dimming","Dimming_Capability_and_Range"))</f>
        <v/>
      </c>
      <c r="M573" s="100" t="e">
        <f>'Reported Performance Table'!#REF!</f>
        <v>#REF!</v>
      </c>
      <c r="N573" s="100" t="e">
        <f>'Reported Performance Table'!#REF!</f>
        <v>#REF!</v>
      </c>
      <c r="O573" s="100" t="e">
        <f>'Reported Performance Table'!#REF!</f>
        <v>#REF!</v>
      </c>
      <c r="P573" t="str">
        <f t="shared" si="17"/>
        <v>No</v>
      </c>
    </row>
    <row r="574" spans="1:16" x14ac:dyDescent="0.25">
      <c r="A574" s="54">
        <v>581</v>
      </c>
      <c r="B574" s="55"/>
      <c r="D574" s="21" t="e">
        <f>VLOOKUP('Reported Performance Table'!D574,'Master List'!$B$22:$C$41,2,FALSE)</f>
        <v>#N/A</v>
      </c>
      <c r="E574" t="e">
        <f>VLOOKUP('Reported Performance Table'!E574,'Master List'!$B$45:$C$143,2,FALSE)</f>
        <v>#N/A</v>
      </c>
      <c r="F574" t="e">
        <f>VLOOKUP('Reported Performance Table'!D574,'Master List'!$B$22:$D$42,3,FALSE)</f>
        <v>#N/A</v>
      </c>
      <c r="G574" s="92" t="e">
        <f>VLOOKUP('Reported Performance Table'!C574,'Master List'!$B$11:$D$19,3,FALSE)</f>
        <v>#N/A</v>
      </c>
      <c r="H574" t="e">
        <f t="shared" si="16"/>
        <v>#N/A</v>
      </c>
      <c r="I574" t="e">
        <f>IF(VLOOKUP('Reported Performance Table'!E574,'Master List'!$B$45:$D$143,3,FALSE)="","No",VLOOKUP('Reported Performance Table'!E574,'Master List'!$B$45:$D$143,3,FALSE))</f>
        <v>#N/A</v>
      </c>
      <c r="J574" s="164" t="str">
        <f>IF('Reported Performance Table'!E574="","",
  IF('Reported Performance Table'!F574="Yes",
   IF('Reported Performance Table'!G574="Premium","Premium_LUNA_CCT","LUNA_CCT"),
   IF('Reported Performance Table'!C574="Outdoor Luminaires",
    IF(OR('Reported Performance Table'!E574="Fuel Pump Canopy Luminaires",'Reported Performance Table'!E574="Sports Lighting"),
     IF('Reported Performance Table'!G574="Premium","Premium_Sports_and_Fuel_Pump_CCT", "Sports_and_Fuel_Pump_CCT"),
     IF('Reported Performance Table'!G574="Premium","Premium_Outdoor_CCT","Outdoor_CCT")),
    IF('Reported Performance Table'!G574="Premium","Premium_CCT","Reported_CCT"))))</f>
        <v/>
      </c>
      <c r="K574" t="str">
        <f>IF('Reported Performance Table'!E574="","",IF(J574="LUNA_CCT",VLOOKUP('Reported Performance Table'!E574,'Master List'!$B$45:$E$143,4,FALSE),"Reported_BUG"))</f>
        <v/>
      </c>
      <c r="L574" t="str">
        <f>IF('Reported Performance Table'!E574="","",IF(AND('Reported Performance Table'!$F574="Yes",OR('Reported Performance Table'!$E574='Master List'!$B$45,'Reported Performance Table'!$E574='Master List'!$B$46,'Reported Performance Table'!$E574='Master List'!$B$47,'Reported Performance Table'!$E574='Master List'!$B$49,'Reported Performance Table'!$E574='Master List'!$B$51,'Reported Performance Table'!$E574='Master List'!$B$115,'Reported Performance Table'!$E574='Master List'!$B$118,'Reported Performance Table'!$E574='Master List'!$B$142)),"LUNA_Dimming","Dimming_Capability_and_Range"))</f>
        <v/>
      </c>
      <c r="M574" s="100" t="e">
        <f>'Reported Performance Table'!#REF!</f>
        <v>#REF!</v>
      </c>
      <c r="N574" s="100" t="e">
        <f>'Reported Performance Table'!#REF!</f>
        <v>#REF!</v>
      </c>
      <c r="O574" s="100" t="e">
        <f>'Reported Performance Table'!#REF!</f>
        <v>#REF!</v>
      </c>
      <c r="P574" t="str">
        <f t="shared" si="17"/>
        <v>No</v>
      </c>
    </row>
    <row r="575" spans="1:16" x14ac:dyDescent="0.25">
      <c r="A575" s="54">
        <v>582</v>
      </c>
      <c r="B575" s="55"/>
      <c r="D575" s="21" t="e">
        <f>VLOOKUP('Reported Performance Table'!D575,'Master List'!$B$22:$C$41,2,FALSE)</f>
        <v>#N/A</v>
      </c>
      <c r="E575" t="e">
        <f>VLOOKUP('Reported Performance Table'!E575,'Master List'!$B$45:$C$143,2,FALSE)</f>
        <v>#N/A</v>
      </c>
      <c r="F575" t="e">
        <f>VLOOKUP('Reported Performance Table'!D575,'Master List'!$B$22:$D$42,3,FALSE)</f>
        <v>#N/A</v>
      </c>
      <c r="G575" s="92" t="e">
        <f>VLOOKUP('Reported Performance Table'!C575,'Master List'!$B$11:$D$19,3,FALSE)</f>
        <v>#N/A</v>
      </c>
      <c r="H575" t="e">
        <f t="shared" si="16"/>
        <v>#N/A</v>
      </c>
      <c r="I575" t="e">
        <f>IF(VLOOKUP('Reported Performance Table'!E575,'Master List'!$B$45:$D$143,3,FALSE)="","No",VLOOKUP('Reported Performance Table'!E575,'Master List'!$B$45:$D$143,3,FALSE))</f>
        <v>#N/A</v>
      </c>
      <c r="J575" s="164" t="str">
        <f>IF('Reported Performance Table'!E575="","",
  IF('Reported Performance Table'!F575="Yes",
   IF('Reported Performance Table'!G575="Premium","Premium_LUNA_CCT","LUNA_CCT"),
   IF('Reported Performance Table'!C575="Outdoor Luminaires",
    IF(OR('Reported Performance Table'!E575="Fuel Pump Canopy Luminaires",'Reported Performance Table'!E575="Sports Lighting"),
     IF('Reported Performance Table'!G575="Premium","Premium_Sports_and_Fuel_Pump_CCT", "Sports_and_Fuel_Pump_CCT"),
     IF('Reported Performance Table'!G575="Premium","Premium_Outdoor_CCT","Outdoor_CCT")),
    IF('Reported Performance Table'!G575="Premium","Premium_CCT","Reported_CCT"))))</f>
        <v/>
      </c>
      <c r="K575" t="str">
        <f>IF('Reported Performance Table'!E575="","",IF(J575="LUNA_CCT",VLOOKUP('Reported Performance Table'!E575,'Master List'!$B$45:$E$143,4,FALSE),"Reported_BUG"))</f>
        <v/>
      </c>
      <c r="L575" t="str">
        <f>IF('Reported Performance Table'!E575="","",IF(AND('Reported Performance Table'!$F575="Yes",OR('Reported Performance Table'!$E575='Master List'!$B$45,'Reported Performance Table'!$E575='Master List'!$B$46,'Reported Performance Table'!$E575='Master List'!$B$47,'Reported Performance Table'!$E575='Master List'!$B$49,'Reported Performance Table'!$E575='Master List'!$B$51,'Reported Performance Table'!$E575='Master List'!$B$115,'Reported Performance Table'!$E575='Master List'!$B$118,'Reported Performance Table'!$E575='Master List'!$B$142)),"LUNA_Dimming","Dimming_Capability_and_Range"))</f>
        <v/>
      </c>
      <c r="M575" s="100" t="e">
        <f>'Reported Performance Table'!#REF!</f>
        <v>#REF!</v>
      </c>
      <c r="N575" s="100" t="e">
        <f>'Reported Performance Table'!#REF!</f>
        <v>#REF!</v>
      </c>
      <c r="O575" s="100" t="e">
        <f>'Reported Performance Table'!#REF!</f>
        <v>#REF!</v>
      </c>
      <c r="P575" t="str">
        <f t="shared" si="17"/>
        <v>No</v>
      </c>
    </row>
    <row r="576" spans="1:16" x14ac:dyDescent="0.25">
      <c r="A576" s="54">
        <v>583</v>
      </c>
      <c r="B576" s="55"/>
      <c r="D576" s="21" t="e">
        <f>VLOOKUP('Reported Performance Table'!D576,'Master List'!$B$22:$C$41,2,FALSE)</f>
        <v>#N/A</v>
      </c>
      <c r="E576" t="e">
        <f>VLOOKUP('Reported Performance Table'!E576,'Master List'!$B$45:$C$143,2,FALSE)</f>
        <v>#N/A</v>
      </c>
      <c r="F576" t="e">
        <f>VLOOKUP('Reported Performance Table'!D576,'Master List'!$B$22:$D$42,3,FALSE)</f>
        <v>#N/A</v>
      </c>
      <c r="G576" s="92" t="e">
        <f>VLOOKUP('Reported Performance Table'!C576,'Master List'!$B$11:$D$19,3,FALSE)</f>
        <v>#N/A</v>
      </c>
      <c r="H576" t="e">
        <f t="shared" si="16"/>
        <v>#N/A</v>
      </c>
      <c r="I576" t="e">
        <f>IF(VLOOKUP('Reported Performance Table'!E576,'Master List'!$B$45:$D$143,3,FALSE)="","No",VLOOKUP('Reported Performance Table'!E576,'Master List'!$B$45:$D$143,3,FALSE))</f>
        <v>#N/A</v>
      </c>
      <c r="J576" s="164" t="str">
        <f>IF('Reported Performance Table'!E576="","",
  IF('Reported Performance Table'!F576="Yes",
   IF('Reported Performance Table'!G576="Premium","Premium_LUNA_CCT","LUNA_CCT"),
   IF('Reported Performance Table'!C576="Outdoor Luminaires",
    IF(OR('Reported Performance Table'!E576="Fuel Pump Canopy Luminaires",'Reported Performance Table'!E576="Sports Lighting"),
     IF('Reported Performance Table'!G576="Premium","Premium_Sports_and_Fuel_Pump_CCT", "Sports_and_Fuel_Pump_CCT"),
     IF('Reported Performance Table'!G576="Premium","Premium_Outdoor_CCT","Outdoor_CCT")),
    IF('Reported Performance Table'!G576="Premium","Premium_CCT","Reported_CCT"))))</f>
        <v/>
      </c>
      <c r="K576" t="str">
        <f>IF('Reported Performance Table'!E576="","",IF(J576="LUNA_CCT",VLOOKUP('Reported Performance Table'!E576,'Master List'!$B$45:$E$143,4,FALSE),"Reported_BUG"))</f>
        <v/>
      </c>
      <c r="L576" t="str">
        <f>IF('Reported Performance Table'!E576="","",IF(AND('Reported Performance Table'!$F576="Yes",OR('Reported Performance Table'!$E576='Master List'!$B$45,'Reported Performance Table'!$E576='Master List'!$B$46,'Reported Performance Table'!$E576='Master List'!$B$47,'Reported Performance Table'!$E576='Master List'!$B$49,'Reported Performance Table'!$E576='Master List'!$B$51,'Reported Performance Table'!$E576='Master List'!$B$115,'Reported Performance Table'!$E576='Master List'!$B$118,'Reported Performance Table'!$E576='Master List'!$B$142)),"LUNA_Dimming","Dimming_Capability_and_Range"))</f>
        <v/>
      </c>
      <c r="M576" s="100" t="e">
        <f>'Reported Performance Table'!#REF!</f>
        <v>#REF!</v>
      </c>
      <c r="N576" s="100" t="e">
        <f>'Reported Performance Table'!#REF!</f>
        <v>#REF!</v>
      </c>
      <c r="O576" s="100" t="e">
        <f>'Reported Performance Table'!#REF!</f>
        <v>#REF!</v>
      </c>
      <c r="P576" t="str">
        <f t="shared" si="17"/>
        <v>No</v>
      </c>
    </row>
    <row r="577" spans="1:16" x14ac:dyDescent="0.25">
      <c r="A577" s="54">
        <v>584</v>
      </c>
      <c r="B577" s="55"/>
      <c r="D577" s="21" t="e">
        <f>VLOOKUP('Reported Performance Table'!D577,'Master List'!$B$22:$C$41,2,FALSE)</f>
        <v>#N/A</v>
      </c>
      <c r="E577" t="e">
        <f>VLOOKUP('Reported Performance Table'!E577,'Master List'!$B$45:$C$143,2,FALSE)</f>
        <v>#N/A</v>
      </c>
      <c r="F577" t="e">
        <f>VLOOKUP('Reported Performance Table'!D577,'Master List'!$B$22:$D$42,3,FALSE)</f>
        <v>#N/A</v>
      </c>
      <c r="G577" s="92" t="e">
        <f>VLOOKUP('Reported Performance Table'!C577,'Master List'!$B$11:$D$19,3,FALSE)</f>
        <v>#N/A</v>
      </c>
      <c r="H577" t="e">
        <f t="shared" si="16"/>
        <v>#N/A</v>
      </c>
      <c r="I577" t="e">
        <f>IF(VLOOKUP('Reported Performance Table'!E577,'Master List'!$B$45:$D$143,3,FALSE)="","No",VLOOKUP('Reported Performance Table'!E577,'Master List'!$B$45:$D$143,3,FALSE))</f>
        <v>#N/A</v>
      </c>
      <c r="J577" s="164" t="str">
        <f>IF('Reported Performance Table'!E577="","",
  IF('Reported Performance Table'!F577="Yes",
   IF('Reported Performance Table'!G577="Premium","Premium_LUNA_CCT","LUNA_CCT"),
   IF('Reported Performance Table'!C577="Outdoor Luminaires",
    IF(OR('Reported Performance Table'!E577="Fuel Pump Canopy Luminaires",'Reported Performance Table'!E577="Sports Lighting"),
     IF('Reported Performance Table'!G577="Premium","Premium_Sports_and_Fuel_Pump_CCT", "Sports_and_Fuel_Pump_CCT"),
     IF('Reported Performance Table'!G577="Premium","Premium_Outdoor_CCT","Outdoor_CCT")),
    IF('Reported Performance Table'!G577="Premium","Premium_CCT","Reported_CCT"))))</f>
        <v/>
      </c>
      <c r="K577" t="str">
        <f>IF('Reported Performance Table'!E577="","",IF(J577="LUNA_CCT",VLOOKUP('Reported Performance Table'!E577,'Master List'!$B$45:$E$143,4,FALSE),"Reported_BUG"))</f>
        <v/>
      </c>
      <c r="L577" t="str">
        <f>IF('Reported Performance Table'!E577="","",IF(AND('Reported Performance Table'!$F577="Yes",OR('Reported Performance Table'!$E577='Master List'!$B$45,'Reported Performance Table'!$E577='Master List'!$B$46,'Reported Performance Table'!$E577='Master List'!$B$47,'Reported Performance Table'!$E577='Master List'!$B$49,'Reported Performance Table'!$E577='Master List'!$B$51,'Reported Performance Table'!$E577='Master List'!$B$115,'Reported Performance Table'!$E577='Master List'!$B$118,'Reported Performance Table'!$E577='Master List'!$B$142)),"LUNA_Dimming","Dimming_Capability_and_Range"))</f>
        <v/>
      </c>
      <c r="M577" s="100" t="e">
        <f>'Reported Performance Table'!#REF!</f>
        <v>#REF!</v>
      </c>
      <c r="N577" s="100" t="e">
        <f>'Reported Performance Table'!#REF!</f>
        <v>#REF!</v>
      </c>
      <c r="O577" s="100" t="e">
        <f>'Reported Performance Table'!#REF!</f>
        <v>#REF!</v>
      </c>
      <c r="P577" t="str">
        <f t="shared" si="17"/>
        <v>No</v>
      </c>
    </row>
    <row r="578" spans="1:16" x14ac:dyDescent="0.25">
      <c r="A578" s="54">
        <v>585</v>
      </c>
      <c r="B578" s="55"/>
      <c r="D578" s="21" t="e">
        <f>VLOOKUP('Reported Performance Table'!D578,'Master List'!$B$22:$C$41,2,FALSE)</f>
        <v>#N/A</v>
      </c>
      <c r="E578" t="e">
        <f>VLOOKUP('Reported Performance Table'!E578,'Master List'!$B$45:$C$143,2,FALSE)</f>
        <v>#N/A</v>
      </c>
      <c r="F578" t="e">
        <f>VLOOKUP('Reported Performance Table'!D578,'Master List'!$B$22:$D$42,3,FALSE)</f>
        <v>#N/A</v>
      </c>
      <c r="G578" s="92" t="e">
        <f>VLOOKUP('Reported Performance Table'!C578,'Master List'!$B$11:$D$19,3,FALSE)</f>
        <v>#N/A</v>
      </c>
      <c r="H578" t="e">
        <f t="shared" si="16"/>
        <v>#N/A</v>
      </c>
      <c r="I578" t="e">
        <f>IF(VLOOKUP('Reported Performance Table'!E578,'Master List'!$B$45:$D$143,3,FALSE)="","No",VLOOKUP('Reported Performance Table'!E578,'Master List'!$B$45:$D$143,3,FALSE))</f>
        <v>#N/A</v>
      </c>
      <c r="J578" s="164" t="str">
        <f>IF('Reported Performance Table'!E578="","",
  IF('Reported Performance Table'!F578="Yes",
   IF('Reported Performance Table'!G578="Premium","Premium_LUNA_CCT","LUNA_CCT"),
   IF('Reported Performance Table'!C578="Outdoor Luminaires",
    IF(OR('Reported Performance Table'!E578="Fuel Pump Canopy Luminaires",'Reported Performance Table'!E578="Sports Lighting"),
     IF('Reported Performance Table'!G578="Premium","Premium_Sports_and_Fuel_Pump_CCT", "Sports_and_Fuel_Pump_CCT"),
     IF('Reported Performance Table'!G578="Premium","Premium_Outdoor_CCT","Outdoor_CCT")),
    IF('Reported Performance Table'!G578="Premium","Premium_CCT","Reported_CCT"))))</f>
        <v/>
      </c>
      <c r="K578" t="str">
        <f>IF('Reported Performance Table'!E578="","",IF(J578="LUNA_CCT",VLOOKUP('Reported Performance Table'!E578,'Master List'!$B$45:$E$143,4,FALSE),"Reported_BUG"))</f>
        <v/>
      </c>
      <c r="L578" t="str">
        <f>IF('Reported Performance Table'!E578="","",IF(AND('Reported Performance Table'!$F578="Yes",OR('Reported Performance Table'!$E578='Master List'!$B$45,'Reported Performance Table'!$E578='Master List'!$B$46,'Reported Performance Table'!$E578='Master List'!$B$47,'Reported Performance Table'!$E578='Master List'!$B$49,'Reported Performance Table'!$E578='Master List'!$B$51,'Reported Performance Table'!$E578='Master List'!$B$115,'Reported Performance Table'!$E578='Master List'!$B$118,'Reported Performance Table'!$E578='Master List'!$B$142)),"LUNA_Dimming","Dimming_Capability_and_Range"))</f>
        <v/>
      </c>
      <c r="M578" s="100" t="e">
        <f>'Reported Performance Table'!#REF!</f>
        <v>#REF!</v>
      </c>
      <c r="N578" s="100" t="e">
        <f>'Reported Performance Table'!#REF!</f>
        <v>#REF!</v>
      </c>
      <c r="O578" s="100" t="e">
        <f>'Reported Performance Table'!#REF!</f>
        <v>#REF!</v>
      </c>
      <c r="P578" t="str">
        <f t="shared" si="17"/>
        <v>No</v>
      </c>
    </row>
    <row r="579" spans="1:16" x14ac:dyDescent="0.25">
      <c r="A579" s="54">
        <v>586</v>
      </c>
      <c r="B579" s="55"/>
      <c r="D579" s="21" t="e">
        <f>VLOOKUP('Reported Performance Table'!D579,'Master List'!$B$22:$C$41,2,FALSE)</f>
        <v>#N/A</v>
      </c>
      <c r="E579" t="e">
        <f>VLOOKUP('Reported Performance Table'!E579,'Master List'!$B$45:$C$143,2,FALSE)</f>
        <v>#N/A</v>
      </c>
      <c r="F579" t="e">
        <f>VLOOKUP('Reported Performance Table'!D579,'Master List'!$B$22:$D$42,3,FALSE)</f>
        <v>#N/A</v>
      </c>
      <c r="G579" s="92" t="e">
        <f>VLOOKUP('Reported Performance Table'!C579,'Master List'!$B$11:$D$19,3,FALSE)</f>
        <v>#N/A</v>
      </c>
      <c r="H579" t="e">
        <f t="shared" si="16"/>
        <v>#N/A</v>
      </c>
      <c r="I579" t="e">
        <f>IF(VLOOKUP('Reported Performance Table'!E579,'Master List'!$B$45:$D$143,3,FALSE)="","No",VLOOKUP('Reported Performance Table'!E579,'Master List'!$B$45:$D$143,3,FALSE))</f>
        <v>#N/A</v>
      </c>
      <c r="J579" s="164" t="str">
        <f>IF('Reported Performance Table'!E579="","",
  IF('Reported Performance Table'!F579="Yes",
   IF('Reported Performance Table'!G579="Premium","Premium_LUNA_CCT","LUNA_CCT"),
   IF('Reported Performance Table'!C579="Outdoor Luminaires",
    IF(OR('Reported Performance Table'!E579="Fuel Pump Canopy Luminaires",'Reported Performance Table'!E579="Sports Lighting"),
     IF('Reported Performance Table'!G579="Premium","Premium_Sports_and_Fuel_Pump_CCT", "Sports_and_Fuel_Pump_CCT"),
     IF('Reported Performance Table'!G579="Premium","Premium_Outdoor_CCT","Outdoor_CCT")),
    IF('Reported Performance Table'!G579="Premium","Premium_CCT","Reported_CCT"))))</f>
        <v/>
      </c>
      <c r="K579" t="str">
        <f>IF('Reported Performance Table'!E579="","",IF(J579="LUNA_CCT",VLOOKUP('Reported Performance Table'!E579,'Master List'!$B$45:$E$143,4,FALSE),"Reported_BUG"))</f>
        <v/>
      </c>
      <c r="L579" t="str">
        <f>IF('Reported Performance Table'!E579="","",IF(AND('Reported Performance Table'!$F579="Yes",OR('Reported Performance Table'!$E579='Master List'!$B$45,'Reported Performance Table'!$E579='Master List'!$B$46,'Reported Performance Table'!$E579='Master List'!$B$47,'Reported Performance Table'!$E579='Master List'!$B$49,'Reported Performance Table'!$E579='Master List'!$B$51,'Reported Performance Table'!$E579='Master List'!$B$115,'Reported Performance Table'!$E579='Master List'!$B$118,'Reported Performance Table'!$E579='Master List'!$B$142)),"LUNA_Dimming","Dimming_Capability_and_Range"))</f>
        <v/>
      </c>
      <c r="M579" s="100" t="e">
        <f>'Reported Performance Table'!#REF!</f>
        <v>#REF!</v>
      </c>
      <c r="N579" s="100" t="e">
        <f>'Reported Performance Table'!#REF!</f>
        <v>#REF!</v>
      </c>
      <c r="O579" s="100" t="e">
        <f>'Reported Performance Table'!#REF!</f>
        <v>#REF!</v>
      </c>
      <c r="P579" t="str">
        <f t="shared" si="17"/>
        <v>No</v>
      </c>
    </row>
    <row r="580" spans="1:16" x14ac:dyDescent="0.25">
      <c r="A580" s="54">
        <v>587</v>
      </c>
      <c r="B580" s="55"/>
      <c r="D580" s="21" t="e">
        <f>VLOOKUP('Reported Performance Table'!D580,'Master List'!$B$22:$C$41,2,FALSE)</f>
        <v>#N/A</v>
      </c>
      <c r="E580" t="e">
        <f>VLOOKUP('Reported Performance Table'!E580,'Master List'!$B$45:$C$143,2,FALSE)</f>
        <v>#N/A</v>
      </c>
      <c r="F580" t="e">
        <f>VLOOKUP('Reported Performance Table'!D580,'Master List'!$B$22:$D$42,3,FALSE)</f>
        <v>#N/A</v>
      </c>
      <c r="G580" s="92" t="e">
        <f>VLOOKUP('Reported Performance Table'!C580,'Master List'!$B$11:$D$19,3,FALSE)</f>
        <v>#N/A</v>
      </c>
      <c r="H580" t="e">
        <f t="shared" si="16"/>
        <v>#N/A</v>
      </c>
      <c r="I580" t="e">
        <f>IF(VLOOKUP('Reported Performance Table'!E580,'Master List'!$B$45:$D$143,3,FALSE)="","No",VLOOKUP('Reported Performance Table'!E580,'Master List'!$B$45:$D$143,3,FALSE))</f>
        <v>#N/A</v>
      </c>
      <c r="J580" s="164" t="str">
        <f>IF('Reported Performance Table'!E580="","",
  IF('Reported Performance Table'!F580="Yes",
   IF('Reported Performance Table'!G580="Premium","Premium_LUNA_CCT","LUNA_CCT"),
   IF('Reported Performance Table'!C580="Outdoor Luminaires",
    IF(OR('Reported Performance Table'!E580="Fuel Pump Canopy Luminaires",'Reported Performance Table'!E580="Sports Lighting"),
     IF('Reported Performance Table'!G580="Premium","Premium_Sports_and_Fuel_Pump_CCT", "Sports_and_Fuel_Pump_CCT"),
     IF('Reported Performance Table'!G580="Premium","Premium_Outdoor_CCT","Outdoor_CCT")),
    IF('Reported Performance Table'!G580="Premium","Premium_CCT","Reported_CCT"))))</f>
        <v/>
      </c>
      <c r="K580" t="str">
        <f>IF('Reported Performance Table'!E580="","",IF(J580="LUNA_CCT",VLOOKUP('Reported Performance Table'!E580,'Master List'!$B$45:$E$143,4,FALSE),"Reported_BUG"))</f>
        <v/>
      </c>
      <c r="L580" t="str">
        <f>IF('Reported Performance Table'!E580="","",IF(AND('Reported Performance Table'!$F580="Yes",OR('Reported Performance Table'!$E580='Master List'!$B$45,'Reported Performance Table'!$E580='Master List'!$B$46,'Reported Performance Table'!$E580='Master List'!$B$47,'Reported Performance Table'!$E580='Master List'!$B$49,'Reported Performance Table'!$E580='Master List'!$B$51,'Reported Performance Table'!$E580='Master List'!$B$115,'Reported Performance Table'!$E580='Master List'!$B$118,'Reported Performance Table'!$E580='Master List'!$B$142)),"LUNA_Dimming","Dimming_Capability_and_Range"))</f>
        <v/>
      </c>
      <c r="M580" s="100" t="e">
        <f>'Reported Performance Table'!#REF!</f>
        <v>#REF!</v>
      </c>
      <c r="N580" s="100" t="e">
        <f>'Reported Performance Table'!#REF!</f>
        <v>#REF!</v>
      </c>
      <c r="O580" s="100" t="e">
        <f>'Reported Performance Table'!#REF!</f>
        <v>#REF!</v>
      </c>
      <c r="P580" t="str">
        <f t="shared" si="17"/>
        <v>No</v>
      </c>
    </row>
    <row r="581" spans="1:16" x14ac:dyDescent="0.25">
      <c r="A581" s="54">
        <v>588</v>
      </c>
      <c r="B581" s="55"/>
      <c r="D581" s="21" t="e">
        <f>VLOOKUP('Reported Performance Table'!D581,'Master List'!$B$22:$C$41,2,FALSE)</f>
        <v>#N/A</v>
      </c>
      <c r="E581" t="e">
        <f>VLOOKUP('Reported Performance Table'!E581,'Master List'!$B$45:$C$143,2,FALSE)</f>
        <v>#N/A</v>
      </c>
      <c r="F581" t="e">
        <f>VLOOKUP('Reported Performance Table'!D581,'Master List'!$B$22:$D$42,3,FALSE)</f>
        <v>#N/A</v>
      </c>
      <c r="G581" s="92" t="e">
        <f>VLOOKUP('Reported Performance Table'!C581,'Master List'!$B$11:$D$19,3,FALSE)</f>
        <v>#N/A</v>
      </c>
      <c r="H581" t="e">
        <f t="shared" si="16"/>
        <v>#N/A</v>
      </c>
      <c r="I581" t="e">
        <f>IF(VLOOKUP('Reported Performance Table'!E581,'Master List'!$B$45:$D$143,3,FALSE)="","No",VLOOKUP('Reported Performance Table'!E581,'Master List'!$B$45:$D$143,3,FALSE))</f>
        <v>#N/A</v>
      </c>
      <c r="J581" s="164" t="str">
        <f>IF('Reported Performance Table'!E581="","",
  IF('Reported Performance Table'!F581="Yes",
   IF('Reported Performance Table'!G581="Premium","Premium_LUNA_CCT","LUNA_CCT"),
   IF('Reported Performance Table'!C581="Outdoor Luminaires",
    IF(OR('Reported Performance Table'!E581="Fuel Pump Canopy Luminaires",'Reported Performance Table'!E581="Sports Lighting"),
     IF('Reported Performance Table'!G581="Premium","Premium_Sports_and_Fuel_Pump_CCT", "Sports_and_Fuel_Pump_CCT"),
     IF('Reported Performance Table'!G581="Premium","Premium_Outdoor_CCT","Outdoor_CCT")),
    IF('Reported Performance Table'!G581="Premium","Premium_CCT","Reported_CCT"))))</f>
        <v/>
      </c>
      <c r="K581" t="str">
        <f>IF('Reported Performance Table'!E581="","",IF(J581="LUNA_CCT",VLOOKUP('Reported Performance Table'!E581,'Master List'!$B$45:$E$143,4,FALSE),"Reported_BUG"))</f>
        <v/>
      </c>
      <c r="L581" t="str">
        <f>IF('Reported Performance Table'!E581="","",IF(AND('Reported Performance Table'!$F581="Yes",OR('Reported Performance Table'!$E581='Master List'!$B$45,'Reported Performance Table'!$E581='Master List'!$B$46,'Reported Performance Table'!$E581='Master List'!$B$47,'Reported Performance Table'!$E581='Master List'!$B$49,'Reported Performance Table'!$E581='Master List'!$B$51,'Reported Performance Table'!$E581='Master List'!$B$115,'Reported Performance Table'!$E581='Master List'!$B$118,'Reported Performance Table'!$E581='Master List'!$B$142)),"LUNA_Dimming","Dimming_Capability_and_Range"))</f>
        <v/>
      </c>
      <c r="M581" s="100" t="e">
        <f>'Reported Performance Table'!#REF!</f>
        <v>#REF!</v>
      </c>
      <c r="N581" s="100" t="e">
        <f>'Reported Performance Table'!#REF!</f>
        <v>#REF!</v>
      </c>
      <c r="O581" s="100" t="e">
        <f>'Reported Performance Table'!#REF!</f>
        <v>#REF!</v>
      </c>
      <c r="P581" t="str">
        <f t="shared" si="17"/>
        <v>No</v>
      </c>
    </row>
    <row r="582" spans="1:16" x14ac:dyDescent="0.25">
      <c r="A582" s="54">
        <v>589</v>
      </c>
      <c r="B582" s="55"/>
      <c r="D582" s="21" t="e">
        <f>VLOOKUP('Reported Performance Table'!D582,'Master List'!$B$22:$C$41,2,FALSE)</f>
        <v>#N/A</v>
      </c>
      <c r="E582" t="e">
        <f>VLOOKUP('Reported Performance Table'!E582,'Master List'!$B$45:$C$143,2,FALSE)</f>
        <v>#N/A</v>
      </c>
      <c r="F582" t="e">
        <f>VLOOKUP('Reported Performance Table'!D582,'Master List'!$B$22:$D$42,3,FALSE)</f>
        <v>#N/A</v>
      </c>
      <c r="G582" s="92" t="e">
        <f>VLOOKUP('Reported Performance Table'!C582,'Master List'!$B$11:$D$19,3,FALSE)</f>
        <v>#N/A</v>
      </c>
      <c r="H582" t="e">
        <f t="shared" si="16"/>
        <v>#N/A</v>
      </c>
      <c r="I582" t="e">
        <f>IF(VLOOKUP('Reported Performance Table'!E582,'Master List'!$B$45:$D$143,3,FALSE)="","No",VLOOKUP('Reported Performance Table'!E582,'Master List'!$B$45:$D$143,3,FALSE))</f>
        <v>#N/A</v>
      </c>
      <c r="J582" s="164" t="str">
        <f>IF('Reported Performance Table'!E582="","",
  IF('Reported Performance Table'!F582="Yes",
   IF('Reported Performance Table'!G582="Premium","Premium_LUNA_CCT","LUNA_CCT"),
   IF('Reported Performance Table'!C582="Outdoor Luminaires",
    IF(OR('Reported Performance Table'!E582="Fuel Pump Canopy Luminaires",'Reported Performance Table'!E582="Sports Lighting"),
     IF('Reported Performance Table'!G582="Premium","Premium_Sports_and_Fuel_Pump_CCT", "Sports_and_Fuel_Pump_CCT"),
     IF('Reported Performance Table'!G582="Premium","Premium_Outdoor_CCT","Outdoor_CCT")),
    IF('Reported Performance Table'!G582="Premium","Premium_CCT","Reported_CCT"))))</f>
        <v/>
      </c>
      <c r="K582" t="str">
        <f>IF('Reported Performance Table'!E582="","",IF(J582="LUNA_CCT",VLOOKUP('Reported Performance Table'!E582,'Master List'!$B$45:$E$143,4,FALSE),"Reported_BUG"))</f>
        <v/>
      </c>
      <c r="L582" t="str">
        <f>IF('Reported Performance Table'!E582="","",IF(AND('Reported Performance Table'!$F582="Yes",OR('Reported Performance Table'!$E582='Master List'!$B$45,'Reported Performance Table'!$E582='Master List'!$B$46,'Reported Performance Table'!$E582='Master List'!$B$47,'Reported Performance Table'!$E582='Master List'!$B$49,'Reported Performance Table'!$E582='Master List'!$B$51,'Reported Performance Table'!$E582='Master List'!$B$115,'Reported Performance Table'!$E582='Master List'!$B$118,'Reported Performance Table'!$E582='Master List'!$B$142)),"LUNA_Dimming","Dimming_Capability_and_Range"))</f>
        <v/>
      </c>
      <c r="M582" s="100" t="e">
        <f>'Reported Performance Table'!#REF!</f>
        <v>#REF!</v>
      </c>
      <c r="N582" s="100" t="e">
        <f>'Reported Performance Table'!#REF!</f>
        <v>#REF!</v>
      </c>
      <c r="O582" s="100" t="e">
        <f>'Reported Performance Table'!#REF!</f>
        <v>#REF!</v>
      </c>
      <c r="P582" t="str">
        <f t="shared" si="17"/>
        <v>No</v>
      </c>
    </row>
    <row r="583" spans="1:16" x14ac:dyDescent="0.25">
      <c r="A583" s="54">
        <v>590</v>
      </c>
      <c r="B583" s="55"/>
      <c r="D583" s="21" t="e">
        <f>VLOOKUP('Reported Performance Table'!D583,'Master List'!$B$22:$C$41,2,FALSE)</f>
        <v>#N/A</v>
      </c>
      <c r="E583" t="e">
        <f>VLOOKUP('Reported Performance Table'!E583,'Master List'!$B$45:$C$143,2,FALSE)</f>
        <v>#N/A</v>
      </c>
      <c r="F583" t="e">
        <f>VLOOKUP('Reported Performance Table'!D583,'Master List'!$B$22:$D$42,3,FALSE)</f>
        <v>#N/A</v>
      </c>
      <c r="G583" s="92" t="e">
        <f>VLOOKUP('Reported Performance Table'!C583,'Master List'!$B$11:$D$19,3,FALSE)</f>
        <v>#N/A</v>
      </c>
      <c r="H583" t="e">
        <f t="shared" si="16"/>
        <v>#N/A</v>
      </c>
      <c r="I583" t="e">
        <f>IF(VLOOKUP('Reported Performance Table'!E583,'Master List'!$B$45:$D$143,3,FALSE)="","No",VLOOKUP('Reported Performance Table'!E583,'Master List'!$B$45:$D$143,3,FALSE))</f>
        <v>#N/A</v>
      </c>
      <c r="J583" s="164" t="str">
        <f>IF('Reported Performance Table'!E583="","",
  IF('Reported Performance Table'!F583="Yes",
   IF('Reported Performance Table'!G583="Premium","Premium_LUNA_CCT","LUNA_CCT"),
   IF('Reported Performance Table'!C583="Outdoor Luminaires",
    IF(OR('Reported Performance Table'!E583="Fuel Pump Canopy Luminaires",'Reported Performance Table'!E583="Sports Lighting"),
     IF('Reported Performance Table'!G583="Premium","Premium_Sports_and_Fuel_Pump_CCT", "Sports_and_Fuel_Pump_CCT"),
     IF('Reported Performance Table'!G583="Premium","Premium_Outdoor_CCT","Outdoor_CCT")),
    IF('Reported Performance Table'!G583="Premium","Premium_CCT","Reported_CCT"))))</f>
        <v/>
      </c>
      <c r="K583" t="str">
        <f>IF('Reported Performance Table'!E583="","",IF(J583="LUNA_CCT",VLOOKUP('Reported Performance Table'!E583,'Master List'!$B$45:$E$143,4,FALSE),"Reported_BUG"))</f>
        <v/>
      </c>
      <c r="L583" t="str">
        <f>IF('Reported Performance Table'!E583="","",IF(AND('Reported Performance Table'!$F583="Yes",OR('Reported Performance Table'!$E583='Master List'!$B$45,'Reported Performance Table'!$E583='Master List'!$B$46,'Reported Performance Table'!$E583='Master List'!$B$47,'Reported Performance Table'!$E583='Master List'!$B$49,'Reported Performance Table'!$E583='Master List'!$B$51,'Reported Performance Table'!$E583='Master List'!$B$115,'Reported Performance Table'!$E583='Master List'!$B$118,'Reported Performance Table'!$E583='Master List'!$B$142)),"LUNA_Dimming","Dimming_Capability_and_Range"))</f>
        <v/>
      </c>
      <c r="M583" s="100" t="e">
        <f>'Reported Performance Table'!#REF!</f>
        <v>#REF!</v>
      </c>
      <c r="N583" s="100" t="e">
        <f>'Reported Performance Table'!#REF!</f>
        <v>#REF!</v>
      </c>
      <c r="O583" s="100" t="e">
        <f>'Reported Performance Table'!#REF!</f>
        <v>#REF!</v>
      </c>
      <c r="P583" t="str">
        <f t="shared" si="17"/>
        <v>No</v>
      </c>
    </row>
    <row r="584" spans="1:16" x14ac:dyDescent="0.25">
      <c r="A584" s="54">
        <v>591</v>
      </c>
      <c r="B584" s="55"/>
      <c r="D584" s="21" t="e">
        <f>VLOOKUP('Reported Performance Table'!D584,'Master List'!$B$22:$C$41,2,FALSE)</f>
        <v>#N/A</v>
      </c>
      <c r="E584" t="e">
        <f>VLOOKUP('Reported Performance Table'!E584,'Master List'!$B$45:$C$143,2,FALSE)</f>
        <v>#N/A</v>
      </c>
      <c r="F584" t="e">
        <f>VLOOKUP('Reported Performance Table'!D584,'Master List'!$B$22:$D$42,3,FALSE)</f>
        <v>#N/A</v>
      </c>
      <c r="G584" s="92" t="e">
        <f>VLOOKUP('Reported Performance Table'!C584,'Master List'!$B$11:$D$19,3,FALSE)</f>
        <v>#N/A</v>
      </c>
      <c r="H584" t="e">
        <f t="shared" si="16"/>
        <v>#N/A</v>
      </c>
      <c r="I584" t="e">
        <f>IF(VLOOKUP('Reported Performance Table'!E584,'Master List'!$B$45:$D$143,3,FALSE)="","No",VLOOKUP('Reported Performance Table'!E584,'Master List'!$B$45:$D$143,3,FALSE))</f>
        <v>#N/A</v>
      </c>
      <c r="J584" s="164" t="str">
        <f>IF('Reported Performance Table'!E584="","",
  IF('Reported Performance Table'!F584="Yes",
   IF('Reported Performance Table'!G584="Premium","Premium_LUNA_CCT","LUNA_CCT"),
   IF('Reported Performance Table'!C584="Outdoor Luminaires",
    IF(OR('Reported Performance Table'!E584="Fuel Pump Canopy Luminaires",'Reported Performance Table'!E584="Sports Lighting"),
     IF('Reported Performance Table'!G584="Premium","Premium_Sports_and_Fuel_Pump_CCT", "Sports_and_Fuel_Pump_CCT"),
     IF('Reported Performance Table'!G584="Premium","Premium_Outdoor_CCT","Outdoor_CCT")),
    IF('Reported Performance Table'!G584="Premium","Premium_CCT","Reported_CCT"))))</f>
        <v/>
      </c>
      <c r="K584" t="str">
        <f>IF('Reported Performance Table'!E584="","",IF(J584="LUNA_CCT",VLOOKUP('Reported Performance Table'!E584,'Master List'!$B$45:$E$143,4,FALSE),"Reported_BUG"))</f>
        <v/>
      </c>
      <c r="L584" t="str">
        <f>IF('Reported Performance Table'!E584="","",IF(AND('Reported Performance Table'!$F584="Yes",OR('Reported Performance Table'!$E584='Master List'!$B$45,'Reported Performance Table'!$E584='Master List'!$B$46,'Reported Performance Table'!$E584='Master List'!$B$47,'Reported Performance Table'!$E584='Master List'!$B$49,'Reported Performance Table'!$E584='Master List'!$B$51,'Reported Performance Table'!$E584='Master List'!$B$115,'Reported Performance Table'!$E584='Master List'!$B$118,'Reported Performance Table'!$E584='Master List'!$B$142)),"LUNA_Dimming","Dimming_Capability_and_Range"))</f>
        <v/>
      </c>
      <c r="M584" s="100" t="e">
        <f>'Reported Performance Table'!#REF!</f>
        <v>#REF!</v>
      </c>
      <c r="N584" s="100" t="e">
        <f>'Reported Performance Table'!#REF!</f>
        <v>#REF!</v>
      </c>
      <c r="O584" s="100" t="e">
        <f>'Reported Performance Table'!#REF!</f>
        <v>#REF!</v>
      </c>
      <c r="P584" t="str">
        <f t="shared" si="17"/>
        <v>No</v>
      </c>
    </row>
    <row r="585" spans="1:16" x14ac:dyDescent="0.25">
      <c r="A585" s="54">
        <v>592</v>
      </c>
      <c r="B585" s="55"/>
      <c r="D585" s="21" t="e">
        <f>VLOOKUP('Reported Performance Table'!D585,'Master List'!$B$22:$C$41,2,FALSE)</f>
        <v>#N/A</v>
      </c>
      <c r="E585" t="e">
        <f>VLOOKUP('Reported Performance Table'!E585,'Master List'!$B$45:$C$143,2,FALSE)</f>
        <v>#N/A</v>
      </c>
      <c r="F585" t="e">
        <f>VLOOKUP('Reported Performance Table'!D585,'Master List'!$B$22:$D$42,3,FALSE)</f>
        <v>#N/A</v>
      </c>
      <c r="G585" s="92" t="e">
        <f>VLOOKUP('Reported Performance Table'!C585,'Master List'!$B$11:$D$19,3,FALSE)</f>
        <v>#N/A</v>
      </c>
      <c r="H585" t="e">
        <f t="shared" si="16"/>
        <v>#N/A</v>
      </c>
      <c r="I585" t="e">
        <f>IF(VLOOKUP('Reported Performance Table'!E585,'Master List'!$B$45:$D$143,3,FALSE)="","No",VLOOKUP('Reported Performance Table'!E585,'Master List'!$B$45:$D$143,3,FALSE))</f>
        <v>#N/A</v>
      </c>
      <c r="J585" s="164" t="str">
        <f>IF('Reported Performance Table'!E585="","",
  IF('Reported Performance Table'!F585="Yes",
   IF('Reported Performance Table'!G585="Premium","Premium_LUNA_CCT","LUNA_CCT"),
   IF('Reported Performance Table'!C585="Outdoor Luminaires",
    IF(OR('Reported Performance Table'!E585="Fuel Pump Canopy Luminaires",'Reported Performance Table'!E585="Sports Lighting"),
     IF('Reported Performance Table'!G585="Premium","Premium_Sports_and_Fuel_Pump_CCT", "Sports_and_Fuel_Pump_CCT"),
     IF('Reported Performance Table'!G585="Premium","Premium_Outdoor_CCT","Outdoor_CCT")),
    IF('Reported Performance Table'!G585="Premium","Premium_CCT","Reported_CCT"))))</f>
        <v/>
      </c>
      <c r="K585" t="str">
        <f>IF('Reported Performance Table'!E585="","",IF(J585="LUNA_CCT",VLOOKUP('Reported Performance Table'!E585,'Master List'!$B$45:$E$143,4,FALSE),"Reported_BUG"))</f>
        <v/>
      </c>
      <c r="L585" t="str">
        <f>IF('Reported Performance Table'!E585="","",IF(AND('Reported Performance Table'!$F585="Yes",OR('Reported Performance Table'!$E585='Master List'!$B$45,'Reported Performance Table'!$E585='Master List'!$B$46,'Reported Performance Table'!$E585='Master List'!$B$47,'Reported Performance Table'!$E585='Master List'!$B$49,'Reported Performance Table'!$E585='Master List'!$B$51,'Reported Performance Table'!$E585='Master List'!$B$115,'Reported Performance Table'!$E585='Master List'!$B$118,'Reported Performance Table'!$E585='Master List'!$B$142)),"LUNA_Dimming","Dimming_Capability_and_Range"))</f>
        <v/>
      </c>
      <c r="M585" s="100" t="e">
        <f>'Reported Performance Table'!#REF!</f>
        <v>#REF!</v>
      </c>
      <c r="N585" s="100" t="e">
        <f>'Reported Performance Table'!#REF!</f>
        <v>#REF!</v>
      </c>
      <c r="O585" s="100" t="e">
        <f>'Reported Performance Table'!#REF!</f>
        <v>#REF!</v>
      </c>
      <c r="P585" t="str">
        <f t="shared" si="17"/>
        <v>No</v>
      </c>
    </row>
    <row r="586" spans="1:16" x14ac:dyDescent="0.25">
      <c r="A586" s="54">
        <v>593</v>
      </c>
      <c r="B586" s="55"/>
      <c r="D586" s="21" t="e">
        <f>VLOOKUP('Reported Performance Table'!D586,'Master List'!$B$22:$C$41,2,FALSE)</f>
        <v>#N/A</v>
      </c>
      <c r="E586" t="e">
        <f>VLOOKUP('Reported Performance Table'!E586,'Master List'!$B$45:$C$143,2,FALSE)</f>
        <v>#N/A</v>
      </c>
      <c r="F586" t="e">
        <f>VLOOKUP('Reported Performance Table'!D586,'Master List'!$B$22:$D$42,3,FALSE)</f>
        <v>#N/A</v>
      </c>
      <c r="G586" s="92" t="e">
        <f>VLOOKUP('Reported Performance Table'!C586,'Master List'!$B$11:$D$19,3,FALSE)</f>
        <v>#N/A</v>
      </c>
      <c r="H586" t="e">
        <f t="shared" si="16"/>
        <v>#N/A</v>
      </c>
      <c r="I586" t="e">
        <f>IF(VLOOKUP('Reported Performance Table'!E586,'Master List'!$B$45:$D$143,3,FALSE)="","No",VLOOKUP('Reported Performance Table'!E586,'Master List'!$B$45:$D$143,3,FALSE))</f>
        <v>#N/A</v>
      </c>
      <c r="J586" s="164" t="str">
        <f>IF('Reported Performance Table'!E586="","",
  IF('Reported Performance Table'!F586="Yes",
   IF('Reported Performance Table'!G586="Premium","Premium_LUNA_CCT","LUNA_CCT"),
   IF('Reported Performance Table'!C586="Outdoor Luminaires",
    IF(OR('Reported Performance Table'!E586="Fuel Pump Canopy Luminaires",'Reported Performance Table'!E586="Sports Lighting"),
     IF('Reported Performance Table'!G586="Premium","Premium_Sports_and_Fuel_Pump_CCT", "Sports_and_Fuel_Pump_CCT"),
     IF('Reported Performance Table'!G586="Premium","Premium_Outdoor_CCT","Outdoor_CCT")),
    IF('Reported Performance Table'!G586="Premium","Premium_CCT","Reported_CCT"))))</f>
        <v/>
      </c>
      <c r="K586" t="str">
        <f>IF('Reported Performance Table'!E586="","",IF(J586="LUNA_CCT",VLOOKUP('Reported Performance Table'!E586,'Master List'!$B$45:$E$143,4,FALSE),"Reported_BUG"))</f>
        <v/>
      </c>
      <c r="L586" t="str">
        <f>IF('Reported Performance Table'!E586="","",IF(AND('Reported Performance Table'!$F586="Yes",OR('Reported Performance Table'!$E586='Master List'!$B$45,'Reported Performance Table'!$E586='Master List'!$B$46,'Reported Performance Table'!$E586='Master List'!$B$47,'Reported Performance Table'!$E586='Master List'!$B$49,'Reported Performance Table'!$E586='Master List'!$B$51,'Reported Performance Table'!$E586='Master List'!$B$115,'Reported Performance Table'!$E586='Master List'!$B$118,'Reported Performance Table'!$E586='Master List'!$B$142)),"LUNA_Dimming","Dimming_Capability_and_Range"))</f>
        <v/>
      </c>
      <c r="M586" s="100" t="e">
        <f>'Reported Performance Table'!#REF!</f>
        <v>#REF!</v>
      </c>
      <c r="N586" s="100" t="e">
        <f>'Reported Performance Table'!#REF!</f>
        <v>#REF!</v>
      </c>
      <c r="O586" s="100" t="e">
        <f>'Reported Performance Table'!#REF!</f>
        <v>#REF!</v>
      </c>
      <c r="P586" t="str">
        <f t="shared" si="17"/>
        <v>No</v>
      </c>
    </row>
    <row r="587" spans="1:16" x14ac:dyDescent="0.25">
      <c r="A587" s="54">
        <v>594</v>
      </c>
      <c r="B587" s="55"/>
      <c r="D587" s="21" t="e">
        <f>VLOOKUP('Reported Performance Table'!D587,'Master List'!$B$22:$C$41,2,FALSE)</f>
        <v>#N/A</v>
      </c>
      <c r="E587" t="e">
        <f>VLOOKUP('Reported Performance Table'!E587,'Master List'!$B$45:$C$143,2,FALSE)</f>
        <v>#N/A</v>
      </c>
      <c r="F587" t="e">
        <f>VLOOKUP('Reported Performance Table'!D587,'Master List'!$B$22:$D$42,3,FALSE)</f>
        <v>#N/A</v>
      </c>
      <c r="G587" s="92" t="e">
        <f>VLOOKUP('Reported Performance Table'!C587,'Master List'!$B$11:$D$19,3,FALSE)</f>
        <v>#N/A</v>
      </c>
      <c r="H587" t="e">
        <f t="shared" ref="H587:H650" si="18">CONCATENATE(F587,G587)</f>
        <v>#N/A</v>
      </c>
      <c r="I587" t="e">
        <f>IF(VLOOKUP('Reported Performance Table'!E587,'Master List'!$B$45:$D$143,3,FALSE)="","No",VLOOKUP('Reported Performance Table'!E587,'Master List'!$B$45:$D$143,3,FALSE))</f>
        <v>#N/A</v>
      </c>
      <c r="J587" s="164" t="str">
        <f>IF('Reported Performance Table'!E587="","",
  IF('Reported Performance Table'!F587="Yes",
   IF('Reported Performance Table'!G587="Premium","Premium_LUNA_CCT","LUNA_CCT"),
   IF('Reported Performance Table'!C587="Outdoor Luminaires",
    IF(OR('Reported Performance Table'!E587="Fuel Pump Canopy Luminaires",'Reported Performance Table'!E587="Sports Lighting"),
     IF('Reported Performance Table'!G587="Premium","Premium_Sports_and_Fuel_Pump_CCT", "Sports_and_Fuel_Pump_CCT"),
     IF('Reported Performance Table'!G587="Premium","Premium_Outdoor_CCT","Outdoor_CCT")),
    IF('Reported Performance Table'!G587="Premium","Premium_CCT","Reported_CCT"))))</f>
        <v/>
      </c>
      <c r="K587" t="str">
        <f>IF('Reported Performance Table'!E587="","",IF(J587="LUNA_CCT",VLOOKUP('Reported Performance Table'!E587,'Master List'!$B$45:$E$143,4,FALSE),"Reported_BUG"))</f>
        <v/>
      </c>
      <c r="L587" t="str">
        <f>IF('Reported Performance Table'!E587="","",IF(AND('Reported Performance Table'!$F587="Yes",OR('Reported Performance Table'!$E587='Master List'!$B$45,'Reported Performance Table'!$E587='Master List'!$B$46,'Reported Performance Table'!$E587='Master List'!$B$47,'Reported Performance Table'!$E587='Master List'!$B$49,'Reported Performance Table'!$E587='Master List'!$B$51,'Reported Performance Table'!$E587='Master List'!$B$115,'Reported Performance Table'!$E587='Master List'!$B$118,'Reported Performance Table'!$E587='Master List'!$B$142)),"LUNA_Dimming","Dimming_Capability_and_Range"))</f>
        <v/>
      </c>
      <c r="M587" s="100" t="e">
        <f>'Reported Performance Table'!#REF!</f>
        <v>#REF!</v>
      </c>
      <c r="N587" s="100" t="e">
        <f>'Reported Performance Table'!#REF!</f>
        <v>#REF!</v>
      </c>
      <c r="O587" s="100" t="e">
        <f>'Reported Performance Table'!#REF!</f>
        <v>#REF!</v>
      </c>
      <c r="P587" t="str">
        <f t="shared" si="17"/>
        <v>No</v>
      </c>
    </row>
    <row r="588" spans="1:16" x14ac:dyDescent="0.25">
      <c r="A588" s="54">
        <v>595</v>
      </c>
      <c r="B588" s="55"/>
      <c r="D588" s="21" t="e">
        <f>VLOOKUP('Reported Performance Table'!D588,'Master List'!$B$22:$C$41,2,FALSE)</f>
        <v>#N/A</v>
      </c>
      <c r="E588" t="e">
        <f>VLOOKUP('Reported Performance Table'!E588,'Master List'!$B$45:$C$143,2,FALSE)</f>
        <v>#N/A</v>
      </c>
      <c r="F588" t="e">
        <f>VLOOKUP('Reported Performance Table'!D588,'Master List'!$B$22:$D$42,3,FALSE)</f>
        <v>#N/A</v>
      </c>
      <c r="G588" s="92" t="e">
        <f>VLOOKUP('Reported Performance Table'!C588,'Master List'!$B$11:$D$19,3,FALSE)</f>
        <v>#N/A</v>
      </c>
      <c r="H588" t="e">
        <f t="shared" si="18"/>
        <v>#N/A</v>
      </c>
      <c r="I588" t="e">
        <f>IF(VLOOKUP('Reported Performance Table'!E588,'Master List'!$B$45:$D$143,3,FALSE)="","No",VLOOKUP('Reported Performance Table'!E588,'Master List'!$B$45:$D$143,3,FALSE))</f>
        <v>#N/A</v>
      </c>
      <c r="J588" s="164" t="str">
        <f>IF('Reported Performance Table'!E588="","",
  IF('Reported Performance Table'!F588="Yes",
   IF('Reported Performance Table'!G588="Premium","Premium_LUNA_CCT","LUNA_CCT"),
   IF('Reported Performance Table'!C588="Outdoor Luminaires",
    IF(OR('Reported Performance Table'!E588="Fuel Pump Canopy Luminaires",'Reported Performance Table'!E588="Sports Lighting"),
     IF('Reported Performance Table'!G588="Premium","Premium_Sports_and_Fuel_Pump_CCT", "Sports_and_Fuel_Pump_CCT"),
     IF('Reported Performance Table'!G588="Premium","Premium_Outdoor_CCT","Outdoor_CCT")),
    IF('Reported Performance Table'!G588="Premium","Premium_CCT","Reported_CCT"))))</f>
        <v/>
      </c>
      <c r="K588" t="str">
        <f>IF('Reported Performance Table'!E588="","",IF(J588="LUNA_CCT",VLOOKUP('Reported Performance Table'!E588,'Master List'!$B$45:$E$143,4,FALSE),"Reported_BUG"))</f>
        <v/>
      </c>
      <c r="L588" t="str">
        <f>IF('Reported Performance Table'!E588="","",IF(AND('Reported Performance Table'!$F588="Yes",OR('Reported Performance Table'!$E588='Master List'!$B$45,'Reported Performance Table'!$E588='Master List'!$B$46,'Reported Performance Table'!$E588='Master List'!$B$47,'Reported Performance Table'!$E588='Master List'!$B$49,'Reported Performance Table'!$E588='Master List'!$B$51,'Reported Performance Table'!$E588='Master List'!$B$115,'Reported Performance Table'!$E588='Master List'!$B$118,'Reported Performance Table'!$E588='Master List'!$B$142)),"LUNA_Dimming","Dimming_Capability_and_Range"))</f>
        <v/>
      </c>
      <c r="M588" s="100" t="e">
        <f>'Reported Performance Table'!#REF!</f>
        <v>#REF!</v>
      </c>
      <c r="N588" s="100" t="e">
        <f>'Reported Performance Table'!#REF!</f>
        <v>#REF!</v>
      </c>
      <c r="O588" s="100" t="e">
        <f>'Reported Performance Table'!#REF!</f>
        <v>#REF!</v>
      </c>
      <c r="P588" t="str">
        <f t="shared" ref="P588:P651" si="19">IF(COUNTIF(M588:O588,"Yes")=3,"Yes","No")</f>
        <v>No</v>
      </c>
    </row>
    <row r="589" spans="1:16" x14ac:dyDescent="0.25">
      <c r="A589" s="54">
        <v>596</v>
      </c>
      <c r="B589" s="55"/>
      <c r="D589" s="21" t="e">
        <f>VLOOKUP('Reported Performance Table'!D589,'Master List'!$B$22:$C$41,2,FALSE)</f>
        <v>#N/A</v>
      </c>
      <c r="E589" t="e">
        <f>VLOOKUP('Reported Performance Table'!E589,'Master List'!$B$45:$C$143,2,FALSE)</f>
        <v>#N/A</v>
      </c>
      <c r="F589" t="e">
        <f>VLOOKUP('Reported Performance Table'!D589,'Master List'!$B$22:$D$42,3,FALSE)</f>
        <v>#N/A</v>
      </c>
      <c r="G589" s="92" t="e">
        <f>VLOOKUP('Reported Performance Table'!C589,'Master List'!$B$11:$D$19,3,FALSE)</f>
        <v>#N/A</v>
      </c>
      <c r="H589" t="e">
        <f t="shared" si="18"/>
        <v>#N/A</v>
      </c>
      <c r="I589" t="e">
        <f>IF(VLOOKUP('Reported Performance Table'!E589,'Master List'!$B$45:$D$143,3,FALSE)="","No",VLOOKUP('Reported Performance Table'!E589,'Master List'!$B$45:$D$143,3,FALSE))</f>
        <v>#N/A</v>
      </c>
      <c r="J589" s="164" t="str">
        <f>IF('Reported Performance Table'!E589="","",
  IF('Reported Performance Table'!F589="Yes",
   IF('Reported Performance Table'!G589="Premium","Premium_LUNA_CCT","LUNA_CCT"),
   IF('Reported Performance Table'!C589="Outdoor Luminaires",
    IF(OR('Reported Performance Table'!E589="Fuel Pump Canopy Luminaires",'Reported Performance Table'!E589="Sports Lighting"),
     IF('Reported Performance Table'!G589="Premium","Premium_Sports_and_Fuel_Pump_CCT", "Sports_and_Fuel_Pump_CCT"),
     IF('Reported Performance Table'!G589="Premium","Premium_Outdoor_CCT","Outdoor_CCT")),
    IF('Reported Performance Table'!G589="Premium","Premium_CCT","Reported_CCT"))))</f>
        <v/>
      </c>
      <c r="K589" t="str">
        <f>IF('Reported Performance Table'!E589="","",IF(J589="LUNA_CCT",VLOOKUP('Reported Performance Table'!E589,'Master List'!$B$45:$E$143,4,FALSE),"Reported_BUG"))</f>
        <v/>
      </c>
      <c r="L589" t="str">
        <f>IF('Reported Performance Table'!E589="","",IF(AND('Reported Performance Table'!$F589="Yes",OR('Reported Performance Table'!$E589='Master List'!$B$45,'Reported Performance Table'!$E589='Master List'!$B$46,'Reported Performance Table'!$E589='Master List'!$B$47,'Reported Performance Table'!$E589='Master List'!$B$49,'Reported Performance Table'!$E589='Master List'!$B$51,'Reported Performance Table'!$E589='Master List'!$B$115,'Reported Performance Table'!$E589='Master List'!$B$118,'Reported Performance Table'!$E589='Master List'!$B$142)),"LUNA_Dimming","Dimming_Capability_and_Range"))</f>
        <v/>
      </c>
      <c r="M589" s="100" t="e">
        <f>'Reported Performance Table'!#REF!</f>
        <v>#REF!</v>
      </c>
      <c r="N589" s="100" t="e">
        <f>'Reported Performance Table'!#REF!</f>
        <v>#REF!</v>
      </c>
      <c r="O589" s="100" t="e">
        <f>'Reported Performance Table'!#REF!</f>
        <v>#REF!</v>
      </c>
      <c r="P589" t="str">
        <f t="shared" si="19"/>
        <v>No</v>
      </c>
    </row>
    <row r="590" spans="1:16" x14ac:dyDescent="0.25">
      <c r="A590" s="54">
        <v>597</v>
      </c>
      <c r="B590" s="55"/>
      <c r="D590" s="21" t="e">
        <f>VLOOKUP('Reported Performance Table'!D590,'Master List'!$B$22:$C$41,2,FALSE)</f>
        <v>#N/A</v>
      </c>
      <c r="E590" t="e">
        <f>VLOOKUP('Reported Performance Table'!E590,'Master List'!$B$45:$C$143,2,FALSE)</f>
        <v>#N/A</v>
      </c>
      <c r="F590" t="e">
        <f>VLOOKUP('Reported Performance Table'!D590,'Master List'!$B$22:$D$42,3,FALSE)</f>
        <v>#N/A</v>
      </c>
      <c r="G590" s="92" t="e">
        <f>VLOOKUP('Reported Performance Table'!C590,'Master List'!$B$11:$D$19,3,FALSE)</f>
        <v>#N/A</v>
      </c>
      <c r="H590" t="e">
        <f t="shared" si="18"/>
        <v>#N/A</v>
      </c>
      <c r="I590" t="e">
        <f>IF(VLOOKUP('Reported Performance Table'!E590,'Master List'!$B$45:$D$143,3,FALSE)="","No",VLOOKUP('Reported Performance Table'!E590,'Master List'!$B$45:$D$143,3,FALSE))</f>
        <v>#N/A</v>
      </c>
      <c r="J590" s="164" t="str">
        <f>IF('Reported Performance Table'!E590="","",
  IF('Reported Performance Table'!F590="Yes",
   IF('Reported Performance Table'!G590="Premium","Premium_LUNA_CCT","LUNA_CCT"),
   IF('Reported Performance Table'!C590="Outdoor Luminaires",
    IF(OR('Reported Performance Table'!E590="Fuel Pump Canopy Luminaires",'Reported Performance Table'!E590="Sports Lighting"),
     IF('Reported Performance Table'!G590="Premium","Premium_Sports_and_Fuel_Pump_CCT", "Sports_and_Fuel_Pump_CCT"),
     IF('Reported Performance Table'!G590="Premium","Premium_Outdoor_CCT","Outdoor_CCT")),
    IF('Reported Performance Table'!G590="Premium","Premium_CCT","Reported_CCT"))))</f>
        <v/>
      </c>
      <c r="K590" t="str">
        <f>IF('Reported Performance Table'!E590="","",IF(J590="LUNA_CCT",VLOOKUP('Reported Performance Table'!E590,'Master List'!$B$45:$E$143,4,FALSE),"Reported_BUG"))</f>
        <v/>
      </c>
      <c r="L590" t="str">
        <f>IF('Reported Performance Table'!E590="","",IF(AND('Reported Performance Table'!$F590="Yes",OR('Reported Performance Table'!$E590='Master List'!$B$45,'Reported Performance Table'!$E590='Master List'!$B$46,'Reported Performance Table'!$E590='Master List'!$B$47,'Reported Performance Table'!$E590='Master List'!$B$49,'Reported Performance Table'!$E590='Master List'!$B$51,'Reported Performance Table'!$E590='Master List'!$B$115,'Reported Performance Table'!$E590='Master List'!$B$118,'Reported Performance Table'!$E590='Master List'!$B$142)),"LUNA_Dimming","Dimming_Capability_and_Range"))</f>
        <v/>
      </c>
      <c r="M590" s="100" t="e">
        <f>'Reported Performance Table'!#REF!</f>
        <v>#REF!</v>
      </c>
      <c r="N590" s="100" t="e">
        <f>'Reported Performance Table'!#REF!</f>
        <v>#REF!</v>
      </c>
      <c r="O590" s="100" t="e">
        <f>'Reported Performance Table'!#REF!</f>
        <v>#REF!</v>
      </c>
      <c r="P590" t="str">
        <f t="shared" si="19"/>
        <v>No</v>
      </c>
    </row>
    <row r="591" spans="1:16" x14ac:dyDescent="0.25">
      <c r="A591" s="54">
        <v>598</v>
      </c>
      <c r="B591" s="55"/>
      <c r="D591" s="21" t="e">
        <f>VLOOKUP('Reported Performance Table'!D591,'Master List'!$B$22:$C$41,2,FALSE)</f>
        <v>#N/A</v>
      </c>
      <c r="E591" t="e">
        <f>VLOOKUP('Reported Performance Table'!E591,'Master List'!$B$45:$C$143,2,FALSE)</f>
        <v>#N/A</v>
      </c>
      <c r="F591" t="e">
        <f>VLOOKUP('Reported Performance Table'!D591,'Master List'!$B$22:$D$42,3,FALSE)</f>
        <v>#N/A</v>
      </c>
      <c r="G591" s="92" t="e">
        <f>VLOOKUP('Reported Performance Table'!C591,'Master List'!$B$11:$D$19,3,FALSE)</f>
        <v>#N/A</v>
      </c>
      <c r="H591" t="e">
        <f t="shared" si="18"/>
        <v>#N/A</v>
      </c>
      <c r="I591" t="e">
        <f>IF(VLOOKUP('Reported Performance Table'!E591,'Master List'!$B$45:$D$143,3,FALSE)="","No",VLOOKUP('Reported Performance Table'!E591,'Master List'!$B$45:$D$143,3,FALSE))</f>
        <v>#N/A</v>
      </c>
      <c r="J591" s="164" t="str">
        <f>IF('Reported Performance Table'!E591="","",
  IF('Reported Performance Table'!F591="Yes",
   IF('Reported Performance Table'!G591="Premium","Premium_LUNA_CCT","LUNA_CCT"),
   IF('Reported Performance Table'!C591="Outdoor Luminaires",
    IF(OR('Reported Performance Table'!E591="Fuel Pump Canopy Luminaires",'Reported Performance Table'!E591="Sports Lighting"),
     IF('Reported Performance Table'!G591="Premium","Premium_Sports_and_Fuel_Pump_CCT", "Sports_and_Fuel_Pump_CCT"),
     IF('Reported Performance Table'!G591="Premium","Premium_Outdoor_CCT","Outdoor_CCT")),
    IF('Reported Performance Table'!G591="Premium","Premium_CCT","Reported_CCT"))))</f>
        <v/>
      </c>
      <c r="K591" t="str">
        <f>IF('Reported Performance Table'!E591="","",IF(J591="LUNA_CCT",VLOOKUP('Reported Performance Table'!E591,'Master List'!$B$45:$E$143,4,FALSE),"Reported_BUG"))</f>
        <v/>
      </c>
      <c r="L591" t="str">
        <f>IF('Reported Performance Table'!E591="","",IF(AND('Reported Performance Table'!$F591="Yes",OR('Reported Performance Table'!$E591='Master List'!$B$45,'Reported Performance Table'!$E591='Master List'!$B$46,'Reported Performance Table'!$E591='Master List'!$B$47,'Reported Performance Table'!$E591='Master List'!$B$49,'Reported Performance Table'!$E591='Master List'!$B$51,'Reported Performance Table'!$E591='Master List'!$B$115,'Reported Performance Table'!$E591='Master List'!$B$118,'Reported Performance Table'!$E591='Master List'!$B$142)),"LUNA_Dimming","Dimming_Capability_and_Range"))</f>
        <v/>
      </c>
      <c r="M591" s="100" t="e">
        <f>'Reported Performance Table'!#REF!</f>
        <v>#REF!</v>
      </c>
      <c r="N591" s="100" t="e">
        <f>'Reported Performance Table'!#REF!</f>
        <v>#REF!</v>
      </c>
      <c r="O591" s="100" t="e">
        <f>'Reported Performance Table'!#REF!</f>
        <v>#REF!</v>
      </c>
      <c r="P591" t="str">
        <f t="shared" si="19"/>
        <v>No</v>
      </c>
    </row>
    <row r="592" spans="1:16" x14ac:dyDescent="0.25">
      <c r="A592" s="54">
        <v>599</v>
      </c>
      <c r="B592" s="55"/>
      <c r="D592" s="21" t="e">
        <f>VLOOKUP('Reported Performance Table'!D592,'Master List'!$B$22:$C$41,2,FALSE)</f>
        <v>#N/A</v>
      </c>
      <c r="E592" t="e">
        <f>VLOOKUP('Reported Performance Table'!E592,'Master List'!$B$45:$C$143,2,FALSE)</f>
        <v>#N/A</v>
      </c>
      <c r="F592" t="e">
        <f>VLOOKUP('Reported Performance Table'!D592,'Master List'!$B$22:$D$42,3,FALSE)</f>
        <v>#N/A</v>
      </c>
      <c r="G592" s="92" t="e">
        <f>VLOOKUP('Reported Performance Table'!C592,'Master List'!$B$11:$D$19,3,FALSE)</f>
        <v>#N/A</v>
      </c>
      <c r="H592" t="e">
        <f t="shared" si="18"/>
        <v>#N/A</v>
      </c>
      <c r="I592" t="e">
        <f>IF(VLOOKUP('Reported Performance Table'!E592,'Master List'!$B$45:$D$143,3,FALSE)="","No",VLOOKUP('Reported Performance Table'!E592,'Master List'!$B$45:$D$143,3,FALSE))</f>
        <v>#N/A</v>
      </c>
      <c r="J592" s="164" t="str">
        <f>IF('Reported Performance Table'!E592="","",
  IF('Reported Performance Table'!F592="Yes",
   IF('Reported Performance Table'!G592="Premium","Premium_LUNA_CCT","LUNA_CCT"),
   IF('Reported Performance Table'!C592="Outdoor Luminaires",
    IF(OR('Reported Performance Table'!E592="Fuel Pump Canopy Luminaires",'Reported Performance Table'!E592="Sports Lighting"),
     IF('Reported Performance Table'!G592="Premium","Premium_Sports_and_Fuel_Pump_CCT", "Sports_and_Fuel_Pump_CCT"),
     IF('Reported Performance Table'!G592="Premium","Premium_Outdoor_CCT","Outdoor_CCT")),
    IF('Reported Performance Table'!G592="Premium","Premium_CCT","Reported_CCT"))))</f>
        <v/>
      </c>
      <c r="K592" t="str">
        <f>IF('Reported Performance Table'!E592="","",IF(J592="LUNA_CCT",VLOOKUP('Reported Performance Table'!E592,'Master List'!$B$45:$E$143,4,FALSE),"Reported_BUG"))</f>
        <v/>
      </c>
      <c r="L592" t="str">
        <f>IF('Reported Performance Table'!E592="","",IF(AND('Reported Performance Table'!$F592="Yes",OR('Reported Performance Table'!$E592='Master List'!$B$45,'Reported Performance Table'!$E592='Master List'!$B$46,'Reported Performance Table'!$E592='Master List'!$B$47,'Reported Performance Table'!$E592='Master List'!$B$49,'Reported Performance Table'!$E592='Master List'!$B$51,'Reported Performance Table'!$E592='Master List'!$B$115,'Reported Performance Table'!$E592='Master List'!$B$118,'Reported Performance Table'!$E592='Master List'!$B$142)),"LUNA_Dimming","Dimming_Capability_and_Range"))</f>
        <v/>
      </c>
      <c r="M592" s="100" t="e">
        <f>'Reported Performance Table'!#REF!</f>
        <v>#REF!</v>
      </c>
      <c r="N592" s="100" t="e">
        <f>'Reported Performance Table'!#REF!</f>
        <v>#REF!</v>
      </c>
      <c r="O592" s="100" t="e">
        <f>'Reported Performance Table'!#REF!</f>
        <v>#REF!</v>
      </c>
      <c r="P592" t="str">
        <f t="shared" si="19"/>
        <v>No</v>
      </c>
    </row>
    <row r="593" spans="1:16" x14ac:dyDescent="0.25">
      <c r="A593" s="54">
        <v>600</v>
      </c>
      <c r="B593" s="55"/>
      <c r="D593" s="21" t="e">
        <f>VLOOKUP('Reported Performance Table'!D593,'Master List'!$B$22:$C$41,2,FALSE)</f>
        <v>#N/A</v>
      </c>
      <c r="E593" t="e">
        <f>VLOOKUP('Reported Performance Table'!E593,'Master List'!$B$45:$C$143,2,FALSE)</f>
        <v>#N/A</v>
      </c>
      <c r="F593" t="e">
        <f>VLOOKUP('Reported Performance Table'!D593,'Master List'!$B$22:$D$42,3,FALSE)</f>
        <v>#N/A</v>
      </c>
      <c r="G593" s="92" t="e">
        <f>VLOOKUP('Reported Performance Table'!C593,'Master List'!$B$11:$D$19,3,FALSE)</f>
        <v>#N/A</v>
      </c>
      <c r="H593" t="e">
        <f t="shared" si="18"/>
        <v>#N/A</v>
      </c>
      <c r="I593" t="e">
        <f>IF(VLOOKUP('Reported Performance Table'!E593,'Master List'!$B$45:$D$143,3,FALSE)="","No",VLOOKUP('Reported Performance Table'!E593,'Master List'!$B$45:$D$143,3,FALSE))</f>
        <v>#N/A</v>
      </c>
      <c r="J593" s="164" t="str">
        <f>IF('Reported Performance Table'!E593="","",
  IF('Reported Performance Table'!F593="Yes",
   IF('Reported Performance Table'!G593="Premium","Premium_LUNA_CCT","LUNA_CCT"),
   IF('Reported Performance Table'!C593="Outdoor Luminaires",
    IF(OR('Reported Performance Table'!E593="Fuel Pump Canopy Luminaires",'Reported Performance Table'!E593="Sports Lighting"),
     IF('Reported Performance Table'!G593="Premium","Premium_Sports_and_Fuel_Pump_CCT", "Sports_and_Fuel_Pump_CCT"),
     IF('Reported Performance Table'!G593="Premium","Premium_Outdoor_CCT","Outdoor_CCT")),
    IF('Reported Performance Table'!G593="Premium","Premium_CCT","Reported_CCT"))))</f>
        <v/>
      </c>
      <c r="K593" t="str">
        <f>IF('Reported Performance Table'!E593="","",IF(J593="LUNA_CCT",VLOOKUP('Reported Performance Table'!E593,'Master List'!$B$45:$E$143,4,FALSE),"Reported_BUG"))</f>
        <v/>
      </c>
      <c r="L593" t="str">
        <f>IF('Reported Performance Table'!E593="","",IF(AND('Reported Performance Table'!$F593="Yes",OR('Reported Performance Table'!$E593='Master List'!$B$45,'Reported Performance Table'!$E593='Master List'!$B$46,'Reported Performance Table'!$E593='Master List'!$B$47,'Reported Performance Table'!$E593='Master List'!$B$49,'Reported Performance Table'!$E593='Master List'!$B$51,'Reported Performance Table'!$E593='Master List'!$B$115,'Reported Performance Table'!$E593='Master List'!$B$118,'Reported Performance Table'!$E593='Master List'!$B$142)),"LUNA_Dimming","Dimming_Capability_and_Range"))</f>
        <v/>
      </c>
      <c r="M593" s="100" t="e">
        <f>'Reported Performance Table'!#REF!</f>
        <v>#REF!</v>
      </c>
      <c r="N593" s="100" t="e">
        <f>'Reported Performance Table'!#REF!</f>
        <v>#REF!</v>
      </c>
      <c r="O593" s="100" t="e">
        <f>'Reported Performance Table'!#REF!</f>
        <v>#REF!</v>
      </c>
      <c r="P593" t="str">
        <f t="shared" si="19"/>
        <v>No</v>
      </c>
    </row>
    <row r="594" spans="1:16" x14ac:dyDescent="0.25">
      <c r="A594" s="54">
        <v>601</v>
      </c>
      <c r="B594" s="55"/>
      <c r="D594" s="21" t="e">
        <f>VLOOKUP('Reported Performance Table'!D594,'Master List'!$B$22:$C$41,2,FALSE)</f>
        <v>#N/A</v>
      </c>
      <c r="E594" t="e">
        <f>VLOOKUP('Reported Performance Table'!E594,'Master List'!$B$45:$C$143,2,FALSE)</f>
        <v>#N/A</v>
      </c>
      <c r="F594" t="e">
        <f>VLOOKUP('Reported Performance Table'!D594,'Master List'!$B$22:$D$42,3,FALSE)</f>
        <v>#N/A</v>
      </c>
      <c r="G594" s="92" t="e">
        <f>VLOOKUP('Reported Performance Table'!C594,'Master List'!$B$11:$D$19,3,FALSE)</f>
        <v>#N/A</v>
      </c>
      <c r="H594" t="e">
        <f t="shared" si="18"/>
        <v>#N/A</v>
      </c>
      <c r="I594" t="e">
        <f>IF(VLOOKUP('Reported Performance Table'!E594,'Master List'!$B$45:$D$143,3,FALSE)="","No",VLOOKUP('Reported Performance Table'!E594,'Master List'!$B$45:$D$143,3,FALSE))</f>
        <v>#N/A</v>
      </c>
      <c r="J594" s="164" t="str">
        <f>IF('Reported Performance Table'!E594="","",
  IF('Reported Performance Table'!F594="Yes",
   IF('Reported Performance Table'!G594="Premium","Premium_LUNA_CCT","LUNA_CCT"),
   IF('Reported Performance Table'!C594="Outdoor Luminaires",
    IF(OR('Reported Performance Table'!E594="Fuel Pump Canopy Luminaires",'Reported Performance Table'!E594="Sports Lighting"),
     IF('Reported Performance Table'!G594="Premium","Premium_Sports_and_Fuel_Pump_CCT", "Sports_and_Fuel_Pump_CCT"),
     IF('Reported Performance Table'!G594="Premium","Premium_Outdoor_CCT","Outdoor_CCT")),
    IF('Reported Performance Table'!G594="Premium","Premium_CCT","Reported_CCT"))))</f>
        <v/>
      </c>
      <c r="K594" t="str">
        <f>IF('Reported Performance Table'!E594="","",IF(J594="LUNA_CCT",VLOOKUP('Reported Performance Table'!E594,'Master List'!$B$45:$E$143,4,FALSE),"Reported_BUG"))</f>
        <v/>
      </c>
      <c r="L594" t="str">
        <f>IF('Reported Performance Table'!E594="","",IF(AND('Reported Performance Table'!$F594="Yes",OR('Reported Performance Table'!$E594='Master List'!$B$45,'Reported Performance Table'!$E594='Master List'!$B$46,'Reported Performance Table'!$E594='Master List'!$B$47,'Reported Performance Table'!$E594='Master List'!$B$49,'Reported Performance Table'!$E594='Master List'!$B$51,'Reported Performance Table'!$E594='Master List'!$B$115,'Reported Performance Table'!$E594='Master List'!$B$118,'Reported Performance Table'!$E594='Master List'!$B$142)),"LUNA_Dimming","Dimming_Capability_and_Range"))</f>
        <v/>
      </c>
      <c r="M594" s="100" t="e">
        <f>'Reported Performance Table'!#REF!</f>
        <v>#REF!</v>
      </c>
      <c r="N594" s="100" t="e">
        <f>'Reported Performance Table'!#REF!</f>
        <v>#REF!</v>
      </c>
      <c r="O594" s="100" t="e">
        <f>'Reported Performance Table'!#REF!</f>
        <v>#REF!</v>
      </c>
      <c r="P594" t="str">
        <f t="shared" si="19"/>
        <v>No</v>
      </c>
    </row>
    <row r="595" spans="1:16" x14ac:dyDescent="0.25">
      <c r="A595" s="54">
        <v>602</v>
      </c>
      <c r="B595" s="55"/>
      <c r="D595" s="21" t="e">
        <f>VLOOKUP('Reported Performance Table'!D595,'Master List'!$B$22:$C$41,2,FALSE)</f>
        <v>#N/A</v>
      </c>
      <c r="E595" t="e">
        <f>VLOOKUP('Reported Performance Table'!E595,'Master List'!$B$45:$C$143,2,FALSE)</f>
        <v>#N/A</v>
      </c>
      <c r="F595" t="e">
        <f>VLOOKUP('Reported Performance Table'!D595,'Master List'!$B$22:$D$42,3,FALSE)</f>
        <v>#N/A</v>
      </c>
      <c r="G595" s="92" t="e">
        <f>VLOOKUP('Reported Performance Table'!C595,'Master List'!$B$11:$D$19,3,FALSE)</f>
        <v>#N/A</v>
      </c>
      <c r="H595" t="e">
        <f t="shared" si="18"/>
        <v>#N/A</v>
      </c>
      <c r="I595" t="e">
        <f>IF(VLOOKUP('Reported Performance Table'!E595,'Master List'!$B$45:$D$143,3,FALSE)="","No",VLOOKUP('Reported Performance Table'!E595,'Master List'!$B$45:$D$143,3,FALSE))</f>
        <v>#N/A</v>
      </c>
      <c r="J595" s="164" t="str">
        <f>IF('Reported Performance Table'!E595="","",
  IF('Reported Performance Table'!F595="Yes",
   IF('Reported Performance Table'!G595="Premium","Premium_LUNA_CCT","LUNA_CCT"),
   IF('Reported Performance Table'!C595="Outdoor Luminaires",
    IF(OR('Reported Performance Table'!E595="Fuel Pump Canopy Luminaires",'Reported Performance Table'!E595="Sports Lighting"),
     IF('Reported Performance Table'!G595="Premium","Premium_Sports_and_Fuel_Pump_CCT", "Sports_and_Fuel_Pump_CCT"),
     IF('Reported Performance Table'!G595="Premium","Premium_Outdoor_CCT","Outdoor_CCT")),
    IF('Reported Performance Table'!G595="Premium","Premium_CCT","Reported_CCT"))))</f>
        <v/>
      </c>
      <c r="K595" t="str">
        <f>IF('Reported Performance Table'!E595="","",IF(J595="LUNA_CCT",VLOOKUP('Reported Performance Table'!E595,'Master List'!$B$45:$E$143,4,FALSE),"Reported_BUG"))</f>
        <v/>
      </c>
      <c r="L595" t="str">
        <f>IF('Reported Performance Table'!E595="","",IF(AND('Reported Performance Table'!$F595="Yes",OR('Reported Performance Table'!$E595='Master List'!$B$45,'Reported Performance Table'!$E595='Master List'!$B$46,'Reported Performance Table'!$E595='Master List'!$B$47,'Reported Performance Table'!$E595='Master List'!$B$49,'Reported Performance Table'!$E595='Master List'!$B$51,'Reported Performance Table'!$E595='Master List'!$B$115,'Reported Performance Table'!$E595='Master List'!$B$118,'Reported Performance Table'!$E595='Master List'!$B$142)),"LUNA_Dimming","Dimming_Capability_and_Range"))</f>
        <v/>
      </c>
      <c r="M595" s="100" t="e">
        <f>'Reported Performance Table'!#REF!</f>
        <v>#REF!</v>
      </c>
      <c r="N595" s="100" t="e">
        <f>'Reported Performance Table'!#REF!</f>
        <v>#REF!</v>
      </c>
      <c r="O595" s="100" t="e">
        <f>'Reported Performance Table'!#REF!</f>
        <v>#REF!</v>
      </c>
      <c r="P595" t="str">
        <f t="shared" si="19"/>
        <v>No</v>
      </c>
    </row>
    <row r="596" spans="1:16" x14ac:dyDescent="0.25">
      <c r="A596" s="54">
        <v>603</v>
      </c>
      <c r="B596" s="55"/>
      <c r="D596" s="21" t="e">
        <f>VLOOKUP('Reported Performance Table'!D596,'Master List'!$B$22:$C$41,2,FALSE)</f>
        <v>#N/A</v>
      </c>
      <c r="E596" t="e">
        <f>VLOOKUP('Reported Performance Table'!E596,'Master List'!$B$45:$C$143,2,FALSE)</f>
        <v>#N/A</v>
      </c>
      <c r="F596" t="e">
        <f>VLOOKUP('Reported Performance Table'!D596,'Master List'!$B$22:$D$42,3,FALSE)</f>
        <v>#N/A</v>
      </c>
      <c r="G596" s="92" t="e">
        <f>VLOOKUP('Reported Performance Table'!C596,'Master List'!$B$11:$D$19,3,FALSE)</f>
        <v>#N/A</v>
      </c>
      <c r="H596" t="e">
        <f t="shared" si="18"/>
        <v>#N/A</v>
      </c>
      <c r="I596" t="e">
        <f>IF(VLOOKUP('Reported Performance Table'!E596,'Master List'!$B$45:$D$143,3,FALSE)="","No",VLOOKUP('Reported Performance Table'!E596,'Master List'!$B$45:$D$143,3,FALSE))</f>
        <v>#N/A</v>
      </c>
      <c r="J596" s="164" t="str">
        <f>IF('Reported Performance Table'!E596="","",
  IF('Reported Performance Table'!F596="Yes",
   IF('Reported Performance Table'!G596="Premium","Premium_LUNA_CCT","LUNA_CCT"),
   IF('Reported Performance Table'!C596="Outdoor Luminaires",
    IF(OR('Reported Performance Table'!E596="Fuel Pump Canopy Luminaires",'Reported Performance Table'!E596="Sports Lighting"),
     IF('Reported Performance Table'!G596="Premium","Premium_Sports_and_Fuel_Pump_CCT", "Sports_and_Fuel_Pump_CCT"),
     IF('Reported Performance Table'!G596="Premium","Premium_Outdoor_CCT","Outdoor_CCT")),
    IF('Reported Performance Table'!G596="Premium","Premium_CCT","Reported_CCT"))))</f>
        <v/>
      </c>
      <c r="K596" t="str">
        <f>IF('Reported Performance Table'!E596="","",IF(J596="LUNA_CCT",VLOOKUP('Reported Performance Table'!E596,'Master List'!$B$45:$E$143,4,FALSE),"Reported_BUG"))</f>
        <v/>
      </c>
      <c r="L596" t="str">
        <f>IF('Reported Performance Table'!E596="","",IF(AND('Reported Performance Table'!$F596="Yes",OR('Reported Performance Table'!$E596='Master List'!$B$45,'Reported Performance Table'!$E596='Master List'!$B$46,'Reported Performance Table'!$E596='Master List'!$B$47,'Reported Performance Table'!$E596='Master List'!$B$49,'Reported Performance Table'!$E596='Master List'!$B$51,'Reported Performance Table'!$E596='Master List'!$B$115,'Reported Performance Table'!$E596='Master List'!$B$118,'Reported Performance Table'!$E596='Master List'!$B$142)),"LUNA_Dimming","Dimming_Capability_and_Range"))</f>
        <v/>
      </c>
      <c r="M596" s="100" t="e">
        <f>'Reported Performance Table'!#REF!</f>
        <v>#REF!</v>
      </c>
      <c r="N596" s="100" t="e">
        <f>'Reported Performance Table'!#REF!</f>
        <v>#REF!</v>
      </c>
      <c r="O596" s="100" t="e">
        <f>'Reported Performance Table'!#REF!</f>
        <v>#REF!</v>
      </c>
      <c r="P596" t="str">
        <f t="shared" si="19"/>
        <v>No</v>
      </c>
    </row>
    <row r="597" spans="1:16" x14ac:dyDescent="0.25">
      <c r="A597" s="54">
        <v>604</v>
      </c>
      <c r="B597" s="55"/>
      <c r="D597" s="21" t="e">
        <f>VLOOKUP('Reported Performance Table'!D597,'Master List'!$B$22:$C$41,2,FALSE)</f>
        <v>#N/A</v>
      </c>
      <c r="E597" t="e">
        <f>VLOOKUP('Reported Performance Table'!E597,'Master List'!$B$45:$C$143,2,FALSE)</f>
        <v>#N/A</v>
      </c>
      <c r="F597" t="e">
        <f>VLOOKUP('Reported Performance Table'!D597,'Master List'!$B$22:$D$42,3,FALSE)</f>
        <v>#N/A</v>
      </c>
      <c r="G597" s="92" t="e">
        <f>VLOOKUP('Reported Performance Table'!C597,'Master List'!$B$11:$D$19,3,FALSE)</f>
        <v>#N/A</v>
      </c>
      <c r="H597" t="e">
        <f t="shared" si="18"/>
        <v>#N/A</v>
      </c>
      <c r="I597" t="e">
        <f>IF(VLOOKUP('Reported Performance Table'!E597,'Master List'!$B$45:$D$143,3,FALSE)="","No",VLOOKUP('Reported Performance Table'!E597,'Master List'!$B$45:$D$143,3,FALSE))</f>
        <v>#N/A</v>
      </c>
      <c r="J597" s="164" t="str">
        <f>IF('Reported Performance Table'!E597="","",
  IF('Reported Performance Table'!F597="Yes",
   IF('Reported Performance Table'!G597="Premium","Premium_LUNA_CCT","LUNA_CCT"),
   IF('Reported Performance Table'!C597="Outdoor Luminaires",
    IF(OR('Reported Performance Table'!E597="Fuel Pump Canopy Luminaires",'Reported Performance Table'!E597="Sports Lighting"),
     IF('Reported Performance Table'!G597="Premium","Premium_Sports_and_Fuel_Pump_CCT", "Sports_and_Fuel_Pump_CCT"),
     IF('Reported Performance Table'!G597="Premium","Premium_Outdoor_CCT","Outdoor_CCT")),
    IF('Reported Performance Table'!G597="Premium","Premium_CCT","Reported_CCT"))))</f>
        <v/>
      </c>
      <c r="K597" t="str">
        <f>IF('Reported Performance Table'!E597="","",IF(J597="LUNA_CCT",VLOOKUP('Reported Performance Table'!E597,'Master List'!$B$45:$E$143,4,FALSE),"Reported_BUG"))</f>
        <v/>
      </c>
      <c r="L597" t="str">
        <f>IF('Reported Performance Table'!E597="","",IF(AND('Reported Performance Table'!$F597="Yes",OR('Reported Performance Table'!$E597='Master List'!$B$45,'Reported Performance Table'!$E597='Master List'!$B$46,'Reported Performance Table'!$E597='Master List'!$B$47,'Reported Performance Table'!$E597='Master List'!$B$49,'Reported Performance Table'!$E597='Master List'!$B$51,'Reported Performance Table'!$E597='Master List'!$B$115,'Reported Performance Table'!$E597='Master List'!$B$118,'Reported Performance Table'!$E597='Master List'!$B$142)),"LUNA_Dimming","Dimming_Capability_and_Range"))</f>
        <v/>
      </c>
      <c r="M597" s="100" t="e">
        <f>'Reported Performance Table'!#REF!</f>
        <v>#REF!</v>
      </c>
      <c r="N597" s="100" t="e">
        <f>'Reported Performance Table'!#REF!</f>
        <v>#REF!</v>
      </c>
      <c r="O597" s="100" t="e">
        <f>'Reported Performance Table'!#REF!</f>
        <v>#REF!</v>
      </c>
      <c r="P597" t="str">
        <f t="shared" si="19"/>
        <v>No</v>
      </c>
    </row>
    <row r="598" spans="1:16" x14ac:dyDescent="0.25">
      <c r="A598" s="54">
        <v>605</v>
      </c>
      <c r="B598" s="55"/>
      <c r="D598" s="21" t="e">
        <f>VLOOKUP('Reported Performance Table'!D598,'Master List'!$B$22:$C$41,2,FALSE)</f>
        <v>#N/A</v>
      </c>
      <c r="E598" t="e">
        <f>VLOOKUP('Reported Performance Table'!E598,'Master List'!$B$45:$C$143,2,FALSE)</f>
        <v>#N/A</v>
      </c>
      <c r="F598" t="e">
        <f>VLOOKUP('Reported Performance Table'!D598,'Master List'!$B$22:$D$42,3,FALSE)</f>
        <v>#N/A</v>
      </c>
      <c r="G598" s="92" t="e">
        <f>VLOOKUP('Reported Performance Table'!C598,'Master List'!$B$11:$D$19,3,FALSE)</f>
        <v>#N/A</v>
      </c>
      <c r="H598" t="e">
        <f t="shared" si="18"/>
        <v>#N/A</v>
      </c>
      <c r="I598" t="e">
        <f>IF(VLOOKUP('Reported Performance Table'!E598,'Master List'!$B$45:$D$143,3,FALSE)="","No",VLOOKUP('Reported Performance Table'!E598,'Master List'!$B$45:$D$143,3,FALSE))</f>
        <v>#N/A</v>
      </c>
      <c r="J598" s="164" t="str">
        <f>IF('Reported Performance Table'!E598="","",
  IF('Reported Performance Table'!F598="Yes",
   IF('Reported Performance Table'!G598="Premium","Premium_LUNA_CCT","LUNA_CCT"),
   IF('Reported Performance Table'!C598="Outdoor Luminaires",
    IF(OR('Reported Performance Table'!E598="Fuel Pump Canopy Luminaires",'Reported Performance Table'!E598="Sports Lighting"),
     IF('Reported Performance Table'!G598="Premium","Premium_Sports_and_Fuel_Pump_CCT", "Sports_and_Fuel_Pump_CCT"),
     IF('Reported Performance Table'!G598="Premium","Premium_Outdoor_CCT","Outdoor_CCT")),
    IF('Reported Performance Table'!G598="Premium","Premium_CCT","Reported_CCT"))))</f>
        <v/>
      </c>
      <c r="K598" t="str">
        <f>IF('Reported Performance Table'!E598="","",IF(J598="LUNA_CCT",VLOOKUP('Reported Performance Table'!E598,'Master List'!$B$45:$E$143,4,FALSE),"Reported_BUG"))</f>
        <v/>
      </c>
      <c r="L598" t="str">
        <f>IF('Reported Performance Table'!E598="","",IF(AND('Reported Performance Table'!$F598="Yes",OR('Reported Performance Table'!$E598='Master List'!$B$45,'Reported Performance Table'!$E598='Master List'!$B$46,'Reported Performance Table'!$E598='Master List'!$B$47,'Reported Performance Table'!$E598='Master List'!$B$49,'Reported Performance Table'!$E598='Master List'!$B$51,'Reported Performance Table'!$E598='Master List'!$B$115,'Reported Performance Table'!$E598='Master List'!$B$118,'Reported Performance Table'!$E598='Master List'!$B$142)),"LUNA_Dimming","Dimming_Capability_and_Range"))</f>
        <v/>
      </c>
      <c r="M598" s="100" t="e">
        <f>'Reported Performance Table'!#REF!</f>
        <v>#REF!</v>
      </c>
      <c r="N598" s="100" t="e">
        <f>'Reported Performance Table'!#REF!</f>
        <v>#REF!</v>
      </c>
      <c r="O598" s="100" t="e">
        <f>'Reported Performance Table'!#REF!</f>
        <v>#REF!</v>
      </c>
      <c r="P598" t="str">
        <f t="shared" si="19"/>
        <v>No</v>
      </c>
    </row>
    <row r="599" spans="1:16" x14ac:dyDescent="0.25">
      <c r="A599" s="54">
        <v>606</v>
      </c>
      <c r="B599" s="55"/>
      <c r="D599" s="21" t="e">
        <f>VLOOKUP('Reported Performance Table'!D599,'Master List'!$B$22:$C$41,2,FALSE)</f>
        <v>#N/A</v>
      </c>
      <c r="E599" t="e">
        <f>VLOOKUP('Reported Performance Table'!E599,'Master List'!$B$45:$C$143,2,FALSE)</f>
        <v>#N/A</v>
      </c>
      <c r="F599" t="e">
        <f>VLOOKUP('Reported Performance Table'!D599,'Master List'!$B$22:$D$42,3,FALSE)</f>
        <v>#N/A</v>
      </c>
      <c r="G599" s="92" t="e">
        <f>VLOOKUP('Reported Performance Table'!C599,'Master List'!$B$11:$D$19,3,FALSE)</f>
        <v>#N/A</v>
      </c>
      <c r="H599" t="e">
        <f t="shared" si="18"/>
        <v>#N/A</v>
      </c>
      <c r="I599" t="e">
        <f>IF(VLOOKUP('Reported Performance Table'!E599,'Master List'!$B$45:$D$143,3,FALSE)="","No",VLOOKUP('Reported Performance Table'!E599,'Master List'!$B$45:$D$143,3,FALSE))</f>
        <v>#N/A</v>
      </c>
      <c r="J599" s="164" t="str">
        <f>IF('Reported Performance Table'!E599="","",
  IF('Reported Performance Table'!F599="Yes",
   IF('Reported Performance Table'!G599="Premium","Premium_LUNA_CCT","LUNA_CCT"),
   IF('Reported Performance Table'!C599="Outdoor Luminaires",
    IF(OR('Reported Performance Table'!E599="Fuel Pump Canopy Luminaires",'Reported Performance Table'!E599="Sports Lighting"),
     IF('Reported Performance Table'!G599="Premium","Premium_Sports_and_Fuel_Pump_CCT", "Sports_and_Fuel_Pump_CCT"),
     IF('Reported Performance Table'!G599="Premium","Premium_Outdoor_CCT","Outdoor_CCT")),
    IF('Reported Performance Table'!G599="Premium","Premium_CCT","Reported_CCT"))))</f>
        <v/>
      </c>
      <c r="K599" t="str">
        <f>IF('Reported Performance Table'!E599="","",IF(J599="LUNA_CCT",VLOOKUP('Reported Performance Table'!E599,'Master List'!$B$45:$E$143,4,FALSE),"Reported_BUG"))</f>
        <v/>
      </c>
      <c r="L599" t="str">
        <f>IF('Reported Performance Table'!E599="","",IF(AND('Reported Performance Table'!$F599="Yes",OR('Reported Performance Table'!$E599='Master List'!$B$45,'Reported Performance Table'!$E599='Master List'!$B$46,'Reported Performance Table'!$E599='Master List'!$B$47,'Reported Performance Table'!$E599='Master List'!$B$49,'Reported Performance Table'!$E599='Master List'!$B$51,'Reported Performance Table'!$E599='Master List'!$B$115,'Reported Performance Table'!$E599='Master List'!$B$118,'Reported Performance Table'!$E599='Master List'!$B$142)),"LUNA_Dimming","Dimming_Capability_and_Range"))</f>
        <v/>
      </c>
      <c r="M599" s="100" t="e">
        <f>'Reported Performance Table'!#REF!</f>
        <v>#REF!</v>
      </c>
      <c r="N599" s="100" t="e">
        <f>'Reported Performance Table'!#REF!</f>
        <v>#REF!</v>
      </c>
      <c r="O599" s="100" t="e">
        <f>'Reported Performance Table'!#REF!</f>
        <v>#REF!</v>
      </c>
      <c r="P599" t="str">
        <f t="shared" si="19"/>
        <v>No</v>
      </c>
    </row>
    <row r="600" spans="1:16" x14ac:dyDescent="0.25">
      <c r="A600" s="54">
        <v>607</v>
      </c>
      <c r="B600" s="55"/>
      <c r="D600" s="21" t="e">
        <f>VLOOKUP('Reported Performance Table'!D600,'Master List'!$B$22:$C$41,2,FALSE)</f>
        <v>#N/A</v>
      </c>
      <c r="E600" t="e">
        <f>VLOOKUP('Reported Performance Table'!E600,'Master List'!$B$45:$C$143,2,FALSE)</f>
        <v>#N/A</v>
      </c>
      <c r="F600" t="e">
        <f>VLOOKUP('Reported Performance Table'!D600,'Master List'!$B$22:$D$42,3,FALSE)</f>
        <v>#N/A</v>
      </c>
      <c r="G600" s="92" t="e">
        <f>VLOOKUP('Reported Performance Table'!C600,'Master List'!$B$11:$D$19,3,FALSE)</f>
        <v>#N/A</v>
      </c>
      <c r="H600" t="e">
        <f t="shared" si="18"/>
        <v>#N/A</v>
      </c>
      <c r="I600" t="e">
        <f>IF(VLOOKUP('Reported Performance Table'!E600,'Master List'!$B$45:$D$143,3,FALSE)="","No",VLOOKUP('Reported Performance Table'!E600,'Master List'!$B$45:$D$143,3,FALSE))</f>
        <v>#N/A</v>
      </c>
      <c r="J600" s="164" t="str">
        <f>IF('Reported Performance Table'!E600="","",
  IF('Reported Performance Table'!F600="Yes",
   IF('Reported Performance Table'!G600="Premium","Premium_LUNA_CCT","LUNA_CCT"),
   IF('Reported Performance Table'!C600="Outdoor Luminaires",
    IF(OR('Reported Performance Table'!E600="Fuel Pump Canopy Luminaires",'Reported Performance Table'!E600="Sports Lighting"),
     IF('Reported Performance Table'!G600="Premium","Premium_Sports_and_Fuel_Pump_CCT", "Sports_and_Fuel_Pump_CCT"),
     IF('Reported Performance Table'!G600="Premium","Premium_Outdoor_CCT","Outdoor_CCT")),
    IF('Reported Performance Table'!G600="Premium","Premium_CCT","Reported_CCT"))))</f>
        <v/>
      </c>
      <c r="K600" t="str">
        <f>IF('Reported Performance Table'!E600="","",IF(J600="LUNA_CCT",VLOOKUP('Reported Performance Table'!E600,'Master List'!$B$45:$E$143,4,FALSE),"Reported_BUG"))</f>
        <v/>
      </c>
      <c r="L600" t="str">
        <f>IF('Reported Performance Table'!E600="","",IF(AND('Reported Performance Table'!$F600="Yes",OR('Reported Performance Table'!$E600='Master List'!$B$45,'Reported Performance Table'!$E600='Master List'!$B$46,'Reported Performance Table'!$E600='Master List'!$B$47,'Reported Performance Table'!$E600='Master List'!$B$49,'Reported Performance Table'!$E600='Master List'!$B$51,'Reported Performance Table'!$E600='Master List'!$B$115,'Reported Performance Table'!$E600='Master List'!$B$118,'Reported Performance Table'!$E600='Master List'!$B$142)),"LUNA_Dimming","Dimming_Capability_and_Range"))</f>
        <v/>
      </c>
      <c r="M600" s="100" t="e">
        <f>'Reported Performance Table'!#REF!</f>
        <v>#REF!</v>
      </c>
      <c r="N600" s="100" t="e">
        <f>'Reported Performance Table'!#REF!</f>
        <v>#REF!</v>
      </c>
      <c r="O600" s="100" t="e">
        <f>'Reported Performance Table'!#REF!</f>
        <v>#REF!</v>
      </c>
      <c r="P600" t="str">
        <f t="shared" si="19"/>
        <v>No</v>
      </c>
    </row>
    <row r="601" spans="1:16" x14ac:dyDescent="0.25">
      <c r="A601" s="54">
        <v>608</v>
      </c>
      <c r="B601" s="55"/>
      <c r="D601" s="21" t="e">
        <f>VLOOKUP('Reported Performance Table'!D601,'Master List'!$B$22:$C$41,2,FALSE)</f>
        <v>#N/A</v>
      </c>
      <c r="E601" t="e">
        <f>VLOOKUP('Reported Performance Table'!E601,'Master List'!$B$45:$C$143,2,FALSE)</f>
        <v>#N/A</v>
      </c>
      <c r="F601" t="e">
        <f>VLOOKUP('Reported Performance Table'!D601,'Master List'!$B$22:$D$42,3,FALSE)</f>
        <v>#N/A</v>
      </c>
      <c r="G601" s="92" t="e">
        <f>VLOOKUP('Reported Performance Table'!C601,'Master List'!$B$11:$D$19,3,FALSE)</f>
        <v>#N/A</v>
      </c>
      <c r="H601" t="e">
        <f t="shared" si="18"/>
        <v>#N/A</v>
      </c>
      <c r="I601" t="e">
        <f>IF(VLOOKUP('Reported Performance Table'!E601,'Master List'!$B$45:$D$143,3,FALSE)="","No",VLOOKUP('Reported Performance Table'!E601,'Master List'!$B$45:$D$143,3,FALSE))</f>
        <v>#N/A</v>
      </c>
      <c r="J601" s="164" t="str">
        <f>IF('Reported Performance Table'!E601="","",
  IF('Reported Performance Table'!F601="Yes",
   IF('Reported Performance Table'!G601="Premium","Premium_LUNA_CCT","LUNA_CCT"),
   IF('Reported Performance Table'!C601="Outdoor Luminaires",
    IF(OR('Reported Performance Table'!E601="Fuel Pump Canopy Luminaires",'Reported Performance Table'!E601="Sports Lighting"),
     IF('Reported Performance Table'!G601="Premium","Premium_Sports_and_Fuel_Pump_CCT", "Sports_and_Fuel_Pump_CCT"),
     IF('Reported Performance Table'!G601="Premium","Premium_Outdoor_CCT","Outdoor_CCT")),
    IF('Reported Performance Table'!G601="Premium","Premium_CCT","Reported_CCT"))))</f>
        <v/>
      </c>
      <c r="K601" t="str">
        <f>IF('Reported Performance Table'!E601="","",IF(J601="LUNA_CCT",VLOOKUP('Reported Performance Table'!E601,'Master List'!$B$45:$E$143,4,FALSE),"Reported_BUG"))</f>
        <v/>
      </c>
      <c r="L601" t="str">
        <f>IF('Reported Performance Table'!E601="","",IF(AND('Reported Performance Table'!$F601="Yes",OR('Reported Performance Table'!$E601='Master List'!$B$45,'Reported Performance Table'!$E601='Master List'!$B$46,'Reported Performance Table'!$E601='Master List'!$B$47,'Reported Performance Table'!$E601='Master List'!$B$49,'Reported Performance Table'!$E601='Master List'!$B$51,'Reported Performance Table'!$E601='Master List'!$B$115,'Reported Performance Table'!$E601='Master List'!$B$118,'Reported Performance Table'!$E601='Master List'!$B$142)),"LUNA_Dimming","Dimming_Capability_and_Range"))</f>
        <v/>
      </c>
      <c r="M601" s="100" t="e">
        <f>'Reported Performance Table'!#REF!</f>
        <v>#REF!</v>
      </c>
      <c r="N601" s="100" t="e">
        <f>'Reported Performance Table'!#REF!</f>
        <v>#REF!</v>
      </c>
      <c r="O601" s="100" t="e">
        <f>'Reported Performance Table'!#REF!</f>
        <v>#REF!</v>
      </c>
      <c r="P601" t="str">
        <f t="shared" si="19"/>
        <v>No</v>
      </c>
    </row>
    <row r="602" spans="1:16" x14ac:dyDescent="0.25">
      <c r="A602" s="54">
        <v>609</v>
      </c>
      <c r="B602" s="55"/>
      <c r="D602" s="21" t="e">
        <f>VLOOKUP('Reported Performance Table'!D602,'Master List'!$B$22:$C$41,2,FALSE)</f>
        <v>#N/A</v>
      </c>
      <c r="E602" t="e">
        <f>VLOOKUP('Reported Performance Table'!E602,'Master List'!$B$45:$C$143,2,FALSE)</f>
        <v>#N/A</v>
      </c>
      <c r="F602" t="e">
        <f>VLOOKUP('Reported Performance Table'!D602,'Master List'!$B$22:$D$42,3,FALSE)</f>
        <v>#N/A</v>
      </c>
      <c r="G602" s="92" t="e">
        <f>VLOOKUP('Reported Performance Table'!C602,'Master List'!$B$11:$D$19,3,FALSE)</f>
        <v>#N/A</v>
      </c>
      <c r="H602" t="e">
        <f t="shared" si="18"/>
        <v>#N/A</v>
      </c>
      <c r="I602" t="e">
        <f>IF(VLOOKUP('Reported Performance Table'!E602,'Master List'!$B$45:$D$143,3,FALSE)="","No",VLOOKUP('Reported Performance Table'!E602,'Master List'!$B$45:$D$143,3,FALSE))</f>
        <v>#N/A</v>
      </c>
      <c r="J602" s="164" t="str">
        <f>IF('Reported Performance Table'!E602="","",
  IF('Reported Performance Table'!F602="Yes",
   IF('Reported Performance Table'!G602="Premium","Premium_LUNA_CCT","LUNA_CCT"),
   IF('Reported Performance Table'!C602="Outdoor Luminaires",
    IF(OR('Reported Performance Table'!E602="Fuel Pump Canopy Luminaires",'Reported Performance Table'!E602="Sports Lighting"),
     IF('Reported Performance Table'!G602="Premium","Premium_Sports_and_Fuel_Pump_CCT", "Sports_and_Fuel_Pump_CCT"),
     IF('Reported Performance Table'!G602="Premium","Premium_Outdoor_CCT","Outdoor_CCT")),
    IF('Reported Performance Table'!G602="Premium","Premium_CCT","Reported_CCT"))))</f>
        <v/>
      </c>
      <c r="K602" t="str">
        <f>IF('Reported Performance Table'!E602="","",IF(J602="LUNA_CCT",VLOOKUP('Reported Performance Table'!E602,'Master List'!$B$45:$E$143,4,FALSE),"Reported_BUG"))</f>
        <v/>
      </c>
      <c r="L602" t="str">
        <f>IF('Reported Performance Table'!E602="","",IF(AND('Reported Performance Table'!$F602="Yes",OR('Reported Performance Table'!$E602='Master List'!$B$45,'Reported Performance Table'!$E602='Master List'!$B$46,'Reported Performance Table'!$E602='Master List'!$B$47,'Reported Performance Table'!$E602='Master List'!$B$49,'Reported Performance Table'!$E602='Master List'!$B$51,'Reported Performance Table'!$E602='Master List'!$B$115,'Reported Performance Table'!$E602='Master List'!$B$118,'Reported Performance Table'!$E602='Master List'!$B$142)),"LUNA_Dimming","Dimming_Capability_and_Range"))</f>
        <v/>
      </c>
      <c r="M602" s="100" t="e">
        <f>'Reported Performance Table'!#REF!</f>
        <v>#REF!</v>
      </c>
      <c r="N602" s="100" t="e">
        <f>'Reported Performance Table'!#REF!</f>
        <v>#REF!</v>
      </c>
      <c r="O602" s="100" t="e">
        <f>'Reported Performance Table'!#REF!</f>
        <v>#REF!</v>
      </c>
      <c r="P602" t="str">
        <f t="shared" si="19"/>
        <v>No</v>
      </c>
    </row>
    <row r="603" spans="1:16" x14ac:dyDescent="0.25">
      <c r="A603" s="54">
        <v>610</v>
      </c>
      <c r="B603" s="55"/>
      <c r="D603" s="21" t="e">
        <f>VLOOKUP('Reported Performance Table'!D603,'Master List'!$B$22:$C$41,2,FALSE)</f>
        <v>#N/A</v>
      </c>
      <c r="E603" t="e">
        <f>VLOOKUP('Reported Performance Table'!E603,'Master List'!$B$45:$C$143,2,FALSE)</f>
        <v>#N/A</v>
      </c>
      <c r="F603" t="e">
        <f>VLOOKUP('Reported Performance Table'!D603,'Master List'!$B$22:$D$42,3,FALSE)</f>
        <v>#N/A</v>
      </c>
      <c r="G603" s="92" t="e">
        <f>VLOOKUP('Reported Performance Table'!C603,'Master List'!$B$11:$D$19,3,FALSE)</f>
        <v>#N/A</v>
      </c>
      <c r="H603" t="e">
        <f t="shared" si="18"/>
        <v>#N/A</v>
      </c>
      <c r="I603" t="e">
        <f>IF(VLOOKUP('Reported Performance Table'!E603,'Master List'!$B$45:$D$143,3,FALSE)="","No",VLOOKUP('Reported Performance Table'!E603,'Master List'!$B$45:$D$143,3,FALSE))</f>
        <v>#N/A</v>
      </c>
      <c r="J603" s="164" t="str">
        <f>IF('Reported Performance Table'!E603="","",
  IF('Reported Performance Table'!F603="Yes",
   IF('Reported Performance Table'!G603="Premium","Premium_LUNA_CCT","LUNA_CCT"),
   IF('Reported Performance Table'!C603="Outdoor Luminaires",
    IF(OR('Reported Performance Table'!E603="Fuel Pump Canopy Luminaires",'Reported Performance Table'!E603="Sports Lighting"),
     IF('Reported Performance Table'!G603="Premium","Premium_Sports_and_Fuel_Pump_CCT", "Sports_and_Fuel_Pump_CCT"),
     IF('Reported Performance Table'!G603="Premium","Premium_Outdoor_CCT","Outdoor_CCT")),
    IF('Reported Performance Table'!G603="Premium","Premium_CCT","Reported_CCT"))))</f>
        <v/>
      </c>
      <c r="K603" t="str">
        <f>IF('Reported Performance Table'!E603="","",IF(J603="LUNA_CCT",VLOOKUP('Reported Performance Table'!E603,'Master List'!$B$45:$E$143,4,FALSE),"Reported_BUG"))</f>
        <v/>
      </c>
      <c r="L603" t="str">
        <f>IF('Reported Performance Table'!E603="","",IF(AND('Reported Performance Table'!$F603="Yes",OR('Reported Performance Table'!$E603='Master List'!$B$45,'Reported Performance Table'!$E603='Master List'!$B$46,'Reported Performance Table'!$E603='Master List'!$B$47,'Reported Performance Table'!$E603='Master List'!$B$49,'Reported Performance Table'!$E603='Master List'!$B$51,'Reported Performance Table'!$E603='Master List'!$B$115,'Reported Performance Table'!$E603='Master List'!$B$118,'Reported Performance Table'!$E603='Master List'!$B$142)),"LUNA_Dimming","Dimming_Capability_and_Range"))</f>
        <v/>
      </c>
      <c r="M603" s="100" t="e">
        <f>'Reported Performance Table'!#REF!</f>
        <v>#REF!</v>
      </c>
      <c r="N603" s="100" t="e">
        <f>'Reported Performance Table'!#REF!</f>
        <v>#REF!</v>
      </c>
      <c r="O603" s="100" t="e">
        <f>'Reported Performance Table'!#REF!</f>
        <v>#REF!</v>
      </c>
      <c r="P603" t="str">
        <f t="shared" si="19"/>
        <v>No</v>
      </c>
    </row>
    <row r="604" spans="1:16" x14ac:dyDescent="0.25">
      <c r="A604" s="54">
        <v>611</v>
      </c>
      <c r="B604" s="55"/>
      <c r="D604" s="21" t="e">
        <f>VLOOKUP('Reported Performance Table'!D604,'Master List'!$B$22:$C$41,2,FALSE)</f>
        <v>#N/A</v>
      </c>
      <c r="E604" t="e">
        <f>VLOOKUP('Reported Performance Table'!E604,'Master List'!$B$45:$C$143,2,FALSE)</f>
        <v>#N/A</v>
      </c>
      <c r="F604" t="e">
        <f>VLOOKUP('Reported Performance Table'!D604,'Master List'!$B$22:$D$42,3,FALSE)</f>
        <v>#N/A</v>
      </c>
      <c r="G604" s="92" t="e">
        <f>VLOOKUP('Reported Performance Table'!C604,'Master List'!$B$11:$D$19,3,FALSE)</f>
        <v>#N/A</v>
      </c>
      <c r="H604" t="e">
        <f t="shared" si="18"/>
        <v>#N/A</v>
      </c>
      <c r="I604" t="e">
        <f>IF(VLOOKUP('Reported Performance Table'!E604,'Master List'!$B$45:$D$143,3,FALSE)="","No",VLOOKUP('Reported Performance Table'!E604,'Master List'!$B$45:$D$143,3,FALSE))</f>
        <v>#N/A</v>
      </c>
      <c r="J604" s="164" t="str">
        <f>IF('Reported Performance Table'!E604="","",
  IF('Reported Performance Table'!F604="Yes",
   IF('Reported Performance Table'!G604="Premium","Premium_LUNA_CCT","LUNA_CCT"),
   IF('Reported Performance Table'!C604="Outdoor Luminaires",
    IF(OR('Reported Performance Table'!E604="Fuel Pump Canopy Luminaires",'Reported Performance Table'!E604="Sports Lighting"),
     IF('Reported Performance Table'!G604="Premium","Premium_Sports_and_Fuel_Pump_CCT", "Sports_and_Fuel_Pump_CCT"),
     IF('Reported Performance Table'!G604="Premium","Premium_Outdoor_CCT","Outdoor_CCT")),
    IF('Reported Performance Table'!G604="Premium","Premium_CCT","Reported_CCT"))))</f>
        <v/>
      </c>
      <c r="K604" t="str">
        <f>IF('Reported Performance Table'!E604="","",IF(J604="LUNA_CCT",VLOOKUP('Reported Performance Table'!E604,'Master List'!$B$45:$E$143,4,FALSE),"Reported_BUG"))</f>
        <v/>
      </c>
      <c r="L604" t="str">
        <f>IF('Reported Performance Table'!E604="","",IF(AND('Reported Performance Table'!$F604="Yes",OR('Reported Performance Table'!$E604='Master List'!$B$45,'Reported Performance Table'!$E604='Master List'!$B$46,'Reported Performance Table'!$E604='Master List'!$B$47,'Reported Performance Table'!$E604='Master List'!$B$49,'Reported Performance Table'!$E604='Master List'!$B$51,'Reported Performance Table'!$E604='Master List'!$B$115,'Reported Performance Table'!$E604='Master List'!$B$118,'Reported Performance Table'!$E604='Master List'!$B$142)),"LUNA_Dimming","Dimming_Capability_and_Range"))</f>
        <v/>
      </c>
      <c r="M604" s="100" t="e">
        <f>'Reported Performance Table'!#REF!</f>
        <v>#REF!</v>
      </c>
      <c r="N604" s="100" t="e">
        <f>'Reported Performance Table'!#REF!</f>
        <v>#REF!</v>
      </c>
      <c r="O604" s="100" t="e">
        <f>'Reported Performance Table'!#REF!</f>
        <v>#REF!</v>
      </c>
      <c r="P604" t="str">
        <f t="shared" si="19"/>
        <v>No</v>
      </c>
    </row>
    <row r="605" spans="1:16" x14ac:dyDescent="0.25">
      <c r="A605" s="54">
        <v>612</v>
      </c>
      <c r="B605" s="55"/>
      <c r="D605" s="21" t="e">
        <f>VLOOKUP('Reported Performance Table'!D605,'Master List'!$B$22:$C$41,2,FALSE)</f>
        <v>#N/A</v>
      </c>
      <c r="E605" t="e">
        <f>VLOOKUP('Reported Performance Table'!E605,'Master List'!$B$45:$C$143,2,FALSE)</f>
        <v>#N/A</v>
      </c>
      <c r="F605" t="e">
        <f>VLOOKUP('Reported Performance Table'!D605,'Master List'!$B$22:$D$42,3,FALSE)</f>
        <v>#N/A</v>
      </c>
      <c r="G605" s="92" t="e">
        <f>VLOOKUP('Reported Performance Table'!C605,'Master List'!$B$11:$D$19,3,FALSE)</f>
        <v>#N/A</v>
      </c>
      <c r="H605" t="e">
        <f t="shared" si="18"/>
        <v>#N/A</v>
      </c>
      <c r="I605" t="e">
        <f>IF(VLOOKUP('Reported Performance Table'!E605,'Master List'!$B$45:$D$143,3,FALSE)="","No",VLOOKUP('Reported Performance Table'!E605,'Master List'!$B$45:$D$143,3,FALSE))</f>
        <v>#N/A</v>
      </c>
      <c r="J605" s="164" t="str">
        <f>IF('Reported Performance Table'!E605="","",
  IF('Reported Performance Table'!F605="Yes",
   IF('Reported Performance Table'!G605="Premium","Premium_LUNA_CCT","LUNA_CCT"),
   IF('Reported Performance Table'!C605="Outdoor Luminaires",
    IF(OR('Reported Performance Table'!E605="Fuel Pump Canopy Luminaires",'Reported Performance Table'!E605="Sports Lighting"),
     IF('Reported Performance Table'!G605="Premium","Premium_Sports_and_Fuel_Pump_CCT", "Sports_and_Fuel_Pump_CCT"),
     IF('Reported Performance Table'!G605="Premium","Premium_Outdoor_CCT","Outdoor_CCT")),
    IF('Reported Performance Table'!G605="Premium","Premium_CCT","Reported_CCT"))))</f>
        <v/>
      </c>
      <c r="K605" t="str">
        <f>IF('Reported Performance Table'!E605="","",IF(J605="LUNA_CCT",VLOOKUP('Reported Performance Table'!E605,'Master List'!$B$45:$E$143,4,FALSE),"Reported_BUG"))</f>
        <v/>
      </c>
      <c r="L605" t="str">
        <f>IF('Reported Performance Table'!E605="","",IF(AND('Reported Performance Table'!$F605="Yes",OR('Reported Performance Table'!$E605='Master List'!$B$45,'Reported Performance Table'!$E605='Master List'!$B$46,'Reported Performance Table'!$E605='Master List'!$B$47,'Reported Performance Table'!$E605='Master List'!$B$49,'Reported Performance Table'!$E605='Master List'!$B$51,'Reported Performance Table'!$E605='Master List'!$B$115,'Reported Performance Table'!$E605='Master List'!$B$118,'Reported Performance Table'!$E605='Master List'!$B$142)),"LUNA_Dimming","Dimming_Capability_and_Range"))</f>
        <v/>
      </c>
      <c r="M605" s="100" t="e">
        <f>'Reported Performance Table'!#REF!</f>
        <v>#REF!</v>
      </c>
      <c r="N605" s="100" t="e">
        <f>'Reported Performance Table'!#REF!</f>
        <v>#REF!</v>
      </c>
      <c r="O605" s="100" t="e">
        <f>'Reported Performance Table'!#REF!</f>
        <v>#REF!</v>
      </c>
      <c r="P605" t="str">
        <f t="shared" si="19"/>
        <v>No</v>
      </c>
    </row>
    <row r="606" spans="1:16" x14ac:dyDescent="0.25">
      <c r="A606" s="54">
        <v>613</v>
      </c>
      <c r="B606" s="55"/>
      <c r="D606" s="21" t="e">
        <f>VLOOKUP('Reported Performance Table'!D606,'Master List'!$B$22:$C$41,2,FALSE)</f>
        <v>#N/A</v>
      </c>
      <c r="E606" t="e">
        <f>VLOOKUP('Reported Performance Table'!E606,'Master List'!$B$45:$C$143,2,FALSE)</f>
        <v>#N/A</v>
      </c>
      <c r="F606" t="e">
        <f>VLOOKUP('Reported Performance Table'!D606,'Master List'!$B$22:$D$42,3,FALSE)</f>
        <v>#N/A</v>
      </c>
      <c r="G606" s="92" t="e">
        <f>VLOOKUP('Reported Performance Table'!C606,'Master List'!$B$11:$D$19,3,FALSE)</f>
        <v>#N/A</v>
      </c>
      <c r="H606" t="e">
        <f t="shared" si="18"/>
        <v>#N/A</v>
      </c>
      <c r="I606" t="e">
        <f>IF(VLOOKUP('Reported Performance Table'!E606,'Master List'!$B$45:$D$143,3,FALSE)="","No",VLOOKUP('Reported Performance Table'!E606,'Master List'!$B$45:$D$143,3,FALSE))</f>
        <v>#N/A</v>
      </c>
      <c r="J606" s="164" t="str">
        <f>IF('Reported Performance Table'!E606="","",
  IF('Reported Performance Table'!F606="Yes",
   IF('Reported Performance Table'!G606="Premium","Premium_LUNA_CCT","LUNA_CCT"),
   IF('Reported Performance Table'!C606="Outdoor Luminaires",
    IF(OR('Reported Performance Table'!E606="Fuel Pump Canopy Luminaires",'Reported Performance Table'!E606="Sports Lighting"),
     IF('Reported Performance Table'!G606="Premium","Premium_Sports_and_Fuel_Pump_CCT", "Sports_and_Fuel_Pump_CCT"),
     IF('Reported Performance Table'!G606="Premium","Premium_Outdoor_CCT","Outdoor_CCT")),
    IF('Reported Performance Table'!G606="Premium","Premium_CCT","Reported_CCT"))))</f>
        <v/>
      </c>
      <c r="K606" t="str">
        <f>IF('Reported Performance Table'!E606="","",IF(J606="LUNA_CCT",VLOOKUP('Reported Performance Table'!E606,'Master List'!$B$45:$E$143,4,FALSE),"Reported_BUG"))</f>
        <v/>
      </c>
      <c r="L606" t="str">
        <f>IF('Reported Performance Table'!E606="","",IF(AND('Reported Performance Table'!$F606="Yes",OR('Reported Performance Table'!$E606='Master List'!$B$45,'Reported Performance Table'!$E606='Master List'!$B$46,'Reported Performance Table'!$E606='Master List'!$B$47,'Reported Performance Table'!$E606='Master List'!$B$49,'Reported Performance Table'!$E606='Master List'!$B$51,'Reported Performance Table'!$E606='Master List'!$B$115,'Reported Performance Table'!$E606='Master List'!$B$118,'Reported Performance Table'!$E606='Master List'!$B$142)),"LUNA_Dimming","Dimming_Capability_and_Range"))</f>
        <v/>
      </c>
      <c r="M606" s="100" t="e">
        <f>'Reported Performance Table'!#REF!</f>
        <v>#REF!</v>
      </c>
      <c r="N606" s="100" t="e">
        <f>'Reported Performance Table'!#REF!</f>
        <v>#REF!</v>
      </c>
      <c r="O606" s="100" t="e">
        <f>'Reported Performance Table'!#REF!</f>
        <v>#REF!</v>
      </c>
      <c r="P606" t="str">
        <f t="shared" si="19"/>
        <v>No</v>
      </c>
    </row>
    <row r="607" spans="1:16" x14ac:dyDescent="0.25">
      <c r="A607" s="54">
        <v>614</v>
      </c>
      <c r="B607" s="55"/>
      <c r="D607" s="21" t="e">
        <f>VLOOKUP('Reported Performance Table'!D607,'Master List'!$B$22:$C$41,2,FALSE)</f>
        <v>#N/A</v>
      </c>
      <c r="E607" t="e">
        <f>VLOOKUP('Reported Performance Table'!E607,'Master List'!$B$45:$C$143,2,FALSE)</f>
        <v>#N/A</v>
      </c>
      <c r="F607" t="e">
        <f>VLOOKUP('Reported Performance Table'!D607,'Master List'!$B$22:$D$42,3,FALSE)</f>
        <v>#N/A</v>
      </c>
      <c r="G607" s="92" t="e">
        <f>VLOOKUP('Reported Performance Table'!C607,'Master List'!$B$11:$D$19,3,FALSE)</f>
        <v>#N/A</v>
      </c>
      <c r="H607" t="e">
        <f t="shared" si="18"/>
        <v>#N/A</v>
      </c>
      <c r="I607" t="e">
        <f>IF(VLOOKUP('Reported Performance Table'!E607,'Master List'!$B$45:$D$143,3,FALSE)="","No",VLOOKUP('Reported Performance Table'!E607,'Master List'!$B$45:$D$143,3,FALSE))</f>
        <v>#N/A</v>
      </c>
      <c r="J607" s="164" t="str">
        <f>IF('Reported Performance Table'!E607="","",
  IF('Reported Performance Table'!F607="Yes",
   IF('Reported Performance Table'!G607="Premium","Premium_LUNA_CCT","LUNA_CCT"),
   IF('Reported Performance Table'!C607="Outdoor Luminaires",
    IF(OR('Reported Performance Table'!E607="Fuel Pump Canopy Luminaires",'Reported Performance Table'!E607="Sports Lighting"),
     IF('Reported Performance Table'!G607="Premium","Premium_Sports_and_Fuel_Pump_CCT", "Sports_and_Fuel_Pump_CCT"),
     IF('Reported Performance Table'!G607="Premium","Premium_Outdoor_CCT","Outdoor_CCT")),
    IF('Reported Performance Table'!G607="Premium","Premium_CCT","Reported_CCT"))))</f>
        <v/>
      </c>
      <c r="K607" t="str">
        <f>IF('Reported Performance Table'!E607="","",IF(J607="LUNA_CCT",VLOOKUP('Reported Performance Table'!E607,'Master List'!$B$45:$E$143,4,FALSE),"Reported_BUG"))</f>
        <v/>
      </c>
      <c r="L607" t="str">
        <f>IF('Reported Performance Table'!E607="","",IF(AND('Reported Performance Table'!$F607="Yes",OR('Reported Performance Table'!$E607='Master List'!$B$45,'Reported Performance Table'!$E607='Master List'!$B$46,'Reported Performance Table'!$E607='Master List'!$B$47,'Reported Performance Table'!$E607='Master List'!$B$49,'Reported Performance Table'!$E607='Master List'!$B$51,'Reported Performance Table'!$E607='Master List'!$B$115,'Reported Performance Table'!$E607='Master List'!$B$118,'Reported Performance Table'!$E607='Master List'!$B$142)),"LUNA_Dimming","Dimming_Capability_and_Range"))</f>
        <v/>
      </c>
      <c r="M607" s="100" t="e">
        <f>'Reported Performance Table'!#REF!</f>
        <v>#REF!</v>
      </c>
      <c r="N607" s="100" t="e">
        <f>'Reported Performance Table'!#REF!</f>
        <v>#REF!</v>
      </c>
      <c r="O607" s="100" t="e">
        <f>'Reported Performance Table'!#REF!</f>
        <v>#REF!</v>
      </c>
      <c r="P607" t="str">
        <f t="shared" si="19"/>
        <v>No</v>
      </c>
    </row>
    <row r="608" spans="1:16" x14ac:dyDescent="0.25">
      <c r="A608" s="54">
        <v>615</v>
      </c>
      <c r="B608" s="55"/>
      <c r="D608" s="21" t="e">
        <f>VLOOKUP('Reported Performance Table'!D608,'Master List'!$B$22:$C$41,2,FALSE)</f>
        <v>#N/A</v>
      </c>
      <c r="E608" t="e">
        <f>VLOOKUP('Reported Performance Table'!E608,'Master List'!$B$45:$C$143,2,FALSE)</f>
        <v>#N/A</v>
      </c>
      <c r="F608" t="e">
        <f>VLOOKUP('Reported Performance Table'!D608,'Master List'!$B$22:$D$42,3,FALSE)</f>
        <v>#N/A</v>
      </c>
      <c r="G608" s="92" t="e">
        <f>VLOOKUP('Reported Performance Table'!C608,'Master List'!$B$11:$D$19,3,FALSE)</f>
        <v>#N/A</v>
      </c>
      <c r="H608" t="e">
        <f t="shared" si="18"/>
        <v>#N/A</v>
      </c>
      <c r="I608" t="e">
        <f>IF(VLOOKUP('Reported Performance Table'!E608,'Master List'!$B$45:$D$143,3,FALSE)="","No",VLOOKUP('Reported Performance Table'!E608,'Master List'!$B$45:$D$143,3,FALSE))</f>
        <v>#N/A</v>
      </c>
      <c r="J608" s="164" t="str">
        <f>IF('Reported Performance Table'!E608="","",
  IF('Reported Performance Table'!F608="Yes",
   IF('Reported Performance Table'!G608="Premium","Premium_LUNA_CCT","LUNA_CCT"),
   IF('Reported Performance Table'!C608="Outdoor Luminaires",
    IF(OR('Reported Performance Table'!E608="Fuel Pump Canopy Luminaires",'Reported Performance Table'!E608="Sports Lighting"),
     IF('Reported Performance Table'!G608="Premium","Premium_Sports_and_Fuel_Pump_CCT", "Sports_and_Fuel_Pump_CCT"),
     IF('Reported Performance Table'!G608="Premium","Premium_Outdoor_CCT","Outdoor_CCT")),
    IF('Reported Performance Table'!G608="Premium","Premium_CCT","Reported_CCT"))))</f>
        <v/>
      </c>
      <c r="K608" t="str">
        <f>IF('Reported Performance Table'!E608="","",IF(J608="LUNA_CCT",VLOOKUP('Reported Performance Table'!E608,'Master List'!$B$45:$E$143,4,FALSE),"Reported_BUG"))</f>
        <v/>
      </c>
      <c r="L608" t="str">
        <f>IF('Reported Performance Table'!E608="","",IF(AND('Reported Performance Table'!$F608="Yes",OR('Reported Performance Table'!$E608='Master List'!$B$45,'Reported Performance Table'!$E608='Master List'!$B$46,'Reported Performance Table'!$E608='Master List'!$B$47,'Reported Performance Table'!$E608='Master List'!$B$49,'Reported Performance Table'!$E608='Master List'!$B$51,'Reported Performance Table'!$E608='Master List'!$B$115,'Reported Performance Table'!$E608='Master List'!$B$118,'Reported Performance Table'!$E608='Master List'!$B$142)),"LUNA_Dimming","Dimming_Capability_and_Range"))</f>
        <v/>
      </c>
      <c r="M608" s="100" t="e">
        <f>'Reported Performance Table'!#REF!</f>
        <v>#REF!</v>
      </c>
      <c r="N608" s="100" t="e">
        <f>'Reported Performance Table'!#REF!</f>
        <v>#REF!</v>
      </c>
      <c r="O608" s="100" t="e">
        <f>'Reported Performance Table'!#REF!</f>
        <v>#REF!</v>
      </c>
      <c r="P608" t="str">
        <f t="shared" si="19"/>
        <v>No</v>
      </c>
    </row>
    <row r="609" spans="1:16" x14ac:dyDescent="0.25">
      <c r="A609" s="54">
        <v>616</v>
      </c>
      <c r="B609" s="55"/>
      <c r="D609" s="21" t="e">
        <f>VLOOKUP('Reported Performance Table'!D609,'Master List'!$B$22:$C$41,2,FALSE)</f>
        <v>#N/A</v>
      </c>
      <c r="E609" t="e">
        <f>VLOOKUP('Reported Performance Table'!E609,'Master List'!$B$45:$C$143,2,FALSE)</f>
        <v>#N/A</v>
      </c>
      <c r="F609" t="e">
        <f>VLOOKUP('Reported Performance Table'!D609,'Master List'!$B$22:$D$42,3,FALSE)</f>
        <v>#N/A</v>
      </c>
      <c r="G609" s="92" t="e">
        <f>VLOOKUP('Reported Performance Table'!C609,'Master List'!$B$11:$D$19,3,FALSE)</f>
        <v>#N/A</v>
      </c>
      <c r="H609" t="e">
        <f t="shared" si="18"/>
        <v>#N/A</v>
      </c>
      <c r="I609" t="e">
        <f>IF(VLOOKUP('Reported Performance Table'!E609,'Master List'!$B$45:$D$143,3,FALSE)="","No",VLOOKUP('Reported Performance Table'!E609,'Master List'!$B$45:$D$143,3,FALSE))</f>
        <v>#N/A</v>
      </c>
      <c r="J609" s="164" t="str">
        <f>IF('Reported Performance Table'!E609="","",
  IF('Reported Performance Table'!F609="Yes",
   IF('Reported Performance Table'!G609="Premium","Premium_LUNA_CCT","LUNA_CCT"),
   IF('Reported Performance Table'!C609="Outdoor Luminaires",
    IF(OR('Reported Performance Table'!E609="Fuel Pump Canopy Luminaires",'Reported Performance Table'!E609="Sports Lighting"),
     IF('Reported Performance Table'!G609="Premium","Premium_Sports_and_Fuel_Pump_CCT", "Sports_and_Fuel_Pump_CCT"),
     IF('Reported Performance Table'!G609="Premium","Premium_Outdoor_CCT","Outdoor_CCT")),
    IF('Reported Performance Table'!G609="Premium","Premium_CCT","Reported_CCT"))))</f>
        <v/>
      </c>
      <c r="K609" t="str">
        <f>IF('Reported Performance Table'!E609="","",IF(J609="LUNA_CCT",VLOOKUP('Reported Performance Table'!E609,'Master List'!$B$45:$E$143,4,FALSE),"Reported_BUG"))</f>
        <v/>
      </c>
      <c r="L609" t="str">
        <f>IF('Reported Performance Table'!E609="","",IF(AND('Reported Performance Table'!$F609="Yes",OR('Reported Performance Table'!$E609='Master List'!$B$45,'Reported Performance Table'!$E609='Master List'!$B$46,'Reported Performance Table'!$E609='Master List'!$B$47,'Reported Performance Table'!$E609='Master List'!$B$49,'Reported Performance Table'!$E609='Master List'!$B$51,'Reported Performance Table'!$E609='Master List'!$B$115,'Reported Performance Table'!$E609='Master List'!$B$118,'Reported Performance Table'!$E609='Master List'!$B$142)),"LUNA_Dimming","Dimming_Capability_and_Range"))</f>
        <v/>
      </c>
      <c r="M609" s="100" t="e">
        <f>'Reported Performance Table'!#REF!</f>
        <v>#REF!</v>
      </c>
      <c r="N609" s="100" t="e">
        <f>'Reported Performance Table'!#REF!</f>
        <v>#REF!</v>
      </c>
      <c r="O609" s="100" t="e">
        <f>'Reported Performance Table'!#REF!</f>
        <v>#REF!</v>
      </c>
      <c r="P609" t="str">
        <f t="shared" si="19"/>
        <v>No</v>
      </c>
    </row>
    <row r="610" spans="1:16" x14ac:dyDescent="0.25">
      <c r="A610" s="54">
        <v>617</v>
      </c>
      <c r="B610" s="55"/>
      <c r="D610" s="21" t="e">
        <f>VLOOKUP('Reported Performance Table'!D610,'Master List'!$B$22:$C$41,2,FALSE)</f>
        <v>#N/A</v>
      </c>
      <c r="E610" t="e">
        <f>VLOOKUP('Reported Performance Table'!E610,'Master List'!$B$45:$C$143,2,FALSE)</f>
        <v>#N/A</v>
      </c>
      <c r="F610" t="e">
        <f>VLOOKUP('Reported Performance Table'!D610,'Master List'!$B$22:$D$42,3,FALSE)</f>
        <v>#N/A</v>
      </c>
      <c r="G610" s="92" t="e">
        <f>VLOOKUP('Reported Performance Table'!C610,'Master List'!$B$11:$D$19,3,FALSE)</f>
        <v>#N/A</v>
      </c>
      <c r="H610" t="e">
        <f t="shared" si="18"/>
        <v>#N/A</v>
      </c>
      <c r="I610" t="e">
        <f>IF(VLOOKUP('Reported Performance Table'!E610,'Master List'!$B$45:$D$143,3,FALSE)="","No",VLOOKUP('Reported Performance Table'!E610,'Master List'!$B$45:$D$143,3,FALSE))</f>
        <v>#N/A</v>
      </c>
      <c r="J610" s="164" t="str">
        <f>IF('Reported Performance Table'!E610="","",
  IF('Reported Performance Table'!F610="Yes",
   IF('Reported Performance Table'!G610="Premium","Premium_LUNA_CCT","LUNA_CCT"),
   IF('Reported Performance Table'!C610="Outdoor Luminaires",
    IF(OR('Reported Performance Table'!E610="Fuel Pump Canopy Luminaires",'Reported Performance Table'!E610="Sports Lighting"),
     IF('Reported Performance Table'!G610="Premium","Premium_Sports_and_Fuel_Pump_CCT", "Sports_and_Fuel_Pump_CCT"),
     IF('Reported Performance Table'!G610="Premium","Premium_Outdoor_CCT","Outdoor_CCT")),
    IF('Reported Performance Table'!G610="Premium","Premium_CCT","Reported_CCT"))))</f>
        <v/>
      </c>
      <c r="K610" t="str">
        <f>IF('Reported Performance Table'!E610="","",IF(J610="LUNA_CCT",VLOOKUP('Reported Performance Table'!E610,'Master List'!$B$45:$E$143,4,FALSE),"Reported_BUG"))</f>
        <v/>
      </c>
      <c r="L610" t="str">
        <f>IF('Reported Performance Table'!E610="","",IF(AND('Reported Performance Table'!$F610="Yes",OR('Reported Performance Table'!$E610='Master List'!$B$45,'Reported Performance Table'!$E610='Master List'!$B$46,'Reported Performance Table'!$E610='Master List'!$B$47,'Reported Performance Table'!$E610='Master List'!$B$49,'Reported Performance Table'!$E610='Master List'!$B$51,'Reported Performance Table'!$E610='Master List'!$B$115,'Reported Performance Table'!$E610='Master List'!$B$118,'Reported Performance Table'!$E610='Master List'!$B$142)),"LUNA_Dimming","Dimming_Capability_and_Range"))</f>
        <v/>
      </c>
      <c r="M610" s="100" t="e">
        <f>'Reported Performance Table'!#REF!</f>
        <v>#REF!</v>
      </c>
      <c r="N610" s="100" t="e">
        <f>'Reported Performance Table'!#REF!</f>
        <v>#REF!</v>
      </c>
      <c r="O610" s="100" t="e">
        <f>'Reported Performance Table'!#REF!</f>
        <v>#REF!</v>
      </c>
      <c r="P610" t="str">
        <f t="shared" si="19"/>
        <v>No</v>
      </c>
    </row>
    <row r="611" spans="1:16" x14ac:dyDescent="0.25">
      <c r="A611" s="54">
        <v>618</v>
      </c>
      <c r="B611" s="55"/>
      <c r="D611" s="21" t="e">
        <f>VLOOKUP('Reported Performance Table'!D611,'Master List'!$B$22:$C$41,2,FALSE)</f>
        <v>#N/A</v>
      </c>
      <c r="E611" t="e">
        <f>VLOOKUP('Reported Performance Table'!E611,'Master List'!$B$45:$C$143,2,FALSE)</f>
        <v>#N/A</v>
      </c>
      <c r="F611" t="e">
        <f>VLOOKUP('Reported Performance Table'!D611,'Master List'!$B$22:$D$42,3,FALSE)</f>
        <v>#N/A</v>
      </c>
      <c r="G611" s="92" t="e">
        <f>VLOOKUP('Reported Performance Table'!C611,'Master List'!$B$11:$D$19,3,FALSE)</f>
        <v>#N/A</v>
      </c>
      <c r="H611" t="e">
        <f t="shared" si="18"/>
        <v>#N/A</v>
      </c>
      <c r="I611" t="e">
        <f>IF(VLOOKUP('Reported Performance Table'!E611,'Master List'!$B$45:$D$143,3,FALSE)="","No",VLOOKUP('Reported Performance Table'!E611,'Master List'!$B$45:$D$143,3,FALSE))</f>
        <v>#N/A</v>
      </c>
      <c r="J611" s="164" t="str">
        <f>IF('Reported Performance Table'!E611="","",
  IF('Reported Performance Table'!F611="Yes",
   IF('Reported Performance Table'!G611="Premium","Premium_LUNA_CCT","LUNA_CCT"),
   IF('Reported Performance Table'!C611="Outdoor Luminaires",
    IF(OR('Reported Performance Table'!E611="Fuel Pump Canopy Luminaires",'Reported Performance Table'!E611="Sports Lighting"),
     IF('Reported Performance Table'!G611="Premium","Premium_Sports_and_Fuel_Pump_CCT", "Sports_and_Fuel_Pump_CCT"),
     IF('Reported Performance Table'!G611="Premium","Premium_Outdoor_CCT","Outdoor_CCT")),
    IF('Reported Performance Table'!G611="Premium","Premium_CCT","Reported_CCT"))))</f>
        <v/>
      </c>
      <c r="K611" t="str">
        <f>IF('Reported Performance Table'!E611="","",IF(J611="LUNA_CCT",VLOOKUP('Reported Performance Table'!E611,'Master List'!$B$45:$E$143,4,FALSE),"Reported_BUG"))</f>
        <v/>
      </c>
      <c r="L611" t="str">
        <f>IF('Reported Performance Table'!E611="","",IF(AND('Reported Performance Table'!$F611="Yes",OR('Reported Performance Table'!$E611='Master List'!$B$45,'Reported Performance Table'!$E611='Master List'!$B$46,'Reported Performance Table'!$E611='Master List'!$B$47,'Reported Performance Table'!$E611='Master List'!$B$49,'Reported Performance Table'!$E611='Master List'!$B$51,'Reported Performance Table'!$E611='Master List'!$B$115,'Reported Performance Table'!$E611='Master List'!$B$118,'Reported Performance Table'!$E611='Master List'!$B$142)),"LUNA_Dimming","Dimming_Capability_and_Range"))</f>
        <v/>
      </c>
      <c r="M611" s="100" t="e">
        <f>'Reported Performance Table'!#REF!</f>
        <v>#REF!</v>
      </c>
      <c r="N611" s="100" t="e">
        <f>'Reported Performance Table'!#REF!</f>
        <v>#REF!</v>
      </c>
      <c r="O611" s="100" t="e">
        <f>'Reported Performance Table'!#REF!</f>
        <v>#REF!</v>
      </c>
      <c r="P611" t="str">
        <f t="shared" si="19"/>
        <v>No</v>
      </c>
    </row>
    <row r="612" spans="1:16" x14ac:dyDescent="0.25">
      <c r="A612" s="54">
        <v>619</v>
      </c>
      <c r="B612" s="55"/>
      <c r="D612" s="21" t="e">
        <f>VLOOKUP('Reported Performance Table'!D612,'Master List'!$B$22:$C$41,2,FALSE)</f>
        <v>#N/A</v>
      </c>
      <c r="E612" t="e">
        <f>VLOOKUP('Reported Performance Table'!E612,'Master List'!$B$45:$C$143,2,FALSE)</f>
        <v>#N/A</v>
      </c>
      <c r="F612" t="e">
        <f>VLOOKUP('Reported Performance Table'!D612,'Master List'!$B$22:$D$42,3,FALSE)</f>
        <v>#N/A</v>
      </c>
      <c r="G612" s="92" t="e">
        <f>VLOOKUP('Reported Performance Table'!C612,'Master List'!$B$11:$D$19,3,FALSE)</f>
        <v>#N/A</v>
      </c>
      <c r="H612" t="e">
        <f t="shared" si="18"/>
        <v>#N/A</v>
      </c>
      <c r="I612" t="e">
        <f>IF(VLOOKUP('Reported Performance Table'!E612,'Master List'!$B$45:$D$143,3,FALSE)="","No",VLOOKUP('Reported Performance Table'!E612,'Master List'!$B$45:$D$143,3,FALSE))</f>
        <v>#N/A</v>
      </c>
      <c r="J612" s="164" t="str">
        <f>IF('Reported Performance Table'!E612="","",
  IF('Reported Performance Table'!F612="Yes",
   IF('Reported Performance Table'!G612="Premium","Premium_LUNA_CCT","LUNA_CCT"),
   IF('Reported Performance Table'!C612="Outdoor Luminaires",
    IF(OR('Reported Performance Table'!E612="Fuel Pump Canopy Luminaires",'Reported Performance Table'!E612="Sports Lighting"),
     IF('Reported Performance Table'!G612="Premium","Premium_Sports_and_Fuel_Pump_CCT", "Sports_and_Fuel_Pump_CCT"),
     IF('Reported Performance Table'!G612="Premium","Premium_Outdoor_CCT","Outdoor_CCT")),
    IF('Reported Performance Table'!G612="Premium","Premium_CCT","Reported_CCT"))))</f>
        <v/>
      </c>
      <c r="K612" t="str">
        <f>IF('Reported Performance Table'!E612="","",IF(J612="LUNA_CCT",VLOOKUP('Reported Performance Table'!E612,'Master List'!$B$45:$E$143,4,FALSE),"Reported_BUG"))</f>
        <v/>
      </c>
      <c r="L612" t="str">
        <f>IF('Reported Performance Table'!E612="","",IF(AND('Reported Performance Table'!$F612="Yes",OR('Reported Performance Table'!$E612='Master List'!$B$45,'Reported Performance Table'!$E612='Master List'!$B$46,'Reported Performance Table'!$E612='Master List'!$B$47,'Reported Performance Table'!$E612='Master List'!$B$49,'Reported Performance Table'!$E612='Master List'!$B$51,'Reported Performance Table'!$E612='Master List'!$B$115,'Reported Performance Table'!$E612='Master List'!$B$118,'Reported Performance Table'!$E612='Master List'!$B$142)),"LUNA_Dimming","Dimming_Capability_and_Range"))</f>
        <v/>
      </c>
      <c r="M612" s="100" t="e">
        <f>'Reported Performance Table'!#REF!</f>
        <v>#REF!</v>
      </c>
      <c r="N612" s="100" t="e">
        <f>'Reported Performance Table'!#REF!</f>
        <v>#REF!</v>
      </c>
      <c r="O612" s="100" t="e">
        <f>'Reported Performance Table'!#REF!</f>
        <v>#REF!</v>
      </c>
      <c r="P612" t="str">
        <f t="shared" si="19"/>
        <v>No</v>
      </c>
    </row>
    <row r="613" spans="1:16" x14ac:dyDescent="0.25">
      <c r="A613" s="54">
        <v>620</v>
      </c>
      <c r="B613" s="55"/>
      <c r="D613" s="21" t="e">
        <f>VLOOKUP('Reported Performance Table'!D613,'Master List'!$B$22:$C$41,2,FALSE)</f>
        <v>#N/A</v>
      </c>
      <c r="E613" t="e">
        <f>VLOOKUP('Reported Performance Table'!E613,'Master List'!$B$45:$C$143,2,FALSE)</f>
        <v>#N/A</v>
      </c>
      <c r="F613" t="e">
        <f>VLOOKUP('Reported Performance Table'!D613,'Master List'!$B$22:$D$42,3,FALSE)</f>
        <v>#N/A</v>
      </c>
      <c r="G613" s="92" t="e">
        <f>VLOOKUP('Reported Performance Table'!C613,'Master List'!$B$11:$D$19,3,FALSE)</f>
        <v>#N/A</v>
      </c>
      <c r="H613" t="e">
        <f t="shared" si="18"/>
        <v>#N/A</v>
      </c>
      <c r="I613" t="e">
        <f>IF(VLOOKUP('Reported Performance Table'!E613,'Master List'!$B$45:$D$143,3,FALSE)="","No",VLOOKUP('Reported Performance Table'!E613,'Master List'!$B$45:$D$143,3,FALSE))</f>
        <v>#N/A</v>
      </c>
      <c r="J613" s="164" t="str">
        <f>IF('Reported Performance Table'!E613="","",
  IF('Reported Performance Table'!F613="Yes",
   IF('Reported Performance Table'!G613="Premium","Premium_LUNA_CCT","LUNA_CCT"),
   IF('Reported Performance Table'!C613="Outdoor Luminaires",
    IF(OR('Reported Performance Table'!E613="Fuel Pump Canopy Luminaires",'Reported Performance Table'!E613="Sports Lighting"),
     IF('Reported Performance Table'!G613="Premium","Premium_Sports_and_Fuel_Pump_CCT", "Sports_and_Fuel_Pump_CCT"),
     IF('Reported Performance Table'!G613="Premium","Premium_Outdoor_CCT","Outdoor_CCT")),
    IF('Reported Performance Table'!G613="Premium","Premium_CCT","Reported_CCT"))))</f>
        <v/>
      </c>
      <c r="K613" t="str">
        <f>IF('Reported Performance Table'!E613="","",IF(J613="LUNA_CCT",VLOOKUP('Reported Performance Table'!E613,'Master List'!$B$45:$E$143,4,FALSE),"Reported_BUG"))</f>
        <v/>
      </c>
      <c r="L613" t="str">
        <f>IF('Reported Performance Table'!E613="","",IF(AND('Reported Performance Table'!$F613="Yes",OR('Reported Performance Table'!$E613='Master List'!$B$45,'Reported Performance Table'!$E613='Master List'!$B$46,'Reported Performance Table'!$E613='Master List'!$B$47,'Reported Performance Table'!$E613='Master List'!$B$49,'Reported Performance Table'!$E613='Master List'!$B$51,'Reported Performance Table'!$E613='Master List'!$B$115,'Reported Performance Table'!$E613='Master List'!$B$118,'Reported Performance Table'!$E613='Master List'!$B$142)),"LUNA_Dimming","Dimming_Capability_and_Range"))</f>
        <v/>
      </c>
      <c r="M613" s="100" t="e">
        <f>'Reported Performance Table'!#REF!</f>
        <v>#REF!</v>
      </c>
      <c r="N613" s="100" t="e">
        <f>'Reported Performance Table'!#REF!</f>
        <v>#REF!</v>
      </c>
      <c r="O613" s="100" t="e">
        <f>'Reported Performance Table'!#REF!</f>
        <v>#REF!</v>
      </c>
      <c r="P613" t="str">
        <f t="shared" si="19"/>
        <v>No</v>
      </c>
    </row>
    <row r="614" spans="1:16" x14ac:dyDescent="0.25">
      <c r="A614" s="54">
        <v>621</v>
      </c>
      <c r="B614" s="55"/>
      <c r="D614" s="21" t="e">
        <f>VLOOKUP('Reported Performance Table'!D614,'Master List'!$B$22:$C$41,2,FALSE)</f>
        <v>#N/A</v>
      </c>
      <c r="E614" t="e">
        <f>VLOOKUP('Reported Performance Table'!E614,'Master List'!$B$45:$C$143,2,FALSE)</f>
        <v>#N/A</v>
      </c>
      <c r="F614" t="e">
        <f>VLOOKUP('Reported Performance Table'!D614,'Master List'!$B$22:$D$42,3,FALSE)</f>
        <v>#N/A</v>
      </c>
      <c r="G614" s="92" t="e">
        <f>VLOOKUP('Reported Performance Table'!C614,'Master List'!$B$11:$D$19,3,FALSE)</f>
        <v>#N/A</v>
      </c>
      <c r="H614" t="e">
        <f t="shared" si="18"/>
        <v>#N/A</v>
      </c>
      <c r="I614" t="e">
        <f>IF(VLOOKUP('Reported Performance Table'!E614,'Master List'!$B$45:$D$143,3,FALSE)="","No",VLOOKUP('Reported Performance Table'!E614,'Master List'!$B$45:$D$143,3,FALSE))</f>
        <v>#N/A</v>
      </c>
      <c r="J614" s="164" t="str">
        <f>IF('Reported Performance Table'!E614="","",
  IF('Reported Performance Table'!F614="Yes",
   IF('Reported Performance Table'!G614="Premium","Premium_LUNA_CCT","LUNA_CCT"),
   IF('Reported Performance Table'!C614="Outdoor Luminaires",
    IF(OR('Reported Performance Table'!E614="Fuel Pump Canopy Luminaires",'Reported Performance Table'!E614="Sports Lighting"),
     IF('Reported Performance Table'!G614="Premium","Premium_Sports_and_Fuel_Pump_CCT", "Sports_and_Fuel_Pump_CCT"),
     IF('Reported Performance Table'!G614="Premium","Premium_Outdoor_CCT","Outdoor_CCT")),
    IF('Reported Performance Table'!G614="Premium","Premium_CCT","Reported_CCT"))))</f>
        <v/>
      </c>
      <c r="K614" t="str">
        <f>IF('Reported Performance Table'!E614="","",IF(J614="LUNA_CCT",VLOOKUP('Reported Performance Table'!E614,'Master List'!$B$45:$E$143,4,FALSE),"Reported_BUG"))</f>
        <v/>
      </c>
      <c r="L614" t="str">
        <f>IF('Reported Performance Table'!E614="","",IF(AND('Reported Performance Table'!$F614="Yes",OR('Reported Performance Table'!$E614='Master List'!$B$45,'Reported Performance Table'!$E614='Master List'!$B$46,'Reported Performance Table'!$E614='Master List'!$B$47,'Reported Performance Table'!$E614='Master List'!$B$49,'Reported Performance Table'!$E614='Master List'!$B$51,'Reported Performance Table'!$E614='Master List'!$B$115,'Reported Performance Table'!$E614='Master List'!$B$118,'Reported Performance Table'!$E614='Master List'!$B$142)),"LUNA_Dimming","Dimming_Capability_and_Range"))</f>
        <v/>
      </c>
      <c r="M614" s="100" t="e">
        <f>'Reported Performance Table'!#REF!</f>
        <v>#REF!</v>
      </c>
      <c r="N614" s="100" t="e">
        <f>'Reported Performance Table'!#REF!</f>
        <v>#REF!</v>
      </c>
      <c r="O614" s="100" t="e">
        <f>'Reported Performance Table'!#REF!</f>
        <v>#REF!</v>
      </c>
      <c r="P614" t="str">
        <f t="shared" si="19"/>
        <v>No</v>
      </c>
    </row>
    <row r="615" spans="1:16" x14ac:dyDescent="0.25">
      <c r="A615" s="54">
        <v>622</v>
      </c>
      <c r="B615" s="55"/>
      <c r="D615" s="21" t="e">
        <f>VLOOKUP('Reported Performance Table'!D615,'Master List'!$B$22:$C$41,2,FALSE)</f>
        <v>#N/A</v>
      </c>
      <c r="E615" t="e">
        <f>VLOOKUP('Reported Performance Table'!E615,'Master List'!$B$45:$C$143,2,FALSE)</f>
        <v>#N/A</v>
      </c>
      <c r="F615" t="e">
        <f>VLOOKUP('Reported Performance Table'!D615,'Master List'!$B$22:$D$42,3,FALSE)</f>
        <v>#N/A</v>
      </c>
      <c r="G615" s="92" t="e">
        <f>VLOOKUP('Reported Performance Table'!C615,'Master List'!$B$11:$D$19,3,FALSE)</f>
        <v>#N/A</v>
      </c>
      <c r="H615" t="e">
        <f t="shared" si="18"/>
        <v>#N/A</v>
      </c>
      <c r="I615" t="e">
        <f>IF(VLOOKUP('Reported Performance Table'!E615,'Master List'!$B$45:$D$143,3,FALSE)="","No",VLOOKUP('Reported Performance Table'!E615,'Master List'!$B$45:$D$143,3,FALSE))</f>
        <v>#N/A</v>
      </c>
      <c r="J615" s="164" t="str">
        <f>IF('Reported Performance Table'!E615="","",
  IF('Reported Performance Table'!F615="Yes",
   IF('Reported Performance Table'!G615="Premium","Premium_LUNA_CCT","LUNA_CCT"),
   IF('Reported Performance Table'!C615="Outdoor Luminaires",
    IF(OR('Reported Performance Table'!E615="Fuel Pump Canopy Luminaires",'Reported Performance Table'!E615="Sports Lighting"),
     IF('Reported Performance Table'!G615="Premium","Premium_Sports_and_Fuel_Pump_CCT", "Sports_and_Fuel_Pump_CCT"),
     IF('Reported Performance Table'!G615="Premium","Premium_Outdoor_CCT","Outdoor_CCT")),
    IF('Reported Performance Table'!G615="Premium","Premium_CCT","Reported_CCT"))))</f>
        <v/>
      </c>
      <c r="K615" t="str">
        <f>IF('Reported Performance Table'!E615="","",IF(J615="LUNA_CCT",VLOOKUP('Reported Performance Table'!E615,'Master List'!$B$45:$E$143,4,FALSE),"Reported_BUG"))</f>
        <v/>
      </c>
      <c r="L615" t="str">
        <f>IF('Reported Performance Table'!E615="","",IF(AND('Reported Performance Table'!$F615="Yes",OR('Reported Performance Table'!$E615='Master List'!$B$45,'Reported Performance Table'!$E615='Master List'!$B$46,'Reported Performance Table'!$E615='Master List'!$B$47,'Reported Performance Table'!$E615='Master List'!$B$49,'Reported Performance Table'!$E615='Master List'!$B$51,'Reported Performance Table'!$E615='Master List'!$B$115,'Reported Performance Table'!$E615='Master List'!$B$118,'Reported Performance Table'!$E615='Master List'!$B$142)),"LUNA_Dimming","Dimming_Capability_and_Range"))</f>
        <v/>
      </c>
      <c r="M615" s="100" t="e">
        <f>'Reported Performance Table'!#REF!</f>
        <v>#REF!</v>
      </c>
      <c r="N615" s="100" t="e">
        <f>'Reported Performance Table'!#REF!</f>
        <v>#REF!</v>
      </c>
      <c r="O615" s="100" t="e">
        <f>'Reported Performance Table'!#REF!</f>
        <v>#REF!</v>
      </c>
      <c r="P615" t="str">
        <f t="shared" si="19"/>
        <v>No</v>
      </c>
    </row>
    <row r="616" spans="1:16" x14ac:dyDescent="0.25">
      <c r="A616" s="54">
        <v>623</v>
      </c>
      <c r="B616" s="55"/>
      <c r="D616" s="21" t="e">
        <f>VLOOKUP('Reported Performance Table'!D616,'Master List'!$B$22:$C$41,2,FALSE)</f>
        <v>#N/A</v>
      </c>
      <c r="E616" t="e">
        <f>VLOOKUP('Reported Performance Table'!E616,'Master List'!$B$45:$C$143,2,FALSE)</f>
        <v>#N/A</v>
      </c>
      <c r="F616" t="e">
        <f>VLOOKUP('Reported Performance Table'!D616,'Master List'!$B$22:$D$42,3,FALSE)</f>
        <v>#N/A</v>
      </c>
      <c r="G616" s="92" t="e">
        <f>VLOOKUP('Reported Performance Table'!C616,'Master List'!$B$11:$D$19,3,FALSE)</f>
        <v>#N/A</v>
      </c>
      <c r="H616" t="e">
        <f t="shared" si="18"/>
        <v>#N/A</v>
      </c>
      <c r="I616" t="e">
        <f>IF(VLOOKUP('Reported Performance Table'!E616,'Master List'!$B$45:$D$143,3,FALSE)="","No",VLOOKUP('Reported Performance Table'!E616,'Master List'!$B$45:$D$143,3,FALSE))</f>
        <v>#N/A</v>
      </c>
      <c r="J616" s="164" t="str">
        <f>IF('Reported Performance Table'!E616="","",
  IF('Reported Performance Table'!F616="Yes",
   IF('Reported Performance Table'!G616="Premium","Premium_LUNA_CCT","LUNA_CCT"),
   IF('Reported Performance Table'!C616="Outdoor Luminaires",
    IF(OR('Reported Performance Table'!E616="Fuel Pump Canopy Luminaires",'Reported Performance Table'!E616="Sports Lighting"),
     IF('Reported Performance Table'!G616="Premium","Premium_Sports_and_Fuel_Pump_CCT", "Sports_and_Fuel_Pump_CCT"),
     IF('Reported Performance Table'!G616="Premium","Premium_Outdoor_CCT","Outdoor_CCT")),
    IF('Reported Performance Table'!G616="Premium","Premium_CCT","Reported_CCT"))))</f>
        <v/>
      </c>
      <c r="K616" t="str">
        <f>IF('Reported Performance Table'!E616="","",IF(J616="LUNA_CCT",VLOOKUP('Reported Performance Table'!E616,'Master List'!$B$45:$E$143,4,FALSE),"Reported_BUG"))</f>
        <v/>
      </c>
      <c r="L616" t="str">
        <f>IF('Reported Performance Table'!E616="","",IF(AND('Reported Performance Table'!$F616="Yes",OR('Reported Performance Table'!$E616='Master List'!$B$45,'Reported Performance Table'!$E616='Master List'!$B$46,'Reported Performance Table'!$E616='Master List'!$B$47,'Reported Performance Table'!$E616='Master List'!$B$49,'Reported Performance Table'!$E616='Master List'!$B$51,'Reported Performance Table'!$E616='Master List'!$B$115,'Reported Performance Table'!$E616='Master List'!$B$118,'Reported Performance Table'!$E616='Master List'!$B$142)),"LUNA_Dimming","Dimming_Capability_and_Range"))</f>
        <v/>
      </c>
      <c r="M616" s="100" t="e">
        <f>'Reported Performance Table'!#REF!</f>
        <v>#REF!</v>
      </c>
      <c r="N616" s="100" t="e">
        <f>'Reported Performance Table'!#REF!</f>
        <v>#REF!</v>
      </c>
      <c r="O616" s="100" t="e">
        <f>'Reported Performance Table'!#REF!</f>
        <v>#REF!</v>
      </c>
      <c r="P616" t="str">
        <f t="shared" si="19"/>
        <v>No</v>
      </c>
    </row>
    <row r="617" spans="1:16" x14ac:dyDescent="0.25">
      <c r="A617" s="54">
        <v>624</v>
      </c>
      <c r="B617" s="55"/>
      <c r="D617" s="21" t="e">
        <f>VLOOKUP('Reported Performance Table'!D617,'Master List'!$B$22:$C$41,2,FALSE)</f>
        <v>#N/A</v>
      </c>
      <c r="E617" t="e">
        <f>VLOOKUP('Reported Performance Table'!E617,'Master List'!$B$45:$C$143,2,FALSE)</f>
        <v>#N/A</v>
      </c>
      <c r="F617" t="e">
        <f>VLOOKUP('Reported Performance Table'!D617,'Master List'!$B$22:$D$42,3,FALSE)</f>
        <v>#N/A</v>
      </c>
      <c r="G617" s="92" t="e">
        <f>VLOOKUP('Reported Performance Table'!C617,'Master List'!$B$11:$D$19,3,FALSE)</f>
        <v>#N/A</v>
      </c>
      <c r="H617" t="e">
        <f t="shared" si="18"/>
        <v>#N/A</v>
      </c>
      <c r="I617" t="e">
        <f>IF(VLOOKUP('Reported Performance Table'!E617,'Master List'!$B$45:$D$143,3,FALSE)="","No",VLOOKUP('Reported Performance Table'!E617,'Master List'!$B$45:$D$143,3,FALSE))</f>
        <v>#N/A</v>
      </c>
      <c r="J617" s="164" t="str">
        <f>IF('Reported Performance Table'!E617="","",
  IF('Reported Performance Table'!F617="Yes",
   IF('Reported Performance Table'!G617="Premium","Premium_LUNA_CCT","LUNA_CCT"),
   IF('Reported Performance Table'!C617="Outdoor Luminaires",
    IF(OR('Reported Performance Table'!E617="Fuel Pump Canopy Luminaires",'Reported Performance Table'!E617="Sports Lighting"),
     IF('Reported Performance Table'!G617="Premium","Premium_Sports_and_Fuel_Pump_CCT", "Sports_and_Fuel_Pump_CCT"),
     IF('Reported Performance Table'!G617="Premium","Premium_Outdoor_CCT","Outdoor_CCT")),
    IF('Reported Performance Table'!G617="Premium","Premium_CCT","Reported_CCT"))))</f>
        <v/>
      </c>
      <c r="K617" t="str">
        <f>IF('Reported Performance Table'!E617="","",IF(J617="LUNA_CCT",VLOOKUP('Reported Performance Table'!E617,'Master List'!$B$45:$E$143,4,FALSE),"Reported_BUG"))</f>
        <v/>
      </c>
      <c r="L617" t="str">
        <f>IF('Reported Performance Table'!E617="","",IF(AND('Reported Performance Table'!$F617="Yes",OR('Reported Performance Table'!$E617='Master List'!$B$45,'Reported Performance Table'!$E617='Master List'!$B$46,'Reported Performance Table'!$E617='Master List'!$B$47,'Reported Performance Table'!$E617='Master List'!$B$49,'Reported Performance Table'!$E617='Master List'!$B$51,'Reported Performance Table'!$E617='Master List'!$B$115,'Reported Performance Table'!$E617='Master List'!$B$118,'Reported Performance Table'!$E617='Master List'!$B$142)),"LUNA_Dimming","Dimming_Capability_and_Range"))</f>
        <v/>
      </c>
      <c r="M617" s="100" t="e">
        <f>'Reported Performance Table'!#REF!</f>
        <v>#REF!</v>
      </c>
      <c r="N617" s="100" t="e">
        <f>'Reported Performance Table'!#REF!</f>
        <v>#REF!</v>
      </c>
      <c r="O617" s="100" t="e">
        <f>'Reported Performance Table'!#REF!</f>
        <v>#REF!</v>
      </c>
      <c r="P617" t="str">
        <f t="shared" si="19"/>
        <v>No</v>
      </c>
    </row>
    <row r="618" spans="1:16" x14ac:dyDescent="0.25">
      <c r="A618" s="54">
        <v>625</v>
      </c>
      <c r="B618" s="55"/>
      <c r="D618" s="21" t="e">
        <f>VLOOKUP('Reported Performance Table'!D618,'Master List'!$B$22:$C$41,2,FALSE)</f>
        <v>#N/A</v>
      </c>
      <c r="E618" t="e">
        <f>VLOOKUP('Reported Performance Table'!E618,'Master List'!$B$45:$C$143,2,FALSE)</f>
        <v>#N/A</v>
      </c>
      <c r="F618" t="e">
        <f>VLOOKUP('Reported Performance Table'!D618,'Master List'!$B$22:$D$42,3,FALSE)</f>
        <v>#N/A</v>
      </c>
      <c r="G618" s="92" t="e">
        <f>VLOOKUP('Reported Performance Table'!C618,'Master List'!$B$11:$D$19,3,FALSE)</f>
        <v>#N/A</v>
      </c>
      <c r="H618" t="e">
        <f t="shared" si="18"/>
        <v>#N/A</v>
      </c>
      <c r="I618" t="e">
        <f>IF(VLOOKUP('Reported Performance Table'!E618,'Master List'!$B$45:$D$143,3,FALSE)="","No",VLOOKUP('Reported Performance Table'!E618,'Master List'!$B$45:$D$143,3,FALSE))</f>
        <v>#N/A</v>
      </c>
      <c r="J618" s="164" t="str">
        <f>IF('Reported Performance Table'!E618="","",
  IF('Reported Performance Table'!F618="Yes",
   IF('Reported Performance Table'!G618="Premium","Premium_LUNA_CCT","LUNA_CCT"),
   IF('Reported Performance Table'!C618="Outdoor Luminaires",
    IF(OR('Reported Performance Table'!E618="Fuel Pump Canopy Luminaires",'Reported Performance Table'!E618="Sports Lighting"),
     IF('Reported Performance Table'!G618="Premium","Premium_Sports_and_Fuel_Pump_CCT", "Sports_and_Fuel_Pump_CCT"),
     IF('Reported Performance Table'!G618="Premium","Premium_Outdoor_CCT","Outdoor_CCT")),
    IF('Reported Performance Table'!G618="Premium","Premium_CCT","Reported_CCT"))))</f>
        <v/>
      </c>
      <c r="K618" t="str">
        <f>IF('Reported Performance Table'!E618="","",IF(J618="LUNA_CCT",VLOOKUP('Reported Performance Table'!E618,'Master List'!$B$45:$E$143,4,FALSE),"Reported_BUG"))</f>
        <v/>
      </c>
      <c r="L618" t="str">
        <f>IF('Reported Performance Table'!E618="","",IF(AND('Reported Performance Table'!$F618="Yes",OR('Reported Performance Table'!$E618='Master List'!$B$45,'Reported Performance Table'!$E618='Master List'!$B$46,'Reported Performance Table'!$E618='Master List'!$B$47,'Reported Performance Table'!$E618='Master List'!$B$49,'Reported Performance Table'!$E618='Master List'!$B$51,'Reported Performance Table'!$E618='Master List'!$B$115,'Reported Performance Table'!$E618='Master List'!$B$118,'Reported Performance Table'!$E618='Master List'!$B$142)),"LUNA_Dimming","Dimming_Capability_and_Range"))</f>
        <v/>
      </c>
      <c r="M618" s="100" t="e">
        <f>'Reported Performance Table'!#REF!</f>
        <v>#REF!</v>
      </c>
      <c r="N618" s="100" t="e">
        <f>'Reported Performance Table'!#REF!</f>
        <v>#REF!</v>
      </c>
      <c r="O618" s="100" t="e">
        <f>'Reported Performance Table'!#REF!</f>
        <v>#REF!</v>
      </c>
      <c r="P618" t="str">
        <f t="shared" si="19"/>
        <v>No</v>
      </c>
    </row>
    <row r="619" spans="1:16" x14ac:dyDescent="0.25">
      <c r="A619" s="54">
        <v>626</v>
      </c>
      <c r="B619" s="55"/>
      <c r="D619" s="21" t="e">
        <f>VLOOKUP('Reported Performance Table'!D619,'Master List'!$B$22:$C$41,2,FALSE)</f>
        <v>#N/A</v>
      </c>
      <c r="E619" t="e">
        <f>VLOOKUP('Reported Performance Table'!E619,'Master List'!$B$45:$C$143,2,FALSE)</f>
        <v>#N/A</v>
      </c>
      <c r="F619" t="e">
        <f>VLOOKUP('Reported Performance Table'!D619,'Master List'!$B$22:$D$42,3,FALSE)</f>
        <v>#N/A</v>
      </c>
      <c r="G619" s="92" t="e">
        <f>VLOOKUP('Reported Performance Table'!C619,'Master List'!$B$11:$D$19,3,FALSE)</f>
        <v>#N/A</v>
      </c>
      <c r="H619" t="e">
        <f t="shared" si="18"/>
        <v>#N/A</v>
      </c>
      <c r="I619" t="e">
        <f>IF(VLOOKUP('Reported Performance Table'!E619,'Master List'!$B$45:$D$143,3,FALSE)="","No",VLOOKUP('Reported Performance Table'!E619,'Master List'!$B$45:$D$143,3,FALSE))</f>
        <v>#N/A</v>
      </c>
      <c r="J619" s="164" t="str">
        <f>IF('Reported Performance Table'!E619="","",
  IF('Reported Performance Table'!F619="Yes",
   IF('Reported Performance Table'!G619="Premium","Premium_LUNA_CCT","LUNA_CCT"),
   IF('Reported Performance Table'!C619="Outdoor Luminaires",
    IF(OR('Reported Performance Table'!E619="Fuel Pump Canopy Luminaires",'Reported Performance Table'!E619="Sports Lighting"),
     IF('Reported Performance Table'!G619="Premium","Premium_Sports_and_Fuel_Pump_CCT", "Sports_and_Fuel_Pump_CCT"),
     IF('Reported Performance Table'!G619="Premium","Premium_Outdoor_CCT","Outdoor_CCT")),
    IF('Reported Performance Table'!G619="Premium","Premium_CCT","Reported_CCT"))))</f>
        <v/>
      </c>
      <c r="K619" t="str">
        <f>IF('Reported Performance Table'!E619="","",IF(J619="LUNA_CCT",VLOOKUP('Reported Performance Table'!E619,'Master List'!$B$45:$E$143,4,FALSE),"Reported_BUG"))</f>
        <v/>
      </c>
      <c r="L619" t="str">
        <f>IF('Reported Performance Table'!E619="","",IF(AND('Reported Performance Table'!$F619="Yes",OR('Reported Performance Table'!$E619='Master List'!$B$45,'Reported Performance Table'!$E619='Master List'!$B$46,'Reported Performance Table'!$E619='Master List'!$B$47,'Reported Performance Table'!$E619='Master List'!$B$49,'Reported Performance Table'!$E619='Master List'!$B$51,'Reported Performance Table'!$E619='Master List'!$B$115,'Reported Performance Table'!$E619='Master List'!$B$118,'Reported Performance Table'!$E619='Master List'!$B$142)),"LUNA_Dimming","Dimming_Capability_and_Range"))</f>
        <v/>
      </c>
      <c r="M619" s="100" t="e">
        <f>'Reported Performance Table'!#REF!</f>
        <v>#REF!</v>
      </c>
      <c r="N619" s="100" t="e">
        <f>'Reported Performance Table'!#REF!</f>
        <v>#REF!</v>
      </c>
      <c r="O619" s="100" t="e">
        <f>'Reported Performance Table'!#REF!</f>
        <v>#REF!</v>
      </c>
      <c r="P619" t="str">
        <f t="shared" si="19"/>
        <v>No</v>
      </c>
    </row>
    <row r="620" spans="1:16" x14ac:dyDescent="0.25">
      <c r="A620" s="54">
        <v>627</v>
      </c>
      <c r="B620" s="55"/>
      <c r="D620" s="21" t="e">
        <f>VLOOKUP('Reported Performance Table'!D620,'Master List'!$B$22:$C$41,2,FALSE)</f>
        <v>#N/A</v>
      </c>
      <c r="E620" t="e">
        <f>VLOOKUP('Reported Performance Table'!E620,'Master List'!$B$45:$C$143,2,FALSE)</f>
        <v>#N/A</v>
      </c>
      <c r="F620" t="e">
        <f>VLOOKUP('Reported Performance Table'!D620,'Master List'!$B$22:$D$42,3,FALSE)</f>
        <v>#N/A</v>
      </c>
      <c r="G620" s="92" t="e">
        <f>VLOOKUP('Reported Performance Table'!C620,'Master List'!$B$11:$D$19,3,FALSE)</f>
        <v>#N/A</v>
      </c>
      <c r="H620" t="e">
        <f t="shared" si="18"/>
        <v>#N/A</v>
      </c>
      <c r="I620" t="e">
        <f>IF(VLOOKUP('Reported Performance Table'!E620,'Master List'!$B$45:$D$143,3,FALSE)="","No",VLOOKUP('Reported Performance Table'!E620,'Master List'!$B$45:$D$143,3,FALSE))</f>
        <v>#N/A</v>
      </c>
      <c r="J620" s="164" t="str">
        <f>IF('Reported Performance Table'!E620="","",
  IF('Reported Performance Table'!F620="Yes",
   IF('Reported Performance Table'!G620="Premium","Premium_LUNA_CCT","LUNA_CCT"),
   IF('Reported Performance Table'!C620="Outdoor Luminaires",
    IF(OR('Reported Performance Table'!E620="Fuel Pump Canopy Luminaires",'Reported Performance Table'!E620="Sports Lighting"),
     IF('Reported Performance Table'!G620="Premium","Premium_Sports_and_Fuel_Pump_CCT", "Sports_and_Fuel_Pump_CCT"),
     IF('Reported Performance Table'!G620="Premium","Premium_Outdoor_CCT","Outdoor_CCT")),
    IF('Reported Performance Table'!G620="Premium","Premium_CCT","Reported_CCT"))))</f>
        <v/>
      </c>
      <c r="K620" t="str">
        <f>IF('Reported Performance Table'!E620="","",IF(J620="LUNA_CCT",VLOOKUP('Reported Performance Table'!E620,'Master List'!$B$45:$E$143,4,FALSE),"Reported_BUG"))</f>
        <v/>
      </c>
      <c r="L620" t="str">
        <f>IF('Reported Performance Table'!E620="","",IF(AND('Reported Performance Table'!$F620="Yes",OR('Reported Performance Table'!$E620='Master List'!$B$45,'Reported Performance Table'!$E620='Master List'!$B$46,'Reported Performance Table'!$E620='Master List'!$B$47,'Reported Performance Table'!$E620='Master List'!$B$49,'Reported Performance Table'!$E620='Master List'!$B$51,'Reported Performance Table'!$E620='Master List'!$B$115,'Reported Performance Table'!$E620='Master List'!$B$118,'Reported Performance Table'!$E620='Master List'!$B$142)),"LUNA_Dimming","Dimming_Capability_and_Range"))</f>
        <v/>
      </c>
      <c r="M620" s="100" t="e">
        <f>'Reported Performance Table'!#REF!</f>
        <v>#REF!</v>
      </c>
      <c r="N620" s="100" t="e">
        <f>'Reported Performance Table'!#REF!</f>
        <v>#REF!</v>
      </c>
      <c r="O620" s="100" t="e">
        <f>'Reported Performance Table'!#REF!</f>
        <v>#REF!</v>
      </c>
      <c r="P620" t="str">
        <f t="shared" si="19"/>
        <v>No</v>
      </c>
    </row>
    <row r="621" spans="1:16" x14ac:dyDescent="0.25">
      <c r="A621" s="54">
        <v>628</v>
      </c>
      <c r="B621" s="55"/>
      <c r="D621" s="21" t="e">
        <f>VLOOKUP('Reported Performance Table'!D621,'Master List'!$B$22:$C$41,2,FALSE)</f>
        <v>#N/A</v>
      </c>
      <c r="E621" t="e">
        <f>VLOOKUP('Reported Performance Table'!E621,'Master List'!$B$45:$C$143,2,FALSE)</f>
        <v>#N/A</v>
      </c>
      <c r="F621" t="e">
        <f>VLOOKUP('Reported Performance Table'!D621,'Master List'!$B$22:$D$42,3,FALSE)</f>
        <v>#N/A</v>
      </c>
      <c r="G621" s="92" t="e">
        <f>VLOOKUP('Reported Performance Table'!C621,'Master List'!$B$11:$D$19,3,FALSE)</f>
        <v>#N/A</v>
      </c>
      <c r="H621" t="e">
        <f t="shared" si="18"/>
        <v>#N/A</v>
      </c>
      <c r="I621" t="e">
        <f>IF(VLOOKUP('Reported Performance Table'!E621,'Master List'!$B$45:$D$143,3,FALSE)="","No",VLOOKUP('Reported Performance Table'!E621,'Master List'!$B$45:$D$143,3,FALSE))</f>
        <v>#N/A</v>
      </c>
      <c r="J621" s="164" t="str">
        <f>IF('Reported Performance Table'!E621="","",
  IF('Reported Performance Table'!F621="Yes",
   IF('Reported Performance Table'!G621="Premium","Premium_LUNA_CCT","LUNA_CCT"),
   IF('Reported Performance Table'!C621="Outdoor Luminaires",
    IF(OR('Reported Performance Table'!E621="Fuel Pump Canopy Luminaires",'Reported Performance Table'!E621="Sports Lighting"),
     IF('Reported Performance Table'!G621="Premium","Premium_Sports_and_Fuel_Pump_CCT", "Sports_and_Fuel_Pump_CCT"),
     IF('Reported Performance Table'!G621="Premium","Premium_Outdoor_CCT","Outdoor_CCT")),
    IF('Reported Performance Table'!G621="Premium","Premium_CCT","Reported_CCT"))))</f>
        <v/>
      </c>
      <c r="K621" t="str">
        <f>IF('Reported Performance Table'!E621="","",IF(J621="LUNA_CCT",VLOOKUP('Reported Performance Table'!E621,'Master List'!$B$45:$E$143,4,FALSE),"Reported_BUG"))</f>
        <v/>
      </c>
      <c r="L621" t="str">
        <f>IF('Reported Performance Table'!E621="","",IF(AND('Reported Performance Table'!$F621="Yes",OR('Reported Performance Table'!$E621='Master List'!$B$45,'Reported Performance Table'!$E621='Master List'!$B$46,'Reported Performance Table'!$E621='Master List'!$B$47,'Reported Performance Table'!$E621='Master List'!$B$49,'Reported Performance Table'!$E621='Master List'!$B$51,'Reported Performance Table'!$E621='Master List'!$B$115,'Reported Performance Table'!$E621='Master List'!$B$118,'Reported Performance Table'!$E621='Master List'!$B$142)),"LUNA_Dimming","Dimming_Capability_and_Range"))</f>
        <v/>
      </c>
      <c r="M621" s="100" t="e">
        <f>'Reported Performance Table'!#REF!</f>
        <v>#REF!</v>
      </c>
      <c r="N621" s="100" t="e">
        <f>'Reported Performance Table'!#REF!</f>
        <v>#REF!</v>
      </c>
      <c r="O621" s="100" t="e">
        <f>'Reported Performance Table'!#REF!</f>
        <v>#REF!</v>
      </c>
      <c r="P621" t="str">
        <f t="shared" si="19"/>
        <v>No</v>
      </c>
    </row>
    <row r="622" spans="1:16" x14ac:dyDescent="0.25">
      <c r="A622" s="54">
        <v>629</v>
      </c>
      <c r="B622" s="55"/>
      <c r="D622" s="21" t="e">
        <f>VLOOKUP('Reported Performance Table'!D622,'Master List'!$B$22:$C$41,2,FALSE)</f>
        <v>#N/A</v>
      </c>
      <c r="E622" t="e">
        <f>VLOOKUP('Reported Performance Table'!E622,'Master List'!$B$45:$C$143,2,FALSE)</f>
        <v>#N/A</v>
      </c>
      <c r="F622" t="e">
        <f>VLOOKUP('Reported Performance Table'!D622,'Master List'!$B$22:$D$42,3,FALSE)</f>
        <v>#N/A</v>
      </c>
      <c r="G622" s="92" t="e">
        <f>VLOOKUP('Reported Performance Table'!C622,'Master List'!$B$11:$D$19,3,FALSE)</f>
        <v>#N/A</v>
      </c>
      <c r="H622" t="e">
        <f t="shared" si="18"/>
        <v>#N/A</v>
      </c>
      <c r="I622" t="e">
        <f>IF(VLOOKUP('Reported Performance Table'!E622,'Master List'!$B$45:$D$143,3,FALSE)="","No",VLOOKUP('Reported Performance Table'!E622,'Master List'!$B$45:$D$143,3,FALSE))</f>
        <v>#N/A</v>
      </c>
      <c r="J622" s="164" t="str">
        <f>IF('Reported Performance Table'!E622="","",
  IF('Reported Performance Table'!F622="Yes",
   IF('Reported Performance Table'!G622="Premium","Premium_LUNA_CCT","LUNA_CCT"),
   IF('Reported Performance Table'!C622="Outdoor Luminaires",
    IF(OR('Reported Performance Table'!E622="Fuel Pump Canopy Luminaires",'Reported Performance Table'!E622="Sports Lighting"),
     IF('Reported Performance Table'!G622="Premium","Premium_Sports_and_Fuel_Pump_CCT", "Sports_and_Fuel_Pump_CCT"),
     IF('Reported Performance Table'!G622="Premium","Premium_Outdoor_CCT","Outdoor_CCT")),
    IF('Reported Performance Table'!G622="Premium","Premium_CCT","Reported_CCT"))))</f>
        <v/>
      </c>
      <c r="K622" t="str">
        <f>IF('Reported Performance Table'!E622="","",IF(J622="LUNA_CCT",VLOOKUP('Reported Performance Table'!E622,'Master List'!$B$45:$E$143,4,FALSE),"Reported_BUG"))</f>
        <v/>
      </c>
      <c r="L622" t="str">
        <f>IF('Reported Performance Table'!E622="","",IF(AND('Reported Performance Table'!$F622="Yes",OR('Reported Performance Table'!$E622='Master List'!$B$45,'Reported Performance Table'!$E622='Master List'!$B$46,'Reported Performance Table'!$E622='Master List'!$B$47,'Reported Performance Table'!$E622='Master List'!$B$49,'Reported Performance Table'!$E622='Master List'!$B$51,'Reported Performance Table'!$E622='Master List'!$B$115,'Reported Performance Table'!$E622='Master List'!$B$118,'Reported Performance Table'!$E622='Master List'!$B$142)),"LUNA_Dimming","Dimming_Capability_and_Range"))</f>
        <v/>
      </c>
      <c r="M622" s="100" t="e">
        <f>'Reported Performance Table'!#REF!</f>
        <v>#REF!</v>
      </c>
      <c r="N622" s="100" t="e">
        <f>'Reported Performance Table'!#REF!</f>
        <v>#REF!</v>
      </c>
      <c r="O622" s="100" t="e">
        <f>'Reported Performance Table'!#REF!</f>
        <v>#REF!</v>
      </c>
      <c r="P622" t="str">
        <f t="shared" si="19"/>
        <v>No</v>
      </c>
    </row>
    <row r="623" spans="1:16" x14ac:dyDescent="0.25">
      <c r="A623" s="54">
        <v>630</v>
      </c>
      <c r="B623" s="55"/>
      <c r="D623" s="21" t="e">
        <f>VLOOKUP('Reported Performance Table'!D623,'Master List'!$B$22:$C$41,2,FALSE)</f>
        <v>#N/A</v>
      </c>
      <c r="E623" t="e">
        <f>VLOOKUP('Reported Performance Table'!E623,'Master List'!$B$45:$C$143,2,FALSE)</f>
        <v>#N/A</v>
      </c>
      <c r="F623" t="e">
        <f>VLOOKUP('Reported Performance Table'!D623,'Master List'!$B$22:$D$42,3,FALSE)</f>
        <v>#N/A</v>
      </c>
      <c r="G623" s="92" t="e">
        <f>VLOOKUP('Reported Performance Table'!C623,'Master List'!$B$11:$D$19,3,FALSE)</f>
        <v>#N/A</v>
      </c>
      <c r="H623" t="e">
        <f t="shared" si="18"/>
        <v>#N/A</v>
      </c>
      <c r="I623" t="e">
        <f>IF(VLOOKUP('Reported Performance Table'!E623,'Master List'!$B$45:$D$143,3,FALSE)="","No",VLOOKUP('Reported Performance Table'!E623,'Master List'!$B$45:$D$143,3,FALSE))</f>
        <v>#N/A</v>
      </c>
      <c r="J623" s="164" t="str">
        <f>IF('Reported Performance Table'!E623="","",
  IF('Reported Performance Table'!F623="Yes",
   IF('Reported Performance Table'!G623="Premium","Premium_LUNA_CCT","LUNA_CCT"),
   IF('Reported Performance Table'!C623="Outdoor Luminaires",
    IF(OR('Reported Performance Table'!E623="Fuel Pump Canopy Luminaires",'Reported Performance Table'!E623="Sports Lighting"),
     IF('Reported Performance Table'!G623="Premium","Premium_Sports_and_Fuel_Pump_CCT", "Sports_and_Fuel_Pump_CCT"),
     IF('Reported Performance Table'!G623="Premium","Premium_Outdoor_CCT","Outdoor_CCT")),
    IF('Reported Performance Table'!G623="Premium","Premium_CCT","Reported_CCT"))))</f>
        <v/>
      </c>
      <c r="K623" t="str">
        <f>IF('Reported Performance Table'!E623="","",IF(J623="LUNA_CCT",VLOOKUP('Reported Performance Table'!E623,'Master List'!$B$45:$E$143,4,FALSE),"Reported_BUG"))</f>
        <v/>
      </c>
      <c r="L623" t="str">
        <f>IF('Reported Performance Table'!E623="","",IF(AND('Reported Performance Table'!$F623="Yes",OR('Reported Performance Table'!$E623='Master List'!$B$45,'Reported Performance Table'!$E623='Master List'!$B$46,'Reported Performance Table'!$E623='Master List'!$B$47,'Reported Performance Table'!$E623='Master List'!$B$49,'Reported Performance Table'!$E623='Master List'!$B$51,'Reported Performance Table'!$E623='Master List'!$B$115,'Reported Performance Table'!$E623='Master List'!$B$118,'Reported Performance Table'!$E623='Master List'!$B$142)),"LUNA_Dimming","Dimming_Capability_and_Range"))</f>
        <v/>
      </c>
      <c r="M623" s="100" t="e">
        <f>'Reported Performance Table'!#REF!</f>
        <v>#REF!</v>
      </c>
      <c r="N623" s="100" t="e">
        <f>'Reported Performance Table'!#REF!</f>
        <v>#REF!</v>
      </c>
      <c r="O623" s="100" t="e">
        <f>'Reported Performance Table'!#REF!</f>
        <v>#REF!</v>
      </c>
      <c r="P623" t="str">
        <f t="shared" si="19"/>
        <v>No</v>
      </c>
    </row>
    <row r="624" spans="1:16" x14ac:dyDescent="0.25">
      <c r="A624" s="54">
        <v>631</v>
      </c>
      <c r="B624" s="55"/>
      <c r="D624" s="21" t="e">
        <f>VLOOKUP('Reported Performance Table'!D624,'Master List'!$B$22:$C$41,2,FALSE)</f>
        <v>#N/A</v>
      </c>
      <c r="E624" t="e">
        <f>VLOOKUP('Reported Performance Table'!E624,'Master List'!$B$45:$C$143,2,FALSE)</f>
        <v>#N/A</v>
      </c>
      <c r="F624" t="e">
        <f>VLOOKUP('Reported Performance Table'!D624,'Master List'!$B$22:$D$42,3,FALSE)</f>
        <v>#N/A</v>
      </c>
      <c r="G624" s="92" t="e">
        <f>VLOOKUP('Reported Performance Table'!C624,'Master List'!$B$11:$D$19,3,FALSE)</f>
        <v>#N/A</v>
      </c>
      <c r="H624" t="e">
        <f t="shared" si="18"/>
        <v>#N/A</v>
      </c>
      <c r="I624" t="e">
        <f>IF(VLOOKUP('Reported Performance Table'!E624,'Master List'!$B$45:$D$143,3,FALSE)="","No",VLOOKUP('Reported Performance Table'!E624,'Master List'!$B$45:$D$143,3,FALSE))</f>
        <v>#N/A</v>
      </c>
      <c r="J624" s="164" t="str">
        <f>IF('Reported Performance Table'!E624="","",
  IF('Reported Performance Table'!F624="Yes",
   IF('Reported Performance Table'!G624="Premium","Premium_LUNA_CCT","LUNA_CCT"),
   IF('Reported Performance Table'!C624="Outdoor Luminaires",
    IF(OR('Reported Performance Table'!E624="Fuel Pump Canopy Luminaires",'Reported Performance Table'!E624="Sports Lighting"),
     IF('Reported Performance Table'!G624="Premium","Premium_Sports_and_Fuel_Pump_CCT", "Sports_and_Fuel_Pump_CCT"),
     IF('Reported Performance Table'!G624="Premium","Premium_Outdoor_CCT","Outdoor_CCT")),
    IF('Reported Performance Table'!G624="Premium","Premium_CCT","Reported_CCT"))))</f>
        <v/>
      </c>
      <c r="K624" t="str">
        <f>IF('Reported Performance Table'!E624="","",IF(J624="LUNA_CCT",VLOOKUP('Reported Performance Table'!E624,'Master List'!$B$45:$E$143,4,FALSE),"Reported_BUG"))</f>
        <v/>
      </c>
      <c r="L624" t="str">
        <f>IF('Reported Performance Table'!E624="","",IF(AND('Reported Performance Table'!$F624="Yes",OR('Reported Performance Table'!$E624='Master List'!$B$45,'Reported Performance Table'!$E624='Master List'!$B$46,'Reported Performance Table'!$E624='Master List'!$B$47,'Reported Performance Table'!$E624='Master List'!$B$49,'Reported Performance Table'!$E624='Master List'!$B$51,'Reported Performance Table'!$E624='Master List'!$B$115,'Reported Performance Table'!$E624='Master List'!$B$118,'Reported Performance Table'!$E624='Master List'!$B$142)),"LUNA_Dimming","Dimming_Capability_and_Range"))</f>
        <v/>
      </c>
      <c r="M624" s="100" t="e">
        <f>'Reported Performance Table'!#REF!</f>
        <v>#REF!</v>
      </c>
      <c r="N624" s="100" t="e">
        <f>'Reported Performance Table'!#REF!</f>
        <v>#REF!</v>
      </c>
      <c r="O624" s="100" t="e">
        <f>'Reported Performance Table'!#REF!</f>
        <v>#REF!</v>
      </c>
      <c r="P624" t="str">
        <f t="shared" si="19"/>
        <v>No</v>
      </c>
    </row>
    <row r="625" spans="1:16" x14ac:dyDescent="0.25">
      <c r="A625" s="54">
        <v>632</v>
      </c>
      <c r="B625" s="55"/>
      <c r="D625" s="21" t="e">
        <f>VLOOKUP('Reported Performance Table'!D625,'Master List'!$B$22:$C$41,2,FALSE)</f>
        <v>#N/A</v>
      </c>
      <c r="E625" t="e">
        <f>VLOOKUP('Reported Performance Table'!E625,'Master List'!$B$45:$C$143,2,FALSE)</f>
        <v>#N/A</v>
      </c>
      <c r="F625" t="e">
        <f>VLOOKUP('Reported Performance Table'!D625,'Master List'!$B$22:$D$42,3,FALSE)</f>
        <v>#N/A</v>
      </c>
      <c r="G625" s="92" t="e">
        <f>VLOOKUP('Reported Performance Table'!C625,'Master List'!$B$11:$D$19,3,FALSE)</f>
        <v>#N/A</v>
      </c>
      <c r="H625" t="e">
        <f t="shared" si="18"/>
        <v>#N/A</v>
      </c>
      <c r="I625" t="e">
        <f>IF(VLOOKUP('Reported Performance Table'!E625,'Master List'!$B$45:$D$143,3,FALSE)="","No",VLOOKUP('Reported Performance Table'!E625,'Master List'!$B$45:$D$143,3,FALSE))</f>
        <v>#N/A</v>
      </c>
      <c r="J625" s="164" t="str">
        <f>IF('Reported Performance Table'!E625="","",
  IF('Reported Performance Table'!F625="Yes",
   IF('Reported Performance Table'!G625="Premium","Premium_LUNA_CCT","LUNA_CCT"),
   IF('Reported Performance Table'!C625="Outdoor Luminaires",
    IF(OR('Reported Performance Table'!E625="Fuel Pump Canopy Luminaires",'Reported Performance Table'!E625="Sports Lighting"),
     IF('Reported Performance Table'!G625="Premium","Premium_Sports_and_Fuel_Pump_CCT", "Sports_and_Fuel_Pump_CCT"),
     IF('Reported Performance Table'!G625="Premium","Premium_Outdoor_CCT","Outdoor_CCT")),
    IF('Reported Performance Table'!G625="Premium","Premium_CCT","Reported_CCT"))))</f>
        <v/>
      </c>
      <c r="K625" t="str">
        <f>IF('Reported Performance Table'!E625="","",IF(J625="LUNA_CCT",VLOOKUP('Reported Performance Table'!E625,'Master List'!$B$45:$E$143,4,FALSE),"Reported_BUG"))</f>
        <v/>
      </c>
      <c r="L625" t="str">
        <f>IF('Reported Performance Table'!E625="","",IF(AND('Reported Performance Table'!$F625="Yes",OR('Reported Performance Table'!$E625='Master List'!$B$45,'Reported Performance Table'!$E625='Master List'!$B$46,'Reported Performance Table'!$E625='Master List'!$B$47,'Reported Performance Table'!$E625='Master List'!$B$49,'Reported Performance Table'!$E625='Master List'!$B$51,'Reported Performance Table'!$E625='Master List'!$B$115,'Reported Performance Table'!$E625='Master List'!$B$118,'Reported Performance Table'!$E625='Master List'!$B$142)),"LUNA_Dimming","Dimming_Capability_and_Range"))</f>
        <v/>
      </c>
      <c r="M625" s="100" t="e">
        <f>'Reported Performance Table'!#REF!</f>
        <v>#REF!</v>
      </c>
      <c r="N625" s="100" t="e">
        <f>'Reported Performance Table'!#REF!</f>
        <v>#REF!</v>
      </c>
      <c r="O625" s="100" t="e">
        <f>'Reported Performance Table'!#REF!</f>
        <v>#REF!</v>
      </c>
      <c r="P625" t="str">
        <f t="shared" si="19"/>
        <v>No</v>
      </c>
    </row>
    <row r="626" spans="1:16" x14ac:dyDescent="0.25">
      <c r="A626" s="54">
        <v>633</v>
      </c>
      <c r="B626" s="55"/>
      <c r="D626" s="21" t="e">
        <f>VLOOKUP('Reported Performance Table'!D626,'Master List'!$B$22:$C$41,2,FALSE)</f>
        <v>#N/A</v>
      </c>
      <c r="E626" t="e">
        <f>VLOOKUP('Reported Performance Table'!E626,'Master List'!$B$45:$C$143,2,FALSE)</f>
        <v>#N/A</v>
      </c>
      <c r="F626" t="e">
        <f>VLOOKUP('Reported Performance Table'!D626,'Master List'!$B$22:$D$42,3,FALSE)</f>
        <v>#N/A</v>
      </c>
      <c r="G626" s="92" t="e">
        <f>VLOOKUP('Reported Performance Table'!C626,'Master List'!$B$11:$D$19,3,FALSE)</f>
        <v>#N/A</v>
      </c>
      <c r="H626" t="e">
        <f t="shared" si="18"/>
        <v>#N/A</v>
      </c>
      <c r="I626" t="e">
        <f>IF(VLOOKUP('Reported Performance Table'!E626,'Master List'!$B$45:$D$143,3,FALSE)="","No",VLOOKUP('Reported Performance Table'!E626,'Master List'!$B$45:$D$143,3,FALSE))</f>
        <v>#N/A</v>
      </c>
      <c r="J626" s="164" t="str">
        <f>IF('Reported Performance Table'!E626="","",
  IF('Reported Performance Table'!F626="Yes",
   IF('Reported Performance Table'!G626="Premium","Premium_LUNA_CCT","LUNA_CCT"),
   IF('Reported Performance Table'!C626="Outdoor Luminaires",
    IF(OR('Reported Performance Table'!E626="Fuel Pump Canopy Luminaires",'Reported Performance Table'!E626="Sports Lighting"),
     IF('Reported Performance Table'!G626="Premium","Premium_Sports_and_Fuel_Pump_CCT", "Sports_and_Fuel_Pump_CCT"),
     IF('Reported Performance Table'!G626="Premium","Premium_Outdoor_CCT","Outdoor_CCT")),
    IF('Reported Performance Table'!G626="Premium","Premium_CCT","Reported_CCT"))))</f>
        <v/>
      </c>
      <c r="K626" t="str">
        <f>IF('Reported Performance Table'!E626="","",IF(J626="LUNA_CCT",VLOOKUP('Reported Performance Table'!E626,'Master List'!$B$45:$E$143,4,FALSE),"Reported_BUG"))</f>
        <v/>
      </c>
      <c r="L626" t="str">
        <f>IF('Reported Performance Table'!E626="","",IF(AND('Reported Performance Table'!$F626="Yes",OR('Reported Performance Table'!$E626='Master List'!$B$45,'Reported Performance Table'!$E626='Master List'!$B$46,'Reported Performance Table'!$E626='Master List'!$B$47,'Reported Performance Table'!$E626='Master List'!$B$49,'Reported Performance Table'!$E626='Master List'!$B$51,'Reported Performance Table'!$E626='Master List'!$B$115,'Reported Performance Table'!$E626='Master List'!$B$118,'Reported Performance Table'!$E626='Master List'!$B$142)),"LUNA_Dimming","Dimming_Capability_and_Range"))</f>
        <v/>
      </c>
      <c r="M626" s="100" t="e">
        <f>'Reported Performance Table'!#REF!</f>
        <v>#REF!</v>
      </c>
      <c r="N626" s="100" t="e">
        <f>'Reported Performance Table'!#REF!</f>
        <v>#REF!</v>
      </c>
      <c r="O626" s="100" t="e">
        <f>'Reported Performance Table'!#REF!</f>
        <v>#REF!</v>
      </c>
      <c r="P626" t="str">
        <f t="shared" si="19"/>
        <v>No</v>
      </c>
    </row>
    <row r="627" spans="1:16" x14ac:dyDescent="0.25">
      <c r="A627" s="54">
        <v>634</v>
      </c>
      <c r="B627" s="55"/>
      <c r="D627" s="21" t="e">
        <f>VLOOKUP('Reported Performance Table'!D627,'Master List'!$B$22:$C$41,2,FALSE)</f>
        <v>#N/A</v>
      </c>
      <c r="E627" t="e">
        <f>VLOOKUP('Reported Performance Table'!E627,'Master List'!$B$45:$C$143,2,FALSE)</f>
        <v>#N/A</v>
      </c>
      <c r="F627" t="e">
        <f>VLOOKUP('Reported Performance Table'!D627,'Master List'!$B$22:$D$42,3,FALSE)</f>
        <v>#N/A</v>
      </c>
      <c r="G627" s="92" t="e">
        <f>VLOOKUP('Reported Performance Table'!C627,'Master List'!$B$11:$D$19,3,FALSE)</f>
        <v>#N/A</v>
      </c>
      <c r="H627" t="e">
        <f t="shared" si="18"/>
        <v>#N/A</v>
      </c>
      <c r="I627" t="e">
        <f>IF(VLOOKUP('Reported Performance Table'!E627,'Master List'!$B$45:$D$143,3,FALSE)="","No",VLOOKUP('Reported Performance Table'!E627,'Master List'!$B$45:$D$143,3,FALSE))</f>
        <v>#N/A</v>
      </c>
      <c r="J627" s="164" t="str">
        <f>IF('Reported Performance Table'!E627="","",
  IF('Reported Performance Table'!F627="Yes",
   IF('Reported Performance Table'!G627="Premium","Premium_LUNA_CCT","LUNA_CCT"),
   IF('Reported Performance Table'!C627="Outdoor Luminaires",
    IF(OR('Reported Performance Table'!E627="Fuel Pump Canopy Luminaires",'Reported Performance Table'!E627="Sports Lighting"),
     IF('Reported Performance Table'!G627="Premium","Premium_Sports_and_Fuel_Pump_CCT", "Sports_and_Fuel_Pump_CCT"),
     IF('Reported Performance Table'!G627="Premium","Premium_Outdoor_CCT","Outdoor_CCT")),
    IF('Reported Performance Table'!G627="Premium","Premium_CCT","Reported_CCT"))))</f>
        <v/>
      </c>
      <c r="K627" t="str">
        <f>IF('Reported Performance Table'!E627="","",IF(J627="LUNA_CCT",VLOOKUP('Reported Performance Table'!E627,'Master List'!$B$45:$E$143,4,FALSE),"Reported_BUG"))</f>
        <v/>
      </c>
      <c r="L627" t="str">
        <f>IF('Reported Performance Table'!E627="","",IF(AND('Reported Performance Table'!$F627="Yes",OR('Reported Performance Table'!$E627='Master List'!$B$45,'Reported Performance Table'!$E627='Master List'!$B$46,'Reported Performance Table'!$E627='Master List'!$B$47,'Reported Performance Table'!$E627='Master List'!$B$49,'Reported Performance Table'!$E627='Master List'!$B$51,'Reported Performance Table'!$E627='Master List'!$B$115,'Reported Performance Table'!$E627='Master List'!$B$118,'Reported Performance Table'!$E627='Master List'!$B$142)),"LUNA_Dimming","Dimming_Capability_and_Range"))</f>
        <v/>
      </c>
      <c r="M627" s="100" t="e">
        <f>'Reported Performance Table'!#REF!</f>
        <v>#REF!</v>
      </c>
      <c r="N627" s="100" t="e">
        <f>'Reported Performance Table'!#REF!</f>
        <v>#REF!</v>
      </c>
      <c r="O627" s="100" t="e">
        <f>'Reported Performance Table'!#REF!</f>
        <v>#REF!</v>
      </c>
      <c r="P627" t="str">
        <f t="shared" si="19"/>
        <v>No</v>
      </c>
    </row>
    <row r="628" spans="1:16" x14ac:dyDescent="0.25">
      <c r="A628" s="54">
        <v>635</v>
      </c>
      <c r="B628" s="55"/>
      <c r="D628" s="21" t="e">
        <f>VLOOKUP('Reported Performance Table'!D628,'Master List'!$B$22:$C$41,2,FALSE)</f>
        <v>#N/A</v>
      </c>
      <c r="E628" t="e">
        <f>VLOOKUP('Reported Performance Table'!E628,'Master List'!$B$45:$C$143,2,FALSE)</f>
        <v>#N/A</v>
      </c>
      <c r="F628" t="e">
        <f>VLOOKUP('Reported Performance Table'!D628,'Master List'!$B$22:$D$42,3,FALSE)</f>
        <v>#N/A</v>
      </c>
      <c r="G628" s="92" t="e">
        <f>VLOOKUP('Reported Performance Table'!C628,'Master List'!$B$11:$D$19,3,FALSE)</f>
        <v>#N/A</v>
      </c>
      <c r="H628" t="e">
        <f t="shared" si="18"/>
        <v>#N/A</v>
      </c>
      <c r="I628" t="e">
        <f>IF(VLOOKUP('Reported Performance Table'!E628,'Master List'!$B$45:$D$143,3,FALSE)="","No",VLOOKUP('Reported Performance Table'!E628,'Master List'!$B$45:$D$143,3,FALSE))</f>
        <v>#N/A</v>
      </c>
      <c r="J628" s="164" t="str">
        <f>IF('Reported Performance Table'!E628="","",
  IF('Reported Performance Table'!F628="Yes",
   IF('Reported Performance Table'!G628="Premium","Premium_LUNA_CCT","LUNA_CCT"),
   IF('Reported Performance Table'!C628="Outdoor Luminaires",
    IF(OR('Reported Performance Table'!E628="Fuel Pump Canopy Luminaires",'Reported Performance Table'!E628="Sports Lighting"),
     IF('Reported Performance Table'!G628="Premium","Premium_Sports_and_Fuel_Pump_CCT", "Sports_and_Fuel_Pump_CCT"),
     IF('Reported Performance Table'!G628="Premium","Premium_Outdoor_CCT","Outdoor_CCT")),
    IF('Reported Performance Table'!G628="Premium","Premium_CCT","Reported_CCT"))))</f>
        <v/>
      </c>
      <c r="K628" t="str">
        <f>IF('Reported Performance Table'!E628="","",IF(J628="LUNA_CCT",VLOOKUP('Reported Performance Table'!E628,'Master List'!$B$45:$E$143,4,FALSE),"Reported_BUG"))</f>
        <v/>
      </c>
      <c r="L628" t="str">
        <f>IF('Reported Performance Table'!E628="","",IF(AND('Reported Performance Table'!$F628="Yes",OR('Reported Performance Table'!$E628='Master List'!$B$45,'Reported Performance Table'!$E628='Master List'!$B$46,'Reported Performance Table'!$E628='Master List'!$B$47,'Reported Performance Table'!$E628='Master List'!$B$49,'Reported Performance Table'!$E628='Master List'!$B$51,'Reported Performance Table'!$E628='Master List'!$B$115,'Reported Performance Table'!$E628='Master List'!$B$118,'Reported Performance Table'!$E628='Master List'!$B$142)),"LUNA_Dimming","Dimming_Capability_and_Range"))</f>
        <v/>
      </c>
      <c r="M628" s="100" t="e">
        <f>'Reported Performance Table'!#REF!</f>
        <v>#REF!</v>
      </c>
      <c r="N628" s="100" t="e">
        <f>'Reported Performance Table'!#REF!</f>
        <v>#REF!</v>
      </c>
      <c r="O628" s="100" t="e">
        <f>'Reported Performance Table'!#REF!</f>
        <v>#REF!</v>
      </c>
      <c r="P628" t="str">
        <f t="shared" si="19"/>
        <v>No</v>
      </c>
    </row>
    <row r="629" spans="1:16" x14ac:dyDescent="0.25">
      <c r="A629" s="54">
        <v>636</v>
      </c>
      <c r="B629" s="55"/>
      <c r="D629" s="21" t="e">
        <f>VLOOKUP('Reported Performance Table'!D629,'Master List'!$B$22:$C$41,2,FALSE)</f>
        <v>#N/A</v>
      </c>
      <c r="E629" t="e">
        <f>VLOOKUP('Reported Performance Table'!E629,'Master List'!$B$45:$C$143,2,FALSE)</f>
        <v>#N/A</v>
      </c>
      <c r="F629" t="e">
        <f>VLOOKUP('Reported Performance Table'!D629,'Master List'!$B$22:$D$42,3,FALSE)</f>
        <v>#N/A</v>
      </c>
      <c r="G629" s="92" t="e">
        <f>VLOOKUP('Reported Performance Table'!C629,'Master List'!$B$11:$D$19,3,FALSE)</f>
        <v>#N/A</v>
      </c>
      <c r="H629" t="e">
        <f t="shared" si="18"/>
        <v>#N/A</v>
      </c>
      <c r="I629" t="e">
        <f>IF(VLOOKUP('Reported Performance Table'!E629,'Master List'!$B$45:$D$143,3,FALSE)="","No",VLOOKUP('Reported Performance Table'!E629,'Master List'!$B$45:$D$143,3,FALSE))</f>
        <v>#N/A</v>
      </c>
      <c r="J629" s="164" t="str">
        <f>IF('Reported Performance Table'!E629="","",
  IF('Reported Performance Table'!F629="Yes",
   IF('Reported Performance Table'!G629="Premium","Premium_LUNA_CCT","LUNA_CCT"),
   IF('Reported Performance Table'!C629="Outdoor Luminaires",
    IF(OR('Reported Performance Table'!E629="Fuel Pump Canopy Luminaires",'Reported Performance Table'!E629="Sports Lighting"),
     IF('Reported Performance Table'!G629="Premium","Premium_Sports_and_Fuel_Pump_CCT", "Sports_and_Fuel_Pump_CCT"),
     IF('Reported Performance Table'!G629="Premium","Premium_Outdoor_CCT","Outdoor_CCT")),
    IF('Reported Performance Table'!G629="Premium","Premium_CCT","Reported_CCT"))))</f>
        <v/>
      </c>
      <c r="K629" t="str">
        <f>IF('Reported Performance Table'!E629="","",IF(J629="LUNA_CCT",VLOOKUP('Reported Performance Table'!E629,'Master List'!$B$45:$E$143,4,FALSE),"Reported_BUG"))</f>
        <v/>
      </c>
      <c r="L629" t="str">
        <f>IF('Reported Performance Table'!E629="","",IF(AND('Reported Performance Table'!$F629="Yes",OR('Reported Performance Table'!$E629='Master List'!$B$45,'Reported Performance Table'!$E629='Master List'!$B$46,'Reported Performance Table'!$E629='Master List'!$B$47,'Reported Performance Table'!$E629='Master List'!$B$49,'Reported Performance Table'!$E629='Master List'!$B$51,'Reported Performance Table'!$E629='Master List'!$B$115,'Reported Performance Table'!$E629='Master List'!$B$118,'Reported Performance Table'!$E629='Master List'!$B$142)),"LUNA_Dimming","Dimming_Capability_and_Range"))</f>
        <v/>
      </c>
      <c r="M629" s="100" t="e">
        <f>'Reported Performance Table'!#REF!</f>
        <v>#REF!</v>
      </c>
      <c r="N629" s="100" t="e">
        <f>'Reported Performance Table'!#REF!</f>
        <v>#REF!</v>
      </c>
      <c r="O629" s="100" t="e">
        <f>'Reported Performance Table'!#REF!</f>
        <v>#REF!</v>
      </c>
      <c r="P629" t="str">
        <f t="shared" si="19"/>
        <v>No</v>
      </c>
    </row>
    <row r="630" spans="1:16" x14ac:dyDescent="0.25">
      <c r="A630" s="54">
        <v>637</v>
      </c>
      <c r="B630" s="55"/>
      <c r="D630" s="21" t="e">
        <f>VLOOKUP('Reported Performance Table'!D630,'Master List'!$B$22:$C$41,2,FALSE)</f>
        <v>#N/A</v>
      </c>
      <c r="E630" t="e">
        <f>VLOOKUP('Reported Performance Table'!E630,'Master List'!$B$45:$C$143,2,FALSE)</f>
        <v>#N/A</v>
      </c>
      <c r="F630" t="e">
        <f>VLOOKUP('Reported Performance Table'!D630,'Master List'!$B$22:$D$42,3,FALSE)</f>
        <v>#N/A</v>
      </c>
      <c r="G630" s="92" t="e">
        <f>VLOOKUP('Reported Performance Table'!C630,'Master List'!$B$11:$D$19,3,FALSE)</f>
        <v>#N/A</v>
      </c>
      <c r="H630" t="e">
        <f t="shared" si="18"/>
        <v>#N/A</v>
      </c>
      <c r="I630" t="e">
        <f>IF(VLOOKUP('Reported Performance Table'!E630,'Master List'!$B$45:$D$143,3,FALSE)="","No",VLOOKUP('Reported Performance Table'!E630,'Master List'!$B$45:$D$143,3,FALSE))</f>
        <v>#N/A</v>
      </c>
      <c r="J630" s="164" t="str">
        <f>IF('Reported Performance Table'!E630="","",
  IF('Reported Performance Table'!F630="Yes",
   IF('Reported Performance Table'!G630="Premium","Premium_LUNA_CCT","LUNA_CCT"),
   IF('Reported Performance Table'!C630="Outdoor Luminaires",
    IF(OR('Reported Performance Table'!E630="Fuel Pump Canopy Luminaires",'Reported Performance Table'!E630="Sports Lighting"),
     IF('Reported Performance Table'!G630="Premium","Premium_Sports_and_Fuel_Pump_CCT", "Sports_and_Fuel_Pump_CCT"),
     IF('Reported Performance Table'!G630="Premium","Premium_Outdoor_CCT","Outdoor_CCT")),
    IF('Reported Performance Table'!G630="Premium","Premium_CCT","Reported_CCT"))))</f>
        <v/>
      </c>
      <c r="K630" t="str">
        <f>IF('Reported Performance Table'!E630="","",IF(J630="LUNA_CCT",VLOOKUP('Reported Performance Table'!E630,'Master List'!$B$45:$E$143,4,FALSE),"Reported_BUG"))</f>
        <v/>
      </c>
      <c r="L630" t="str">
        <f>IF('Reported Performance Table'!E630="","",IF(AND('Reported Performance Table'!$F630="Yes",OR('Reported Performance Table'!$E630='Master List'!$B$45,'Reported Performance Table'!$E630='Master List'!$B$46,'Reported Performance Table'!$E630='Master List'!$B$47,'Reported Performance Table'!$E630='Master List'!$B$49,'Reported Performance Table'!$E630='Master List'!$B$51,'Reported Performance Table'!$E630='Master List'!$B$115,'Reported Performance Table'!$E630='Master List'!$B$118,'Reported Performance Table'!$E630='Master List'!$B$142)),"LUNA_Dimming","Dimming_Capability_and_Range"))</f>
        <v/>
      </c>
      <c r="M630" s="100" t="e">
        <f>'Reported Performance Table'!#REF!</f>
        <v>#REF!</v>
      </c>
      <c r="N630" s="100" t="e">
        <f>'Reported Performance Table'!#REF!</f>
        <v>#REF!</v>
      </c>
      <c r="O630" s="100" t="e">
        <f>'Reported Performance Table'!#REF!</f>
        <v>#REF!</v>
      </c>
      <c r="P630" t="str">
        <f t="shared" si="19"/>
        <v>No</v>
      </c>
    </row>
    <row r="631" spans="1:16" x14ac:dyDescent="0.25">
      <c r="A631" s="54">
        <v>638</v>
      </c>
      <c r="B631" s="55"/>
      <c r="D631" s="21" t="e">
        <f>VLOOKUP('Reported Performance Table'!D631,'Master List'!$B$22:$C$41,2,FALSE)</f>
        <v>#N/A</v>
      </c>
      <c r="E631" t="e">
        <f>VLOOKUP('Reported Performance Table'!E631,'Master List'!$B$45:$C$143,2,FALSE)</f>
        <v>#N/A</v>
      </c>
      <c r="F631" t="e">
        <f>VLOOKUP('Reported Performance Table'!D631,'Master List'!$B$22:$D$42,3,FALSE)</f>
        <v>#N/A</v>
      </c>
      <c r="G631" s="92" t="e">
        <f>VLOOKUP('Reported Performance Table'!C631,'Master List'!$B$11:$D$19,3,FALSE)</f>
        <v>#N/A</v>
      </c>
      <c r="H631" t="e">
        <f t="shared" si="18"/>
        <v>#N/A</v>
      </c>
      <c r="I631" t="e">
        <f>IF(VLOOKUP('Reported Performance Table'!E631,'Master List'!$B$45:$D$143,3,FALSE)="","No",VLOOKUP('Reported Performance Table'!E631,'Master List'!$B$45:$D$143,3,FALSE))</f>
        <v>#N/A</v>
      </c>
      <c r="J631" s="164" t="str">
        <f>IF('Reported Performance Table'!E631="","",
  IF('Reported Performance Table'!F631="Yes",
   IF('Reported Performance Table'!G631="Premium","Premium_LUNA_CCT","LUNA_CCT"),
   IF('Reported Performance Table'!C631="Outdoor Luminaires",
    IF(OR('Reported Performance Table'!E631="Fuel Pump Canopy Luminaires",'Reported Performance Table'!E631="Sports Lighting"),
     IF('Reported Performance Table'!G631="Premium","Premium_Sports_and_Fuel_Pump_CCT", "Sports_and_Fuel_Pump_CCT"),
     IF('Reported Performance Table'!G631="Premium","Premium_Outdoor_CCT","Outdoor_CCT")),
    IF('Reported Performance Table'!G631="Premium","Premium_CCT","Reported_CCT"))))</f>
        <v/>
      </c>
      <c r="K631" t="str">
        <f>IF('Reported Performance Table'!E631="","",IF(J631="LUNA_CCT",VLOOKUP('Reported Performance Table'!E631,'Master List'!$B$45:$E$143,4,FALSE),"Reported_BUG"))</f>
        <v/>
      </c>
      <c r="L631" t="str">
        <f>IF('Reported Performance Table'!E631="","",IF(AND('Reported Performance Table'!$F631="Yes",OR('Reported Performance Table'!$E631='Master List'!$B$45,'Reported Performance Table'!$E631='Master List'!$B$46,'Reported Performance Table'!$E631='Master List'!$B$47,'Reported Performance Table'!$E631='Master List'!$B$49,'Reported Performance Table'!$E631='Master List'!$B$51,'Reported Performance Table'!$E631='Master List'!$B$115,'Reported Performance Table'!$E631='Master List'!$B$118,'Reported Performance Table'!$E631='Master List'!$B$142)),"LUNA_Dimming","Dimming_Capability_and_Range"))</f>
        <v/>
      </c>
      <c r="M631" s="100" t="e">
        <f>'Reported Performance Table'!#REF!</f>
        <v>#REF!</v>
      </c>
      <c r="N631" s="100" t="e">
        <f>'Reported Performance Table'!#REF!</f>
        <v>#REF!</v>
      </c>
      <c r="O631" s="100" t="e">
        <f>'Reported Performance Table'!#REF!</f>
        <v>#REF!</v>
      </c>
      <c r="P631" t="str">
        <f t="shared" si="19"/>
        <v>No</v>
      </c>
    </row>
    <row r="632" spans="1:16" x14ac:dyDescent="0.25">
      <c r="A632" s="54">
        <v>639</v>
      </c>
      <c r="B632" s="55"/>
      <c r="D632" s="21" t="e">
        <f>VLOOKUP('Reported Performance Table'!D632,'Master List'!$B$22:$C$41,2,FALSE)</f>
        <v>#N/A</v>
      </c>
      <c r="E632" t="e">
        <f>VLOOKUP('Reported Performance Table'!E632,'Master List'!$B$45:$C$143,2,FALSE)</f>
        <v>#N/A</v>
      </c>
      <c r="F632" t="e">
        <f>VLOOKUP('Reported Performance Table'!D632,'Master List'!$B$22:$D$42,3,FALSE)</f>
        <v>#N/A</v>
      </c>
      <c r="G632" s="92" t="e">
        <f>VLOOKUP('Reported Performance Table'!C632,'Master List'!$B$11:$D$19,3,FALSE)</f>
        <v>#N/A</v>
      </c>
      <c r="H632" t="e">
        <f t="shared" si="18"/>
        <v>#N/A</v>
      </c>
      <c r="I632" t="e">
        <f>IF(VLOOKUP('Reported Performance Table'!E632,'Master List'!$B$45:$D$143,3,FALSE)="","No",VLOOKUP('Reported Performance Table'!E632,'Master List'!$B$45:$D$143,3,FALSE))</f>
        <v>#N/A</v>
      </c>
      <c r="J632" s="164" t="str">
        <f>IF('Reported Performance Table'!E632="","",
  IF('Reported Performance Table'!F632="Yes",
   IF('Reported Performance Table'!G632="Premium","Premium_LUNA_CCT","LUNA_CCT"),
   IF('Reported Performance Table'!C632="Outdoor Luminaires",
    IF(OR('Reported Performance Table'!E632="Fuel Pump Canopy Luminaires",'Reported Performance Table'!E632="Sports Lighting"),
     IF('Reported Performance Table'!G632="Premium","Premium_Sports_and_Fuel_Pump_CCT", "Sports_and_Fuel_Pump_CCT"),
     IF('Reported Performance Table'!G632="Premium","Premium_Outdoor_CCT","Outdoor_CCT")),
    IF('Reported Performance Table'!G632="Premium","Premium_CCT","Reported_CCT"))))</f>
        <v/>
      </c>
      <c r="K632" t="str">
        <f>IF('Reported Performance Table'!E632="","",IF(J632="LUNA_CCT",VLOOKUP('Reported Performance Table'!E632,'Master List'!$B$45:$E$143,4,FALSE),"Reported_BUG"))</f>
        <v/>
      </c>
      <c r="L632" t="str">
        <f>IF('Reported Performance Table'!E632="","",IF(AND('Reported Performance Table'!$F632="Yes",OR('Reported Performance Table'!$E632='Master List'!$B$45,'Reported Performance Table'!$E632='Master List'!$B$46,'Reported Performance Table'!$E632='Master List'!$B$47,'Reported Performance Table'!$E632='Master List'!$B$49,'Reported Performance Table'!$E632='Master List'!$B$51,'Reported Performance Table'!$E632='Master List'!$B$115,'Reported Performance Table'!$E632='Master List'!$B$118,'Reported Performance Table'!$E632='Master List'!$B$142)),"LUNA_Dimming","Dimming_Capability_and_Range"))</f>
        <v/>
      </c>
      <c r="M632" s="100" t="e">
        <f>'Reported Performance Table'!#REF!</f>
        <v>#REF!</v>
      </c>
      <c r="N632" s="100" t="e">
        <f>'Reported Performance Table'!#REF!</f>
        <v>#REF!</v>
      </c>
      <c r="O632" s="100" t="e">
        <f>'Reported Performance Table'!#REF!</f>
        <v>#REF!</v>
      </c>
      <c r="P632" t="str">
        <f t="shared" si="19"/>
        <v>No</v>
      </c>
    </row>
    <row r="633" spans="1:16" x14ac:dyDescent="0.25">
      <c r="A633" s="54">
        <v>640</v>
      </c>
      <c r="B633" s="55"/>
      <c r="D633" s="21" t="e">
        <f>VLOOKUP('Reported Performance Table'!D633,'Master List'!$B$22:$C$41,2,FALSE)</f>
        <v>#N/A</v>
      </c>
      <c r="E633" t="e">
        <f>VLOOKUP('Reported Performance Table'!E633,'Master List'!$B$45:$C$143,2,FALSE)</f>
        <v>#N/A</v>
      </c>
      <c r="F633" t="e">
        <f>VLOOKUP('Reported Performance Table'!D633,'Master List'!$B$22:$D$42,3,FALSE)</f>
        <v>#N/A</v>
      </c>
      <c r="G633" s="92" t="e">
        <f>VLOOKUP('Reported Performance Table'!C633,'Master List'!$B$11:$D$19,3,FALSE)</f>
        <v>#N/A</v>
      </c>
      <c r="H633" t="e">
        <f t="shared" si="18"/>
        <v>#N/A</v>
      </c>
      <c r="I633" t="e">
        <f>IF(VLOOKUP('Reported Performance Table'!E633,'Master List'!$B$45:$D$143,3,FALSE)="","No",VLOOKUP('Reported Performance Table'!E633,'Master List'!$B$45:$D$143,3,FALSE))</f>
        <v>#N/A</v>
      </c>
      <c r="J633" s="164" t="str">
        <f>IF('Reported Performance Table'!E633="","",
  IF('Reported Performance Table'!F633="Yes",
   IF('Reported Performance Table'!G633="Premium","Premium_LUNA_CCT","LUNA_CCT"),
   IF('Reported Performance Table'!C633="Outdoor Luminaires",
    IF(OR('Reported Performance Table'!E633="Fuel Pump Canopy Luminaires",'Reported Performance Table'!E633="Sports Lighting"),
     IF('Reported Performance Table'!G633="Premium","Premium_Sports_and_Fuel_Pump_CCT", "Sports_and_Fuel_Pump_CCT"),
     IF('Reported Performance Table'!G633="Premium","Premium_Outdoor_CCT","Outdoor_CCT")),
    IF('Reported Performance Table'!G633="Premium","Premium_CCT","Reported_CCT"))))</f>
        <v/>
      </c>
      <c r="K633" t="str">
        <f>IF('Reported Performance Table'!E633="","",IF(J633="LUNA_CCT",VLOOKUP('Reported Performance Table'!E633,'Master List'!$B$45:$E$143,4,FALSE),"Reported_BUG"))</f>
        <v/>
      </c>
      <c r="L633" t="str">
        <f>IF('Reported Performance Table'!E633="","",IF(AND('Reported Performance Table'!$F633="Yes",OR('Reported Performance Table'!$E633='Master List'!$B$45,'Reported Performance Table'!$E633='Master List'!$B$46,'Reported Performance Table'!$E633='Master List'!$B$47,'Reported Performance Table'!$E633='Master List'!$B$49,'Reported Performance Table'!$E633='Master List'!$B$51,'Reported Performance Table'!$E633='Master List'!$B$115,'Reported Performance Table'!$E633='Master List'!$B$118,'Reported Performance Table'!$E633='Master List'!$B$142)),"LUNA_Dimming","Dimming_Capability_and_Range"))</f>
        <v/>
      </c>
      <c r="M633" s="100" t="e">
        <f>'Reported Performance Table'!#REF!</f>
        <v>#REF!</v>
      </c>
      <c r="N633" s="100" t="e">
        <f>'Reported Performance Table'!#REF!</f>
        <v>#REF!</v>
      </c>
      <c r="O633" s="100" t="e">
        <f>'Reported Performance Table'!#REF!</f>
        <v>#REF!</v>
      </c>
      <c r="P633" t="str">
        <f t="shared" si="19"/>
        <v>No</v>
      </c>
    </row>
    <row r="634" spans="1:16" x14ac:dyDescent="0.25">
      <c r="A634" s="54">
        <v>641</v>
      </c>
      <c r="B634" s="55"/>
      <c r="D634" s="21" t="e">
        <f>VLOOKUP('Reported Performance Table'!D634,'Master List'!$B$22:$C$41,2,FALSE)</f>
        <v>#N/A</v>
      </c>
      <c r="E634" t="e">
        <f>VLOOKUP('Reported Performance Table'!E634,'Master List'!$B$45:$C$143,2,FALSE)</f>
        <v>#N/A</v>
      </c>
      <c r="F634" t="e">
        <f>VLOOKUP('Reported Performance Table'!D634,'Master List'!$B$22:$D$42,3,FALSE)</f>
        <v>#N/A</v>
      </c>
      <c r="G634" s="92" t="e">
        <f>VLOOKUP('Reported Performance Table'!C634,'Master List'!$B$11:$D$19,3,FALSE)</f>
        <v>#N/A</v>
      </c>
      <c r="H634" t="e">
        <f t="shared" si="18"/>
        <v>#N/A</v>
      </c>
      <c r="I634" t="e">
        <f>IF(VLOOKUP('Reported Performance Table'!E634,'Master List'!$B$45:$D$143,3,FALSE)="","No",VLOOKUP('Reported Performance Table'!E634,'Master List'!$B$45:$D$143,3,FALSE))</f>
        <v>#N/A</v>
      </c>
      <c r="J634" s="164" t="str">
        <f>IF('Reported Performance Table'!E634="","",
  IF('Reported Performance Table'!F634="Yes",
   IF('Reported Performance Table'!G634="Premium","Premium_LUNA_CCT","LUNA_CCT"),
   IF('Reported Performance Table'!C634="Outdoor Luminaires",
    IF(OR('Reported Performance Table'!E634="Fuel Pump Canopy Luminaires",'Reported Performance Table'!E634="Sports Lighting"),
     IF('Reported Performance Table'!G634="Premium","Premium_Sports_and_Fuel_Pump_CCT", "Sports_and_Fuel_Pump_CCT"),
     IF('Reported Performance Table'!G634="Premium","Premium_Outdoor_CCT","Outdoor_CCT")),
    IF('Reported Performance Table'!G634="Premium","Premium_CCT","Reported_CCT"))))</f>
        <v/>
      </c>
      <c r="K634" t="str">
        <f>IF('Reported Performance Table'!E634="","",IF(J634="LUNA_CCT",VLOOKUP('Reported Performance Table'!E634,'Master List'!$B$45:$E$143,4,FALSE),"Reported_BUG"))</f>
        <v/>
      </c>
      <c r="L634" t="str">
        <f>IF('Reported Performance Table'!E634="","",IF(AND('Reported Performance Table'!$F634="Yes",OR('Reported Performance Table'!$E634='Master List'!$B$45,'Reported Performance Table'!$E634='Master List'!$B$46,'Reported Performance Table'!$E634='Master List'!$B$47,'Reported Performance Table'!$E634='Master List'!$B$49,'Reported Performance Table'!$E634='Master List'!$B$51,'Reported Performance Table'!$E634='Master List'!$B$115,'Reported Performance Table'!$E634='Master List'!$B$118,'Reported Performance Table'!$E634='Master List'!$B$142)),"LUNA_Dimming","Dimming_Capability_and_Range"))</f>
        <v/>
      </c>
      <c r="M634" s="100" t="e">
        <f>'Reported Performance Table'!#REF!</f>
        <v>#REF!</v>
      </c>
      <c r="N634" s="100" t="e">
        <f>'Reported Performance Table'!#REF!</f>
        <v>#REF!</v>
      </c>
      <c r="O634" s="100" t="e">
        <f>'Reported Performance Table'!#REF!</f>
        <v>#REF!</v>
      </c>
      <c r="P634" t="str">
        <f t="shared" si="19"/>
        <v>No</v>
      </c>
    </row>
    <row r="635" spans="1:16" x14ac:dyDescent="0.25">
      <c r="A635" s="54">
        <v>642</v>
      </c>
      <c r="B635" s="55"/>
      <c r="D635" s="21" t="e">
        <f>VLOOKUP('Reported Performance Table'!D635,'Master List'!$B$22:$C$41,2,FALSE)</f>
        <v>#N/A</v>
      </c>
      <c r="E635" t="e">
        <f>VLOOKUP('Reported Performance Table'!E635,'Master List'!$B$45:$C$143,2,FALSE)</f>
        <v>#N/A</v>
      </c>
      <c r="F635" t="e">
        <f>VLOOKUP('Reported Performance Table'!D635,'Master List'!$B$22:$D$42,3,FALSE)</f>
        <v>#N/A</v>
      </c>
      <c r="G635" s="92" t="e">
        <f>VLOOKUP('Reported Performance Table'!C635,'Master List'!$B$11:$D$19,3,FALSE)</f>
        <v>#N/A</v>
      </c>
      <c r="H635" t="e">
        <f t="shared" si="18"/>
        <v>#N/A</v>
      </c>
      <c r="I635" t="e">
        <f>IF(VLOOKUP('Reported Performance Table'!E635,'Master List'!$B$45:$D$143,3,FALSE)="","No",VLOOKUP('Reported Performance Table'!E635,'Master List'!$B$45:$D$143,3,FALSE))</f>
        <v>#N/A</v>
      </c>
      <c r="J635" s="164" t="str">
        <f>IF('Reported Performance Table'!E635="","",
  IF('Reported Performance Table'!F635="Yes",
   IF('Reported Performance Table'!G635="Premium","Premium_LUNA_CCT","LUNA_CCT"),
   IF('Reported Performance Table'!C635="Outdoor Luminaires",
    IF(OR('Reported Performance Table'!E635="Fuel Pump Canopy Luminaires",'Reported Performance Table'!E635="Sports Lighting"),
     IF('Reported Performance Table'!G635="Premium","Premium_Sports_and_Fuel_Pump_CCT", "Sports_and_Fuel_Pump_CCT"),
     IF('Reported Performance Table'!G635="Premium","Premium_Outdoor_CCT","Outdoor_CCT")),
    IF('Reported Performance Table'!G635="Premium","Premium_CCT","Reported_CCT"))))</f>
        <v/>
      </c>
      <c r="K635" t="str">
        <f>IF('Reported Performance Table'!E635="","",IF(J635="LUNA_CCT",VLOOKUP('Reported Performance Table'!E635,'Master List'!$B$45:$E$143,4,FALSE),"Reported_BUG"))</f>
        <v/>
      </c>
      <c r="L635" t="str">
        <f>IF('Reported Performance Table'!E635="","",IF(AND('Reported Performance Table'!$F635="Yes",OR('Reported Performance Table'!$E635='Master List'!$B$45,'Reported Performance Table'!$E635='Master List'!$B$46,'Reported Performance Table'!$E635='Master List'!$B$47,'Reported Performance Table'!$E635='Master List'!$B$49,'Reported Performance Table'!$E635='Master List'!$B$51,'Reported Performance Table'!$E635='Master List'!$B$115,'Reported Performance Table'!$E635='Master List'!$B$118,'Reported Performance Table'!$E635='Master List'!$B$142)),"LUNA_Dimming","Dimming_Capability_and_Range"))</f>
        <v/>
      </c>
      <c r="M635" s="100" t="e">
        <f>'Reported Performance Table'!#REF!</f>
        <v>#REF!</v>
      </c>
      <c r="N635" s="100" t="e">
        <f>'Reported Performance Table'!#REF!</f>
        <v>#REF!</v>
      </c>
      <c r="O635" s="100" t="e">
        <f>'Reported Performance Table'!#REF!</f>
        <v>#REF!</v>
      </c>
      <c r="P635" t="str">
        <f t="shared" si="19"/>
        <v>No</v>
      </c>
    </row>
    <row r="636" spans="1:16" x14ac:dyDescent="0.25">
      <c r="A636" s="54">
        <v>643</v>
      </c>
      <c r="B636" s="55"/>
      <c r="D636" s="21" t="e">
        <f>VLOOKUP('Reported Performance Table'!D636,'Master List'!$B$22:$C$41,2,FALSE)</f>
        <v>#N/A</v>
      </c>
      <c r="E636" t="e">
        <f>VLOOKUP('Reported Performance Table'!E636,'Master List'!$B$45:$C$143,2,FALSE)</f>
        <v>#N/A</v>
      </c>
      <c r="F636" t="e">
        <f>VLOOKUP('Reported Performance Table'!D636,'Master List'!$B$22:$D$42,3,FALSE)</f>
        <v>#N/A</v>
      </c>
      <c r="G636" s="92" t="e">
        <f>VLOOKUP('Reported Performance Table'!C636,'Master List'!$B$11:$D$19,3,FALSE)</f>
        <v>#N/A</v>
      </c>
      <c r="H636" t="e">
        <f t="shared" si="18"/>
        <v>#N/A</v>
      </c>
      <c r="I636" t="e">
        <f>IF(VLOOKUP('Reported Performance Table'!E636,'Master List'!$B$45:$D$143,3,FALSE)="","No",VLOOKUP('Reported Performance Table'!E636,'Master List'!$B$45:$D$143,3,FALSE))</f>
        <v>#N/A</v>
      </c>
      <c r="J636" s="164" t="str">
        <f>IF('Reported Performance Table'!E636="","",
  IF('Reported Performance Table'!F636="Yes",
   IF('Reported Performance Table'!G636="Premium","Premium_LUNA_CCT","LUNA_CCT"),
   IF('Reported Performance Table'!C636="Outdoor Luminaires",
    IF(OR('Reported Performance Table'!E636="Fuel Pump Canopy Luminaires",'Reported Performance Table'!E636="Sports Lighting"),
     IF('Reported Performance Table'!G636="Premium","Premium_Sports_and_Fuel_Pump_CCT", "Sports_and_Fuel_Pump_CCT"),
     IF('Reported Performance Table'!G636="Premium","Premium_Outdoor_CCT","Outdoor_CCT")),
    IF('Reported Performance Table'!G636="Premium","Premium_CCT","Reported_CCT"))))</f>
        <v/>
      </c>
      <c r="K636" t="str">
        <f>IF('Reported Performance Table'!E636="","",IF(J636="LUNA_CCT",VLOOKUP('Reported Performance Table'!E636,'Master List'!$B$45:$E$143,4,FALSE),"Reported_BUG"))</f>
        <v/>
      </c>
      <c r="L636" t="str">
        <f>IF('Reported Performance Table'!E636="","",IF(AND('Reported Performance Table'!$F636="Yes",OR('Reported Performance Table'!$E636='Master List'!$B$45,'Reported Performance Table'!$E636='Master List'!$B$46,'Reported Performance Table'!$E636='Master List'!$B$47,'Reported Performance Table'!$E636='Master List'!$B$49,'Reported Performance Table'!$E636='Master List'!$B$51,'Reported Performance Table'!$E636='Master List'!$B$115,'Reported Performance Table'!$E636='Master List'!$B$118,'Reported Performance Table'!$E636='Master List'!$B$142)),"LUNA_Dimming","Dimming_Capability_and_Range"))</f>
        <v/>
      </c>
      <c r="M636" s="100" t="e">
        <f>'Reported Performance Table'!#REF!</f>
        <v>#REF!</v>
      </c>
      <c r="N636" s="100" t="e">
        <f>'Reported Performance Table'!#REF!</f>
        <v>#REF!</v>
      </c>
      <c r="O636" s="100" t="e">
        <f>'Reported Performance Table'!#REF!</f>
        <v>#REF!</v>
      </c>
      <c r="P636" t="str">
        <f t="shared" si="19"/>
        <v>No</v>
      </c>
    </row>
    <row r="637" spans="1:16" x14ac:dyDescent="0.25">
      <c r="A637" s="54">
        <v>644</v>
      </c>
      <c r="B637" s="55"/>
      <c r="D637" s="21" t="e">
        <f>VLOOKUP('Reported Performance Table'!D637,'Master List'!$B$22:$C$41,2,FALSE)</f>
        <v>#N/A</v>
      </c>
      <c r="E637" t="e">
        <f>VLOOKUP('Reported Performance Table'!E637,'Master List'!$B$45:$C$143,2,FALSE)</f>
        <v>#N/A</v>
      </c>
      <c r="F637" t="e">
        <f>VLOOKUP('Reported Performance Table'!D637,'Master List'!$B$22:$D$42,3,FALSE)</f>
        <v>#N/A</v>
      </c>
      <c r="G637" s="92" t="e">
        <f>VLOOKUP('Reported Performance Table'!C637,'Master List'!$B$11:$D$19,3,FALSE)</f>
        <v>#N/A</v>
      </c>
      <c r="H637" t="e">
        <f t="shared" si="18"/>
        <v>#N/A</v>
      </c>
      <c r="I637" t="e">
        <f>IF(VLOOKUP('Reported Performance Table'!E637,'Master List'!$B$45:$D$143,3,FALSE)="","No",VLOOKUP('Reported Performance Table'!E637,'Master List'!$B$45:$D$143,3,FALSE))</f>
        <v>#N/A</v>
      </c>
      <c r="J637" s="164" t="str">
        <f>IF('Reported Performance Table'!E637="","",
  IF('Reported Performance Table'!F637="Yes",
   IF('Reported Performance Table'!G637="Premium","Premium_LUNA_CCT","LUNA_CCT"),
   IF('Reported Performance Table'!C637="Outdoor Luminaires",
    IF(OR('Reported Performance Table'!E637="Fuel Pump Canopy Luminaires",'Reported Performance Table'!E637="Sports Lighting"),
     IF('Reported Performance Table'!G637="Premium","Premium_Sports_and_Fuel_Pump_CCT", "Sports_and_Fuel_Pump_CCT"),
     IF('Reported Performance Table'!G637="Premium","Premium_Outdoor_CCT","Outdoor_CCT")),
    IF('Reported Performance Table'!G637="Premium","Premium_CCT","Reported_CCT"))))</f>
        <v/>
      </c>
      <c r="K637" t="str">
        <f>IF('Reported Performance Table'!E637="","",IF(J637="LUNA_CCT",VLOOKUP('Reported Performance Table'!E637,'Master List'!$B$45:$E$143,4,FALSE),"Reported_BUG"))</f>
        <v/>
      </c>
      <c r="L637" t="str">
        <f>IF('Reported Performance Table'!E637="","",IF(AND('Reported Performance Table'!$F637="Yes",OR('Reported Performance Table'!$E637='Master List'!$B$45,'Reported Performance Table'!$E637='Master List'!$B$46,'Reported Performance Table'!$E637='Master List'!$B$47,'Reported Performance Table'!$E637='Master List'!$B$49,'Reported Performance Table'!$E637='Master List'!$B$51,'Reported Performance Table'!$E637='Master List'!$B$115,'Reported Performance Table'!$E637='Master List'!$B$118,'Reported Performance Table'!$E637='Master List'!$B$142)),"LUNA_Dimming","Dimming_Capability_and_Range"))</f>
        <v/>
      </c>
      <c r="M637" s="100" t="e">
        <f>'Reported Performance Table'!#REF!</f>
        <v>#REF!</v>
      </c>
      <c r="N637" s="100" t="e">
        <f>'Reported Performance Table'!#REF!</f>
        <v>#REF!</v>
      </c>
      <c r="O637" s="100" t="e">
        <f>'Reported Performance Table'!#REF!</f>
        <v>#REF!</v>
      </c>
      <c r="P637" t="str">
        <f t="shared" si="19"/>
        <v>No</v>
      </c>
    </row>
    <row r="638" spans="1:16" x14ac:dyDescent="0.25">
      <c r="A638" s="54">
        <v>645</v>
      </c>
      <c r="B638" s="55"/>
      <c r="D638" s="21" t="e">
        <f>VLOOKUP('Reported Performance Table'!D638,'Master List'!$B$22:$C$41,2,FALSE)</f>
        <v>#N/A</v>
      </c>
      <c r="E638" t="e">
        <f>VLOOKUP('Reported Performance Table'!E638,'Master List'!$B$45:$C$143,2,FALSE)</f>
        <v>#N/A</v>
      </c>
      <c r="F638" t="e">
        <f>VLOOKUP('Reported Performance Table'!D638,'Master List'!$B$22:$D$42,3,FALSE)</f>
        <v>#N/A</v>
      </c>
      <c r="G638" s="92" t="e">
        <f>VLOOKUP('Reported Performance Table'!C638,'Master List'!$B$11:$D$19,3,FALSE)</f>
        <v>#N/A</v>
      </c>
      <c r="H638" t="e">
        <f t="shared" si="18"/>
        <v>#N/A</v>
      </c>
      <c r="I638" t="e">
        <f>IF(VLOOKUP('Reported Performance Table'!E638,'Master List'!$B$45:$D$143,3,FALSE)="","No",VLOOKUP('Reported Performance Table'!E638,'Master List'!$B$45:$D$143,3,FALSE))</f>
        <v>#N/A</v>
      </c>
      <c r="J638" s="164" t="str">
        <f>IF('Reported Performance Table'!E638="","",
  IF('Reported Performance Table'!F638="Yes",
   IF('Reported Performance Table'!G638="Premium","Premium_LUNA_CCT","LUNA_CCT"),
   IF('Reported Performance Table'!C638="Outdoor Luminaires",
    IF(OR('Reported Performance Table'!E638="Fuel Pump Canopy Luminaires",'Reported Performance Table'!E638="Sports Lighting"),
     IF('Reported Performance Table'!G638="Premium","Premium_Sports_and_Fuel_Pump_CCT", "Sports_and_Fuel_Pump_CCT"),
     IF('Reported Performance Table'!G638="Premium","Premium_Outdoor_CCT","Outdoor_CCT")),
    IF('Reported Performance Table'!G638="Premium","Premium_CCT","Reported_CCT"))))</f>
        <v/>
      </c>
      <c r="K638" t="str">
        <f>IF('Reported Performance Table'!E638="","",IF(J638="LUNA_CCT",VLOOKUP('Reported Performance Table'!E638,'Master List'!$B$45:$E$143,4,FALSE),"Reported_BUG"))</f>
        <v/>
      </c>
      <c r="L638" t="str">
        <f>IF('Reported Performance Table'!E638="","",IF(AND('Reported Performance Table'!$F638="Yes",OR('Reported Performance Table'!$E638='Master List'!$B$45,'Reported Performance Table'!$E638='Master List'!$B$46,'Reported Performance Table'!$E638='Master List'!$B$47,'Reported Performance Table'!$E638='Master List'!$B$49,'Reported Performance Table'!$E638='Master List'!$B$51,'Reported Performance Table'!$E638='Master List'!$B$115,'Reported Performance Table'!$E638='Master List'!$B$118,'Reported Performance Table'!$E638='Master List'!$B$142)),"LUNA_Dimming","Dimming_Capability_and_Range"))</f>
        <v/>
      </c>
      <c r="M638" s="100" t="e">
        <f>'Reported Performance Table'!#REF!</f>
        <v>#REF!</v>
      </c>
      <c r="N638" s="100" t="e">
        <f>'Reported Performance Table'!#REF!</f>
        <v>#REF!</v>
      </c>
      <c r="O638" s="100" t="e">
        <f>'Reported Performance Table'!#REF!</f>
        <v>#REF!</v>
      </c>
      <c r="P638" t="str">
        <f t="shared" si="19"/>
        <v>No</v>
      </c>
    </row>
    <row r="639" spans="1:16" x14ac:dyDescent="0.25">
      <c r="A639" s="54">
        <v>646</v>
      </c>
      <c r="B639" s="55"/>
      <c r="D639" s="21" t="e">
        <f>VLOOKUP('Reported Performance Table'!D639,'Master List'!$B$22:$C$41,2,FALSE)</f>
        <v>#N/A</v>
      </c>
      <c r="E639" t="e">
        <f>VLOOKUP('Reported Performance Table'!E639,'Master List'!$B$45:$C$143,2,FALSE)</f>
        <v>#N/A</v>
      </c>
      <c r="F639" t="e">
        <f>VLOOKUP('Reported Performance Table'!D639,'Master List'!$B$22:$D$42,3,FALSE)</f>
        <v>#N/A</v>
      </c>
      <c r="G639" s="92" t="e">
        <f>VLOOKUP('Reported Performance Table'!C639,'Master List'!$B$11:$D$19,3,FALSE)</f>
        <v>#N/A</v>
      </c>
      <c r="H639" t="e">
        <f t="shared" si="18"/>
        <v>#N/A</v>
      </c>
      <c r="I639" t="e">
        <f>IF(VLOOKUP('Reported Performance Table'!E639,'Master List'!$B$45:$D$143,3,FALSE)="","No",VLOOKUP('Reported Performance Table'!E639,'Master List'!$B$45:$D$143,3,FALSE))</f>
        <v>#N/A</v>
      </c>
      <c r="J639" s="164" t="str">
        <f>IF('Reported Performance Table'!E639="","",
  IF('Reported Performance Table'!F639="Yes",
   IF('Reported Performance Table'!G639="Premium","Premium_LUNA_CCT","LUNA_CCT"),
   IF('Reported Performance Table'!C639="Outdoor Luminaires",
    IF(OR('Reported Performance Table'!E639="Fuel Pump Canopy Luminaires",'Reported Performance Table'!E639="Sports Lighting"),
     IF('Reported Performance Table'!G639="Premium","Premium_Sports_and_Fuel_Pump_CCT", "Sports_and_Fuel_Pump_CCT"),
     IF('Reported Performance Table'!G639="Premium","Premium_Outdoor_CCT","Outdoor_CCT")),
    IF('Reported Performance Table'!G639="Premium","Premium_CCT","Reported_CCT"))))</f>
        <v/>
      </c>
      <c r="K639" t="str">
        <f>IF('Reported Performance Table'!E639="","",IF(J639="LUNA_CCT",VLOOKUP('Reported Performance Table'!E639,'Master List'!$B$45:$E$143,4,FALSE),"Reported_BUG"))</f>
        <v/>
      </c>
      <c r="L639" t="str">
        <f>IF('Reported Performance Table'!E639="","",IF(AND('Reported Performance Table'!$F639="Yes",OR('Reported Performance Table'!$E639='Master List'!$B$45,'Reported Performance Table'!$E639='Master List'!$B$46,'Reported Performance Table'!$E639='Master List'!$B$47,'Reported Performance Table'!$E639='Master List'!$B$49,'Reported Performance Table'!$E639='Master List'!$B$51,'Reported Performance Table'!$E639='Master List'!$B$115,'Reported Performance Table'!$E639='Master List'!$B$118,'Reported Performance Table'!$E639='Master List'!$B$142)),"LUNA_Dimming","Dimming_Capability_and_Range"))</f>
        <v/>
      </c>
      <c r="M639" s="100" t="e">
        <f>'Reported Performance Table'!#REF!</f>
        <v>#REF!</v>
      </c>
      <c r="N639" s="100" t="e">
        <f>'Reported Performance Table'!#REF!</f>
        <v>#REF!</v>
      </c>
      <c r="O639" s="100" t="e">
        <f>'Reported Performance Table'!#REF!</f>
        <v>#REF!</v>
      </c>
      <c r="P639" t="str">
        <f t="shared" si="19"/>
        <v>No</v>
      </c>
    </row>
    <row r="640" spans="1:16" x14ac:dyDescent="0.25">
      <c r="A640" s="54">
        <v>647</v>
      </c>
      <c r="B640" s="55"/>
      <c r="D640" s="21" t="e">
        <f>VLOOKUP('Reported Performance Table'!D640,'Master List'!$B$22:$C$41,2,FALSE)</f>
        <v>#N/A</v>
      </c>
      <c r="E640" t="e">
        <f>VLOOKUP('Reported Performance Table'!E640,'Master List'!$B$45:$C$143,2,FALSE)</f>
        <v>#N/A</v>
      </c>
      <c r="F640" t="e">
        <f>VLOOKUP('Reported Performance Table'!D640,'Master List'!$B$22:$D$42,3,FALSE)</f>
        <v>#N/A</v>
      </c>
      <c r="G640" s="92" t="e">
        <f>VLOOKUP('Reported Performance Table'!C640,'Master List'!$B$11:$D$19,3,FALSE)</f>
        <v>#N/A</v>
      </c>
      <c r="H640" t="e">
        <f t="shared" si="18"/>
        <v>#N/A</v>
      </c>
      <c r="I640" t="e">
        <f>IF(VLOOKUP('Reported Performance Table'!E640,'Master List'!$B$45:$D$143,3,FALSE)="","No",VLOOKUP('Reported Performance Table'!E640,'Master List'!$B$45:$D$143,3,FALSE))</f>
        <v>#N/A</v>
      </c>
      <c r="J640" s="164" t="str">
        <f>IF('Reported Performance Table'!E640="","",
  IF('Reported Performance Table'!F640="Yes",
   IF('Reported Performance Table'!G640="Premium","Premium_LUNA_CCT","LUNA_CCT"),
   IF('Reported Performance Table'!C640="Outdoor Luminaires",
    IF(OR('Reported Performance Table'!E640="Fuel Pump Canopy Luminaires",'Reported Performance Table'!E640="Sports Lighting"),
     IF('Reported Performance Table'!G640="Premium","Premium_Sports_and_Fuel_Pump_CCT", "Sports_and_Fuel_Pump_CCT"),
     IF('Reported Performance Table'!G640="Premium","Premium_Outdoor_CCT","Outdoor_CCT")),
    IF('Reported Performance Table'!G640="Premium","Premium_CCT","Reported_CCT"))))</f>
        <v/>
      </c>
      <c r="K640" t="str">
        <f>IF('Reported Performance Table'!E640="","",IF(J640="LUNA_CCT",VLOOKUP('Reported Performance Table'!E640,'Master List'!$B$45:$E$143,4,FALSE),"Reported_BUG"))</f>
        <v/>
      </c>
      <c r="L640" t="str">
        <f>IF('Reported Performance Table'!E640="","",IF(AND('Reported Performance Table'!$F640="Yes",OR('Reported Performance Table'!$E640='Master List'!$B$45,'Reported Performance Table'!$E640='Master List'!$B$46,'Reported Performance Table'!$E640='Master List'!$B$47,'Reported Performance Table'!$E640='Master List'!$B$49,'Reported Performance Table'!$E640='Master List'!$B$51,'Reported Performance Table'!$E640='Master List'!$B$115,'Reported Performance Table'!$E640='Master List'!$B$118,'Reported Performance Table'!$E640='Master List'!$B$142)),"LUNA_Dimming","Dimming_Capability_and_Range"))</f>
        <v/>
      </c>
      <c r="M640" s="100" t="e">
        <f>'Reported Performance Table'!#REF!</f>
        <v>#REF!</v>
      </c>
      <c r="N640" s="100" t="e">
        <f>'Reported Performance Table'!#REF!</f>
        <v>#REF!</v>
      </c>
      <c r="O640" s="100" t="e">
        <f>'Reported Performance Table'!#REF!</f>
        <v>#REF!</v>
      </c>
      <c r="P640" t="str">
        <f t="shared" si="19"/>
        <v>No</v>
      </c>
    </row>
    <row r="641" spans="1:16" x14ac:dyDescent="0.25">
      <c r="A641" s="54">
        <v>648</v>
      </c>
      <c r="B641" s="55"/>
      <c r="D641" s="21" t="e">
        <f>VLOOKUP('Reported Performance Table'!D641,'Master List'!$B$22:$C$41,2,FALSE)</f>
        <v>#N/A</v>
      </c>
      <c r="E641" t="e">
        <f>VLOOKUP('Reported Performance Table'!E641,'Master List'!$B$45:$C$143,2,FALSE)</f>
        <v>#N/A</v>
      </c>
      <c r="F641" t="e">
        <f>VLOOKUP('Reported Performance Table'!D641,'Master List'!$B$22:$D$42,3,FALSE)</f>
        <v>#N/A</v>
      </c>
      <c r="G641" s="92" t="e">
        <f>VLOOKUP('Reported Performance Table'!C641,'Master List'!$B$11:$D$19,3,FALSE)</f>
        <v>#N/A</v>
      </c>
      <c r="H641" t="e">
        <f t="shared" si="18"/>
        <v>#N/A</v>
      </c>
      <c r="I641" t="e">
        <f>IF(VLOOKUP('Reported Performance Table'!E641,'Master List'!$B$45:$D$143,3,FALSE)="","No",VLOOKUP('Reported Performance Table'!E641,'Master List'!$B$45:$D$143,3,FALSE))</f>
        <v>#N/A</v>
      </c>
      <c r="J641" s="164" t="str">
        <f>IF('Reported Performance Table'!E641="","",
  IF('Reported Performance Table'!F641="Yes",
   IF('Reported Performance Table'!G641="Premium","Premium_LUNA_CCT","LUNA_CCT"),
   IF('Reported Performance Table'!C641="Outdoor Luminaires",
    IF(OR('Reported Performance Table'!E641="Fuel Pump Canopy Luminaires",'Reported Performance Table'!E641="Sports Lighting"),
     IF('Reported Performance Table'!G641="Premium","Premium_Sports_and_Fuel_Pump_CCT", "Sports_and_Fuel_Pump_CCT"),
     IF('Reported Performance Table'!G641="Premium","Premium_Outdoor_CCT","Outdoor_CCT")),
    IF('Reported Performance Table'!G641="Premium","Premium_CCT","Reported_CCT"))))</f>
        <v/>
      </c>
      <c r="K641" t="str">
        <f>IF('Reported Performance Table'!E641="","",IF(J641="LUNA_CCT",VLOOKUP('Reported Performance Table'!E641,'Master List'!$B$45:$E$143,4,FALSE),"Reported_BUG"))</f>
        <v/>
      </c>
      <c r="L641" t="str">
        <f>IF('Reported Performance Table'!E641="","",IF(AND('Reported Performance Table'!$F641="Yes",OR('Reported Performance Table'!$E641='Master List'!$B$45,'Reported Performance Table'!$E641='Master List'!$B$46,'Reported Performance Table'!$E641='Master List'!$B$47,'Reported Performance Table'!$E641='Master List'!$B$49,'Reported Performance Table'!$E641='Master List'!$B$51,'Reported Performance Table'!$E641='Master List'!$B$115,'Reported Performance Table'!$E641='Master List'!$B$118,'Reported Performance Table'!$E641='Master List'!$B$142)),"LUNA_Dimming","Dimming_Capability_and_Range"))</f>
        <v/>
      </c>
      <c r="M641" s="100" t="e">
        <f>'Reported Performance Table'!#REF!</f>
        <v>#REF!</v>
      </c>
      <c r="N641" s="100" t="e">
        <f>'Reported Performance Table'!#REF!</f>
        <v>#REF!</v>
      </c>
      <c r="O641" s="100" t="e">
        <f>'Reported Performance Table'!#REF!</f>
        <v>#REF!</v>
      </c>
      <c r="P641" t="str">
        <f t="shared" si="19"/>
        <v>No</v>
      </c>
    </row>
    <row r="642" spans="1:16" x14ac:dyDescent="0.25">
      <c r="A642" s="54">
        <v>649</v>
      </c>
      <c r="B642" s="55"/>
      <c r="D642" s="21" t="e">
        <f>VLOOKUP('Reported Performance Table'!D642,'Master List'!$B$22:$C$41,2,FALSE)</f>
        <v>#N/A</v>
      </c>
      <c r="E642" t="e">
        <f>VLOOKUP('Reported Performance Table'!E642,'Master List'!$B$45:$C$143,2,FALSE)</f>
        <v>#N/A</v>
      </c>
      <c r="F642" t="e">
        <f>VLOOKUP('Reported Performance Table'!D642,'Master List'!$B$22:$D$42,3,FALSE)</f>
        <v>#N/A</v>
      </c>
      <c r="G642" s="92" t="e">
        <f>VLOOKUP('Reported Performance Table'!C642,'Master List'!$B$11:$D$19,3,FALSE)</f>
        <v>#N/A</v>
      </c>
      <c r="H642" t="e">
        <f t="shared" si="18"/>
        <v>#N/A</v>
      </c>
      <c r="I642" t="e">
        <f>IF(VLOOKUP('Reported Performance Table'!E642,'Master List'!$B$45:$D$143,3,FALSE)="","No",VLOOKUP('Reported Performance Table'!E642,'Master List'!$B$45:$D$143,3,FALSE))</f>
        <v>#N/A</v>
      </c>
      <c r="J642" s="164" t="str">
        <f>IF('Reported Performance Table'!E642="","",
  IF('Reported Performance Table'!F642="Yes",
   IF('Reported Performance Table'!G642="Premium","Premium_LUNA_CCT","LUNA_CCT"),
   IF('Reported Performance Table'!C642="Outdoor Luminaires",
    IF(OR('Reported Performance Table'!E642="Fuel Pump Canopy Luminaires",'Reported Performance Table'!E642="Sports Lighting"),
     IF('Reported Performance Table'!G642="Premium","Premium_Sports_and_Fuel_Pump_CCT", "Sports_and_Fuel_Pump_CCT"),
     IF('Reported Performance Table'!G642="Premium","Premium_Outdoor_CCT","Outdoor_CCT")),
    IF('Reported Performance Table'!G642="Premium","Premium_CCT","Reported_CCT"))))</f>
        <v/>
      </c>
      <c r="K642" t="str">
        <f>IF('Reported Performance Table'!E642="","",IF(J642="LUNA_CCT",VLOOKUP('Reported Performance Table'!E642,'Master List'!$B$45:$E$143,4,FALSE),"Reported_BUG"))</f>
        <v/>
      </c>
      <c r="L642" t="str">
        <f>IF('Reported Performance Table'!E642="","",IF(AND('Reported Performance Table'!$F642="Yes",OR('Reported Performance Table'!$E642='Master List'!$B$45,'Reported Performance Table'!$E642='Master List'!$B$46,'Reported Performance Table'!$E642='Master List'!$B$47,'Reported Performance Table'!$E642='Master List'!$B$49,'Reported Performance Table'!$E642='Master List'!$B$51,'Reported Performance Table'!$E642='Master List'!$B$115,'Reported Performance Table'!$E642='Master List'!$B$118,'Reported Performance Table'!$E642='Master List'!$B$142)),"LUNA_Dimming","Dimming_Capability_and_Range"))</f>
        <v/>
      </c>
      <c r="M642" s="100" t="e">
        <f>'Reported Performance Table'!#REF!</f>
        <v>#REF!</v>
      </c>
      <c r="N642" s="100" t="e">
        <f>'Reported Performance Table'!#REF!</f>
        <v>#REF!</v>
      </c>
      <c r="O642" s="100" t="e">
        <f>'Reported Performance Table'!#REF!</f>
        <v>#REF!</v>
      </c>
      <c r="P642" t="str">
        <f t="shared" si="19"/>
        <v>No</v>
      </c>
    </row>
    <row r="643" spans="1:16" x14ac:dyDescent="0.25">
      <c r="A643" s="54">
        <v>650</v>
      </c>
      <c r="B643" s="55"/>
      <c r="D643" s="21" t="e">
        <f>VLOOKUP('Reported Performance Table'!D643,'Master List'!$B$22:$C$41,2,FALSE)</f>
        <v>#N/A</v>
      </c>
      <c r="E643" t="e">
        <f>VLOOKUP('Reported Performance Table'!E643,'Master List'!$B$45:$C$143,2,FALSE)</f>
        <v>#N/A</v>
      </c>
      <c r="F643" t="e">
        <f>VLOOKUP('Reported Performance Table'!D643,'Master List'!$B$22:$D$42,3,FALSE)</f>
        <v>#N/A</v>
      </c>
      <c r="G643" s="92" t="e">
        <f>VLOOKUP('Reported Performance Table'!C643,'Master List'!$B$11:$D$19,3,FALSE)</f>
        <v>#N/A</v>
      </c>
      <c r="H643" t="e">
        <f t="shared" si="18"/>
        <v>#N/A</v>
      </c>
      <c r="I643" t="e">
        <f>IF(VLOOKUP('Reported Performance Table'!E643,'Master List'!$B$45:$D$143,3,FALSE)="","No",VLOOKUP('Reported Performance Table'!E643,'Master List'!$B$45:$D$143,3,FALSE))</f>
        <v>#N/A</v>
      </c>
      <c r="J643" s="164" t="str">
        <f>IF('Reported Performance Table'!E643="","",
  IF('Reported Performance Table'!F643="Yes",
   IF('Reported Performance Table'!G643="Premium","Premium_LUNA_CCT","LUNA_CCT"),
   IF('Reported Performance Table'!C643="Outdoor Luminaires",
    IF(OR('Reported Performance Table'!E643="Fuel Pump Canopy Luminaires",'Reported Performance Table'!E643="Sports Lighting"),
     IF('Reported Performance Table'!G643="Premium","Premium_Sports_and_Fuel_Pump_CCT", "Sports_and_Fuel_Pump_CCT"),
     IF('Reported Performance Table'!G643="Premium","Premium_Outdoor_CCT","Outdoor_CCT")),
    IF('Reported Performance Table'!G643="Premium","Premium_CCT","Reported_CCT"))))</f>
        <v/>
      </c>
      <c r="K643" t="str">
        <f>IF('Reported Performance Table'!E643="","",IF(J643="LUNA_CCT",VLOOKUP('Reported Performance Table'!E643,'Master List'!$B$45:$E$143,4,FALSE),"Reported_BUG"))</f>
        <v/>
      </c>
      <c r="L643" t="str">
        <f>IF('Reported Performance Table'!E643="","",IF(AND('Reported Performance Table'!$F643="Yes",OR('Reported Performance Table'!$E643='Master List'!$B$45,'Reported Performance Table'!$E643='Master List'!$B$46,'Reported Performance Table'!$E643='Master List'!$B$47,'Reported Performance Table'!$E643='Master List'!$B$49,'Reported Performance Table'!$E643='Master List'!$B$51,'Reported Performance Table'!$E643='Master List'!$B$115,'Reported Performance Table'!$E643='Master List'!$B$118,'Reported Performance Table'!$E643='Master List'!$B$142)),"LUNA_Dimming","Dimming_Capability_and_Range"))</f>
        <v/>
      </c>
      <c r="M643" s="100" t="e">
        <f>'Reported Performance Table'!#REF!</f>
        <v>#REF!</v>
      </c>
      <c r="N643" s="100" t="e">
        <f>'Reported Performance Table'!#REF!</f>
        <v>#REF!</v>
      </c>
      <c r="O643" s="100" t="e">
        <f>'Reported Performance Table'!#REF!</f>
        <v>#REF!</v>
      </c>
      <c r="P643" t="str">
        <f t="shared" si="19"/>
        <v>No</v>
      </c>
    </row>
    <row r="644" spans="1:16" x14ac:dyDescent="0.25">
      <c r="A644" s="54">
        <v>651</v>
      </c>
      <c r="B644" s="55"/>
      <c r="D644" s="21" t="e">
        <f>VLOOKUP('Reported Performance Table'!D644,'Master List'!$B$22:$C$41,2,FALSE)</f>
        <v>#N/A</v>
      </c>
      <c r="E644" t="e">
        <f>VLOOKUP('Reported Performance Table'!E644,'Master List'!$B$45:$C$143,2,FALSE)</f>
        <v>#N/A</v>
      </c>
      <c r="F644" t="e">
        <f>VLOOKUP('Reported Performance Table'!D644,'Master List'!$B$22:$D$42,3,FALSE)</f>
        <v>#N/A</v>
      </c>
      <c r="G644" s="92" t="e">
        <f>VLOOKUP('Reported Performance Table'!C644,'Master List'!$B$11:$D$19,3,FALSE)</f>
        <v>#N/A</v>
      </c>
      <c r="H644" t="e">
        <f t="shared" si="18"/>
        <v>#N/A</v>
      </c>
      <c r="I644" t="e">
        <f>IF(VLOOKUP('Reported Performance Table'!E644,'Master List'!$B$45:$D$143,3,FALSE)="","No",VLOOKUP('Reported Performance Table'!E644,'Master List'!$B$45:$D$143,3,FALSE))</f>
        <v>#N/A</v>
      </c>
      <c r="J644" s="164" t="str">
        <f>IF('Reported Performance Table'!E644="","",
  IF('Reported Performance Table'!F644="Yes",
   IF('Reported Performance Table'!G644="Premium","Premium_LUNA_CCT","LUNA_CCT"),
   IF('Reported Performance Table'!C644="Outdoor Luminaires",
    IF(OR('Reported Performance Table'!E644="Fuel Pump Canopy Luminaires",'Reported Performance Table'!E644="Sports Lighting"),
     IF('Reported Performance Table'!G644="Premium","Premium_Sports_and_Fuel_Pump_CCT", "Sports_and_Fuel_Pump_CCT"),
     IF('Reported Performance Table'!G644="Premium","Premium_Outdoor_CCT","Outdoor_CCT")),
    IF('Reported Performance Table'!G644="Premium","Premium_CCT","Reported_CCT"))))</f>
        <v/>
      </c>
      <c r="K644" t="str">
        <f>IF('Reported Performance Table'!E644="","",IF(J644="LUNA_CCT",VLOOKUP('Reported Performance Table'!E644,'Master List'!$B$45:$E$143,4,FALSE),"Reported_BUG"))</f>
        <v/>
      </c>
      <c r="L644" t="str">
        <f>IF('Reported Performance Table'!E644="","",IF(AND('Reported Performance Table'!$F644="Yes",OR('Reported Performance Table'!$E644='Master List'!$B$45,'Reported Performance Table'!$E644='Master List'!$B$46,'Reported Performance Table'!$E644='Master List'!$B$47,'Reported Performance Table'!$E644='Master List'!$B$49,'Reported Performance Table'!$E644='Master List'!$B$51,'Reported Performance Table'!$E644='Master List'!$B$115,'Reported Performance Table'!$E644='Master List'!$B$118,'Reported Performance Table'!$E644='Master List'!$B$142)),"LUNA_Dimming","Dimming_Capability_and_Range"))</f>
        <v/>
      </c>
      <c r="M644" s="100" t="e">
        <f>'Reported Performance Table'!#REF!</f>
        <v>#REF!</v>
      </c>
      <c r="N644" s="100" t="e">
        <f>'Reported Performance Table'!#REF!</f>
        <v>#REF!</v>
      </c>
      <c r="O644" s="100" t="e">
        <f>'Reported Performance Table'!#REF!</f>
        <v>#REF!</v>
      </c>
      <c r="P644" t="str">
        <f t="shared" si="19"/>
        <v>No</v>
      </c>
    </row>
    <row r="645" spans="1:16" x14ac:dyDescent="0.25">
      <c r="A645" s="54">
        <v>652</v>
      </c>
      <c r="B645" s="55"/>
      <c r="D645" s="21" t="e">
        <f>VLOOKUP('Reported Performance Table'!D645,'Master List'!$B$22:$C$41,2,FALSE)</f>
        <v>#N/A</v>
      </c>
      <c r="E645" t="e">
        <f>VLOOKUP('Reported Performance Table'!E645,'Master List'!$B$45:$C$143,2,FALSE)</f>
        <v>#N/A</v>
      </c>
      <c r="F645" t="e">
        <f>VLOOKUP('Reported Performance Table'!D645,'Master List'!$B$22:$D$42,3,FALSE)</f>
        <v>#N/A</v>
      </c>
      <c r="G645" s="92" t="e">
        <f>VLOOKUP('Reported Performance Table'!C645,'Master List'!$B$11:$D$19,3,FALSE)</f>
        <v>#N/A</v>
      </c>
      <c r="H645" t="e">
        <f t="shared" si="18"/>
        <v>#N/A</v>
      </c>
      <c r="I645" t="e">
        <f>IF(VLOOKUP('Reported Performance Table'!E645,'Master List'!$B$45:$D$143,3,FALSE)="","No",VLOOKUP('Reported Performance Table'!E645,'Master List'!$B$45:$D$143,3,FALSE))</f>
        <v>#N/A</v>
      </c>
      <c r="J645" s="164" t="str">
        <f>IF('Reported Performance Table'!E645="","",
  IF('Reported Performance Table'!F645="Yes",
   IF('Reported Performance Table'!G645="Premium","Premium_LUNA_CCT","LUNA_CCT"),
   IF('Reported Performance Table'!C645="Outdoor Luminaires",
    IF(OR('Reported Performance Table'!E645="Fuel Pump Canopy Luminaires",'Reported Performance Table'!E645="Sports Lighting"),
     IF('Reported Performance Table'!G645="Premium","Premium_Sports_and_Fuel_Pump_CCT", "Sports_and_Fuel_Pump_CCT"),
     IF('Reported Performance Table'!G645="Premium","Premium_Outdoor_CCT","Outdoor_CCT")),
    IF('Reported Performance Table'!G645="Premium","Premium_CCT","Reported_CCT"))))</f>
        <v/>
      </c>
      <c r="K645" t="str">
        <f>IF('Reported Performance Table'!E645="","",IF(J645="LUNA_CCT",VLOOKUP('Reported Performance Table'!E645,'Master List'!$B$45:$E$143,4,FALSE),"Reported_BUG"))</f>
        <v/>
      </c>
      <c r="L645" t="str">
        <f>IF('Reported Performance Table'!E645="","",IF(AND('Reported Performance Table'!$F645="Yes",OR('Reported Performance Table'!$E645='Master List'!$B$45,'Reported Performance Table'!$E645='Master List'!$B$46,'Reported Performance Table'!$E645='Master List'!$B$47,'Reported Performance Table'!$E645='Master List'!$B$49,'Reported Performance Table'!$E645='Master List'!$B$51,'Reported Performance Table'!$E645='Master List'!$B$115,'Reported Performance Table'!$E645='Master List'!$B$118,'Reported Performance Table'!$E645='Master List'!$B$142)),"LUNA_Dimming","Dimming_Capability_and_Range"))</f>
        <v/>
      </c>
      <c r="M645" s="100" t="e">
        <f>'Reported Performance Table'!#REF!</f>
        <v>#REF!</v>
      </c>
      <c r="N645" s="100" t="e">
        <f>'Reported Performance Table'!#REF!</f>
        <v>#REF!</v>
      </c>
      <c r="O645" s="100" t="e">
        <f>'Reported Performance Table'!#REF!</f>
        <v>#REF!</v>
      </c>
      <c r="P645" t="str">
        <f t="shared" si="19"/>
        <v>No</v>
      </c>
    </row>
    <row r="646" spans="1:16" x14ac:dyDescent="0.25">
      <c r="A646" s="54">
        <v>653</v>
      </c>
      <c r="B646" s="55"/>
      <c r="D646" s="21" t="e">
        <f>VLOOKUP('Reported Performance Table'!D646,'Master List'!$B$22:$C$41,2,FALSE)</f>
        <v>#N/A</v>
      </c>
      <c r="E646" t="e">
        <f>VLOOKUP('Reported Performance Table'!E646,'Master List'!$B$45:$C$143,2,FALSE)</f>
        <v>#N/A</v>
      </c>
      <c r="F646" t="e">
        <f>VLOOKUP('Reported Performance Table'!D646,'Master List'!$B$22:$D$42,3,FALSE)</f>
        <v>#N/A</v>
      </c>
      <c r="G646" s="92" t="e">
        <f>VLOOKUP('Reported Performance Table'!C646,'Master List'!$B$11:$D$19,3,FALSE)</f>
        <v>#N/A</v>
      </c>
      <c r="H646" t="e">
        <f t="shared" si="18"/>
        <v>#N/A</v>
      </c>
      <c r="I646" t="e">
        <f>IF(VLOOKUP('Reported Performance Table'!E646,'Master List'!$B$45:$D$143,3,FALSE)="","No",VLOOKUP('Reported Performance Table'!E646,'Master List'!$B$45:$D$143,3,FALSE))</f>
        <v>#N/A</v>
      </c>
      <c r="J646" s="164" t="str">
        <f>IF('Reported Performance Table'!E646="","",
  IF('Reported Performance Table'!F646="Yes",
   IF('Reported Performance Table'!G646="Premium","Premium_LUNA_CCT","LUNA_CCT"),
   IF('Reported Performance Table'!C646="Outdoor Luminaires",
    IF(OR('Reported Performance Table'!E646="Fuel Pump Canopy Luminaires",'Reported Performance Table'!E646="Sports Lighting"),
     IF('Reported Performance Table'!G646="Premium","Premium_Sports_and_Fuel_Pump_CCT", "Sports_and_Fuel_Pump_CCT"),
     IF('Reported Performance Table'!G646="Premium","Premium_Outdoor_CCT","Outdoor_CCT")),
    IF('Reported Performance Table'!G646="Premium","Premium_CCT","Reported_CCT"))))</f>
        <v/>
      </c>
      <c r="K646" t="str">
        <f>IF('Reported Performance Table'!E646="","",IF(J646="LUNA_CCT",VLOOKUP('Reported Performance Table'!E646,'Master List'!$B$45:$E$143,4,FALSE),"Reported_BUG"))</f>
        <v/>
      </c>
      <c r="L646" t="str">
        <f>IF('Reported Performance Table'!E646="","",IF(AND('Reported Performance Table'!$F646="Yes",OR('Reported Performance Table'!$E646='Master List'!$B$45,'Reported Performance Table'!$E646='Master List'!$B$46,'Reported Performance Table'!$E646='Master List'!$B$47,'Reported Performance Table'!$E646='Master List'!$B$49,'Reported Performance Table'!$E646='Master List'!$B$51,'Reported Performance Table'!$E646='Master List'!$B$115,'Reported Performance Table'!$E646='Master List'!$B$118,'Reported Performance Table'!$E646='Master List'!$B$142)),"LUNA_Dimming","Dimming_Capability_and_Range"))</f>
        <v/>
      </c>
      <c r="M646" s="100" t="e">
        <f>'Reported Performance Table'!#REF!</f>
        <v>#REF!</v>
      </c>
      <c r="N646" s="100" t="e">
        <f>'Reported Performance Table'!#REF!</f>
        <v>#REF!</v>
      </c>
      <c r="O646" s="100" t="e">
        <f>'Reported Performance Table'!#REF!</f>
        <v>#REF!</v>
      </c>
      <c r="P646" t="str">
        <f t="shared" si="19"/>
        <v>No</v>
      </c>
    </row>
    <row r="647" spans="1:16" x14ac:dyDescent="0.25">
      <c r="A647" s="54">
        <v>654</v>
      </c>
      <c r="B647" s="55"/>
      <c r="D647" s="21" t="e">
        <f>VLOOKUP('Reported Performance Table'!D647,'Master List'!$B$22:$C$41,2,FALSE)</f>
        <v>#N/A</v>
      </c>
      <c r="E647" t="e">
        <f>VLOOKUP('Reported Performance Table'!E647,'Master List'!$B$45:$C$143,2,FALSE)</f>
        <v>#N/A</v>
      </c>
      <c r="F647" t="e">
        <f>VLOOKUP('Reported Performance Table'!D647,'Master List'!$B$22:$D$42,3,FALSE)</f>
        <v>#N/A</v>
      </c>
      <c r="G647" s="92" t="e">
        <f>VLOOKUP('Reported Performance Table'!C647,'Master List'!$B$11:$D$19,3,FALSE)</f>
        <v>#N/A</v>
      </c>
      <c r="H647" t="e">
        <f t="shared" si="18"/>
        <v>#N/A</v>
      </c>
      <c r="I647" t="e">
        <f>IF(VLOOKUP('Reported Performance Table'!E647,'Master List'!$B$45:$D$143,3,FALSE)="","No",VLOOKUP('Reported Performance Table'!E647,'Master List'!$B$45:$D$143,3,FALSE))</f>
        <v>#N/A</v>
      </c>
      <c r="J647" s="164" t="str">
        <f>IF('Reported Performance Table'!E647="","",
  IF('Reported Performance Table'!F647="Yes",
   IF('Reported Performance Table'!G647="Premium","Premium_LUNA_CCT","LUNA_CCT"),
   IF('Reported Performance Table'!C647="Outdoor Luminaires",
    IF(OR('Reported Performance Table'!E647="Fuel Pump Canopy Luminaires",'Reported Performance Table'!E647="Sports Lighting"),
     IF('Reported Performance Table'!G647="Premium","Premium_Sports_and_Fuel_Pump_CCT", "Sports_and_Fuel_Pump_CCT"),
     IF('Reported Performance Table'!G647="Premium","Premium_Outdoor_CCT","Outdoor_CCT")),
    IF('Reported Performance Table'!G647="Premium","Premium_CCT","Reported_CCT"))))</f>
        <v/>
      </c>
      <c r="K647" t="str">
        <f>IF('Reported Performance Table'!E647="","",IF(J647="LUNA_CCT",VLOOKUP('Reported Performance Table'!E647,'Master List'!$B$45:$E$143,4,FALSE),"Reported_BUG"))</f>
        <v/>
      </c>
      <c r="L647" t="str">
        <f>IF('Reported Performance Table'!E647="","",IF(AND('Reported Performance Table'!$F647="Yes",OR('Reported Performance Table'!$E647='Master List'!$B$45,'Reported Performance Table'!$E647='Master List'!$B$46,'Reported Performance Table'!$E647='Master List'!$B$47,'Reported Performance Table'!$E647='Master List'!$B$49,'Reported Performance Table'!$E647='Master List'!$B$51,'Reported Performance Table'!$E647='Master List'!$B$115,'Reported Performance Table'!$E647='Master List'!$B$118,'Reported Performance Table'!$E647='Master List'!$B$142)),"LUNA_Dimming","Dimming_Capability_and_Range"))</f>
        <v/>
      </c>
      <c r="M647" s="100" t="e">
        <f>'Reported Performance Table'!#REF!</f>
        <v>#REF!</v>
      </c>
      <c r="N647" s="100" t="e">
        <f>'Reported Performance Table'!#REF!</f>
        <v>#REF!</v>
      </c>
      <c r="O647" s="100" t="e">
        <f>'Reported Performance Table'!#REF!</f>
        <v>#REF!</v>
      </c>
      <c r="P647" t="str">
        <f t="shared" si="19"/>
        <v>No</v>
      </c>
    </row>
    <row r="648" spans="1:16" x14ac:dyDescent="0.25">
      <c r="A648" s="54">
        <v>655</v>
      </c>
      <c r="B648" s="55"/>
      <c r="D648" s="21" t="e">
        <f>VLOOKUP('Reported Performance Table'!D648,'Master List'!$B$22:$C$41,2,FALSE)</f>
        <v>#N/A</v>
      </c>
      <c r="E648" t="e">
        <f>VLOOKUP('Reported Performance Table'!E648,'Master List'!$B$45:$C$143,2,FALSE)</f>
        <v>#N/A</v>
      </c>
      <c r="F648" t="e">
        <f>VLOOKUP('Reported Performance Table'!D648,'Master List'!$B$22:$D$42,3,FALSE)</f>
        <v>#N/A</v>
      </c>
      <c r="G648" s="92" t="e">
        <f>VLOOKUP('Reported Performance Table'!C648,'Master List'!$B$11:$D$19,3,FALSE)</f>
        <v>#N/A</v>
      </c>
      <c r="H648" t="e">
        <f t="shared" si="18"/>
        <v>#N/A</v>
      </c>
      <c r="I648" t="e">
        <f>IF(VLOOKUP('Reported Performance Table'!E648,'Master List'!$B$45:$D$143,3,FALSE)="","No",VLOOKUP('Reported Performance Table'!E648,'Master List'!$B$45:$D$143,3,FALSE))</f>
        <v>#N/A</v>
      </c>
      <c r="J648" s="164" t="str">
        <f>IF('Reported Performance Table'!E648="","",
  IF('Reported Performance Table'!F648="Yes",
   IF('Reported Performance Table'!G648="Premium","Premium_LUNA_CCT","LUNA_CCT"),
   IF('Reported Performance Table'!C648="Outdoor Luminaires",
    IF(OR('Reported Performance Table'!E648="Fuel Pump Canopy Luminaires",'Reported Performance Table'!E648="Sports Lighting"),
     IF('Reported Performance Table'!G648="Premium","Premium_Sports_and_Fuel_Pump_CCT", "Sports_and_Fuel_Pump_CCT"),
     IF('Reported Performance Table'!G648="Premium","Premium_Outdoor_CCT","Outdoor_CCT")),
    IF('Reported Performance Table'!G648="Premium","Premium_CCT","Reported_CCT"))))</f>
        <v/>
      </c>
      <c r="K648" t="str">
        <f>IF('Reported Performance Table'!E648="","",IF(J648="LUNA_CCT",VLOOKUP('Reported Performance Table'!E648,'Master List'!$B$45:$E$143,4,FALSE),"Reported_BUG"))</f>
        <v/>
      </c>
      <c r="L648" t="str">
        <f>IF('Reported Performance Table'!E648="","",IF(AND('Reported Performance Table'!$F648="Yes",OR('Reported Performance Table'!$E648='Master List'!$B$45,'Reported Performance Table'!$E648='Master List'!$B$46,'Reported Performance Table'!$E648='Master List'!$B$47,'Reported Performance Table'!$E648='Master List'!$B$49,'Reported Performance Table'!$E648='Master List'!$B$51,'Reported Performance Table'!$E648='Master List'!$B$115,'Reported Performance Table'!$E648='Master List'!$B$118,'Reported Performance Table'!$E648='Master List'!$B$142)),"LUNA_Dimming","Dimming_Capability_and_Range"))</f>
        <v/>
      </c>
      <c r="M648" s="100" t="e">
        <f>'Reported Performance Table'!#REF!</f>
        <v>#REF!</v>
      </c>
      <c r="N648" s="100" t="e">
        <f>'Reported Performance Table'!#REF!</f>
        <v>#REF!</v>
      </c>
      <c r="O648" s="100" t="e">
        <f>'Reported Performance Table'!#REF!</f>
        <v>#REF!</v>
      </c>
      <c r="P648" t="str">
        <f t="shared" si="19"/>
        <v>No</v>
      </c>
    </row>
    <row r="649" spans="1:16" x14ac:dyDescent="0.25">
      <c r="A649" s="54">
        <v>656</v>
      </c>
      <c r="B649" s="55"/>
      <c r="D649" s="21" t="e">
        <f>VLOOKUP('Reported Performance Table'!D649,'Master List'!$B$22:$C$41,2,FALSE)</f>
        <v>#N/A</v>
      </c>
      <c r="E649" t="e">
        <f>VLOOKUP('Reported Performance Table'!E649,'Master List'!$B$45:$C$143,2,FALSE)</f>
        <v>#N/A</v>
      </c>
      <c r="F649" t="e">
        <f>VLOOKUP('Reported Performance Table'!D649,'Master List'!$B$22:$D$42,3,FALSE)</f>
        <v>#N/A</v>
      </c>
      <c r="G649" s="92" t="e">
        <f>VLOOKUP('Reported Performance Table'!C649,'Master List'!$B$11:$D$19,3,FALSE)</f>
        <v>#N/A</v>
      </c>
      <c r="H649" t="e">
        <f t="shared" si="18"/>
        <v>#N/A</v>
      </c>
      <c r="I649" t="e">
        <f>IF(VLOOKUP('Reported Performance Table'!E649,'Master List'!$B$45:$D$143,3,FALSE)="","No",VLOOKUP('Reported Performance Table'!E649,'Master List'!$B$45:$D$143,3,FALSE))</f>
        <v>#N/A</v>
      </c>
      <c r="J649" s="164" t="str">
        <f>IF('Reported Performance Table'!E649="","",
  IF('Reported Performance Table'!F649="Yes",
   IF('Reported Performance Table'!G649="Premium","Premium_LUNA_CCT","LUNA_CCT"),
   IF('Reported Performance Table'!C649="Outdoor Luminaires",
    IF(OR('Reported Performance Table'!E649="Fuel Pump Canopy Luminaires",'Reported Performance Table'!E649="Sports Lighting"),
     IF('Reported Performance Table'!G649="Premium","Premium_Sports_and_Fuel_Pump_CCT", "Sports_and_Fuel_Pump_CCT"),
     IF('Reported Performance Table'!G649="Premium","Premium_Outdoor_CCT","Outdoor_CCT")),
    IF('Reported Performance Table'!G649="Premium","Premium_CCT","Reported_CCT"))))</f>
        <v/>
      </c>
      <c r="K649" t="str">
        <f>IF('Reported Performance Table'!E649="","",IF(J649="LUNA_CCT",VLOOKUP('Reported Performance Table'!E649,'Master List'!$B$45:$E$143,4,FALSE),"Reported_BUG"))</f>
        <v/>
      </c>
      <c r="L649" t="str">
        <f>IF('Reported Performance Table'!E649="","",IF(AND('Reported Performance Table'!$F649="Yes",OR('Reported Performance Table'!$E649='Master List'!$B$45,'Reported Performance Table'!$E649='Master List'!$B$46,'Reported Performance Table'!$E649='Master List'!$B$47,'Reported Performance Table'!$E649='Master List'!$B$49,'Reported Performance Table'!$E649='Master List'!$B$51,'Reported Performance Table'!$E649='Master List'!$B$115,'Reported Performance Table'!$E649='Master List'!$B$118,'Reported Performance Table'!$E649='Master List'!$B$142)),"LUNA_Dimming","Dimming_Capability_and_Range"))</f>
        <v/>
      </c>
      <c r="M649" s="100" t="e">
        <f>'Reported Performance Table'!#REF!</f>
        <v>#REF!</v>
      </c>
      <c r="N649" s="100" t="e">
        <f>'Reported Performance Table'!#REF!</f>
        <v>#REF!</v>
      </c>
      <c r="O649" s="100" t="e">
        <f>'Reported Performance Table'!#REF!</f>
        <v>#REF!</v>
      </c>
      <c r="P649" t="str">
        <f t="shared" si="19"/>
        <v>No</v>
      </c>
    </row>
    <row r="650" spans="1:16" x14ac:dyDescent="0.25">
      <c r="A650" s="54">
        <v>657</v>
      </c>
      <c r="B650" s="55"/>
      <c r="D650" s="21" t="e">
        <f>VLOOKUP('Reported Performance Table'!D650,'Master List'!$B$22:$C$41,2,FALSE)</f>
        <v>#N/A</v>
      </c>
      <c r="E650" t="e">
        <f>VLOOKUP('Reported Performance Table'!E650,'Master List'!$B$45:$C$143,2,FALSE)</f>
        <v>#N/A</v>
      </c>
      <c r="F650" t="e">
        <f>VLOOKUP('Reported Performance Table'!D650,'Master List'!$B$22:$D$42,3,FALSE)</f>
        <v>#N/A</v>
      </c>
      <c r="G650" s="92" t="e">
        <f>VLOOKUP('Reported Performance Table'!C650,'Master List'!$B$11:$D$19,3,FALSE)</f>
        <v>#N/A</v>
      </c>
      <c r="H650" t="e">
        <f t="shared" si="18"/>
        <v>#N/A</v>
      </c>
      <c r="I650" t="e">
        <f>IF(VLOOKUP('Reported Performance Table'!E650,'Master List'!$B$45:$D$143,3,FALSE)="","No",VLOOKUP('Reported Performance Table'!E650,'Master List'!$B$45:$D$143,3,FALSE))</f>
        <v>#N/A</v>
      </c>
      <c r="J650" s="164" t="str">
        <f>IF('Reported Performance Table'!E650="","",
  IF('Reported Performance Table'!F650="Yes",
   IF('Reported Performance Table'!G650="Premium","Premium_LUNA_CCT","LUNA_CCT"),
   IF('Reported Performance Table'!C650="Outdoor Luminaires",
    IF(OR('Reported Performance Table'!E650="Fuel Pump Canopy Luminaires",'Reported Performance Table'!E650="Sports Lighting"),
     IF('Reported Performance Table'!G650="Premium","Premium_Sports_and_Fuel_Pump_CCT", "Sports_and_Fuel_Pump_CCT"),
     IF('Reported Performance Table'!G650="Premium","Premium_Outdoor_CCT","Outdoor_CCT")),
    IF('Reported Performance Table'!G650="Premium","Premium_CCT","Reported_CCT"))))</f>
        <v/>
      </c>
      <c r="K650" t="str">
        <f>IF('Reported Performance Table'!E650="","",IF(J650="LUNA_CCT",VLOOKUP('Reported Performance Table'!E650,'Master List'!$B$45:$E$143,4,FALSE),"Reported_BUG"))</f>
        <v/>
      </c>
      <c r="L650" t="str">
        <f>IF('Reported Performance Table'!E650="","",IF(AND('Reported Performance Table'!$F650="Yes",OR('Reported Performance Table'!$E650='Master List'!$B$45,'Reported Performance Table'!$E650='Master List'!$B$46,'Reported Performance Table'!$E650='Master List'!$B$47,'Reported Performance Table'!$E650='Master List'!$B$49,'Reported Performance Table'!$E650='Master List'!$B$51,'Reported Performance Table'!$E650='Master List'!$B$115,'Reported Performance Table'!$E650='Master List'!$B$118,'Reported Performance Table'!$E650='Master List'!$B$142)),"LUNA_Dimming","Dimming_Capability_and_Range"))</f>
        <v/>
      </c>
      <c r="M650" s="100" t="e">
        <f>'Reported Performance Table'!#REF!</f>
        <v>#REF!</v>
      </c>
      <c r="N650" s="100" t="e">
        <f>'Reported Performance Table'!#REF!</f>
        <v>#REF!</v>
      </c>
      <c r="O650" s="100" t="e">
        <f>'Reported Performance Table'!#REF!</f>
        <v>#REF!</v>
      </c>
      <c r="P650" t="str">
        <f t="shared" si="19"/>
        <v>No</v>
      </c>
    </row>
    <row r="651" spans="1:16" x14ac:dyDescent="0.25">
      <c r="A651" s="54">
        <v>658</v>
      </c>
      <c r="B651" s="55"/>
      <c r="D651" s="21" t="e">
        <f>VLOOKUP('Reported Performance Table'!D651,'Master List'!$B$22:$C$41,2,FALSE)</f>
        <v>#N/A</v>
      </c>
      <c r="E651" t="e">
        <f>VLOOKUP('Reported Performance Table'!E651,'Master List'!$B$45:$C$143,2,FALSE)</f>
        <v>#N/A</v>
      </c>
      <c r="F651" t="e">
        <f>VLOOKUP('Reported Performance Table'!D651,'Master List'!$B$22:$D$42,3,FALSE)</f>
        <v>#N/A</v>
      </c>
      <c r="G651" s="92" t="e">
        <f>VLOOKUP('Reported Performance Table'!C651,'Master List'!$B$11:$D$19,3,FALSE)</f>
        <v>#N/A</v>
      </c>
      <c r="H651" t="e">
        <f t="shared" ref="H651:H714" si="20">CONCATENATE(F651,G651)</f>
        <v>#N/A</v>
      </c>
      <c r="I651" t="e">
        <f>IF(VLOOKUP('Reported Performance Table'!E651,'Master List'!$B$45:$D$143,3,FALSE)="","No",VLOOKUP('Reported Performance Table'!E651,'Master List'!$B$45:$D$143,3,FALSE))</f>
        <v>#N/A</v>
      </c>
      <c r="J651" s="164" t="str">
        <f>IF('Reported Performance Table'!E651="","",
  IF('Reported Performance Table'!F651="Yes",
   IF('Reported Performance Table'!G651="Premium","Premium_LUNA_CCT","LUNA_CCT"),
   IF('Reported Performance Table'!C651="Outdoor Luminaires",
    IF(OR('Reported Performance Table'!E651="Fuel Pump Canopy Luminaires",'Reported Performance Table'!E651="Sports Lighting"),
     IF('Reported Performance Table'!G651="Premium","Premium_Sports_and_Fuel_Pump_CCT", "Sports_and_Fuel_Pump_CCT"),
     IF('Reported Performance Table'!G651="Premium","Premium_Outdoor_CCT","Outdoor_CCT")),
    IF('Reported Performance Table'!G651="Premium","Premium_CCT","Reported_CCT"))))</f>
        <v/>
      </c>
      <c r="K651" t="str">
        <f>IF('Reported Performance Table'!E651="","",IF(J651="LUNA_CCT",VLOOKUP('Reported Performance Table'!E651,'Master List'!$B$45:$E$143,4,FALSE),"Reported_BUG"))</f>
        <v/>
      </c>
      <c r="L651" t="str">
        <f>IF('Reported Performance Table'!E651="","",IF(AND('Reported Performance Table'!$F651="Yes",OR('Reported Performance Table'!$E651='Master List'!$B$45,'Reported Performance Table'!$E651='Master List'!$B$46,'Reported Performance Table'!$E651='Master List'!$B$47,'Reported Performance Table'!$E651='Master List'!$B$49,'Reported Performance Table'!$E651='Master List'!$B$51,'Reported Performance Table'!$E651='Master List'!$B$115,'Reported Performance Table'!$E651='Master List'!$B$118,'Reported Performance Table'!$E651='Master List'!$B$142)),"LUNA_Dimming","Dimming_Capability_and_Range"))</f>
        <v/>
      </c>
      <c r="M651" s="100" t="e">
        <f>'Reported Performance Table'!#REF!</f>
        <v>#REF!</v>
      </c>
      <c r="N651" s="100" t="e">
        <f>'Reported Performance Table'!#REF!</f>
        <v>#REF!</v>
      </c>
      <c r="O651" s="100" t="e">
        <f>'Reported Performance Table'!#REF!</f>
        <v>#REF!</v>
      </c>
      <c r="P651" t="str">
        <f t="shared" si="19"/>
        <v>No</v>
      </c>
    </row>
    <row r="652" spans="1:16" x14ac:dyDescent="0.25">
      <c r="A652" s="54">
        <v>659</v>
      </c>
      <c r="B652" s="55"/>
      <c r="D652" s="21" t="e">
        <f>VLOOKUP('Reported Performance Table'!D652,'Master List'!$B$22:$C$41,2,FALSE)</f>
        <v>#N/A</v>
      </c>
      <c r="E652" t="e">
        <f>VLOOKUP('Reported Performance Table'!E652,'Master List'!$B$45:$C$143,2,FALSE)</f>
        <v>#N/A</v>
      </c>
      <c r="F652" t="e">
        <f>VLOOKUP('Reported Performance Table'!D652,'Master List'!$B$22:$D$42,3,FALSE)</f>
        <v>#N/A</v>
      </c>
      <c r="G652" s="92" t="e">
        <f>VLOOKUP('Reported Performance Table'!C652,'Master List'!$B$11:$D$19,3,FALSE)</f>
        <v>#N/A</v>
      </c>
      <c r="H652" t="e">
        <f t="shared" si="20"/>
        <v>#N/A</v>
      </c>
      <c r="I652" t="e">
        <f>IF(VLOOKUP('Reported Performance Table'!E652,'Master List'!$B$45:$D$143,3,FALSE)="","No",VLOOKUP('Reported Performance Table'!E652,'Master List'!$B$45:$D$143,3,FALSE))</f>
        <v>#N/A</v>
      </c>
      <c r="J652" s="164" t="str">
        <f>IF('Reported Performance Table'!E652="","",
  IF('Reported Performance Table'!F652="Yes",
   IF('Reported Performance Table'!G652="Premium","Premium_LUNA_CCT","LUNA_CCT"),
   IF('Reported Performance Table'!C652="Outdoor Luminaires",
    IF(OR('Reported Performance Table'!E652="Fuel Pump Canopy Luminaires",'Reported Performance Table'!E652="Sports Lighting"),
     IF('Reported Performance Table'!G652="Premium","Premium_Sports_and_Fuel_Pump_CCT", "Sports_and_Fuel_Pump_CCT"),
     IF('Reported Performance Table'!G652="Premium","Premium_Outdoor_CCT","Outdoor_CCT")),
    IF('Reported Performance Table'!G652="Premium","Premium_CCT","Reported_CCT"))))</f>
        <v/>
      </c>
      <c r="K652" t="str">
        <f>IF('Reported Performance Table'!E652="","",IF(J652="LUNA_CCT",VLOOKUP('Reported Performance Table'!E652,'Master List'!$B$45:$E$143,4,FALSE),"Reported_BUG"))</f>
        <v/>
      </c>
      <c r="L652" t="str">
        <f>IF('Reported Performance Table'!E652="","",IF(AND('Reported Performance Table'!$F652="Yes",OR('Reported Performance Table'!$E652='Master List'!$B$45,'Reported Performance Table'!$E652='Master List'!$B$46,'Reported Performance Table'!$E652='Master List'!$B$47,'Reported Performance Table'!$E652='Master List'!$B$49,'Reported Performance Table'!$E652='Master List'!$B$51,'Reported Performance Table'!$E652='Master List'!$B$115,'Reported Performance Table'!$E652='Master List'!$B$118,'Reported Performance Table'!$E652='Master List'!$B$142)),"LUNA_Dimming","Dimming_Capability_and_Range"))</f>
        <v/>
      </c>
      <c r="M652" s="100" t="e">
        <f>'Reported Performance Table'!#REF!</f>
        <v>#REF!</v>
      </c>
      <c r="N652" s="100" t="e">
        <f>'Reported Performance Table'!#REF!</f>
        <v>#REF!</v>
      </c>
      <c r="O652" s="100" t="e">
        <f>'Reported Performance Table'!#REF!</f>
        <v>#REF!</v>
      </c>
      <c r="P652" t="str">
        <f t="shared" ref="P652:P715" si="21">IF(COUNTIF(M652:O652,"Yes")=3,"Yes","No")</f>
        <v>No</v>
      </c>
    </row>
    <row r="653" spans="1:16" x14ac:dyDescent="0.25">
      <c r="A653" s="54">
        <v>660</v>
      </c>
      <c r="B653" s="55"/>
      <c r="D653" s="21" t="e">
        <f>VLOOKUP('Reported Performance Table'!D653,'Master List'!$B$22:$C$41,2,FALSE)</f>
        <v>#N/A</v>
      </c>
      <c r="E653" t="e">
        <f>VLOOKUP('Reported Performance Table'!E653,'Master List'!$B$45:$C$143,2,FALSE)</f>
        <v>#N/A</v>
      </c>
      <c r="F653" t="e">
        <f>VLOOKUP('Reported Performance Table'!D653,'Master List'!$B$22:$D$42,3,FALSE)</f>
        <v>#N/A</v>
      </c>
      <c r="G653" s="92" t="e">
        <f>VLOOKUP('Reported Performance Table'!C653,'Master List'!$B$11:$D$19,3,FALSE)</f>
        <v>#N/A</v>
      </c>
      <c r="H653" t="e">
        <f t="shared" si="20"/>
        <v>#N/A</v>
      </c>
      <c r="I653" t="e">
        <f>IF(VLOOKUP('Reported Performance Table'!E653,'Master List'!$B$45:$D$143,3,FALSE)="","No",VLOOKUP('Reported Performance Table'!E653,'Master List'!$B$45:$D$143,3,FALSE))</f>
        <v>#N/A</v>
      </c>
      <c r="J653" s="164" t="str">
        <f>IF('Reported Performance Table'!E653="","",
  IF('Reported Performance Table'!F653="Yes",
   IF('Reported Performance Table'!G653="Premium","Premium_LUNA_CCT","LUNA_CCT"),
   IF('Reported Performance Table'!C653="Outdoor Luminaires",
    IF(OR('Reported Performance Table'!E653="Fuel Pump Canopy Luminaires",'Reported Performance Table'!E653="Sports Lighting"),
     IF('Reported Performance Table'!G653="Premium","Premium_Sports_and_Fuel_Pump_CCT", "Sports_and_Fuel_Pump_CCT"),
     IF('Reported Performance Table'!G653="Premium","Premium_Outdoor_CCT","Outdoor_CCT")),
    IF('Reported Performance Table'!G653="Premium","Premium_CCT","Reported_CCT"))))</f>
        <v/>
      </c>
      <c r="K653" t="str">
        <f>IF('Reported Performance Table'!E653="","",IF(J653="LUNA_CCT",VLOOKUP('Reported Performance Table'!E653,'Master List'!$B$45:$E$143,4,FALSE),"Reported_BUG"))</f>
        <v/>
      </c>
      <c r="L653" t="str">
        <f>IF('Reported Performance Table'!E653="","",IF(AND('Reported Performance Table'!$F653="Yes",OR('Reported Performance Table'!$E653='Master List'!$B$45,'Reported Performance Table'!$E653='Master List'!$B$46,'Reported Performance Table'!$E653='Master List'!$B$47,'Reported Performance Table'!$E653='Master List'!$B$49,'Reported Performance Table'!$E653='Master List'!$B$51,'Reported Performance Table'!$E653='Master List'!$B$115,'Reported Performance Table'!$E653='Master List'!$B$118,'Reported Performance Table'!$E653='Master List'!$B$142)),"LUNA_Dimming","Dimming_Capability_and_Range"))</f>
        <v/>
      </c>
      <c r="M653" s="100" t="e">
        <f>'Reported Performance Table'!#REF!</f>
        <v>#REF!</v>
      </c>
      <c r="N653" s="100" t="e">
        <f>'Reported Performance Table'!#REF!</f>
        <v>#REF!</v>
      </c>
      <c r="O653" s="100" t="e">
        <f>'Reported Performance Table'!#REF!</f>
        <v>#REF!</v>
      </c>
      <c r="P653" t="str">
        <f t="shared" si="21"/>
        <v>No</v>
      </c>
    </row>
    <row r="654" spans="1:16" x14ac:dyDescent="0.25">
      <c r="A654" s="54">
        <v>661</v>
      </c>
      <c r="B654" s="55"/>
      <c r="D654" s="21" t="e">
        <f>VLOOKUP('Reported Performance Table'!D654,'Master List'!$B$22:$C$41,2,FALSE)</f>
        <v>#N/A</v>
      </c>
      <c r="E654" t="e">
        <f>VLOOKUP('Reported Performance Table'!E654,'Master List'!$B$45:$C$143,2,FALSE)</f>
        <v>#N/A</v>
      </c>
      <c r="F654" t="e">
        <f>VLOOKUP('Reported Performance Table'!D654,'Master List'!$B$22:$D$42,3,FALSE)</f>
        <v>#N/A</v>
      </c>
      <c r="G654" s="92" t="e">
        <f>VLOOKUP('Reported Performance Table'!C654,'Master List'!$B$11:$D$19,3,FALSE)</f>
        <v>#N/A</v>
      </c>
      <c r="H654" t="e">
        <f t="shared" si="20"/>
        <v>#N/A</v>
      </c>
      <c r="I654" t="e">
        <f>IF(VLOOKUP('Reported Performance Table'!E654,'Master List'!$B$45:$D$143,3,FALSE)="","No",VLOOKUP('Reported Performance Table'!E654,'Master List'!$B$45:$D$143,3,FALSE))</f>
        <v>#N/A</v>
      </c>
      <c r="J654" s="164" t="str">
        <f>IF('Reported Performance Table'!E654="","",
  IF('Reported Performance Table'!F654="Yes",
   IF('Reported Performance Table'!G654="Premium","Premium_LUNA_CCT","LUNA_CCT"),
   IF('Reported Performance Table'!C654="Outdoor Luminaires",
    IF(OR('Reported Performance Table'!E654="Fuel Pump Canopy Luminaires",'Reported Performance Table'!E654="Sports Lighting"),
     IF('Reported Performance Table'!G654="Premium","Premium_Sports_and_Fuel_Pump_CCT", "Sports_and_Fuel_Pump_CCT"),
     IF('Reported Performance Table'!G654="Premium","Premium_Outdoor_CCT","Outdoor_CCT")),
    IF('Reported Performance Table'!G654="Premium","Premium_CCT","Reported_CCT"))))</f>
        <v/>
      </c>
      <c r="K654" t="str">
        <f>IF('Reported Performance Table'!E654="","",IF(J654="LUNA_CCT",VLOOKUP('Reported Performance Table'!E654,'Master List'!$B$45:$E$143,4,FALSE),"Reported_BUG"))</f>
        <v/>
      </c>
      <c r="L654" t="str">
        <f>IF('Reported Performance Table'!E654="","",IF(AND('Reported Performance Table'!$F654="Yes",OR('Reported Performance Table'!$E654='Master List'!$B$45,'Reported Performance Table'!$E654='Master List'!$B$46,'Reported Performance Table'!$E654='Master List'!$B$47,'Reported Performance Table'!$E654='Master List'!$B$49,'Reported Performance Table'!$E654='Master List'!$B$51,'Reported Performance Table'!$E654='Master List'!$B$115,'Reported Performance Table'!$E654='Master List'!$B$118,'Reported Performance Table'!$E654='Master List'!$B$142)),"LUNA_Dimming","Dimming_Capability_and_Range"))</f>
        <v/>
      </c>
      <c r="M654" s="100" t="e">
        <f>'Reported Performance Table'!#REF!</f>
        <v>#REF!</v>
      </c>
      <c r="N654" s="100" t="e">
        <f>'Reported Performance Table'!#REF!</f>
        <v>#REF!</v>
      </c>
      <c r="O654" s="100" t="e">
        <f>'Reported Performance Table'!#REF!</f>
        <v>#REF!</v>
      </c>
      <c r="P654" t="str">
        <f t="shared" si="21"/>
        <v>No</v>
      </c>
    </row>
    <row r="655" spans="1:16" x14ac:dyDescent="0.25">
      <c r="A655" s="54">
        <v>662</v>
      </c>
      <c r="B655" s="55"/>
      <c r="D655" s="21" t="e">
        <f>VLOOKUP('Reported Performance Table'!D655,'Master List'!$B$22:$C$41,2,FALSE)</f>
        <v>#N/A</v>
      </c>
      <c r="E655" t="e">
        <f>VLOOKUP('Reported Performance Table'!E655,'Master List'!$B$45:$C$143,2,FALSE)</f>
        <v>#N/A</v>
      </c>
      <c r="F655" t="e">
        <f>VLOOKUP('Reported Performance Table'!D655,'Master List'!$B$22:$D$42,3,FALSE)</f>
        <v>#N/A</v>
      </c>
      <c r="G655" s="92" t="e">
        <f>VLOOKUP('Reported Performance Table'!C655,'Master List'!$B$11:$D$19,3,FALSE)</f>
        <v>#N/A</v>
      </c>
      <c r="H655" t="e">
        <f t="shared" si="20"/>
        <v>#N/A</v>
      </c>
      <c r="I655" t="e">
        <f>IF(VLOOKUP('Reported Performance Table'!E655,'Master List'!$B$45:$D$143,3,FALSE)="","No",VLOOKUP('Reported Performance Table'!E655,'Master List'!$B$45:$D$143,3,FALSE))</f>
        <v>#N/A</v>
      </c>
      <c r="J655" s="164" t="str">
        <f>IF('Reported Performance Table'!E655="","",
  IF('Reported Performance Table'!F655="Yes",
   IF('Reported Performance Table'!G655="Premium","Premium_LUNA_CCT","LUNA_CCT"),
   IF('Reported Performance Table'!C655="Outdoor Luminaires",
    IF(OR('Reported Performance Table'!E655="Fuel Pump Canopy Luminaires",'Reported Performance Table'!E655="Sports Lighting"),
     IF('Reported Performance Table'!G655="Premium","Premium_Sports_and_Fuel_Pump_CCT", "Sports_and_Fuel_Pump_CCT"),
     IF('Reported Performance Table'!G655="Premium","Premium_Outdoor_CCT","Outdoor_CCT")),
    IF('Reported Performance Table'!G655="Premium","Premium_CCT","Reported_CCT"))))</f>
        <v/>
      </c>
      <c r="K655" t="str">
        <f>IF('Reported Performance Table'!E655="","",IF(J655="LUNA_CCT",VLOOKUP('Reported Performance Table'!E655,'Master List'!$B$45:$E$143,4,FALSE),"Reported_BUG"))</f>
        <v/>
      </c>
      <c r="L655" t="str">
        <f>IF('Reported Performance Table'!E655="","",IF(AND('Reported Performance Table'!$F655="Yes",OR('Reported Performance Table'!$E655='Master List'!$B$45,'Reported Performance Table'!$E655='Master List'!$B$46,'Reported Performance Table'!$E655='Master List'!$B$47,'Reported Performance Table'!$E655='Master List'!$B$49,'Reported Performance Table'!$E655='Master List'!$B$51,'Reported Performance Table'!$E655='Master List'!$B$115,'Reported Performance Table'!$E655='Master List'!$B$118,'Reported Performance Table'!$E655='Master List'!$B$142)),"LUNA_Dimming","Dimming_Capability_and_Range"))</f>
        <v/>
      </c>
      <c r="M655" s="100" t="e">
        <f>'Reported Performance Table'!#REF!</f>
        <v>#REF!</v>
      </c>
      <c r="N655" s="100" t="e">
        <f>'Reported Performance Table'!#REF!</f>
        <v>#REF!</v>
      </c>
      <c r="O655" s="100" t="e">
        <f>'Reported Performance Table'!#REF!</f>
        <v>#REF!</v>
      </c>
      <c r="P655" t="str">
        <f t="shared" si="21"/>
        <v>No</v>
      </c>
    </row>
    <row r="656" spans="1:16" x14ac:dyDescent="0.25">
      <c r="A656" s="54">
        <v>663</v>
      </c>
      <c r="B656" s="55"/>
      <c r="D656" s="21" t="e">
        <f>VLOOKUP('Reported Performance Table'!D656,'Master List'!$B$22:$C$41,2,FALSE)</f>
        <v>#N/A</v>
      </c>
      <c r="E656" t="e">
        <f>VLOOKUP('Reported Performance Table'!E656,'Master List'!$B$45:$C$143,2,FALSE)</f>
        <v>#N/A</v>
      </c>
      <c r="F656" t="e">
        <f>VLOOKUP('Reported Performance Table'!D656,'Master List'!$B$22:$D$42,3,FALSE)</f>
        <v>#N/A</v>
      </c>
      <c r="G656" s="92" t="e">
        <f>VLOOKUP('Reported Performance Table'!C656,'Master List'!$B$11:$D$19,3,FALSE)</f>
        <v>#N/A</v>
      </c>
      <c r="H656" t="e">
        <f t="shared" si="20"/>
        <v>#N/A</v>
      </c>
      <c r="I656" t="e">
        <f>IF(VLOOKUP('Reported Performance Table'!E656,'Master List'!$B$45:$D$143,3,FALSE)="","No",VLOOKUP('Reported Performance Table'!E656,'Master List'!$B$45:$D$143,3,FALSE))</f>
        <v>#N/A</v>
      </c>
      <c r="J656" s="164" t="str">
        <f>IF('Reported Performance Table'!E656="","",
  IF('Reported Performance Table'!F656="Yes",
   IF('Reported Performance Table'!G656="Premium","Premium_LUNA_CCT","LUNA_CCT"),
   IF('Reported Performance Table'!C656="Outdoor Luminaires",
    IF(OR('Reported Performance Table'!E656="Fuel Pump Canopy Luminaires",'Reported Performance Table'!E656="Sports Lighting"),
     IF('Reported Performance Table'!G656="Premium","Premium_Sports_and_Fuel_Pump_CCT", "Sports_and_Fuel_Pump_CCT"),
     IF('Reported Performance Table'!G656="Premium","Premium_Outdoor_CCT","Outdoor_CCT")),
    IF('Reported Performance Table'!G656="Premium","Premium_CCT","Reported_CCT"))))</f>
        <v/>
      </c>
      <c r="K656" t="str">
        <f>IF('Reported Performance Table'!E656="","",IF(J656="LUNA_CCT",VLOOKUP('Reported Performance Table'!E656,'Master List'!$B$45:$E$143,4,FALSE),"Reported_BUG"))</f>
        <v/>
      </c>
      <c r="L656" t="str">
        <f>IF('Reported Performance Table'!E656="","",IF(AND('Reported Performance Table'!$F656="Yes",OR('Reported Performance Table'!$E656='Master List'!$B$45,'Reported Performance Table'!$E656='Master List'!$B$46,'Reported Performance Table'!$E656='Master List'!$B$47,'Reported Performance Table'!$E656='Master List'!$B$49,'Reported Performance Table'!$E656='Master List'!$B$51,'Reported Performance Table'!$E656='Master List'!$B$115,'Reported Performance Table'!$E656='Master List'!$B$118,'Reported Performance Table'!$E656='Master List'!$B$142)),"LUNA_Dimming","Dimming_Capability_and_Range"))</f>
        <v/>
      </c>
      <c r="M656" s="100" t="e">
        <f>'Reported Performance Table'!#REF!</f>
        <v>#REF!</v>
      </c>
      <c r="N656" s="100" t="e">
        <f>'Reported Performance Table'!#REF!</f>
        <v>#REF!</v>
      </c>
      <c r="O656" s="100" t="e">
        <f>'Reported Performance Table'!#REF!</f>
        <v>#REF!</v>
      </c>
      <c r="P656" t="str">
        <f t="shared" si="21"/>
        <v>No</v>
      </c>
    </row>
    <row r="657" spans="1:16" x14ac:dyDescent="0.25">
      <c r="A657" s="54">
        <v>664</v>
      </c>
      <c r="B657" s="55"/>
      <c r="D657" s="21" t="e">
        <f>VLOOKUP('Reported Performance Table'!D657,'Master List'!$B$22:$C$41,2,FALSE)</f>
        <v>#N/A</v>
      </c>
      <c r="E657" t="e">
        <f>VLOOKUP('Reported Performance Table'!E657,'Master List'!$B$45:$C$143,2,FALSE)</f>
        <v>#N/A</v>
      </c>
      <c r="F657" t="e">
        <f>VLOOKUP('Reported Performance Table'!D657,'Master List'!$B$22:$D$42,3,FALSE)</f>
        <v>#N/A</v>
      </c>
      <c r="G657" s="92" t="e">
        <f>VLOOKUP('Reported Performance Table'!C657,'Master List'!$B$11:$D$19,3,FALSE)</f>
        <v>#N/A</v>
      </c>
      <c r="H657" t="e">
        <f t="shared" si="20"/>
        <v>#N/A</v>
      </c>
      <c r="I657" t="e">
        <f>IF(VLOOKUP('Reported Performance Table'!E657,'Master List'!$B$45:$D$143,3,FALSE)="","No",VLOOKUP('Reported Performance Table'!E657,'Master List'!$B$45:$D$143,3,FALSE))</f>
        <v>#N/A</v>
      </c>
      <c r="J657" s="164" t="str">
        <f>IF('Reported Performance Table'!E657="","",
  IF('Reported Performance Table'!F657="Yes",
   IF('Reported Performance Table'!G657="Premium","Premium_LUNA_CCT","LUNA_CCT"),
   IF('Reported Performance Table'!C657="Outdoor Luminaires",
    IF(OR('Reported Performance Table'!E657="Fuel Pump Canopy Luminaires",'Reported Performance Table'!E657="Sports Lighting"),
     IF('Reported Performance Table'!G657="Premium","Premium_Sports_and_Fuel_Pump_CCT", "Sports_and_Fuel_Pump_CCT"),
     IF('Reported Performance Table'!G657="Premium","Premium_Outdoor_CCT","Outdoor_CCT")),
    IF('Reported Performance Table'!G657="Premium","Premium_CCT","Reported_CCT"))))</f>
        <v/>
      </c>
      <c r="K657" t="str">
        <f>IF('Reported Performance Table'!E657="","",IF(J657="LUNA_CCT",VLOOKUP('Reported Performance Table'!E657,'Master List'!$B$45:$E$143,4,FALSE),"Reported_BUG"))</f>
        <v/>
      </c>
      <c r="L657" t="str">
        <f>IF('Reported Performance Table'!E657="","",IF(AND('Reported Performance Table'!$F657="Yes",OR('Reported Performance Table'!$E657='Master List'!$B$45,'Reported Performance Table'!$E657='Master List'!$B$46,'Reported Performance Table'!$E657='Master List'!$B$47,'Reported Performance Table'!$E657='Master List'!$B$49,'Reported Performance Table'!$E657='Master List'!$B$51,'Reported Performance Table'!$E657='Master List'!$B$115,'Reported Performance Table'!$E657='Master List'!$B$118,'Reported Performance Table'!$E657='Master List'!$B$142)),"LUNA_Dimming","Dimming_Capability_and_Range"))</f>
        <v/>
      </c>
      <c r="M657" s="100" t="e">
        <f>'Reported Performance Table'!#REF!</f>
        <v>#REF!</v>
      </c>
      <c r="N657" s="100" t="e">
        <f>'Reported Performance Table'!#REF!</f>
        <v>#REF!</v>
      </c>
      <c r="O657" s="100" t="e">
        <f>'Reported Performance Table'!#REF!</f>
        <v>#REF!</v>
      </c>
      <c r="P657" t="str">
        <f t="shared" si="21"/>
        <v>No</v>
      </c>
    </row>
    <row r="658" spans="1:16" x14ac:dyDescent="0.25">
      <c r="A658" s="54">
        <v>665</v>
      </c>
      <c r="B658" s="55"/>
      <c r="D658" s="21" t="e">
        <f>VLOOKUP('Reported Performance Table'!D658,'Master List'!$B$22:$C$41,2,FALSE)</f>
        <v>#N/A</v>
      </c>
      <c r="E658" t="e">
        <f>VLOOKUP('Reported Performance Table'!E658,'Master List'!$B$45:$C$143,2,FALSE)</f>
        <v>#N/A</v>
      </c>
      <c r="F658" t="e">
        <f>VLOOKUP('Reported Performance Table'!D658,'Master List'!$B$22:$D$42,3,FALSE)</f>
        <v>#N/A</v>
      </c>
      <c r="G658" s="92" t="e">
        <f>VLOOKUP('Reported Performance Table'!C658,'Master List'!$B$11:$D$19,3,FALSE)</f>
        <v>#N/A</v>
      </c>
      <c r="H658" t="e">
        <f t="shared" si="20"/>
        <v>#N/A</v>
      </c>
      <c r="I658" t="e">
        <f>IF(VLOOKUP('Reported Performance Table'!E658,'Master List'!$B$45:$D$143,3,FALSE)="","No",VLOOKUP('Reported Performance Table'!E658,'Master List'!$B$45:$D$143,3,FALSE))</f>
        <v>#N/A</v>
      </c>
      <c r="J658" s="164" t="str">
        <f>IF('Reported Performance Table'!E658="","",
  IF('Reported Performance Table'!F658="Yes",
   IF('Reported Performance Table'!G658="Premium","Premium_LUNA_CCT","LUNA_CCT"),
   IF('Reported Performance Table'!C658="Outdoor Luminaires",
    IF(OR('Reported Performance Table'!E658="Fuel Pump Canopy Luminaires",'Reported Performance Table'!E658="Sports Lighting"),
     IF('Reported Performance Table'!G658="Premium","Premium_Sports_and_Fuel_Pump_CCT", "Sports_and_Fuel_Pump_CCT"),
     IF('Reported Performance Table'!G658="Premium","Premium_Outdoor_CCT","Outdoor_CCT")),
    IF('Reported Performance Table'!G658="Premium","Premium_CCT","Reported_CCT"))))</f>
        <v/>
      </c>
      <c r="K658" t="str">
        <f>IF('Reported Performance Table'!E658="","",IF(J658="LUNA_CCT",VLOOKUP('Reported Performance Table'!E658,'Master List'!$B$45:$E$143,4,FALSE),"Reported_BUG"))</f>
        <v/>
      </c>
      <c r="L658" t="str">
        <f>IF('Reported Performance Table'!E658="","",IF(AND('Reported Performance Table'!$F658="Yes",OR('Reported Performance Table'!$E658='Master List'!$B$45,'Reported Performance Table'!$E658='Master List'!$B$46,'Reported Performance Table'!$E658='Master List'!$B$47,'Reported Performance Table'!$E658='Master List'!$B$49,'Reported Performance Table'!$E658='Master List'!$B$51,'Reported Performance Table'!$E658='Master List'!$B$115,'Reported Performance Table'!$E658='Master List'!$B$118,'Reported Performance Table'!$E658='Master List'!$B$142)),"LUNA_Dimming","Dimming_Capability_and_Range"))</f>
        <v/>
      </c>
      <c r="M658" s="100" t="e">
        <f>'Reported Performance Table'!#REF!</f>
        <v>#REF!</v>
      </c>
      <c r="N658" s="100" t="e">
        <f>'Reported Performance Table'!#REF!</f>
        <v>#REF!</v>
      </c>
      <c r="O658" s="100" t="e">
        <f>'Reported Performance Table'!#REF!</f>
        <v>#REF!</v>
      </c>
      <c r="P658" t="str">
        <f t="shared" si="21"/>
        <v>No</v>
      </c>
    </row>
    <row r="659" spans="1:16" x14ac:dyDescent="0.25">
      <c r="A659" s="54">
        <v>666</v>
      </c>
      <c r="B659" s="55"/>
      <c r="D659" s="21" t="e">
        <f>VLOOKUP('Reported Performance Table'!D659,'Master List'!$B$22:$C$41,2,FALSE)</f>
        <v>#N/A</v>
      </c>
      <c r="E659" t="e">
        <f>VLOOKUP('Reported Performance Table'!E659,'Master List'!$B$45:$C$143,2,FALSE)</f>
        <v>#N/A</v>
      </c>
      <c r="F659" t="e">
        <f>VLOOKUP('Reported Performance Table'!D659,'Master List'!$B$22:$D$42,3,FALSE)</f>
        <v>#N/A</v>
      </c>
      <c r="G659" s="92" t="e">
        <f>VLOOKUP('Reported Performance Table'!C659,'Master List'!$B$11:$D$19,3,FALSE)</f>
        <v>#N/A</v>
      </c>
      <c r="H659" t="e">
        <f t="shared" si="20"/>
        <v>#N/A</v>
      </c>
      <c r="I659" t="e">
        <f>IF(VLOOKUP('Reported Performance Table'!E659,'Master List'!$B$45:$D$143,3,FALSE)="","No",VLOOKUP('Reported Performance Table'!E659,'Master List'!$B$45:$D$143,3,FALSE))</f>
        <v>#N/A</v>
      </c>
      <c r="J659" s="164" t="str">
        <f>IF('Reported Performance Table'!E659="","",
  IF('Reported Performance Table'!F659="Yes",
   IF('Reported Performance Table'!G659="Premium","Premium_LUNA_CCT","LUNA_CCT"),
   IF('Reported Performance Table'!C659="Outdoor Luminaires",
    IF(OR('Reported Performance Table'!E659="Fuel Pump Canopy Luminaires",'Reported Performance Table'!E659="Sports Lighting"),
     IF('Reported Performance Table'!G659="Premium","Premium_Sports_and_Fuel_Pump_CCT", "Sports_and_Fuel_Pump_CCT"),
     IF('Reported Performance Table'!G659="Premium","Premium_Outdoor_CCT","Outdoor_CCT")),
    IF('Reported Performance Table'!G659="Premium","Premium_CCT","Reported_CCT"))))</f>
        <v/>
      </c>
      <c r="K659" t="str">
        <f>IF('Reported Performance Table'!E659="","",IF(J659="LUNA_CCT",VLOOKUP('Reported Performance Table'!E659,'Master List'!$B$45:$E$143,4,FALSE),"Reported_BUG"))</f>
        <v/>
      </c>
      <c r="L659" t="str">
        <f>IF('Reported Performance Table'!E659="","",IF(AND('Reported Performance Table'!$F659="Yes",OR('Reported Performance Table'!$E659='Master List'!$B$45,'Reported Performance Table'!$E659='Master List'!$B$46,'Reported Performance Table'!$E659='Master List'!$B$47,'Reported Performance Table'!$E659='Master List'!$B$49,'Reported Performance Table'!$E659='Master List'!$B$51,'Reported Performance Table'!$E659='Master List'!$B$115,'Reported Performance Table'!$E659='Master List'!$B$118,'Reported Performance Table'!$E659='Master List'!$B$142)),"LUNA_Dimming","Dimming_Capability_and_Range"))</f>
        <v/>
      </c>
      <c r="M659" s="100" t="e">
        <f>'Reported Performance Table'!#REF!</f>
        <v>#REF!</v>
      </c>
      <c r="N659" s="100" t="e">
        <f>'Reported Performance Table'!#REF!</f>
        <v>#REF!</v>
      </c>
      <c r="O659" s="100" t="e">
        <f>'Reported Performance Table'!#REF!</f>
        <v>#REF!</v>
      </c>
      <c r="P659" t="str">
        <f t="shared" si="21"/>
        <v>No</v>
      </c>
    </row>
    <row r="660" spans="1:16" x14ac:dyDescent="0.25">
      <c r="A660" s="54">
        <v>667</v>
      </c>
      <c r="B660" s="55"/>
      <c r="D660" s="21" t="e">
        <f>VLOOKUP('Reported Performance Table'!D660,'Master List'!$B$22:$C$41,2,FALSE)</f>
        <v>#N/A</v>
      </c>
      <c r="E660" t="e">
        <f>VLOOKUP('Reported Performance Table'!E660,'Master List'!$B$45:$C$143,2,FALSE)</f>
        <v>#N/A</v>
      </c>
      <c r="F660" t="e">
        <f>VLOOKUP('Reported Performance Table'!D660,'Master List'!$B$22:$D$42,3,FALSE)</f>
        <v>#N/A</v>
      </c>
      <c r="G660" s="92" t="e">
        <f>VLOOKUP('Reported Performance Table'!C660,'Master List'!$B$11:$D$19,3,FALSE)</f>
        <v>#N/A</v>
      </c>
      <c r="H660" t="e">
        <f t="shared" si="20"/>
        <v>#N/A</v>
      </c>
      <c r="I660" t="e">
        <f>IF(VLOOKUP('Reported Performance Table'!E660,'Master List'!$B$45:$D$143,3,FALSE)="","No",VLOOKUP('Reported Performance Table'!E660,'Master List'!$B$45:$D$143,3,FALSE))</f>
        <v>#N/A</v>
      </c>
      <c r="J660" s="164" t="str">
        <f>IF('Reported Performance Table'!E660="","",
  IF('Reported Performance Table'!F660="Yes",
   IF('Reported Performance Table'!G660="Premium","Premium_LUNA_CCT","LUNA_CCT"),
   IF('Reported Performance Table'!C660="Outdoor Luminaires",
    IF(OR('Reported Performance Table'!E660="Fuel Pump Canopy Luminaires",'Reported Performance Table'!E660="Sports Lighting"),
     IF('Reported Performance Table'!G660="Premium","Premium_Sports_and_Fuel_Pump_CCT", "Sports_and_Fuel_Pump_CCT"),
     IF('Reported Performance Table'!G660="Premium","Premium_Outdoor_CCT","Outdoor_CCT")),
    IF('Reported Performance Table'!G660="Premium","Premium_CCT","Reported_CCT"))))</f>
        <v/>
      </c>
      <c r="K660" t="str">
        <f>IF('Reported Performance Table'!E660="","",IF(J660="LUNA_CCT",VLOOKUP('Reported Performance Table'!E660,'Master List'!$B$45:$E$143,4,FALSE),"Reported_BUG"))</f>
        <v/>
      </c>
      <c r="L660" t="str">
        <f>IF('Reported Performance Table'!E660="","",IF(AND('Reported Performance Table'!$F660="Yes",OR('Reported Performance Table'!$E660='Master List'!$B$45,'Reported Performance Table'!$E660='Master List'!$B$46,'Reported Performance Table'!$E660='Master List'!$B$47,'Reported Performance Table'!$E660='Master List'!$B$49,'Reported Performance Table'!$E660='Master List'!$B$51,'Reported Performance Table'!$E660='Master List'!$B$115,'Reported Performance Table'!$E660='Master List'!$B$118,'Reported Performance Table'!$E660='Master List'!$B$142)),"LUNA_Dimming","Dimming_Capability_and_Range"))</f>
        <v/>
      </c>
      <c r="M660" s="100" t="e">
        <f>'Reported Performance Table'!#REF!</f>
        <v>#REF!</v>
      </c>
      <c r="N660" s="100" t="e">
        <f>'Reported Performance Table'!#REF!</f>
        <v>#REF!</v>
      </c>
      <c r="O660" s="100" t="e">
        <f>'Reported Performance Table'!#REF!</f>
        <v>#REF!</v>
      </c>
      <c r="P660" t="str">
        <f t="shared" si="21"/>
        <v>No</v>
      </c>
    </row>
    <row r="661" spans="1:16" x14ac:dyDescent="0.25">
      <c r="A661" s="54">
        <v>668</v>
      </c>
      <c r="B661" s="55"/>
      <c r="D661" s="21" t="e">
        <f>VLOOKUP('Reported Performance Table'!D661,'Master List'!$B$22:$C$41,2,FALSE)</f>
        <v>#N/A</v>
      </c>
      <c r="E661" t="e">
        <f>VLOOKUP('Reported Performance Table'!E661,'Master List'!$B$45:$C$143,2,FALSE)</f>
        <v>#N/A</v>
      </c>
      <c r="F661" t="e">
        <f>VLOOKUP('Reported Performance Table'!D661,'Master List'!$B$22:$D$42,3,FALSE)</f>
        <v>#N/A</v>
      </c>
      <c r="G661" s="92" t="e">
        <f>VLOOKUP('Reported Performance Table'!C661,'Master List'!$B$11:$D$19,3,FALSE)</f>
        <v>#N/A</v>
      </c>
      <c r="H661" t="e">
        <f t="shared" si="20"/>
        <v>#N/A</v>
      </c>
      <c r="I661" t="e">
        <f>IF(VLOOKUP('Reported Performance Table'!E661,'Master List'!$B$45:$D$143,3,FALSE)="","No",VLOOKUP('Reported Performance Table'!E661,'Master List'!$B$45:$D$143,3,FALSE))</f>
        <v>#N/A</v>
      </c>
      <c r="J661" s="164" t="str">
        <f>IF('Reported Performance Table'!E661="","",
  IF('Reported Performance Table'!F661="Yes",
   IF('Reported Performance Table'!G661="Premium","Premium_LUNA_CCT","LUNA_CCT"),
   IF('Reported Performance Table'!C661="Outdoor Luminaires",
    IF(OR('Reported Performance Table'!E661="Fuel Pump Canopy Luminaires",'Reported Performance Table'!E661="Sports Lighting"),
     IF('Reported Performance Table'!G661="Premium","Premium_Sports_and_Fuel_Pump_CCT", "Sports_and_Fuel_Pump_CCT"),
     IF('Reported Performance Table'!G661="Premium","Premium_Outdoor_CCT","Outdoor_CCT")),
    IF('Reported Performance Table'!G661="Premium","Premium_CCT","Reported_CCT"))))</f>
        <v/>
      </c>
      <c r="K661" t="str">
        <f>IF('Reported Performance Table'!E661="","",IF(J661="LUNA_CCT",VLOOKUP('Reported Performance Table'!E661,'Master List'!$B$45:$E$143,4,FALSE),"Reported_BUG"))</f>
        <v/>
      </c>
      <c r="L661" t="str">
        <f>IF('Reported Performance Table'!E661="","",IF(AND('Reported Performance Table'!$F661="Yes",OR('Reported Performance Table'!$E661='Master List'!$B$45,'Reported Performance Table'!$E661='Master List'!$B$46,'Reported Performance Table'!$E661='Master List'!$B$47,'Reported Performance Table'!$E661='Master List'!$B$49,'Reported Performance Table'!$E661='Master List'!$B$51,'Reported Performance Table'!$E661='Master List'!$B$115,'Reported Performance Table'!$E661='Master List'!$B$118,'Reported Performance Table'!$E661='Master List'!$B$142)),"LUNA_Dimming","Dimming_Capability_and_Range"))</f>
        <v/>
      </c>
      <c r="M661" s="100" t="e">
        <f>'Reported Performance Table'!#REF!</f>
        <v>#REF!</v>
      </c>
      <c r="N661" s="100" t="e">
        <f>'Reported Performance Table'!#REF!</f>
        <v>#REF!</v>
      </c>
      <c r="O661" s="100" t="e">
        <f>'Reported Performance Table'!#REF!</f>
        <v>#REF!</v>
      </c>
      <c r="P661" t="str">
        <f t="shared" si="21"/>
        <v>No</v>
      </c>
    </row>
    <row r="662" spans="1:16" x14ac:dyDescent="0.25">
      <c r="A662" s="54">
        <v>669</v>
      </c>
      <c r="B662" s="55"/>
      <c r="D662" s="21" t="e">
        <f>VLOOKUP('Reported Performance Table'!D662,'Master List'!$B$22:$C$41,2,FALSE)</f>
        <v>#N/A</v>
      </c>
      <c r="E662" t="e">
        <f>VLOOKUP('Reported Performance Table'!E662,'Master List'!$B$45:$C$143,2,FALSE)</f>
        <v>#N/A</v>
      </c>
      <c r="F662" t="e">
        <f>VLOOKUP('Reported Performance Table'!D662,'Master List'!$B$22:$D$42,3,FALSE)</f>
        <v>#N/A</v>
      </c>
      <c r="G662" s="92" t="e">
        <f>VLOOKUP('Reported Performance Table'!C662,'Master List'!$B$11:$D$19,3,FALSE)</f>
        <v>#N/A</v>
      </c>
      <c r="H662" t="e">
        <f t="shared" si="20"/>
        <v>#N/A</v>
      </c>
      <c r="I662" t="e">
        <f>IF(VLOOKUP('Reported Performance Table'!E662,'Master List'!$B$45:$D$143,3,FALSE)="","No",VLOOKUP('Reported Performance Table'!E662,'Master List'!$B$45:$D$143,3,FALSE))</f>
        <v>#N/A</v>
      </c>
      <c r="J662" s="164" t="str">
        <f>IF('Reported Performance Table'!E662="","",
  IF('Reported Performance Table'!F662="Yes",
   IF('Reported Performance Table'!G662="Premium","Premium_LUNA_CCT","LUNA_CCT"),
   IF('Reported Performance Table'!C662="Outdoor Luminaires",
    IF(OR('Reported Performance Table'!E662="Fuel Pump Canopy Luminaires",'Reported Performance Table'!E662="Sports Lighting"),
     IF('Reported Performance Table'!G662="Premium","Premium_Sports_and_Fuel_Pump_CCT", "Sports_and_Fuel_Pump_CCT"),
     IF('Reported Performance Table'!G662="Premium","Premium_Outdoor_CCT","Outdoor_CCT")),
    IF('Reported Performance Table'!G662="Premium","Premium_CCT","Reported_CCT"))))</f>
        <v/>
      </c>
      <c r="K662" t="str">
        <f>IF('Reported Performance Table'!E662="","",IF(J662="LUNA_CCT",VLOOKUP('Reported Performance Table'!E662,'Master List'!$B$45:$E$143,4,FALSE),"Reported_BUG"))</f>
        <v/>
      </c>
      <c r="L662" t="str">
        <f>IF('Reported Performance Table'!E662="","",IF(AND('Reported Performance Table'!$F662="Yes",OR('Reported Performance Table'!$E662='Master List'!$B$45,'Reported Performance Table'!$E662='Master List'!$B$46,'Reported Performance Table'!$E662='Master List'!$B$47,'Reported Performance Table'!$E662='Master List'!$B$49,'Reported Performance Table'!$E662='Master List'!$B$51,'Reported Performance Table'!$E662='Master List'!$B$115,'Reported Performance Table'!$E662='Master List'!$B$118,'Reported Performance Table'!$E662='Master List'!$B$142)),"LUNA_Dimming","Dimming_Capability_and_Range"))</f>
        <v/>
      </c>
      <c r="M662" s="100" t="e">
        <f>'Reported Performance Table'!#REF!</f>
        <v>#REF!</v>
      </c>
      <c r="N662" s="100" t="e">
        <f>'Reported Performance Table'!#REF!</f>
        <v>#REF!</v>
      </c>
      <c r="O662" s="100" t="e">
        <f>'Reported Performance Table'!#REF!</f>
        <v>#REF!</v>
      </c>
      <c r="P662" t="str">
        <f t="shared" si="21"/>
        <v>No</v>
      </c>
    </row>
    <row r="663" spans="1:16" x14ac:dyDescent="0.25">
      <c r="A663" s="54">
        <v>670</v>
      </c>
      <c r="B663" s="55"/>
      <c r="D663" s="21" t="e">
        <f>VLOOKUP('Reported Performance Table'!D663,'Master List'!$B$22:$C$41,2,FALSE)</f>
        <v>#N/A</v>
      </c>
      <c r="E663" t="e">
        <f>VLOOKUP('Reported Performance Table'!E663,'Master List'!$B$45:$C$143,2,FALSE)</f>
        <v>#N/A</v>
      </c>
      <c r="F663" t="e">
        <f>VLOOKUP('Reported Performance Table'!D663,'Master List'!$B$22:$D$42,3,FALSE)</f>
        <v>#N/A</v>
      </c>
      <c r="G663" s="92" t="e">
        <f>VLOOKUP('Reported Performance Table'!C663,'Master List'!$B$11:$D$19,3,FALSE)</f>
        <v>#N/A</v>
      </c>
      <c r="H663" t="e">
        <f t="shared" si="20"/>
        <v>#N/A</v>
      </c>
      <c r="I663" t="e">
        <f>IF(VLOOKUP('Reported Performance Table'!E663,'Master List'!$B$45:$D$143,3,FALSE)="","No",VLOOKUP('Reported Performance Table'!E663,'Master List'!$B$45:$D$143,3,FALSE))</f>
        <v>#N/A</v>
      </c>
      <c r="J663" s="164" t="str">
        <f>IF('Reported Performance Table'!E663="","",
  IF('Reported Performance Table'!F663="Yes",
   IF('Reported Performance Table'!G663="Premium","Premium_LUNA_CCT","LUNA_CCT"),
   IF('Reported Performance Table'!C663="Outdoor Luminaires",
    IF(OR('Reported Performance Table'!E663="Fuel Pump Canopy Luminaires",'Reported Performance Table'!E663="Sports Lighting"),
     IF('Reported Performance Table'!G663="Premium","Premium_Sports_and_Fuel_Pump_CCT", "Sports_and_Fuel_Pump_CCT"),
     IF('Reported Performance Table'!G663="Premium","Premium_Outdoor_CCT","Outdoor_CCT")),
    IF('Reported Performance Table'!G663="Premium","Premium_CCT","Reported_CCT"))))</f>
        <v/>
      </c>
      <c r="K663" t="str">
        <f>IF('Reported Performance Table'!E663="","",IF(J663="LUNA_CCT",VLOOKUP('Reported Performance Table'!E663,'Master List'!$B$45:$E$143,4,FALSE),"Reported_BUG"))</f>
        <v/>
      </c>
      <c r="L663" t="str">
        <f>IF('Reported Performance Table'!E663="","",IF(AND('Reported Performance Table'!$F663="Yes",OR('Reported Performance Table'!$E663='Master List'!$B$45,'Reported Performance Table'!$E663='Master List'!$B$46,'Reported Performance Table'!$E663='Master List'!$B$47,'Reported Performance Table'!$E663='Master List'!$B$49,'Reported Performance Table'!$E663='Master List'!$B$51,'Reported Performance Table'!$E663='Master List'!$B$115,'Reported Performance Table'!$E663='Master List'!$B$118,'Reported Performance Table'!$E663='Master List'!$B$142)),"LUNA_Dimming","Dimming_Capability_and_Range"))</f>
        <v/>
      </c>
      <c r="M663" s="100" t="e">
        <f>'Reported Performance Table'!#REF!</f>
        <v>#REF!</v>
      </c>
      <c r="N663" s="100" t="e">
        <f>'Reported Performance Table'!#REF!</f>
        <v>#REF!</v>
      </c>
      <c r="O663" s="100" t="e">
        <f>'Reported Performance Table'!#REF!</f>
        <v>#REF!</v>
      </c>
      <c r="P663" t="str">
        <f t="shared" si="21"/>
        <v>No</v>
      </c>
    </row>
    <row r="664" spans="1:16" x14ac:dyDescent="0.25">
      <c r="A664" s="54">
        <v>671</v>
      </c>
      <c r="B664" s="55"/>
      <c r="D664" s="21" t="e">
        <f>VLOOKUP('Reported Performance Table'!D664,'Master List'!$B$22:$C$41,2,FALSE)</f>
        <v>#N/A</v>
      </c>
      <c r="E664" t="e">
        <f>VLOOKUP('Reported Performance Table'!E664,'Master List'!$B$45:$C$143,2,FALSE)</f>
        <v>#N/A</v>
      </c>
      <c r="F664" t="e">
        <f>VLOOKUP('Reported Performance Table'!D664,'Master List'!$B$22:$D$42,3,FALSE)</f>
        <v>#N/A</v>
      </c>
      <c r="G664" s="92" t="e">
        <f>VLOOKUP('Reported Performance Table'!C664,'Master List'!$B$11:$D$19,3,FALSE)</f>
        <v>#N/A</v>
      </c>
      <c r="H664" t="e">
        <f t="shared" si="20"/>
        <v>#N/A</v>
      </c>
      <c r="I664" t="e">
        <f>IF(VLOOKUP('Reported Performance Table'!E664,'Master List'!$B$45:$D$143,3,FALSE)="","No",VLOOKUP('Reported Performance Table'!E664,'Master List'!$B$45:$D$143,3,FALSE))</f>
        <v>#N/A</v>
      </c>
      <c r="J664" s="164" t="str">
        <f>IF('Reported Performance Table'!E664="","",
  IF('Reported Performance Table'!F664="Yes",
   IF('Reported Performance Table'!G664="Premium","Premium_LUNA_CCT","LUNA_CCT"),
   IF('Reported Performance Table'!C664="Outdoor Luminaires",
    IF(OR('Reported Performance Table'!E664="Fuel Pump Canopy Luminaires",'Reported Performance Table'!E664="Sports Lighting"),
     IF('Reported Performance Table'!G664="Premium","Premium_Sports_and_Fuel_Pump_CCT", "Sports_and_Fuel_Pump_CCT"),
     IF('Reported Performance Table'!G664="Premium","Premium_Outdoor_CCT","Outdoor_CCT")),
    IF('Reported Performance Table'!G664="Premium","Premium_CCT","Reported_CCT"))))</f>
        <v/>
      </c>
      <c r="K664" t="str">
        <f>IF('Reported Performance Table'!E664="","",IF(J664="LUNA_CCT",VLOOKUP('Reported Performance Table'!E664,'Master List'!$B$45:$E$143,4,FALSE),"Reported_BUG"))</f>
        <v/>
      </c>
      <c r="L664" t="str">
        <f>IF('Reported Performance Table'!E664="","",IF(AND('Reported Performance Table'!$F664="Yes",OR('Reported Performance Table'!$E664='Master List'!$B$45,'Reported Performance Table'!$E664='Master List'!$B$46,'Reported Performance Table'!$E664='Master List'!$B$47,'Reported Performance Table'!$E664='Master List'!$B$49,'Reported Performance Table'!$E664='Master List'!$B$51,'Reported Performance Table'!$E664='Master List'!$B$115,'Reported Performance Table'!$E664='Master List'!$B$118,'Reported Performance Table'!$E664='Master List'!$B$142)),"LUNA_Dimming","Dimming_Capability_and_Range"))</f>
        <v/>
      </c>
      <c r="M664" s="100" t="e">
        <f>'Reported Performance Table'!#REF!</f>
        <v>#REF!</v>
      </c>
      <c r="N664" s="100" t="e">
        <f>'Reported Performance Table'!#REF!</f>
        <v>#REF!</v>
      </c>
      <c r="O664" s="100" t="e">
        <f>'Reported Performance Table'!#REF!</f>
        <v>#REF!</v>
      </c>
      <c r="P664" t="str">
        <f t="shared" si="21"/>
        <v>No</v>
      </c>
    </row>
    <row r="665" spans="1:16" x14ac:dyDescent="0.25">
      <c r="A665" s="54">
        <v>672</v>
      </c>
      <c r="B665" s="55"/>
      <c r="D665" s="21" t="e">
        <f>VLOOKUP('Reported Performance Table'!D665,'Master List'!$B$22:$C$41,2,FALSE)</f>
        <v>#N/A</v>
      </c>
      <c r="E665" t="e">
        <f>VLOOKUP('Reported Performance Table'!E665,'Master List'!$B$45:$C$143,2,FALSE)</f>
        <v>#N/A</v>
      </c>
      <c r="F665" t="e">
        <f>VLOOKUP('Reported Performance Table'!D665,'Master List'!$B$22:$D$42,3,FALSE)</f>
        <v>#N/A</v>
      </c>
      <c r="G665" s="92" t="e">
        <f>VLOOKUP('Reported Performance Table'!C665,'Master List'!$B$11:$D$19,3,FALSE)</f>
        <v>#N/A</v>
      </c>
      <c r="H665" t="e">
        <f t="shared" si="20"/>
        <v>#N/A</v>
      </c>
      <c r="I665" t="e">
        <f>IF(VLOOKUP('Reported Performance Table'!E665,'Master List'!$B$45:$D$143,3,FALSE)="","No",VLOOKUP('Reported Performance Table'!E665,'Master List'!$B$45:$D$143,3,FALSE))</f>
        <v>#N/A</v>
      </c>
      <c r="J665" s="164" t="str">
        <f>IF('Reported Performance Table'!E665="","",
  IF('Reported Performance Table'!F665="Yes",
   IF('Reported Performance Table'!G665="Premium","Premium_LUNA_CCT","LUNA_CCT"),
   IF('Reported Performance Table'!C665="Outdoor Luminaires",
    IF(OR('Reported Performance Table'!E665="Fuel Pump Canopy Luminaires",'Reported Performance Table'!E665="Sports Lighting"),
     IF('Reported Performance Table'!G665="Premium","Premium_Sports_and_Fuel_Pump_CCT", "Sports_and_Fuel_Pump_CCT"),
     IF('Reported Performance Table'!G665="Premium","Premium_Outdoor_CCT","Outdoor_CCT")),
    IF('Reported Performance Table'!G665="Premium","Premium_CCT","Reported_CCT"))))</f>
        <v/>
      </c>
      <c r="K665" t="str">
        <f>IF('Reported Performance Table'!E665="","",IF(J665="LUNA_CCT",VLOOKUP('Reported Performance Table'!E665,'Master List'!$B$45:$E$143,4,FALSE),"Reported_BUG"))</f>
        <v/>
      </c>
      <c r="L665" t="str">
        <f>IF('Reported Performance Table'!E665="","",IF(AND('Reported Performance Table'!$F665="Yes",OR('Reported Performance Table'!$E665='Master List'!$B$45,'Reported Performance Table'!$E665='Master List'!$B$46,'Reported Performance Table'!$E665='Master List'!$B$47,'Reported Performance Table'!$E665='Master List'!$B$49,'Reported Performance Table'!$E665='Master List'!$B$51,'Reported Performance Table'!$E665='Master List'!$B$115,'Reported Performance Table'!$E665='Master List'!$B$118,'Reported Performance Table'!$E665='Master List'!$B$142)),"LUNA_Dimming","Dimming_Capability_and_Range"))</f>
        <v/>
      </c>
      <c r="M665" s="100" t="e">
        <f>'Reported Performance Table'!#REF!</f>
        <v>#REF!</v>
      </c>
      <c r="N665" s="100" t="e">
        <f>'Reported Performance Table'!#REF!</f>
        <v>#REF!</v>
      </c>
      <c r="O665" s="100" t="e">
        <f>'Reported Performance Table'!#REF!</f>
        <v>#REF!</v>
      </c>
      <c r="P665" t="str">
        <f t="shared" si="21"/>
        <v>No</v>
      </c>
    </row>
    <row r="666" spans="1:16" x14ac:dyDescent="0.25">
      <c r="A666" s="54">
        <v>673</v>
      </c>
      <c r="B666" s="55"/>
      <c r="D666" s="21" t="e">
        <f>VLOOKUP('Reported Performance Table'!D666,'Master List'!$B$22:$C$41,2,FALSE)</f>
        <v>#N/A</v>
      </c>
      <c r="E666" t="e">
        <f>VLOOKUP('Reported Performance Table'!E666,'Master List'!$B$45:$C$143,2,FALSE)</f>
        <v>#N/A</v>
      </c>
      <c r="F666" t="e">
        <f>VLOOKUP('Reported Performance Table'!D666,'Master List'!$B$22:$D$42,3,FALSE)</f>
        <v>#N/A</v>
      </c>
      <c r="G666" s="92" t="e">
        <f>VLOOKUP('Reported Performance Table'!C666,'Master List'!$B$11:$D$19,3,FALSE)</f>
        <v>#N/A</v>
      </c>
      <c r="H666" t="e">
        <f t="shared" si="20"/>
        <v>#N/A</v>
      </c>
      <c r="I666" t="e">
        <f>IF(VLOOKUP('Reported Performance Table'!E666,'Master List'!$B$45:$D$143,3,FALSE)="","No",VLOOKUP('Reported Performance Table'!E666,'Master List'!$B$45:$D$143,3,FALSE))</f>
        <v>#N/A</v>
      </c>
      <c r="J666" s="164" t="str">
        <f>IF('Reported Performance Table'!E666="","",
  IF('Reported Performance Table'!F666="Yes",
   IF('Reported Performance Table'!G666="Premium","Premium_LUNA_CCT","LUNA_CCT"),
   IF('Reported Performance Table'!C666="Outdoor Luminaires",
    IF(OR('Reported Performance Table'!E666="Fuel Pump Canopy Luminaires",'Reported Performance Table'!E666="Sports Lighting"),
     IF('Reported Performance Table'!G666="Premium","Premium_Sports_and_Fuel_Pump_CCT", "Sports_and_Fuel_Pump_CCT"),
     IF('Reported Performance Table'!G666="Premium","Premium_Outdoor_CCT","Outdoor_CCT")),
    IF('Reported Performance Table'!G666="Premium","Premium_CCT","Reported_CCT"))))</f>
        <v/>
      </c>
      <c r="K666" t="str">
        <f>IF('Reported Performance Table'!E666="","",IF(J666="LUNA_CCT",VLOOKUP('Reported Performance Table'!E666,'Master List'!$B$45:$E$143,4,FALSE),"Reported_BUG"))</f>
        <v/>
      </c>
      <c r="L666" t="str">
        <f>IF('Reported Performance Table'!E666="","",IF(AND('Reported Performance Table'!$F666="Yes",OR('Reported Performance Table'!$E666='Master List'!$B$45,'Reported Performance Table'!$E666='Master List'!$B$46,'Reported Performance Table'!$E666='Master List'!$B$47,'Reported Performance Table'!$E666='Master List'!$B$49,'Reported Performance Table'!$E666='Master List'!$B$51,'Reported Performance Table'!$E666='Master List'!$B$115,'Reported Performance Table'!$E666='Master List'!$B$118,'Reported Performance Table'!$E666='Master List'!$B$142)),"LUNA_Dimming","Dimming_Capability_and_Range"))</f>
        <v/>
      </c>
      <c r="M666" s="100" t="e">
        <f>'Reported Performance Table'!#REF!</f>
        <v>#REF!</v>
      </c>
      <c r="N666" s="100" t="e">
        <f>'Reported Performance Table'!#REF!</f>
        <v>#REF!</v>
      </c>
      <c r="O666" s="100" t="e">
        <f>'Reported Performance Table'!#REF!</f>
        <v>#REF!</v>
      </c>
      <c r="P666" t="str">
        <f t="shared" si="21"/>
        <v>No</v>
      </c>
    </row>
    <row r="667" spans="1:16" x14ac:dyDescent="0.25">
      <c r="A667" s="54">
        <v>674</v>
      </c>
      <c r="B667" s="55"/>
      <c r="D667" s="21" t="e">
        <f>VLOOKUP('Reported Performance Table'!D667,'Master List'!$B$22:$C$41,2,FALSE)</f>
        <v>#N/A</v>
      </c>
      <c r="E667" t="e">
        <f>VLOOKUP('Reported Performance Table'!E667,'Master List'!$B$45:$C$143,2,FALSE)</f>
        <v>#N/A</v>
      </c>
      <c r="F667" t="e">
        <f>VLOOKUP('Reported Performance Table'!D667,'Master List'!$B$22:$D$42,3,FALSE)</f>
        <v>#N/A</v>
      </c>
      <c r="G667" s="92" t="e">
        <f>VLOOKUP('Reported Performance Table'!C667,'Master List'!$B$11:$D$19,3,FALSE)</f>
        <v>#N/A</v>
      </c>
      <c r="H667" t="e">
        <f t="shared" si="20"/>
        <v>#N/A</v>
      </c>
      <c r="I667" t="e">
        <f>IF(VLOOKUP('Reported Performance Table'!E667,'Master List'!$B$45:$D$143,3,FALSE)="","No",VLOOKUP('Reported Performance Table'!E667,'Master List'!$B$45:$D$143,3,FALSE))</f>
        <v>#N/A</v>
      </c>
      <c r="J667" s="164" t="str">
        <f>IF('Reported Performance Table'!E667="","",
  IF('Reported Performance Table'!F667="Yes",
   IF('Reported Performance Table'!G667="Premium","Premium_LUNA_CCT","LUNA_CCT"),
   IF('Reported Performance Table'!C667="Outdoor Luminaires",
    IF(OR('Reported Performance Table'!E667="Fuel Pump Canopy Luminaires",'Reported Performance Table'!E667="Sports Lighting"),
     IF('Reported Performance Table'!G667="Premium","Premium_Sports_and_Fuel_Pump_CCT", "Sports_and_Fuel_Pump_CCT"),
     IF('Reported Performance Table'!G667="Premium","Premium_Outdoor_CCT","Outdoor_CCT")),
    IF('Reported Performance Table'!G667="Premium","Premium_CCT","Reported_CCT"))))</f>
        <v/>
      </c>
      <c r="K667" t="str">
        <f>IF('Reported Performance Table'!E667="","",IF(J667="LUNA_CCT",VLOOKUP('Reported Performance Table'!E667,'Master List'!$B$45:$E$143,4,FALSE),"Reported_BUG"))</f>
        <v/>
      </c>
      <c r="L667" t="str">
        <f>IF('Reported Performance Table'!E667="","",IF(AND('Reported Performance Table'!$F667="Yes",OR('Reported Performance Table'!$E667='Master List'!$B$45,'Reported Performance Table'!$E667='Master List'!$B$46,'Reported Performance Table'!$E667='Master List'!$B$47,'Reported Performance Table'!$E667='Master List'!$B$49,'Reported Performance Table'!$E667='Master List'!$B$51,'Reported Performance Table'!$E667='Master List'!$B$115,'Reported Performance Table'!$E667='Master List'!$B$118,'Reported Performance Table'!$E667='Master List'!$B$142)),"LUNA_Dimming","Dimming_Capability_and_Range"))</f>
        <v/>
      </c>
      <c r="M667" s="100" t="e">
        <f>'Reported Performance Table'!#REF!</f>
        <v>#REF!</v>
      </c>
      <c r="N667" s="100" t="e">
        <f>'Reported Performance Table'!#REF!</f>
        <v>#REF!</v>
      </c>
      <c r="O667" s="100" t="e">
        <f>'Reported Performance Table'!#REF!</f>
        <v>#REF!</v>
      </c>
      <c r="P667" t="str">
        <f t="shared" si="21"/>
        <v>No</v>
      </c>
    </row>
    <row r="668" spans="1:16" x14ac:dyDescent="0.25">
      <c r="A668" s="54">
        <v>675</v>
      </c>
      <c r="B668" s="55"/>
      <c r="D668" s="21" t="e">
        <f>VLOOKUP('Reported Performance Table'!D668,'Master List'!$B$22:$C$41,2,FALSE)</f>
        <v>#N/A</v>
      </c>
      <c r="E668" t="e">
        <f>VLOOKUP('Reported Performance Table'!E668,'Master List'!$B$45:$C$143,2,FALSE)</f>
        <v>#N/A</v>
      </c>
      <c r="F668" t="e">
        <f>VLOOKUP('Reported Performance Table'!D668,'Master List'!$B$22:$D$42,3,FALSE)</f>
        <v>#N/A</v>
      </c>
      <c r="G668" s="92" t="e">
        <f>VLOOKUP('Reported Performance Table'!C668,'Master List'!$B$11:$D$19,3,FALSE)</f>
        <v>#N/A</v>
      </c>
      <c r="H668" t="e">
        <f t="shared" si="20"/>
        <v>#N/A</v>
      </c>
      <c r="I668" t="e">
        <f>IF(VLOOKUP('Reported Performance Table'!E668,'Master List'!$B$45:$D$143,3,FALSE)="","No",VLOOKUP('Reported Performance Table'!E668,'Master List'!$B$45:$D$143,3,FALSE))</f>
        <v>#N/A</v>
      </c>
      <c r="J668" s="164" t="str">
        <f>IF('Reported Performance Table'!E668="","",
  IF('Reported Performance Table'!F668="Yes",
   IF('Reported Performance Table'!G668="Premium","Premium_LUNA_CCT","LUNA_CCT"),
   IF('Reported Performance Table'!C668="Outdoor Luminaires",
    IF(OR('Reported Performance Table'!E668="Fuel Pump Canopy Luminaires",'Reported Performance Table'!E668="Sports Lighting"),
     IF('Reported Performance Table'!G668="Premium","Premium_Sports_and_Fuel_Pump_CCT", "Sports_and_Fuel_Pump_CCT"),
     IF('Reported Performance Table'!G668="Premium","Premium_Outdoor_CCT","Outdoor_CCT")),
    IF('Reported Performance Table'!G668="Premium","Premium_CCT","Reported_CCT"))))</f>
        <v/>
      </c>
      <c r="K668" t="str">
        <f>IF('Reported Performance Table'!E668="","",IF(J668="LUNA_CCT",VLOOKUP('Reported Performance Table'!E668,'Master List'!$B$45:$E$143,4,FALSE),"Reported_BUG"))</f>
        <v/>
      </c>
      <c r="L668" t="str">
        <f>IF('Reported Performance Table'!E668="","",IF(AND('Reported Performance Table'!$F668="Yes",OR('Reported Performance Table'!$E668='Master List'!$B$45,'Reported Performance Table'!$E668='Master List'!$B$46,'Reported Performance Table'!$E668='Master List'!$B$47,'Reported Performance Table'!$E668='Master List'!$B$49,'Reported Performance Table'!$E668='Master List'!$B$51,'Reported Performance Table'!$E668='Master List'!$B$115,'Reported Performance Table'!$E668='Master List'!$B$118,'Reported Performance Table'!$E668='Master List'!$B$142)),"LUNA_Dimming","Dimming_Capability_and_Range"))</f>
        <v/>
      </c>
      <c r="M668" s="100" t="e">
        <f>'Reported Performance Table'!#REF!</f>
        <v>#REF!</v>
      </c>
      <c r="N668" s="100" t="e">
        <f>'Reported Performance Table'!#REF!</f>
        <v>#REF!</v>
      </c>
      <c r="O668" s="100" t="e">
        <f>'Reported Performance Table'!#REF!</f>
        <v>#REF!</v>
      </c>
      <c r="P668" t="str">
        <f t="shared" si="21"/>
        <v>No</v>
      </c>
    </row>
    <row r="669" spans="1:16" x14ac:dyDescent="0.25">
      <c r="A669" s="54">
        <v>676</v>
      </c>
      <c r="B669" s="55"/>
      <c r="D669" s="21" t="e">
        <f>VLOOKUP('Reported Performance Table'!D669,'Master List'!$B$22:$C$41,2,FALSE)</f>
        <v>#N/A</v>
      </c>
      <c r="E669" t="e">
        <f>VLOOKUP('Reported Performance Table'!E669,'Master List'!$B$45:$C$143,2,FALSE)</f>
        <v>#N/A</v>
      </c>
      <c r="F669" t="e">
        <f>VLOOKUP('Reported Performance Table'!D669,'Master List'!$B$22:$D$42,3,FALSE)</f>
        <v>#N/A</v>
      </c>
      <c r="G669" s="92" t="e">
        <f>VLOOKUP('Reported Performance Table'!C669,'Master List'!$B$11:$D$19,3,FALSE)</f>
        <v>#N/A</v>
      </c>
      <c r="H669" t="e">
        <f t="shared" si="20"/>
        <v>#N/A</v>
      </c>
      <c r="I669" t="e">
        <f>IF(VLOOKUP('Reported Performance Table'!E669,'Master List'!$B$45:$D$143,3,FALSE)="","No",VLOOKUP('Reported Performance Table'!E669,'Master List'!$B$45:$D$143,3,FALSE))</f>
        <v>#N/A</v>
      </c>
      <c r="J669" s="164" t="str">
        <f>IF('Reported Performance Table'!E669="","",
  IF('Reported Performance Table'!F669="Yes",
   IF('Reported Performance Table'!G669="Premium","Premium_LUNA_CCT","LUNA_CCT"),
   IF('Reported Performance Table'!C669="Outdoor Luminaires",
    IF(OR('Reported Performance Table'!E669="Fuel Pump Canopy Luminaires",'Reported Performance Table'!E669="Sports Lighting"),
     IF('Reported Performance Table'!G669="Premium","Premium_Sports_and_Fuel_Pump_CCT", "Sports_and_Fuel_Pump_CCT"),
     IF('Reported Performance Table'!G669="Premium","Premium_Outdoor_CCT","Outdoor_CCT")),
    IF('Reported Performance Table'!G669="Premium","Premium_CCT","Reported_CCT"))))</f>
        <v/>
      </c>
      <c r="K669" t="str">
        <f>IF('Reported Performance Table'!E669="","",IF(J669="LUNA_CCT",VLOOKUP('Reported Performance Table'!E669,'Master List'!$B$45:$E$143,4,FALSE),"Reported_BUG"))</f>
        <v/>
      </c>
      <c r="L669" t="str">
        <f>IF('Reported Performance Table'!E669="","",IF(AND('Reported Performance Table'!$F669="Yes",OR('Reported Performance Table'!$E669='Master List'!$B$45,'Reported Performance Table'!$E669='Master List'!$B$46,'Reported Performance Table'!$E669='Master List'!$B$47,'Reported Performance Table'!$E669='Master List'!$B$49,'Reported Performance Table'!$E669='Master List'!$B$51,'Reported Performance Table'!$E669='Master List'!$B$115,'Reported Performance Table'!$E669='Master List'!$B$118,'Reported Performance Table'!$E669='Master List'!$B$142)),"LUNA_Dimming","Dimming_Capability_and_Range"))</f>
        <v/>
      </c>
      <c r="M669" s="100" t="e">
        <f>'Reported Performance Table'!#REF!</f>
        <v>#REF!</v>
      </c>
      <c r="N669" s="100" t="e">
        <f>'Reported Performance Table'!#REF!</f>
        <v>#REF!</v>
      </c>
      <c r="O669" s="100" t="e">
        <f>'Reported Performance Table'!#REF!</f>
        <v>#REF!</v>
      </c>
      <c r="P669" t="str">
        <f t="shared" si="21"/>
        <v>No</v>
      </c>
    </row>
    <row r="670" spans="1:16" x14ac:dyDescent="0.25">
      <c r="A670" s="54">
        <v>677</v>
      </c>
      <c r="B670" s="55"/>
      <c r="D670" s="21" t="e">
        <f>VLOOKUP('Reported Performance Table'!D670,'Master List'!$B$22:$C$41,2,FALSE)</f>
        <v>#N/A</v>
      </c>
      <c r="E670" t="e">
        <f>VLOOKUP('Reported Performance Table'!E670,'Master List'!$B$45:$C$143,2,FALSE)</f>
        <v>#N/A</v>
      </c>
      <c r="F670" t="e">
        <f>VLOOKUP('Reported Performance Table'!D670,'Master List'!$B$22:$D$42,3,FALSE)</f>
        <v>#N/A</v>
      </c>
      <c r="G670" s="92" t="e">
        <f>VLOOKUP('Reported Performance Table'!C670,'Master List'!$B$11:$D$19,3,FALSE)</f>
        <v>#N/A</v>
      </c>
      <c r="H670" t="e">
        <f t="shared" si="20"/>
        <v>#N/A</v>
      </c>
      <c r="I670" t="e">
        <f>IF(VLOOKUP('Reported Performance Table'!E670,'Master List'!$B$45:$D$143,3,FALSE)="","No",VLOOKUP('Reported Performance Table'!E670,'Master List'!$B$45:$D$143,3,FALSE))</f>
        <v>#N/A</v>
      </c>
      <c r="J670" s="164" t="str">
        <f>IF('Reported Performance Table'!E670="","",
  IF('Reported Performance Table'!F670="Yes",
   IF('Reported Performance Table'!G670="Premium","Premium_LUNA_CCT","LUNA_CCT"),
   IF('Reported Performance Table'!C670="Outdoor Luminaires",
    IF(OR('Reported Performance Table'!E670="Fuel Pump Canopy Luminaires",'Reported Performance Table'!E670="Sports Lighting"),
     IF('Reported Performance Table'!G670="Premium","Premium_Sports_and_Fuel_Pump_CCT", "Sports_and_Fuel_Pump_CCT"),
     IF('Reported Performance Table'!G670="Premium","Premium_Outdoor_CCT","Outdoor_CCT")),
    IF('Reported Performance Table'!G670="Premium","Premium_CCT","Reported_CCT"))))</f>
        <v/>
      </c>
      <c r="K670" t="str">
        <f>IF('Reported Performance Table'!E670="","",IF(J670="LUNA_CCT",VLOOKUP('Reported Performance Table'!E670,'Master List'!$B$45:$E$143,4,FALSE),"Reported_BUG"))</f>
        <v/>
      </c>
      <c r="L670" t="str">
        <f>IF('Reported Performance Table'!E670="","",IF(AND('Reported Performance Table'!$F670="Yes",OR('Reported Performance Table'!$E670='Master List'!$B$45,'Reported Performance Table'!$E670='Master List'!$B$46,'Reported Performance Table'!$E670='Master List'!$B$47,'Reported Performance Table'!$E670='Master List'!$B$49,'Reported Performance Table'!$E670='Master List'!$B$51,'Reported Performance Table'!$E670='Master List'!$B$115,'Reported Performance Table'!$E670='Master List'!$B$118,'Reported Performance Table'!$E670='Master List'!$B$142)),"LUNA_Dimming","Dimming_Capability_and_Range"))</f>
        <v/>
      </c>
      <c r="M670" s="100" t="e">
        <f>'Reported Performance Table'!#REF!</f>
        <v>#REF!</v>
      </c>
      <c r="N670" s="100" t="e">
        <f>'Reported Performance Table'!#REF!</f>
        <v>#REF!</v>
      </c>
      <c r="O670" s="100" t="e">
        <f>'Reported Performance Table'!#REF!</f>
        <v>#REF!</v>
      </c>
      <c r="P670" t="str">
        <f t="shared" si="21"/>
        <v>No</v>
      </c>
    </row>
    <row r="671" spans="1:16" x14ac:dyDescent="0.25">
      <c r="A671" s="54">
        <v>678</v>
      </c>
      <c r="B671" s="55"/>
      <c r="D671" s="21" t="e">
        <f>VLOOKUP('Reported Performance Table'!D671,'Master List'!$B$22:$C$41,2,FALSE)</f>
        <v>#N/A</v>
      </c>
      <c r="E671" t="e">
        <f>VLOOKUP('Reported Performance Table'!E671,'Master List'!$B$45:$C$143,2,FALSE)</f>
        <v>#N/A</v>
      </c>
      <c r="F671" t="e">
        <f>VLOOKUP('Reported Performance Table'!D671,'Master List'!$B$22:$D$42,3,FALSE)</f>
        <v>#N/A</v>
      </c>
      <c r="G671" s="92" t="e">
        <f>VLOOKUP('Reported Performance Table'!C671,'Master List'!$B$11:$D$19,3,FALSE)</f>
        <v>#N/A</v>
      </c>
      <c r="H671" t="e">
        <f t="shared" si="20"/>
        <v>#N/A</v>
      </c>
      <c r="I671" t="e">
        <f>IF(VLOOKUP('Reported Performance Table'!E671,'Master List'!$B$45:$D$143,3,FALSE)="","No",VLOOKUP('Reported Performance Table'!E671,'Master List'!$B$45:$D$143,3,FALSE))</f>
        <v>#N/A</v>
      </c>
      <c r="J671" s="164" t="str">
        <f>IF('Reported Performance Table'!E671="","",
  IF('Reported Performance Table'!F671="Yes",
   IF('Reported Performance Table'!G671="Premium","Premium_LUNA_CCT","LUNA_CCT"),
   IF('Reported Performance Table'!C671="Outdoor Luminaires",
    IF(OR('Reported Performance Table'!E671="Fuel Pump Canopy Luminaires",'Reported Performance Table'!E671="Sports Lighting"),
     IF('Reported Performance Table'!G671="Premium","Premium_Sports_and_Fuel_Pump_CCT", "Sports_and_Fuel_Pump_CCT"),
     IF('Reported Performance Table'!G671="Premium","Premium_Outdoor_CCT","Outdoor_CCT")),
    IF('Reported Performance Table'!G671="Premium","Premium_CCT","Reported_CCT"))))</f>
        <v/>
      </c>
      <c r="K671" t="str">
        <f>IF('Reported Performance Table'!E671="","",IF(J671="LUNA_CCT",VLOOKUP('Reported Performance Table'!E671,'Master List'!$B$45:$E$143,4,FALSE),"Reported_BUG"))</f>
        <v/>
      </c>
      <c r="L671" t="str">
        <f>IF('Reported Performance Table'!E671="","",IF(AND('Reported Performance Table'!$F671="Yes",OR('Reported Performance Table'!$E671='Master List'!$B$45,'Reported Performance Table'!$E671='Master List'!$B$46,'Reported Performance Table'!$E671='Master List'!$B$47,'Reported Performance Table'!$E671='Master List'!$B$49,'Reported Performance Table'!$E671='Master List'!$B$51,'Reported Performance Table'!$E671='Master List'!$B$115,'Reported Performance Table'!$E671='Master List'!$B$118,'Reported Performance Table'!$E671='Master List'!$B$142)),"LUNA_Dimming","Dimming_Capability_and_Range"))</f>
        <v/>
      </c>
      <c r="M671" s="100" t="e">
        <f>'Reported Performance Table'!#REF!</f>
        <v>#REF!</v>
      </c>
      <c r="N671" s="100" t="e">
        <f>'Reported Performance Table'!#REF!</f>
        <v>#REF!</v>
      </c>
      <c r="O671" s="100" t="e">
        <f>'Reported Performance Table'!#REF!</f>
        <v>#REF!</v>
      </c>
      <c r="P671" t="str">
        <f t="shared" si="21"/>
        <v>No</v>
      </c>
    </row>
    <row r="672" spans="1:16" x14ac:dyDescent="0.25">
      <c r="A672" s="54">
        <v>679</v>
      </c>
      <c r="B672" s="55"/>
      <c r="D672" s="21" t="e">
        <f>VLOOKUP('Reported Performance Table'!D672,'Master List'!$B$22:$C$41,2,FALSE)</f>
        <v>#N/A</v>
      </c>
      <c r="E672" t="e">
        <f>VLOOKUP('Reported Performance Table'!E672,'Master List'!$B$45:$C$143,2,FALSE)</f>
        <v>#N/A</v>
      </c>
      <c r="F672" t="e">
        <f>VLOOKUP('Reported Performance Table'!D672,'Master List'!$B$22:$D$42,3,FALSE)</f>
        <v>#N/A</v>
      </c>
      <c r="G672" s="92" t="e">
        <f>VLOOKUP('Reported Performance Table'!C672,'Master List'!$B$11:$D$19,3,FALSE)</f>
        <v>#N/A</v>
      </c>
      <c r="H672" t="e">
        <f t="shared" si="20"/>
        <v>#N/A</v>
      </c>
      <c r="I672" t="e">
        <f>IF(VLOOKUP('Reported Performance Table'!E672,'Master List'!$B$45:$D$143,3,FALSE)="","No",VLOOKUP('Reported Performance Table'!E672,'Master List'!$B$45:$D$143,3,FALSE))</f>
        <v>#N/A</v>
      </c>
      <c r="J672" s="164" t="str">
        <f>IF('Reported Performance Table'!E672="","",
  IF('Reported Performance Table'!F672="Yes",
   IF('Reported Performance Table'!G672="Premium","Premium_LUNA_CCT","LUNA_CCT"),
   IF('Reported Performance Table'!C672="Outdoor Luminaires",
    IF(OR('Reported Performance Table'!E672="Fuel Pump Canopy Luminaires",'Reported Performance Table'!E672="Sports Lighting"),
     IF('Reported Performance Table'!G672="Premium","Premium_Sports_and_Fuel_Pump_CCT", "Sports_and_Fuel_Pump_CCT"),
     IF('Reported Performance Table'!G672="Premium","Premium_Outdoor_CCT","Outdoor_CCT")),
    IF('Reported Performance Table'!G672="Premium","Premium_CCT","Reported_CCT"))))</f>
        <v/>
      </c>
      <c r="K672" t="str">
        <f>IF('Reported Performance Table'!E672="","",IF(J672="LUNA_CCT",VLOOKUP('Reported Performance Table'!E672,'Master List'!$B$45:$E$143,4,FALSE),"Reported_BUG"))</f>
        <v/>
      </c>
      <c r="L672" t="str">
        <f>IF('Reported Performance Table'!E672="","",IF(AND('Reported Performance Table'!$F672="Yes",OR('Reported Performance Table'!$E672='Master List'!$B$45,'Reported Performance Table'!$E672='Master List'!$B$46,'Reported Performance Table'!$E672='Master List'!$B$47,'Reported Performance Table'!$E672='Master List'!$B$49,'Reported Performance Table'!$E672='Master List'!$B$51,'Reported Performance Table'!$E672='Master List'!$B$115,'Reported Performance Table'!$E672='Master List'!$B$118,'Reported Performance Table'!$E672='Master List'!$B$142)),"LUNA_Dimming","Dimming_Capability_and_Range"))</f>
        <v/>
      </c>
      <c r="M672" s="100" t="e">
        <f>'Reported Performance Table'!#REF!</f>
        <v>#REF!</v>
      </c>
      <c r="N672" s="100" t="e">
        <f>'Reported Performance Table'!#REF!</f>
        <v>#REF!</v>
      </c>
      <c r="O672" s="100" t="e">
        <f>'Reported Performance Table'!#REF!</f>
        <v>#REF!</v>
      </c>
      <c r="P672" t="str">
        <f t="shared" si="21"/>
        <v>No</v>
      </c>
    </row>
    <row r="673" spans="1:16" x14ac:dyDescent="0.25">
      <c r="A673" s="54">
        <v>680</v>
      </c>
      <c r="B673" s="55"/>
      <c r="D673" s="21" t="e">
        <f>VLOOKUP('Reported Performance Table'!D673,'Master List'!$B$22:$C$41,2,FALSE)</f>
        <v>#N/A</v>
      </c>
      <c r="E673" t="e">
        <f>VLOOKUP('Reported Performance Table'!E673,'Master List'!$B$45:$C$143,2,FALSE)</f>
        <v>#N/A</v>
      </c>
      <c r="F673" t="e">
        <f>VLOOKUP('Reported Performance Table'!D673,'Master List'!$B$22:$D$42,3,FALSE)</f>
        <v>#N/A</v>
      </c>
      <c r="G673" s="92" t="e">
        <f>VLOOKUP('Reported Performance Table'!C673,'Master List'!$B$11:$D$19,3,FALSE)</f>
        <v>#N/A</v>
      </c>
      <c r="H673" t="e">
        <f t="shared" si="20"/>
        <v>#N/A</v>
      </c>
      <c r="I673" t="e">
        <f>IF(VLOOKUP('Reported Performance Table'!E673,'Master List'!$B$45:$D$143,3,FALSE)="","No",VLOOKUP('Reported Performance Table'!E673,'Master List'!$B$45:$D$143,3,FALSE))</f>
        <v>#N/A</v>
      </c>
      <c r="J673" s="164" t="str">
        <f>IF('Reported Performance Table'!E673="","",
  IF('Reported Performance Table'!F673="Yes",
   IF('Reported Performance Table'!G673="Premium","Premium_LUNA_CCT","LUNA_CCT"),
   IF('Reported Performance Table'!C673="Outdoor Luminaires",
    IF(OR('Reported Performance Table'!E673="Fuel Pump Canopy Luminaires",'Reported Performance Table'!E673="Sports Lighting"),
     IF('Reported Performance Table'!G673="Premium","Premium_Sports_and_Fuel_Pump_CCT", "Sports_and_Fuel_Pump_CCT"),
     IF('Reported Performance Table'!G673="Premium","Premium_Outdoor_CCT","Outdoor_CCT")),
    IF('Reported Performance Table'!G673="Premium","Premium_CCT","Reported_CCT"))))</f>
        <v/>
      </c>
      <c r="K673" t="str">
        <f>IF('Reported Performance Table'!E673="","",IF(J673="LUNA_CCT",VLOOKUP('Reported Performance Table'!E673,'Master List'!$B$45:$E$143,4,FALSE),"Reported_BUG"))</f>
        <v/>
      </c>
      <c r="L673" t="str">
        <f>IF('Reported Performance Table'!E673="","",IF(AND('Reported Performance Table'!$F673="Yes",OR('Reported Performance Table'!$E673='Master List'!$B$45,'Reported Performance Table'!$E673='Master List'!$B$46,'Reported Performance Table'!$E673='Master List'!$B$47,'Reported Performance Table'!$E673='Master List'!$B$49,'Reported Performance Table'!$E673='Master List'!$B$51,'Reported Performance Table'!$E673='Master List'!$B$115,'Reported Performance Table'!$E673='Master List'!$B$118,'Reported Performance Table'!$E673='Master List'!$B$142)),"LUNA_Dimming","Dimming_Capability_and_Range"))</f>
        <v/>
      </c>
      <c r="M673" s="100" t="e">
        <f>'Reported Performance Table'!#REF!</f>
        <v>#REF!</v>
      </c>
      <c r="N673" s="100" t="e">
        <f>'Reported Performance Table'!#REF!</f>
        <v>#REF!</v>
      </c>
      <c r="O673" s="100" t="e">
        <f>'Reported Performance Table'!#REF!</f>
        <v>#REF!</v>
      </c>
      <c r="P673" t="str">
        <f t="shared" si="21"/>
        <v>No</v>
      </c>
    </row>
    <row r="674" spans="1:16" x14ac:dyDescent="0.25">
      <c r="A674" s="54">
        <v>681</v>
      </c>
      <c r="B674" s="55"/>
      <c r="D674" s="21" t="e">
        <f>VLOOKUP('Reported Performance Table'!D674,'Master List'!$B$22:$C$41,2,FALSE)</f>
        <v>#N/A</v>
      </c>
      <c r="E674" t="e">
        <f>VLOOKUP('Reported Performance Table'!E674,'Master List'!$B$45:$C$143,2,FALSE)</f>
        <v>#N/A</v>
      </c>
      <c r="F674" t="e">
        <f>VLOOKUP('Reported Performance Table'!D674,'Master List'!$B$22:$D$42,3,FALSE)</f>
        <v>#N/A</v>
      </c>
      <c r="G674" s="92" t="e">
        <f>VLOOKUP('Reported Performance Table'!C674,'Master List'!$B$11:$D$19,3,FALSE)</f>
        <v>#N/A</v>
      </c>
      <c r="H674" t="e">
        <f t="shared" si="20"/>
        <v>#N/A</v>
      </c>
      <c r="I674" t="e">
        <f>IF(VLOOKUP('Reported Performance Table'!E674,'Master List'!$B$45:$D$143,3,FALSE)="","No",VLOOKUP('Reported Performance Table'!E674,'Master List'!$B$45:$D$143,3,FALSE))</f>
        <v>#N/A</v>
      </c>
      <c r="J674" s="164" t="str">
        <f>IF('Reported Performance Table'!E674="","",
  IF('Reported Performance Table'!F674="Yes",
   IF('Reported Performance Table'!G674="Premium","Premium_LUNA_CCT","LUNA_CCT"),
   IF('Reported Performance Table'!C674="Outdoor Luminaires",
    IF(OR('Reported Performance Table'!E674="Fuel Pump Canopy Luminaires",'Reported Performance Table'!E674="Sports Lighting"),
     IF('Reported Performance Table'!G674="Premium","Premium_Sports_and_Fuel_Pump_CCT", "Sports_and_Fuel_Pump_CCT"),
     IF('Reported Performance Table'!G674="Premium","Premium_Outdoor_CCT","Outdoor_CCT")),
    IF('Reported Performance Table'!G674="Premium","Premium_CCT","Reported_CCT"))))</f>
        <v/>
      </c>
      <c r="K674" t="str">
        <f>IF('Reported Performance Table'!E674="","",IF(J674="LUNA_CCT",VLOOKUP('Reported Performance Table'!E674,'Master List'!$B$45:$E$143,4,FALSE),"Reported_BUG"))</f>
        <v/>
      </c>
      <c r="L674" t="str">
        <f>IF('Reported Performance Table'!E674="","",IF(AND('Reported Performance Table'!$F674="Yes",OR('Reported Performance Table'!$E674='Master List'!$B$45,'Reported Performance Table'!$E674='Master List'!$B$46,'Reported Performance Table'!$E674='Master List'!$B$47,'Reported Performance Table'!$E674='Master List'!$B$49,'Reported Performance Table'!$E674='Master List'!$B$51,'Reported Performance Table'!$E674='Master List'!$B$115,'Reported Performance Table'!$E674='Master List'!$B$118,'Reported Performance Table'!$E674='Master List'!$B$142)),"LUNA_Dimming","Dimming_Capability_and_Range"))</f>
        <v/>
      </c>
      <c r="M674" s="100" t="e">
        <f>'Reported Performance Table'!#REF!</f>
        <v>#REF!</v>
      </c>
      <c r="N674" s="100" t="e">
        <f>'Reported Performance Table'!#REF!</f>
        <v>#REF!</v>
      </c>
      <c r="O674" s="100" t="e">
        <f>'Reported Performance Table'!#REF!</f>
        <v>#REF!</v>
      </c>
      <c r="P674" t="str">
        <f t="shared" si="21"/>
        <v>No</v>
      </c>
    </row>
    <row r="675" spans="1:16" x14ac:dyDescent="0.25">
      <c r="A675" s="54">
        <v>682</v>
      </c>
      <c r="B675" s="55"/>
      <c r="D675" s="21" t="e">
        <f>VLOOKUP('Reported Performance Table'!D675,'Master List'!$B$22:$C$41,2,FALSE)</f>
        <v>#N/A</v>
      </c>
      <c r="E675" t="e">
        <f>VLOOKUP('Reported Performance Table'!E675,'Master List'!$B$45:$C$143,2,FALSE)</f>
        <v>#N/A</v>
      </c>
      <c r="F675" t="e">
        <f>VLOOKUP('Reported Performance Table'!D675,'Master List'!$B$22:$D$42,3,FALSE)</f>
        <v>#N/A</v>
      </c>
      <c r="G675" s="92" t="e">
        <f>VLOOKUP('Reported Performance Table'!C675,'Master List'!$B$11:$D$19,3,FALSE)</f>
        <v>#N/A</v>
      </c>
      <c r="H675" t="e">
        <f t="shared" si="20"/>
        <v>#N/A</v>
      </c>
      <c r="I675" t="e">
        <f>IF(VLOOKUP('Reported Performance Table'!E675,'Master List'!$B$45:$D$143,3,FALSE)="","No",VLOOKUP('Reported Performance Table'!E675,'Master List'!$B$45:$D$143,3,FALSE))</f>
        <v>#N/A</v>
      </c>
      <c r="J675" s="164" t="str">
        <f>IF('Reported Performance Table'!E675="","",
  IF('Reported Performance Table'!F675="Yes",
   IF('Reported Performance Table'!G675="Premium","Premium_LUNA_CCT","LUNA_CCT"),
   IF('Reported Performance Table'!C675="Outdoor Luminaires",
    IF(OR('Reported Performance Table'!E675="Fuel Pump Canopy Luminaires",'Reported Performance Table'!E675="Sports Lighting"),
     IF('Reported Performance Table'!G675="Premium","Premium_Sports_and_Fuel_Pump_CCT", "Sports_and_Fuel_Pump_CCT"),
     IF('Reported Performance Table'!G675="Premium","Premium_Outdoor_CCT","Outdoor_CCT")),
    IF('Reported Performance Table'!G675="Premium","Premium_CCT","Reported_CCT"))))</f>
        <v/>
      </c>
      <c r="K675" t="str">
        <f>IF('Reported Performance Table'!E675="","",IF(J675="LUNA_CCT",VLOOKUP('Reported Performance Table'!E675,'Master List'!$B$45:$E$143,4,FALSE),"Reported_BUG"))</f>
        <v/>
      </c>
      <c r="L675" t="str">
        <f>IF('Reported Performance Table'!E675="","",IF(AND('Reported Performance Table'!$F675="Yes",OR('Reported Performance Table'!$E675='Master List'!$B$45,'Reported Performance Table'!$E675='Master List'!$B$46,'Reported Performance Table'!$E675='Master List'!$B$47,'Reported Performance Table'!$E675='Master List'!$B$49,'Reported Performance Table'!$E675='Master List'!$B$51,'Reported Performance Table'!$E675='Master List'!$B$115,'Reported Performance Table'!$E675='Master List'!$B$118,'Reported Performance Table'!$E675='Master List'!$B$142)),"LUNA_Dimming","Dimming_Capability_and_Range"))</f>
        <v/>
      </c>
      <c r="M675" s="100" t="e">
        <f>'Reported Performance Table'!#REF!</f>
        <v>#REF!</v>
      </c>
      <c r="N675" s="100" t="e">
        <f>'Reported Performance Table'!#REF!</f>
        <v>#REF!</v>
      </c>
      <c r="O675" s="100" t="e">
        <f>'Reported Performance Table'!#REF!</f>
        <v>#REF!</v>
      </c>
      <c r="P675" t="str">
        <f t="shared" si="21"/>
        <v>No</v>
      </c>
    </row>
    <row r="676" spans="1:16" x14ac:dyDescent="0.25">
      <c r="A676" s="54">
        <v>683</v>
      </c>
      <c r="B676" s="55"/>
      <c r="D676" s="21" t="e">
        <f>VLOOKUP('Reported Performance Table'!D676,'Master List'!$B$22:$C$41,2,FALSE)</f>
        <v>#N/A</v>
      </c>
      <c r="E676" t="e">
        <f>VLOOKUP('Reported Performance Table'!E676,'Master List'!$B$45:$C$143,2,FALSE)</f>
        <v>#N/A</v>
      </c>
      <c r="F676" t="e">
        <f>VLOOKUP('Reported Performance Table'!D676,'Master List'!$B$22:$D$42,3,FALSE)</f>
        <v>#N/A</v>
      </c>
      <c r="G676" s="92" t="e">
        <f>VLOOKUP('Reported Performance Table'!C676,'Master List'!$B$11:$D$19,3,FALSE)</f>
        <v>#N/A</v>
      </c>
      <c r="H676" t="e">
        <f t="shared" si="20"/>
        <v>#N/A</v>
      </c>
      <c r="I676" t="e">
        <f>IF(VLOOKUP('Reported Performance Table'!E676,'Master List'!$B$45:$D$143,3,FALSE)="","No",VLOOKUP('Reported Performance Table'!E676,'Master List'!$B$45:$D$143,3,FALSE))</f>
        <v>#N/A</v>
      </c>
      <c r="J676" s="164" t="str">
        <f>IF('Reported Performance Table'!E676="","",
  IF('Reported Performance Table'!F676="Yes",
   IF('Reported Performance Table'!G676="Premium","Premium_LUNA_CCT","LUNA_CCT"),
   IF('Reported Performance Table'!C676="Outdoor Luminaires",
    IF(OR('Reported Performance Table'!E676="Fuel Pump Canopy Luminaires",'Reported Performance Table'!E676="Sports Lighting"),
     IF('Reported Performance Table'!G676="Premium","Premium_Sports_and_Fuel_Pump_CCT", "Sports_and_Fuel_Pump_CCT"),
     IF('Reported Performance Table'!G676="Premium","Premium_Outdoor_CCT","Outdoor_CCT")),
    IF('Reported Performance Table'!G676="Premium","Premium_CCT","Reported_CCT"))))</f>
        <v/>
      </c>
      <c r="K676" t="str">
        <f>IF('Reported Performance Table'!E676="","",IF(J676="LUNA_CCT",VLOOKUP('Reported Performance Table'!E676,'Master List'!$B$45:$E$143,4,FALSE),"Reported_BUG"))</f>
        <v/>
      </c>
      <c r="L676" t="str">
        <f>IF('Reported Performance Table'!E676="","",IF(AND('Reported Performance Table'!$F676="Yes",OR('Reported Performance Table'!$E676='Master List'!$B$45,'Reported Performance Table'!$E676='Master List'!$B$46,'Reported Performance Table'!$E676='Master List'!$B$47,'Reported Performance Table'!$E676='Master List'!$B$49,'Reported Performance Table'!$E676='Master List'!$B$51,'Reported Performance Table'!$E676='Master List'!$B$115,'Reported Performance Table'!$E676='Master List'!$B$118,'Reported Performance Table'!$E676='Master List'!$B$142)),"LUNA_Dimming","Dimming_Capability_and_Range"))</f>
        <v/>
      </c>
      <c r="M676" s="100" t="e">
        <f>'Reported Performance Table'!#REF!</f>
        <v>#REF!</v>
      </c>
      <c r="N676" s="100" t="e">
        <f>'Reported Performance Table'!#REF!</f>
        <v>#REF!</v>
      </c>
      <c r="O676" s="100" t="e">
        <f>'Reported Performance Table'!#REF!</f>
        <v>#REF!</v>
      </c>
      <c r="P676" t="str">
        <f t="shared" si="21"/>
        <v>No</v>
      </c>
    </row>
    <row r="677" spans="1:16" x14ac:dyDescent="0.25">
      <c r="A677" s="54">
        <v>684</v>
      </c>
      <c r="B677" s="55"/>
      <c r="D677" s="21" t="e">
        <f>VLOOKUP('Reported Performance Table'!D677,'Master List'!$B$22:$C$41,2,FALSE)</f>
        <v>#N/A</v>
      </c>
      <c r="E677" t="e">
        <f>VLOOKUP('Reported Performance Table'!E677,'Master List'!$B$45:$C$143,2,FALSE)</f>
        <v>#N/A</v>
      </c>
      <c r="F677" t="e">
        <f>VLOOKUP('Reported Performance Table'!D677,'Master List'!$B$22:$D$42,3,FALSE)</f>
        <v>#N/A</v>
      </c>
      <c r="G677" s="92" t="e">
        <f>VLOOKUP('Reported Performance Table'!C677,'Master List'!$B$11:$D$19,3,FALSE)</f>
        <v>#N/A</v>
      </c>
      <c r="H677" t="e">
        <f t="shared" si="20"/>
        <v>#N/A</v>
      </c>
      <c r="I677" t="e">
        <f>IF(VLOOKUP('Reported Performance Table'!E677,'Master List'!$B$45:$D$143,3,FALSE)="","No",VLOOKUP('Reported Performance Table'!E677,'Master List'!$B$45:$D$143,3,FALSE))</f>
        <v>#N/A</v>
      </c>
      <c r="J677" s="164" t="str">
        <f>IF('Reported Performance Table'!E677="","",
  IF('Reported Performance Table'!F677="Yes",
   IF('Reported Performance Table'!G677="Premium","Premium_LUNA_CCT","LUNA_CCT"),
   IF('Reported Performance Table'!C677="Outdoor Luminaires",
    IF(OR('Reported Performance Table'!E677="Fuel Pump Canopy Luminaires",'Reported Performance Table'!E677="Sports Lighting"),
     IF('Reported Performance Table'!G677="Premium","Premium_Sports_and_Fuel_Pump_CCT", "Sports_and_Fuel_Pump_CCT"),
     IF('Reported Performance Table'!G677="Premium","Premium_Outdoor_CCT","Outdoor_CCT")),
    IF('Reported Performance Table'!G677="Premium","Premium_CCT","Reported_CCT"))))</f>
        <v/>
      </c>
      <c r="K677" t="str">
        <f>IF('Reported Performance Table'!E677="","",IF(J677="LUNA_CCT",VLOOKUP('Reported Performance Table'!E677,'Master List'!$B$45:$E$143,4,FALSE),"Reported_BUG"))</f>
        <v/>
      </c>
      <c r="L677" t="str">
        <f>IF('Reported Performance Table'!E677="","",IF(AND('Reported Performance Table'!$F677="Yes",OR('Reported Performance Table'!$E677='Master List'!$B$45,'Reported Performance Table'!$E677='Master List'!$B$46,'Reported Performance Table'!$E677='Master List'!$B$47,'Reported Performance Table'!$E677='Master List'!$B$49,'Reported Performance Table'!$E677='Master List'!$B$51,'Reported Performance Table'!$E677='Master List'!$B$115,'Reported Performance Table'!$E677='Master List'!$B$118,'Reported Performance Table'!$E677='Master List'!$B$142)),"LUNA_Dimming","Dimming_Capability_and_Range"))</f>
        <v/>
      </c>
      <c r="M677" s="100" t="e">
        <f>'Reported Performance Table'!#REF!</f>
        <v>#REF!</v>
      </c>
      <c r="N677" s="100" t="e">
        <f>'Reported Performance Table'!#REF!</f>
        <v>#REF!</v>
      </c>
      <c r="O677" s="100" t="e">
        <f>'Reported Performance Table'!#REF!</f>
        <v>#REF!</v>
      </c>
      <c r="P677" t="str">
        <f t="shared" si="21"/>
        <v>No</v>
      </c>
    </row>
    <row r="678" spans="1:16" x14ac:dyDescent="0.25">
      <c r="A678" s="54">
        <v>685</v>
      </c>
      <c r="B678" s="55"/>
      <c r="D678" s="21" t="e">
        <f>VLOOKUP('Reported Performance Table'!D678,'Master List'!$B$22:$C$41,2,FALSE)</f>
        <v>#N/A</v>
      </c>
      <c r="E678" t="e">
        <f>VLOOKUP('Reported Performance Table'!E678,'Master List'!$B$45:$C$143,2,FALSE)</f>
        <v>#N/A</v>
      </c>
      <c r="F678" t="e">
        <f>VLOOKUP('Reported Performance Table'!D678,'Master List'!$B$22:$D$42,3,FALSE)</f>
        <v>#N/A</v>
      </c>
      <c r="G678" s="92" t="e">
        <f>VLOOKUP('Reported Performance Table'!C678,'Master List'!$B$11:$D$19,3,FALSE)</f>
        <v>#N/A</v>
      </c>
      <c r="H678" t="e">
        <f t="shared" si="20"/>
        <v>#N/A</v>
      </c>
      <c r="I678" t="e">
        <f>IF(VLOOKUP('Reported Performance Table'!E678,'Master List'!$B$45:$D$143,3,FALSE)="","No",VLOOKUP('Reported Performance Table'!E678,'Master List'!$B$45:$D$143,3,FALSE))</f>
        <v>#N/A</v>
      </c>
      <c r="J678" s="164" t="str">
        <f>IF('Reported Performance Table'!E678="","",
  IF('Reported Performance Table'!F678="Yes",
   IF('Reported Performance Table'!G678="Premium","Premium_LUNA_CCT","LUNA_CCT"),
   IF('Reported Performance Table'!C678="Outdoor Luminaires",
    IF(OR('Reported Performance Table'!E678="Fuel Pump Canopy Luminaires",'Reported Performance Table'!E678="Sports Lighting"),
     IF('Reported Performance Table'!G678="Premium","Premium_Sports_and_Fuel_Pump_CCT", "Sports_and_Fuel_Pump_CCT"),
     IF('Reported Performance Table'!G678="Premium","Premium_Outdoor_CCT","Outdoor_CCT")),
    IF('Reported Performance Table'!G678="Premium","Premium_CCT","Reported_CCT"))))</f>
        <v/>
      </c>
      <c r="K678" t="str">
        <f>IF('Reported Performance Table'!E678="","",IF(J678="LUNA_CCT",VLOOKUP('Reported Performance Table'!E678,'Master List'!$B$45:$E$143,4,FALSE),"Reported_BUG"))</f>
        <v/>
      </c>
      <c r="L678" t="str">
        <f>IF('Reported Performance Table'!E678="","",IF(AND('Reported Performance Table'!$F678="Yes",OR('Reported Performance Table'!$E678='Master List'!$B$45,'Reported Performance Table'!$E678='Master List'!$B$46,'Reported Performance Table'!$E678='Master List'!$B$47,'Reported Performance Table'!$E678='Master List'!$B$49,'Reported Performance Table'!$E678='Master List'!$B$51,'Reported Performance Table'!$E678='Master List'!$B$115,'Reported Performance Table'!$E678='Master List'!$B$118,'Reported Performance Table'!$E678='Master List'!$B$142)),"LUNA_Dimming","Dimming_Capability_and_Range"))</f>
        <v/>
      </c>
      <c r="M678" s="100" t="e">
        <f>'Reported Performance Table'!#REF!</f>
        <v>#REF!</v>
      </c>
      <c r="N678" s="100" t="e">
        <f>'Reported Performance Table'!#REF!</f>
        <v>#REF!</v>
      </c>
      <c r="O678" s="100" t="e">
        <f>'Reported Performance Table'!#REF!</f>
        <v>#REF!</v>
      </c>
      <c r="P678" t="str">
        <f t="shared" si="21"/>
        <v>No</v>
      </c>
    </row>
    <row r="679" spans="1:16" x14ac:dyDescent="0.25">
      <c r="A679" s="54">
        <v>686</v>
      </c>
      <c r="B679" s="55"/>
      <c r="D679" s="21" t="e">
        <f>VLOOKUP('Reported Performance Table'!D679,'Master List'!$B$22:$C$41,2,FALSE)</f>
        <v>#N/A</v>
      </c>
      <c r="E679" t="e">
        <f>VLOOKUP('Reported Performance Table'!E679,'Master List'!$B$45:$C$143,2,FALSE)</f>
        <v>#N/A</v>
      </c>
      <c r="F679" t="e">
        <f>VLOOKUP('Reported Performance Table'!D679,'Master List'!$B$22:$D$42,3,FALSE)</f>
        <v>#N/A</v>
      </c>
      <c r="G679" s="92" t="e">
        <f>VLOOKUP('Reported Performance Table'!C679,'Master List'!$B$11:$D$19,3,FALSE)</f>
        <v>#N/A</v>
      </c>
      <c r="H679" t="e">
        <f t="shared" si="20"/>
        <v>#N/A</v>
      </c>
      <c r="I679" t="e">
        <f>IF(VLOOKUP('Reported Performance Table'!E679,'Master List'!$B$45:$D$143,3,FALSE)="","No",VLOOKUP('Reported Performance Table'!E679,'Master List'!$B$45:$D$143,3,FALSE))</f>
        <v>#N/A</v>
      </c>
      <c r="J679" s="164" t="str">
        <f>IF('Reported Performance Table'!E679="","",
  IF('Reported Performance Table'!F679="Yes",
   IF('Reported Performance Table'!G679="Premium","Premium_LUNA_CCT","LUNA_CCT"),
   IF('Reported Performance Table'!C679="Outdoor Luminaires",
    IF(OR('Reported Performance Table'!E679="Fuel Pump Canopy Luminaires",'Reported Performance Table'!E679="Sports Lighting"),
     IF('Reported Performance Table'!G679="Premium","Premium_Sports_and_Fuel_Pump_CCT", "Sports_and_Fuel_Pump_CCT"),
     IF('Reported Performance Table'!G679="Premium","Premium_Outdoor_CCT","Outdoor_CCT")),
    IF('Reported Performance Table'!G679="Premium","Premium_CCT","Reported_CCT"))))</f>
        <v/>
      </c>
      <c r="K679" t="str">
        <f>IF('Reported Performance Table'!E679="","",IF(J679="LUNA_CCT",VLOOKUP('Reported Performance Table'!E679,'Master List'!$B$45:$E$143,4,FALSE),"Reported_BUG"))</f>
        <v/>
      </c>
      <c r="L679" t="str">
        <f>IF('Reported Performance Table'!E679="","",IF(AND('Reported Performance Table'!$F679="Yes",OR('Reported Performance Table'!$E679='Master List'!$B$45,'Reported Performance Table'!$E679='Master List'!$B$46,'Reported Performance Table'!$E679='Master List'!$B$47,'Reported Performance Table'!$E679='Master List'!$B$49,'Reported Performance Table'!$E679='Master List'!$B$51,'Reported Performance Table'!$E679='Master List'!$B$115,'Reported Performance Table'!$E679='Master List'!$B$118,'Reported Performance Table'!$E679='Master List'!$B$142)),"LUNA_Dimming","Dimming_Capability_and_Range"))</f>
        <v/>
      </c>
      <c r="M679" s="100" t="e">
        <f>'Reported Performance Table'!#REF!</f>
        <v>#REF!</v>
      </c>
      <c r="N679" s="100" t="e">
        <f>'Reported Performance Table'!#REF!</f>
        <v>#REF!</v>
      </c>
      <c r="O679" s="100" t="e">
        <f>'Reported Performance Table'!#REF!</f>
        <v>#REF!</v>
      </c>
      <c r="P679" t="str">
        <f t="shared" si="21"/>
        <v>No</v>
      </c>
    </row>
    <row r="680" spans="1:16" x14ac:dyDescent="0.25">
      <c r="A680" s="54">
        <v>687</v>
      </c>
      <c r="B680" s="55"/>
      <c r="D680" s="21" t="e">
        <f>VLOOKUP('Reported Performance Table'!D680,'Master List'!$B$22:$C$41,2,FALSE)</f>
        <v>#N/A</v>
      </c>
      <c r="E680" t="e">
        <f>VLOOKUP('Reported Performance Table'!E680,'Master List'!$B$45:$C$143,2,FALSE)</f>
        <v>#N/A</v>
      </c>
      <c r="F680" t="e">
        <f>VLOOKUP('Reported Performance Table'!D680,'Master List'!$B$22:$D$42,3,FALSE)</f>
        <v>#N/A</v>
      </c>
      <c r="G680" s="92" t="e">
        <f>VLOOKUP('Reported Performance Table'!C680,'Master List'!$B$11:$D$19,3,FALSE)</f>
        <v>#N/A</v>
      </c>
      <c r="H680" t="e">
        <f t="shared" si="20"/>
        <v>#N/A</v>
      </c>
      <c r="I680" t="e">
        <f>IF(VLOOKUP('Reported Performance Table'!E680,'Master List'!$B$45:$D$143,3,FALSE)="","No",VLOOKUP('Reported Performance Table'!E680,'Master List'!$B$45:$D$143,3,FALSE))</f>
        <v>#N/A</v>
      </c>
      <c r="J680" s="164" t="str">
        <f>IF('Reported Performance Table'!E680="","",
  IF('Reported Performance Table'!F680="Yes",
   IF('Reported Performance Table'!G680="Premium","Premium_LUNA_CCT","LUNA_CCT"),
   IF('Reported Performance Table'!C680="Outdoor Luminaires",
    IF(OR('Reported Performance Table'!E680="Fuel Pump Canopy Luminaires",'Reported Performance Table'!E680="Sports Lighting"),
     IF('Reported Performance Table'!G680="Premium","Premium_Sports_and_Fuel_Pump_CCT", "Sports_and_Fuel_Pump_CCT"),
     IF('Reported Performance Table'!G680="Premium","Premium_Outdoor_CCT","Outdoor_CCT")),
    IF('Reported Performance Table'!G680="Premium","Premium_CCT","Reported_CCT"))))</f>
        <v/>
      </c>
      <c r="K680" t="str">
        <f>IF('Reported Performance Table'!E680="","",IF(J680="LUNA_CCT",VLOOKUP('Reported Performance Table'!E680,'Master List'!$B$45:$E$143,4,FALSE),"Reported_BUG"))</f>
        <v/>
      </c>
      <c r="L680" t="str">
        <f>IF('Reported Performance Table'!E680="","",IF(AND('Reported Performance Table'!$F680="Yes",OR('Reported Performance Table'!$E680='Master List'!$B$45,'Reported Performance Table'!$E680='Master List'!$B$46,'Reported Performance Table'!$E680='Master List'!$B$47,'Reported Performance Table'!$E680='Master List'!$B$49,'Reported Performance Table'!$E680='Master List'!$B$51,'Reported Performance Table'!$E680='Master List'!$B$115,'Reported Performance Table'!$E680='Master List'!$B$118,'Reported Performance Table'!$E680='Master List'!$B$142)),"LUNA_Dimming","Dimming_Capability_and_Range"))</f>
        <v/>
      </c>
      <c r="M680" s="100" t="e">
        <f>'Reported Performance Table'!#REF!</f>
        <v>#REF!</v>
      </c>
      <c r="N680" s="100" t="e">
        <f>'Reported Performance Table'!#REF!</f>
        <v>#REF!</v>
      </c>
      <c r="O680" s="100" t="e">
        <f>'Reported Performance Table'!#REF!</f>
        <v>#REF!</v>
      </c>
      <c r="P680" t="str">
        <f t="shared" si="21"/>
        <v>No</v>
      </c>
    </row>
    <row r="681" spans="1:16" x14ac:dyDescent="0.25">
      <c r="A681" s="54">
        <v>688</v>
      </c>
      <c r="B681" s="55"/>
      <c r="D681" s="21" t="e">
        <f>VLOOKUP('Reported Performance Table'!D681,'Master List'!$B$22:$C$41,2,FALSE)</f>
        <v>#N/A</v>
      </c>
      <c r="E681" t="e">
        <f>VLOOKUP('Reported Performance Table'!E681,'Master List'!$B$45:$C$143,2,FALSE)</f>
        <v>#N/A</v>
      </c>
      <c r="F681" t="e">
        <f>VLOOKUP('Reported Performance Table'!D681,'Master List'!$B$22:$D$42,3,FALSE)</f>
        <v>#N/A</v>
      </c>
      <c r="G681" s="92" t="e">
        <f>VLOOKUP('Reported Performance Table'!C681,'Master List'!$B$11:$D$19,3,FALSE)</f>
        <v>#N/A</v>
      </c>
      <c r="H681" t="e">
        <f t="shared" si="20"/>
        <v>#N/A</v>
      </c>
      <c r="I681" t="e">
        <f>IF(VLOOKUP('Reported Performance Table'!E681,'Master List'!$B$45:$D$143,3,FALSE)="","No",VLOOKUP('Reported Performance Table'!E681,'Master List'!$B$45:$D$143,3,FALSE))</f>
        <v>#N/A</v>
      </c>
      <c r="J681" s="164" t="str">
        <f>IF('Reported Performance Table'!E681="","",
  IF('Reported Performance Table'!F681="Yes",
   IF('Reported Performance Table'!G681="Premium","Premium_LUNA_CCT","LUNA_CCT"),
   IF('Reported Performance Table'!C681="Outdoor Luminaires",
    IF(OR('Reported Performance Table'!E681="Fuel Pump Canopy Luminaires",'Reported Performance Table'!E681="Sports Lighting"),
     IF('Reported Performance Table'!G681="Premium","Premium_Sports_and_Fuel_Pump_CCT", "Sports_and_Fuel_Pump_CCT"),
     IF('Reported Performance Table'!G681="Premium","Premium_Outdoor_CCT","Outdoor_CCT")),
    IF('Reported Performance Table'!G681="Premium","Premium_CCT","Reported_CCT"))))</f>
        <v/>
      </c>
      <c r="K681" t="str">
        <f>IF('Reported Performance Table'!E681="","",IF(J681="LUNA_CCT",VLOOKUP('Reported Performance Table'!E681,'Master List'!$B$45:$E$143,4,FALSE),"Reported_BUG"))</f>
        <v/>
      </c>
      <c r="L681" t="str">
        <f>IF('Reported Performance Table'!E681="","",IF(AND('Reported Performance Table'!$F681="Yes",OR('Reported Performance Table'!$E681='Master List'!$B$45,'Reported Performance Table'!$E681='Master List'!$B$46,'Reported Performance Table'!$E681='Master List'!$B$47,'Reported Performance Table'!$E681='Master List'!$B$49,'Reported Performance Table'!$E681='Master List'!$B$51,'Reported Performance Table'!$E681='Master List'!$B$115,'Reported Performance Table'!$E681='Master List'!$B$118,'Reported Performance Table'!$E681='Master List'!$B$142)),"LUNA_Dimming","Dimming_Capability_and_Range"))</f>
        <v/>
      </c>
      <c r="M681" s="100" t="e">
        <f>'Reported Performance Table'!#REF!</f>
        <v>#REF!</v>
      </c>
      <c r="N681" s="100" t="e">
        <f>'Reported Performance Table'!#REF!</f>
        <v>#REF!</v>
      </c>
      <c r="O681" s="100" t="e">
        <f>'Reported Performance Table'!#REF!</f>
        <v>#REF!</v>
      </c>
      <c r="P681" t="str">
        <f t="shared" si="21"/>
        <v>No</v>
      </c>
    </row>
    <row r="682" spans="1:16" x14ac:dyDescent="0.25">
      <c r="A682" s="54">
        <v>689</v>
      </c>
      <c r="B682" s="55"/>
      <c r="D682" s="21" t="e">
        <f>VLOOKUP('Reported Performance Table'!D682,'Master List'!$B$22:$C$41,2,FALSE)</f>
        <v>#N/A</v>
      </c>
      <c r="E682" t="e">
        <f>VLOOKUP('Reported Performance Table'!E682,'Master List'!$B$45:$C$143,2,FALSE)</f>
        <v>#N/A</v>
      </c>
      <c r="F682" t="e">
        <f>VLOOKUP('Reported Performance Table'!D682,'Master List'!$B$22:$D$42,3,FALSE)</f>
        <v>#N/A</v>
      </c>
      <c r="G682" s="92" t="e">
        <f>VLOOKUP('Reported Performance Table'!C682,'Master List'!$B$11:$D$19,3,FALSE)</f>
        <v>#N/A</v>
      </c>
      <c r="H682" t="e">
        <f t="shared" si="20"/>
        <v>#N/A</v>
      </c>
      <c r="I682" t="e">
        <f>IF(VLOOKUP('Reported Performance Table'!E682,'Master List'!$B$45:$D$143,3,FALSE)="","No",VLOOKUP('Reported Performance Table'!E682,'Master List'!$B$45:$D$143,3,FALSE))</f>
        <v>#N/A</v>
      </c>
      <c r="J682" s="164" t="str">
        <f>IF('Reported Performance Table'!E682="","",
  IF('Reported Performance Table'!F682="Yes",
   IF('Reported Performance Table'!G682="Premium","Premium_LUNA_CCT","LUNA_CCT"),
   IF('Reported Performance Table'!C682="Outdoor Luminaires",
    IF(OR('Reported Performance Table'!E682="Fuel Pump Canopy Luminaires",'Reported Performance Table'!E682="Sports Lighting"),
     IF('Reported Performance Table'!G682="Premium","Premium_Sports_and_Fuel_Pump_CCT", "Sports_and_Fuel_Pump_CCT"),
     IF('Reported Performance Table'!G682="Premium","Premium_Outdoor_CCT","Outdoor_CCT")),
    IF('Reported Performance Table'!G682="Premium","Premium_CCT","Reported_CCT"))))</f>
        <v/>
      </c>
      <c r="K682" t="str">
        <f>IF('Reported Performance Table'!E682="","",IF(J682="LUNA_CCT",VLOOKUP('Reported Performance Table'!E682,'Master List'!$B$45:$E$143,4,FALSE),"Reported_BUG"))</f>
        <v/>
      </c>
      <c r="L682" t="str">
        <f>IF('Reported Performance Table'!E682="","",IF(AND('Reported Performance Table'!$F682="Yes",OR('Reported Performance Table'!$E682='Master List'!$B$45,'Reported Performance Table'!$E682='Master List'!$B$46,'Reported Performance Table'!$E682='Master List'!$B$47,'Reported Performance Table'!$E682='Master List'!$B$49,'Reported Performance Table'!$E682='Master List'!$B$51,'Reported Performance Table'!$E682='Master List'!$B$115,'Reported Performance Table'!$E682='Master List'!$B$118,'Reported Performance Table'!$E682='Master List'!$B$142)),"LUNA_Dimming","Dimming_Capability_and_Range"))</f>
        <v/>
      </c>
      <c r="M682" s="100" t="e">
        <f>'Reported Performance Table'!#REF!</f>
        <v>#REF!</v>
      </c>
      <c r="N682" s="100" t="e">
        <f>'Reported Performance Table'!#REF!</f>
        <v>#REF!</v>
      </c>
      <c r="O682" s="100" t="e">
        <f>'Reported Performance Table'!#REF!</f>
        <v>#REF!</v>
      </c>
      <c r="P682" t="str">
        <f t="shared" si="21"/>
        <v>No</v>
      </c>
    </row>
    <row r="683" spans="1:16" x14ac:dyDescent="0.25">
      <c r="A683" s="54">
        <v>690</v>
      </c>
      <c r="B683" s="55"/>
      <c r="D683" s="21" t="e">
        <f>VLOOKUP('Reported Performance Table'!D683,'Master List'!$B$22:$C$41,2,FALSE)</f>
        <v>#N/A</v>
      </c>
      <c r="E683" t="e">
        <f>VLOOKUP('Reported Performance Table'!E683,'Master List'!$B$45:$C$143,2,FALSE)</f>
        <v>#N/A</v>
      </c>
      <c r="F683" t="e">
        <f>VLOOKUP('Reported Performance Table'!D683,'Master List'!$B$22:$D$42,3,FALSE)</f>
        <v>#N/A</v>
      </c>
      <c r="G683" s="92" t="e">
        <f>VLOOKUP('Reported Performance Table'!C683,'Master List'!$B$11:$D$19,3,FALSE)</f>
        <v>#N/A</v>
      </c>
      <c r="H683" t="e">
        <f t="shared" si="20"/>
        <v>#N/A</v>
      </c>
      <c r="I683" t="e">
        <f>IF(VLOOKUP('Reported Performance Table'!E683,'Master List'!$B$45:$D$143,3,FALSE)="","No",VLOOKUP('Reported Performance Table'!E683,'Master List'!$B$45:$D$143,3,FALSE))</f>
        <v>#N/A</v>
      </c>
      <c r="J683" s="164" t="str">
        <f>IF('Reported Performance Table'!E683="","",
  IF('Reported Performance Table'!F683="Yes",
   IF('Reported Performance Table'!G683="Premium","Premium_LUNA_CCT","LUNA_CCT"),
   IF('Reported Performance Table'!C683="Outdoor Luminaires",
    IF(OR('Reported Performance Table'!E683="Fuel Pump Canopy Luminaires",'Reported Performance Table'!E683="Sports Lighting"),
     IF('Reported Performance Table'!G683="Premium","Premium_Sports_and_Fuel_Pump_CCT", "Sports_and_Fuel_Pump_CCT"),
     IF('Reported Performance Table'!G683="Premium","Premium_Outdoor_CCT","Outdoor_CCT")),
    IF('Reported Performance Table'!G683="Premium","Premium_CCT","Reported_CCT"))))</f>
        <v/>
      </c>
      <c r="K683" t="str">
        <f>IF('Reported Performance Table'!E683="","",IF(J683="LUNA_CCT",VLOOKUP('Reported Performance Table'!E683,'Master List'!$B$45:$E$143,4,FALSE),"Reported_BUG"))</f>
        <v/>
      </c>
      <c r="L683" t="str">
        <f>IF('Reported Performance Table'!E683="","",IF(AND('Reported Performance Table'!$F683="Yes",OR('Reported Performance Table'!$E683='Master List'!$B$45,'Reported Performance Table'!$E683='Master List'!$B$46,'Reported Performance Table'!$E683='Master List'!$B$47,'Reported Performance Table'!$E683='Master List'!$B$49,'Reported Performance Table'!$E683='Master List'!$B$51,'Reported Performance Table'!$E683='Master List'!$B$115,'Reported Performance Table'!$E683='Master List'!$B$118,'Reported Performance Table'!$E683='Master List'!$B$142)),"LUNA_Dimming","Dimming_Capability_and_Range"))</f>
        <v/>
      </c>
      <c r="M683" s="100" t="e">
        <f>'Reported Performance Table'!#REF!</f>
        <v>#REF!</v>
      </c>
      <c r="N683" s="100" t="e">
        <f>'Reported Performance Table'!#REF!</f>
        <v>#REF!</v>
      </c>
      <c r="O683" s="100" t="e">
        <f>'Reported Performance Table'!#REF!</f>
        <v>#REF!</v>
      </c>
      <c r="P683" t="str">
        <f t="shared" si="21"/>
        <v>No</v>
      </c>
    </row>
    <row r="684" spans="1:16" x14ac:dyDescent="0.25">
      <c r="A684" s="54">
        <v>691</v>
      </c>
      <c r="B684" s="55"/>
      <c r="D684" s="21" t="e">
        <f>VLOOKUP('Reported Performance Table'!D684,'Master List'!$B$22:$C$41,2,FALSE)</f>
        <v>#N/A</v>
      </c>
      <c r="E684" t="e">
        <f>VLOOKUP('Reported Performance Table'!E684,'Master List'!$B$45:$C$143,2,FALSE)</f>
        <v>#N/A</v>
      </c>
      <c r="F684" t="e">
        <f>VLOOKUP('Reported Performance Table'!D684,'Master List'!$B$22:$D$42,3,FALSE)</f>
        <v>#N/A</v>
      </c>
      <c r="G684" s="92" t="e">
        <f>VLOOKUP('Reported Performance Table'!C684,'Master List'!$B$11:$D$19,3,FALSE)</f>
        <v>#N/A</v>
      </c>
      <c r="H684" t="e">
        <f t="shared" si="20"/>
        <v>#N/A</v>
      </c>
      <c r="I684" t="e">
        <f>IF(VLOOKUP('Reported Performance Table'!E684,'Master List'!$B$45:$D$143,3,FALSE)="","No",VLOOKUP('Reported Performance Table'!E684,'Master List'!$B$45:$D$143,3,FALSE))</f>
        <v>#N/A</v>
      </c>
      <c r="J684" s="164" t="str">
        <f>IF('Reported Performance Table'!E684="","",
  IF('Reported Performance Table'!F684="Yes",
   IF('Reported Performance Table'!G684="Premium","Premium_LUNA_CCT","LUNA_CCT"),
   IF('Reported Performance Table'!C684="Outdoor Luminaires",
    IF(OR('Reported Performance Table'!E684="Fuel Pump Canopy Luminaires",'Reported Performance Table'!E684="Sports Lighting"),
     IF('Reported Performance Table'!G684="Premium","Premium_Sports_and_Fuel_Pump_CCT", "Sports_and_Fuel_Pump_CCT"),
     IF('Reported Performance Table'!G684="Premium","Premium_Outdoor_CCT","Outdoor_CCT")),
    IF('Reported Performance Table'!G684="Premium","Premium_CCT","Reported_CCT"))))</f>
        <v/>
      </c>
      <c r="K684" t="str">
        <f>IF('Reported Performance Table'!E684="","",IF(J684="LUNA_CCT",VLOOKUP('Reported Performance Table'!E684,'Master List'!$B$45:$E$143,4,FALSE),"Reported_BUG"))</f>
        <v/>
      </c>
      <c r="L684" t="str">
        <f>IF('Reported Performance Table'!E684="","",IF(AND('Reported Performance Table'!$F684="Yes",OR('Reported Performance Table'!$E684='Master List'!$B$45,'Reported Performance Table'!$E684='Master List'!$B$46,'Reported Performance Table'!$E684='Master List'!$B$47,'Reported Performance Table'!$E684='Master List'!$B$49,'Reported Performance Table'!$E684='Master List'!$B$51,'Reported Performance Table'!$E684='Master List'!$B$115,'Reported Performance Table'!$E684='Master List'!$B$118,'Reported Performance Table'!$E684='Master List'!$B$142)),"LUNA_Dimming","Dimming_Capability_and_Range"))</f>
        <v/>
      </c>
      <c r="M684" s="100" t="e">
        <f>'Reported Performance Table'!#REF!</f>
        <v>#REF!</v>
      </c>
      <c r="N684" s="100" t="e">
        <f>'Reported Performance Table'!#REF!</f>
        <v>#REF!</v>
      </c>
      <c r="O684" s="100" t="e">
        <f>'Reported Performance Table'!#REF!</f>
        <v>#REF!</v>
      </c>
      <c r="P684" t="str">
        <f t="shared" si="21"/>
        <v>No</v>
      </c>
    </row>
    <row r="685" spans="1:16" x14ac:dyDescent="0.25">
      <c r="A685" s="54">
        <v>692</v>
      </c>
      <c r="B685" s="55"/>
      <c r="D685" s="21" t="e">
        <f>VLOOKUP('Reported Performance Table'!D685,'Master List'!$B$22:$C$41,2,FALSE)</f>
        <v>#N/A</v>
      </c>
      <c r="E685" t="e">
        <f>VLOOKUP('Reported Performance Table'!E685,'Master List'!$B$45:$C$143,2,FALSE)</f>
        <v>#N/A</v>
      </c>
      <c r="F685" t="e">
        <f>VLOOKUP('Reported Performance Table'!D685,'Master List'!$B$22:$D$42,3,FALSE)</f>
        <v>#N/A</v>
      </c>
      <c r="G685" s="92" t="e">
        <f>VLOOKUP('Reported Performance Table'!C685,'Master List'!$B$11:$D$19,3,FALSE)</f>
        <v>#N/A</v>
      </c>
      <c r="H685" t="e">
        <f t="shared" si="20"/>
        <v>#N/A</v>
      </c>
      <c r="I685" t="e">
        <f>IF(VLOOKUP('Reported Performance Table'!E685,'Master List'!$B$45:$D$143,3,FALSE)="","No",VLOOKUP('Reported Performance Table'!E685,'Master List'!$B$45:$D$143,3,FALSE))</f>
        <v>#N/A</v>
      </c>
      <c r="J685" s="164" t="str">
        <f>IF('Reported Performance Table'!E685="","",
  IF('Reported Performance Table'!F685="Yes",
   IF('Reported Performance Table'!G685="Premium","Premium_LUNA_CCT","LUNA_CCT"),
   IF('Reported Performance Table'!C685="Outdoor Luminaires",
    IF(OR('Reported Performance Table'!E685="Fuel Pump Canopy Luminaires",'Reported Performance Table'!E685="Sports Lighting"),
     IF('Reported Performance Table'!G685="Premium","Premium_Sports_and_Fuel_Pump_CCT", "Sports_and_Fuel_Pump_CCT"),
     IF('Reported Performance Table'!G685="Premium","Premium_Outdoor_CCT","Outdoor_CCT")),
    IF('Reported Performance Table'!G685="Premium","Premium_CCT","Reported_CCT"))))</f>
        <v/>
      </c>
      <c r="K685" t="str">
        <f>IF('Reported Performance Table'!E685="","",IF(J685="LUNA_CCT",VLOOKUP('Reported Performance Table'!E685,'Master List'!$B$45:$E$143,4,FALSE),"Reported_BUG"))</f>
        <v/>
      </c>
      <c r="L685" t="str">
        <f>IF('Reported Performance Table'!E685="","",IF(AND('Reported Performance Table'!$F685="Yes",OR('Reported Performance Table'!$E685='Master List'!$B$45,'Reported Performance Table'!$E685='Master List'!$B$46,'Reported Performance Table'!$E685='Master List'!$B$47,'Reported Performance Table'!$E685='Master List'!$B$49,'Reported Performance Table'!$E685='Master List'!$B$51,'Reported Performance Table'!$E685='Master List'!$B$115,'Reported Performance Table'!$E685='Master List'!$B$118,'Reported Performance Table'!$E685='Master List'!$B$142)),"LUNA_Dimming","Dimming_Capability_and_Range"))</f>
        <v/>
      </c>
      <c r="M685" s="100" t="e">
        <f>'Reported Performance Table'!#REF!</f>
        <v>#REF!</v>
      </c>
      <c r="N685" s="100" t="e">
        <f>'Reported Performance Table'!#REF!</f>
        <v>#REF!</v>
      </c>
      <c r="O685" s="100" t="e">
        <f>'Reported Performance Table'!#REF!</f>
        <v>#REF!</v>
      </c>
      <c r="P685" t="str">
        <f t="shared" si="21"/>
        <v>No</v>
      </c>
    </row>
    <row r="686" spans="1:16" x14ac:dyDescent="0.25">
      <c r="A686" s="54">
        <v>693</v>
      </c>
      <c r="B686" s="55"/>
      <c r="D686" s="21" t="e">
        <f>VLOOKUP('Reported Performance Table'!D686,'Master List'!$B$22:$C$41,2,FALSE)</f>
        <v>#N/A</v>
      </c>
      <c r="E686" t="e">
        <f>VLOOKUP('Reported Performance Table'!E686,'Master List'!$B$45:$C$143,2,FALSE)</f>
        <v>#N/A</v>
      </c>
      <c r="F686" t="e">
        <f>VLOOKUP('Reported Performance Table'!D686,'Master List'!$B$22:$D$42,3,FALSE)</f>
        <v>#N/A</v>
      </c>
      <c r="G686" s="92" t="e">
        <f>VLOOKUP('Reported Performance Table'!C686,'Master List'!$B$11:$D$19,3,FALSE)</f>
        <v>#N/A</v>
      </c>
      <c r="H686" t="e">
        <f t="shared" si="20"/>
        <v>#N/A</v>
      </c>
      <c r="I686" t="e">
        <f>IF(VLOOKUP('Reported Performance Table'!E686,'Master List'!$B$45:$D$143,3,FALSE)="","No",VLOOKUP('Reported Performance Table'!E686,'Master List'!$B$45:$D$143,3,FALSE))</f>
        <v>#N/A</v>
      </c>
      <c r="J686" s="164" t="str">
        <f>IF('Reported Performance Table'!E686="","",
  IF('Reported Performance Table'!F686="Yes",
   IF('Reported Performance Table'!G686="Premium","Premium_LUNA_CCT","LUNA_CCT"),
   IF('Reported Performance Table'!C686="Outdoor Luminaires",
    IF(OR('Reported Performance Table'!E686="Fuel Pump Canopy Luminaires",'Reported Performance Table'!E686="Sports Lighting"),
     IF('Reported Performance Table'!G686="Premium","Premium_Sports_and_Fuel_Pump_CCT", "Sports_and_Fuel_Pump_CCT"),
     IF('Reported Performance Table'!G686="Premium","Premium_Outdoor_CCT","Outdoor_CCT")),
    IF('Reported Performance Table'!G686="Premium","Premium_CCT","Reported_CCT"))))</f>
        <v/>
      </c>
      <c r="K686" t="str">
        <f>IF('Reported Performance Table'!E686="","",IF(J686="LUNA_CCT",VLOOKUP('Reported Performance Table'!E686,'Master List'!$B$45:$E$143,4,FALSE),"Reported_BUG"))</f>
        <v/>
      </c>
      <c r="L686" t="str">
        <f>IF('Reported Performance Table'!E686="","",IF(AND('Reported Performance Table'!$F686="Yes",OR('Reported Performance Table'!$E686='Master List'!$B$45,'Reported Performance Table'!$E686='Master List'!$B$46,'Reported Performance Table'!$E686='Master List'!$B$47,'Reported Performance Table'!$E686='Master List'!$B$49,'Reported Performance Table'!$E686='Master List'!$B$51,'Reported Performance Table'!$E686='Master List'!$B$115,'Reported Performance Table'!$E686='Master List'!$B$118,'Reported Performance Table'!$E686='Master List'!$B$142)),"LUNA_Dimming","Dimming_Capability_and_Range"))</f>
        <v/>
      </c>
      <c r="M686" s="100" t="e">
        <f>'Reported Performance Table'!#REF!</f>
        <v>#REF!</v>
      </c>
      <c r="N686" s="100" t="e">
        <f>'Reported Performance Table'!#REF!</f>
        <v>#REF!</v>
      </c>
      <c r="O686" s="100" t="e">
        <f>'Reported Performance Table'!#REF!</f>
        <v>#REF!</v>
      </c>
      <c r="P686" t="str">
        <f t="shared" si="21"/>
        <v>No</v>
      </c>
    </row>
    <row r="687" spans="1:16" x14ac:dyDescent="0.25">
      <c r="A687" s="54">
        <v>694</v>
      </c>
      <c r="B687" s="55"/>
      <c r="D687" s="21" t="e">
        <f>VLOOKUP('Reported Performance Table'!D687,'Master List'!$B$22:$C$41,2,FALSE)</f>
        <v>#N/A</v>
      </c>
      <c r="E687" t="e">
        <f>VLOOKUP('Reported Performance Table'!E687,'Master List'!$B$45:$C$143,2,FALSE)</f>
        <v>#N/A</v>
      </c>
      <c r="F687" t="e">
        <f>VLOOKUP('Reported Performance Table'!D687,'Master List'!$B$22:$D$42,3,FALSE)</f>
        <v>#N/A</v>
      </c>
      <c r="G687" s="92" t="e">
        <f>VLOOKUP('Reported Performance Table'!C687,'Master List'!$B$11:$D$19,3,FALSE)</f>
        <v>#N/A</v>
      </c>
      <c r="H687" t="e">
        <f t="shared" si="20"/>
        <v>#N/A</v>
      </c>
      <c r="I687" t="e">
        <f>IF(VLOOKUP('Reported Performance Table'!E687,'Master List'!$B$45:$D$143,3,FALSE)="","No",VLOOKUP('Reported Performance Table'!E687,'Master List'!$B$45:$D$143,3,FALSE))</f>
        <v>#N/A</v>
      </c>
      <c r="J687" s="164" t="str">
        <f>IF('Reported Performance Table'!E687="","",
  IF('Reported Performance Table'!F687="Yes",
   IF('Reported Performance Table'!G687="Premium","Premium_LUNA_CCT","LUNA_CCT"),
   IF('Reported Performance Table'!C687="Outdoor Luminaires",
    IF(OR('Reported Performance Table'!E687="Fuel Pump Canopy Luminaires",'Reported Performance Table'!E687="Sports Lighting"),
     IF('Reported Performance Table'!G687="Premium","Premium_Sports_and_Fuel_Pump_CCT", "Sports_and_Fuel_Pump_CCT"),
     IF('Reported Performance Table'!G687="Premium","Premium_Outdoor_CCT","Outdoor_CCT")),
    IF('Reported Performance Table'!G687="Premium","Premium_CCT","Reported_CCT"))))</f>
        <v/>
      </c>
      <c r="K687" t="str">
        <f>IF('Reported Performance Table'!E687="","",IF(J687="LUNA_CCT",VLOOKUP('Reported Performance Table'!E687,'Master List'!$B$45:$E$143,4,FALSE),"Reported_BUG"))</f>
        <v/>
      </c>
      <c r="L687" t="str">
        <f>IF('Reported Performance Table'!E687="","",IF(AND('Reported Performance Table'!$F687="Yes",OR('Reported Performance Table'!$E687='Master List'!$B$45,'Reported Performance Table'!$E687='Master List'!$B$46,'Reported Performance Table'!$E687='Master List'!$B$47,'Reported Performance Table'!$E687='Master List'!$B$49,'Reported Performance Table'!$E687='Master List'!$B$51,'Reported Performance Table'!$E687='Master List'!$B$115,'Reported Performance Table'!$E687='Master List'!$B$118,'Reported Performance Table'!$E687='Master List'!$B$142)),"LUNA_Dimming","Dimming_Capability_and_Range"))</f>
        <v/>
      </c>
      <c r="M687" s="100" t="e">
        <f>'Reported Performance Table'!#REF!</f>
        <v>#REF!</v>
      </c>
      <c r="N687" s="100" t="e">
        <f>'Reported Performance Table'!#REF!</f>
        <v>#REF!</v>
      </c>
      <c r="O687" s="100" t="e">
        <f>'Reported Performance Table'!#REF!</f>
        <v>#REF!</v>
      </c>
      <c r="P687" t="str">
        <f t="shared" si="21"/>
        <v>No</v>
      </c>
    </row>
    <row r="688" spans="1:16" x14ac:dyDescent="0.25">
      <c r="A688" s="54">
        <v>695</v>
      </c>
      <c r="B688" s="55"/>
      <c r="D688" s="21" t="e">
        <f>VLOOKUP('Reported Performance Table'!D688,'Master List'!$B$22:$C$41,2,FALSE)</f>
        <v>#N/A</v>
      </c>
      <c r="E688" t="e">
        <f>VLOOKUP('Reported Performance Table'!E688,'Master List'!$B$45:$C$143,2,FALSE)</f>
        <v>#N/A</v>
      </c>
      <c r="F688" t="e">
        <f>VLOOKUP('Reported Performance Table'!D688,'Master List'!$B$22:$D$42,3,FALSE)</f>
        <v>#N/A</v>
      </c>
      <c r="G688" s="92" t="e">
        <f>VLOOKUP('Reported Performance Table'!C688,'Master List'!$B$11:$D$19,3,FALSE)</f>
        <v>#N/A</v>
      </c>
      <c r="H688" t="e">
        <f t="shared" si="20"/>
        <v>#N/A</v>
      </c>
      <c r="I688" t="e">
        <f>IF(VLOOKUP('Reported Performance Table'!E688,'Master List'!$B$45:$D$143,3,FALSE)="","No",VLOOKUP('Reported Performance Table'!E688,'Master List'!$B$45:$D$143,3,FALSE))</f>
        <v>#N/A</v>
      </c>
      <c r="J688" s="164" t="str">
        <f>IF('Reported Performance Table'!E688="","",
  IF('Reported Performance Table'!F688="Yes",
   IF('Reported Performance Table'!G688="Premium","Premium_LUNA_CCT","LUNA_CCT"),
   IF('Reported Performance Table'!C688="Outdoor Luminaires",
    IF(OR('Reported Performance Table'!E688="Fuel Pump Canopy Luminaires",'Reported Performance Table'!E688="Sports Lighting"),
     IF('Reported Performance Table'!G688="Premium","Premium_Sports_and_Fuel_Pump_CCT", "Sports_and_Fuel_Pump_CCT"),
     IF('Reported Performance Table'!G688="Premium","Premium_Outdoor_CCT","Outdoor_CCT")),
    IF('Reported Performance Table'!G688="Premium","Premium_CCT","Reported_CCT"))))</f>
        <v/>
      </c>
      <c r="K688" t="str">
        <f>IF('Reported Performance Table'!E688="","",IF(J688="LUNA_CCT",VLOOKUP('Reported Performance Table'!E688,'Master List'!$B$45:$E$143,4,FALSE),"Reported_BUG"))</f>
        <v/>
      </c>
      <c r="L688" t="str">
        <f>IF('Reported Performance Table'!E688="","",IF(AND('Reported Performance Table'!$F688="Yes",OR('Reported Performance Table'!$E688='Master List'!$B$45,'Reported Performance Table'!$E688='Master List'!$B$46,'Reported Performance Table'!$E688='Master List'!$B$47,'Reported Performance Table'!$E688='Master List'!$B$49,'Reported Performance Table'!$E688='Master List'!$B$51,'Reported Performance Table'!$E688='Master List'!$B$115,'Reported Performance Table'!$E688='Master List'!$B$118,'Reported Performance Table'!$E688='Master List'!$B$142)),"LUNA_Dimming","Dimming_Capability_and_Range"))</f>
        <v/>
      </c>
      <c r="M688" s="100" t="e">
        <f>'Reported Performance Table'!#REF!</f>
        <v>#REF!</v>
      </c>
      <c r="N688" s="100" t="e">
        <f>'Reported Performance Table'!#REF!</f>
        <v>#REF!</v>
      </c>
      <c r="O688" s="100" t="e">
        <f>'Reported Performance Table'!#REF!</f>
        <v>#REF!</v>
      </c>
      <c r="P688" t="str">
        <f t="shared" si="21"/>
        <v>No</v>
      </c>
    </row>
    <row r="689" spans="1:16" x14ac:dyDescent="0.25">
      <c r="A689" s="54">
        <v>696</v>
      </c>
      <c r="B689" s="55"/>
      <c r="D689" s="21" t="e">
        <f>VLOOKUP('Reported Performance Table'!D689,'Master List'!$B$22:$C$41,2,FALSE)</f>
        <v>#N/A</v>
      </c>
      <c r="E689" t="e">
        <f>VLOOKUP('Reported Performance Table'!E689,'Master List'!$B$45:$C$143,2,FALSE)</f>
        <v>#N/A</v>
      </c>
      <c r="F689" t="e">
        <f>VLOOKUP('Reported Performance Table'!D689,'Master List'!$B$22:$D$42,3,FALSE)</f>
        <v>#N/A</v>
      </c>
      <c r="G689" s="92" t="e">
        <f>VLOOKUP('Reported Performance Table'!C689,'Master List'!$B$11:$D$19,3,FALSE)</f>
        <v>#N/A</v>
      </c>
      <c r="H689" t="e">
        <f t="shared" si="20"/>
        <v>#N/A</v>
      </c>
      <c r="I689" t="e">
        <f>IF(VLOOKUP('Reported Performance Table'!E689,'Master List'!$B$45:$D$143,3,FALSE)="","No",VLOOKUP('Reported Performance Table'!E689,'Master List'!$B$45:$D$143,3,FALSE))</f>
        <v>#N/A</v>
      </c>
      <c r="J689" s="164" t="str">
        <f>IF('Reported Performance Table'!E689="","",
  IF('Reported Performance Table'!F689="Yes",
   IF('Reported Performance Table'!G689="Premium","Premium_LUNA_CCT","LUNA_CCT"),
   IF('Reported Performance Table'!C689="Outdoor Luminaires",
    IF(OR('Reported Performance Table'!E689="Fuel Pump Canopy Luminaires",'Reported Performance Table'!E689="Sports Lighting"),
     IF('Reported Performance Table'!G689="Premium","Premium_Sports_and_Fuel_Pump_CCT", "Sports_and_Fuel_Pump_CCT"),
     IF('Reported Performance Table'!G689="Premium","Premium_Outdoor_CCT","Outdoor_CCT")),
    IF('Reported Performance Table'!G689="Premium","Premium_CCT","Reported_CCT"))))</f>
        <v/>
      </c>
      <c r="K689" t="str">
        <f>IF('Reported Performance Table'!E689="","",IF(J689="LUNA_CCT",VLOOKUP('Reported Performance Table'!E689,'Master List'!$B$45:$E$143,4,FALSE),"Reported_BUG"))</f>
        <v/>
      </c>
      <c r="L689" t="str">
        <f>IF('Reported Performance Table'!E689="","",IF(AND('Reported Performance Table'!$F689="Yes",OR('Reported Performance Table'!$E689='Master List'!$B$45,'Reported Performance Table'!$E689='Master List'!$B$46,'Reported Performance Table'!$E689='Master List'!$B$47,'Reported Performance Table'!$E689='Master List'!$B$49,'Reported Performance Table'!$E689='Master List'!$B$51,'Reported Performance Table'!$E689='Master List'!$B$115,'Reported Performance Table'!$E689='Master List'!$B$118,'Reported Performance Table'!$E689='Master List'!$B$142)),"LUNA_Dimming","Dimming_Capability_and_Range"))</f>
        <v/>
      </c>
      <c r="M689" s="100" t="e">
        <f>'Reported Performance Table'!#REF!</f>
        <v>#REF!</v>
      </c>
      <c r="N689" s="100" t="e">
        <f>'Reported Performance Table'!#REF!</f>
        <v>#REF!</v>
      </c>
      <c r="O689" s="100" t="e">
        <f>'Reported Performance Table'!#REF!</f>
        <v>#REF!</v>
      </c>
      <c r="P689" t="str">
        <f t="shared" si="21"/>
        <v>No</v>
      </c>
    </row>
    <row r="690" spans="1:16" x14ac:dyDescent="0.25">
      <c r="A690" s="54">
        <v>697</v>
      </c>
      <c r="B690" s="55"/>
      <c r="D690" s="21" t="e">
        <f>VLOOKUP('Reported Performance Table'!D690,'Master List'!$B$22:$C$41,2,FALSE)</f>
        <v>#N/A</v>
      </c>
      <c r="E690" t="e">
        <f>VLOOKUP('Reported Performance Table'!E690,'Master List'!$B$45:$C$143,2,FALSE)</f>
        <v>#N/A</v>
      </c>
      <c r="F690" t="e">
        <f>VLOOKUP('Reported Performance Table'!D690,'Master List'!$B$22:$D$42,3,FALSE)</f>
        <v>#N/A</v>
      </c>
      <c r="G690" s="92" t="e">
        <f>VLOOKUP('Reported Performance Table'!C690,'Master List'!$B$11:$D$19,3,FALSE)</f>
        <v>#N/A</v>
      </c>
      <c r="H690" t="e">
        <f t="shared" si="20"/>
        <v>#N/A</v>
      </c>
      <c r="I690" t="e">
        <f>IF(VLOOKUP('Reported Performance Table'!E690,'Master List'!$B$45:$D$143,3,FALSE)="","No",VLOOKUP('Reported Performance Table'!E690,'Master List'!$B$45:$D$143,3,FALSE))</f>
        <v>#N/A</v>
      </c>
      <c r="J690" s="164" t="str">
        <f>IF('Reported Performance Table'!E690="","",
  IF('Reported Performance Table'!F690="Yes",
   IF('Reported Performance Table'!G690="Premium","Premium_LUNA_CCT","LUNA_CCT"),
   IF('Reported Performance Table'!C690="Outdoor Luminaires",
    IF(OR('Reported Performance Table'!E690="Fuel Pump Canopy Luminaires",'Reported Performance Table'!E690="Sports Lighting"),
     IF('Reported Performance Table'!G690="Premium","Premium_Sports_and_Fuel_Pump_CCT", "Sports_and_Fuel_Pump_CCT"),
     IF('Reported Performance Table'!G690="Premium","Premium_Outdoor_CCT","Outdoor_CCT")),
    IF('Reported Performance Table'!G690="Premium","Premium_CCT","Reported_CCT"))))</f>
        <v/>
      </c>
      <c r="K690" t="str">
        <f>IF('Reported Performance Table'!E690="","",IF(J690="LUNA_CCT",VLOOKUP('Reported Performance Table'!E690,'Master List'!$B$45:$E$143,4,FALSE),"Reported_BUG"))</f>
        <v/>
      </c>
      <c r="L690" t="str">
        <f>IF('Reported Performance Table'!E690="","",IF(AND('Reported Performance Table'!$F690="Yes",OR('Reported Performance Table'!$E690='Master List'!$B$45,'Reported Performance Table'!$E690='Master List'!$B$46,'Reported Performance Table'!$E690='Master List'!$B$47,'Reported Performance Table'!$E690='Master List'!$B$49,'Reported Performance Table'!$E690='Master List'!$B$51,'Reported Performance Table'!$E690='Master List'!$B$115,'Reported Performance Table'!$E690='Master List'!$B$118,'Reported Performance Table'!$E690='Master List'!$B$142)),"LUNA_Dimming","Dimming_Capability_and_Range"))</f>
        <v/>
      </c>
      <c r="M690" s="100" t="e">
        <f>'Reported Performance Table'!#REF!</f>
        <v>#REF!</v>
      </c>
      <c r="N690" s="100" t="e">
        <f>'Reported Performance Table'!#REF!</f>
        <v>#REF!</v>
      </c>
      <c r="O690" s="100" t="e">
        <f>'Reported Performance Table'!#REF!</f>
        <v>#REF!</v>
      </c>
      <c r="P690" t="str">
        <f t="shared" si="21"/>
        <v>No</v>
      </c>
    </row>
    <row r="691" spans="1:16" x14ac:dyDescent="0.25">
      <c r="A691" s="54">
        <v>698</v>
      </c>
      <c r="B691" s="55"/>
      <c r="D691" s="21" t="e">
        <f>VLOOKUP('Reported Performance Table'!D691,'Master List'!$B$22:$C$41,2,FALSE)</f>
        <v>#N/A</v>
      </c>
      <c r="E691" t="e">
        <f>VLOOKUP('Reported Performance Table'!E691,'Master List'!$B$45:$C$143,2,FALSE)</f>
        <v>#N/A</v>
      </c>
      <c r="F691" t="e">
        <f>VLOOKUP('Reported Performance Table'!D691,'Master List'!$B$22:$D$42,3,FALSE)</f>
        <v>#N/A</v>
      </c>
      <c r="G691" s="92" t="e">
        <f>VLOOKUP('Reported Performance Table'!C691,'Master List'!$B$11:$D$19,3,FALSE)</f>
        <v>#N/A</v>
      </c>
      <c r="H691" t="e">
        <f t="shared" si="20"/>
        <v>#N/A</v>
      </c>
      <c r="I691" t="e">
        <f>IF(VLOOKUP('Reported Performance Table'!E691,'Master List'!$B$45:$D$143,3,FALSE)="","No",VLOOKUP('Reported Performance Table'!E691,'Master List'!$B$45:$D$143,3,FALSE))</f>
        <v>#N/A</v>
      </c>
      <c r="J691" s="164" t="str">
        <f>IF('Reported Performance Table'!E691="","",
  IF('Reported Performance Table'!F691="Yes",
   IF('Reported Performance Table'!G691="Premium","Premium_LUNA_CCT","LUNA_CCT"),
   IF('Reported Performance Table'!C691="Outdoor Luminaires",
    IF(OR('Reported Performance Table'!E691="Fuel Pump Canopy Luminaires",'Reported Performance Table'!E691="Sports Lighting"),
     IF('Reported Performance Table'!G691="Premium","Premium_Sports_and_Fuel_Pump_CCT", "Sports_and_Fuel_Pump_CCT"),
     IF('Reported Performance Table'!G691="Premium","Premium_Outdoor_CCT","Outdoor_CCT")),
    IF('Reported Performance Table'!G691="Premium","Premium_CCT","Reported_CCT"))))</f>
        <v/>
      </c>
      <c r="K691" t="str">
        <f>IF('Reported Performance Table'!E691="","",IF(J691="LUNA_CCT",VLOOKUP('Reported Performance Table'!E691,'Master List'!$B$45:$E$143,4,FALSE),"Reported_BUG"))</f>
        <v/>
      </c>
      <c r="L691" t="str">
        <f>IF('Reported Performance Table'!E691="","",IF(AND('Reported Performance Table'!$F691="Yes",OR('Reported Performance Table'!$E691='Master List'!$B$45,'Reported Performance Table'!$E691='Master List'!$B$46,'Reported Performance Table'!$E691='Master List'!$B$47,'Reported Performance Table'!$E691='Master List'!$B$49,'Reported Performance Table'!$E691='Master List'!$B$51,'Reported Performance Table'!$E691='Master List'!$B$115,'Reported Performance Table'!$E691='Master List'!$B$118,'Reported Performance Table'!$E691='Master List'!$B$142)),"LUNA_Dimming","Dimming_Capability_and_Range"))</f>
        <v/>
      </c>
      <c r="M691" s="100" t="e">
        <f>'Reported Performance Table'!#REF!</f>
        <v>#REF!</v>
      </c>
      <c r="N691" s="100" t="e">
        <f>'Reported Performance Table'!#REF!</f>
        <v>#REF!</v>
      </c>
      <c r="O691" s="100" t="e">
        <f>'Reported Performance Table'!#REF!</f>
        <v>#REF!</v>
      </c>
      <c r="P691" t="str">
        <f t="shared" si="21"/>
        <v>No</v>
      </c>
    </row>
    <row r="692" spans="1:16" x14ac:dyDescent="0.25">
      <c r="A692" s="54">
        <v>699</v>
      </c>
      <c r="B692" s="55"/>
      <c r="D692" s="21" t="e">
        <f>VLOOKUP('Reported Performance Table'!D692,'Master List'!$B$22:$C$41,2,FALSE)</f>
        <v>#N/A</v>
      </c>
      <c r="E692" t="e">
        <f>VLOOKUP('Reported Performance Table'!E692,'Master List'!$B$45:$C$143,2,FALSE)</f>
        <v>#N/A</v>
      </c>
      <c r="F692" t="e">
        <f>VLOOKUP('Reported Performance Table'!D692,'Master List'!$B$22:$D$42,3,FALSE)</f>
        <v>#N/A</v>
      </c>
      <c r="G692" s="92" t="e">
        <f>VLOOKUP('Reported Performance Table'!C692,'Master List'!$B$11:$D$19,3,FALSE)</f>
        <v>#N/A</v>
      </c>
      <c r="H692" t="e">
        <f t="shared" si="20"/>
        <v>#N/A</v>
      </c>
      <c r="I692" t="e">
        <f>IF(VLOOKUP('Reported Performance Table'!E692,'Master List'!$B$45:$D$143,3,FALSE)="","No",VLOOKUP('Reported Performance Table'!E692,'Master List'!$B$45:$D$143,3,FALSE))</f>
        <v>#N/A</v>
      </c>
      <c r="J692" s="164" t="str">
        <f>IF('Reported Performance Table'!E692="","",
  IF('Reported Performance Table'!F692="Yes",
   IF('Reported Performance Table'!G692="Premium","Premium_LUNA_CCT","LUNA_CCT"),
   IF('Reported Performance Table'!C692="Outdoor Luminaires",
    IF(OR('Reported Performance Table'!E692="Fuel Pump Canopy Luminaires",'Reported Performance Table'!E692="Sports Lighting"),
     IF('Reported Performance Table'!G692="Premium","Premium_Sports_and_Fuel_Pump_CCT", "Sports_and_Fuel_Pump_CCT"),
     IF('Reported Performance Table'!G692="Premium","Premium_Outdoor_CCT","Outdoor_CCT")),
    IF('Reported Performance Table'!G692="Premium","Premium_CCT","Reported_CCT"))))</f>
        <v/>
      </c>
      <c r="K692" t="str">
        <f>IF('Reported Performance Table'!E692="","",IF(J692="LUNA_CCT",VLOOKUP('Reported Performance Table'!E692,'Master List'!$B$45:$E$143,4,FALSE),"Reported_BUG"))</f>
        <v/>
      </c>
      <c r="L692" t="str">
        <f>IF('Reported Performance Table'!E692="","",IF(AND('Reported Performance Table'!$F692="Yes",OR('Reported Performance Table'!$E692='Master List'!$B$45,'Reported Performance Table'!$E692='Master List'!$B$46,'Reported Performance Table'!$E692='Master List'!$B$47,'Reported Performance Table'!$E692='Master List'!$B$49,'Reported Performance Table'!$E692='Master List'!$B$51,'Reported Performance Table'!$E692='Master List'!$B$115,'Reported Performance Table'!$E692='Master List'!$B$118,'Reported Performance Table'!$E692='Master List'!$B$142)),"LUNA_Dimming","Dimming_Capability_and_Range"))</f>
        <v/>
      </c>
      <c r="M692" s="100" t="e">
        <f>'Reported Performance Table'!#REF!</f>
        <v>#REF!</v>
      </c>
      <c r="N692" s="100" t="e">
        <f>'Reported Performance Table'!#REF!</f>
        <v>#REF!</v>
      </c>
      <c r="O692" s="100" t="e">
        <f>'Reported Performance Table'!#REF!</f>
        <v>#REF!</v>
      </c>
      <c r="P692" t="str">
        <f t="shared" si="21"/>
        <v>No</v>
      </c>
    </row>
    <row r="693" spans="1:16" x14ac:dyDescent="0.25">
      <c r="A693" s="54">
        <v>700</v>
      </c>
      <c r="B693" s="55"/>
      <c r="D693" s="21" t="e">
        <f>VLOOKUP('Reported Performance Table'!D693,'Master List'!$B$22:$C$41,2,FALSE)</f>
        <v>#N/A</v>
      </c>
      <c r="E693" t="e">
        <f>VLOOKUP('Reported Performance Table'!E693,'Master List'!$B$45:$C$143,2,FALSE)</f>
        <v>#N/A</v>
      </c>
      <c r="F693" t="e">
        <f>VLOOKUP('Reported Performance Table'!D693,'Master List'!$B$22:$D$42,3,FALSE)</f>
        <v>#N/A</v>
      </c>
      <c r="G693" s="92" t="e">
        <f>VLOOKUP('Reported Performance Table'!C693,'Master List'!$B$11:$D$19,3,FALSE)</f>
        <v>#N/A</v>
      </c>
      <c r="H693" t="e">
        <f t="shared" si="20"/>
        <v>#N/A</v>
      </c>
      <c r="I693" t="e">
        <f>IF(VLOOKUP('Reported Performance Table'!E693,'Master List'!$B$45:$D$143,3,FALSE)="","No",VLOOKUP('Reported Performance Table'!E693,'Master List'!$B$45:$D$143,3,FALSE))</f>
        <v>#N/A</v>
      </c>
      <c r="J693" s="164" t="str">
        <f>IF('Reported Performance Table'!E693="","",
  IF('Reported Performance Table'!F693="Yes",
   IF('Reported Performance Table'!G693="Premium","Premium_LUNA_CCT","LUNA_CCT"),
   IF('Reported Performance Table'!C693="Outdoor Luminaires",
    IF(OR('Reported Performance Table'!E693="Fuel Pump Canopy Luminaires",'Reported Performance Table'!E693="Sports Lighting"),
     IF('Reported Performance Table'!G693="Premium","Premium_Sports_and_Fuel_Pump_CCT", "Sports_and_Fuel_Pump_CCT"),
     IF('Reported Performance Table'!G693="Premium","Premium_Outdoor_CCT","Outdoor_CCT")),
    IF('Reported Performance Table'!G693="Premium","Premium_CCT","Reported_CCT"))))</f>
        <v/>
      </c>
      <c r="K693" t="str">
        <f>IF('Reported Performance Table'!E693="","",IF(J693="LUNA_CCT",VLOOKUP('Reported Performance Table'!E693,'Master List'!$B$45:$E$143,4,FALSE),"Reported_BUG"))</f>
        <v/>
      </c>
      <c r="L693" t="str">
        <f>IF('Reported Performance Table'!E693="","",IF(AND('Reported Performance Table'!$F693="Yes",OR('Reported Performance Table'!$E693='Master List'!$B$45,'Reported Performance Table'!$E693='Master List'!$B$46,'Reported Performance Table'!$E693='Master List'!$B$47,'Reported Performance Table'!$E693='Master List'!$B$49,'Reported Performance Table'!$E693='Master List'!$B$51,'Reported Performance Table'!$E693='Master List'!$B$115,'Reported Performance Table'!$E693='Master List'!$B$118,'Reported Performance Table'!$E693='Master List'!$B$142)),"LUNA_Dimming","Dimming_Capability_and_Range"))</f>
        <v/>
      </c>
      <c r="M693" s="100" t="e">
        <f>'Reported Performance Table'!#REF!</f>
        <v>#REF!</v>
      </c>
      <c r="N693" s="100" t="e">
        <f>'Reported Performance Table'!#REF!</f>
        <v>#REF!</v>
      </c>
      <c r="O693" s="100" t="e">
        <f>'Reported Performance Table'!#REF!</f>
        <v>#REF!</v>
      </c>
      <c r="P693" t="str">
        <f t="shared" si="21"/>
        <v>No</v>
      </c>
    </row>
    <row r="694" spans="1:16" x14ac:dyDescent="0.25">
      <c r="A694" s="54">
        <v>701</v>
      </c>
      <c r="B694" s="55"/>
      <c r="D694" s="21" t="e">
        <f>VLOOKUP('Reported Performance Table'!D694,'Master List'!$B$22:$C$41,2,FALSE)</f>
        <v>#N/A</v>
      </c>
      <c r="E694" t="e">
        <f>VLOOKUP('Reported Performance Table'!E694,'Master List'!$B$45:$C$143,2,FALSE)</f>
        <v>#N/A</v>
      </c>
      <c r="F694" t="e">
        <f>VLOOKUP('Reported Performance Table'!D694,'Master List'!$B$22:$D$42,3,FALSE)</f>
        <v>#N/A</v>
      </c>
      <c r="G694" s="92" t="e">
        <f>VLOOKUP('Reported Performance Table'!C694,'Master List'!$B$11:$D$19,3,FALSE)</f>
        <v>#N/A</v>
      </c>
      <c r="H694" t="e">
        <f t="shared" si="20"/>
        <v>#N/A</v>
      </c>
      <c r="I694" t="e">
        <f>IF(VLOOKUP('Reported Performance Table'!E694,'Master List'!$B$45:$D$143,3,FALSE)="","No",VLOOKUP('Reported Performance Table'!E694,'Master List'!$B$45:$D$143,3,FALSE))</f>
        <v>#N/A</v>
      </c>
      <c r="J694" s="164" t="str">
        <f>IF('Reported Performance Table'!E694="","",
  IF('Reported Performance Table'!F694="Yes",
   IF('Reported Performance Table'!G694="Premium","Premium_LUNA_CCT","LUNA_CCT"),
   IF('Reported Performance Table'!C694="Outdoor Luminaires",
    IF(OR('Reported Performance Table'!E694="Fuel Pump Canopy Luminaires",'Reported Performance Table'!E694="Sports Lighting"),
     IF('Reported Performance Table'!G694="Premium","Premium_Sports_and_Fuel_Pump_CCT", "Sports_and_Fuel_Pump_CCT"),
     IF('Reported Performance Table'!G694="Premium","Premium_Outdoor_CCT","Outdoor_CCT")),
    IF('Reported Performance Table'!G694="Premium","Premium_CCT","Reported_CCT"))))</f>
        <v/>
      </c>
      <c r="K694" t="str">
        <f>IF('Reported Performance Table'!E694="","",IF(J694="LUNA_CCT",VLOOKUP('Reported Performance Table'!E694,'Master List'!$B$45:$E$143,4,FALSE),"Reported_BUG"))</f>
        <v/>
      </c>
      <c r="L694" t="str">
        <f>IF('Reported Performance Table'!E694="","",IF(AND('Reported Performance Table'!$F694="Yes",OR('Reported Performance Table'!$E694='Master List'!$B$45,'Reported Performance Table'!$E694='Master List'!$B$46,'Reported Performance Table'!$E694='Master List'!$B$47,'Reported Performance Table'!$E694='Master List'!$B$49,'Reported Performance Table'!$E694='Master List'!$B$51,'Reported Performance Table'!$E694='Master List'!$B$115,'Reported Performance Table'!$E694='Master List'!$B$118,'Reported Performance Table'!$E694='Master List'!$B$142)),"LUNA_Dimming","Dimming_Capability_and_Range"))</f>
        <v/>
      </c>
      <c r="M694" s="100" t="e">
        <f>'Reported Performance Table'!#REF!</f>
        <v>#REF!</v>
      </c>
      <c r="N694" s="100" t="e">
        <f>'Reported Performance Table'!#REF!</f>
        <v>#REF!</v>
      </c>
      <c r="O694" s="100" t="e">
        <f>'Reported Performance Table'!#REF!</f>
        <v>#REF!</v>
      </c>
      <c r="P694" t="str">
        <f t="shared" si="21"/>
        <v>No</v>
      </c>
    </row>
    <row r="695" spans="1:16" x14ac:dyDescent="0.25">
      <c r="A695" s="54">
        <v>702</v>
      </c>
      <c r="B695" s="55"/>
      <c r="D695" s="21" t="e">
        <f>VLOOKUP('Reported Performance Table'!D695,'Master List'!$B$22:$C$41,2,FALSE)</f>
        <v>#N/A</v>
      </c>
      <c r="E695" t="e">
        <f>VLOOKUP('Reported Performance Table'!E695,'Master List'!$B$45:$C$143,2,FALSE)</f>
        <v>#N/A</v>
      </c>
      <c r="F695" t="e">
        <f>VLOOKUP('Reported Performance Table'!D695,'Master List'!$B$22:$D$42,3,FALSE)</f>
        <v>#N/A</v>
      </c>
      <c r="G695" s="92" t="e">
        <f>VLOOKUP('Reported Performance Table'!C695,'Master List'!$B$11:$D$19,3,FALSE)</f>
        <v>#N/A</v>
      </c>
      <c r="H695" t="e">
        <f t="shared" si="20"/>
        <v>#N/A</v>
      </c>
      <c r="I695" t="e">
        <f>IF(VLOOKUP('Reported Performance Table'!E695,'Master List'!$B$45:$D$143,3,FALSE)="","No",VLOOKUP('Reported Performance Table'!E695,'Master List'!$B$45:$D$143,3,FALSE))</f>
        <v>#N/A</v>
      </c>
      <c r="J695" s="164" t="str">
        <f>IF('Reported Performance Table'!E695="","",
  IF('Reported Performance Table'!F695="Yes",
   IF('Reported Performance Table'!G695="Premium","Premium_LUNA_CCT","LUNA_CCT"),
   IF('Reported Performance Table'!C695="Outdoor Luminaires",
    IF(OR('Reported Performance Table'!E695="Fuel Pump Canopy Luminaires",'Reported Performance Table'!E695="Sports Lighting"),
     IF('Reported Performance Table'!G695="Premium","Premium_Sports_and_Fuel_Pump_CCT", "Sports_and_Fuel_Pump_CCT"),
     IF('Reported Performance Table'!G695="Premium","Premium_Outdoor_CCT","Outdoor_CCT")),
    IF('Reported Performance Table'!G695="Premium","Premium_CCT","Reported_CCT"))))</f>
        <v/>
      </c>
      <c r="K695" t="str">
        <f>IF('Reported Performance Table'!E695="","",IF(J695="LUNA_CCT",VLOOKUP('Reported Performance Table'!E695,'Master List'!$B$45:$E$143,4,FALSE),"Reported_BUG"))</f>
        <v/>
      </c>
      <c r="L695" t="str">
        <f>IF('Reported Performance Table'!E695="","",IF(AND('Reported Performance Table'!$F695="Yes",OR('Reported Performance Table'!$E695='Master List'!$B$45,'Reported Performance Table'!$E695='Master List'!$B$46,'Reported Performance Table'!$E695='Master List'!$B$47,'Reported Performance Table'!$E695='Master List'!$B$49,'Reported Performance Table'!$E695='Master List'!$B$51,'Reported Performance Table'!$E695='Master List'!$B$115,'Reported Performance Table'!$E695='Master List'!$B$118,'Reported Performance Table'!$E695='Master List'!$B$142)),"LUNA_Dimming","Dimming_Capability_and_Range"))</f>
        <v/>
      </c>
      <c r="M695" s="100" t="e">
        <f>'Reported Performance Table'!#REF!</f>
        <v>#REF!</v>
      </c>
      <c r="N695" s="100" t="e">
        <f>'Reported Performance Table'!#REF!</f>
        <v>#REF!</v>
      </c>
      <c r="O695" s="100" t="e">
        <f>'Reported Performance Table'!#REF!</f>
        <v>#REF!</v>
      </c>
      <c r="P695" t="str">
        <f t="shared" si="21"/>
        <v>No</v>
      </c>
    </row>
    <row r="696" spans="1:16" x14ac:dyDescent="0.25">
      <c r="A696" s="54">
        <v>703</v>
      </c>
      <c r="B696" s="55"/>
      <c r="D696" s="21" t="e">
        <f>VLOOKUP('Reported Performance Table'!D696,'Master List'!$B$22:$C$41,2,FALSE)</f>
        <v>#N/A</v>
      </c>
      <c r="E696" t="e">
        <f>VLOOKUP('Reported Performance Table'!E696,'Master List'!$B$45:$C$143,2,FALSE)</f>
        <v>#N/A</v>
      </c>
      <c r="F696" t="e">
        <f>VLOOKUP('Reported Performance Table'!D696,'Master List'!$B$22:$D$42,3,FALSE)</f>
        <v>#N/A</v>
      </c>
      <c r="G696" s="92" t="e">
        <f>VLOOKUP('Reported Performance Table'!C696,'Master List'!$B$11:$D$19,3,FALSE)</f>
        <v>#N/A</v>
      </c>
      <c r="H696" t="e">
        <f t="shared" si="20"/>
        <v>#N/A</v>
      </c>
      <c r="I696" t="e">
        <f>IF(VLOOKUP('Reported Performance Table'!E696,'Master List'!$B$45:$D$143,3,FALSE)="","No",VLOOKUP('Reported Performance Table'!E696,'Master List'!$B$45:$D$143,3,FALSE))</f>
        <v>#N/A</v>
      </c>
      <c r="J696" s="164" t="str">
        <f>IF('Reported Performance Table'!E696="","",
  IF('Reported Performance Table'!F696="Yes",
   IF('Reported Performance Table'!G696="Premium","Premium_LUNA_CCT","LUNA_CCT"),
   IF('Reported Performance Table'!C696="Outdoor Luminaires",
    IF(OR('Reported Performance Table'!E696="Fuel Pump Canopy Luminaires",'Reported Performance Table'!E696="Sports Lighting"),
     IF('Reported Performance Table'!G696="Premium","Premium_Sports_and_Fuel_Pump_CCT", "Sports_and_Fuel_Pump_CCT"),
     IF('Reported Performance Table'!G696="Premium","Premium_Outdoor_CCT","Outdoor_CCT")),
    IF('Reported Performance Table'!G696="Premium","Premium_CCT","Reported_CCT"))))</f>
        <v/>
      </c>
      <c r="K696" t="str">
        <f>IF('Reported Performance Table'!E696="","",IF(J696="LUNA_CCT",VLOOKUP('Reported Performance Table'!E696,'Master List'!$B$45:$E$143,4,FALSE),"Reported_BUG"))</f>
        <v/>
      </c>
      <c r="L696" t="str">
        <f>IF('Reported Performance Table'!E696="","",IF(AND('Reported Performance Table'!$F696="Yes",OR('Reported Performance Table'!$E696='Master List'!$B$45,'Reported Performance Table'!$E696='Master List'!$B$46,'Reported Performance Table'!$E696='Master List'!$B$47,'Reported Performance Table'!$E696='Master List'!$B$49,'Reported Performance Table'!$E696='Master List'!$B$51,'Reported Performance Table'!$E696='Master List'!$B$115,'Reported Performance Table'!$E696='Master List'!$B$118,'Reported Performance Table'!$E696='Master List'!$B$142)),"LUNA_Dimming","Dimming_Capability_and_Range"))</f>
        <v/>
      </c>
      <c r="M696" s="100" t="e">
        <f>'Reported Performance Table'!#REF!</f>
        <v>#REF!</v>
      </c>
      <c r="N696" s="100" t="e">
        <f>'Reported Performance Table'!#REF!</f>
        <v>#REF!</v>
      </c>
      <c r="O696" s="100" t="e">
        <f>'Reported Performance Table'!#REF!</f>
        <v>#REF!</v>
      </c>
      <c r="P696" t="str">
        <f t="shared" si="21"/>
        <v>No</v>
      </c>
    </row>
    <row r="697" spans="1:16" x14ac:dyDescent="0.25">
      <c r="A697" s="54">
        <v>704</v>
      </c>
      <c r="B697" s="55"/>
      <c r="D697" s="21" t="e">
        <f>VLOOKUP('Reported Performance Table'!D697,'Master List'!$B$22:$C$41,2,FALSE)</f>
        <v>#N/A</v>
      </c>
      <c r="E697" t="e">
        <f>VLOOKUP('Reported Performance Table'!E697,'Master List'!$B$45:$C$143,2,FALSE)</f>
        <v>#N/A</v>
      </c>
      <c r="F697" t="e">
        <f>VLOOKUP('Reported Performance Table'!D697,'Master List'!$B$22:$D$42,3,FALSE)</f>
        <v>#N/A</v>
      </c>
      <c r="G697" s="92" t="e">
        <f>VLOOKUP('Reported Performance Table'!C697,'Master List'!$B$11:$D$19,3,FALSE)</f>
        <v>#N/A</v>
      </c>
      <c r="H697" t="e">
        <f t="shared" si="20"/>
        <v>#N/A</v>
      </c>
      <c r="I697" t="e">
        <f>IF(VLOOKUP('Reported Performance Table'!E697,'Master List'!$B$45:$D$143,3,FALSE)="","No",VLOOKUP('Reported Performance Table'!E697,'Master List'!$B$45:$D$143,3,FALSE))</f>
        <v>#N/A</v>
      </c>
      <c r="J697" s="164" t="str">
        <f>IF('Reported Performance Table'!E697="","",
  IF('Reported Performance Table'!F697="Yes",
   IF('Reported Performance Table'!G697="Premium","Premium_LUNA_CCT","LUNA_CCT"),
   IF('Reported Performance Table'!C697="Outdoor Luminaires",
    IF(OR('Reported Performance Table'!E697="Fuel Pump Canopy Luminaires",'Reported Performance Table'!E697="Sports Lighting"),
     IF('Reported Performance Table'!G697="Premium","Premium_Sports_and_Fuel_Pump_CCT", "Sports_and_Fuel_Pump_CCT"),
     IF('Reported Performance Table'!G697="Premium","Premium_Outdoor_CCT","Outdoor_CCT")),
    IF('Reported Performance Table'!G697="Premium","Premium_CCT","Reported_CCT"))))</f>
        <v/>
      </c>
      <c r="K697" t="str">
        <f>IF('Reported Performance Table'!E697="","",IF(J697="LUNA_CCT",VLOOKUP('Reported Performance Table'!E697,'Master List'!$B$45:$E$143,4,FALSE),"Reported_BUG"))</f>
        <v/>
      </c>
      <c r="L697" t="str">
        <f>IF('Reported Performance Table'!E697="","",IF(AND('Reported Performance Table'!$F697="Yes",OR('Reported Performance Table'!$E697='Master List'!$B$45,'Reported Performance Table'!$E697='Master List'!$B$46,'Reported Performance Table'!$E697='Master List'!$B$47,'Reported Performance Table'!$E697='Master List'!$B$49,'Reported Performance Table'!$E697='Master List'!$B$51,'Reported Performance Table'!$E697='Master List'!$B$115,'Reported Performance Table'!$E697='Master List'!$B$118,'Reported Performance Table'!$E697='Master List'!$B$142)),"LUNA_Dimming","Dimming_Capability_and_Range"))</f>
        <v/>
      </c>
      <c r="M697" s="100" t="e">
        <f>'Reported Performance Table'!#REF!</f>
        <v>#REF!</v>
      </c>
      <c r="N697" s="100" t="e">
        <f>'Reported Performance Table'!#REF!</f>
        <v>#REF!</v>
      </c>
      <c r="O697" s="100" t="e">
        <f>'Reported Performance Table'!#REF!</f>
        <v>#REF!</v>
      </c>
      <c r="P697" t="str">
        <f t="shared" si="21"/>
        <v>No</v>
      </c>
    </row>
    <row r="698" spans="1:16" x14ac:dyDescent="0.25">
      <c r="A698" s="54">
        <v>705</v>
      </c>
      <c r="B698" s="55"/>
      <c r="D698" s="21" t="e">
        <f>VLOOKUP('Reported Performance Table'!D698,'Master List'!$B$22:$C$41,2,FALSE)</f>
        <v>#N/A</v>
      </c>
      <c r="E698" t="e">
        <f>VLOOKUP('Reported Performance Table'!E698,'Master List'!$B$45:$C$143,2,FALSE)</f>
        <v>#N/A</v>
      </c>
      <c r="F698" t="e">
        <f>VLOOKUP('Reported Performance Table'!D698,'Master List'!$B$22:$D$42,3,FALSE)</f>
        <v>#N/A</v>
      </c>
      <c r="G698" s="92" t="e">
        <f>VLOOKUP('Reported Performance Table'!C698,'Master List'!$B$11:$D$19,3,FALSE)</f>
        <v>#N/A</v>
      </c>
      <c r="H698" t="e">
        <f t="shared" si="20"/>
        <v>#N/A</v>
      </c>
      <c r="I698" t="e">
        <f>IF(VLOOKUP('Reported Performance Table'!E698,'Master List'!$B$45:$D$143,3,FALSE)="","No",VLOOKUP('Reported Performance Table'!E698,'Master List'!$B$45:$D$143,3,FALSE))</f>
        <v>#N/A</v>
      </c>
      <c r="J698" s="164" t="str">
        <f>IF('Reported Performance Table'!E698="","",
  IF('Reported Performance Table'!F698="Yes",
   IF('Reported Performance Table'!G698="Premium","Premium_LUNA_CCT","LUNA_CCT"),
   IF('Reported Performance Table'!C698="Outdoor Luminaires",
    IF(OR('Reported Performance Table'!E698="Fuel Pump Canopy Luminaires",'Reported Performance Table'!E698="Sports Lighting"),
     IF('Reported Performance Table'!G698="Premium","Premium_Sports_and_Fuel_Pump_CCT", "Sports_and_Fuel_Pump_CCT"),
     IF('Reported Performance Table'!G698="Premium","Premium_Outdoor_CCT","Outdoor_CCT")),
    IF('Reported Performance Table'!G698="Premium","Premium_CCT","Reported_CCT"))))</f>
        <v/>
      </c>
      <c r="K698" t="str">
        <f>IF('Reported Performance Table'!E698="","",IF(J698="LUNA_CCT",VLOOKUP('Reported Performance Table'!E698,'Master List'!$B$45:$E$143,4,FALSE),"Reported_BUG"))</f>
        <v/>
      </c>
      <c r="L698" t="str">
        <f>IF('Reported Performance Table'!E698="","",IF(AND('Reported Performance Table'!$F698="Yes",OR('Reported Performance Table'!$E698='Master List'!$B$45,'Reported Performance Table'!$E698='Master List'!$B$46,'Reported Performance Table'!$E698='Master List'!$B$47,'Reported Performance Table'!$E698='Master List'!$B$49,'Reported Performance Table'!$E698='Master List'!$B$51,'Reported Performance Table'!$E698='Master List'!$B$115,'Reported Performance Table'!$E698='Master List'!$B$118,'Reported Performance Table'!$E698='Master List'!$B$142)),"LUNA_Dimming","Dimming_Capability_and_Range"))</f>
        <v/>
      </c>
      <c r="M698" s="100" t="e">
        <f>'Reported Performance Table'!#REF!</f>
        <v>#REF!</v>
      </c>
      <c r="N698" s="100" t="e">
        <f>'Reported Performance Table'!#REF!</f>
        <v>#REF!</v>
      </c>
      <c r="O698" s="100" t="e">
        <f>'Reported Performance Table'!#REF!</f>
        <v>#REF!</v>
      </c>
      <c r="P698" t="str">
        <f t="shared" si="21"/>
        <v>No</v>
      </c>
    </row>
    <row r="699" spans="1:16" x14ac:dyDescent="0.25">
      <c r="A699" s="54">
        <v>706</v>
      </c>
      <c r="B699" s="55"/>
      <c r="D699" s="21" t="e">
        <f>VLOOKUP('Reported Performance Table'!D699,'Master List'!$B$22:$C$41,2,FALSE)</f>
        <v>#N/A</v>
      </c>
      <c r="E699" t="e">
        <f>VLOOKUP('Reported Performance Table'!E699,'Master List'!$B$45:$C$143,2,FALSE)</f>
        <v>#N/A</v>
      </c>
      <c r="F699" t="e">
        <f>VLOOKUP('Reported Performance Table'!D699,'Master List'!$B$22:$D$42,3,FALSE)</f>
        <v>#N/A</v>
      </c>
      <c r="G699" s="92" t="e">
        <f>VLOOKUP('Reported Performance Table'!C699,'Master List'!$B$11:$D$19,3,FALSE)</f>
        <v>#N/A</v>
      </c>
      <c r="H699" t="e">
        <f t="shared" si="20"/>
        <v>#N/A</v>
      </c>
      <c r="I699" t="e">
        <f>IF(VLOOKUP('Reported Performance Table'!E699,'Master List'!$B$45:$D$143,3,FALSE)="","No",VLOOKUP('Reported Performance Table'!E699,'Master List'!$B$45:$D$143,3,FALSE))</f>
        <v>#N/A</v>
      </c>
      <c r="J699" s="164" t="str">
        <f>IF('Reported Performance Table'!E699="","",
  IF('Reported Performance Table'!F699="Yes",
   IF('Reported Performance Table'!G699="Premium","Premium_LUNA_CCT","LUNA_CCT"),
   IF('Reported Performance Table'!C699="Outdoor Luminaires",
    IF(OR('Reported Performance Table'!E699="Fuel Pump Canopy Luminaires",'Reported Performance Table'!E699="Sports Lighting"),
     IF('Reported Performance Table'!G699="Premium","Premium_Sports_and_Fuel_Pump_CCT", "Sports_and_Fuel_Pump_CCT"),
     IF('Reported Performance Table'!G699="Premium","Premium_Outdoor_CCT","Outdoor_CCT")),
    IF('Reported Performance Table'!G699="Premium","Premium_CCT","Reported_CCT"))))</f>
        <v/>
      </c>
      <c r="K699" t="str">
        <f>IF('Reported Performance Table'!E699="","",IF(J699="LUNA_CCT",VLOOKUP('Reported Performance Table'!E699,'Master List'!$B$45:$E$143,4,FALSE),"Reported_BUG"))</f>
        <v/>
      </c>
      <c r="L699" t="str">
        <f>IF('Reported Performance Table'!E699="","",IF(AND('Reported Performance Table'!$F699="Yes",OR('Reported Performance Table'!$E699='Master List'!$B$45,'Reported Performance Table'!$E699='Master List'!$B$46,'Reported Performance Table'!$E699='Master List'!$B$47,'Reported Performance Table'!$E699='Master List'!$B$49,'Reported Performance Table'!$E699='Master List'!$B$51,'Reported Performance Table'!$E699='Master List'!$B$115,'Reported Performance Table'!$E699='Master List'!$B$118,'Reported Performance Table'!$E699='Master List'!$B$142)),"LUNA_Dimming","Dimming_Capability_and_Range"))</f>
        <v/>
      </c>
      <c r="M699" s="100" t="e">
        <f>'Reported Performance Table'!#REF!</f>
        <v>#REF!</v>
      </c>
      <c r="N699" s="100" t="e">
        <f>'Reported Performance Table'!#REF!</f>
        <v>#REF!</v>
      </c>
      <c r="O699" s="100" t="e">
        <f>'Reported Performance Table'!#REF!</f>
        <v>#REF!</v>
      </c>
      <c r="P699" t="str">
        <f t="shared" si="21"/>
        <v>No</v>
      </c>
    </row>
    <row r="700" spans="1:16" x14ac:dyDescent="0.25">
      <c r="A700" s="54">
        <v>707</v>
      </c>
      <c r="B700" s="55"/>
      <c r="D700" s="21" t="e">
        <f>VLOOKUP('Reported Performance Table'!D700,'Master List'!$B$22:$C$41,2,FALSE)</f>
        <v>#N/A</v>
      </c>
      <c r="E700" t="e">
        <f>VLOOKUP('Reported Performance Table'!E700,'Master List'!$B$45:$C$143,2,FALSE)</f>
        <v>#N/A</v>
      </c>
      <c r="F700" t="e">
        <f>VLOOKUP('Reported Performance Table'!D700,'Master List'!$B$22:$D$42,3,FALSE)</f>
        <v>#N/A</v>
      </c>
      <c r="G700" s="92" t="e">
        <f>VLOOKUP('Reported Performance Table'!C700,'Master List'!$B$11:$D$19,3,FALSE)</f>
        <v>#N/A</v>
      </c>
      <c r="H700" t="e">
        <f t="shared" si="20"/>
        <v>#N/A</v>
      </c>
      <c r="I700" t="e">
        <f>IF(VLOOKUP('Reported Performance Table'!E700,'Master List'!$B$45:$D$143,3,FALSE)="","No",VLOOKUP('Reported Performance Table'!E700,'Master List'!$B$45:$D$143,3,FALSE))</f>
        <v>#N/A</v>
      </c>
      <c r="J700" s="164" t="str">
        <f>IF('Reported Performance Table'!E700="","",
  IF('Reported Performance Table'!F700="Yes",
   IF('Reported Performance Table'!G700="Premium","Premium_LUNA_CCT","LUNA_CCT"),
   IF('Reported Performance Table'!C700="Outdoor Luminaires",
    IF(OR('Reported Performance Table'!E700="Fuel Pump Canopy Luminaires",'Reported Performance Table'!E700="Sports Lighting"),
     IF('Reported Performance Table'!G700="Premium","Premium_Sports_and_Fuel_Pump_CCT", "Sports_and_Fuel_Pump_CCT"),
     IF('Reported Performance Table'!G700="Premium","Premium_Outdoor_CCT","Outdoor_CCT")),
    IF('Reported Performance Table'!G700="Premium","Premium_CCT","Reported_CCT"))))</f>
        <v/>
      </c>
      <c r="K700" t="str">
        <f>IF('Reported Performance Table'!E700="","",IF(J700="LUNA_CCT",VLOOKUP('Reported Performance Table'!E700,'Master List'!$B$45:$E$143,4,FALSE),"Reported_BUG"))</f>
        <v/>
      </c>
      <c r="L700" t="str">
        <f>IF('Reported Performance Table'!E700="","",IF(AND('Reported Performance Table'!$F700="Yes",OR('Reported Performance Table'!$E700='Master List'!$B$45,'Reported Performance Table'!$E700='Master List'!$B$46,'Reported Performance Table'!$E700='Master List'!$B$47,'Reported Performance Table'!$E700='Master List'!$B$49,'Reported Performance Table'!$E700='Master List'!$B$51,'Reported Performance Table'!$E700='Master List'!$B$115,'Reported Performance Table'!$E700='Master List'!$B$118,'Reported Performance Table'!$E700='Master List'!$B$142)),"LUNA_Dimming","Dimming_Capability_and_Range"))</f>
        <v/>
      </c>
      <c r="M700" s="100" t="e">
        <f>'Reported Performance Table'!#REF!</f>
        <v>#REF!</v>
      </c>
      <c r="N700" s="100" t="e">
        <f>'Reported Performance Table'!#REF!</f>
        <v>#REF!</v>
      </c>
      <c r="O700" s="100" t="e">
        <f>'Reported Performance Table'!#REF!</f>
        <v>#REF!</v>
      </c>
      <c r="P700" t="str">
        <f t="shared" si="21"/>
        <v>No</v>
      </c>
    </row>
    <row r="701" spans="1:16" x14ac:dyDescent="0.25">
      <c r="A701" s="54">
        <v>708</v>
      </c>
      <c r="B701" s="55"/>
      <c r="D701" s="21" t="e">
        <f>VLOOKUP('Reported Performance Table'!D701,'Master List'!$B$22:$C$41,2,FALSE)</f>
        <v>#N/A</v>
      </c>
      <c r="E701" t="e">
        <f>VLOOKUP('Reported Performance Table'!E701,'Master List'!$B$45:$C$143,2,FALSE)</f>
        <v>#N/A</v>
      </c>
      <c r="F701" t="e">
        <f>VLOOKUP('Reported Performance Table'!D701,'Master List'!$B$22:$D$42,3,FALSE)</f>
        <v>#N/A</v>
      </c>
      <c r="G701" s="92" t="e">
        <f>VLOOKUP('Reported Performance Table'!C701,'Master List'!$B$11:$D$19,3,FALSE)</f>
        <v>#N/A</v>
      </c>
      <c r="H701" t="e">
        <f t="shared" si="20"/>
        <v>#N/A</v>
      </c>
      <c r="I701" t="e">
        <f>IF(VLOOKUP('Reported Performance Table'!E701,'Master List'!$B$45:$D$143,3,FALSE)="","No",VLOOKUP('Reported Performance Table'!E701,'Master List'!$B$45:$D$143,3,FALSE))</f>
        <v>#N/A</v>
      </c>
      <c r="J701" s="164" t="str">
        <f>IF('Reported Performance Table'!E701="","",
  IF('Reported Performance Table'!F701="Yes",
   IF('Reported Performance Table'!G701="Premium","Premium_LUNA_CCT","LUNA_CCT"),
   IF('Reported Performance Table'!C701="Outdoor Luminaires",
    IF(OR('Reported Performance Table'!E701="Fuel Pump Canopy Luminaires",'Reported Performance Table'!E701="Sports Lighting"),
     IF('Reported Performance Table'!G701="Premium","Premium_Sports_and_Fuel_Pump_CCT", "Sports_and_Fuel_Pump_CCT"),
     IF('Reported Performance Table'!G701="Premium","Premium_Outdoor_CCT","Outdoor_CCT")),
    IF('Reported Performance Table'!G701="Premium","Premium_CCT","Reported_CCT"))))</f>
        <v/>
      </c>
      <c r="K701" t="str">
        <f>IF('Reported Performance Table'!E701="","",IF(J701="LUNA_CCT",VLOOKUP('Reported Performance Table'!E701,'Master List'!$B$45:$E$143,4,FALSE),"Reported_BUG"))</f>
        <v/>
      </c>
      <c r="L701" t="str">
        <f>IF('Reported Performance Table'!E701="","",IF(AND('Reported Performance Table'!$F701="Yes",OR('Reported Performance Table'!$E701='Master List'!$B$45,'Reported Performance Table'!$E701='Master List'!$B$46,'Reported Performance Table'!$E701='Master List'!$B$47,'Reported Performance Table'!$E701='Master List'!$B$49,'Reported Performance Table'!$E701='Master List'!$B$51,'Reported Performance Table'!$E701='Master List'!$B$115,'Reported Performance Table'!$E701='Master List'!$B$118,'Reported Performance Table'!$E701='Master List'!$B$142)),"LUNA_Dimming","Dimming_Capability_and_Range"))</f>
        <v/>
      </c>
      <c r="M701" s="100" t="e">
        <f>'Reported Performance Table'!#REF!</f>
        <v>#REF!</v>
      </c>
      <c r="N701" s="100" t="e">
        <f>'Reported Performance Table'!#REF!</f>
        <v>#REF!</v>
      </c>
      <c r="O701" s="100" t="e">
        <f>'Reported Performance Table'!#REF!</f>
        <v>#REF!</v>
      </c>
      <c r="P701" t="str">
        <f t="shared" si="21"/>
        <v>No</v>
      </c>
    </row>
    <row r="702" spans="1:16" x14ac:dyDescent="0.25">
      <c r="A702" s="54">
        <v>709</v>
      </c>
      <c r="B702" s="55"/>
      <c r="D702" s="21" t="e">
        <f>VLOOKUP('Reported Performance Table'!D702,'Master List'!$B$22:$C$41,2,FALSE)</f>
        <v>#N/A</v>
      </c>
      <c r="E702" t="e">
        <f>VLOOKUP('Reported Performance Table'!E702,'Master List'!$B$45:$C$143,2,FALSE)</f>
        <v>#N/A</v>
      </c>
      <c r="F702" t="e">
        <f>VLOOKUP('Reported Performance Table'!D702,'Master List'!$B$22:$D$42,3,FALSE)</f>
        <v>#N/A</v>
      </c>
      <c r="G702" s="92" t="e">
        <f>VLOOKUP('Reported Performance Table'!C702,'Master List'!$B$11:$D$19,3,FALSE)</f>
        <v>#N/A</v>
      </c>
      <c r="H702" t="e">
        <f t="shared" si="20"/>
        <v>#N/A</v>
      </c>
      <c r="I702" t="e">
        <f>IF(VLOOKUP('Reported Performance Table'!E702,'Master List'!$B$45:$D$143,3,FALSE)="","No",VLOOKUP('Reported Performance Table'!E702,'Master List'!$B$45:$D$143,3,FALSE))</f>
        <v>#N/A</v>
      </c>
      <c r="J702" s="164" t="str">
        <f>IF('Reported Performance Table'!E702="","",
  IF('Reported Performance Table'!F702="Yes",
   IF('Reported Performance Table'!G702="Premium","Premium_LUNA_CCT","LUNA_CCT"),
   IF('Reported Performance Table'!C702="Outdoor Luminaires",
    IF(OR('Reported Performance Table'!E702="Fuel Pump Canopy Luminaires",'Reported Performance Table'!E702="Sports Lighting"),
     IF('Reported Performance Table'!G702="Premium","Premium_Sports_and_Fuel_Pump_CCT", "Sports_and_Fuel_Pump_CCT"),
     IF('Reported Performance Table'!G702="Premium","Premium_Outdoor_CCT","Outdoor_CCT")),
    IF('Reported Performance Table'!G702="Premium","Premium_CCT","Reported_CCT"))))</f>
        <v/>
      </c>
      <c r="K702" t="str">
        <f>IF('Reported Performance Table'!E702="","",IF(J702="LUNA_CCT",VLOOKUP('Reported Performance Table'!E702,'Master List'!$B$45:$E$143,4,FALSE),"Reported_BUG"))</f>
        <v/>
      </c>
      <c r="L702" t="str">
        <f>IF('Reported Performance Table'!E702="","",IF(AND('Reported Performance Table'!$F702="Yes",OR('Reported Performance Table'!$E702='Master List'!$B$45,'Reported Performance Table'!$E702='Master List'!$B$46,'Reported Performance Table'!$E702='Master List'!$B$47,'Reported Performance Table'!$E702='Master List'!$B$49,'Reported Performance Table'!$E702='Master List'!$B$51,'Reported Performance Table'!$E702='Master List'!$B$115,'Reported Performance Table'!$E702='Master List'!$B$118,'Reported Performance Table'!$E702='Master List'!$B$142)),"LUNA_Dimming","Dimming_Capability_and_Range"))</f>
        <v/>
      </c>
      <c r="M702" s="100" t="e">
        <f>'Reported Performance Table'!#REF!</f>
        <v>#REF!</v>
      </c>
      <c r="N702" s="100" t="e">
        <f>'Reported Performance Table'!#REF!</f>
        <v>#REF!</v>
      </c>
      <c r="O702" s="100" t="e">
        <f>'Reported Performance Table'!#REF!</f>
        <v>#REF!</v>
      </c>
      <c r="P702" t="str">
        <f t="shared" si="21"/>
        <v>No</v>
      </c>
    </row>
    <row r="703" spans="1:16" x14ac:dyDescent="0.25">
      <c r="A703" s="54">
        <v>710</v>
      </c>
      <c r="B703" s="55"/>
      <c r="D703" s="21" t="e">
        <f>VLOOKUP('Reported Performance Table'!D703,'Master List'!$B$22:$C$41,2,FALSE)</f>
        <v>#N/A</v>
      </c>
      <c r="E703" t="e">
        <f>VLOOKUP('Reported Performance Table'!E703,'Master List'!$B$45:$C$143,2,FALSE)</f>
        <v>#N/A</v>
      </c>
      <c r="F703" t="e">
        <f>VLOOKUP('Reported Performance Table'!D703,'Master List'!$B$22:$D$42,3,FALSE)</f>
        <v>#N/A</v>
      </c>
      <c r="G703" s="92" t="e">
        <f>VLOOKUP('Reported Performance Table'!C703,'Master List'!$B$11:$D$19,3,FALSE)</f>
        <v>#N/A</v>
      </c>
      <c r="H703" t="e">
        <f t="shared" si="20"/>
        <v>#N/A</v>
      </c>
      <c r="I703" t="e">
        <f>IF(VLOOKUP('Reported Performance Table'!E703,'Master List'!$B$45:$D$143,3,FALSE)="","No",VLOOKUP('Reported Performance Table'!E703,'Master List'!$B$45:$D$143,3,FALSE))</f>
        <v>#N/A</v>
      </c>
      <c r="J703" s="164" t="str">
        <f>IF('Reported Performance Table'!E703="","",
  IF('Reported Performance Table'!F703="Yes",
   IF('Reported Performance Table'!G703="Premium","Premium_LUNA_CCT","LUNA_CCT"),
   IF('Reported Performance Table'!C703="Outdoor Luminaires",
    IF(OR('Reported Performance Table'!E703="Fuel Pump Canopy Luminaires",'Reported Performance Table'!E703="Sports Lighting"),
     IF('Reported Performance Table'!G703="Premium","Premium_Sports_and_Fuel_Pump_CCT", "Sports_and_Fuel_Pump_CCT"),
     IF('Reported Performance Table'!G703="Premium","Premium_Outdoor_CCT","Outdoor_CCT")),
    IF('Reported Performance Table'!G703="Premium","Premium_CCT","Reported_CCT"))))</f>
        <v/>
      </c>
      <c r="K703" t="str">
        <f>IF('Reported Performance Table'!E703="","",IF(J703="LUNA_CCT",VLOOKUP('Reported Performance Table'!E703,'Master List'!$B$45:$E$143,4,FALSE),"Reported_BUG"))</f>
        <v/>
      </c>
      <c r="L703" t="str">
        <f>IF('Reported Performance Table'!E703="","",IF(AND('Reported Performance Table'!$F703="Yes",OR('Reported Performance Table'!$E703='Master List'!$B$45,'Reported Performance Table'!$E703='Master List'!$B$46,'Reported Performance Table'!$E703='Master List'!$B$47,'Reported Performance Table'!$E703='Master List'!$B$49,'Reported Performance Table'!$E703='Master List'!$B$51,'Reported Performance Table'!$E703='Master List'!$B$115,'Reported Performance Table'!$E703='Master List'!$B$118,'Reported Performance Table'!$E703='Master List'!$B$142)),"LUNA_Dimming","Dimming_Capability_and_Range"))</f>
        <v/>
      </c>
      <c r="M703" s="100" t="e">
        <f>'Reported Performance Table'!#REF!</f>
        <v>#REF!</v>
      </c>
      <c r="N703" s="100" t="e">
        <f>'Reported Performance Table'!#REF!</f>
        <v>#REF!</v>
      </c>
      <c r="O703" s="100" t="e">
        <f>'Reported Performance Table'!#REF!</f>
        <v>#REF!</v>
      </c>
      <c r="P703" t="str">
        <f t="shared" si="21"/>
        <v>No</v>
      </c>
    </row>
    <row r="704" spans="1:16" x14ac:dyDescent="0.25">
      <c r="A704" s="54">
        <v>711</v>
      </c>
      <c r="B704" s="55"/>
      <c r="D704" s="21" t="e">
        <f>VLOOKUP('Reported Performance Table'!D704,'Master List'!$B$22:$C$41,2,FALSE)</f>
        <v>#N/A</v>
      </c>
      <c r="E704" t="e">
        <f>VLOOKUP('Reported Performance Table'!E704,'Master List'!$B$45:$C$143,2,FALSE)</f>
        <v>#N/A</v>
      </c>
      <c r="F704" t="e">
        <f>VLOOKUP('Reported Performance Table'!D704,'Master List'!$B$22:$D$42,3,FALSE)</f>
        <v>#N/A</v>
      </c>
      <c r="G704" s="92" t="e">
        <f>VLOOKUP('Reported Performance Table'!C704,'Master List'!$B$11:$D$19,3,FALSE)</f>
        <v>#N/A</v>
      </c>
      <c r="H704" t="e">
        <f t="shared" si="20"/>
        <v>#N/A</v>
      </c>
      <c r="I704" t="e">
        <f>IF(VLOOKUP('Reported Performance Table'!E704,'Master List'!$B$45:$D$143,3,FALSE)="","No",VLOOKUP('Reported Performance Table'!E704,'Master List'!$B$45:$D$143,3,FALSE))</f>
        <v>#N/A</v>
      </c>
      <c r="J704" s="164" t="str">
        <f>IF('Reported Performance Table'!E704="","",
  IF('Reported Performance Table'!F704="Yes",
   IF('Reported Performance Table'!G704="Premium","Premium_LUNA_CCT","LUNA_CCT"),
   IF('Reported Performance Table'!C704="Outdoor Luminaires",
    IF(OR('Reported Performance Table'!E704="Fuel Pump Canopy Luminaires",'Reported Performance Table'!E704="Sports Lighting"),
     IF('Reported Performance Table'!G704="Premium","Premium_Sports_and_Fuel_Pump_CCT", "Sports_and_Fuel_Pump_CCT"),
     IF('Reported Performance Table'!G704="Premium","Premium_Outdoor_CCT","Outdoor_CCT")),
    IF('Reported Performance Table'!G704="Premium","Premium_CCT","Reported_CCT"))))</f>
        <v/>
      </c>
      <c r="K704" t="str">
        <f>IF('Reported Performance Table'!E704="","",IF(J704="LUNA_CCT",VLOOKUP('Reported Performance Table'!E704,'Master List'!$B$45:$E$143,4,FALSE),"Reported_BUG"))</f>
        <v/>
      </c>
      <c r="L704" t="str">
        <f>IF('Reported Performance Table'!E704="","",IF(AND('Reported Performance Table'!$F704="Yes",OR('Reported Performance Table'!$E704='Master List'!$B$45,'Reported Performance Table'!$E704='Master List'!$B$46,'Reported Performance Table'!$E704='Master List'!$B$47,'Reported Performance Table'!$E704='Master List'!$B$49,'Reported Performance Table'!$E704='Master List'!$B$51,'Reported Performance Table'!$E704='Master List'!$B$115,'Reported Performance Table'!$E704='Master List'!$B$118,'Reported Performance Table'!$E704='Master List'!$B$142)),"LUNA_Dimming","Dimming_Capability_and_Range"))</f>
        <v/>
      </c>
      <c r="M704" s="100" t="e">
        <f>'Reported Performance Table'!#REF!</f>
        <v>#REF!</v>
      </c>
      <c r="N704" s="100" t="e">
        <f>'Reported Performance Table'!#REF!</f>
        <v>#REF!</v>
      </c>
      <c r="O704" s="100" t="e">
        <f>'Reported Performance Table'!#REF!</f>
        <v>#REF!</v>
      </c>
      <c r="P704" t="str">
        <f t="shared" si="21"/>
        <v>No</v>
      </c>
    </row>
    <row r="705" spans="1:16" x14ac:dyDescent="0.25">
      <c r="A705" s="54">
        <v>712</v>
      </c>
      <c r="B705" s="55"/>
      <c r="D705" s="21" t="e">
        <f>VLOOKUP('Reported Performance Table'!D705,'Master List'!$B$22:$C$41,2,FALSE)</f>
        <v>#N/A</v>
      </c>
      <c r="E705" t="e">
        <f>VLOOKUP('Reported Performance Table'!E705,'Master List'!$B$45:$C$143,2,FALSE)</f>
        <v>#N/A</v>
      </c>
      <c r="F705" t="e">
        <f>VLOOKUP('Reported Performance Table'!D705,'Master List'!$B$22:$D$42,3,FALSE)</f>
        <v>#N/A</v>
      </c>
      <c r="G705" s="92" t="e">
        <f>VLOOKUP('Reported Performance Table'!C705,'Master List'!$B$11:$D$19,3,FALSE)</f>
        <v>#N/A</v>
      </c>
      <c r="H705" t="e">
        <f t="shared" si="20"/>
        <v>#N/A</v>
      </c>
      <c r="I705" t="e">
        <f>IF(VLOOKUP('Reported Performance Table'!E705,'Master List'!$B$45:$D$143,3,FALSE)="","No",VLOOKUP('Reported Performance Table'!E705,'Master List'!$B$45:$D$143,3,FALSE))</f>
        <v>#N/A</v>
      </c>
      <c r="J705" s="164" t="str">
        <f>IF('Reported Performance Table'!E705="","",
  IF('Reported Performance Table'!F705="Yes",
   IF('Reported Performance Table'!G705="Premium","Premium_LUNA_CCT","LUNA_CCT"),
   IF('Reported Performance Table'!C705="Outdoor Luminaires",
    IF(OR('Reported Performance Table'!E705="Fuel Pump Canopy Luminaires",'Reported Performance Table'!E705="Sports Lighting"),
     IF('Reported Performance Table'!G705="Premium","Premium_Sports_and_Fuel_Pump_CCT", "Sports_and_Fuel_Pump_CCT"),
     IF('Reported Performance Table'!G705="Premium","Premium_Outdoor_CCT","Outdoor_CCT")),
    IF('Reported Performance Table'!G705="Premium","Premium_CCT","Reported_CCT"))))</f>
        <v/>
      </c>
      <c r="K705" t="str">
        <f>IF('Reported Performance Table'!E705="","",IF(J705="LUNA_CCT",VLOOKUP('Reported Performance Table'!E705,'Master List'!$B$45:$E$143,4,FALSE),"Reported_BUG"))</f>
        <v/>
      </c>
      <c r="L705" t="str">
        <f>IF('Reported Performance Table'!E705="","",IF(AND('Reported Performance Table'!$F705="Yes",OR('Reported Performance Table'!$E705='Master List'!$B$45,'Reported Performance Table'!$E705='Master List'!$B$46,'Reported Performance Table'!$E705='Master List'!$B$47,'Reported Performance Table'!$E705='Master List'!$B$49,'Reported Performance Table'!$E705='Master List'!$B$51,'Reported Performance Table'!$E705='Master List'!$B$115,'Reported Performance Table'!$E705='Master List'!$B$118,'Reported Performance Table'!$E705='Master List'!$B$142)),"LUNA_Dimming","Dimming_Capability_and_Range"))</f>
        <v/>
      </c>
      <c r="M705" s="100" t="e">
        <f>'Reported Performance Table'!#REF!</f>
        <v>#REF!</v>
      </c>
      <c r="N705" s="100" t="e">
        <f>'Reported Performance Table'!#REF!</f>
        <v>#REF!</v>
      </c>
      <c r="O705" s="100" t="e">
        <f>'Reported Performance Table'!#REF!</f>
        <v>#REF!</v>
      </c>
      <c r="P705" t="str">
        <f t="shared" si="21"/>
        <v>No</v>
      </c>
    </row>
    <row r="706" spans="1:16" x14ac:dyDescent="0.25">
      <c r="A706" s="54">
        <v>713</v>
      </c>
      <c r="B706" s="55"/>
      <c r="D706" s="21" t="e">
        <f>VLOOKUP('Reported Performance Table'!D706,'Master List'!$B$22:$C$41,2,FALSE)</f>
        <v>#N/A</v>
      </c>
      <c r="E706" t="e">
        <f>VLOOKUP('Reported Performance Table'!E706,'Master List'!$B$45:$C$143,2,FALSE)</f>
        <v>#N/A</v>
      </c>
      <c r="F706" t="e">
        <f>VLOOKUP('Reported Performance Table'!D706,'Master List'!$B$22:$D$42,3,FALSE)</f>
        <v>#N/A</v>
      </c>
      <c r="G706" s="92" t="e">
        <f>VLOOKUP('Reported Performance Table'!C706,'Master List'!$B$11:$D$19,3,FALSE)</f>
        <v>#N/A</v>
      </c>
      <c r="H706" t="e">
        <f t="shared" si="20"/>
        <v>#N/A</v>
      </c>
      <c r="I706" t="e">
        <f>IF(VLOOKUP('Reported Performance Table'!E706,'Master List'!$B$45:$D$143,3,FALSE)="","No",VLOOKUP('Reported Performance Table'!E706,'Master List'!$B$45:$D$143,3,FALSE))</f>
        <v>#N/A</v>
      </c>
      <c r="J706" s="164" t="str">
        <f>IF('Reported Performance Table'!E706="","",
  IF('Reported Performance Table'!F706="Yes",
   IF('Reported Performance Table'!G706="Premium","Premium_LUNA_CCT","LUNA_CCT"),
   IF('Reported Performance Table'!C706="Outdoor Luminaires",
    IF(OR('Reported Performance Table'!E706="Fuel Pump Canopy Luminaires",'Reported Performance Table'!E706="Sports Lighting"),
     IF('Reported Performance Table'!G706="Premium","Premium_Sports_and_Fuel_Pump_CCT", "Sports_and_Fuel_Pump_CCT"),
     IF('Reported Performance Table'!G706="Premium","Premium_Outdoor_CCT","Outdoor_CCT")),
    IF('Reported Performance Table'!G706="Premium","Premium_CCT","Reported_CCT"))))</f>
        <v/>
      </c>
      <c r="K706" t="str">
        <f>IF('Reported Performance Table'!E706="","",IF(J706="LUNA_CCT",VLOOKUP('Reported Performance Table'!E706,'Master List'!$B$45:$E$143,4,FALSE),"Reported_BUG"))</f>
        <v/>
      </c>
      <c r="L706" t="str">
        <f>IF('Reported Performance Table'!E706="","",IF(AND('Reported Performance Table'!$F706="Yes",OR('Reported Performance Table'!$E706='Master List'!$B$45,'Reported Performance Table'!$E706='Master List'!$B$46,'Reported Performance Table'!$E706='Master List'!$B$47,'Reported Performance Table'!$E706='Master List'!$B$49,'Reported Performance Table'!$E706='Master List'!$B$51,'Reported Performance Table'!$E706='Master List'!$B$115,'Reported Performance Table'!$E706='Master List'!$B$118,'Reported Performance Table'!$E706='Master List'!$B$142)),"LUNA_Dimming","Dimming_Capability_and_Range"))</f>
        <v/>
      </c>
      <c r="M706" s="100" t="e">
        <f>'Reported Performance Table'!#REF!</f>
        <v>#REF!</v>
      </c>
      <c r="N706" s="100" t="e">
        <f>'Reported Performance Table'!#REF!</f>
        <v>#REF!</v>
      </c>
      <c r="O706" s="100" t="e">
        <f>'Reported Performance Table'!#REF!</f>
        <v>#REF!</v>
      </c>
      <c r="P706" t="str">
        <f t="shared" si="21"/>
        <v>No</v>
      </c>
    </row>
    <row r="707" spans="1:16" x14ac:dyDescent="0.25">
      <c r="A707" s="54">
        <v>714</v>
      </c>
      <c r="B707" s="55"/>
      <c r="D707" s="21" t="e">
        <f>VLOOKUP('Reported Performance Table'!D707,'Master List'!$B$22:$C$41,2,FALSE)</f>
        <v>#N/A</v>
      </c>
      <c r="E707" t="e">
        <f>VLOOKUP('Reported Performance Table'!E707,'Master List'!$B$45:$C$143,2,FALSE)</f>
        <v>#N/A</v>
      </c>
      <c r="F707" t="e">
        <f>VLOOKUP('Reported Performance Table'!D707,'Master List'!$B$22:$D$42,3,FALSE)</f>
        <v>#N/A</v>
      </c>
      <c r="G707" s="92" t="e">
        <f>VLOOKUP('Reported Performance Table'!C707,'Master List'!$B$11:$D$19,3,FALSE)</f>
        <v>#N/A</v>
      </c>
      <c r="H707" t="e">
        <f t="shared" si="20"/>
        <v>#N/A</v>
      </c>
      <c r="I707" t="e">
        <f>IF(VLOOKUP('Reported Performance Table'!E707,'Master List'!$B$45:$D$143,3,FALSE)="","No",VLOOKUP('Reported Performance Table'!E707,'Master List'!$B$45:$D$143,3,FALSE))</f>
        <v>#N/A</v>
      </c>
      <c r="J707" s="164" t="str">
        <f>IF('Reported Performance Table'!E707="","",
  IF('Reported Performance Table'!F707="Yes",
   IF('Reported Performance Table'!G707="Premium","Premium_LUNA_CCT","LUNA_CCT"),
   IF('Reported Performance Table'!C707="Outdoor Luminaires",
    IF(OR('Reported Performance Table'!E707="Fuel Pump Canopy Luminaires",'Reported Performance Table'!E707="Sports Lighting"),
     IF('Reported Performance Table'!G707="Premium","Premium_Sports_and_Fuel_Pump_CCT", "Sports_and_Fuel_Pump_CCT"),
     IF('Reported Performance Table'!G707="Premium","Premium_Outdoor_CCT","Outdoor_CCT")),
    IF('Reported Performance Table'!G707="Premium","Premium_CCT","Reported_CCT"))))</f>
        <v/>
      </c>
      <c r="K707" t="str">
        <f>IF('Reported Performance Table'!E707="","",IF(J707="LUNA_CCT",VLOOKUP('Reported Performance Table'!E707,'Master List'!$B$45:$E$143,4,FALSE),"Reported_BUG"))</f>
        <v/>
      </c>
      <c r="L707" t="str">
        <f>IF('Reported Performance Table'!E707="","",IF(AND('Reported Performance Table'!$F707="Yes",OR('Reported Performance Table'!$E707='Master List'!$B$45,'Reported Performance Table'!$E707='Master List'!$B$46,'Reported Performance Table'!$E707='Master List'!$B$47,'Reported Performance Table'!$E707='Master List'!$B$49,'Reported Performance Table'!$E707='Master List'!$B$51,'Reported Performance Table'!$E707='Master List'!$B$115,'Reported Performance Table'!$E707='Master List'!$B$118,'Reported Performance Table'!$E707='Master List'!$B$142)),"LUNA_Dimming","Dimming_Capability_and_Range"))</f>
        <v/>
      </c>
      <c r="M707" s="100" t="e">
        <f>'Reported Performance Table'!#REF!</f>
        <v>#REF!</v>
      </c>
      <c r="N707" s="100" t="e">
        <f>'Reported Performance Table'!#REF!</f>
        <v>#REF!</v>
      </c>
      <c r="O707" s="100" t="e">
        <f>'Reported Performance Table'!#REF!</f>
        <v>#REF!</v>
      </c>
      <c r="P707" t="str">
        <f t="shared" si="21"/>
        <v>No</v>
      </c>
    </row>
    <row r="708" spans="1:16" x14ac:dyDescent="0.25">
      <c r="A708" s="54">
        <v>715</v>
      </c>
      <c r="B708" s="55"/>
      <c r="D708" s="21" t="e">
        <f>VLOOKUP('Reported Performance Table'!D708,'Master List'!$B$22:$C$41,2,FALSE)</f>
        <v>#N/A</v>
      </c>
      <c r="E708" t="e">
        <f>VLOOKUP('Reported Performance Table'!E708,'Master List'!$B$45:$C$143,2,FALSE)</f>
        <v>#N/A</v>
      </c>
      <c r="F708" t="e">
        <f>VLOOKUP('Reported Performance Table'!D708,'Master List'!$B$22:$D$42,3,FALSE)</f>
        <v>#N/A</v>
      </c>
      <c r="G708" s="92" t="e">
        <f>VLOOKUP('Reported Performance Table'!C708,'Master List'!$B$11:$D$19,3,FALSE)</f>
        <v>#N/A</v>
      </c>
      <c r="H708" t="e">
        <f t="shared" si="20"/>
        <v>#N/A</v>
      </c>
      <c r="I708" t="e">
        <f>IF(VLOOKUP('Reported Performance Table'!E708,'Master List'!$B$45:$D$143,3,FALSE)="","No",VLOOKUP('Reported Performance Table'!E708,'Master List'!$B$45:$D$143,3,FALSE))</f>
        <v>#N/A</v>
      </c>
      <c r="J708" s="164" t="str">
        <f>IF('Reported Performance Table'!E708="","",
  IF('Reported Performance Table'!F708="Yes",
   IF('Reported Performance Table'!G708="Premium","Premium_LUNA_CCT","LUNA_CCT"),
   IF('Reported Performance Table'!C708="Outdoor Luminaires",
    IF(OR('Reported Performance Table'!E708="Fuel Pump Canopy Luminaires",'Reported Performance Table'!E708="Sports Lighting"),
     IF('Reported Performance Table'!G708="Premium","Premium_Sports_and_Fuel_Pump_CCT", "Sports_and_Fuel_Pump_CCT"),
     IF('Reported Performance Table'!G708="Premium","Premium_Outdoor_CCT","Outdoor_CCT")),
    IF('Reported Performance Table'!G708="Premium","Premium_CCT","Reported_CCT"))))</f>
        <v/>
      </c>
      <c r="K708" t="str">
        <f>IF('Reported Performance Table'!E708="","",IF(J708="LUNA_CCT",VLOOKUP('Reported Performance Table'!E708,'Master List'!$B$45:$E$143,4,FALSE),"Reported_BUG"))</f>
        <v/>
      </c>
      <c r="L708" t="str">
        <f>IF('Reported Performance Table'!E708="","",IF(AND('Reported Performance Table'!$F708="Yes",OR('Reported Performance Table'!$E708='Master List'!$B$45,'Reported Performance Table'!$E708='Master List'!$B$46,'Reported Performance Table'!$E708='Master List'!$B$47,'Reported Performance Table'!$E708='Master List'!$B$49,'Reported Performance Table'!$E708='Master List'!$B$51,'Reported Performance Table'!$E708='Master List'!$B$115,'Reported Performance Table'!$E708='Master List'!$B$118,'Reported Performance Table'!$E708='Master List'!$B$142)),"LUNA_Dimming","Dimming_Capability_and_Range"))</f>
        <v/>
      </c>
      <c r="M708" s="100" t="e">
        <f>'Reported Performance Table'!#REF!</f>
        <v>#REF!</v>
      </c>
      <c r="N708" s="100" t="e">
        <f>'Reported Performance Table'!#REF!</f>
        <v>#REF!</v>
      </c>
      <c r="O708" s="100" t="e">
        <f>'Reported Performance Table'!#REF!</f>
        <v>#REF!</v>
      </c>
      <c r="P708" t="str">
        <f t="shared" si="21"/>
        <v>No</v>
      </c>
    </row>
    <row r="709" spans="1:16" x14ac:dyDescent="0.25">
      <c r="A709" s="54">
        <v>716</v>
      </c>
      <c r="B709" s="55"/>
      <c r="D709" s="21" t="e">
        <f>VLOOKUP('Reported Performance Table'!D709,'Master List'!$B$22:$C$41,2,FALSE)</f>
        <v>#N/A</v>
      </c>
      <c r="E709" t="e">
        <f>VLOOKUP('Reported Performance Table'!E709,'Master List'!$B$45:$C$143,2,FALSE)</f>
        <v>#N/A</v>
      </c>
      <c r="F709" t="e">
        <f>VLOOKUP('Reported Performance Table'!D709,'Master List'!$B$22:$D$42,3,FALSE)</f>
        <v>#N/A</v>
      </c>
      <c r="G709" s="92" t="e">
        <f>VLOOKUP('Reported Performance Table'!C709,'Master List'!$B$11:$D$19,3,FALSE)</f>
        <v>#N/A</v>
      </c>
      <c r="H709" t="e">
        <f t="shared" si="20"/>
        <v>#N/A</v>
      </c>
      <c r="I709" t="e">
        <f>IF(VLOOKUP('Reported Performance Table'!E709,'Master List'!$B$45:$D$143,3,FALSE)="","No",VLOOKUP('Reported Performance Table'!E709,'Master List'!$B$45:$D$143,3,FALSE))</f>
        <v>#N/A</v>
      </c>
      <c r="J709" s="164" t="str">
        <f>IF('Reported Performance Table'!E709="","",
  IF('Reported Performance Table'!F709="Yes",
   IF('Reported Performance Table'!G709="Premium","Premium_LUNA_CCT","LUNA_CCT"),
   IF('Reported Performance Table'!C709="Outdoor Luminaires",
    IF(OR('Reported Performance Table'!E709="Fuel Pump Canopy Luminaires",'Reported Performance Table'!E709="Sports Lighting"),
     IF('Reported Performance Table'!G709="Premium","Premium_Sports_and_Fuel_Pump_CCT", "Sports_and_Fuel_Pump_CCT"),
     IF('Reported Performance Table'!G709="Premium","Premium_Outdoor_CCT","Outdoor_CCT")),
    IF('Reported Performance Table'!G709="Premium","Premium_CCT","Reported_CCT"))))</f>
        <v/>
      </c>
      <c r="K709" t="str">
        <f>IF('Reported Performance Table'!E709="","",IF(J709="LUNA_CCT",VLOOKUP('Reported Performance Table'!E709,'Master List'!$B$45:$E$143,4,FALSE),"Reported_BUG"))</f>
        <v/>
      </c>
      <c r="L709" t="str">
        <f>IF('Reported Performance Table'!E709="","",IF(AND('Reported Performance Table'!$F709="Yes",OR('Reported Performance Table'!$E709='Master List'!$B$45,'Reported Performance Table'!$E709='Master List'!$B$46,'Reported Performance Table'!$E709='Master List'!$B$47,'Reported Performance Table'!$E709='Master List'!$B$49,'Reported Performance Table'!$E709='Master List'!$B$51,'Reported Performance Table'!$E709='Master List'!$B$115,'Reported Performance Table'!$E709='Master List'!$B$118,'Reported Performance Table'!$E709='Master List'!$B$142)),"LUNA_Dimming","Dimming_Capability_and_Range"))</f>
        <v/>
      </c>
      <c r="M709" s="100" t="e">
        <f>'Reported Performance Table'!#REF!</f>
        <v>#REF!</v>
      </c>
      <c r="N709" s="100" t="e">
        <f>'Reported Performance Table'!#REF!</f>
        <v>#REF!</v>
      </c>
      <c r="O709" s="100" t="e">
        <f>'Reported Performance Table'!#REF!</f>
        <v>#REF!</v>
      </c>
      <c r="P709" t="str">
        <f t="shared" si="21"/>
        <v>No</v>
      </c>
    </row>
    <row r="710" spans="1:16" x14ac:dyDescent="0.25">
      <c r="A710" s="54">
        <v>717</v>
      </c>
      <c r="B710" s="55"/>
      <c r="D710" s="21" t="e">
        <f>VLOOKUP('Reported Performance Table'!D710,'Master List'!$B$22:$C$41,2,FALSE)</f>
        <v>#N/A</v>
      </c>
      <c r="E710" t="e">
        <f>VLOOKUP('Reported Performance Table'!E710,'Master List'!$B$45:$C$143,2,FALSE)</f>
        <v>#N/A</v>
      </c>
      <c r="F710" t="e">
        <f>VLOOKUP('Reported Performance Table'!D710,'Master List'!$B$22:$D$42,3,FALSE)</f>
        <v>#N/A</v>
      </c>
      <c r="G710" s="92" t="e">
        <f>VLOOKUP('Reported Performance Table'!C710,'Master List'!$B$11:$D$19,3,FALSE)</f>
        <v>#N/A</v>
      </c>
      <c r="H710" t="e">
        <f t="shared" si="20"/>
        <v>#N/A</v>
      </c>
      <c r="I710" t="e">
        <f>IF(VLOOKUP('Reported Performance Table'!E710,'Master List'!$B$45:$D$143,3,FALSE)="","No",VLOOKUP('Reported Performance Table'!E710,'Master List'!$B$45:$D$143,3,FALSE))</f>
        <v>#N/A</v>
      </c>
      <c r="J710" s="164" t="str">
        <f>IF('Reported Performance Table'!E710="","",
  IF('Reported Performance Table'!F710="Yes",
   IF('Reported Performance Table'!G710="Premium","Premium_LUNA_CCT","LUNA_CCT"),
   IF('Reported Performance Table'!C710="Outdoor Luminaires",
    IF(OR('Reported Performance Table'!E710="Fuel Pump Canopy Luminaires",'Reported Performance Table'!E710="Sports Lighting"),
     IF('Reported Performance Table'!G710="Premium","Premium_Sports_and_Fuel_Pump_CCT", "Sports_and_Fuel_Pump_CCT"),
     IF('Reported Performance Table'!G710="Premium","Premium_Outdoor_CCT","Outdoor_CCT")),
    IF('Reported Performance Table'!G710="Premium","Premium_CCT","Reported_CCT"))))</f>
        <v/>
      </c>
      <c r="K710" t="str">
        <f>IF('Reported Performance Table'!E710="","",IF(J710="LUNA_CCT",VLOOKUP('Reported Performance Table'!E710,'Master List'!$B$45:$E$143,4,FALSE),"Reported_BUG"))</f>
        <v/>
      </c>
      <c r="L710" t="str">
        <f>IF('Reported Performance Table'!E710="","",IF(AND('Reported Performance Table'!$F710="Yes",OR('Reported Performance Table'!$E710='Master List'!$B$45,'Reported Performance Table'!$E710='Master List'!$B$46,'Reported Performance Table'!$E710='Master List'!$B$47,'Reported Performance Table'!$E710='Master List'!$B$49,'Reported Performance Table'!$E710='Master List'!$B$51,'Reported Performance Table'!$E710='Master List'!$B$115,'Reported Performance Table'!$E710='Master List'!$B$118,'Reported Performance Table'!$E710='Master List'!$B$142)),"LUNA_Dimming","Dimming_Capability_and_Range"))</f>
        <v/>
      </c>
      <c r="M710" s="100" t="e">
        <f>'Reported Performance Table'!#REF!</f>
        <v>#REF!</v>
      </c>
      <c r="N710" s="100" t="e">
        <f>'Reported Performance Table'!#REF!</f>
        <v>#REF!</v>
      </c>
      <c r="O710" s="100" t="e">
        <f>'Reported Performance Table'!#REF!</f>
        <v>#REF!</v>
      </c>
      <c r="P710" t="str">
        <f t="shared" si="21"/>
        <v>No</v>
      </c>
    </row>
    <row r="711" spans="1:16" x14ac:dyDescent="0.25">
      <c r="A711" s="54">
        <v>718</v>
      </c>
      <c r="B711" s="55"/>
      <c r="D711" s="21" t="e">
        <f>VLOOKUP('Reported Performance Table'!D711,'Master List'!$B$22:$C$41,2,FALSE)</f>
        <v>#N/A</v>
      </c>
      <c r="E711" t="e">
        <f>VLOOKUP('Reported Performance Table'!E711,'Master List'!$B$45:$C$143,2,FALSE)</f>
        <v>#N/A</v>
      </c>
      <c r="F711" t="e">
        <f>VLOOKUP('Reported Performance Table'!D711,'Master List'!$B$22:$D$42,3,FALSE)</f>
        <v>#N/A</v>
      </c>
      <c r="G711" s="92" t="e">
        <f>VLOOKUP('Reported Performance Table'!C711,'Master List'!$B$11:$D$19,3,FALSE)</f>
        <v>#N/A</v>
      </c>
      <c r="H711" t="e">
        <f t="shared" si="20"/>
        <v>#N/A</v>
      </c>
      <c r="I711" t="e">
        <f>IF(VLOOKUP('Reported Performance Table'!E711,'Master List'!$B$45:$D$143,3,FALSE)="","No",VLOOKUP('Reported Performance Table'!E711,'Master List'!$B$45:$D$143,3,FALSE))</f>
        <v>#N/A</v>
      </c>
      <c r="J711" s="164" t="str">
        <f>IF('Reported Performance Table'!E711="","",
  IF('Reported Performance Table'!F711="Yes",
   IF('Reported Performance Table'!G711="Premium","Premium_LUNA_CCT","LUNA_CCT"),
   IF('Reported Performance Table'!C711="Outdoor Luminaires",
    IF(OR('Reported Performance Table'!E711="Fuel Pump Canopy Luminaires",'Reported Performance Table'!E711="Sports Lighting"),
     IF('Reported Performance Table'!G711="Premium","Premium_Sports_and_Fuel_Pump_CCT", "Sports_and_Fuel_Pump_CCT"),
     IF('Reported Performance Table'!G711="Premium","Premium_Outdoor_CCT","Outdoor_CCT")),
    IF('Reported Performance Table'!G711="Premium","Premium_CCT","Reported_CCT"))))</f>
        <v/>
      </c>
      <c r="K711" t="str">
        <f>IF('Reported Performance Table'!E711="","",IF(J711="LUNA_CCT",VLOOKUP('Reported Performance Table'!E711,'Master List'!$B$45:$E$143,4,FALSE),"Reported_BUG"))</f>
        <v/>
      </c>
      <c r="L711" t="str">
        <f>IF('Reported Performance Table'!E711="","",IF(AND('Reported Performance Table'!$F711="Yes",OR('Reported Performance Table'!$E711='Master List'!$B$45,'Reported Performance Table'!$E711='Master List'!$B$46,'Reported Performance Table'!$E711='Master List'!$B$47,'Reported Performance Table'!$E711='Master List'!$B$49,'Reported Performance Table'!$E711='Master List'!$B$51,'Reported Performance Table'!$E711='Master List'!$B$115,'Reported Performance Table'!$E711='Master List'!$B$118,'Reported Performance Table'!$E711='Master List'!$B$142)),"LUNA_Dimming","Dimming_Capability_and_Range"))</f>
        <v/>
      </c>
      <c r="M711" s="100" t="e">
        <f>'Reported Performance Table'!#REF!</f>
        <v>#REF!</v>
      </c>
      <c r="N711" s="100" t="e">
        <f>'Reported Performance Table'!#REF!</f>
        <v>#REF!</v>
      </c>
      <c r="O711" s="100" t="e">
        <f>'Reported Performance Table'!#REF!</f>
        <v>#REF!</v>
      </c>
      <c r="P711" t="str">
        <f t="shared" si="21"/>
        <v>No</v>
      </c>
    </row>
    <row r="712" spans="1:16" x14ac:dyDescent="0.25">
      <c r="A712" s="54">
        <v>719</v>
      </c>
      <c r="B712" s="55"/>
      <c r="D712" s="21" t="e">
        <f>VLOOKUP('Reported Performance Table'!D712,'Master List'!$B$22:$C$41,2,FALSE)</f>
        <v>#N/A</v>
      </c>
      <c r="E712" t="e">
        <f>VLOOKUP('Reported Performance Table'!E712,'Master List'!$B$45:$C$143,2,FALSE)</f>
        <v>#N/A</v>
      </c>
      <c r="F712" t="e">
        <f>VLOOKUP('Reported Performance Table'!D712,'Master List'!$B$22:$D$42,3,FALSE)</f>
        <v>#N/A</v>
      </c>
      <c r="G712" s="92" t="e">
        <f>VLOOKUP('Reported Performance Table'!C712,'Master List'!$B$11:$D$19,3,FALSE)</f>
        <v>#N/A</v>
      </c>
      <c r="H712" t="e">
        <f t="shared" si="20"/>
        <v>#N/A</v>
      </c>
      <c r="I712" t="e">
        <f>IF(VLOOKUP('Reported Performance Table'!E712,'Master List'!$B$45:$D$143,3,FALSE)="","No",VLOOKUP('Reported Performance Table'!E712,'Master List'!$B$45:$D$143,3,FALSE))</f>
        <v>#N/A</v>
      </c>
      <c r="J712" s="164" t="str">
        <f>IF('Reported Performance Table'!E712="","",
  IF('Reported Performance Table'!F712="Yes",
   IF('Reported Performance Table'!G712="Premium","Premium_LUNA_CCT","LUNA_CCT"),
   IF('Reported Performance Table'!C712="Outdoor Luminaires",
    IF(OR('Reported Performance Table'!E712="Fuel Pump Canopy Luminaires",'Reported Performance Table'!E712="Sports Lighting"),
     IF('Reported Performance Table'!G712="Premium","Premium_Sports_and_Fuel_Pump_CCT", "Sports_and_Fuel_Pump_CCT"),
     IF('Reported Performance Table'!G712="Premium","Premium_Outdoor_CCT","Outdoor_CCT")),
    IF('Reported Performance Table'!G712="Premium","Premium_CCT","Reported_CCT"))))</f>
        <v/>
      </c>
      <c r="K712" t="str">
        <f>IF('Reported Performance Table'!E712="","",IF(J712="LUNA_CCT",VLOOKUP('Reported Performance Table'!E712,'Master List'!$B$45:$E$143,4,FALSE),"Reported_BUG"))</f>
        <v/>
      </c>
      <c r="L712" t="str">
        <f>IF('Reported Performance Table'!E712="","",IF(AND('Reported Performance Table'!$F712="Yes",OR('Reported Performance Table'!$E712='Master List'!$B$45,'Reported Performance Table'!$E712='Master List'!$B$46,'Reported Performance Table'!$E712='Master List'!$B$47,'Reported Performance Table'!$E712='Master List'!$B$49,'Reported Performance Table'!$E712='Master List'!$B$51,'Reported Performance Table'!$E712='Master List'!$B$115,'Reported Performance Table'!$E712='Master List'!$B$118,'Reported Performance Table'!$E712='Master List'!$B$142)),"LUNA_Dimming","Dimming_Capability_and_Range"))</f>
        <v/>
      </c>
      <c r="M712" s="100" t="e">
        <f>'Reported Performance Table'!#REF!</f>
        <v>#REF!</v>
      </c>
      <c r="N712" s="100" t="e">
        <f>'Reported Performance Table'!#REF!</f>
        <v>#REF!</v>
      </c>
      <c r="O712" s="100" t="e">
        <f>'Reported Performance Table'!#REF!</f>
        <v>#REF!</v>
      </c>
      <c r="P712" t="str">
        <f t="shared" si="21"/>
        <v>No</v>
      </c>
    </row>
    <row r="713" spans="1:16" x14ac:dyDescent="0.25">
      <c r="A713" s="54">
        <v>720</v>
      </c>
      <c r="B713" s="55"/>
      <c r="D713" s="21" t="e">
        <f>VLOOKUP('Reported Performance Table'!D713,'Master List'!$B$22:$C$41,2,FALSE)</f>
        <v>#N/A</v>
      </c>
      <c r="E713" t="e">
        <f>VLOOKUP('Reported Performance Table'!E713,'Master List'!$B$45:$C$143,2,FALSE)</f>
        <v>#N/A</v>
      </c>
      <c r="F713" t="e">
        <f>VLOOKUP('Reported Performance Table'!D713,'Master List'!$B$22:$D$42,3,FALSE)</f>
        <v>#N/A</v>
      </c>
      <c r="G713" s="92" t="e">
        <f>VLOOKUP('Reported Performance Table'!C713,'Master List'!$B$11:$D$19,3,FALSE)</f>
        <v>#N/A</v>
      </c>
      <c r="H713" t="e">
        <f t="shared" si="20"/>
        <v>#N/A</v>
      </c>
      <c r="I713" t="e">
        <f>IF(VLOOKUP('Reported Performance Table'!E713,'Master List'!$B$45:$D$143,3,FALSE)="","No",VLOOKUP('Reported Performance Table'!E713,'Master List'!$B$45:$D$143,3,FALSE))</f>
        <v>#N/A</v>
      </c>
      <c r="J713" s="164" t="str">
        <f>IF('Reported Performance Table'!E713="","",
  IF('Reported Performance Table'!F713="Yes",
   IF('Reported Performance Table'!G713="Premium","Premium_LUNA_CCT","LUNA_CCT"),
   IF('Reported Performance Table'!C713="Outdoor Luminaires",
    IF(OR('Reported Performance Table'!E713="Fuel Pump Canopy Luminaires",'Reported Performance Table'!E713="Sports Lighting"),
     IF('Reported Performance Table'!G713="Premium","Premium_Sports_and_Fuel_Pump_CCT", "Sports_and_Fuel_Pump_CCT"),
     IF('Reported Performance Table'!G713="Premium","Premium_Outdoor_CCT","Outdoor_CCT")),
    IF('Reported Performance Table'!G713="Premium","Premium_CCT","Reported_CCT"))))</f>
        <v/>
      </c>
      <c r="K713" t="str">
        <f>IF('Reported Performance Table'!E713="","",IF(J713="LUNA_CCT",VLOOKUP('Reported Performance Table'!E713,'Master List'!$B$45:$E$143,4,FALSE),"Reported_BUG"))</f>
        <v/>
      </c>
      <c r="L713" t="str">
        <f>IF('Reported Performance Table'!E713="","",IF(AND('Reported Performance Table'!$F713="Yes",OR('Reported Performance Table'!$E713='Master List'!$B$45,'Reported Performance Table'!$E713='Master List'!$B$46,'Reported Performance Table'!$E713='Master List'!$B$47,'Reported Performance Table'!$E713='Master List'!$B$49,'Reported Performance Table'!$E713='Master List'!$B$51,'Reported Performance Table'!$E713='Master List'!$B$115,'Reported Performance Table'!$E713='Master List'!$B$118,'Reported Performance Table'!$E713='Master List'!$B$142)),"LUNA_Dimming","Dimming_Capability_and_Range"))</f>
        <v/>
      </c>
      <c r="M713" s="100" t="e">
        <f>'Reported Performance Table'!#REF!</f>
        <v>#REF!</v>
      </c>
      <c r="N713" s="100" t="e">
        <f>'Reported Performance Table'!#REF!</f>
        <v>#REF!</v>
      </c>
      <c r="O713" s="100" t="e">
        <f>'Reported Performance Table'!#REF!</f>
        <v>#REF!</v>
      </c>
      <c r="P713" t="str">
        <f t="shared" si="21"/>
        <v>No</v>
      </c>
    </row>
    <row r="714" spans="1:16" x14ac:dyDescent="0.25">
      <c r="A714" s="54">
        <v>721</v>
      </c>
      <c r="B714" s="55"/>
      <c r="D714" s="21" t="e">
        <f>VLOOKUP('Reported Performance Table'!D714,'Master List'!$B$22:$C$41,2,FALSE)</f>
        <v>#N/A</v>
      </c>
      <c r="E714" t="e">
        <f>VLOOKUP('Reported Performance Table'!E714,'Master List'!$B$45:$C$143,2,FALSE)</f>
        <v>#N/A</v>
      </c>
      <c r="F714" t="e">
        <f>VLOOKUP('Reported Performance Table'!D714,'Master List'!$B$22:$D$42,3,FALSE)</f>
        <v>#N/A</v>
      </c>
      <c r="G714" s="92" t="e">
        <f>VLOOKUP('Reported Performance Table'!C714,'Master List'!$B$11:$D$19,3,FALSE)</f>
        <v>#N/A</v>
      </c>
      <c r="H714" t="e">
        <f t="shared" si="20"/>
        <v>#N/A</v>
      </c>
      <c r="I714" t="e">
        <f>IF(VLOOKUP('Reported Performance Table'!E714,'Master List'!$B$45:$D$143,3,FALSE)="","No",VLOOKUP('Reported Performance Table'!E714,'Master List'!$B$45:$D$143,3,FALSE))</f>
        <v>#N/A</v>
      </c>
      <c r="J714" s="164" t="str">
        <f>IF('Reported Performance Table'!E714="","",
  IF('Reported Performance Table'!F714="Yes",
   IF('Reported Performance Table'!G714="Premium","Premium_LUNA_CCT","LUNA_CCT"),
   IF('Reported Performance Table'!C714="Outdoor Luminaires",
    IF(OR('Reported Performance Table'!E714="Fuel Pump Canopy Luminaires",'Reported Performance Table'!E714="Sports Lighting"),
     IF('Reported Performance Table'!G714="Premium","Premium_Sports_and_Fuel_Pump_CCT", "Sports_and_Fuel_Pump_CCT"),
     IF('Reported Performance Table'!G714="Premium","Premium_Outdoor_CCT","Outdoor_CCT")),
    IF('Reported Performance Table'!G714="Premium","Premium_CCT","Reported_CCT"))))</f>
        <v/>
      </c>
      <c r="K714" t="str">
        <f>IF('Reported Performance Table'!E714="","",IF(J714="LUNA_CCT",VLOOKUP('Reported Performance Table'!E714,'Master List'!$B$45:$E$143,4,FALSE),"Reported_BUG"))</f>
        <v/>
      </c>
      <c r="L714" t="str">
        <f>IF('Reported Performance Table'!E714="","",IF(AND('Reported Performance Table'!$F714="Yes",OR('Reported Performance Table'!$E714='Master List'!$B$45,'Reported Performance Table'!$E714='Master List'!$B$46,'Reported Performance Table'!$E714='Master List'!$B$47,'Reported Performance Table'!$E714='Master List'!$B$49,'Reported Performance Table'!$E714='Master List'!$B$51,'Reported Performance Table'!$E714='Master List'!$B$115,'Reported Performance Table'!$E714='Master List'!$B$118,'Reported Performance Table'!$E714='Master List'!$B$142)),"LUNA_Dimming","Dimming_Capability_and_Range"))</f>
        <v/>
      </c>
      <c r="M714" s="100" t="e">
        <f>'Reported Performance Table'!#REF!</f>
        <v>#REF!</v>
      </c>
      <c r="N714" s="100" t="e">
        <f>'Reported Performance Table'!#REF!</f>
        <v>#REF!</v>
      </c>
      <c r="O714" s="100" t="e">
        <f>'Reported Performance Table'!#REF!</f>
        <v>#REF!</v>
      </c>
      <c r="P714" t="str">
        <f t="shared" si="21"/>
        <v>No</v>
      </c>
    </row>
    <row r="715" spans="1:16" x14ac:dyDescent="0.25">
      <c r="A715" s="54">
        <v>722</v>
      </c>
      <c r="B715" s="55"/>
      <c r="D715" s="21" t="e">
        <f>VLOOKUP('Reported Performance Table'!D715,'Master List'!$B$22:$C$41,2,FALSE)</f>
        <v>#N/A</v>
      </c>
      <c r="E715" t="e">
        <f>VLOOKUP('Reported Performance Table'!E715,'Master List'!$B$45:$C$143,2,FALSE)</f>
        <v>#N/A</v>
      </c>
      <c r="F715" t="e">
        <f>VLOOKUP('Reported Performance Table'!D715,'Master List'!$B$22:$D$42,3,FALSE)</f>
        <v>#N/A</v>
      </c>
      <c r="G715" s="92" t="e">
        <f>VLOOKUP('Reported Performance Table'!C715,'Master List'!$B$11:$D$19,3,FALSE)</f>
        <v>#N/A</v>
      </c>
      <c r="H715" t="e">
        <f t="shared" ref="H715:H778" si="22">CONCATENATE(F715,G715)</f>
        <v>#N/A</v>
      </c>
      <c r="I715" t="e">
        <f>IF(VLOOKUP('Reported Performance Table'!E715,'Master List'!$B$45:$D$143,3,FALSE)="","No",VLOOKUP('Reported Performance Table'!E715,'Master List'!$B$45:$D$143,3,FALSE))</f>
        <v>#N/A</v>
      </c>
      <c r="J715" s="164" t="str">
        <f>IF('Reported Performance Table'!E715="","",
  IF('Reported Performance Table'!F715="Yes",
   IF('Reported Performance Table'!G715="Premium","Premium_LUNA_CCT","LUNA_CCT"),
   IF('Reported Performance Table'!C715="Outdoor Luminaires",
    IF(OR('Reported Performance Table'!E715="Fuel Pump Canopy Luminaires",'Reported Performance Table'!E715="Sports Lighting"),
     IF('Reported Performance Table'!G715="Premium","Premium_Sports_and_Fuel_Pump_CCT", "Sports_and_Fuel_Pump_CCT"),
     IF('Reported Performance Table'!G715="Premium","Premium_Outdoor_CCT","Outdoor_CCT")),
    IF('Reported Performance Table'!G715="Premium","Premium_CCT","Reported_CCT"))))</f>
        <v/>
      </c>
      <c r="K715" t="str">
        <f>IF('Reported Performance Table'!E715="","",IF(J715="LUNA_CCT",VLOOKUP('Reported Performance Table'!E715,'Master List'!$B$45:$E$143,4,FALSE),"Reported_BUG"))</f>
        <v/>
      </c>
      <c r="L715" t="str">
        <f>IF('Reported Performance Table'!E715="","",IF(AND('Reported Performance Table'!$F715="Yes",OR('Reported Performance Table'!$E715='Master List'!$B$45,'Reported Performance Table'!$E715='Master List'!$B$46,'Reported Performance Table'!$E715='Master List'!$B$47,'Reported Performance Table'!$E715='Master List'!$B$49,'Reported Performance Table'!$E715='Master List'!$B$51,'Reported Performance Table'!$E715='Master List'!$B$115,'Reported Performance Table'!$E715='Master List'!$B$118,'Reported Performance Table'!$E715='Master List'!$B$142)),"LUNA_Dimming","Dimming_Capability_and_Range"))</f>
        <v/>
      </c>
      <c r="M715" s="100" t="e">
        <f>'Reported Performance Table'!#REF!</f>
        <v>#REF!</v>
      </c>
      <c r="N715" s="100" t="e">
        <f>'Reported Performance Table'!#REF!</f>
        <v>#REF!</v>
      </c>
      <c r="O715" s="100" t="e">
        <f>'Reported Performance Table'!#REF!</f>
        <v>#REF!</v>
      </c>
      <c r="P715" t="str">
        <f t="shared" si="21"/>
        <v>No</v>
      </c>
    </row>
    <row r="716" spans="1:16" x14ac:dyDescent="0.25">
      <c r="A716" s="54">
        <v>723</v>
      </c>
      <c r="B716" s="55"/>
      <c r="D716" s="21" t="e">
        <f>VLOOKUP('Reported Performance Table'!D716,'Master List'!$B$22:$C$41,2,FALSE)</f>
        <v>#N/A</v>
      </c>
      <c r="E716" t="e">
        <f>VLOOKUP('Reported Performance Table'!E716,'Master List'!$B$45:$C$143,2,FALSE)</f>
        <v>#N/A</v>
      </c>
      <c r="F716" t="e">
        <f>VLOOKUP('Reported Performance Table'!D716,'Master List'!$B$22:$D$42,3,FALSE)</f>
        <v>#N/A</v>
      </c>
      <c r="G716" s="92" t="e">
        <f>VLOOKUP('Reported Performance Table'!C716,'Master List'!$B$11:$D$19,3,FALSE)</f>
        <v>#N/A</v>
      </c>
      <c r="H716" t="e">
        <f t="shared" si="22"/>
        <v>#N/A</v>
      </c>
      <c r="I716" t="e">
        <f>IF(VLOOKUP('Reported Performance Table'!E716,'Master List'!$B$45:$D$143,3,FALSE)="","No",VLOOKUP('Reported Performance Table'!E716,'Master List'!$B$45:$D$143,3,FALSE))</f>
        <v>#N/A</v>
      </c>
      <c r="J716" s="164" t="str">
        <f>IF('Reported Performance Table'!E716="","",
  IF('Reported Performance Table'!F716="Yes",
   IF('Reported Performance Table'!G716="Premium","Premium_LUNA_CCT","LUNA_CCT"),
   IF('Reported Performance Table'!C716="Outdoor Luminaires",
    IF(OR('Reported Performance Table'!E716="Fuel Pump Canopy Luminaires",'Reported Performance Table'!E716="Sports Lighting"),
     IF('Reported Performance Table'!G716="Premium","Premium_Sports_and_Fuel_Pump_CCT", "Sports_and_Fuel_Pump_CCT"),
     IF('Reported Performance Table'!G716="Premium","Premium_Outdoor_CCT","Outdoor_CCT")),
    IF('Reported Performance Table'!G716="Premium","Premium_CCT","Reported_CCT"))))</f>
        <v/>
      </c>
      <c r="K716" t="str">
        <f>IF('Reported Performance Table'!E716="","",IF(J716="LUNA_CCT",VLOOKUP('Reported Performance Table'!E716,'Master List'!$B$45:$E$143,4,FALSE),"Reported_BUG"))</f>
        <v/>
      </c>
      <c r="L716" t="str">
        <f>IF('Reported Performance Table'!E716="","",IF(AND('Reported Performance Table'!$F716="Yes",OR('Reported Performance Table'!$E716='Master List'!$B$45,'Reported Performance Table'!$E716='Master List'!$B$46,'Reported Performance Table'!$E716='Master List'!$B$47,'Reported Performance Table'!$E716='Master List'!$B$49,'Reported Performance Table'!$E716='Master List'!$B$51,'Reported Performance Table'!$E716='Master List'!$B$115,'Reported Performance Table'!$E716='Master List'!$B$118,'Reported Performance Table'!$E716='Master List'!$B$142)),"LUNA_Dimming","Dimming_Capability_and_Range"))</f>
        <v/>
      </c>
      <c r="M716" s="100" t="e">
        <f>'Reported Performance Table'!#REF!</f>
        <v>#REF!</v>
      </c>
      <c r="N716" s="100" t="e">
        <f>'Reported Performance Table'!#REF!</f>
        <v>#REF!</v>
      </c>
      <c r="O716" s="100" t="e">
        <f>'Reported Performance Table'!#REF!</f>
        <v>#REF!</v>
      </c>
      <c r="P716" t="str">
        <f t="shared" ref="P716:P779" si="23">IF(COUNTIF(M716:O716,"Yes")=3,"Yes","No")</f>
        <v>No</v>
      </c>
    </row>
    <row r="717" spans="1:16" x14ac:dyDescent="0.25">
      <c r="A717" s="54">
        <v>724</v>
      </c>
      <c r="B717" s="55"/>
      <c r="D717" s="21" t="e">
        <f>VLOOKUP('Reported Performance Table'!D717,'Master List'!$B$22:$C$41,2,FALSE)</f>
        <v>#N/A</v>
      </c>
      <c r="E717" t="e">
        <f>VLOOKUP('Reported Performance Table'!E717,'Master List'!$B$45:$C$143,2,FALSE)</f>
        <v>#N/A</v>
      </c>
      <c r="F717" t="e">
        <f>VLOOKUP('Reported Performance Table'!D717,'Master List'!$B$22:$D$42,3,FALSE)</f>
        <v>#N/A</v>
      </c>
      <c r="G717" s="92" t="e">
        <f>VLOOKUP('Reported Performance Table'!C717,'Master List'!$B$11:$D$19,3,FALSE)</f>
        <v>#N/A</v>
      </c>
      <c r="H717" t="e">
        <f t="shared" si="22"/>
        <v>#N/A</v>
      </c>
      <c r="I717" t="e">
        <f>IF(VLOOKUP('Reported Performance Table'!E717,'Master List'!$B$45:$D$143,3,FALSE)="","No",VLOOKUP('Reported Performance Table'!E717,'Master List'!$B$45:$D$143,3,FALSE))</f>
        <v>#N/A</v>
      </c>
      <c r="J717" s="164" t="str">
        <f>IF('Reported Performance Table'!E717="","",
  IF('Reported Performance Table'!F717="Yes",
   IF('Reported Performance Table'!G717="Premium","Premium_LUNA_CCT","LUNA_CCT"),
   IF('Reported Performance Table'!C717="Outdoor Luminaires",
    IF(OR('Reported Performance Table'!E717="Fuel Pump Canopy Luminaires",'Reported Performance Table'!E717="Sports Lighting"),
     IF('Reported Performance Table'!G717="Premium","Premium_Sports_and_Fuel_Pump_CCT", "Sports_and_Fuel_Pump_CCT"),
     IF('Reported Performance Table'!G717="Premium","Premium_Outdoor_CCT","Outdoor_CCT")),
    IF('Reported Performance Table'!G717="Premium","Premium_CCT","Reported_CCT"))))</f>
        <v/>
      </c>
      <c r="K717" t="str">
        <f>IF('Reported Performance Table'!E717="","",IF(J717="LUNA_CCT",VLOOKUP('Reported Performance Table'!E717,'Master List'!$B$45:$E$143,4,FALSE),"Reported_BUG"))</f>
        <v/>
      </c>
      <c r="L717" t="str">
        <f>IF('Reported Performance Table'!E717="","",IF(AND('Reported Performance Table'!$F717="Yes",OR('Reported Performance Table'!$E717='Master List'!$B$45,'Reported Performance Table'!$E717='Master List'!$B$46,'Reported Performance Table'!$E717='Master List'!$B$47,'Reported Performance Table'!$E717='Master List'!$B$49,'Reported Performance Table'!$E717='Master List'!$B$51,'Reported Performance Table'!$E717='Master List'!$B$115,'Reported Performance Table'!$E717='Master List'!$B$118,'Reported Performance Table'!$E717='Master List'!$B$142)),"LUNA_Dimming","Dimming_Capability_and_Range"))</f>
        <v/>
      </c>
      <c r="M717" s="100" t="e">
        <f>'Reported Performance Table'!#REF!</f>
        <v>#REF!</v>
      </c>
      <c r="N717" s="100" t="e">
        <f>'Reported Performance Table'!#REF!</f>
        <v>#REF!</v>
      </c>
      <c r="O717" s="100" t="e">
        <f>'Reported Performance Table'!#REF!</f>
        <v>#REF!</v>
      </c>
      <c r="P717" t="str">
        <f t="shared" si="23"/>
        <v>No</v>
      </c>
    </row>
    <row r="718" spans="1:16" x14ac:dyDescent="0.25">
      <c r="A718" s="54">
        <v>725</v>
      </c>
      <c r="B718" s="55"/>
      <c r="D718" s="21" t="e">
        <f>VLOOKUP('Reported Performance Table'!D718,'Master List'!$B$22:$C$41,2,FALSE)</f>
        <v>#N/A</v>
      </c>
      <c r="E718" t="e">
        <f>VLOOKUP('Reported Performance Table'!E718,'Master List'!$B$45:$C$143,2,FALSE)</f>
        <v>#N/A</v>
      </c>
      <c r="F718" t="e">
        <f>VLOOKUP('Reported Performance Table'!D718,'Master List'!$B$22:$D$42,3,FALSE)</f>
        <v>#N/A</v>
      </c>
      <c r="G718" s="92" t="e">
        <f>VLOOKUP('Reported Performance Table'!C718,'Master List'!$B$11:$D$19,3,FALSE)</f>
        <v>#N/A</v>
      </c>
      <c r="H718" t="e">
        <f t="shared" si="22"/>
        <v>#N/A</v>
      </c>
      <c r="I718" t="e">
        <f>IF(VLOOKUP('Reported Performance Table'!E718,'Master List'!$B$45:$D$143,3,FALSE)="","No",VLOOKUP('Reported Performance Table'!E718,'Master List'!$B$45:$D$143,3,FALSE))</f>
        <v>#N/A</v>
      </c>
      <c r="J718" s="164" t="str">
        <f>IF('Reported Performance Table'!E718="","",
  IF('Reported Performance Table'!F718="Yes",
   IF('Reported Performance Table'!G718="Premium","Premium_LUNA_CCT","LUNA_CCT"),
   IF('Reported Performance Table'!C718="Outdoor Luminaires",
    IF(OR('Reported Performance Table'!E718="Fuel Pump Canopy Luminaires",'Reported Performance Table'!E718="Sports Lighting"),
     IF('Reported Performance Table'!G718="Premium","Premium_Sports_and_Fuel_Pump_CCT", "Sports_and_Fuel_Pump_CCT"),
     IF('Reported Performance Table'!G718="Premium","Premium_Outdoor_CCT","Outdoor_CCT")),
    IF('Reported Performance Table'!G718="Premium","Premium_CCT","Reported_CCT"))))</f>
        <v/>
      </c>
      <c r="K718" t="str">
        <f>IF('Reported Performance Table'!E718="","",IF(J718="LUNA_CCT",VLOOKUP('Reported Performance Table'!E718,'Master List'!$B$45:$E$143,4,FALSE),"Reported_BUG"))</f>
        <v/>
      </c>
      <c r="L718" t="str">
        <f>IF('Reported Performance Table'!E718="","",IF(AND('Reported Performance Table'!$F718="Yes",OR('Reported Performance Table'!$E718='Master List'!$B$45,'Reported Performance Table'!$E718='Master List'!$B$46,'Reported Performance Table'!$E718='Master List'!$B$47,'Reported Performance Table'!$E718='Master List'!$B$49,'Reported Performance Table'!$E718='Master List'!$B$51,'Reported Performance Table'!$E718='Master List'!$B$115,'Reported Performance Table'!$E718='Master List'!$B$118,'Reported Performance Table'!$E718='Master List'!$B$142)),"LUNA_Dimming","Dimming_Capability_and_Range"))</f>
        <v/>
      </c>
      <c r="M718" s="100" t="e">
        <f>'Reported Performance Table'!#REF!</f>
        <v>#REF!</v>
      </c>
      <c r="N718" s="100" t="e">
        <f>'Reported Performance Table'!#REF!</f>
        <v>#REF!</v>
      </c>
      <c r="O718" s="100" t="e">
        <f>'Reported Performance Table'!#REF!</f>
        <v>#REF!</v>
      </c>
      <c r="P718" t="str">
        <f t="shared" si="23"/>
        <v>No</v>
      </c>
    </row>
    <row r="719" spans="1:16" x14ac:dyDescent="0.25">
      <c r="A719" s="54">
        <v>726</v>
      </c>
      <c r="B719" s="55"/>
      <c r="D719" s="21" t="e">
        <f>VLOOKUP('Reported Performance Table'!D719,'Master List'!$B$22:$C$41,2,FALSE)</f>
        <v>#N/A</v>
      </c>
      <c r="E719" t="e">
        <f>VLOOKUP('Reported Performance Table'!E719,'Master List'!$B$45:$C$143,2,FALSE)</f>
        <v>#N/A</v>
      </c>
      <c r="F719" t="e">
        <f>VLOOKUP('Reported Performance Table'!D719,'Master List'!$B$22:$D$42,3,FALSE)</f>
        <v>#N/A</v>
      </c>
      <c r="G719" s="92" t="e">
        <f>VLOOKUP('Reported Performance Table'!C719,'Master List'!$B$11:$D$19,3,FALSE)</f>
        <v>#N/A</v>
      </c>
      <c r="H719" t="e">
        <f t="shared" si="22"/>
        <v>#N/A</v>
      </c>
      <c r="I719" t="e">
        <f>IF(VLOOKUP('Reported Performance Table'!E719,'Master List'!$B$45:$D$143,3,FALSE)="","No",VLOOKUP('Reported Performance Table'!E719,'Master List'!$B$45:$D$143,3,FALSE))</f>
        <v>#N/A</v>
      </c>
      <c r="J719" s="164" t="str">
        <f>IF('Reported Performance Table'!E719="","",
  IF('Reported Performance Table'!F719="Yes",
   IF('Reported Performance Table'!G719="Premium","Premium_LUNA_CCT","LUNA_CCT"),
   IF('Reported Performance Table'!C719="Outdoor Luminaires",
    IF(OR('Reported Performance Table'!E719="Fuel Pump Canopy Luminaires",'Reported Performance Table'!E719="Sports Lighting"),
     IF('Reported Performance Table'!G719="Premium","Premium_Sports_and_Fuel_Pump_CCT", "Sports_and_Fuel_Pump_CCT"),
     IF('Reported Performance Table'!G719="Premium","Premium_Outdoor_CCT","Outdoor_CCT")),
    IF('Reported Performance Table'!G719="Premium","Premium_CCT","Reported_CCT"))))</f>
        <v/>
      </c>
      <c r="K719" t="str">
        <f>IF('Reported Performance Table'!E719="","",IF(J719="LUNA_CCT",VLOOKUP('Reported Performance Table'!E719,'Master List'!$B$45:$E$143,4,FALSE),"Reported_BUG"))</f>
        <v/>
      </c>
      <c r="L719" t="str">
        <f>IF('Reported Performance Table'!E719="","",IF(AND('Reported Performance Table'!$F719="Yes",OR('Reported Performance Table'!$E719='Master List'!$B$45,'Reported Performance Table'!$E719='Master List'!$B$46,'Reported Performance Table'!$E719='Master List'!$B$47,'Reported Performance Table'!$E719='Master List'!$B$49,'Reported Performance Table'!$E719='Master List'!$B$51,'Reported Performance Table'!$E719='Master List'!$B$115,'Reported Performance Table'!$E719='Master List'!$B$118,'Reported Performance Table'!$E719='Master List'!$B$142)),"LUNA_Dimming","Dimming_Capability_and_Range"))</f>
        <v/>
      </c>
      <c r="M719" s="100" t="e">
        <f>'Reported Performance Table'!#REF!</f>
        <v>#REF!</v>
      </c>
      <c r="N719" s="100" t="e">
        <f>'Reported Performance Table'!#REF!</f>
        <v>#REF!</v>
      </c>
      <c r="O719" s="100" t="e">
        <f>'Reported Performance Table'!#REF!</f>
        <v>#REF!</v>
      </c>
      <c r="P719" t="str">
        <f t="shared" si="23"/>
        <v>No</v>
      </c>
    </row>
    <row r="720" spans="1:16" x14ac:dyDescent="0.25">
      <c r="A720" s="54">
        <v>727</v>
      </c>
      <c r="B720" s="55"/>
      <c r="D720" s="21" t="e">
        <f>VLOOKUP('Reported Performance Table'!D720,'Master List'!$B$22:$C$41,2,FALSE)</f>
        <v>#N/A</v>
      </c>
      <c r="E720" t="e">
        <f>VLOOKUP('Reported Performance Table'!E720,'Master List'!$B$45:$C$143,2,FALSE)</f>
        <v>#N/A</v>
      </c>
      <c r="F720" t="e">
        <f>VLOOKUP('Reported Performance Table'!D720,'Master List'!$B$22:$D$42,3,FALSE)</f>
        <v>#N/A</v>
      </c>
      <c r="G720" s="92" t="e">
        <f>VLOOKUP('Reported Performance Table'!C720,'Master List'!$B$11:$D$19,3,FALSE)</f>
        <v>#N/A</v>
      </c>
      <c r="H720" t="e">
        <f t="shared" si="22"/>
        <v>#N/A</v>
      </c>
      <c r="I720" t="e">
        <f>IF(VLOOKUP('Reported Performance Table'!E720,'Master List'!$B$45:$D$143,3,FALSE)="","No",VLOOKUP('Reported Performance Table'!E720,'Master List'!$B$45:$D$143,3,FALSE))</f>
        <v>#N/A</v>
      </c>
      <c r="J720" s="164" t="str">
        <f>IF('Reported Performance Table'!E720="","",
  IF('Reported Performance Table'!F720="Yes",
   IF('Reported Performance Table'!G720="Premium","Premium_LUNA_CCT","LUNA_CCT"),
   IF('Reported Performance Table'!C720="Outdoor Luminaires",
    IF(OR('Reported Performance Table'!E720="Fuel Pump Canopy Luminaires",'Reported Performance Table'!E720="Sports Lighting"),
     IF('Reported Performance Table'!G720="Premium","Premium_Sports_and_Fuel_Pump_CCT", "Sports_and_Fuel_Pump_CCT"),
     IF('Reported Performance Table'!G720="Premium","Premium_Outdoor_CCT","Outdoor_CCT")),
    IF('Reported Performance Table'!G720="Premium","Premium_CCT","Reported_CCT"))))</f>
        <v/>
      </c>
      <c r="K720" t="str">
        <f>IF('Reported Performance Table'!E720="","",IF(J720="LUNA_CCT",VLOOKUP('Reported Performance Table'!E720,'Master List'!$B$45:$E$143,4,FALSE),"Reported_BUG"))</f>
        <v/>
      </c>
      <c r="L720" t="str">
        <f>IF('Reported Performance Table'!E720="","",IF(AND('Reported Performance Table'!$F720="Yes",OR('Reported Performance Table'!$E720='Master List'!$B$45,'Reported Performance Table'!$E720='Master List'!$B$46,'Reported Performance Table'!$E720='Master List'!$B$47,'Reported Performance Table'!$E720='Master List'!$B$49,'Reported Performance Table'!$E720='Master List'!$B$51,'Reported Performance Table'!$E720='Master List'!$B$115,'Reported Performance Table'!$E720='Master List'!$B$118,'Reported Performance Table'!$E720='Master List'!$B$142)),"LUNA_Dimming","Dimming_Capability_and_Range"))</f>
        <v/>
      </c>
      <c r="M720" s="100" t="e">
        <f>'Reported Performance Table'!#REF!</f>
        <v>#REF!</v>
      </c>
      <c r="N720" s="100" t="e">
        <f>'Reported Performance Table'!#REF!</f>
        <v>#REF!</v>
      </c>
      <c r="O720" s="100" t="e">
        <f>'Reported Performance Table'!#REF!</f>
        <v>#REF!</v>
      </c>
      <c r="P720" t="str">
        <f t="shared" si="23"/>
        <v>No</v>
      </c>
    </row>
    <row r="721" spans="1:16" x14ac:dyDescent="0.25">
      <c r="A721" s="54">
        <v>728</v>
      </c>
      <c r="B721" s="55"/>
      <c r="D721" s="21" t="e">
        <f>VLOOKUP('Reported Performance Table'!D721,'Master List'!$B$22:$C$41,2,FALSE)</f>
        <v>#N/A</v>
      </c>
      <c r="E721" t="e">
        <f>VLOOKUP('Reported Performance Table'!E721,'Master List'!$B$45:$C$143,2,FALSE)</f>
        <v>#N/A</v>
      </c>
      <c r="F721" t="e">
        <f>VLOOKUP('Reported Performance Table'!D721,'Master List'!$B$22:$D$42,3,FALSE)</f>
        <v>#N/A</v>
      </c>
      <c r="G721" s="92" t="e">
        <f>VLOOKUP('Reported Performance Table'!C721,'Master List'!$B$11:$D$19,3,FALSE)</f>
        <v>#N/A</v>
      </c>
      <c r="H721" t="e">
        <f t="shared" si="22"/>
        <v>#N/A</v>
      </c>
      <c r="I721" t="e">
        <f>IF(VLOOKUP('Reported Performance Table'!E721,'Master List'!$B$45:$D$143,3,FALSE)="","No",VLOOKUP('Reported Performance Table'!E721,'Master List'!$B$45:$D$143,3,FALSE))</f>
        <v>#N/A</v>
      </c>
      <c r="J721" s="164" t="str">
        <f>IF('Reported Performance Table'!E721="","",
  IF('Reported Performance Table'!F721="Yes",
   IF('Reported Performance Table'!G721="Premium","Premium_LUNA_CCT","LUNA_CCT"),
   IF('Reported Performance Table'!C721="Outdoor Luminaires",
    IF(OR('Reported Performance Table'!E721="Fuel Pump Canopy Luminaires",'Reported Performance Table'!E721="Sports Lighting"),
     IF('Reported Performance Table'!G721="Premium","Premium_Sports_and_Fuel_Pump_CCT", "Sports_and_Fuel_Pump_CCT"),
     IF('Reported Performance Table'!G721="Premium","Premium_Outdoor_CCT","Outdoor_CCT")),
    IF('Reported Performance Table'!G721="Premium","Premium_CCT","Reported_CCT"))))</f>
        <v/>
      </c>
      <c r="K721" t="str">
        <f>IF('Reported Performance Table'!E721="","",IF(J721="LUNA_CCT",VLOOKUP('Reported Performance Table'!E721,'Master List'!$B$45:$E$143,4,FALSE),"Reported_BUG"))</f>
        <v/>
      </c>
      <c r="L721" t="str">
        <f>IF('Reported Performance Table'!E721="","",IF(AND('Reported Performance Table'!$F721="Yes",OR('Reported Performance Table'!$E721='Master List'!$B$45,'Reported Performance Table'!$E721='Master List'!$B$46,'Reported Performance Table'!$E721='Master List'!$B$47,'Reported Performance Table'!$E721='Master List'!$B$49,'Reported Performance Table'!$E721='Master List'!$B$51,'Reported Performance Table'!$E721='Master List'!$B$115,'Reported Performance Table'!$E721='Master List'!$B$118,'Reported Performance Table'!$E721='Master List'!$B$142)),"LUNA_Dimming","Dimming_Capability_and_Range"))</f>
        <v/>
      </c>
      <c r="M721" s="100" t="e">
        <f>'Reported Performance Table'!#REF!</f>
        <v>#REF!</v>
      </c>
      <c r="N721" s="100" t="e">
        <f>'Reported Performance Table'!#REF!</f>
        <v>#REF!</v>
      </c>
      <c r="O721" s="100" t="e">
        <f>'Reported Performance Table'!#REF!</f>
        <v>#REF!</v>
      </c>
      <c r="P721" t="str">
        <f t="shared" si="23"/>
        <v>No</v>
      </c>
    </row>
    <row r="722" spans="1:16" x14ac:dyDescent="0.25">
      <c r="A722" s="54">
        <v>729</v>
      </c>
      <c r="B722" s="55"/>
      <c r="D722" s="21" t="e">
        <f>VLOOKUP('Reported Performance Table'!D722,'Master List'!$B$22:$C$41,2,FALSE)</f>
        <v>#N/A</v>
      </c>
      <c r="E722" t="e">
        <f>VLOOKUP('Reported Performance Table'!E722,'Master List'!$B$45:$C$143,2,FALSE)</f>
        <v>#N/A</v>
      </c>
      <c r="F722" t="e">
        <f>VLOOKUP('Reported Performance Table'!D722,'Master List'!$B$22:$D$42,3,FALSE)</f>
        <v>#N/A</v>
      </c>
      <c r="G722" s="92" t="e">
        <f>VLOOKUP('Reported Performance Table'!C722,'Master List'!$B$11:$D$19,3,FALSE)</f>
        <v>#N/A</v>
      </c>
      <c r="H722" t="e">
        <f t="shared" si="22"/>
        <v>#N/A</v>
      </c>
      <c r="I722" t="e">
        <f>IF(VLOOKUP('Reported Performance Table'!E722,'Master List'!$B$45:$D$143,3,FALSE)="","No",VLOOKUP('Reported Performance Table'!E722,'Master List'!$B$45:$D$143,3,FALSE))</f>
        <v>#N/A</v>
      </c>
      <c r="J722" s="164" t="str">
        <f>IF('Reported Performance Table'!E722="","",
  IF('Reported Performance Table'!F722="Yes",
   IF('Reported Performance Table'!G722="Premium","Premium_LUNA_CCT","LUNA_CCT"),
   IF('Reported Performance Table'!C722="Outdoor Luminaires",
    IF(OR('Reported Performance Table'!E722="Fuel Pump Canopy Luminaires",'Reported Performance Table'!E722="Sports Lighting"),
     IF('Reported Performance Table'!G722="Premium","Premium_Sports_and_Fuel_Pump_CCT", "Sports_and_Fuel_Pump_CCT"),
     IF('Reported Performance Table'!G722="Premium","Premium_Outdoor_CCT","Outdoor_CCT")),
    IF('Reported Performance Table'!G722="Premium","Premium_CCT","Reported_CCT"))))</f>
        <v/>
      </c>
      <c r="K722" t="str">
        <f>IF('Reported Performance Table'!E722="","",IF(J722="LUNA_CCT",VLOOKUP('Reported Performance Table'!E722,'Master List'!$B$45:$E$143,4,FALSE),"Reported_BUG"))</f>
        <v/>
      </c>
      <c r="L722" t="str">
        <f>IF('Reported Performance Table'!E722="","",IF(AND('Reported Performance Table'!$F722="Yes",OR('Reported Performance Table'!$E722='Master List'!$B$45,'Reported Performance Table'!$E722='Master List'!$B$46,'Reported Performance Table'!$E722='Master List'!$B$47,'Reported Performance Table'!$E722='Master List'!$B$49,'Reported Performance Table'!$E722='Master List'!$B$51,'Reported Performance Table'!$E722='Master List'!$B$115,'Reported Performance Table'!$E722='Master List'!$B$118,'Reported Performance Table'!$E722='Master List'!$B$142)),"LUNA_Dimming","Dimming_Capability_and_Range"))</f>
        <v/>
      </c>
      <c r="M722" s="100" t="e">
        <f>'Reported Performance Table'!#REF!</f>
        <v>#REF!</v>
      </c>
      <c r="N722" s="100" t="e">
        <f>'Reported Performance Table'!#REF!</f>
        <v>#REF!</v>
      </c>
      <c r="O722" s="100" t="e">
        <f>'Reported Performance Table'!#REF!</f>
        <v>#REF!</v>
      </c>
      <c r="P722" t="str">
        <f t="shared" si="23"/>
        <v>No</v>
      </c>
    </row>
    <row r="723" spans="1:16" x14ac:dyDescent="0.25">
      <c r="A723" s="54">
        <v>730</v>
      </c>
      <c r="B723" s="55"/>
      <c r="D723" s="21" t="e">
        <f>VLOOKUP('Reported Performance Table'!D723,'Master List'!$B$22:$C$41,2,FALSE)</f>
        <v>#N/A</v>
      </c>
      <c r="E723" t="e">
        <f>VLOOKUP('Reported Performance Table'!E723,'Master List'!$B$45:$C$143,2,FALSE)</f>
        <v>#N/A</v>
      </c>
      <c r="F723" t="e">
        <f>VLOOKUP('Reported Performance Table'!D723,'Master List'!$B$22:$D$42,3,FALSE)</f>
        <v>#N/A</v>
      </c>
      <c r="G723" s="92" t="e">
        <f>VLOOKUP('Reported Performance Table'!C723,'Master List'!$B$11:$D$19,3,FALSE)</f>
        <v>#N/A</v>
      </c>
      <c r="H723" t="e">
        <f t="shared" si="22"/>
        <v>#N/A</v>
      </c>
      <c r="I723" t="e">
        <f>IF(VLOOKUP('Reported Performance Table'!E723,'Master List'!$B$45:$D$143,3,FALSE)="","No",VLOOKUP('Reported Performance Table'!E723,'Master List'!$B$45:$D$143,3,FALSE))</f>
        <v>#N/A</v>
      </c>
      <c r="J723" s="164" t="str">
        <f>IF('Reported Performance Table'!E723="","",
  IF('Reported Performance Table'!F723="Yes",
   IF('Reported Performance Table'!G723="Premium","Premium_LUNA_CCT","LUNA_CCT"),
   IF('Reported Performance Table'!C723="Outdoor Luminaires",
    IF(OR('Reported Performance Table'!E723="Fuel Pump Canopy Luminaires",'Reported Performance Table'!E723="Sports Lighting"),
     IF('Reported Performance Table'!G723="Premium","Premium_Sports_and_Fuel_Pump_CCT", "Sports_and_Fuel_Pump_CCT"),
     IF('Reported Performance Table'!G723="Premium","Premium_Outdoor_CCT","Outdoor_CCT")),
    IF('Reported Performance Table'!G723="Premium","Premium_CCT","Reported_CCT"))))</f>
        <v/>
      </c>
      <c r="K723" t="str">
        <f>IF('Reported Performance Table'!E723="","",IF(J723="LUNA_CCT",VLOOKUP('Reported Performance Table'!E723,'Master List'!$B$45:$E$143,4,FALSE),"Reported_BUG"))</f>
        <v/>
      </c>
      <c r="L723" t="str">
        <f>IF('Reported Performance Table'!E723="","",IF(AND('Reported Performance Table'!$F723="Yes",OR('Reported Performance Table'!$E723='Master List'!$B$45,'Reported Performance Table'!$E723='Master List'!$B$46,'Reported Performance Table'!$E723='Master List'!$B$47,'Reported Performance Table'!$E723='Master List'!$B$49,'Reported Performance Table'!$E723='Master List'!$B$51,'Reported Performance Table'!$E723='Master List'!$B$115,'Reported Performance Table'!$E723='Master List'!$B$118,'Reported Performance Table'!$E723='Master List'!$B$142)),"LUNA_Dimming","Dimming_Capability_and_Range"))</f>
        <v/>
      </c>
      <c r="M723" s="100" t="e">
        <f>'Reported Performance Table'!#REF!</f>
        <v>#REF!</v>
      </c>
      <c r="N723" s="100" t="e">
        <f>'Reported Performance Table'!#REF!</f>
        <v>#REF!</v>
      </c>
      <c r="O723" s="100" t="e">
        <f>'Reported Performance Table'!#REF!</f>
        <v>#REF!</v>
      </c>
      <c r="P723" t="str">
        <f t="shared" si="23"/>
        <v>No</v>
      </c>
    </row>
    <row r="724" spans="1:16" x14ac:dyDescent="0.25">
      <c r="A724" s="54">
        <v>731</v>
      </c>
      <c r="B724" s="55"/>
      <c r="D724" s="21" t="e">
        <f>VLOOKUP('Reported Performance Table'!D724,'Master List'!$B$22:$C$41,2,FALSE)</f>
        <v>#N/A</v>
      </c>
      <c r="E724" t="e">
        <f>VLOOKUP('Reported Performance Table'!E724,'Master List'!$B$45:$C$143,2,FALSE)</f>
        <v>#N/A</v>
      </c>
      <c r="F724" t="e">
        <f>VLOOKUP('Reported Performance Table'!D724,'Master List'!$B$22:$D$42,3,FALSE)</f>
        <v>#N/A</v>
      </c>
      <c r="G724" s="92" t="e">
        <f>VLOOKUP('Reported Performance Table'!C724,'Master List'!$B$11:$D$19,3,FALSE)</f>
        <v>#N/A</v>
      </c>
      <c r="H724" t="e">
        <f t="shared" si="22"/>
        <v>#N/A</v>
      </c>
      <c r="I724" t="e">
        <f>IF(VLOOKUP('Reported Performance Table'!E724,'Master List'!$B$45:$D$143,3,FALSE)="","No",VLOOKUP('Reported Performance Table'!E724,'Master List'!$B$45:$D$143,3,FALSE))</f>
        <v>#N/A</v>
      </c>
      <c r="J724" s="164" t="str">
        <f>IF('Reported Performance Table'!E724="","",
  IF('Reported Performance Table'!F724="Yes",
   IF('Reported Performance Table'!G724="Premium","Premium_LUNA_CCT","LUNA_CCT"),
   IF('Reported Performance Table'!C724="Outdoor Luminaires",
    IF(OR('Reported Performance Table'!E724="Fuel Pump Canopy Luminaires",'Reported Performance Table'!E724="Sports Lighting"),
     IF('Reported Performance Table'!G724="Premium","Premium_Sports_and_Fuel_Pump_CCT", "Sports_and_Fuel_Pump_CCT"),
     IF('Reported Performance Table'!G724="Premium","Premium_Outdoor_CCT","Outdoor_CCT")),
    IF('Reported Performance Table'!G724="Premium","Premium_CCT","Reported_CCT"))))</f>
        <v/>
      </c>
      <c r="K724" t="str">
        <f>IF('Reported Performance Table'!E724="","",IF(J724="LUNA_CCT",VLOOKUP('Reported Performance Table'!E724,'Master List'!$B$45:$E$143,4,FALSE),"Reported_BUG"))</f>
        <v/>
      </c>
      <c r="L724" t="str">
        <f>IF('Reported Performance Table'!E724="","",IF(AND('Reported Performance Table'!$F724="Yes",OR('Reported Performance Table'!$E724='Master List'!$B$45,'Reported Performance Table'!$E724='Master List'!$B$46,'Reported Performance Table'!$E724='Master List'!$B$47,'Reported Performance Table'!$E724='Master List'!$B$49,'Reported Performance Table'!$E724='Master List'!$B$51,'Reported Performance Table'!$E724='Master List'!$B$115,'Reported Performance Table'!$E724='Master List'!$B$118,'Reported Performance Table'!$E724='Master List'!$B$142)),"LUNA_Dimming","Dimming_Capability_and_Range"))</f>
        <v/>
      </c>
      <c r="M724" s="100" t="e">
        <f>'Reported Performance Table'!#REF!</f>
        <v>#REF!</v>
      </c>
      <c r="N724" s="100" t="e">
        <f>'Reported Performance Table'!#REF!</f>
        <v>#REF!</v>
      </c>
      <c r="O724" s="100" t="e">
        <f>'Reported Performance Table'!#REF!</f>
        <v>#REF!</v>
      </c>
      <c r="P724" t="str">
        <f t="shared" si="23"/>
        <v>No</v>
      </c>
    </row>
    <row r="725" spans="1:16" x14ac:dyDescent="0.25">
      <c r="A725" s="54">
        <v>732</v>
      </c>
      <c r="B725" s="55"/>
      <c r="D725" s="21" t="e">
        <f>VLOOKUP('Reported Performance Table'!D725,'Master List'!$B$22:$C$41,2,FALSE)</f>
        <v>#N/A</v>
      </c>
      <c r="E725" t="e">
        <f>VLOOKUP('Reported Performance Table'!E725,'Master List'!$B$45:$C$143,2,FALSE)</f>
        <v>#N/A</v>
      </c>
      <c r="F725" t="e">
        <f>VLOOKUP('Reported Performance Table'!D725,'Master List'!$B$22:$D$42,3,FALSE)</f>
        <v>#N/A</v>
      </c>
      <c r="G725" s="92" t="e">
        <f>VLOOKUP('Reported Performance Table'!C725,'Master List'!$B$11:$D$19,3,FALSE)</f>
        <v>#N/A</v>
      </c>
      <c r="H725" t="e">
        <f t="shared" si="22"/>
        <v>#N/A</v>
      </c>
      <c r="I725" t="e">
        <f>IF(VLOOKUP('Reported Performance Table'!E725,'Master List'!$B$45:$D$143,3,FALSE)="","No",VLOOKUP('Reported Performance Table'!E725,'Master List'!$B$45:$D$143,3,FALSE))</f>
        <v>#N/A</v>
      </c>
      <c r="J725" s="164" t="str">
        <f>IF('Reported Performance Table'!E725="","",
  IF('Reported Performance Table'!F725="Yes",
   IF('Reported Performance Table'!G725="Premium","Premium_LUNA_CCT","LUNA_CCT"),
   IF('Reported Performance Table'!C725="Outdoor Luminaires",
    IF(OR('Reported Performance Table'!E725="Fuel Pump Canopy Luminaires",'Reported Performance Table'!E725="Sports Lighting"),
     IF('Reported Performance Table'!G725="Premium","Premium_Sports_and_Fuel_Pump_CCT", "Sports_and_Fuel_Pump_CCT"),
     IF('Reported Performance Table'!G725="Premium","Premium_Outdoor_CCT","Outdoor_CCT")),
    IF('Reported Performance Table'!G725="Premium","Premium_CCT","Reported_CCT"))))</f>
        <v/>
      </c>
      <c r="K725" t="str">
        <f>IF('Reported Performance Table'!E725="","",IF(J725="LUNA_CCT",VLOOKUP('Reported Performance Table'!E725,'Master List'!$B$45:$E$143,4,FALSE),"Reported_BUG"))</f>
        <v/>
      </c>
      <c r="L725" t="str">
        <f>IF('Reported Performance Table'!E725="","",IF(AND('Reported Performance Table'!$F725="Yes",OR('Reported Performance Table'!$E725='Master List'!$B$45,'Reported Performance Table'!$E725='Master List'!$B$46,'Reported Performance Table'!$E725='Master List'!$B$47,'Reported Performance Table'!$E725='Master List'!$B$49,'Reported Performance Table'!$E725='Master List'!$B$51,'Reported Performance Table'!$E725='Master List'!$B$115,'Reported Performance Table'!$E725='Master List'!$B$118,'Reported Performance Table'!$E725='Master List'!$B$142)),"LUNA_Dimming","Dimming_Capability_and_Range"))</f>
        <v/>
      </c>
      <c r="M725" s="100" t="e">
        <f>'Reported Performance Table'!#REF!</f>
        <v>#REF!</v>
      </c>
      <c r="N725" s="100" t="e">
        <f>'Reported Performance Table'!#REF!</f>
        <v>#REF!</v>
      </c>
      <c r="O725" s="100" t="e">
        <f>'Reported Performance Table'!#REF!</f>
        <v>#REF!</v>
      </c>
      <c r="P725" t="str">
        <f t="shared" si="23"/>
        <v>No</v>
      </c>
    </row>
    <row r="726" spans="1:16" x14ac:dyDescent="0.25">
      <c r="A726" s="54">
        <v>733</v>
      </c>
      <c r="B726" s="55"/>
      <c r="D726" s="21" t="e">
        <f>VLOOKUP('Reported Performance Table'!D726,'Master List'!$B$22:$C$41,2,FALSE)</f>
        <v>#N/A</v>
      </c>
      <c r="E726" t="e">
        <f>VLOOKUP('Reported Performance Table'!E726,'Master List'!$B$45:$C$143,2,FALSE)</f>
        <v>#N/A</v>
      </c>
      <c r="F726" t="e">
        <f>VLOOKUP('Reported Performance Table'!D726,'Master List'!$B$22:$D$42,3,FALSE)</f>
        <v>#N/A</v>
      </c>
      <c r="G726" s="92" t="e">
        <f>VLOOKUP('Reported Performance Table'!C726,'Master List'!$B$11:$D$19,3,FALSE)</f>
        <v>#N/A</v>
      </c>
      <c r="H726" t="e">
        <f t="shared" si="22"/>
        <v>#N/A</v>
      </c>
      <c r="I726" t="e">
        <f>IF(VLOOKUP('Reported Performance Table'!E726,'Master List'!$B$45:$D$143,3,FALSE)="","No",VLOOKUP('Reported Performance Table'!E726,'Master List'!$B$45:$D$143,3,FALSE))</f>
        <v>#N/A</v>
      </c>
      <c r="J726" s="164" t="str">
        <f>IF('Reported Performance Table'!E726="","",
  IF('Reported Performance Table'!F726="Yes",
   IF('Reported Performance Table'!G726="Premium","Premium_LUNA_CCT","LUNA_CCT"),
   IF('Reported Performance Table'!C726="Outdoor Luminaires",
    IF(OR('Reported Performance Table'!E726="Fuel Pump Canopy Luminaires",'Reported Performance Table'!E726="Sports Lighting"),
     IF('Reported Performance Table'!G726="Premium","Premium_Sports_and_Fuel_Pump_CCT", "Sports_and_Fuel_Pump_CCT"),
     IF('Reported Performance Table'!G726="Premium","Premium_Outdoor_CCT","Outdoor_CCT")),
    IF('Reported Performance Table'!G726="Premium","Premium_CCT","Reported_CCT"))))</f>
        <v/>
      </c>
      <c r="K726" t="str">
        <f>IF('Reported Performance Table'!E726="","",IF(J726="LUNA_CCT",VLOOKUP('Reported Performance Table'!E726,'Master List'!$B$45:$E$143,4,FALSE),"Reported_BUG"))</f>
        <v/>
      </c>
      <c r="L726" t="str">
        <f>IF('Reported Performance Table'!E726="","",IF(AND('Reported Performance Table'!$F726="Yes",OR('Reported Performance Table'!$E726='Master List'!$B$45,'Reported Performance Table'!$E726='Master List'!$B$46,'Reported Performance Table'!$E726='Master List'!$B$47,'Reported Performance Table'!$E726='Master List'!$B$49,'Reported Performance Table'!$E726='Master List'!$B$51,'Reported Performance Table'!$E726='Master List'!$B$115,'Reported Performance Table'!$E726='Master List'!$B$118,'Reported Performance Table'!$E726='Master List'!$B$142)),"LUNA_Dimming","Dimming_Capability_and_Range"))</f>
        <v/>
      </c>
      <c r="M726" s="100" t="e">
        <f>'Reported Performance Table'!#REF!</f>
        <v>#REF!</v>
      </c>
      <c r="N726" s="100" t="e">
        <f>'Reported Performance Table'!#REF!</f>
        <v>#REF!</v>
      </c>
      <c r="O726" s="100" t="e">
        <f>'Reported Performance Table'!#REF!</f>
        <v>#REF!</v>
      </c>
      <c r="P726" t="str">
        <f t="shared" si="23"/>
        <v>No</v>
      </c>
    </row>
    <row r="727" spans="1:16" x14ac:dyDescent="0.25">
      <c r="A727" s="54">
        <v>734</v>
      </c>
      <c r="B727" s="55"/>
      <c r="D727" s="21" t="e">
        <f>VLOOKUP('Reported Performance Table'!D727,'Master List'!$B$22:$C$41,2,FALSE)</f>
        <v>#N/A</v>
      </c>
      <c r="E727" t="e">
        <f>VLOOKUP('Reported Performance Table'!E727,'Master List'!$B$45:$C$143,2,FALSE)</f>
        <v>#N/A</v>
      </c>
      <c r="F727" t="e">
        <f>VLOOKUP('Reported Performance Table'!D727,'Master List'!$B$22:$D$42,3,FALSE)</f>
        <v>#N/A</v>
      </c>
      <c r="G727" s="92" t="e">
        <f>VLOOKUP('Reported Performance Table'!C727,'Master List'!$B$11:$D$19,3,FALSE)</f>
        <v>#N/A</v>
      </c>
      <c r="H727" t="e">
        <f t="shared" si="22"/>
        <v>#N/A</v>
      </c>
      <c r="I727" t="e">
        <f>IF(VLOOKUP('Reported Performance Table'!E727,'Master List'!$B$45:$D$143,3,FALSE)="","No",VLOOKUP('Reported Performance Table'!E727,'Master List'!$B$45:$D$143,3,FALSE))</f>
        <v>#N/A</v>
      </c>
      <c r="J727" s="164" t="str">
        <f>IF('Reported Performance Table'!E727="","",
  IF('Reported Performance Table'!F727="Yes",
   IF('Reported Performance Table'!G727="Premium","Premium_LUNA_CCT","LUNA_CCT"),
   IF('Reported Performance Table'!C727="Outdoor Luminaires",
    IF(OR('Reported Performance Table'!E727="Fuel Pump Canopy Luminaires",'Reported Performance Table'!E727="Sports Lighting"),
     IF('Reported Performance Table'!G727="Premium","Premium_Sports_and_Fuel_Pump_CCT", "Sports_and_Fuel_Pump_CCT"),
     IF('Reported Performance Table'!G727="Premium","Premium_Outdoor_CCT","Outdoor_CCT")),
    IF('Reported Performance Table'!G727="Premium","Premium_CCT","Reported_CCT"))))</f>
        <v/>
      </c>
      <c r="K727" t="str">
        <f>IF('Reported Performance Table'!E727="","",IF(J727="LUNA_CCT",VLOOKUP('Reported Performance Table'!E727,'Master List'!$B$45:$E$143,4,FALSE),"Reported_BUG"))</f>
        <v/>
      </c>
      <c r="L727" t="str">
        <f>IF('Reported Performance Table'!E727="","",IF(AND('Reported Performance Table'!$F727="Yes",OR('Reported Performance Table'!$E727='Master List'!$B$45,'Reported Performance Table'!$E727='Master List'!$B$46,'Reported Performance Table'!$E727='Master List'!$B$47,'Reported Performance Table'!$E727='Master List'!$B$49,'Reported Performance Table'!$E727='Master List'!$B$51,'Reported Performance Table'!$E727='Master List'!$B$115,'Reported Performance Table'!$E727='Master List'!$B$118,'Reported Performance Table'!$E727='Master List'!$B$142)),"LUNA_Dimming","Dimming_Capability_and_Range"))</f>
        <v/>
      </c>
      <c r="M727" s="100" t="e">
        <f>'Reported Performance Table'!#REF!</f>
        <v>#REF!</v>
      </c>
      <c r="N727" s="100" t="e">
        <f>'Reported Performance Table'!#REF!</f>
        <v>#REF!</v>
      </c>
      <c r="O727" s="100" t="e">
        <f>'Reported Performance Table'!#REF!</f>
        <v>#REF!</v>
      </c>
      <c r="P727" t="str">
        <f t="shared" si="23"/>
        <v>No</v>
      </c>
    </row>
    <row r="728" spans="1:16" x14ac:dyDescent="0.25">
      <c r="A728" s="54">
        <v>735</v>
      </c>
      <c r="B728" s="55"/>
      <c r="D728" s="21" t="e">
        <f>VLOOKUP('Reported Performance Table'!D728,'Master List'!$B$22:$C$41,2,FALSE)</f>
        <v>#N/A</v>
      </c>
      <c r="E728" t="e">
        <f>VLOOKUP('Reported Performance Table'!E728,'Master List'!$B$45:$C$143,2,FALSE)</f>
        <v>#N/A</v>
      </c>
      <c r="F728" t="e">
        <f>VLOOKUP('Reported Performance Table'!D728,'Master List'!$B$22:$D$42,3,FALSE)</f>
        <v>#N/A</v>
      </c>
      <c r="G728" s="92" t="e">
        <f>VLOOKUP('Reported Performance Table'!C728,'Master List'!$B$11:$D$19,3,FALSE)</f>
        <v>#N/A</v>
      </c>
      <c r="H728" t="e">
        <f t="shared" si="22"/>
        <v>#N/A</v>
      </c>
      <c r="I728" t="e">
        <f>IF(VLOOKUP('Reported Performance Table'!E728,'Master List'!$B$45:$D$143,3,FALSE)="","No",VLOOKUP('Reported Performance Table'!E728,'Master List'!$B$45:$D$143,3,FALSE))</f>
        <v>#N/A</v>
      </c>
      <c r="J728" s="164" t="str">
        <f>IF('Reported Performance Table'!E728="","",
  IF('Reported Performance Table'!F728="Yes",
   IF('Reported Performance Table'!G728="Premium","Premium_LUNA_CCT","LUNA_CCT"),
   IF('Reported Performance Table'!C728="Outdoor Luminaires",
    IF(OR('Reported Performance Table'!E728="Fuel Pump Canopy Luminaires",'Reported Performance Table'!E728="Sports Lighting"),
     IF('Reported Performance Table'!G728="Premium","Premium_Sports_and_Fuel_Pump_CCT", "Sports_and_Fuel_Pump_CCT"),
     IF('Reported Performance Table'!G728="Premium","Premium_Outdoor_CCT","Outdoor_CCT")),
    IF('Reported Performance Table'!G728="Premium","Premium_CCT","Reported_CCT"))))</f>
        <v/>
      </c>
      <c r="K728" t="str">
        <f>IF('Reported Performance Table'!E728="","",IF(J728="LUNA_CCT",VLOOKUP('Reported Performance Table'!E728,'Master List'!$B$45:$E$143,4,FALSE),"Reported_BUG"))</f>
        <v/>
      </c>
      <c r="L728" t="str">
        <f>IF('Reported Performance Table'!E728="","",IF(AND('Reported Performance Table'!$F728="Yes",OR('Reported Performance Table'!$E728='Master List'!$B$45,'Reported Performance Table'!$E728='Master List'!$B$46,'Reported Performance Table'!$E728='Master List'!$B$47,'Reported Performance Table'!$E728='Master List'!$B$49,'Reported Performance Table'!$E728='Master List'!$B$51,'Reported Performance Table'!$E728='Master List'!$B$115,'Reported Performance Table'!$E728='Master List'!$B$118,'Reported Performance Table'!$E728='Master List'!$B$142)),"LUNA_Dimming","Dimming_Capability_and_Range"))</f>
        <v/>
      </c>
      <c r="M728" s="100" t="e">
        <f>'Reported Performance Table'!#REF!</f>
        <v>#REF!</v>
      </c>
      <c r="N728" s="100" t="e">
        <f>'Reported Performance Table'!#REF!</f>
        <v>#REF!</v>
      </c>
      <c r="O728" s="100" t="e">
        <f>'Reported Performance Table'!#REF!</f>
        <v>#REF!</v>
      </c>
      <c r="P728" t="str">
        <f t="shared" si="23"/>
        <v>No</v>
      </c>
    </row>
    <row r="729" spans="1:16" x14ac:dyDescent="0.25">
      <c r="A729" s="54">
        <v>736</v>
      </c>
      <c r="B729" s="55"/>
      <c r="D729" s="21" t="e">
        <f>VLOOKUP('Reported Performance Table'!D729,'Master List'!$B$22:$C$41,2,FALSE)</f>
        <v>#N/A</v>
      </c>
      <c r="E729" t="e">
        <f>VLOOKUP('Reported Performance Table'!E729,'Master List'!$B$45:$C$143,2,FALSE)</f>
        <v>#N/A</v>
      </c>
      <c r="F729" t="e">
        <f>VLOOKUP('Reported Performance Table'!D729,'Master List'!$B$22:$D$42,3,FALSE)</f>
        <v>#N/A</v>
      </c>
      <c r="G729" s="92" t="e">
        <f>VLOOKUP('Reported Performance Table'!C729,'Master List'!$B$11:$D$19,3,FALSE)</f>
        <v>#N/A</v>
      </c>
      <c r="H729" t="e">
        <f t="shared" si="22"/>
        <v>#N/A</v>
      </c>
      <c r="I729" t="e">
        <f>IF(VLOOKUP('Reported Performance Table'!E729,'Master List'!$B$45:$D$143,3,FALSE)="","No",VLOOKUP('Reported Performance Table'!E729,'Master List'!$B$45:$D$143,3,FALSE))</f>
        <v>#N/A</v>
      </c>
      <c r="J729" s="164" t="str">
        <f>IF('Reported Performance Table'!E729="","",
  IF('Reported Performance Table'!F729="Yes",
   IF('Reported Performance Table'!G729="Premium","Premium_LUNA_CCT","LUNA_CCT"),
   IF('Reported Performance Table'!C729="Outdoor Luminaires",
    IF(OR('Reported Performance Table'!E729="Fuel Pump Canopy Luminaires",'Reported Performance Table'!E729="Sports Lighting"),
     IF('Reported Performance Table'!G729="Premium","Premium_Sports_and_Fuel_Pump_CCT", "Sports_and_Fuel_Pump_CCT"),
     IF('Reported Performance Table'!G729="Premium","Premium_Outdoor_CCT","Outdoor_CCT")),
    IF('Reported Performance Table'!G729="Premium","Premium_CCT","Reported_CCT"))))</f>
        <v/>
      </c>
      <c r="K729" t="str">
        <f>IF('Reported Performance Table'!E729="","",IF(J729="LUNA_CCT",VLOOKUP('Reported Performance Table'!E729,'Master List'!$B$45:$E$143,4,FALSE),"Reported_BUG"))</f>
        <v/>
      </c>
      <c r="L729" t="str">
        <f>IF('Reported Performance Table'!E729="","",IF(AND('Reported Performance Table'!$F729="Yes",OR('Reported Performance Table'!$E729='Master List'!$B$45,'Reported Performance Table'!$E729='Master List'!$B$46,'Reported Performance Table'!$E729='Master List'!$B$47,'Reported Performance Table'!$E729='Master List'!$B$49,'Reported Performance Table'!$E729='Master List'!$B$51,'Reported Performance Table'!$E729='Master List'!$B$115,'Reported Performance Table'!$E729='Master List'!$B$118,'Reported Performance Table'!$E729='Master List'!$B$142)),"LUNA_Dimming","Dimming_Capability_and_Range"))</f>
        <v/>
      </c>
      <c r="M729" s="100" t="e">
        <f>'Reported Performance Table'!#REF!</f>
        <v>#REF!</v>
      </c>
      <c r="N729" s="100" t="e">
        <f>'Reported Performance Table'!#REF!</f>
        <v>#REF!</v>
      </c>
      <c r="O729" s="100" t="e">
        <f>'Reported Performance Table'!#REF!</f>
        <v>#REF!</v>
      </c>
      <c r="P729" t="str">
        <f t="shared" si="23"/>
        <v>No</v>
      </c>
    </row>
    <row r="730" spans="1:16" x14ac:dyDescent="0.25">
      <c r="A730" s="54">
        <v>737</v>
      </c>
      <c r="B730" s="55"/>
      <c r="D730" s="21" t="e">
        <f>VLOOKUP('Reported Performance Table'!D730,'Master List'!$B$22:$C$41,2,FALSE)</f>
        <v>#N/A</v>
      </c>
      <c r="E730" t="e">
        <f>VLOOKUP('Reported Performance Table'!E730,'Master List'!$B$45:$C$143,2,FALSE)</f>
        <v>#N/A</v>
      </c>
      <c r="F730" t="e">
        <f>VLOOKUP('Reported Performance Table'!D730,'Master List'!$B$22:$D$42,3,FALSE)</f>
        <v>#N/A</v>
      </c>
      <c r="G730" s="92" t="e">
        <f>VLOOKUP('Reported Performance Table'!C730,'Master List'!$B$11:$D$19,3,FALSE)</f>
        <v>#N/A</v>
      </c>
      <c r="H730" t="e">
        <f t="shared" si="22"/>
        <v>#N/A</v>
      </c>
      <c r="I730" t="e">
        <f>IF(VLOOKUP('Reported Performance Table'!E730,'Master List'!$B$45:$D$143,3,FALSE)="","No",VLOOKUP('Reported Performance Table'!E730,'Master List'!$B$45:$D$143,3,FALSE))</f>
        <v>#N/A</v>
      </c>
      <c r="J730" s="164" t="str">
        <f>IF('Reported Performance Table'!E730="","",
  IF('Reported Performance Table'!F730="Yes",
   IF('Reported Performance Table'!G730="Premium","Premium_LUNA_CCT","LUNA_CCT"),
   IF('Reported Performance Table'!C730="Outdoor Luminaires",
    IF(OR('Reported Performance Table'!E730="Fuel Pump Canopy Luminaires",'Reported Performance Table'!E730="Sports Lighting"),
     IF('Reported Performance Table'!G730="Premium","Premium_Sports_and_Fuel_Pump_CCT", "Sports_and_Fuel_Pump_CCT"),
     IF('Reported Performance Table'!G730="Premium","Premium_Outdoor_CCT","Outdoor_CCT")),
    IF('Reported Performance Table'!G730="Premium","Premium_CCT","Reported_CCT"))))</f>
        <v/>
      </c>
      <c r="K730" t="str">
        <f>IF('Reported Performance Table'!E730="","",IF(J730="LUNA_CCT",VLOOKUP('Reported Performance Table'!E730,'Master List'!$B$45:$E$143,4,FALSE),"Reported_BUG"))</f>
        <v/>
      </c>
      <c r="L730" t="str">
        <f>IF('Reported Performance Table'!E730="","",IF(AND('Reported Performance Table'!$F730="Yes",OR('Reported Performance Table'!$E730='Master List'!$B$45,'Reported Performance Table'!$E730='Master List'!$B$46,'Reported Performance Table'!$E730='Master List'!$B$47,'Reported Performance Table'!$E730='Master List'!$B$49,'Reported Performance Table'!$E730='Master List'!$B$51,'Reported Performance Table'!$E730='Master List'!$B$115,'Reported Performance Table'!$E730='Master List'!$B$118,'Reported Performance Table'!$E730='Master List'!$B$142)),"LUNA_Dimming","Dimming_Capability_and_Range"))</f>
        <v/>
      </c>
      <c r="M730" s="100" t="e">
        <f>'Reported Performance Table'!#REF!</f>
        <v>#REF!</v>
      </c>
      <c r="N730" s="100" t="e">
        <f>'Reported Performance Table'!#REF!</f>
        <v>#REF!</v>
      </c>
      <c r="O730" s="100" t="e">
        <f>'Reported Performance Table'!#REF!</f>
        <v>#REF!</v>
      </c>
      <c r="P730" t="str">
        <f t="shared" si="23"/>
        <v>No</v>
      </c>
    </row>
    <row r="731" spans="1:16" x14ac:dyDescent="0.25">
      <c r="A731" s="54">
        <v>738</v>
      </c>
      <c r="B731" s="55"/>
      <c r="D731" s="21" t="e">
        <f>VLOOKUP('Reported Performance Table'!D731,'Master List'!$B$22:$C$41,2,FALSE)</f>
        <v>#N/A</v>
      </c>
      <c r="E731" t="e">
        <f>VLOOKUP('Reported Performance Table'!E731,'Master List'!$B$45:$C$143,2,FALSE)</f>
        <v>#N/A</v>
      </c>
      <c r="F731" t="e">
        <f>VLOOKUP('Reported Performance Table'!D731,'Master List'!$B$22:$D$42,3,FALSE)</f>
        <v>#N/A</v>
      </c>
      <c r="G731" s="92" t="e">
        <f>VLOOKUP('Reported Performance Table'!C731,'Master List'!$B$11:$D$19,3,FALSE)</f>
        <v>#N/A</v>
      </c>
      <c r="H731" t="e">
        <f t="shared" si="22"/>
        <v>#N/A</v>
      </c>
      <c r="I731" t="e">
        <f>IF(VLOOKUP('Reported Performance Table'!E731,'Master List'!$B$45:$D$143,3,FALSE)="","No",VLOOKUP('Reported Performance Table'!E731,'Master List'!$B$45:$D$143,3,FALSE))</f>
        <v>#N/A</v>
      </c>
      <c r="J731" s="164" t="str">
        <f>IF('Reported Performance Table'!E731="","",
  IF('Reported Performance Table'!F731="Yes",
   IF('Reported Performance Table'!G731="Premium","Premium_LUNA_CCT","LUNA_CCT"),
   IF('Reported Performance Table'!C731="Outdoor Luminaires",
    IF(OR('Reported Performance Table'!E731="Fuel Pump Canopy Luminaires",'Reported Performance Table'!E731="Sports Lighting"),
     IF('Reported Performance Table'!G731="Premium","Premium_Sports_and_Fuel_Pump_CCT", "Sports_and_Fuel_Pump_CCT"),
     IF('Reported Performance Table'!G731="Premium","Premium_Outdoor_CCT","Outdoor_CCT")),
    IF('Reported Performance Table'!G731="Premium","Premium_CCT","Reported_CCT"))))</f>
        <v/>
      </c>
      <c r="K731" t="str">
        <f>IF('Reported Performance Table'!E731="","",IF(J731="LUNA_CCT",VLOOKUP('Reported Performance Table'!E731,'Master List'!$B$45:$E$143,4,FALSE),"Reported_BUG"))</f>
        <v/>
      </c>
      <c r="L731" t="str">
        <f>IF('Reported Performance Table'!E731="","",IF(AND('Reported Performance Table'!$F731="Yes",OR('Reported Performance Table'!$E731='Master List'!$B$45,'Reported Performance Table'!$E731='Master List'!$B$46,'Reported Performance Table'!$E731='Master List'!$B$47,'Reported Performance Table'!$E731='Master List'!$B$49,'Reported Performance Table'!$E731='Master List'!$B$51,'Reported Performance Table'!$E731='Master List'!$B$115,'Reported Performance Table'!$E731='Master List'!$B$118,'Reported Performance Table'!$E731='Master List'!$B$142)),"LUNA_Dimming","Dimming_Capability_and_Range"))</f>
        <v/>
      </c>
      <c r="M731" s="100" t="e">
        <f>'Reported Performance Table'!#REF!</f>
        <v>#REF!</v>
      </c>
      <c r="N731" s="100" t="e">
        <f>'Reported Performance Table'!#REF!</f>
        <v>#REF!</v>
      </c>
      <c r="O731" s="100" t="e">
        <f>'Reported Performance Table'!#REF!</f>
        <v>#REF!</v>
      </c>
      <c r="P731" t="str">
        <f t="shared" si="23"/>
        <v>No</v>
      </c>
    </row>
    <row r="732" spans="1:16" x14ac:dyDescent="0.25">
      <c r="A732" s="54">
        <v>739</v>
      </c>
      <c r="B732" s="55"/>
      <c r="D732" s="21" t="e">
        <f>VLOOKUP('Reported Performance Table'!D732,'Master List'!$B$22:$C$41,2,FALSE)</f>
        <v>#N/A</v>
      </c>
      <c r="E732" t="e">
        <f>VLOOKUP('Reported Performance Table'!E732,'Master List'!$B$45:$C$143,2,FALSE)</f>
        <v>#N/A</v>
      </c>
      <c r="F732" t="e">
        <f>VLOOKUP('Reported Performance Table'!D732,'Master List'!$B$22:$D$42,3,FALSE)</f>
        <v>#N/A</v>
      </c>
      <c r="G732" s="92" t="e">
        <f>VLOOKUP('Reported Performance Table'!C732,'Master List'!$B$11:$D$19,3,FALSE)</f>
        <v>#N/A</v>
      </c>
      <c r="H732" t="e">
        <f t="shared" si="22"/>
        <v>#N/A</v>
      </c>
      <c r="I732" t="e">
        <f>IF(VLOOKUP('Reported Performance Table'!E732,'Master List'!$B$45:$D$143,3,FALSE)="","No",VLOOKUP('Reported Performance Table'!E732,'Master List'!$B$45:$D$143,3,FALSE))</f>
        <v>#N/A</v>
      </c>
      <c r="J732" s="164" t="str">
        <f>IF('Reported Performance Table'!E732="","",
  IF('Reported Performance Table'!F732="Yes",
   IF('Reported Performance Table'!G732="Premium","Premium_LUNA_CCT","LUNA_CCT"),
   IF('Reported Performance Table'!C732="Outdoor Luminaires",
    IF(OR('Reported Performance Table'!E732="Fuel Pump Canopy Luminaires",'Reported Performance Table'!E732="Sports Lighting"),
     IF('Reported Performance Table'!G732="Premium","Premium_Sports_and_Fuel_Pump_CCT", "Sports_and_Fuel_Pump_CCT"),
     IF('Reported Performance Table'!G732="Premium","Premium_Outdoor_CCT","Outdoor_CCT")),
    IF('Reported Performance Table'!G732="Premium","Premium_CCT","Reported_CCT"))))</f>
        <v/>
      </c>
      <c r="K732" t="str">
        <f>IF('Reported Performance Table'!E732="","",IF(J732="LUNA_CCT",VLOOKUP('Reported Performance Table'!E732,'Master List'!$B$45:$E$143,4,FALSE),"Reported_BUG"))</f>
        <v/>
      </c>
      <c r="L732" t="str">
        <f>IF('Reported Performance Table'!E732="","",IF(AND('Reported Performance Table'!$F732="Yes",OR('Reported Performance Table'!$E732='Master List'!$B$45,'Reported Performance Table'!$E732='Master List'!$B$46,'Reported Performance Table'!$E732='Master List'!$B$47,'Reported Performance Table'!$E732='Master List'!$B$49,'Reported Performance Table'!$E732='Master List'!$B$51,'Reported Performance Table'!$E732='Master List'!$B$115,'Reported Performance Table'!$E732='Master List'!$B$118,'Reported Performance Table'!$E732='Master List'!$B$142)),"LUNA_Dimming","Dimming_Capability_and_Range"))</f>
        <v/>
      </c>
      <c r="M732" s="100" t="e">
        <f>'Reported Performance Table'!#REF!</f>
        <v>#REF!</v>
      </c>
      <c r="N732" s="100" t="e">
        <f>'Reported Performance Table'!#REF!</f>
        <v>#REF!</v>
      </c>
      <c r="O732" s="100" t="e">
        <f>'Reported Performance Table'!#REF!</f>
        <v>#REF!</v>
      </c>
      <c r="P732" t="str">
        <f t="shared" si="23"/>
        <v>No</v>
      </c>
    </row>
    <row r="733" spans="1:16" x14ac:dyDescent="0.25">
      <c r="A733" s="54">
        <v>740</v>
      </c>
      <c r="B733" s="55"/>
      <c r="D733" s="21" t="e">
        <f>VLOOKUP('Reported Performance Table'!D733,'Master List'!$B$22:$C$41,2,FALSE)</f>
        <v>#N/A</v>
      </c>
      <c r="E733" t="e">
        <f>VLOOKUP('Reported Performance Table'!E733,'Master List'!$B$45:$C$143,2,FALSE)</f>
        <v>#N/A</v>
      </c>
      <c r="F733" t="e">
        <f>VLOOKUP('Reported Performance Table'!D733,'Master List'!$B$22:$D$42,3,FALSE)</f>
        <v>#N/A</v>
      </c>
      <c r="G733" s="92" t="e">
        <f>VLOOKUP('Reported Performance Table'!C733,'Master List'!$B$11:$D$19,3,FALSE)</f>
        <v>#N/A</v>
      </c>
      <c r="H733" t="e">
        <f t="shared" si="22"/>
        <v>#N/A</v>
      </c>
      <c r="I733" t="e">
        <f>IF(VLOOKUP('Reported Performance Table'!E733,'Master List'!$B$45:$D$143,3,FALSE)="","No",VLOOKUP('Reported Performance Table'!E733,'Master List'!$B$45:$D$143,3,FALSE))</f>
        <v>#N/A</v>
      </c>
      <c r="J733" s="164" t="str">
        <f>IF('Reported Performance Table'!E733="","",
  IF('Reported Performance Table'!F733="Yes",
   IF('Reported Performance Table'!G733="Premium","Premium_LUNA_CCT","LUNA_CCT"),
   IF('Reported Performance Table'!C733="Outdoor Luminaires",
    IF(OR('Reported Performance Table'!E733="Fuel Pump Canopy Luminaires",'Reported Performance Table'!E733="Sports Lighting"),
     IF('Reported Performance Table'!G733="Premium","Premium_Sports_and_Fuel_Pump_CCT", "Sports_and_Fuel_Pump_CCT"),
     IF('Reported Performance Table'!G733="Premium","Premium_Outdoor_CCT","Outdoor_CCT")),
    IF('Reported Performance Table'!G733="Premium","Premium_CCT","Reported_CCT"))))</f>
        <v/>
      </c>
      <c r="K733" t="str">
        <f>IF('Reported Performance Table'!E733="","",IF(J733="LUNA_CCT",VLOOKUP('Reported Performance Table'!E733,'Master List'!$B$45:$E$143,4,FALSE),"Reported_BUG"))</f>
        <v/>
      </c>
      <c r="L733" t="str">
        <f>IF('Reported Performance Table'!E733="","",IF(AND('Reported Performance Table'!$F733="Yes",OR('Reported Performance Table'!$E733='Master List'!$B$45,'Reported Performance Table'!$E733='Master List'!$B$46,'Reported Performance Table'!$E733='Master List'!$B$47,'Reported Performance Table'!$E733='Master List'!$B$49,'Reported Performance Table'!$E733='Master List'!$B$51,'Reported Performance Table'!$E733='Master List'!$B$115,'Reported Performance Table'!$E733='Master List'!$B$118,'Reported Performance Table'!$E733='Master List'!$B$142)),"LUNA_Dimming","Dimming_Capability_and_Range"))</f>
        <v/>
      </c>
      <c r="M733" s="100" t="e">
        <f>'Reported Performance Table'!#REF!</f>
        <v>#REF!</v>
      </c>
      <c r="N733" s="100" t="e">
        <f>'Reported Performance Table'!#REF!</f>
        <v>#REF!</v>
      </c>
      <c r="O733" s="100" t="e">
        <f>'Reported Performance Table'!#REF!</f>
        <v>#REF!</v>
      </c>
      <c r="P733" t="str">
        <f t="shared" si="23"/>
        <v>No</v>
      </c>
    </row>
    <row r="734" spans="1:16" x14ac:dyDescent="0.25">
      <c r="A734" s="54">
        <v>741</v>
      </c>
      <c r="B734" s="55"/>
      <c r="D734" s="21" t="e">
        <f>VLOOKUP('Reported Performance Table'!D734,'Master List'!$B$22:$C$41,2,FALSE)</f>
        <v>#N/A</v>
      </c>
      <c r="E734" t="e">
        <f>VLOOKUP('Reported Performance Table'!E734,'Master List'!$B$45:$C$143,2,FALSE)</f>
        <v>#N/A</v>
      </c>
      <c r="F734" t="e">
        <f>VLOOKUP('Reported Performance Table'!D734,'Master List'!$B$22:$D$42,3,FALSE)</f>
        <v>#N/A</v>
      </c>
      <c r="G734" s="92" t="e">
        <f>VLOOKUP('Reported Performance Table'!C734,'Master List'!$B$11:$D$19,3,FALSE)</f>
        <v>#N/A</v>
      </c>
      <c r="H734" t="e">
        <f t="shared" si="22"/>
        <v>#N/A</v>
      </c>
      <c r="I734" t="e">
        <f>IF(VLOOKUP('Reported Performance Table'!E734,'Master List'!$B$45:$D$143,3,FALSE)="","No",VLOOKUP('Reported Performance Table'!E734,'Master List'!$B$45:$D$143,3,FALSE))</f>
        <v>#N/A</v>
      </c>
      <c r="J734" s="164" t="str">
        <f>IF('Reported Performance Table'!E734="","",
  IF('Reported Performance Table'!F734="Yes",
   IF('Reported Performance Table'!G734="Premium","Premium_LUNA_CCT","LUNA_CCT"),
   IF('Reported Performance Table'!C734="Outdoor Luminaires",
    IF(OR('Reported Performance Table'!E734="Fuel Pump Canopy Luminaires",'Reported Performance Table'!E734="Sports Lighting"),
     IF('Reported Performance Table'!G734="Premium","Premium_Sports_and_Fuel_Pump_CCT", "Sports_and_Fuel_Pump_CCT"),
     IF('Reported Performance Table'!G734="Premium","Premium_Outdoor_CCT","Outdoor_CCT")),
    IF('Reported Performance Table'!G734="Premium","Premium_CCT","Reported_CCT"))))</f>
        <v/>
      </c>
      <c r="K734" t="str">
        <f>IF('Reported Performance Table'!E734="","",IF(J734="LUNA_CCT",VLOOKUP('Reported Performance Table'!E734,'Master List'!$B$45:$E$143,4,FALSE),"Reported_BUG"))</f>
        <v/>
      </c>
      <c r="L734" t="str">
        <f>IF('Reported Performance Table'!E734="","",IF(AND('Reported Performance Table'!$F734="Yes",OR('Reported Performance Table'!$E734='Master List'!$B$45,'Reported Performance Table'!$E734='Master List'!$B$46,'Reported Performance Table'!$E734='Master List'!$B$47,'Reported Performance Table'!$E734='Master List'!$B$49,'Reported Performance Table'!$E734='Master List'!$B$51,'Reported Performance Table'!$E734='Master List'!$B$115,'Reported Performance Table'!$E734='Master List'!$B$118,'Reported Performance Table'!$E734='Master List'!$B$142)),"LUNA_Dimming","Dimming_Capability_and_Range"))</f>
        <v/>
      </c>
      <c r="M734" s="100" t="e">
        <f>'Reported Performance Table'!#REF!</f>
        <v>#REF!</v>
      </c>
      <c r="N734" s="100" t="e">
        <f>'Reported Performance Table'!#REF!</f>
        <v>#REF!</v>
      </c>
      <c r="O734" s="100" t="e">
        <f>'Reported Performance Table'!#REF!</f>
        <v>#REF!</v>
      </c>
      <c r="P734" t="str">
        <f t="shared" si="23"/>
        <v>No</v>
      </c>
    </row>
    <row r="735" spans="1:16" x14ac:dyDescent="0.25">
      <c r="A735" s="54">
        <v>742</v>
      </c>
      <c r="B735" s="55"/>
      <c r="D735" s="21" t="e">
        <f>VLOOKUP('Reported Performance Table'!D735,'Master List'!$B$22:$C$41,2,FALSE)</f>
        <v>#N/A</v>
      </c>
      <c r="E735" t="e">
        <f>VLOOKUP('Reported Performance Table'!E735,'Master List'!$B$45:$C$143,2,FALSE)</f>
        <v>#N/A</v>
      </c>
      <c r="F735" t="e">
        <f>VLOOKUP('Reported Performance Table'!D735,'Master List'!$B$22:$D$42,3,FALSE)</f>
        <v>#N/A</v>
      </c>
      <c r="G735" s="92" t="e">
        <f>VLOOKUP('Reported Performance Table'!C735,'Master List'!$B$11:$D$19,3,FALSE)</f>
        <v>#N/A</v>
      </c>
      <c r="H735" t="e">
        <f t="shared" si="22"/>
        <v>#N/A</v>
      </c>
      <c r="I735" t="e">
        <f>IF(VLOOKUP('Reported Performance Table'!E735,'Master List'!$B$45:$D$143,3,FALSE)="","No",VLOOKUP('Reported Performance Table'!E735,'Master List'!$B$45:$D$143,3,FALSE))</f>
        <v>#N/A</v>
      </c>
      <c r="J735" s="164" t="str">
        <f>IF('Reported Performance Table'!E735="","",
  IF('Reported Performance Table'!F735="Yes",
   IF('Reported Performance Table'!G735="Premium","Premium_LUNA_CCT","LUNA_CCT"),
   IF('Reported Performance Table'!C735="Outdoor Luminaires",
    IF(OR('Reported Performance Table'!E735="Fuel Pump Canopy Luminaires",'Reported Performance Table'!E735="Sports Lighting"),
     IF('Reported Performance Table'!G735="Premium","Premium_Sports_and_Fuel_Pump_CCT", "Sports_and_Fuel_Pump_CCT"),
     IF('Reported Performance Table'!G735="Premium","Premium_Outdoor_CCT","Outdoor_CCT")),
    IF('Reported Performance Table'!G735="Premium","Premium_CCT","Reported_CCT"))))</f>
        <v/>
      </c>
      <c r="K735" t="str">
        <f>IF('Reported Performance Table'!E735="","",IF(J735="LUNA_CCT",VLOOKUP('Reported Performance Table'!E735,'Master List'!$B$45:$E$143,4,FALSE),"Reported_BUG"))</f>
        <v/>
      </c>
      <c r="L735" t="str">
        <f>IF('Reported Performance Table'!E735="","",IF(AND('Reported Performance Table'!$F735="Yes",OR('Reported Performance Table'!$E735='Master List'!$B$45,'Reported Performance Table'!$E735='Master List'!$B$46,'Reported Performance Table'!$E735='Master List'!$B$47,'Reported Performance Table'!$E735='Master List'!$B$49,'Reported Performance Table'!$E735='Master List'!$B$51,'Reported Performance Table'!$E735='Master List'!$B$115,'Reported Performance Table'!$E735='Master List'!$B$118,'Reported Performance Table'!$E735='Master List'!$B$142)),"LUNA_Dimming","Dimming_Capability_and_Range"))</f>
        <v/>
      </c>
      <c r="M735" s="100" t="e">
        <f>'Reported Performance Table'!#REF!</f>
        <v>#REF!</v>
      </c>
      <c r="N735" s="100" t="e">
        <f>'Reported Performance Table'!#REF!</f>
        <v>#REF!</v>
      </c>
      <c r="O735" s="100" t="e">
        <f>'Reported Performance Table'!#REF!</f>
        <v>#REF!</v>
      </c>
      <c r="P735" t="str">
        <f t="shared" si="23"/>
        <v>No</v>
      </c>
    </row>
    <row r="736" spans="1:16" x14ac:dyDescent="0.25">
      <c r="A736" s="54">
        <v>743</v>
      </c>
      <c r="B736" s="55"/>
      <c r="D736" s="21" t="e">
        <f>VLOOKUP('Reported Performance Table'!D736,'Master List'!$B$22:$C$41,2,FALSE)</f>
        <v>#N/A</v>
      </c>
      <c r="E736" t="e">
        <f>VLOOKUP('Reported Performance Table'!E736,'Master List'!$B$45:$C$143,2,FALSE)</f>
        <v>#N/A</v>
      </c>
      <c r="F736" t="e">
        <f>VLOOKUP('Reported Performance Table'!D736,'Master List'!$B$22:$D$42,3,FALSE)</f>
        <v>#N/A</v>
      </c>
      <c r="G736" s="92" t="e">
        <f>VLOOKUP('Reported Performance Table'!C736,'Master List'!$B$11:$D$19,3,FALSE)</f>
        <v>#N/A</v>
      </c>
      <c r="H736" t="e">
        <f t="shared" si="22"/>
        <v>#N/A</v>
      </c>
      <c r="I736" t="e">
        <f>IF(VLOOKUP('Reported Performance Table'!E736,'Master List'!$B$45:$D$143,3,FALSE)="","No",VLOOKUP('Reported Performance Table'!E736,'Master List'!$B$45:$D$143,3,FALSE))</f>
        <v>#N/A</v>
      </c>
      <c r="J736" s="164" t="str">
        <f>IF('Reported Performance Table'!E736="","",
  IF('Reported Performance Table'!F736="Yes",
   IF('Reported Performance Table'!G736="Premium","Premium_LUNA_CCT","LUNA_CCT"),
   IF('Reported Performance Table'!C736="Outdoor Luminaires",
    IF(OR('Reported Performance Table'!E736="Fuel Pump Canopy Luminaires",'Reported Performance Table'!E736="Sports Lighting"),
     IF('Reported Performance Table'!G736="Premium","Premium_Sports_and_Fuel_Pump_CCT", "Sports_and_Fuel_Pump_CCT"),
     IF('Reported Performance Table'!G736="Premium","Premium_Outdoor_CCT","Outdoor_CCT")),
    IF('Reported Performance Table'!G736="Premium","Premium_CCT","Reported_CCT"))))</f>
        <v/>
      </c>
      <c r="K736" t="str">
        <f>IF('Reported Performance Table'!E736="","",IF(J736="LUNA_CCT",VLOOKUP('Reported Performance Table'!E736,'Master List'!$B$45:$E$143,4,FALSE),"Reported_BUG"))</f>
        <v/>
      </c>
      <c r="L736" t="str">
        <f>IF('Reported Performance Table'!E736="","",IF(AND('Reported Performance Table'!$F736="Yes",OR('Reported Performance Table'!$E736='Master List'!$B$45,'Reported Performance Table'!$E736='Master List'!$B$46,'Reported Performance Table'!$E736='Master List'!$B$47,'Reported Performance Table'!$E736='Master List'!$B$49,'Reported Performance Table'!$E736='Master List'!$B$51,'Reported Performance Table'!$E736='Master List'!$B$115,'Reported Performance Table'!$E736='Master List'!$B$118,'Reported Performance Table'!$E736='Master List'!$B$142)),"LUNA_Dimming","Dimming_Capability_and_Range"))</f>
        <v/>
      </c>
      <c r="M736" s="100" t="e">
        <f>'Reported Performance Table'!#REF!</f>
        <v>#REF!</v>
      </c>
      <c r="N736" s="100" t="e">
        <f>'Reported Performance Table'!#REF!</f>
        <v>#REF!</v>
      </c>
      <c r="O736" s="100" t="e">
        <f>'Reported Performance Table'!#REF!</f>
        <v>#REF!</v>
      </c>
      <c r="P736" t="str">
        <f t="shared" si="23"/>
        <v>No</v>
      </c>
    </row>
    <row r="737" spans="1:16" x14ac:dyDescent="0.25">
      <c r="A737" s="54">
        <v>744</v>
      </c>
      <c r="B737" s="55"/>
      <c r="D737" s="21" t="e">
        <f>VLOOKUP('Reported Performance Table'!D737,'Master List'!$B$22:$C$41,2,FALSE)</f>
        <v>#N/A</v>
      </c>
      <c r="E737" t="e">
        <f>VLOOKUP('Reported Performance Table'!E737,'Master List'!$B$45:$C$143,2,FALSE)</f>
        <v>#N/A</v>
      </c>
      <c r="F737" t="e">
        <f>VLOOKUP('Reported Performance Table'!D737,'Master List'!$B$22:$D$42,3,FALSE)</f>
        <v>#N/A</v>
      </c>
      <c r="G737" s="92" t="e">
        <f>VLOOKUP('Reported Performance Table'!C737,'Master List'!$B$11:$D$19,3,FALSE)</f>
        <v>#N/A</v>
      </c>
      <c r="H737" t="e">
        <f t="shared" si="22"/>
        <v>#N/A</v>
      </c>
      <c r="I737" t="e">
        <f>IF(VLOOKUP('Reported Performance Table'!E737,'Master List'!$B$45:$D$143,3,FALSE)="","No",VLOOKUP('Reported Performance Table'!E737,'Master List'!$B$45:$D$143,3,FALSE))</f>
        <v>#N/A</v>
      </c>
      <c r="J737" s="164" t="str">
        <f>IF('Reported Performance Table'!E737="","",
  IF('Reported Performance Table'!F737="Yes",
   IF('Reported Performance Table'!G737="Premium","Premium_LUNA_CCT","LUNA_CCT"),
   IF('Reported Performance Table'!C737="Outdoor Luminaires",
    IF(OR('Reported Performance Table'!E737="Fuel Pump Canopy Luminaires",'Reported Performance Table'!E737="Sports Lighting"),
     IF('Reported Performance Table'!G737="Premium","Premium_Sports_and_Fuel_Pump_CCT", "Sports_and_Fuel_Pump_CCT"),
     IF('Reported Performance Table'!G737="Premium","Premium_Outdoor_CCT","Outdoor_CCT")),
    IF('Reported Performance Table'!G737="Premium","Premium_CCT","Reported_CCT"))))</f>
        <v/>
      </c>
      <c r="K737" t="str">
        <f>IF('Reported Performance Table'!E737="","",IF(J737="LUNA_CCT",VLOOKUP('Reported Performance Table'!E737,'Master List'!$B$45:$E$143,4,FALSE),"Reported_BUG"))</f>
        <v/>
      </c>
      <c r="L737" t="str">
        <f>IF('Reported Performance Table'!E737="","",IF(AND('Reported Performance Table'!$F737="Yes",OR('Reported Performance Table'!$E737='Master List'!$B$45,'Reported Performance Table'!$E737='Master List'!$B$46,'Reported Performance Table'!$E737='Master List'!$B$47,'Reported Performance Table'!$E737='Master List'!$B$49,'Reported Performance Table'!$E737='Master List'!$B$51,'Reported Performance Table'!$E737='Master List'!$B$115,'Reported Performance Table'!$E737='Master List'!$B$118,'Reported Performance Table'!$E737='Master List'!$B$142)),"LUNA_Dimming","Dimming_Capability_and_Range"))</f>
        <v/>
      </c>
      <c r="M737" s="100" t="e">
        <f>'Reported Performance Table'!#REF!</f>
        <v>#REF!</v>
      </c>
      <c r="N737" s="100" t="e">
        <f>'Reported Performance Table'!#REF!</f>
        <v>#REF!</v>
      </c>
      <c r="O737" s="100" t="e">
        <f>'Reported Performance Table'!#REF!</f>
        <v>#REF!</v>
      </c>
      <c r="P737" t="str">
        <f t="shared" si="23"/>
        <v>No</v>
      </c>
    </row>
    <row r="738" spans="1:16" x14ac:dyDescent="0.25">
      <c r="A738" s="54">
        <v>745</v>
      </c>
      <c r="B738" s="55"/>
      <c r="D738" s="21" t="e">
        <f>VLOOKUP('Reported Performance Table'!D738,'Master List'!$B$22:$C$41,2,FALSE)</f>
        <v>#N/A</v>
      </c>
      <c r="E738" t="e">
        <f>VLOOKUP('Reported Performance Table'!E738,'Master List'!$B$45:$C$143,2,FALSE)</f>
        <v>#N/A</v>
      </c>
      <c r="F738" t="e">
        <f>VLOOKUP('Reported Performance Table'!D738,'Master List'!$B$22:$D$42,3,FALSE)</f>
        <v>#N/A</v>
      </c>
      <c r="G738" s="92" t="e">
        <f>VLOOKUP('Reported Performance Table'!C738,'Master List'!$B$11:$D$19,3,FALSE)</f>
        <v>#N/A</v>
      </c>
      <c r="H738" t="e">
        <f t="shared" si="22"/>
        <v>#N/A</v>
      </c>
      <c r="I738" t="e">
        <f>IF(VLOOKUP('Reported Performance Table'!E738,'Master List'!$B$45:$D$143,3,FALSE)="","No",VLOOKUP('Reported Performance Table'!E738,'Master List'!$B$45:$D$143,3,FALSE))</f>
        <v>#N/A</v>
      </c>
      <c r="J738" s="164" t="str">
        <f>IF('Reported Performance Table'!E738="","",
  IF('Reported Performance Table'!F738="Yes",
   IF('Reported Performance Table'!G738="Premium","Premium_LUNA_CCT","LUNA_CCT"),
   IF('Reported Performance Table'!C738="Outdoor Luminaires",
    IF(OR('Reported Performance Table'!E738="Fuel Pump Canopy Luminaires",'Reported Performance Table'!E738="Sports Lighting"),
     IF('Reported Performance Table'!G738="Premium","Premium_Sports_and_Fuel_Pump_CCT", "Sports_and_Fuel_Pump_CCT"),
     IF('Reported Performance Table'!G738="Premium","Premium_Outdoor_CCT","Outdoor_CCT")),
    IF('Reported Performance Table'!G738="Premium","Premium_CCT","Reported_CCT"))))</f>
        <v/>
      </c>
      <c r="K738" t="str">
        <f>IF('Reported Performance Table'!E738="","",IF(J738="LUNA_CCT",VLOOKUP('Reported Performance Table'!E738,'Master List'!$B$45:$E$143,4,FALSE),"Reported_BUG"))</f>
        <v/>
      </c>
      <c r="L738" t="str">
        <f>IF('Reported Performance Table'!E738="","",IF(AND('Reported Performance Table'!$F738="Yes",OR('Reported Performance Table'!$E738='Master List'!$B$45,'Reported Performance Table'!$E738='Master List'!$B$46,'Reported Performance Table'!$E738='Master List'!$B$47,'Reported Performance Table'!$E738='Master List'!$B$49,'Reported Performance Table'!$E738='Master List'!$B$51,'Reported Performance Table'!$E738='Master List'!$B$115,'Reported Performance Table'!$E738='Master List'!$B$118,'Reported Performance Table'!$E738='Master List'!$B$142)),"LUNA_Dimming","Dimming_Capability_and_Range"))</f>
        <v/>
      </c>
      <c r="M738" s="100" t="e">
        <f>'Reported Performance Table'!#REF!</f>
        <v>#REF!</v>
      </c>
      <c r="N738" s="100" t="e">
        <f>'Reported Performance Table'!#REF!</f>
        <v>#REF!</v>
      </c>
      <c r="O738" s="100" t="e">
        <f>'Reported Performance Table'!#REF!</f>
        <v>#REF!</v>
      </c>
      <c r="P738" t="str">
        <f t="shared" si="23"/>
        <v>No</v>
      </c>
    </row>
    <row r="739" spans="1:16" x14ac:dyDescent="0.25">
      <c r="A739" s="54">
        <v>746</v>
      </c>
      <c r="B739" s="55"/>
      <c r="D739" s="21" t="e">
        <f>VLOOKUP('Reported Performance Table'!D739,'Master List'!$B$22:$C$41,2,FALSE)</f>
        <v>#N/A</v>
      </c>
      <c r="E739" t="e">
        <f>VLOOKUP('Reported Performance Table'!E739,'Master List'!$B$45:$C$143,2,FALSE)</f>
        <v>#N/A</v>
      </c>
      <c r="F739" t="e">
        <f>VLOOKUP('Reported Performance Table'!D739,'Master List'!$B$22:$D$42,3,FALSE)</f>
        <v>#N/A</v>
      </c>
      <c r="G739" s="92" t="e">
        <f>VLOOKUP('Reported Performance Table'!C739,'Master List'!$B$11:$D$19,3,FALSE)</f>
        <v>#N/A</v>
      </c>
      <c r="H739" t="e">
        <f t="shared" si="22"/>
        <v>#N/A</v>
      </c>
      <c r="I739" t="e">
        <f>IF(VLOOKUP('Reported Performance Table'!E739,'Master List'!$B$45:$D$143,3,FALSE)="","No",VLOOKUP('Reported Performance Table'!E739,'Master List'!$B$45:$D$143,3,FALSE))</f>
        <v>#N/A</v>
      </c>
      <c r="J739" s="164" t="str">
        <f>IF('Reported Performance Table'!E739="","",
  IF('Reported Performance Table'!F739="Yes",
   IF('Reported Performance Table'!G739="Premium","Premium_LUNA_CCT","LUNA_CCT"),
   IF('Reported Performance Table'!C739="Outdoor Luminaires",
    IF(OR('Reported Performance Table'!E739="Fuel Pump Canopy Luminaires",'Reported Performance Table'!E739="Sports Lighting"),
     IF('Reported Performance Table'!G739="Premium","Premium_Sports_and_Fuel_Pump_CCT", "Sports_and_Fuel_Pump_CCT"),
     IF('Reported Performance Table'!G739="Premium","Premium_Outdoor_CCT","Outdoor_CCT")),
    IF('Reported Performance Table'!G739="Premium","Premium_CCT","Reported_CCT"))))</f>
        <v/>
      </c>
      <c r="K739" t="str">
        <f>IF('Reported Performance Table'!E739="","",IF(J739="LUNA_CCT",VLOOKUP('Reported Performance Table'!E739,'Master List'!$B$45:$E$143,4,FALSE),"Reported_BUG"))</f>
        <v/>
      </c>
      <c r="L739" t="str">
        <f>IF('Reported Performance Table'!E739="","",IF(AND('Reported Performance Table'!$F739="Yes",OR('Reported Performance Table'!$E739='Master List'!$B$45,'Reported Performance Table'!$E739='Master List'!$B$46,'Reported Performance Table'!$E739='Master List'!$B$47,'Reported Performance Table'!$E739='Master List'!$B$49,'Reported Performance Table'!$E739='Master List'!$B$51,'Reported Performance Table'!$E739='Master List'!$B$115,'Reported Performance Table'!$E739='Master List'!$B$118,'Reported Performance Table'!$E739='Master List'!$B$142)),"LUNA_Dimming","Dimming_Capability_and_Range"))</f>
        <v/>
      </c>
      <c r="M739" s="100" t="e">
        <f>'Reported Performance Table'!#REF!</f>
        <v>#REF!</v>
      </c>
      <c r="N739" s="100" t="e">
        <f>'Reported Performance Table'!#REF!</f>
        <v>#REF!</v>
      </c>
      <c r="O739" s="100" t="e">
        <f>'Reported Performance Table'!#REF!</f>
        <v>#REF!</v>
      </c>
      <c r="P739" t="str">
        <f t="shared" si="23"/>
        <v>No</v>
      </c>
    </row>
    <row r="740" spans="1:16" x14ac:dyDescent="0.25">
      <c r="A740" s="54">
        <v>747</v>
      </c>
      <c r="B740" s="55"/>
      <c r="D740" s="21" t="e">
        <f>VLOOKUP('Reported Performance Table'!D740,'Master List'!$B$22:$C$41,2,FALSE)</f>
        <v>#N/A</v>
      </c>
      <c r="E740" t="e">
        <f>VLOOKUP('Reported Performance Table'!E740,'Master List'!$B$45:$C$143,2,FALSE)</f>
        <v>#N/A</v>
      </c>
      <c r="F740" t="e">
        <f>VLOOKUP('Reported Performance Table'!D740,'Master List'!$B$22:$D$42,3,FALSE)</f>
        <v>#N/A</v>
      </c>
      <c r="G740" s="92" t="e">
        <f>VLOOKUP('Reported Performance Table'!C740,'Master List'!$B$11:$D$19,3,FALSE)</f>
        <v>#N/A</v>
      </c>
      <c r="H740" t="e">
        <f t="shared" si="22"/>
        <v>#N/A</v>
      </c>
      <c r="I740" t="e">
        <f>IF(VLOOKUP('Reported Performance Table'!E740,'Master List'!$B$45:$D$143,3,FALSE)="","No",VLOOKUP('Reported Performance Table'!E740,'Master List'!$B$45:$D$143,3,FALSE))</f>
        <v>#N/A</v>
      </c>
      <c r="J740" s="164" t="str">
        <f>IF('Reported Performance Table'!E740="","",
  IF('Reported Performance Table'!F740="Yes",
   IF('Reported Performance Table'!G740="Premium","Premium_LUNA_CCT","LUNA_CCT"),
   IF('Reported Performance Table'!C740="Outdoor Luminaires",
    IF(OR('Reported Performance Table'!E740="Fuel Pump Canopy Luminaires",'Reported Performance Table'!E740="Sports Lighting"),
     IF('Reported Performance Table'!G740="Premium","Premium_Sports_and_Fuel_Pump_CCT", "Sports_and_Fuel_Pump_CCT"),
     IF('Reported Performance Table'!G740="Premium","Premium_Outdoor_CCT","Outdoor_CCT")),
    IF('Reported Performance Table'!G740="Premium","Premium_CCT","Reported_CCT"))))</f>
        <v/>
      </c>
      <c r="K740" t="str">
        <f>IF('Reported Performance Table'!E740="","",IF(J740="LUNA_CCT",VLOOKUP('Reported Performance Table'!E740,'Master List'!$B$45:$E$143,4,FALSE),"Reported_BUG"))</f>
        <v/>
      </c>
      <c r="L740" t="str">
        <f>IF('Reported Performance Table'!E740="","",IF(AND('Reported Performance Table'!$F740="Yes",OR('Reported Performance Table'!$E740='Master List'!$B$45,'Reported Performance Table'!$E740='Master List'!$B$46,'Reported Performance Table'!$E740='Master List'!$B$47,'Reported Performance Table'!$E740='Master List'!$B$49,'Reported Performance Table'!$E740='Master List'!$B$51,'Reported Performance Table'!$E740='Master List'!$B$115,'Reported Performance Table'!$E740='Master List'!$B$118,'Reported Performance Table'!$E740='Master List'!$B$142)),"LUNA_Dimming","Dimming_Capability_and_Range"))</f>
        <v/>
      </c>
      <c r="M740" s="100" t="e">
        <f>'Reported Performance Table'!#REF!</f>
        <v>#REF!</v>
      </c>
      <c r="N740" s="100" t="e">
        <f>'Reported Performance Table'!#REF!</f>
        <v>#REF!</v>
      </c>
      <c r="O740" s="100" t="e">
        <f>'Reported Performance Table'!#REF!</f>
        <v>#REF!</v>
      </c>
      <c r="P740" t="str">
        <f t="shared" si="23"/>
        <v>No</v>
      </c>
    </row>
    <row r="741" spans="1:16" x14ac:dyDescent="0.25">
      <c r="A741" s="54">
        <v>748</v>
      </c>
      <c r="B741" s="55"/>
      <c r="D741" s="21" t="e">
        <f>VLOOKUP('Reported Performance Table'!D741,'Master List'!$B$22:$C$41,2,FALSE)</f>
        <v>#N/A</v>
      </c>
      <c r="E741" t="e">
        <f>VLOOKUP('Reported Performance Table'!E741,'Master List'!$B$45:$C$143,2,FALSE)</f>
        <v>#N/A</v>
      </c>
      <c r="F741" t="e">
        <f>VLOOKUP('Reported Performance Table'!D741,'Master List'!$B$22:$D$42,3,FALSE)</f>
        <v>#N/A</v>
      </c>
      <c r="G741" s="92" t="e">
        <f>VLOOKUP('Reported Performance Table'!C741,'Master List'!$B$11:$D$19,3,FALSE)</f>
        <v>#N/A</v>
      </c>
      <c r="H741" t="e">
        <f t="shared" si="22"/>
        <v>#N/A</v>
      </c>
      <c r="I741" t="e">
        <f>IF(VLOOKUP('Reported Performance Table'!E741,'Master List'!$B$45:$D$143,3,FALSE)="","No",VLOOKUP('Reported Performance Table'!E741,'Master List'!$B$45:$D$143,3,FALSE))</f>
        <v>#N/A</v>
      </c>
      <c r="J741" s="164" t="str">
        <f>IF('Reported Performance Table'!E741="","",
  IF('Reported Performance Table'!F741="Yes",
   IF('Reported Performance Table'!G741="Premium","Premium_LUNA_CCT","LUNA_CCT"),
   IF('Reported Performance Table'!C741="Outdoor Luminaires",
    IF(OR('Reported Performance Table'!E741="Fuel Pump Canopy Luminaires",'Reported Performance Table'!E741="Sports Lighting"),
     IF('Reported Performance Table'!G741="Premium","Premium_Sports_and_Fuel_Pump_CCT", "Sports_and_Fuel_Pump_CCT"),
     IF('Reported Performance Table'!G741="Premium","Premium_Outdoor_CCT","Outdoor_CCT")),
    IF('Reported Performance Table'!G741="Premium","Premium_CCT","Reported_CCT"))))</f>
        <v/>
      </c>
      <c r="K741" t="str">
        <f>IF('Reported Performance Table'!E741="","",IF(J741="LUNA_CCT",VLOOKUP('Reported Performance Table'!E741,'Master List'!$B$45:$E$143,4,FALSE),"Reported_BUG"))</f>
        <v/>
      </c>
      <c r="L741" t="str">
        <f>IF('Reported Performance Table'!E741="","",IF(AND('Reported Performance Table'!$F741="Yes",OR('Reported Performance Table'!$E741='Master List'!$B$45,'Reported Performance Table'!$E741='Master List'!$B$46,'Reported Performance Table'!$E741='Master List'!$B$47,'Reported Performance Table'!$E741='Master List'!$B$49,'Reported Performance Table'!$E741='Master List'!$B$51,'Reported Performance Table'!$E741='Master List'!$B$115,'Reported Performance Table'!$E741='Master List'!$B$118,'Reported Performance Table'!$E741='Master List'!$B$142)),"LUNA_Dimming","Dimming_Capability_and_Range"))</f>
        <v/>
      </c>
      <c r="M741" s="100" t="e">
        <f>'Reported Performance Table'!#REF!</f>
        <v>#REF!</v>
      </c>
      <c r="N741" s="100" t="e">
        <f>'Reported Performance Table'!#REF!</f>
        <v>#REF!</v>
      </c>
      <c r="O741" s="100" t="e">
        <f>'Reported Performance Table'!#REF!</f>
        <v>#REF!</v>
      </c>
      <c r="P741" t="str">
        <f t="shared" si="23"/>
        <v>No</v>
      </c>
    </row>
    <row r="742" spans="1:16" x14ac:dyDescent="0.25">
      <c r="A742" s="54">
        <v>749</v>
      </c>
      <c r="B742" s="55"/>
      <c r="D742" s="21" t="e">
        <f>VLOOKUP('Reported Performance Table'!D742,'Master List'!$B$22:$C$41,2,FALSE)</f>
        <v>#N/A</v>
      </c>
      <c r="E742" t="e">
        <f>VLOOKUP('Reported Performance Table'!E742,'Master List'!$B$45:$C$143,2,FALSE)</f>
        <v>#N/A</v>
      </c>
      <c r="F742" t="e">
        <f>VLOOKUP('Reported Performance Table'!D742,'Master List'!$B$22:$D$42,3,FALSE)</f>
        <v>#N/A</v>
      </c>
      <c r="G742" s="92" t="e">
        <f>VLOOKUP('Reported Performance Table'!C742,'Master List'!$B$11:$D$19,3,FALSE)</f>
        <v>#N/A</v>
      </c>
      <c r="H742" t="e">
        <f t="shared" si="22"/>
        <v>#N/A</v>
      </c>
      <c r="I742" t="e">
        <f>IF(VLOOKUP('Reported Performance Table'!E742,'Master List'!$B$45:$D$143,3,FALSE)="","No",VLOOKUP('Reported Performance Table'!E742,'Master List'!$B$45:$D$143,3,FALSE))</f>
        <v>#N/A</v>
      </c>
      <c r="J742" s="164" t="str">
        <f>IF('Reported Performance Table'!E742="","",
  IF('Reported Performance Table'!F742="Yes",
   IF('Reported Performance Table'!G742="Premium","Premium_LUNA_CCT","LUNA_CCT"),
   IF('Reported Performance Table'!C742="Outdoor Luminaires",
    IF(OR('Reported Performance Table'!E742="Fuel Pump Canopy Luminaires",'Reported Performance Table'!E742="Sports Lighting"),
     IF('Reported Performance Table'!G742="Premium","Premium_Sports_and_Fuel_Pump_CCT", "Sports_and_Fuel_Pump_CCT"),
     IF('Reported Performance Table'!G742="Premium","Premium_Outdoor_CCT","Outdoor_CCT")),
    IF('Reported Performance Table'!G742="Premium","Premium_CCT","Reported_CCT"))))</f>
        <v/>
      </c>
      <c r="K742" t="str">
        <f>IF('Reported Performance Table'!E742="","",IF(J742="LUNA_CCT",VLOOKUP('Reported Performance Table'!E742,'Master List'!$B$45:$E$143,4,FALSE),"Reported_BUG"))</f>
        <v/>
      </c>
      <c r="L742" t="str">
        <f>IF('Reported Performance Table'!E742="","",IF(AND('Reported Performance Table'!$F742="Yes",OR('Reported Performance Table'!$E742='Master List'!$B$45,'Reported Performance Table'!$E742='Master List'!$B$46,'Reported Performance Table'!$E742='Master List'!$B$47,'Reported Performance Table'!$E742='Master List'!$B$49,'Reported Performance Table'!$E742='Master List'!$B$51,'Reported Performance Table'!$E742='Master List'!$B$115,'Reported Performance Table'!$E742='Master List'!$B$118,'Reported Performance Table'!$E742='Master List'!$B$142)),"LUNA_Dimming","Dimming_Capability_and_Range"))</f>
        <v/>
      </c>
      <c r="M742" s="100" t="e">
        <f>'Reported Performance Table'!#REF!</f>
        <v>#REF!</v>
      </c>
      <c r="N742" s="100" t="e">
        <f>'Reported Performance Table'!#REF!</f>
        <v>#REF!</v>
      </c>
      <c r="O742" s="100" t="e">
        <f>'Reported Performance Table'!#REF!</f>
        <v>#REF!</v>
      </c>
      <c r="P742" t="str">
        <f t="shared" si="23"/>
        <v>No</v>
      </c>
    </row>
    <row r="743" spans="1:16" x14ac:dyDescent="0.25">
      <c r="A743" s="54">
        <v>750</v>
      </c>
      <c r="B743" s="55"/>
      <c r="D743" s="21" t="e">
        <f>VLOOKUP('Reported Performance Table'!D743,'Master List'!$B$22:$C$41,2,FALSE)</f>
        <v>#N/A</v>
      </c>
      <c r="E743" t="e">
        <f>VLOOKUP('Reported Performance Table'!E743,'Master List'!$B$45:$C$143,2,FALSE)</f>
        <v>#N/A</v>
      </c>
      <c r="F743" t="e">
        <f>VLOOKUP('Reported Performance Table'!D743,'Master List'!$B$22:$D$42,3,FALSE)</f>
        <v>#N/A</v>
      </c>
      <c r="G743" s="92" t="e">
        <f>VLOOKUP('Reported Performance Table'!C743,'Master List'!$B$11:$D$19,3,FALSE)</f>
        <v>#N/A</v>
      </c>
      <c r="H743" t="e">
        <f t="shared" si="22"/>
        <v>#N/A</v>
      </c>
      <c r="I743" t="e">
        <f>IF(VLOOKUP('Reported Performance Table'!E743,'Master List'!$B$45:$D$143,3,FALSE)="","No",VLOOKUP('Reported Performance Table'!E743,'Master List'!$B$45:$D$143,3,FALSE))</f>
        <v>#N/A</v>
      </c>
      <c r="J743" s="164" t="str">
        <f>IF('Reported Performance Table'!E743="","",
  IF('Reported Performance Table'!F743="Yes",
   IF('Reported Performance Table'!G743="Premium","Premium_LUNA_CCT","LUNA_CCT"),
   IF('Reported Performance Table'!C743="Outdoor Luminaires",
    IF(OR('Reported Performance Table'!E743="Fuel Pump Canopy Luminaires",'Reported Performance Table'!E743="Sports Lighting"),
     IF('Reported Performance Table'!G743="Premium","Premium_Sports_and_Fuel_Pump_CCT", "Sports_and_Fuel_Pump_CCT"),
     IF('Reported Performance Table'!G743="Premium","Premium_Outdoor_CCT","Outdoor_CCT")),
    IF('Reported Performance Table'!G743="Premium","Premium_CCT","Reported_CCT"))))</f>
        <v/>
      </c>
      <c r="K743" t="str">
        <f>IF('Reported Performance Table'!E743="","",IF(J743="LUNA_CCT",VLOOKUP('Reported Performance Table'!E743,'Master List'!$B$45:$E$143,4,FALSE),"Reported_BUG"))</f>
        <v/>
      </c>
      <c r="L743" t="str">
        <f>IF('Reported Performance Table'!E743="","",IF(AND('Reported Performance Table'!$F743="Yes",OR('Reported Performance Table'!$E743='Master List'!$B$45,'Reported Performance Table'!$E743='Master List'!$B$46,'Reported Performance Table'!$E743='Master List'!$B$47,'Reported Performance Table'!$E743='Master List'!$B$49,'Reported Performance Table'!$E743='Master List'!$B$51,'Reported Performance Table'!$E743='Master List'!$B$115,'Reported Performance Table'!$E743='Master List'!$B$118,'Reported Performance Table'!$E743='Master List'!$B$142)),"LUNA_Dimming","Dimming_Capability_and_Range"))</f>
        <v/>
      </c>
      <c r="M743" s="100" t="e">
        <f>'Reported Performance Table'!#REF!</f>
        <v>#REF!</v>
      </c>
      <c r="N743" s="100" t="e">
        <f>'Reported Performance Table'!#REF!</f>
        <v>#REF!</v>
      </c>
      <c r="O743" s="100" t="e">
        <f>'Reported Performance Table'!#REF!</f>
        <v>#REF!</v>
      </c>
      <c r="P743" t="str">
        <f t="shared" si="23"/>
        <v>No</v>
      </c>
    </row>
    <row r="744" spans="1:16" x14ac:dyDescent="0.25">
      <c r="A744" s="54">
        <v>751</v>
      </c>
      <c r="B744" s="55"/>
      <c r="D744" s="21" t="e">
        <f>VLOOKUP('Reported Performance Table'!D744,'Master List'!$B$22:$C$41,2,FALSE)</f>
        <v>#N/A</v>
      </c>
      <c r="E744" t="e">
        <f>VLOOKUP('Reported Performance Table'!E744,'Master List'!$B$45:$C$143,2,FALSE)</f>
        <v>#N/A</v>
      </c>
      <c r="F744" t="e">
        <f>VLOOKUP('Reported Performance Table'!D744,'Master List'!$B$22:$D$42,3,FALSE)</f>
        <v>#N/A</v>
      </c>
      <c r="G744" s="92" t="e">
        <f>VLOOKUP('Reported Performance Table'!C744,'Master List'!$B$11:$D$19,3,FALSE)</f>
        <v>#N/A</v>
      </c>
      <c r="H744" t="e">
        <f t="shared" si="22"/>
        <v>#N/A</v>
      </c>
      <c r="I744" t="e">
        <f>IF(VLOOKUP('Reported Performance Table'!E744,'Master List'!$B$45:$D$143,3,FALSE)="","No",VLOOKUP('Reported Performance Table'!E744,'Master List'!$B$45:$D$143,3,FALSE))</f>
        <v>#N/A</v>
      </c>
      <c r="J744" s="164" t="str">
        <f>IF('Reported Performance Table'!E744="","",
  IF('Reported Performance Table'!F744="Yes",
   IF('Reported Performance Table'!G744="Premium","Premium_LUNA_CCT","LUNA_CCT"),
   IF('Reported Performance Table'!C744="Outdoor Luminaires",
    IF(OR('Reported Performance Table'!E744="Fuel Pump Canopy Luminaires",'Reported Performance Table'!E744="Sports Lighting"),
     IF('Reported Performance Table'!G744="Premium","Premium_Sports_and_Fuel_Pump_CCT", "Sports_and_Fuel_Pump_CCT"),
     IF('Reported Performance Table'!G744="Premium","Premium_Outdoor_CCT","Outdoor_CCT")),
    IF('Reported Performance Table'!G744="Premium","Premium_CCT","Reported_CCT"))))</f>
        <v/>
      </c>
      <c r="K744" t="str">
        <f>IF('Reported Performance Table'!E744="","",IF(J744="LUNA_CCT",VLOOKUP('Reported Performance Table'!E744,'Master List'!$B$45:$E$143,4,FALSE),"Reported_BUG"))</f>
        <v/>
      </c>
      <c r="L744" t="str">
        <f>IF('Reported Performance Table'!E744="","",IF(AND('Reported Performance Table'!$F744="Yes",OR('Reported Performance Table'!$E744='Master List'!$B$45,'Reported Performance Table'!$E744='Master List'!$B$46,'Reported Performance Table'!$E744='Master List'!$B$47,'Reported Performance Table'!$E744='Master List'!$B$49,'Reported Performance Table'!$E744='Master List'!$B$51,'Reported Performance Table'!$E744='Master List'!$B$115,'Reported Performance Table'!$E744='Master List'!$B$118,'Reported Performance Table'!$E744='Master List'!$B$142)),"LUNA_Dimming","Dimming_Capability_and_Range"))</f>
        <v/>
      </c>
      <c r="M744" s="100" t="e">
        <f>'Reported Performance Table'!#REF!</f>
        <v>#REF!</v>
      </c>
      <c r="N744" s="100" t="e">
        <f>'Reported Performance Table'!#REF!</f>
        <v>#REF!</v>
      </c>
      <c r="O744" s="100" t="e">
        <f>'Reported Performance Table'!#REF!</f>
        <v>#REF!</v>
      </c>
      <c r="P744" t="str">
        <f t="shared" si="23"/>
        <v>No</v>
      </c>
    </row>
    <row r="745" spans="1:16" x14ac:dyDescent="0.25">
      <c r="A745" s="54">
        <v>752</v>
      </c>
      <c r="B745" s="55"/>
      <c r="D745" s="21" t="e">
        <f>VLOOKUP('Reported Performance Table'!D745,'Master List'!$B$22:$C$41,2,FALSE)</f>
        <v>#N/A</v>
      </c>
      <c r="E745" t="e">
        <f>VLOOKUP('Reported Performance Table'!E745,'Master List'!$B$45:$C$143,2,FALSE)</f>
        <v>#N/A</v>
      </c>
      <c r="F745" t="e">
        <f>VLOOKUP('Reported Performance Table'!D745,'Master List'!$B$22:$D$42,3,FALSE)</f>
        <v>#N/A</v>
      </c>
      <c r="G745" s="92" t="e">
        <f>VLOOKUP('Reported Performance Table'!C745,'Master List'!$B$11:$D$19,3,FALSE)</f>
        <v>#N/A</v>
      </c>
      <c r="H745" t="e">
        <f t="shared" si="22"/>
        <v>#N/A</v>
      </c>
      <c r="I745" t="e">
        <f>IF(VLOOKUP('Reported Performance Table'!E745,'Master List'!$B$45:$D$143,3,FALSE)="","No",VLOOKUP('Reported Performance Table'!E745,'Master List'!$B$45:$D$143,3,FALSE))</f>
        <v>#N/A</v>
      </c>
      <c r="J745" s="164" t="str">
        <f>IF('Reported Performance Table'!E745="","",
  IF('Reported Performance Table'!F745="Yes",
   IF('Reported Performance Table'!G745="Premium","Premium_LUNA_CCT","LUNA_CCT"),
   IF('Reported Performance Table'!C745="Outdoor Luminaires",
    IF(OR('Reported Performance Table'!E745="Fuel Pump Canopy Luminaires",'Reported Performance Table'!E745="Sports Lighting"),
     IF('Reported Performance Table'!G745="Premium","Premium_Sports_and_Fuel_Pump_CCT", "Sports_and_Fuel_Pump_CCT"),
     IF('Reported Performance Table'!G745="Premium","Premium_Outdoor_CCT","Outdoor_CCT")),
    IF('Reported Performance Table'!G745="Premium","Premium_CCT","Reported_CCT"))))</f>
        <v/>
      </c>
      <c r="K745" t="str">
        <f>IF('Reported Performance Table'!E745="","",IF(J745="LUNA_CCT",VLOOKUP('Reported Performance Table'!E745,'Master List'!$B$45:$E$143,4,FALSE),"Reported_BUG"))</f>
        <v/>
      </c>
      <c r="L745" t="str">
        <f>IF('Reported Performance Table'!E745="","",IF(AND('Reported Performance Table'!$F745="Yes",OR('Reported Performance Table'!$E745='Master List'!$B$45,'Reported Performance Table'!$E745='Master List'!$B$46,'Reported Performance Table'!$E745='Master List'!$B$47,'Reported Performance Table'!$E745='Master List'!$B$49,'Reported Performance Table'!$E745='Master List'!$B$51,'Reported Performance Table'!$E745='Master List'!$B$115,'Reported Performance Table'!$E745='Master List'!$B$118,'Reported Performance Table'!$E745='Master List'!$B$142)),"LUNA_Dimming","Dimming_Capability_and_Range"))</f>
        <v/>
      </c>
      <c r="M745" s="100" t="e">
        <f>'Reported Performance Table'!#REF!</f>
        <v>#REF!</v>
      </c>
      <c r="N745" s="100" t="e">
        <f>'Reported Performance Table'!#REF!</f>
        <v>#REF!</v>
      </c>
      <c r="O745" s="100" t="e">
        <f>'Reported Performance Table'!#REF!</f>
        <v>#REF!</v>
      </c>
      <c r="P745" t="str">
        <f t="shared" si="23"/>
        <v>No</v>
      </c>
    </row>
    <row r="746" spans="1:16" x14ac:dyDescent="0.25">
      <c r="A746" s="54">
        <v>753</v>
      </c>
      <c r="B746" s="55"/>
      <c r="D746" s="21" t="e">
        <f>VLOOKUP('Reported Performance Table'!D746,'Master List'!$B$22:$C$41,2,FALSE)</f>
        <v>#N/A</v>
      </c>
      <c r="E746" t="e">
        <f>VLOOKUP('Reported Performance Table'!E746,'Master List'!$B$45:$C$143,2,FALSE)</f>
        <v>#N/A</v>
      </c>
      <c r="F746" t="e">
        <f>VLOOKUP('Reported Performance Table'!D746,'Master List'!$B$22:$D$42,3,FALSE)</f>
        <v>#N/A</v>
      </c>
      <c r="G746" s="92" t="e">
        <f>VLOOKUP('Reported Performance Table'!C746,'Master List'!$B$11:$D$19,3,FALSE)</f>
        <v>#N/A</v>
      </c>
      <c r="H746" t="e">
        <f t="shared" si="22"/>
        <v>#N/A</v>
      </c>
      <c r="I746" t="e">
        <f>IF(VLOOKUP('Reported Performance Table'!E746,'Master List'!$B$45:$D$143,3,FALSE)="","No",VLOOKUP('Reported Performance Table'!E746,'Master List'!$B$45:$D$143,3,FALSE))</f>
        <v>#N/A</v>
      </c>
      <c r="J746" s="164" t="str">
        <f>IF('Reported Performance Table'!E746="","",
  IF('Reported Performance Table'!F746="Yes",
   IF('Reported Performance Table'!G746="Premium","Premium_LUNA_CCT","LUNA_CCT"),
   IF('Reported Performance Table'!C746="Outdoor Luminaires",
    IF(OR('Reported Performance Table'!E746="Fuel Pump Canopy Luminaires",'Reported Performance Table'!E746="Sports Lighting"),
     IF('Reported Performance Table'!G746="Premium","Premium_Sports_and_Fuel_Pump_CCT", "Sports_and_Fuel_Pump_CCT"),
     IF('Reported Performance Table'!G746="Premium","Premium_Outdoor_CCT","Outdoor_CCT")),
    IF('Reported Performance Table'!G746="Premium","Premium_CCT","Reported_CCT"))))</f>
        <v/>
      </c>
      <c r="K746" t="str">
        <f>IF('Reported Performance Table'!E746="","",IF(J746="LUNA_CCT",VLOOKUP('Reported Performance Table'!E746,'Master List'!$B$45:$E$143,4,FALSE),"Reported_BUG"))</f>
        <v/>
      </c>
      <c r="L746" t="str">
        <f>IF('Reported Performance Table'!E746="","",IF(AND('Reported Performance Table'!$F746="Yes",OR('Reported Performance Table'!$E746='Master List'!$B$45,'Reported Performance Table'!$E746='Master List'!$B$46,'Reported Performance Table'!$E746='Master List'!$B$47,'Reported Performance Table'!$E746='Master List'!$B$49,'Reported Performance Table'!$E746='Master List'!$B$51,'Reported Performance Table'!$E746='Master List'!$B$115,'Reported Performance Table'!$E746='Master List'!$B$118,'Reported Performance Table'!$E746='Master List'!$B$142)),"LUNA_Dimming","Dimming_Capability_and_Range"))</f>
        <v/>
      </c>
      <c r="M746" s="100" t="e">
        <f>'Reported Performance Table'!#REF!</f>
        <v>#REF!</v>
      </c>
      <c r="N746" s="100" t="e">
        <f>'Reported Performance Table'!#REF!</f>
        <v>#REF!</v>
      </c>
      <c r="O746" s="100" t="e">
        <f>'Reported Performance Table'!#REF!</f>
        <v>#REF!</v>
      </c>
      <c r="P746" t="str">
        <f t="shared" si="23"/>
        <v>No</v>
      </c>
    </row>
    <row r="747" spans="1:16" x14ac:dyDescent="0.25">
      <c r="A747" s="54">
        <v>754</v>
      </c>
      <c r="B747" s="55"/>
      <c r="D747" s="21" t="e">
        <f>VLOOKUP('Reported Performance Table'!D747,'Master List'!$B$22:$C$41,2,FALSE)</f>
        <v>#N/A</v>
      </c>
      <c r="E747" t="e">
        <f>VLOOKUP('Reported Performance Table'!E747,'Master List'!$B$45:$C$143,2,FALSE)</f>
        <v>#N/A</v>
      </c>
      <c r="F747" t="e">
        <f>VLOOKUP('Reported Performance Table'!D747,'Master List'!$B$22:$D$42,3,FALSE)</f>
        <v>#N/A</v>
      </c>
      <c r="G747" s="92" t="e">
        <f>VLOOKUP('Reported Performance Table'!C747,'Master List'!$B$11:$D$19,3,FALSE)</f>
        <v>#N/A</v>
      </c>
      <c r="H747" t="e">
        <f t="shared" si="22"/>
        <v>#N/A</v>
      </c>
      <c r="I747" t="e">
        <f>IF(VLOOKUP('Reported Performance Table'!E747,'Master List'!$B$45:$D$143,3,FALSE)="","No",VLOOKUP('Reported Performance Table'!E747,'Master List'!$B$45:$D$143,3,FALSE))</f>
        <v>#N/A</v>
      </c>
      <c r="J747" s="164" t="str">
        <f>IF('Reported Performance Table'!E747="","",
  IF('Reported Performance Table'!F747="Yes",
   IF('Reported Performance Table'!G747="Premium","Premium_LUNA_CCT","LUNA_CCT"),
   IF('Reported Performance Table'!C747="Outdoor Luminaires",
    IF(OR('Reported Performance Table'!E747="Fuel Pump Canopy Luminaires",'Reported Performance Table'!E747="Sports Lighting"),
     IF('Reported Performance Table'!G747="Premium","Premium_Sports_and_Fuel_Pump_CCT", "Sports_and_Fuel_Pump_CCT"),
     IF('Reported Performance Table'!G747="Premium","Premium_Outdoor_CCT","Outdoor_CCT")),
    IF('Reported Performance Table'!G747="Premium","Premium_CCT","Reported_CCT"))))</f>
        <v/>
      </c>
      <c r="K747" t="str">
        <f>IF('Reported Performance Table'!E747="","",IF(J747="LUNA_CCT",VLOOKUP('Reported Performance Table'!E747,'Master List'!$B$45:$E$143,4,FALSE),"Reported_BUG"))</f>
        <v/>
      </c>
      <c r="L747" t="str">
        <f>IF('Reported Performance Table'!E747="","",IF(AND('Reported Performance Table'!$F747="Yes",OR('Reported Performance Table'!$E747='Master List'!$B$45,'Reported Performance Table'!$E747='Master List'!$B$46,'Reported Performance Table'!$E747='Master List'!$B$47,'Reported Performance Table'!$E747='Master List'!$B$49,'Reported Performance Table'!$E747='Master List'!$B$51,'Reported Performance Table'!$E747='Master List'!$B$115,'Reported Performance Table'!$E747='Master List'!$B$118,'Reported Performance Table'!$E747='Master List'!$B$142)),"LUNA_Dimming","Dimming_Capability_and_Range"))</f>
        <v/>
      </c>
      <c r="M747" s="100" t="e">
        <f>'Reported Performance Table'!#REF!</f>
        <v>#REF!</v>
      </c>
      <c r="N747" s="100" t="e">
        <f>'Reported Performance Table'!#REF!</f>
        <v>#REF!</v>
      </c>
      <c r="O747" s="100" t="e">
        <f>'Reported Performance Table'!#REF!</f>
        <v>#REF!</v>
      </c>
      <c r="P747" t="str">
        <f t="shared" si="23"/>
        <v>No</v>
      </c>
    </row>
    <row r="748" spans="1:16" x14ac:dyDescent="0.25">
      <c r="A748" s="54">
        <v>755</v>
      </c>
      <c r="B748" s="55"/>
      <c r="D748" s="21" t="e">
        <f>VLOOKUP('Reported Performance Table'!D748,'Master List'!$B$22:$C$41,2,FALSE)</f>
        <v>#N/A</v>
      </c>
      <c r="E748" t="e">
        <f>VLOOKUP('Reported Performance Table'!E748,'Master List'!$B$45:$C$143,2,FALSE)</f>
        <v>#N/A</v>
      </c>
      <c r="F748" t="e">
        <f>VLOOKUP('Reported Performance Table'!D748,'Master List'!$B$22:$D$42,3,FALSE)</f>
        <v>#N/A</v>
      </c>
      <c r="G748" s="92" t="e">
        <f>VLOOKUP('Reported Performance Table'!C748,'Master List'!$B$11:$D$19,3,FALSE)</f>
        <v>#N/A</v>
      </c>
      <c r="H748" t="e">
        <f t="shared" si="22"/>
        <v>#N/A</v>
      </c>
      <c r="I748" t="e">
        <f>IF(VLOOKUP('Reported Performance Table'!E748,'Master List'!$B$45:$D$143,3,FALSE)="","No",VLOOKUP('Reported Performance Table'!E748,'Master List'!$B$45:$D$143,3,FALSE))</f>
        <v>#N/A</v>
      </c>
      <c r="J748" s="164" t="str">
        <f>IF('Reported Performance Table'!E748="","",
  IF('Reported Performance Table'!F748="Yes",
   IF('Reported Performance Table'!G748="Premium","Premium_LUNA_CCT","LUNA_CCT"),
   IF('Reported Performance Table'!C748="Outdoor Luminaires",
    IF(OR('Reported Performance Table'!E748="Fuel Pump Canopy Luminaires",'Reported Performance Table'!E748="Sports Lighting"),
     IF('Reported Performance Table'!G748="Premium","Premium_Sports_and_Fuel_Pump_CCT", "Sports_and_Fuel_Pump_CCT"),
     IF('Reported Performance Table'!G748="Premium","Premium_Outdoor_CCT","Outdoor_CCT")),
    IF('Reported Performance Table'!G748="Premium","Premium_CCT","Reported_CCT"))))</f>
        <v/>
      </c>
      <c r="K748" t="str">
        <f>IF('Reported Performance Table'!E748="","",IF(J748="LUNA_CCT",VLOOKUP('Reported Performance Table'!E748,'Master List'!$B$45:$E$143,4,FALSE),"Reported_BUG"))</f>
        <v/>
      </c>
      <c r="L748" t="str">
        <f>IF('Reported Performance Table'!E748="","",IF(AND('Reported Performance Table'!$F748="Yes",OR('Reported Performance Table'!$E748='Master List'!$B$45,'Reported Performance Table'!$E748='Master List'!$B$46,'Reported Performance Table'!$E748='Master List'!$B$47,'Reported Performance Table'!$E748='Master List'!$B$49,'Reported Performance Table'!$E748='Master List'!$B$51,'Reported Performance Table'!$E748='Master List'!$B$115,'Reported Performance Table'!$E748='Master List'!$B$118,'Reported Performance Table'!$E748='Master List'!$B$142)),"LUNA_Dimming","Dimming_Capability_and_Range"))</f>
        <v/>
      </c>
      <c r="M748" s="100" t="e">
        <f>'Reported Performance Table'!#REF!</f>
        <v>#REF!</v>
      </c>
      <c r="N748" s="100" t="e">
        <f>'Reported Performance Table'!#REF!</f>
        <v>#REF!</v>
      </c>
      <c r="O748" s="100" t="e">
        <f>'Reported Performance Table'!#REF!</f>
        <v>#REF!</v>
      </c>
      <c r="P748" t="str">
        <f t="shared" si="23"/>
        <v>No</v>
      </c>
    </row>
    <row r="749" spans="1:16" x14ac:dyDescent="0.25">
      <c r="A749" s="54">
        <v>756</v>
      </c>
      <c r="B749" s="55"/>
      <c r="D749" s="21" t="e">
        <f>VLOOKUP('Reported Performance Table'!D749,'Master List'!$B$22:$C$41,2,FALSE)</f>
        <v>#N/A</v>
      </c>
      <c r="E749" t="e">
        <f>VLOOKUP('Reported Performance Table'!E749,'Master List'!$B$45:$C$143,2,FALSE)</f>
        <v>#N/A</v>
      </c>
      <c r="F749" t="e">
        <f>VLOOKUP('Reported Performance Table'!D749,'Master List'!$B$22:$D$42,3,FALSE)</f>
        <v>#N/A</v>
      </c>
      <c r="G749" s="92" t="e">
        <f>VLOOKUP('Reported Performance Table'!C749,'Master List'!$B$11:$D$19,3,FALSE)</f>
        <v>#N/A</v>
      </c>
      <c r="H749" t="e">
        <f t="shared" si="22"/>
        <v>#N/A</v>
      </c>
      <c r="I749" t="e">
        <f>IF(VLOOKUP('Reported Performance Table'!E749,'Master List'!$B$45:$D$143,3,FALSE)="","No",VLOOKUP('Reported Performance Table'!E749,'Master List'!$B$45:$D$143,3,FALSE))</f>
        <v>#N/A</v>
      </c>
      <c r="J749" s="164" t="str">
        <f>IF('Reported Performance Table'!E749="","",
  IF('Reported Performance Table'!F749="Yes",
   IF('Reported Performance Table'!G749="Premium","Premium_LUNA_CCT","LUNA_CCT"),
   IF('Reported Performance Table'!C749="Outdoor Luminaires",
    IF(OR('Reported Performance Table'!E749="Fuel Pump Canopy Luminaires",'Reported Performance Table'!E749="Sports Lighting"),
     IF('Reported Performance Table'!G749="Premium","Premium_Sports_and_Fuel_Pump_CCT", "Sports_and_Fuel_Pump_CCT"),
     IF('Reported Performance Table'!G749="Premium","Premium_Outdoor_CCT","Outdoor_CCT")),
    IF('Reported Performance Table'!G749="Premium","Premium_CCT","Reported_CCT"))))</f>
        <v/>
      </c>
      <c r="K749" t="str">
        <f>IF('Reported Performance Table'!E749="","",IF(J749="LUNA_CCT",VLOOKUP('Reported Performance Table'!E749,'Master List'!$B$45:$E$143,4,FALSE),"Reported_BUG"))</f>
        <v/>
      </c>
      <c r="L749" t="str">
        <f>IF('Reported Performance Table'!E749="","",IF(AND('Reported Performance Table'!$F749="Yes",OR('Reported Performance Table'!$E749='Master List'!$B$45,'Reported Performance Table'!$E749='Master List'!$B$46,'Reported Performance Table'!$E749='Master List'!$B$47,'Reported Performance Table'!$E749='Master List'!$B$49,'Reported Performance Table'!$E749='Master List'!$B$51,'Reported Performance Table'!$E749='Master List'!$B$115,'Reported Performance Table'!$E749='Master List'!$B$118,'Reported Performance Table'!$E749='Master List'!$B$142)),"LUNA_Dimming","Dimming_Capability_and_Range"))</f>
        <v/>
      </c>
      <c r="M749" s="100" t="e">
        <f>'Reported Performance Table'!#REF!</f>
        <v>#REF!</v>
      </c>
      <c r="N749" s="100" t="e">
        <f>'Reported Performance Table'!#REF!</f>
        <v>#REF!</v>
      </c>
      <c r="O749" s="100" t="e">
        <f>'Reported Performance Table'!#REF!</f>
        <v>#REF!</v>
      </c>
      <c r="P749" t="str">
        <f t="shared" si="23"/>
        <v>No</v>
      </c>
    </row>
    <row r="750" spans="1:16" x14ac:dyDescent="0.25">
      <c r="A750" s="54">
        <v>757</v>
      </c>
      <c r="B750" s="55"/>
      <c r="D750" s="21" t="e">
        <f>VLOOKUP('Reported Performance Table'!D750,'Master List'!$B$22:$C$41,2,FALSE)</f>
        <v>#N/A</v>
      </c>
      <c r="E750" t="e">
        <f>VLOOKUP('Reported Performance Table'!E750,'Master List'!$B$45:$C$143,2,FALSE)</f>
        <v>#N/A</v>
      </c>
      <c r="F750" t="e">
        <f>VLOOKUP('Reported Performance Table'!D750,'Master List'!$B$22:$D$42,3,FALSE)</f>
        <v>#N/A</v>
      </c>
      <c r="G750" s="92" t="e">
        <f>VLOOKUP('Reported Performance Table'!C750,'Master List'!$B$11:$D$19,3,FALSE)</f>
        <v>#N/A</v>
      </c>
      <c r="H750" t="e">
        <f t="shared" si="22"/>
        <v>#N/A</v>
      </c>
      <c r="I750" t="e">
        <f>IF(VLOOKUP('Reported Performance Table'!E750,'Master List'!$B$45:$D$143,3,FALSE)="","No",VLOOKUP('Reported Performance Table'!E750,'Master List'!$B$45:$D$143,3,FALSE))</f>
        <v>#N/A</v>
      </c>
      <c r="J750" s="164" t="str">
        <f>IF('Reported Performance Table'!E750="","",
  IF('Reported Performance Table'!F750="Yes",
   IF('Reported Performance Table'!G750="Premium","Premium_LUNA_CCT","LUNA_CCT"),
   IF('Reported Performance Table'!C750="Outdoor Luminaires",
    IF(OR('Reported Performance Table'!E750="Fuel Pump Canopy Luminaires",'Reported Performance Table'!E750="Sports Lighting"),
     IF('Reported Performance Table'!G750="Premium","Premium_Sports_and_Fuel_Pump_CCT", "Sports_and_Fuel_Pump_CCT"),
     IF('Reported Performance Table'!G750="Premium","Premium_Outdoor_CCT","Outdoor_CCT")),
    IF('Reported Performance Table'!G750="Premium","Premium_CCT","Reported_CCT"))))</f>
        <v/>
      </c>
      <c r="K750" t="str">
        <f>IF('Reported Performance Table'!E750="","",IF(J750="LUNA_CCT",VLOOKUP('Reported Performance Table'!E750,'Master List'!$B$45:$E$143,4,FALSE),"Reported_BUG"))</f>
        <v/>
      </c>
      <c r="L750" t="str">
        <f>IF('Reported Performance Table'!E750="","",IF(AND('Reported Performance Table'!$F750="Yes",OR('Reported Performance Table'!$E750='Master List'!$B$45,'Reported Performance Table'!$E750='Master List'!$B$46,'Reported Performance Table'!$E750='Master List'!$B$47,'Reported Performance Table'!$E750='Master List'!$B$49,'Reported Performance Table'!$E750='Master List'!$B$51,'Reported Performance Table'!$E750='Master List'!$B$115,'Reported Performance Table'!$E750='Master List'!$B$118,'Reported Performance Table'!$E750='Master List'!$B$142)),"LUNA_Dimming","Dimming_Capability_and_Range"))</f>
        <v/>
      </c>
      <c r="M750" s="100" t="e">
        <f>'Reported Performance Table'!#REF!</f>
        <v>#REF!</v>
      </c>
      <c r="N750" s="100" t="e">
        <f>'Reported Performance Table'!#REF!</f>
        <v>#REF!</v>
      </c>
      <c r="O750" s="100" t="e">
        <f>'Reported Performance Table'!#REF!</f>
        <v>#REF!</v>
      </c>
      <c r="P750" t="str">
        <f t="shared" si="23"/>
        <v>No</v>
      </c>
    </row>
    <row r="751" spans="1:16" x14ac:dyDescent="0.25">
      <c r="A751" s="54">
        <v>758</v>
      </c>
      <c r="B751" s="55"/>
      <c r="D751" s="21" t="e">
        <f>VLOOKUP('Reported Performance Table'!D751,'Master List'!$B$22:$C$41,2,FALSE)</f>
        <v>#N/A</v>
      </c>
      <c r="E751" t="e">
        <f>VLOOKUP('Reported Performance Table'!E751,'Master List'!$B$45:$C$143,2,FALSE)</f>
        <v>#N/A</v>
      </c>
      <c r="F751" t="e">
        <f>VLOOKUP('Reported Performance Table'!D751,'Master List'!$B$22:$D$42,3,FALSE)</f>
        <v>#N/A</v>
      </c>
      <c r="G751" s="92" t="e">
        <f>VLOOKUP('Reported Performance Table'!C751,'Master List'!$B$11:$D$19,3,FALSE)</f>
        <v>#N/A</v>
      </c>
      <c r="H751" t="e">
        <f t="shared" si="22"/>
        <v>#N/A</v>
      </c>
      <c r="I751" t="e">
        <f>IF(VLOOKUP('Reported Performance Table'!E751,'Master List'!$B$45:$D$143,3,FALSE)="","No",VLOOKUP('Reported Performance Table'!E751,'Master List'!$B$45:$D$143,3,FALSE))</f>
        <v>#N/A</v>
      </c>
      <c r="J751" s="164" t="str">
        <f>IF('Reported Performance Table'!E751="","",
  IF('Reported Performance Table'!F751="Yes",
   IF('Reported Performance Table'!G751="Premium","Premium_LUNA_CCT","LUNA_CCT"),
   IF('Reported Performance Table'!C751="Outdoor Luminaires",
    IF(OR('Reported Performance Table'!E751="Fuel Pump Canopy Luminaires",'Reported Performance Table'!E751="Sports Lighting"),
     IF('Reported Performance Table'!G751="Premium","Premium_Sports_and_Fuel_Pump_CCT", "Sports_and_Fuel_Pump_CCT"),
     IF('Reported Performance Table'!G751="Premium","Premium_Outdoor_CCT","Outdoor_CCT")),
    IF('Reported Performance Table'!G751="Premium","Premium_CCT","Reported_CCT"))))</f>
        <v/>
      </c>
      <c r="K751" t="str">
        <f>IF('Reported Performance Table'!E751="","",IF(J751="LUNA_CCT",VLOOKUP('Reported Performance Table'!E751,'Master List'!$B$45:$E$143,4,FALSE),"Reported_BUG"))</f>
        <v/>
      </c>
      <c r="L751" t="str">
        <f>IF('Reported Performance Table'!E751="","",IF(AND('Reported Performance Table'!$F751="Yes",OR('Reported Performance Table'!$E751='Master List'!$B$45,'Reported Performance Table'!$E751='Master List'!$B$46,'Reported Performance Table'!$E751='Master List'!$B$47,'Reported Performance Table'!$E751='Master List'!$B$49,'Reported Performance Table'!$E751='Master List'!$B$51,'Reported Performance Table'!$E751='Master List'!$B$115,'Reported Performance Table'!$E751='Master List'!$B$118,'Reported Performance Table'!$E751='Master List'!$B$142)),"LUNA_Dimming","Dimming_Capability_and_Range"))</f>
        <v/>
      </c>
      <c r="M751" s="100" t="e">
        <f>'Reported Performance Table'!#REF!</f>
        <v>#REF!</v>
      </c>
      <c r="N751" s="100" t="e">
        <f>'Reported Performance Table'!#REF!</f>
        <v>#REF!</v>
      </c>
      <c r="O751" s="100" t="e">
        <f>'Reported Performance Table'!#REF!</f>
        <v>#REF!</v>
      </c>
      <c r="P751" t="str">
        <f t="shared" si="23"/>
        <v>No</v>
      </c>
    </row>
    <row r="752" spans="1:16" x14ac:dyDescent="0.25">
      <c r="A752" s="54">
        <v>759</v>
      </c>
      <c r="B752" s="55"/>
      <c r="D752" s="21" t="e">
        <f>VLOOKUP('Reported Performance Table'!D752,'Master List'!$B$22:$C$41,2,FALSE)</f>
        <v>#N/A</v>
      </c>
      <c r="E752" t="e">
        <f>VLOOKUP('Reported Performance Table'!E752,'Master List'!$B$45:$C$143,2,FALSE)</f>
        <v>#N/A</v>
      </c>
      <c r="F752" t="e">
        <f>VLOOKUP('Reported Performance Table'!D752,'Master List'!$B$22:$D$42,3,FALSE)</f>
        <v>#N/A</v>
      </c>
      <c r="G752" s="92" t="e">
        <f>VLOOKUP('Reported Performance Table'!C752,'Master List'!$B$11:$D$19,3,FALSE)</f>
        <v>#N/A</v>
      </c>
      <c r="H752" t="e">
        <f t="shared" si="22"/>
        <v>#N/A</v>
      </c>
      <c r="I752" t="e">
        <f>IF(VLOOKUP('Reported Performance Table'!E752,'Master List'!$B$45:$D$143,3,FALSE)="","No",VLOOKUP('Reported Performance Table'!E752,'Master List'!$B$45:$D$143,3,FALSE))</f>
        <v>#N/A</v>
      </c>
      <c r="J752" s="164" t="str">
        <f>IF('Reported Performance Table'!E752="","",
  IF('Reported Performance Table'!F752="Yes",
   IF('Reported Performance Table'!G752="Premium","Premium_LUNA_CCT","LUNA_CCT"),
   IF('Reported Performance Table'!C752="Outdoor Luminaires",
    IF(OR('Reported Performance Table'!E752="Fuel Pump Canopy Luminaires",'Reported Performance Table'!E752="Sports Lighting"),
     IF('Reported Performance Table'!G752="Premium","Premium_Sports_and_Fuel_Pump_CCT", "Sports_and_Fuel_Pump_CCT"),
     IF('Reported Performance Table'!G752="Premium","Premium_Outdoor_CCT","Outdoor_CCT")),
    IF('Reported Performance Table'!G752="Premium","Premium_CCT","Reported_CCT"))))</f>
        <v/>
      </c>
      <c r="K752" t="str">
        <f>IF('Reported Performance Table'!E752="","",IF(J752="LUNA_CCT",VLOOKUP('Reported Performance Table'!E752,'Master List'!$B$45:$E$143,4,FALSE),"Reported_BUG"))</f>
        <v/>
      </c>
      <c r="L752" t="str">
        <f>IF('Reported Performance Table'!E752="","",IF(AND('Reported Performance Table'!$F752="Yes",OR('Reported Performance Table'!$E752='Master List'!$B$45,'Reported Performance Table'!$E752='Master List'!$B$46,'Reported Performance Table'!$E752='Master List'!$B$47,'Reported Performance Table'!$E752='Master List'!$B$49,'Reported Performance Table'!$E752='Master List'!$B$51,'Reported Performance Table'!$E752='Master List'!$B$115,'Reported Performance Table'!$E752='Master List'!$B$118,'Reported Performance Table'!$E752='Master List'!$B$142)),"LUNA_Dimming","Dimming_Capability_and_Range"))</f>
        <v/>
      </c>
      <c r="M752" s="100" t="e">
        <f>'Reported Performance Table'!#REF!</f>
        <v>#REF!</v>
      </c>
      <c r="N752" s="100" t="e">
        <f>'Reported Performance Table'!#REF!</f>
        <v>#REF!</v>
      </c>
      <c r="O752" s="100" t="e">
        <f>'Reported Performance Table'!#REF!</f>
        <v>#REF!</v>
      </c>
      <c r="P752" t="str">
        <f t="shared" si="23"/>
        <v>No</v>
      </c>
    </row>
    <row r="753" spans="1:16" x14ac:dyDescent="0.25">
      <c r="A753" s="54">
        <v>760</v>
      </c>
      <c r="B753" s="55"/>
      <c r="D753" s="21" t="e">
        <f>VLOOKUP('Reported Performance Table'!D753,'Master List'!$B$22:$C$41,2,FALSE)</f>
        <v>#N/A</v>
      </c>
      <c r="E753" t="e">
        <f>VLOOKUP('Reported Performance Table'!E753,'Master List'!$B$45:$C$143,2,FALSE)</f>
        <v>#N/A</v>
      </c>
      <c r="F753" t="e">
        <f>VLOOKUP('Reported Performance Table'!D753,'Master List'!$B$22:$D$42,3,FALSE)</f>
        <v>#N/A</v>
      </c>
      <c r="G753" s="92" t="e">
        <f>VLOOKUP('Reported Performance Table'!C753,'Master List'!$B$11:$D$19,3,FALSE)</f>
        <v>#N/A</v>
      </c>
      <c r="H753" t="e">
        <f t="shared" si="22"/>
        <v>#N/A</v>
      </c>
      <c r="I753" t="e">
        <f>IF(VLOOKUP('Reported Performance Table'!E753,'Master List'!$B$45:$D$143,3,FALSE)="","No",VLOOKUP('Reported Performance Table'!E753,'Master List'!$B$45:$D$143,3,FALSE))</f>
        <v>#N/A</v>
      </c>
      <c r="J753" s="164" t="str">
        <f>IF('Reported Performance Table'!E753="","",
  IF('Reported Performance Table'!F753="Yes",
   IF('Reported Performance Table'!G753="Premium","Premium_LUNA_CCT","LUNA_CCT"),
   IF('Reported Performance Table'!C753="Outdoor Luminaires",
    IF(OR('Reported Performance Table'!E753="Fuel Pump Canopy Luminaires",'Reported Performance Table'!E753="Sports Lighting"),
     IF('Reported Performance Table'!G753="Premium","Premium_Sports_and_Fuel_Pump_CCT", "Sports_and_Fuel_Pump_CCT"),
     IF('Reported Performance Table'!G753="Premium","Premium_Outdoor_CCT","Outdoor_CCT")),
    IF('Reported Performance Table'!G753="Premium","Premium_CCT","Reported_CCT"))))</f>
        <v/>
      </c>
      <c r="K753" t="str">
        <f>IF('Reported Performance Table'!E753="","",IF(J753="LUNA_CCT",VLOOKUP('Reported Performance Table'!E753,'Master List'!$B$45:$E$143,4,FALSE),"Reported_BUG"))</f>
        <v/>
      </c>
      <c r="L753" t="str">
        <f>IF('Reported Performance Table'!E753="","",IF(AND('Reported Performance Table'!$F753="Yes",OR('Reported Performance Table'!$E753='Master List'!$B$45,'Reported Performance Table'!$E753='Master List'!$B$46,'Reported Performance Table'!$E753='Master List'!$B$47,'Reported Performance Table'!$E753='Master List'!$B$49,'Reported Performance Table'!$E753='Master List'!$B$51,'Reported Performance Table'!$E753='Master List'!$B$115,'Reported Performance Table'!$E753='Master List'!$B$118,'Reported Performance Table'!$E753='Master List'!$B$142)),"LUNA_Dimming","Dimming_Capability_and_Range"))</f>
        <v/>
      </c>
      <c r="M753" s="100" t="e">
        <f>'Reported Performance Table'!#REF!</f>
        <v>#REF!</v>
      </c>
      <c r="N753" s="100" t="e">
        <f>'Reported Performance Table'!#REF!</f>
        <v>#REF!</v>
      </c>
      <c r="O753" s="100" t="e">
        <f>'Reported Performance Table'!#REF!</f>
        <v>#REF!</v>
      </c>
      <c r="P753" t="str">
        <f t="shared" si="23"/>
        <v>No</v>
      </c>
    </row>
    <row r="754" spans="1:16" x14ac:dyDescent="0.25">
      <c r="A754" s="54">
        <v>761</v>
      </c>
      <c r="B754" s="55"/>
      <c r="D754" s="21" t="e">
        <f>VLOOKUP('Reported Performance Table'!D754,'Master List'!$B$22:$C$41,2,FALSE)</f>
        <v>#N/A</v>
      </c>
      <c r="E754" t="e">
        <f>VLOOKUP('Reported Performance Table'!E754,'Master List'!$B$45:$C$143,2,FALSE)</f>
        <v>#N/A</v>
      </c>
      <c r="F754" t="e">
        <f>VLOOKUP('Reported Performance Table'!D754,'Master List'!$B$22:$D$42,3,FALSE)</f>
        <v>#N/A</v>
      </c>
      <c r="G754" s="92" t="e">
        <f>VLOOKUP('Reported Performance Table'!C754,'Master List'!$B$11:$D$19,3,FALSE)</f>
        <v>#N/A</v>
      </c>
      <c r="H754" t="e">
        <f t="shared" si="22"/>
        <v>#N/A</v>
      </c>
      <c r="I754" t="e">
        <f>IF(VLOOKUP('Reported Performance Table'!E754,'Master List'!$B$45:$D$143,3,FALSE)="","No",VLOOKUP('Reported Performance Table'!E754,'Master List'!$B$45:$D$143,3,FALSE))</f>
        <v>#N/A</v>
      </c>
      <c r="J754" s="164" t="str">
        <f>IF('Reported Performance Table'!E754="","",
  IF('Reported Performance Table'!F754="Yes",
   IF('Reported Performance Table'!G754="Premium","Premium_LUNA_CCT","LUNA_CCT"),
   IF('Reported Performance Table'!C754="Outdoor Luminaires",
    IF(OR('Reported Performance Table'!E754="Fuel Pump Canopy Luminaires",'Reported Performance Table'!E754="Sports Lighting"),
     IF('Reported Performance Table'!G754="Premium","Premium_Sports_and_Fuel_Pump_CCT", "Sports_and_Fuel_Pump_CCT"),
     IF('Reported Performance Table'!G754="Premium","Premium_Outdoor_CCT","Outdoor_CCT")),
    IF('Reported Performance Table'!G754="Premium","Premium_CCT","Reported_CCT"))))</f>
        <v/>
      </c>
      <c r="K754" t="str">
        <f>IF('Reported Performance Table'!E754="","",IF(J754="LUNA_CCT",VLOOKUP('Reported Performance Table'!E754,'Master List'!$B$45:$E$143,4,FALSE),"Reported_BUG"))</f>
        <v/>
      </c>
      <c r="L754" t="str">
        <f>IF('Reported Performance Table'!E754="","",IF(AND('Reported Performance Table'!$F754="Yes",OR('Reported Performance Table'!$E754='Master List'!$B$45,'Reported Performance Table'!$E754='Master List'!$B$46,'Reported Performance Table'!$E754='Master List'!$B$47,'Reported Performance Table'!$E754='Master List'!$B$49,'Reported Performance Table'!$E754='Master List'!$B$51,'Reported Performance Table'!$E754='Master List'!$B$115,'Reported Performance Table'!$E754='Master List'!$B$118,'Reported Performance Table'!$E754='Master List'!$B$142)),"LUNA_Dimming","Dimming_Capability_and_Range"))</f>
        <v/>
      </c>
      <c r="M754" s="100" t="e">
        <f>'Reported Performance Table'!#REF!</f>
        <v>#REF!</v>
      </c>
      <c r="N754" s="100" t="e">
        <f>'Reported Performance Table'!#REF!</f>
        <v>#REF!</v>
      </c>
      <c r="O754" s="100" t="e">
        <f>'Reported Performance Table'!#REF!</f>
        <v>#REF!</v>
      </c>
      <c r="P754" t="str">
        <f t="shared" si="23"/>
        <v>No</v>
      </c>
    </row>
    <row r="755" spans="1:16" x14ac:dyDescent="0.25">
      <c r="A755" s="54">
        <v>762</v>
      </c>
      <c r="B755" s="55"/>
      <c r="D755" s="21" t="e">
        <f>VLOOKUP('Reported Performance Table'!D755,'Master List'!$B$22:$C$41,2,FALSE)</f>
        <v>#N/A</v>
      </c>
      <c r="E755" t="e">
        <f>VLOOKUP('Reported Performance Table'!E755,'Master List'!$B$45:$C$143,2,FALSE)</f>
        <v>#N/A</v>
      </c>
      <c r="F755" t="e">
        <f>VLOOKUP('Reported Performance Table'!D755,'Master List'!$B$22:$D$42,3,FALSE)</f>
        <v>#N/A</v>
      </c>
      <c r="G755" s="92" t="e">
        <f>VLOOKUP('Reported Performance Table'!C755,'Master List'!$B$11:$D$19,3,FALSE)</f>
        <v>#N/A</v>
      </c>
      <c r="H755" t="e">
        <f t="shared" si="22"/>
        <v>#N/A</v>
      </c>
      <c r="I755" t="e">
        <f>IF(VLOOKUP('Reported Performance Table'!E755,'Master List'!$B$45:$D$143,3,FALSE)="","No",VLOOKUP('Reported Performance Table'!E755,'Master List'!$B$45:$D$143,3,FALSE))</f>
        <v>#N/A</v>
      </c>
      <c r="J755" s="164" t="str">
        <f>IF('Reported Performance Table'!E755="","",
  IF('Reported Performance Table'!F755="Yes",
   IF('Reported Performance Table'!G755="Premium","Premium_LUNA_CCT","LUNA_CCT"),
   IF('Reported Performance Table'!C755="Outdoor Luminaires",
    IF(OR('Reported Performance Table'!E755="Fuel Pump Canopy Luminaires",'Reported Performance Table'!E755="Sports Lighting"),
     IF('Reported Performance Table'!G755="Premium","Premium_Sports_and_Fuel_Pump_CCT", "Sports_and_Fuel_Pump_CCT"),
     IF('Reported Performance Table'!G755="Premium","Premium_Outdoor_CCT","Outdoor_CCT")),
    IF('Reported Performance Table'!G755="Premium","Premium_CCT","Reported_CCT"))))</f>
        <v/>
      </c>
      <c r="K755" t="str">
        <f>IF('Reported Performance Table'!E755="","",IF(J755="LUNA_CCT",VLOOKUP('Reported Performance Table'!E755,'Master List'!$B$45:$E$143,4,FALSE),"Reported_BUG"))</f>
        <v/>
      </c>
      <c r="L755" t="str">
        <f>IF('Reported Performance Table'!E755="","",IF(AND('Reported Performance Table'!$F755="Yes",OR('Reported Performance Table'!$E755='Master List'!$B$45,'Reported Performance Table'!$E755='Master List'!$B$46,'Reported Performance Table'!$E755='Master List'!$B$47,'Reported Performance Table'!$E755='Master List'!$B$49,'Reported Performance Table'!$E755='Master List'!$B$51,'Reported Performance Table'!$E755='Master List'!$B$115,'Reported Performance Table'!$E755='Master List'!$B$118,'Reported Performance Table'!$E755='Master List'!$B$142)),"LUNA_Dimming","Dimming_Capability_and_Range"))</f>
        <v/>
      </c>
      <c r="M755" s="100" t="e">
        <f>'Reported Performance Table'!#REF!</f>
        <v>#REF!</v>
      </c>
      <c r="N755" s="100" t="e">
        <f>'Reported Performance Table'!#REF!</f>
        <v>#REF!</v>
      </c>
      <c r="O755" s="100" t="e">
        <f>'Reported Performance Table'!#REF!</f>
        <v>#REF!</v>
      </c>
      <c r="P755" t="str">
        <f t="shared" si="23"/>
        <v>No</v>
      </c>
    </row>
    <row r="756" spans="1:16" x14ac:dyDescent="0.25">
      <c r="A756" s="54">
        <v>763</v>
      </c>
      <c r="B756" s="55"/>
      <c r="D756" s="21" t="e">
        <f>VLOOKUP('Reported Performance Table'!D756,'Master List'!$B$22:$C$41,2,FALSE)</f>
        <v>#N/A</v>
      </c>
      <c r="E756" t="e">
        <f>VLOOKUP('Reported Performance Table'!E756,'Master List'!$B$45:$C$143,2,FALSE)</f>
        <v>#N/A</v>
      </c>
      <c r="F756" t="e">
        <f>VLOOKUP('Reported Performance Table'!D756,'Master List'!$B$22:$D$42,3,FALSE)</f>
        <v>#N/A</v>
      </c>
      <c r="G756" s="92" t="e">
        <f>VLOOKUP('Reported Performance Table'!C756,'Master List'!$B$11:$D$19,3,FALSE)</f>
        <v>#N/A</v>
      </c>
      <c r="H756" t="e">
        <f t="shared" si="22"/>
        <v>#N/A</v>
      </c>
      <c r="I756" t="e">
        <f>IF(VLOOKUP('Reported Performance Table'!E756,'Master List'!$B$45:$D$143,3,FALSE)="","No",VLOOKUP('Reported Performance Table'!E756,'Master List'!$B$45:$D$143,3,FALSE))</f>
        <v>#N/A</v>
      </c>
      <c r="J756" s="164" t="str">
        <f>IF('Reported Performance Table'!E756="","",
  IF('Reported Performance Table'!F756="Yes",
   IF('Reported Performance Table'!G756="Premium","Premium_LUNA_CCT","LUNA_CCT"),
   IF('Reported Performance Table'!C756="Outdoor Luminaires",
    IF(OR('Reported Performance Table'!E756="Fuel Pump Canopy Luminaires",'Reported Performance Table'!E756="Sports Lighting"),
     IF('Reported Performance Table'!G756="Premium","Premium_Sports_and_Fuel_Pump_CCT", "Sports_and_Fuel_Pump_CCT"),
     IF('Reported Performance Table'!G756="Premium","Premium_Outdoor_CCT","Outdoor_CCT")),
    IF('Reported Performance Table'!G756="Premium","Premium_CCT","Reported_CCT"))))</f>
        <v/>
      </c>
      <c r="K756" t="str">
        <f>IF('Reported Performance Table'!E756="","",IF(J756="LUNA_CCT",VLOOKUP('Reported Performance Table'!E756,'Master List'!$B$45:$E$143,4,FALSE),"Reported_BUG"))</f>
        <v/>
      </c>
      <c r="L756" t="str">
        <f>IF('Reported Performance Table'!E756="","",IF(AND('Reported Performance Table'!$F756="Yes",OR('Reported Performance Table'!$E756='Master List'!$B$45,'Reported Performance Table'!$E756='Master List'!$B$46,'Reported Performance Table'!$E756='Master List'!$B$47,'Reported Performance Table'!$E756='Master List'!$B$49,'Reported Performance Table'!$E756='Master List'!$B$51,'Reported Performance Table'!$E756='Master List'!$B$115,'Reported Performance Table'!$E756='Master List'!$B$118,'Reported Performance Table'!$E756='Master List'!$B$142)),"LUNA_Dimming","Dimming_Capability_and_Range"))</f>
        <v/>
      </c>
      <c r="M756" s="100" t="e">
        <f>'Reported Performance Table'!#REF!</f>
        <v>#REF!</v>
      </c>
      <c r="N756" s="100" t="e">
        <f>'Reported Performance Table'!#REF!</f>
        <v>#REF!</v>
      </c>
      <c r="O756" s="100" t="e">
        <f>'Reported Performance Table'!#REF!</f>
        <v>#REF!</v>
      </c>
      <c r="P756" t="str">
        <f t="shared" si="23"/>
        <v>No</v>
      </c>
    </row>
    <row r="757" spans="1:16" x14ac:dyDescent="0.25">
      <c r="A757" s="54">
        <v>764</v>
      </c>
      <c r="B757" s="55"/>
      <c r="D757" s="21" t="e">
        <f>VLOOKUP('Reported Performance Table'!D757,'Master List'!$B$22:$C$41,2,FALSE)</f>
        <v>#N/A</v>
      </c>
      <c r="E757" t="e">
        <f>VLOOKUP('Reported Performance Table'!E757,'Master List'!$B$45:$C$143,2,FALSE)</f>
        <v>#N/A</v>
      </c>
      <c r="F757" t="e">
        <f>VLOOKUP('Reported Performance Table'!D757,'Master List'!$B$22:$D$42,3,FALSE)</f>
        <v>#N/A</v>
      </c>
      <c r="G757" s="92" t="e">
        <f>VLOOKUP('Reported Performance Table'!C757,'Master List'!$B$11:$D$19,3,FALSE)</f>
        <v>#N/A</v>
      </c>
      <c r="H757" t="e">
        <f t="shared" si="22"/>
        <v>#N/A</v>
      </c>
      <c r="I757" t="e">
        <f>IF(VLOOKUP('Reported Performance Table'!E757,'Master List'!$B$45:$D$143,3,FALSE)="","No",VLOOKUP('Reported Performance Table'!E757,'Master List'!$B$45:$D$143,3,FALSE))</f>
        <v>#N/A</v>
      </c>
      <c r="J757" s="164" t="str">
        <f>IF('Reported Performance Table'!E757="","",
  IF('Reported Performance Table'!F757="Yes",
   IF('Reported Performance Table'!G757="Premium","Premium_LUNA_CCT","LUNA_CCT"),
   IF('Reported Performance Table'!C757="Outdoor Luminaires",
    IF(OR('Reported Performance Table'!E757="Fuel Pump Canopy Luminaires",'Reported Performance Table'!E757="Sports Lighting"),
     IF('Reported Performance Table'!G757="Premium","Premium_Sports_and_Fuel_Pump_CCT", "Sports_and_Fuel_Pump_CCT"),
     IF('Reported Performance Table'!G757="Premium","Premium_Outdoor_CCT","Outdoor_CCT")),
    IF('Reported Performance Table'!G757="Premium","Premium_CCT","Reported_CCT"))))</f>
        <v/>
      </c>
      <c r="K757" t="str">
        <f>IF('Reported Performance Table'!E757="","",IF(J757="LUNA_CCT",VLOOKUP('Reported Performance Table'!E757,'Master List'!$B$45:$E$143,4,FALSE),"Reported_BUG"))</f>
        <v/>
      </c>
      <c r="L757" t="str">
        <f>IF('Reported Performance Table'!E757="","",IF(AND('Reported Performance Table'!$F757="Yes",OR('Reported Performance Table'!$E757='Master List'!$B$45,'Reported Performance Table'!$E757='Master List'!$B$46,'Reported Performance Table'!$E757='Master List'!$B$47,'Reported Performance Table'!$E757='Master List'!$B$49,'Reported Performance Table'!$E757='Master List'!$B$51,'Reported Performance Table'!$E757='Master List'!$B$115,'Reported Performance Table'!$E757='Master List'!$B$118,'Reported Performance Table'!$E757='Master List'!$B$142)),"LUNA_Dimming","Dimming_Capability_and_Range"))</f>
        <v/>
      </c>
      <c r="M757" s="100" t="e">
        <f>'Reported Performance Table'!#REF!</f>
        <v>#REF!</v>
      </c>
      <c r="N757" s="100" t="e">
        <f>'Reported Performance Table'!#REF!</f>
        <v>#REF!</v>
      </c>
      <c r="O757" s="100" t="e">
        <f>'Reported Performance Table'!#REF!</f>
        <v>#REF!</v>
      </c>
      <c r="P757" t="str">
        <f t="shared" si="23"/>
        <v>No</v>
      </c>
    </row>
    <row r="758" spans="1:16" x14ac:dyDescent="0.25">
      <c r="A758" s="54">
        <v>765</v>
      </c>
      <c r="B758" s="55"/>
      <c r="D758" s="21" t="e">
        <f>VLOOKUP('Reported Performance Table'!D758,'Master List'!$B$22:$C$41,2,FALSE)</f>
        <v>#N/A</v>
      </c>
      <c r="E758" t="e">
        <f>VLOOKUP('Reported Performance Table'!E758,'Master List'!$B$45:$C$143,2,FALSE)</f>
        <v>#N/A</v>
      </c>
      <c r="F758" t="e">
        <f>VLOOKUP('Reported Performance Table'!D758,'Master List'!$B$22:$D$42,3,FALSE)</f>
        <v>#N/A</v>
      </c>
      <c r="G758" s="92" t="e">
        <f>VLOOKUP('Reported Performance Table'!C758,'Master List'!$B$11:$D$19,3,FALSE)</f>
        <v>#N/A</v>
      </c>
      <c r="H758" t="e">
        <f t="shared" si="22"/>
        <v>#N/A</v>
      </c>
      <c r="I758" t="e">
        <f>IF(VLOOKUP('Reported Performance Table'!E758,'Master List'!$B$45:$D$143,3,FALSE)="","No",VLOOKUP('Reported Performance Table'!E758,'Master List'!$B$45:$D$143,3,FALSE))</f>
        <v>#N/A</v>
      </c>
      <c r="J758" s="164" t="str">
        <f>IF('Reported Performance Table'!E758="","",
  IF('Reported Performance Table'!F758="Yes",
   IF('Reported Performance Table'!G758="Premium","Premium_LUNA_CCT","LUNA_CCT"),
   IF('Reported Performance Table'!C758="Outdoor Luminaires",
    IF(OR('Reported Performance Table'!E758="Fuel Pump Canopy Luminaires",'Reported Performance Table'!E758="Sports Lighting"),
     IF('Reported Performance Table'!G758="Premium","Premium_Sports_and_Fuel_Pump_CCT", "Sports_and_Fuel_Pump_CCT"),
     IF('Reported Performance Table'!G758="Premium","Premium_Outdoor_CCT","Outdoor_CCT")),
    IF('Reported Performance Table'!G758="Premium","Premium_CCT","Reported_CCT"))))</f>
        <v/>
      </c>
      <c r="K758" t="str">
        <f>IF('Reported Performance Table'!E758="","",IF(J758="LUNA_CCT",VLOOKUP('Reported Performance Table'!E758,'Master List'!$B$45:$E$143,4,FALSE),"Reported_BUG"))</f>
        <v/>
      </c>
      <c r="L758" t="str">
        <f>IF('Reported Performance Table'!E758="","",IF(AND('Reported Performance Table'!$F758="Yes",OR('Reported Performance Table'!$E758='Master List'!$B$45,'Reported Performance Table'!$E758='Master List'!$B$46,'Reported Performance Table'!$E758='Master List'!$B$47,'Reported Performance Table'!$E758='Master List'!$B$49,'Reported Performance Table'!$E758='Master List'!$B$51,'Reported Performance Table'!$E758='Master List'!$B$115,'Reported Performance Table'!$E758='Master List'!$B$118,'Reported Performance Table'!$E758='Master List'!$B$142)),"LUNA_Dimming","Dimming_Capability_and_Range"))</f>
        <v/>
      </c>
      <c r="M758" s="100" t="e">
        <f>'Reported Performance Table'!#REF!</f>
        <v>#REF!</v>
      </c>
      <c r="N758" s="100" t="e">
        <f>'Reported Performance Table'!#REF!</f>
        <v>#REF!</v>
      </c>
      <c r="O758" s="100" t="e">
        <f>'Reported Performance Table'!#REF!</f>
        <v>#REF!</v>
      </c>
      <c r="P758" t="str">
        <f t="shared" si="23"/>
        <v>No</v>
      </c>
    </row>
    <row r="759" spans="1:16" x14ac:dyDescent="0.25">
      <c r="A759" s="54">
        <v>766</v>
      </c>
      <c r="B759" s="55"/>
      <c r="D759" s="21" t="e">
        <f>VLOOKUP('Reported Performance Table'!D759,'Master List'!$B$22:$C$41,2,FALSE)</f>
        <v>#N/A</v>
      </c>
      <c r="E759" t="e">
        <f>VLOOKUP('Reported Performance Table'!E759,'Master List'!$B$45:$C$143,2,FALSE)</f>
        <v>#N/A</v>
      </c>
      <c r="F759" t="e">
        <f>VLOOKUP('Reported Performance Table'!D759,'Master List'!$B$22:$D$42,3,FALSE)</f>
        <v>#N/A</v>
      </c>
      <c r="G759" s="92" t="e">
        <f>VLOOKUP('Reported Performance Table'!C759,'Master List'!$B$11:$D$19,3,FALSE)</f>
        <v>#N/A</v>
      </c>
      <c r="H759" t="e">
        <f t="shared" si="22"/>
        <v>#N/A</v>
      </c>
      <c r="I759" t="e">
        <f>IF(VLOOKUP('Reported Performance Table'!E759,'Master List'!$B$45:$D$143,3,FALSE)="","No",VLOOKUP('Reported Performance Table'!E759,'Master List'!$B$45:$D$143,3,FALSE))</f>
        <v>#N/A</v>
      </c>
      <c r="J759" s="164" t="str">
        <f>IF('Reported Performance Table'!E759="","",
  IF('Reported Performance Table'!F759="Yes",
   IF('Reported Performance Table'!G759="Premium","Premium_LUNA_CCT","LUNA_CCT"),
   IF('Reported Performance Table'!C759="Outdoor Luminaires",
    IF(OR('Reported Performance Table'!E759="Fuel Pump Canopy Luminaires",'Reported Performance Table'!E759="Sports Lighting"),
     IF('Reported Performance Table'!G759="Premium","Premium_Sports_and_Fuel_Pump_CCT", "Sports_and_Fuel_Pump_CCT"),
     IF('Reported Performance Table'!G759="Premium","Premium_Outdoor_CCT","Outdoor_CCT")),
    IF('Reported Performance Table'!G759="Premium","Premium_CCT","Reported_CCT"))))</f>
        <v/>
      </c>
      <c r="K759" t="str">
        <f>IF('Reported Performance Table'!E759="","",IF(J759="LUNA_CCT",VLOOKUP('Reported Performance Table'!E759,'Master List'!$B$45:$E$143,4,FALSE),"Reported_BUG"))</f>
        <v/>
      </c>
      <c r="L759" t="str">
        <f>IF('Reported Performance Table'!E759="","",IF(AND('Reported Performance Table'!$F759="Yes",OR('Reported Performance Table'!$E759='Master List'!$B$45,'Reported Performance Table'!$E759='Master List'!$B$46,'Reported Performance Table'!$E759='Master List'!$B$47,'Reported Performance Table'!$E759='Master List'!$B$49,'Reported Performance Table'!$E759='Master List'!$B$51,'Reported Performance Table'!$E759='Master List'!$B$115,'Reported Performance Table'!$E759='Master List'!$B$118,'Reported Performance Table'!$E759='Master List'!$B$142)),"LUNA_Dimming","Dimming_Capability_and_Range"))</f>
        <v/>
      </c>
      <c r="M759" s="100" t="e">
        <f>'Reported Performance Table'!#REF!</f>
        <v>#REF!</v>
      </c>
      <c r="N759" s="100" t="e">
        <f>'Reported Performance Table'!#REF!</f>
        <v>#REF!</v>
      </c>
      <c r="O759" s="100" t="e">
        <f>'Reported Performance Table'!#REF!</f>
        <v>#REF!</v>
      </c>
      <c r="P759" t="str">
        <f t="shared" si="23"/>
        <v>No</v>
      </c>
    </row>
    <row r="760" spans="1:16" x14ac:dyDescent="0.25">
      <c r="A760" s="54">
        <v>767</v>
      </c>
      <c r="B760" s="55"/>
      <c r="D760" s="21" t="e">
        <f>VLOOKUP('Reported Performance Table'!D760,'Master List'!$B$22:$C$41,2,FALSE)</f>
        <v>#N/A</v>
      </c>
      <c r="E760" t="e">
        <f>VLOOKUP('Reported Performance Table'!E760,'Master List'!$B$45:$C$143,2,FALSE)</f>
        <v>#N/A</v>
      </c>
      <c r="F760" t="e">
        <f>VLOOKUP('Reported Performance Table'!D760,'Master List'!$B$22:$D$42,3,FALSE)</f>
        <v>#N/A</v>
      </c>
      <c r="G760" s="92" t="e">
        <f>VLOOKUP('Reported Performance Table'!C760,'Master List'!$B$11:$D$19,3,FALSE)</f>
        <v>#N/A</v>
      </c>
      <c r="H760" t="e">
        <f t="shared" si="22"/>
        <v>#N/A</v>
      </c>
      <c r="I760" t="e">
        <f>IF(VLOOKUP('Reported Performance Table'!E760,'Master List'!$B$45:$D$143,3,FALSE)="","No",VLOOKUP('Reported Performance Table'!E760,'Master List'!$B$45:$D$143,3,FALSE))</f>
        <v>#N/A</v>
      </c>
      <c r="J760" s="164" t="str">
        <f>IF('Reported Performance Table'!E760="","",
  IF('Reported Performance Table'!F760="Yes",
   IF('Reported Performance Table'!G760="Premium","Premium_LUNA_CCT","LUNA_CCT"),
   IF('Reported Performance Table'!C760="Outdoor Luminaires",
    IF(OR('Reported Performance Table'!E760="Fuel Pump Canopy Luminaires",'Reported Performance Table'!E760="Sports Lighting"),
     IF('Reported Performance Table'!G760="Premium","Premium_Sports_and_Fuel_Pump_CCT", "Sports_and_Fuel_Pump_CCT"),
     IF('Reported Performance Table'!G760="Premium","Premium_Outdoor_CCT","Outdoor_CCT")),
    IF('Reported Performance Table'!G760="Premium","Premium_CCT","Reported_CCT"))))</f>
        <v/>
      </c>
      <c r="K760" t="str">
        <f>IF('Reported Performance Table'!E760="","",IF(J760="LUNA_CCT",VLOOKUP('Reported Performance Table'!E760,'Master List'!$B$45:$E$143,4,FALSE),"Reported_BUG"))</f>
        <v/>
      </c>
      <c r="L760" t="str">
        <f>IF('Reported Performance Table'!E760="","",IF(AND('Reported Performance Table'!$F760="Yes",OR('Reported Performance Table'!$E760='Master List'!$B$45,'Reported Performance Table'!$E760='Master List'!$B$46,'Reported Performance Table'!$E760='Master List'!$B$47,'Reported Performance Table'!$E760='Master List'!$B$49,'Reported Performance Table'!$E760='Master List'!$B$51,'Reported Performance Table'!$E760='Master List'!$B$115,'Reported Performance Table'!$E760='Master List'!$B$118,'Reported Performance Table'!$E760='Master List'!$B$142)),"LUNA_Dimming","Dimming_Capability_and_Range"))</f>
        <v/>
      </c>
      <c r="M760" s="100" t="e">
        <f>'Reported Performance Table'!#REF!</f>
        <v>#REF!</v>
      </c>
      <c r="N760" s="100" t="e">
        <f>'Reported Performance Table'!#REF!</f>
        <v>#REF!</v>
      </c>
      <c r="O760" s="100" t="e">
        <f>'Reported Performance Table'!#REF!</f>
        <v>#REF!</v>
      </c>
      <c r="P760" t="str">
        <f t="shared" si="23"/>
        <v>No</v>
      </c>
    </row>
    <row r="761" spans="1:16" x14ac:dyDescent="0.25">
      <c r="A761" s="54">
        <v>768</v>
      </c>
      <c r="B761" s="55"/>
      <c r="D761" s="21" t="e">
        <f>VLOOKUP('Reported Performance Table'!D761,'Master List'!$B$22:$C$41,2,FALSE)</f>
        <v>#N/A</v>
      </c>
      <c r="E761" t="e">
        <f>VLOOKUP('Reported Performance Table'!E761,'Master List'!$B$45:$C$143,2,FALSE)</f>
        <v>#N/A</v>
      </c>
      <c r="F761" t="e">
        <f>VLOOKUP('Reported Performance Table'!D761,'Master List'!$B$22:$D$42,3,FALSE)</f>
        <v>#N/A</v>
      </c>
      <c r="G761" s="92" t="e">
        <f>VLOOKUP('Reported Performance Table'!C761,'Master List'!$B$11:$D$19,3,FALSE)</f>
        <v>#N/A</v>
      </c>
      <c r="H761" t="e">
        <f t="shared" si="22"/>
        <v>#N/A</v>
      </c>
      <c r="I761" t="e">
        <f>IF(VLOOKUP('Reported Performance Table'!E761,'Master List'!$B$45:$D$143,3,FALSE)="","No",VLOOKUP('Reported Performance Table'!E761,'Master List'!$B$45:$D$143,3,FALSE))</f>
        <v>#N/A</v>
      </c>
      <c r="J761" s="164" t="str">
        <f>IF('Reported Performance Table'!E761="","",
  IF('Reported Performance Table'!F761="Yes",
   IF('Reported Performance Table'!G761="Premium","Premium_LUNA_CCT","LUNA_CCT"),
   IF('Reported Performance Table'!C761="Outdoor Luminaires",
    IF(OR('Reported Performance Table'!E761="Fuel Pump Canopy Luminaires",'Reported Performance Table'!E761="Sports Lighting"),
     IF('Reported Performance Table'!G761="Premium","Premium_Sports_and_Fuel_Pump_CCT", "Sports_and_Fuel_Pump_CCT"),
     IF('Reported Performance Table'!G761="Premium","Premium_Outdoor_CCT","Outdoor_CCT")),
    IF('Reported Performance Table'!G761="Premium","Premium_CCT","Reported_CCT"))))</f>
        <v/>
      </c>
      <c r="K761" t="str">
        <f>IF('Reported Performance Table'!E761="","",IF(J761="LUNA_CCT",VLOOKUP('Reported Performance Table'!E761,'Master List'!$B$45:$E$143,4,FALSE),"Reported_BUG"))</f>
        <v/>
      </c>
      <c r="L761" t="str">
        <f>IF('Reported Performance Table'!E761="","",IF(AND('Reported Performance Table'!$F761="Yes",OR('Reported Performance Table'!$E761='Master List'!$B$45,'Reported Performance Table'!$E761='Master List'!$B$46,'Reported Performance Table'!$E761='Master List'!$B$47,'Reported Performance Table'!$E761='Master List'!$B$49,'Reported Performance Table'!$E761='Master List'!$B$51,'Reported Performance Table'!$E761='Master List'!$B$115,'Reported Performance Table'!$E761='Master List'!$B$118,'Reported Performance Table'!$E761='Master List'!$B$142)),"LUNA_Dimming","Dimming_Capability_and_Range"))</f>
        <v/>
      </c>
      <c r="M761" s="100" t="e">
        <f>'Reported Performance Table'!#REF!</f>
        <v>#REF!</v>
      </c>
      <c r="N761" s="100" t="e">
        <f>'Reported Performance Table'!#REF!</f>
        <v>#REF!</v>
      </c>
      <c r="O761" s="100" t="e">
        <f>'Reported Performance Table'!#REF!</f>
        <v>#REF!</v>
      </c>
      <c r="P761" t="str">
        <f t="shared" si="23"/>
        <v>No</v>
      </c>
    </row>
    <row r="762" spans="1:16" x14ac:dyDescent="0.25">
      <c r="A762" s="54">
        <v>769</v>
      </c>
      <c r="B762" s="55"/>
      <c r="D762" s="21" t="e">
        <f>VLOOKUP('Reported Performance Table'!D762,'Master List'!$B$22:$C$41,2,FALSE)</f>
        <v>#N/A</v>
      </c>
      <c r="E762" t="e">
        <f>VLOOKUP('Reported Performance Table'!E762,'Master List'!$B$45:$C$143,2,FALSE)</f>
        <v>#N/A</v>
      </c>
      <c r="F762" t="e">
        <f>VLOOKUP('Reported Performance Table'!D762,'Master List'!$B$22:$D$42,3,FALSE)</f>
        <v>#N/A</v>
      </c>
      <c r="G762" s="92" t="e">
        <f>VLOOKUP('Reported Performance Table'!C762,'Master List'!$B$11:$D$19,3,FALSE)</f>
        <v>#N/A</v>
      </c>
      <c r="H762" t="e">
        <f t="shared" si="22"/>
        <v>#N/A</v>
      </c>
      <c r="I762" t="e">
        <f>IF(VLOOKUP('Reported Performance Table'!E762,'Master List'!$B$45:$D$143,3,FALSE)="","No",VLOOKUP('Reported Performance Table'!E762,'Master List'!$B$45:$D$143,3,FALSE))</f>
        <v>#N/A</v>
      </c>
      <c r="J762" s="164" t="str">
        <f>IF('Reported Performance Table'!E762="","",
  IF('Reported Performance Table'!F762="Yes",
   IF('Reported Performance Table'!G762="Premium","Premium_LUNA_CCT","LUNA_CCT"),
   IF('Reported Performance Table'!C762="Outdoor Luminaires",
    IF(OR('Reported Performance Table'!E762="Fuel Pump Canopy Luminaires",'Reported Performance Table'!E762="Sports Lighting"),
     IF('Reported Performance Table'!G762="Premium","Premium_Sports_and_Fuel_Pump_CCT", "Sports_and_Fuel_Pump_CCT"),
     IF('Reported Performance Table'!G762="Premium","Premium_Outdoor_CCT","Outdoor_CCT")),
    IF('Reported Performance Table'!G762="Premium","Premium_CCT","Reported_CCT"))))</f>
        <v/>
      </c>
      <c r="K762" t="str">
        <f>IF('Reported Performance Table'!E762="","",IF(J762="LUNA_CCT",VLOOKUP('Reported Performance Table'!E762,'Master List'!$B$45:$E$143,4,FALSE),"Reported_BUG"))</f>
        <v/>
      </c>
      <c r="L762" t="str">
        <f>IF('Reported Performance Table'!E762="","",IF(AND('Reported Performance Table'!$F762="Yes",OR('Reported Performance Table'!$E762='Master List'!$B$45,'Reported Performance Table'!$E762='Master List'!$B$46,'Reported Performance Table'!$E762='Master List'!$B$47,'Reported Performance Table'!$E762='Master List'!$B$49,'Reported Performance Table'!$E762='Master List'!$B$51,'Reported Performance Table'!$E762='Master List'!$B$115,'Reported Performance Table'!$E762='Master List'!$B$118,'Reported Performance Table'!$E762='Master List'!$B$142)),"LUNA_Dimming","Dimming_Capability_and_Range"))</f>
        <v/>
      </c>
      <c r="M762" s="100" t="e">
        <f>'Reported Performance Table'!#REF!</f>
        <v>#REF!</v>
      </c>
      <c r="N762" s="100" t="e">
        <f>'Reported Performance Table'!#REF!</f>
        <v>#REF!</v>
      </c>
      <c r="O762" s="100" t="e">
        <f>'Reported Performance Table'!#REF!</f>
        <v>#REF!</v>
      </c>
      <c r="P762" t="str">
        <f t="shared" si="23"/>
        <v>No</v>
      </c>
    </row>
    <row r="763" spans="1:16" x14ac:dyDescent="0.25">
      <c r="A763" s="54">
        <v>770</v>
      </c>
      <c r="B763" s="55"/>
      <c r="D763" s="21" t="e">
        <f>VLOOKUP('Reported Performance Table'!D763,'Master List'!$B$22:$C$41,2,FALSE)</f>
        <v>#N/A</v>
      </c>
      <c r="E763" t="e">
        <f>VLOOKUP('Reported Performance Table'!E763,'Master List'!$B$45:$C$143,2,FALSE)</f>
        <v>#N/A</v>
      </c>
      <c r="F763" t="e">
        <f>VLOOKUP('Reported Performance Table'!D763,'Master List'!$B$22:$D$42,3,FALSE)</f>
        <v>#N/A</v>
      </c>
      <c r="G763" s="92" t="e">
        <f>VLOOKUP('Reported Performance Table'!C763,'Master List'!$B$11:$D$19,3,FALSE)</f>
        <v>#N/A</v>
      </c>
      <c r="H763" t="e">
        <f t="shared" si="22"/>
        <v>#N/A</v>
      </c>
      <c r="I763" t="e">
        <f>IF(VLOOKUP('Reported Performance Table'!E763,'Master List'!$B$45:$D$143,3,FALSE)="","No",VLOOKUP('Reported Performance Table'!E763,'Master List'!$B$45:$D$143,3,FALSE))</f>
        <v>#N/A</v>
      </c>
      <c r="J763" s="164" t="str">
        <f>IF('Reported Performance Table'!E763="","",
  IF('Reported Performance Table'!F763="Yes",
   IF('Reported Performance Table'!G763="Premium","Premium_LUNA_CCT","LUNA_CCT"),
   IF('Reported Performance Table'!C763="Outdoor Luminaires",
    IF(OR('Reported Performance Table'!E763="Fuel Pump Canopy Luminaires",'Reported Performance Table'!E763="Sports Lighting"),
     IF('Reported Performance Table'!G763="Premium","Premium_Sports_and_Fuel_Pump_CCT", "Sports_and_Fuel_Pump_CCT"),
     IF('Reported Performance Table'!G763="Premium","Premium_Outdoor_CCT","Outdoor_CCT")),
    IF('Reported Performance Table'!G763="Premium","Premium_CCT","Reported_CCT"))))</f>
        <v/>
      </c>
      <c r="K763" t="str">
        <f>IF('Reported Performance Table'!E763="","",IF(J763="LUNA_CCT",VLOOKUP('Reported Performance Table'!E763,'Master List'!$B$45:$E$143,4,FALSE),"Reported_BUG"))</f>
        <v/>
      </c>
      <c r="L763" t="str">
        <f>IF('Reported Performance Table'!E763="","",IF(AND('Reported Performance Table'!$F763="Yes",OR('Reported Performance Table'!$E763='Master List'!$B$45,'Reported Performance Table'!$E763='Master List'!$B$46,'Reported Performance Table'!$E763='Master List'!$B$47,'Reported Performance Table'!$E763='Master List'!$B$49,'Reported Performance Table'!$E763='Master List'!$B$51,'Reported Performance Table'!$E763='Master List'!$B$115,'Reported Performance Table'!$E763='Master List'!$B$118,'Reported Performance Table'!$E763='Master List'!$B$142)),"LUNA_Dimming","Dimming_Capability_and_Range"))</f>
        <v/>
      </c>
      <c r="M763" s="100" t="e">
        <f>'Reported Performance Table'!#REF!</f>
        <v>#REF!</v>
      </c>
      <c r="N763" s="100" t="e">
        <f>'Reported Performance Table'!#REF!</f>
        <v>#REF!</v>
      </c>
      <c r="O763" s="100" t="e">
        <f>'Reported Performance Table'!#REF!</f>
        <v>#REF!</v>
      </c>
      <c r="P763" t="str">
        <f t="shared" si="23"/>
        <v>No</v>
      </c>
    </row>
    <row r="764" spans="1:16" x14ac:dyDescent="0.25">
      <c r="A764" s="54">
        <v>771</v>
      </c>
      <c r="B764" s="55"/>
      <c r="D764" s="21" t="e">
        <f>VLOOKUP('Reported Performance Table'!D764,'Master List'!$B$22:$C$41,2,FALSE)</f>
        <v>#N/A</v>
      </c>
      <c r="E764" t="e">
        <f>VLOOKUP('Reported Performance Table'!E764,'Master List'!$B$45:$C$143,2,FALSE)</f>
        <v>#N/A</v>
      </c>
      <c r="F764" t="e">
        <f>VLOOKUP('Reported Performance Table'!D764,'Master List'!$B$22:$D$42,3,FALSE)</f>
        <v>#N/A</v>
      </c>
      <c r="G764" s="92" t="e">
        <f>VLOOKUP('Reported Performance Table'!C764,'Master List'!$B$11:$D$19,3,FALSE)</f>
        <v>#N/A</v>
      </c>
      <c r="H764" t="e">
        <f t="shared" si="22"/>
        <v>#N/A</v>
      </c>
      <c r="I764" t="e">
        <f>IF(VLOOKUP('Reported Performance Table'!E764,'Master List'!$B$45:$D$143,3,FALSE)="","No",VLOOKUP('Reported Performance Table'!E764,'Master List'!$B$45:$D$143,3,FALSE))</f>
        <v>#N/A</v>
      </c>
      <c r="J764" s="164" t="str">
        <f>IF('Reported Performance Table'!E764="","",
  IF('Reported Performance Table'!F764="Yes",
   IF('Reported Performance Table'!G764="Premium","Premium_LUNA_CCT","LUNA_CCT"),
   IF('Reported Performance Table'!C764="Outdoor Luminaires",
    IF(OR('Reported Performance Table'!E764="Fuel Pump Canopy Luminaires",'Reported Performance Table'!E764="Sports Lighting"),
     IF('Reported Performance Table'!G764="Premium","Premium_Sports_and_Fuel_Pump_CCT", "Sports_and_Fuel_Pump_CCT"),
     IF('Reported Performance Table'!G764="Premium","Premium_Outdoor_CCT","Outdoor_CCT")),
    IF('Reported Performance Table'!G764="Premium","Premium_CCT","Reported_CCT"))))</f>
        <v/>
      </c>
      <c r="K764" t="str">
        <f>IF('Reported Performance Table'!E764="","",IF(J764="LUNA_CCT",VLOOKUP('Reported Performance Table'!E764,'Master List'!$B$45:$E$143,4,FALSE),"Reported_BUG"))</f>
        <v/>
      </c>
      <c r="L764" t="str">
        <f>IF('Reported Performance Table'!E764="","",IF(AND('Reported Performance Table'!$F764="Yes",OR('Reported Performance Table'!$E764='Master List'!$B$45,'Reported Performance Table'!$E764='Master List'!$B$46,'Reported Performance Table'!$E764='Master List'!$B$47,'Reported Performance Table'!$E764='Master List'!$B$49,'Reported Performance Table'!$E764='Master List'!$B$51,'Reported Performance Table'!$E764='Master List'!$B$115,'Reported Performance Table'!$E764='Master List'!$B$118,'Reported Performance Table'!$E764='Master List'!$B$142)),"LUNA_Dimming","Dimming_Capability_and_Range"))</f>
        <v/>
      </c>
      <c r="M764" s="100" t="e">
        <f>'Reported Performance Table'!#REF!</f>
        <v>#REF!</v>
      </c>
      <c r="N764" s="100" t="e">
        <f>'Reported Performance Table'!#REF!</f>
        <v>#REF!</v>
      </c>
      <c r="O764" s="100" t="e">
        <f>'Reported Performance Table'!#REF!</f>
        <v>#REF!</v>
      </c>
      <c r="P764" t="str">
        <f t="shared" si="23"/>
        <v>No</v>
      </c>
    </row>
    <row r="765" spans="1:16" x14ac:dyDescent="0.25">
      <c r="A765" s="54">
        <v>772</v>
      </c>
      <c r="B765" s="55"/>
      <c r="D765" s="21" t="e">
        <f>VLOOKUP('Reported Performance Table'!D765,'Master List'!$B$22:$C$41,2,FALSE)</f>
        <v>#N/A</v>
      </c>
      <c r="E765" t="e">
        <f>VLOOKUP('Reported Performance Table'!E765,'Master List'!$B$45:$C$143,2,FALSE)</f>
        <v>#N/A</v>
      </c>
      <c r="F765" t="e">
        <f>VLOOKUP('Reported Performance Table'!D765,'Master List'!$B$22:$D$42,3,FALSE)</f>
        <v>#N/A</v>
      </c>
      <c r="G765" s="92" t="e">
        <f>VLOOKUP('Reported Performance Table'!C765,'Master List'!$B$11:$D$19,3,FALSE)</f>
        <v>#N/A</v>
      </c>
      <c r="H765" t="e">
        <f t="shared" si="22"/>
        <v>#N/A</v>
      </c>
      <c r="I765" t="e">
        <f>IF(VLOOKUP('Reported Performance Table'!E765,'Master List'!$B$45:$D$143,3,FALSE)="","No",VLOOKUP('Reported Performance Table'!E765,'Master List'!$B$45:$D$143,3,FALSE))</f>
        <v>#N/A</v>
      </c>
      <c r="J765" s="164" t="str">
        <f>IF('Reported Performance Table'!E765="","",
  IF('Reported Performance Table'!F765="Yes",
   IF('Reported Performance Table'!G765="Premium","Premium_LUNA_CCT","LUNA_CCT"),
   IF('Reported Performance Table'!C765="Outdoor Luminaires",
    IF(OR('Reported Performance Table'!E765="Fuel Pump Canopy Luminaires",'Reported Performance Table'!E765="Sports Lighting"),
     IF('Reported Performance Table'!G765="Premium","Premium_Sports_and_Fuel_Pump_CCT", "Sports_and_Fuel_Pump_CCT"),
     IF('Reported Performance Table'!G765="Premium","Premium_Outdoor_CCT","Outdoor_CCT")),
    IF('Reported Performance Table'!G765="Premium","Premium_CCT","Reported_CCT"))))</f>
        <v/>
      </c>
      <c r="K765" t="str">
        <f>IF('Reported Performance Table'!E765="","",IF(J765="LUNA_CCT",VLOOKUP('Reported Performance Table'!E765,'Master List'!$B$45:$E$143,4,FALSE),"Reported_BUG"))</f>
        <v/>
      </c>
      <c r="L765" t="str">
        <f>IF('Reported Performance Table'!E765="","",IF(AND('Reported Performance Table'!$F765="Yes",OR('Reported Performance Table'!$E765='Master List'!$B$45,'Reported Performance Table'!$E765='Master List'!$B$46,'Reported Performance Table'!$E765='Master List'!$B$47,'Reported Performance Table'!$E765='Master List'!$B$49,'Reported Performance Table'!$E765='Master List'!$B$51,'Reported Performance Table'!$E765='Master List'!$B$115,'Reported Performance Table'!$E765='Master List'!$B$118,'Reported Performance Table'!$E765='Master List'!$B$142)),"LUNA_Dimming","Dimming_Capability_and_Range"))</f>
        <v/>
      </c>
      <c r="M765" s="100" t="e">
        <f>'Reported Performance Table'!#REF!</f>
        <v>#REF!</v>
      </c>
      <c r="N765" s="100" t="e">
        <f>'Reported Performance Table'!#REF!</f>
        <v>#REF!</v>
      </c>
      <c r="O765" s="100" t="e">
        <f>'Reported Performance Table'!#REF!</f>
        <v>#REF!</v>
      </c>
      <c r="P765" t="str">
        <f t="shared" si="23"/>
        <v>No</v>
      </c>
    </row>
    <row r="766" spans="1:16" x14ac:dyDescent="0.25">
      <c r="A766" s="54">
        <v>773</v>
      </c>
      <c r="B766" s="55"/>
      <c r="D766" s="21" t="e">
        <f>VLOOKUP('Reported Performance Table'!D766,'Master List'!$B$22:$C$41,2,FALSE)</f>
        <v>#N/A</v>
      </c>
      <c r="E766" t="e">
        <f>VLOOKUP('Reported Performance Table'!E766,'Master List'!$B$45:$C$143,2,FALSE)</f>
        <v>#N/A</v>
      </c>
      <c r="F766" t="e">
        <f>VLOOKUP('Reported Performance Table'!D766,'Master List'!$B$22:$D$42,3,FALSE)</f>
        <v>#N/A</v>
      </c>
      <c r="G766" s="92" t="e">
        <f>VLOOKUP('Reported Performance Table'!C766,'Master List'!$B$11:$D$19,3,FALSE)</f>
        <v>#N/A</v>
      </c>
      <c r="H766" t="e">
        <f t="shared" si="22"/>
        <v>#N/A</v>
      </c>
      <c r="I766" t="e">
        <f>IF(VLOOKUP('Reported Performance Table'!E766,'Master List'!$B$45:$D$143,3,FALSE)="","No",VLOOKUP('Reported Performance Table'!E766,'Master List'!$B$45:$D$143,3,FALSE))</f>
        <v>#N/A</v>
      </c>
      <c r="J766" s="164" t="str">
        <f>IF('Reported Performance Table'!E766="","",
  IF('Reported Performance Table'!F766="Yes",
   IF('Reported Performance Table'!G766="Premium","Premium_LUNA_CCT","LUNA_CCT"),
   IF('Reported Performance Table'!C766="Outdoor Luminaires",
    IF(OR('Reported Performance Table'!E766="Fuel Pump Canopy Luminaires",'Reported Performance Table'!E766="Sports Lighting"),
     IF('Reported Performance Table'!G766="Premium","Premium_Sports_and_Fuel_Pump_CCT", "Sports_and_Fuel_Pump_CCT"),
     IF('Reported Performance Table'!G766="Premium","Premium_Outdoor_CCT","Outdoor_CCT")),
    IF('Reported Performance Table'!G766="Premium","Premium_CCT","Reported_CCT"))))</f>
        <v/>
      </c>
      <c r="K766" t="str">
        <f>IF('Reported Performance Table'!E766="","",IF(J766="LUNA_CCT",VLOOKUP('Reported Performance Table'!E766,'Master List'!$B$45:$E$143,4,FALSE),"Reported_BUG"))</f>
        <v/>
      </c>
      <c r="L766" t="str">
        <f>IF('Reported Performance Table'!E766="","",IF(AND('Reported Performance Table'!$F766="Yes",OR('Reported Performance Table'!$E766='Master List'!$B$45,'Reported Performance Table'!$E766='Master List'!$B$46,'Reported Performance Table'!$E766='Master List'!$B$47,'Reported Performance Table'!$E766='Master List'!$B$49,'Reported Performance Table'!$E766='Master List'!$B$51,'Reported Performance Table'!$E766='Master List'!$B$115,'Reported Performance Table'!$E766='Master List'!$B$118,'Reported Performance Table'!$E766='Master List'!$B$142)),"LUNA_Dimming","Dimming_Capability_and_Range"))</f>
        <v/>
      </c>
      <c r="M766" s="100" t="e">
        <f>'Reported Performance Table'!#REF!</f>
        <v>#REF!</v>
      </c>
      <c r="N766" s="100" t="e">
        <f>'Reported Performance Table'!#REF!</f>
        <v>#REF!</v>
      </c>
      <c r="O766" s="100" t="e">
        <f>'Reported Performance Table'!#REF!</f>
        <v>#REF!</v>
      </c>
      <c r="P766" t="str">
        <f t="shared" si="23"/>
        <v>No</v>
      </c>
    </row>
    <row r="767" spans="1:16" x14ac:dyDescent="0.25">
      <c r="A767" s="54">
        <v>774</v>
      </c>
      <c r="B767" s="55"/>
      <c r="D767" s="21" t="e">
        <f>VLOOKUP('Reported Performance Table'!D767,'Master List'!$B$22:$C$41,2,FALSE)</f>
        <v>#N/A</v>
      </c>
      <c r="E767" t="e">
        <f>VLOOKUP('Reported Performance Table'!E767,'Master List'!$B$45:$C$143,2,FALSE)</f>
        <v>#N/A</v>
      </c>
      <c r="F767" t="e">
        <f>VLOOKUP('Reported Performance Table'!D767,'Master List'!$B$22:$D$42,3,FALSE)</f>
        <v>#N/A</v>
      </c>
      <c r="G767" s="92" t="e">
        <f>VLOOKUP('Reported Performance Table'!C767,'Master List'!$B$11:$D$19,3,FALSE)</f>
        <v>#N/A</v>
      </c>
      <c r="H767" t="e">
        <f t="shared" si="22"/>
        <v>#N/A</v>
      </c>
      <c r="I767" t="e">
        <f>IF(VLOOKUP('Reported Performance Table'!E767,'Master List'!$B$45:$D$143,3,FALSE)="","No",VLOOKUP('Reported Performance Table'!E767,'Master List'!$B$45:$D$143,3,FALSE))</f>
        <v>#N/A</v>
      </c>
      <c r="J767" s="164" t="str">
        <f>IF('Reported Performance Table'!E767="","",
  IF('Reported Performance Table'!F767="Yes",
   IF('Reported Performance Table'!G767="Premium","Premium_LUNA_CCT","LUNA_CCT"),
   IF('Reported Performance Table'!C767="Outdoor Luminaires",
    IF(OR('Reported Performance Table'!E767="Fuel Pump Canopy Luminaires",'Reported Performance Table'!E767="Sports Lighting"),
     IF('Reported Performance Table'!G767="Premium","Premium_Sports_and_Fuel_Pump_CCT", "Sports_and_Fuel_Pump_CCT"),
     IF('Reported Performance Table'!G767="Premium","Premium_Outdoor_CCT","Outdoor_CCT")),
    IF('Reported Performance Table'!G767="Premium","Premium_CCT","Reported_CCT"))))</f>
        <v/>
      </c>
      <c r="K767" t="str">
        <f>IF('Reported Performance Table'!E767="","",IF(J767="LUNA_CCT",VLOOKUP('Reported Performance Table'!E767,'Master List'!$B$45:$E$143,4,FALSE),"Reported_BUG"))</f>
        <v/>
      </c>
      <c r="L767" t="str">
        <f>IF('Reported Performance Table'!E767="","",IF(AND('Reported Performance Table'!$F767="Yes",OR('Reported Performance Table'!$E767='Master List'!$B$45,'Reported Performance Table'!$E767='Master List'!$B$46,'Reported Performance Table'!$E767='Master List'!$B$47,'Reported Performance Table'!$E767='Master List'!$B$49,'Reported Performance Table'!$E767='Master List'!$B$51,'Reported Performance Table'!$E767='Master List'!$B$115,'Reported Performance Table'!$E767='Master List'!$B$118,'Reported Performance Table'!$E767='Master List'!$B$142)),"LUNA_Dimming","Dimming_Capability_and_Range"))</f>
        <v/>
      </c>
      <c r="M767" s="100" t="e">
        <f>'Reported Performance Table'!#REF!</f>
        <v>#REF!</v>
      </c>
      <c r="N767" s="100" t="e">
        <f>'Reported Performance Table'!#REF!</f>
        <v>#REF!</v>
      </c>
      <c r="O767" s="100" t="e">
        <f>'Reported Performance Table'!#REF!</f>
        <v>#REF!</v>
      </c>
      <c r="P767" t="str">
        <f t="shared" si="23"/>
        <v>No</v>
      </c>
    </row>
    <row r="768" spans="1:16" x14ac:dyDescent="0.25">
      <c r="A768" s="54">
        <v>775</v>
      </c>
      <c r="B768" s="55"/>
      <c r="D768" s="21" t="e">
        <f>VLOOKUP('Reported Performance Table'!D768,'Master List'!$B$22:$C$41,2,FALSE)</f>
        <v>#N/A</v>
      </c>
      <c r="E768" t="e">
        <f>VLOOKUP('Reported Performance Table'!E768,'Master List'!$B$45:$C$143,2,FALSE)</f>
        <v>#N/A</v>
      </c>
      <c r="F768" t="e">
        <f>VLOOKUP('Reported Performance Table'!D768,'Master List'!$B$22:$D$42,3,FALSE)</f>
        <v>#N/A</v>
      </c>
      <c r="G768" s="92" t="e">
        <f>VLOOKUP('Reported Performance Table'!C768,'Master List'!$B$11:$D$19,3,FALSE)</f>
        <v>#N/A</v>
      </c>
      <c r="H768" t="e">
        <f t="shared" si="22"/>
        <v>#N/A</v>
      </c>
      <c r="I768" t="e">
        <f>IF(VLOOKUP('Reported Performance Table'!E768,'Master List'!$B$45:$D$143,3,FALSE)="","No",VLOOKUP('Reported Performance Table'!E768,'Master List'!$B$45:$D$143,3,FALSE))</f>
        <v>#N/A</v>
      </c>
      <c r="J768" s="164" t="str">
        <f>IF('Reported Performance Table'!E768="","",
  IF('Reported Performance Table'!F768="Yes",
   IF('Reported Performance Table'!G768="Premium","Premium_LUNA_CCT","LUNA_CCT"),
   IF('Reported Performance Table'!C768="Outdoor Luminaires",
    IF(OR('Reported Performance Table'!E768="Fuel Pump Canopy Luminaires",'Reported Performance Table'!E768="Sports Lighting"),
     IF('Reported Performance Table'!G768="Premium","Premium_Sports_and_Fuel_Pump_CCT", "Sports_and_Fuel_Pump_CCT"),
     IF('Reported Performance Table'!G768="Premium","Premium_Outdoor_CCT","Outdoor_CCT")),
    IF('Reported Performance Table'!G768="Premium","Premium_CCT","Reported_CCT"))))</f>
        <v/>
      </c>
      <c r="K768" t="str">
        <f>IF('Reported Performance Table'!E768="","",IF(J768="LUNA_CCT",VLOOKUP('Reported Performance Table'!E768,'Master List'!$B$45:$E$143,4,FALSE),"Reported_BUG"))</f>
        <v/>
      </c>
      <c r="L768" t="str">
        <f>IF('Reported Performance Table'!E768="","",IF(AND('Reported Performance Table'!$F768="Yes",OR('Reported Performance Table'!$E768='Master List'!$B$45,'Reported Performance Table'!$E768='Master List'!$B$46,'Reported Performance Table'!$E768='Master List'!$B$47,'Reported Performance Table'!$E768='Master List'!$B$49,'Reported Performance Table'!$E768='Master List'!$B$51,'Reported Performance Table'!$E768='Master List'!$B$115,'Reported Performance Table'!$E768='Master List'!$B$118,'Reported Performance Table'!$E768='Master List'!$B$142)),"LUNA_Dimming","Dimming_Capability_and_Range"))</f>
        <v/>
      </c>
      <c r="M768" s="100" t="e">
        <f>'Reported Performance Table'!#REF!</f>
        <v>#REF!</v>
      </c>
      <c r="N768" s="100" t="e">
        <f>'Reported Performance Table'!#REF!</f>
        <v>#REF!</v>
      </c>
      <c r="O768" s="100" t="e">
        <f>'Reported Performance Table'!#REF!</f>
        <v>#REF!</v>
      </c>
      <c r="P768" t="str">
        <f t="shared" si="23"/>
        <v>No</v>
      </c>
    </row>
    <row r="769" spans="1:16" x14ac:dyDescent="0.25">
      <c r="A769" s="54">
        <v>776</v>
      </c>
      <c r="B769" s="55"/>
      <c r="D769" s="21" t="e">
        <f>VLOOKUP('Reported Performance Table'!D769,'Master List'!$B$22:$C$41,2,FALSE)</f>
        <v>#N/A</v>
      </c>
      <c r="E769" t="e">
        <f>VLOOKUP('Reported Performance Table'!E769,'Master List'!$B$45:$C$143,2,FALSE)</f>
        <v>#N/A</v>
      </c>
      <c r="F769" t="e">
        <f>VLOOKUP('Reported Performance Table'!D769,'Master List'!$B$22:$D$42,3,FALSE)</f>
        <v>#N/A</v>
      </c>
      <c r="G769" s="92" t="e">
        <f>VLOOKUP('Reported Performance Table'!C769,'Master List'!$B$11:$D$19,3,FALSE)</f>
        <v>#N/A</v>
      </c>
      <c r="H769" t="e">
        <f t="shared" si="22"/>
        <v>#N/A</v>
      </c>
      <c r="I769" t="e">
        <f>IF(VLOOKUP('Reported Performance Table'!E769,'Master List'!$B$45:$D$143,3,FALSE)="","No",VLOOKUP('Reported Performance Table'!E769,'Master List'!$B$45:$D$143,3,FALSE))</f>
        <v>#N/A</v>
      </c>
      <c r="J769" s="164" t="str">
        <f>IF('Reported Performance Table'!E769="","",
  IF('Reported Performance Table'!F769="Yes",
   IF('Reported Performance Table'!G769="Premium","Premium_LUNA_CCT","LUNA_CCT"),
   IF('Reported Performance Table'!C769="Outdoor Luminaires",
    IF(OR('Reported Performance Table'!E769="Fuel Pump Canopy Luminaires",'Reported Performance Table'!E769="Sports Lighting"),
     IF('Reported Performance Table'!G769="Premium","Premium_Sports_and_Fuel_Pump_CCT", "Sports_and_Fuel_Pump_CCT"),
     IF('Reported Performance Table'!G769="Premium","Premium_Outdoor_CCT","Outdoor_CCT")),
    IF('Reported Performance Table'!G769="Premium","Premium_CCT","Reported_CCT"))))</f>
        <v/>
      </c>
      <c r="K769" t="str">
        <f>IF('Reported Performance Table'!E769="","",IF(J769="LUNA_CCT",VLOOKUP('Reported Performance Table'!E769,'Master List'!$B$45:$E$143,4,FALSE),"Reported_BUG"))</f>
        <v/>
      </c>
      <c r="L769" t="str">
        <f>IF('Reported Performance Table'!E769="","",IF(AND('Reported Performance Table'!$F769="Yes",OR('Reported Performance Table'!$E769='Master List'!$B$45,'Reported Performance Table'!$E769='Master List'!$B$46,'Reported Performance Table'!$E769='Master List'!$B$47,'Reported Performance Table'!$E769='Master List'!$B$49,'Reported Performance Table'!$E769='Master List'!$B$51,'Reported Performance Table'!$E769='Master List'!$B$115,'Reported Performance Table'!$E769='Master List'!$B$118,'Reported Performance Table'!$E769='Master List'!$B$142)),"LUNA_Dimming","Dimming_Capability_and_Range"))</f>
        <v/>
      </c>
      <c r="M769" s="100" t="e">
        <f>'Reported Performance Table'!#REF!</f>
        <v>#REF!</v>
      </c>
      <c r="N769" s="100" t="e">
        <f>'Reported Performance Table'!#REF!</f>
        <v>#REF!</v>
      </c>
      <c r="O769" s="100" t="e">
        <f>'Reported Performance Table'!#REF!</f>
        <v>#REF!</v>
      </c>
      <c r="P769" t="str">
        <f t="shared" si="23"/>
        <v>No</v>
      </c>
    </row>
    <row r="770" spans="1:16" x14ac:dyDescent="0.25">
      <c r="A770" s="54">
        <v>777</v>
      </c>
      <c r="B770" s="55"/>
      <c r="D770" s="21" t="e">
        <f>VLOOKUP('Reported Performance Table'!D770,'Master List'!$B$22:$C$41,2,FALSE)</f>
        <v>#N/A</v>
      </c>
      <c r="E770" t="e">
        <f>VLOOKUP('Reported Performance Table'!E770,'Master List'!$B$45:$C$143,2,FALSE)</f>
        <v>#N/A</v>
      </c>
      <c r="F770" t="e">
        <f>VLOOKUP('Reported Performance Table'!D770,'Master List'!$B$22:$D$42,3,FALSE)</f>
        <v>#N/A</v>
      </c>
      <c r="G770" s="92" t="e">
        <f>VLOOKUP('Reported Performance Table'!C770,'Master List'!$B$11:$D$19,3,FALSE)</f>
        <v>#N/A</v>
      </c>
      <c r="H770" t="e">
        <f t="shared" si="22"/>
        <v>#N/A</v>
      </c>
      <c r="I770" t="e">
        <f>IF(VLOOKUP('Reported Performance Table'!E770,'Master List'!$B$45:$D$143,3,FALSE)="","No",VLOOKUP('Reported Performance Table'!E770,'Master List'!$B$45:$D$143,3,FALSE))</f>
        <v>#N/A</v>
      </c>
      <c r="J770" s="164" t="str">
        <f>IF('Reported Performance Table'!E770="","",
  IF('Reported Performance Table'!F770="Yes",
   IF('Reported Performance Table'!G770="Premium","Premium_LUNA_CCT","LUNA_CCT"),
   IF('Reported Performance Table'!C770="Outdoor Luminaires",
    IF(OR('Reported Performance Table'!E770="Fuel Pump Canopy Luminaires",'Reported Performance Table'!E770="Sports Lighting"),
     IF('Reported Performance Table'!G770="Premium","Premium_Sports_and_Fuel_Pump_CCT", "Sports_and_Fuel_Pump_CCT"),
     IF('Reported Performance Table'!G770="Premium","Premium_Outdoor_CCT","Outdoor_CCT")),
    IF('Reported Performance Table'!G770="Premium","Premium_CCT","Reported_CCT"))))</f>
        <v/>
      </c>
      <c r="K770" t="str">
        <f>IF('Reported Performance Table'!E770="","",IF(J770="LUNA_CCT",VLOOKUP('Reported Performance Table'!E770,'Master List'!$B$45:$E$143,4,FALSE),"Reported_BUG"))</f>
        <v/>
      </c>
      <c r="L770" t="str">
        <f>IF('Reported Performance Table'!E770="","",IF(AND('Reported Performance Table'!$F770="Yes",OR('Reported Performance Table'!$E770='Master List'!$B$45,'Reported Performance Table'!$E770='Master List'!$B$46,'Reported Performance Table'!$E770='Master List'!$B$47,'Reported Performance Table'!$E770='Master List'!$B$49,'Reported Performance Table'!$E770='Master List'!$B$51,'Reported Performance Table'!$E770='Master List'!$B$115,'Reported Performance Table'!$E770='Master List'!$B$118,'Reported Performance Table'!$E770='Master List'!$B$142)),"LUNA_Dimming","Dimming_Capability_and_Range"))</f>
        <v/>
      </c>
      <c r="M770" s="100" t="e">
        <f>'Reported Performance Table'!#REF!</f>
        <v>#REF!</v>
      </c>
      <c r="N770" s="100" t="e">
        <f>'Reported Performance Table'!#REF!</f>
        <v>#REF!</v>
      </c>
      <c r="O770" s="100" t="e">
        <f>'Reported Performance Table'!#REF!</f>
        <v>#REF!</v>
      </c>
      <c r="P770" t="str">
        <f t="shared" si="23"/>
        <v>No</v>
      </c>
    </row>
    <row r="771" spans="1:16" x14ac:dyDescent="0.25">
      <c r="A771" s="54">
        <v>778</v>
      </c>
      <c r="B771" s="55"/>
      <c r="D771" s="21" t="e">
        <f>VLOOKUP('Reported Performance Table'!D771,'Master List'!$B$22:$C$41,2,FALSE)</f>
        <v>#N/A</v>
      </c>
      <c r="E771" t="e">
        <f>VLOOKUP('Reported Performance Table'!E771,'Master List'!$B$45:$C$143,2,FALSE)</f>
        <v>#N/A</v>
      </c>
      <c r="F771" t="e">
        <f>VLOOKUP('Reported Performance Table'!D771,'Master List'!$B$22:$D$42,3,FALSE)</f>
        <v>#N/A</v>
      </c>
      <c r="G771" s="92" t="e">
        <f>VLOOKUP('Reported Performance Table'!C771,'Master List'!$B$11:$D$19,3,FALSE)</f>
        <v>#N/A</v>
      </c>
      <c r="H771" t="e">
        <f t="shared" si="22"/>
        <v>#N/A</v>
      </c>
      <c r="I771" t="e">
        <f>IF(VLOOKUP('Reported Performance Table'!E771,'Master List'!$B$45:$D$143,3,FALSE)="","No",VLOOKUP('Reported Performance Table'!E771,'Master List'!$B$45:$D$143,3,FALSE))</f>
        <v>#N/A</v>
      </c>
      <c r="J771" s="164" t="str">
        <f>IF('Reported Performance Table'!E771="","",
  IF('Reported Performance Table'!F771="Yes",
   IF('Reported Performance Table'!G771="Premium","Premium_LUNA_CCT","LUNA_CCT"),
   IF('Reported Performance Table'!C771="Outdoor Luminaires",
    IF(OR('Reported Performance Table'!E771="Fuel Pump Canopy Luminaires",'Reported Performance Table'!E771="Sports Lighting"),
     IF('Reported Performance Table'!G771="Premium","Premium_Sports_and_Fuel_Pump_CCT", "Sports_and_Fuel_Pump_CCT"),
     IF('Reported Performance Table'!G771="Premium","Premium_Outdoor_CCT","Outdoor_CCT")),
    IF('Reported Performance Table'!G771="Premium","Premium_CCT","Reported_CCT"))))</f>
        <v/>
      </c>
      <c r="K771" t="str">
        <f>IF('Reported Performance Table'!E771="","",IF(J771="LUNA_CCT",VLOOKUP('Reported Performance Table'!E771,'Master List'!$B$45:$E$143,4,FALSE),"Reported_BUG"))</f>
        <v/>
      </c>
      <c r="L771" t="str">
        <f>IF('Reported Performance Table'!E771="","",IF(AND('Reported Performance Table'!$F771="Yes",OR('Reported Performance Table'!$E771='Master List'!$B$45,'Reported Performance Table'!$E771='Master List'!$B$46,'Reported Performance Table'!$E771='Master List'!$B$47,'Reported Performance Table'!$E771='Master List'!$B$49,'Reported Performance Table'!$E771='Master List'!$B$51,'Reported Performance Table'!$E771='Master List'!$B$115,'Reported Performance Table'!$E771='Master List'!$B$118,'Reported Performance Table'!$E771='Master List'!$B$142)),"LUNA_Dimming","Dimming_Capability_and_Range"))</f>
        <v/>
      </c>
      <c r="M771" s="100" t="e">
        <f>'Reported Performance Table'!#REF!</f>
        <v>#REF!</v>
      </c>
      <c r="N771" s="100" t="e">
        <f>'Reported Performance Table'!#REF!</f>
        <v>#REF!</v>
      </c>
      <c r="O771" s="100" t="e">
        <f>'Reported Performance Table'!#REF!</f>
        <v>#REF!</v>
      </c>
      <c r="P771" t="str">
        <f t="shared" si="23"/>
        <v>No</v>
      </c>
    </row>
    <row r="772" spans="1:16" x14ac:dyDescent="0.25">
      <c r="A772" s="54">
        <v>779</v>
      </c>
      <c r="B772" s="55"/>
      <c r="D772" s="21" t="e">
        <f>VLOOKUP('Reported Performance Table'!D772,'Master List'!$B$22:$C$41,2,FALSE)</f>
        <v>#N/A</v>
      </c>
      <c r="E772" t="e">
        <f>VLOOKUP('Reported Performance Table'!E772,'Master List'!$B$45:$C$143,2,FALSE)</f>
        <v>#N/A</v>
      </c>
      <c r="F772" t="e">
        <f>VLOOKUP('Reported Performance Table'!D772,'Master List'!$B$22:$D$42,3,FALSE)</f>
        <v>#N/A</v>
      </c>
      <c r="G772" s="92" t="e">
        <f>VLOOKUP('Reported Performance Table'!C772,'Master List'!$B$11:$D$19,3,FALSE)</f>
        <v>#N/A</v>
      </c>
      <c r="H772" t="e">
        <f t="shared" si="22"/>
        <v>#N/A</v>
      </c>
      <c r="I772" t="e">
        <f>IF(VLOOKUP('Reported Performance Table'!E772,'Master List'!$B$45:$D$143,3,FALSE)="","No",VLOOKUP('Reported Performance Table'!E772,'Master List'!$B$45:$D$143,3,FALSE))</f>
        <v>#N/A</v>
      </c>
      <c r="J772" s="164" t="str">
        <f>IF('Reported Performance Table'!E772="","",
  IF('Reported Performance Table'!F772="Yes",
   IF('Reported Performance Table'!G772="Premium","Premium_LUNA_CCT","LUNA_CCT"),
   IF('Reported Performance Table'!C772="Outdoor Luminaires",
    IF(OR('Reported Performance Table'!E772="Fuel Pump Canopy Luminaires",'Reported Performance Table'!E772="Sports Lighting"),
     IF('Reported Performance Table'!G772="Premium","Premium_Sports_and_Fuel_Pump_CCT", "Sports_and_Fuel_Pump_CCT"),
     IF('Reported Performance Table'!G772="Premium","Premium_Outdoor_CCT","Outdoor_CCT")),
    IF('Reported Performance Table'!G772="Premium","Premium_CCT","Reported_CCT"))))</f>
        <v/>
      </c>
      <c r="K772" t="str">
        <f>IF('Reported Performance Table'!E772="","",IF(J772="LUNA_CCT",VLOOKUP('Reported Performance Table'!E772,'Master List'!$B$45:$E$143,4,FALSE),"Reported_BUG"))</f>
        <v/>
      </c>
      <c r="L772" t="str">
        <f>IF('Reported Performance Table'!E772="","",IF(AND('Reported Performance Table'!$F772="Yes",OR('Reported Performance Table'!$E772='Master List'!$B$45,'Reported Performance Table'!$E772='Master List'!$B$46,'Reported Performance Table'!$E772='Master List'!$B$47,'Reported Performance Table'!$E772='Master List'!$B$49,'Reported Performance Table'!$E772='Master List'!$B$51,'Reported Performance Table'!$E772='Master List'!$B$115,'Reported Performance Table'!$E772='Master List'!$B$118,'Reported Performance Table'!$E772='Master List'!$B$142)),"LUNA_Dimming","Dimming_Capability_and_Range"))</f>
        <v/>
      </c>
      <c r="M772" s="100" t="e">
        <f>'Reported Performance Table'!#REF!</f>
        <v>#REF!</v>
      </c>
      <c r="N772" s="100" t="e">
        <f>'Reported Performance Table'!#REF!</f>
        <v>#REF!</v>
      </c>
      <c r="O772" s="100" t="e">
        <f>'Reported Performance Table'!#REF!</f>
        <v>#REF!</v>
      </c>
      <c r="P772" t="str">
        <f t="shared" si="23"/>
        <v>No</v>
      </c>
    </row>
    <row r="773" spans="1:16" x14ac:dyDescent="0.25">
      <c r="A773" s="54">
        <v>780</v>
      </c>
      <c r="B773" s="55"/>
      <c r="D773" s="21" t="e">
        <f>VLOOKUP('Reported Performance Table'!D773,'Master List'!$B$22:$C$41,2,FALSE)</f>
        <v>#N/A</v>
      </c>
      <c r="E773" t="e">
        <f>VLOOKUP('Reported Performance Table'!E773,'Master List'!$B$45:$C$143,2,FALSE)</f>
        <v>#N/A</v>
      </c>
      <c r="F773" t="e">
        <f>VLOOKUP('Reported Performance Table'!D773,'Master List'!$B$22:$D$42,3,FALSE)</f>
        <v>#N/A</v>
      </c>
      <c r="G773" s="92" t="e">
        <f>VLOOKUP('Reported Performance Table'!C773,'Master List'!$B$11:$D$19,3,FALSE)</f>
        <v>#N/A</v>
      </c>
      <c r="H773" t="e">
        <f t="shared" si="22"/>
        <v>#N/A</v>
      </c>
      <c r="I773" t="e">
        <f>IF(VLOOKUP('Reported Performance Table'!E773,'Master List'!$B$45:$D$143,3,FALSE)="","No",VLOOKUP('Reported Performance Table'!E773,'Master List'!$B$45:$D$143,3,FALSE))</f>
        <v>#N/A</v>
      </c>
      <c r="J773" s="164" t="str">
        <f>IF('Reported Performance Table'!E773="","",
  IF('Reported Performance Table'!F773="Yes",
   IF('Reported Performance Table'!G773="Premium","Premium_LUNA_CCT","LUNA_CCT"),
   IF('Reported Performance Table'!C773="Outdoor Luminaires",
    IF(OR('Reported Performance Table'!E773="Fuel Pump Canopy Luminaires",'Reported Performance Table'!E773="Sports Lighting"),
     IF('Reported Performance Table'!G773="Premium","Premium_Sports_and_Fuel_Pump_CCT", "Sports_and_Fuel_Pump_CCT"),
     IF('Reported Performance Table'!G773="Premium","Premium_Outdoor_CCT","Outdoor_CCT")),
    IF('Reported Performance Table'!G773="Premium","Premium_CCT","Reported_CCT"))))</f>
        <v/>
      </c>
      <c r="K773" t="str">
        <f>IF('Reported Performance Table'!E773="","",IF(J773="LUNA_CCT",VLOOKUP('Reported Performance Table'!E773,'Master List'!$B$45:$E$143,4,FALSE),"Reported_BUG"))</f>
        <v/>
      </c>
      <c r="L773" t="str">
        <f>IF('Reported Performance Table'!E773="","",IF(AND('Reported Performance Table'!$F773="Yes",OR('Reported Performance Table'!$E773='Master List'!$B$45,'Reported Performance Table'!$E773='Master List'!$B$46,'Reported Performance Table'!$E773='Master List'!$B$47,'Reported Performance Table'!$E773='Master List'!$B$49,'Reported Performance Table'!$E773='Master List'!$B$51,'Reported Performance Table'!$E773='Master List'!$B$115,'Reported Performance Table'!$E773='Master List'!$B$118,'Reported Performance Table'!$E773='Master List'!$B$142)),"LUNA_Dimming","Dimming_Capability_and_Range"))</f>
        <v/>
      </c>
      <c r="M773" s="100" t="e">
        <f>'Reported Performance Table'!#REF!</f>
        <v>#REF!</v>
      </c>
      <c r="N773" s="100" t="e">
        <f>'Reported Performance Table'!#REF!</f>
        <v>#REF!</v>
      </c>
      <c r="O773" s="100" t="e">
        <f>'Reported Performance Table'!#REF!</f>
        <v>#REF!</v>
      </c>
      <c r="P773" t="str">
        <f t="shared" si="23"/>
        <v>No</v>
      </c>
    </row>
    <row r="774" spans="1:16" x14ac:dyDescent="0.25">
      <c r="A774" s="54">
        <v>781</v>
      </c>
      <c r="B774" s="55"/>
      <c r="D774" s="21" t="e">
        <f>VLOOKUP('Reported Performance Table'!D774,'Master List'!$B$22:$C$41,2,FALSE)</f>
        <v>#N/A</v>
      </c>
      <c r="E774" t="e">
        <f>VLOOKUP('Reported Performance Table'!E774,'Master List'!$B$45:$C$143,2,FALSE)</f>
        <v>#N/A</v>
      </c>
      <c r="F774" t="e">
        <f>VLOOKUP('Reported Performance Table'!D774,'Master List'!$B$22:$D$42,3,FALSE)</f>
        <v>#N/A</v>
      </c>
      <c r="G774" s="92" t="e">
        <f>VLOOKUP('Reported Performance Table'!C774,'Master List'!$B$11:$D$19,3,FALSE)</f>
        <v>#N/A</v>
      </c>
      <c r="H774" t="e">
        <f t="shared" si="22"/>
        <v>#N/A</v>
      </c>
      <c r="I774" t="e">
        <f>IF(VLOOKUP('Reported Performance Table'!E774,'Master List'!$B$45:$D$143,3,FALSE)="","No",VLOOKUP('Reported Performance Table'!E774,'Master List'!$B$45:$D$143,3,FALSE))</f>
        <v>#N/A</v>
      </c>
      <c r="J774" s="164" t="str">
        <f>IF('Reported Performance Table'!E774="","",
  IF('Reported Performance Table'!F774="Yes",
   IF('Reported Performance Table'!G774="Premium","Premium_LUNA_CCT","LUNA_CCT"),
   IF('Reported Performance Table'!C774="Outdoor Luminaires",
    IF(OR('Reported Performance Table'!E774="Fuel Pump Canopy Luminaires",'Reported Performance Table'!E774="Sports Lighting"),
     IF('Reported Performance Table'!G774="Premium","Premium_Sports_and_Fuel_Pump_CCT", "Sports_and_Fuel_Pump_CCT"),
     IF('Reported Performance Table'!G774="Premium","Premium_Outdoor_CCT","Outdoor_CCT")),
    IF('Reported Performance Table'!G774="Premium","Premium_CCT","Reported_CCT"))))</f>
        <v/>
      </c>
      <c r="K774" t="str">
        <f>IF('Reported Performance Table'!E774="","",IF(J774="LUNA_CCT",VLOOKUP('Reported Performance Table'!E774,'Master List'!$B$45:$E$143,4,FALSE),"Reported_BUG"))</f>
        <v/>
      </c>
      <c r="L774" t="str">
        <f>IF('Reported Performance Table'!E774="","",IF(AND('Reported Performance Table'!$F774="Yes",OR('Reported Performance Table'!$E774='Master List'!$B$45,'Reported Performance Table'!$E774='Master List'!$B$46,'Reported Performance Table'!$E774='Master List'!$B$47,'Reported Performance Table'!$E774='Master List'!$B$49,'Reported Performance Table'!$E774='Master List'!$B$51,'Reported Performance Table'!$E774='Master List'!$B$115,'Reported Performance Table'!$E774='Master List'!$B$118,'Reported Performance Table'!$E774='Master List'!$B$142)),"LUNA_Dimming","Dimming_Capability_and_Range"))</f>
        <v/>
      </c>
      <c r="M774" s="100" t="e">
        <f>'Reported Performance Table'!#REF!</f>
        <v>#REF!</v>
      </c>
      <c r="N774" s="100" t="e">
        <f>'Reported Performance Table'!#REF!</f>
        <v>#REF!</v>
      </c>
      <c r="O774" s="100" t="e">
        <f>'Reported Performance Table'!#REF!</f>
        <v>#REF!</v>
      </c>
      <c r="P774" t="str">
        <f t="shared" si="23"/>
        <v>No</v>
      </c>
    </row>
    <row r="775" spans="1:16" x14ac:dyDescent="0.25">
      <c r="A775" s="54">
        <v>782</v>
      </c>
      <c r="B775" s="55"/>
      <c r="D775" s="21" t="e">
        <f>VLOOKUP('Reported Performance Table'!D775,'Master List'!$B$22:$C$41,2,FALSE)</f>
        <v>#N/A</v>
      </c>
      <c r="E775" t="e">
        <f>VLOOKUP('Reported Performance Table'!E775,'Master List'!$B$45:$C$143,2,FALSE)</f>
        <v>#N/A</v>
      </c>
      <c r="F775" t="e">
        <f>VLOOKUP('Reported Performance Table'!D775,'Master List'!$B$22:$D$42,3,FALSE)</f>
        <v>#N/A</v>
      </c>
      <c r="G775" s="92" t="e">
        <f>VLOOKUP('Reported Performance Table'!C775,'Master List'!$B$11:$D$19,3,FALSE)</f>
        <v>#N/A</v>
      </c>
      <c r="H775" t="e">
        <f t="shared" si="22"/>
        <v>#N/A</v>
      </c>
      <c r="I775" t="e">
        <f>IF(VLOOKUP('Reported Performance Table'!E775,'Master List'!$B$45:$D$143,3,FALSE)="","No",VLOOKUP('Reported Performance Table'!E775,'Master List'!$B$45:$D$143,3,FALSE))</f>
        <v>#N/A</v>
      </c>
      <c r="J775" s="164" t="str">
        <f>IF('Reported Performance Table'!E775="","",
  IF('Reported Performance Table'!F775="Yes",
   IF('Reported Performance Table'!G775="Premium","Premium_LUNA_CCT","LUNA_CCT"),
   IF('Reported Performance Table'!C775="Outdoor Luminaires",
    IF(OR('Reported Performance Table'!E775="Fuel Pump Canopy Luminaires",'Reported Performance Table'!E775="Sports Lighting"),
     IF('Reported Performance Table'!G775="Premium","Premium_Sports_and_Fuel_Pump_CCT", "Sports_and_Fuel_Pump_CCT"),
     IF('Reported Performance Table'!G775="Premium","Premium_Outdoor_CCT","Outdoor_CCT")),
    IF('Reported Performance Table'!G775="Premium","Premium_CCT","Reported_CCT"))))</f>
        <v/>
      </c>
      <c r="K775" t="str">
        <f>IF('Reported Performance Table'!E775="","",IF(J775="LUNA_CCT",VLOOKUP('Reported Performance Table'!E775,'Master List'!$B$45:$E$143,4,FALSE),"Reported_BUG"))</f>
        <v/>
      </c>
      <c r="L775" t="str">
        <f>IF('Reported Performance Table'!E775="","",IF(AND('Reported Performance Table'!$F775="Yes",OR('Reported Performance Table'!$E775='Master List'!$B$45,'Reported Performance Table'!$E775='Master List'!$B$46,'Reported Performance Table'!$E775='Master List'!$B$47,'Reported Performance Table'!$E775='Master List'!$B$49,'Reported Performance Table'!$E775='Master List'!$B$51,'Reported Performance Table'!$E775='Master List'!$B$115,'Reported Performance Table'!$E775='Master List'!$B$118,'Reported Performance Table'!$E775='Master List'!$B$142)),"LUNA_Dimming","Dimming_Capability_and_Range"))</f>
        <v/>
      </c>
      <c r="M775" s="100" t="e">
        <f>'Reported Performance Table'!#REF!</f>
        <v>#REF!</v>
      </c>
      <c r="N775" s="100" t="e">
        <f>'Reported Performance Table'!#REF!</f>
        <v>#REF!</v>
      </c>
      <c r="O775" s="100" t="e">
        <f>'Reported Performance Table'!#REF!</f>
        <v>#REF!</v>
      </c>
      <c r="P775" t="str">
        <f t="shared" si="23"/>
        <v>No</v>
      </c>
    </row>
    <row r="776" spans="1:16" x14ac:dyDescent="0.25">
      <c r="A776" s="54">
        <v>783</v>
      </c>
      <c r="B776" s="55"/>
      <c r="D776" s="21" t="e">
        <f>VLOOKUP('Reported Performance Table'!D776,'Master List'!$B$22:$C$41,2,FALSE)</f>
        <v>#N/A</v>
      </c>
      <c r="E776" t="e">
        <f>VLOOKUP('Reported Performance Table'!E776,'Master List'!$B$45:$C$143,2,FALSE)</f>
        <v>#N/A</v>
      </c>
      <c r="F776" t="e">
        <f>VLOOKUP('Reported Performance Table'!D776,'Master List'!$B$22:$D$42,3,FALSE)</f>
        <v>#N/A</v>
      </c>
      <c r="G776" s="92" t="e">
        <f>VLOOKUP('Reported Performance Table'!C776,'Master List'!$B$11:$D$19,3,FALSE)</f>
        <v>#N/A</v>
      </c>
      <c r="H776" t="e">
        <f t="shared" si="22"/>
        <v>#N/A</v>
      </c>
      <c r="I776" t="e">
        <f>IF(VLOOKUP('Reported Performance Table'!E776,'Master List'!$B$45:$D$143,3,FALSE)="","No",VLOOKUP('Reported Performance Table'!E776,'Master List'!$B$45:$D$143,3,FALSE))</f>
        <v>#N/A</v>
      </c>
      <c r="J776" s="164" t="str">
        <f>IF('Reported Performance Table'!E776="","",
  IF('Reported Performance Table'!F776="Yes",
   IF('Reported Performance Table'!G776="Premium","Premium_LUNA_CCT","LUNA_CCT"),
   IF('Reported Performance Table'!C776="Outdoor Luminaires",
    IF(OR('Reported Performance Table'!E776="Fuel Pump Canopy Luminaires",'Reported Performance Table'!E776="Sports Lighting"),
     IF('Reported Performance Table'!G776="Premium","Premium_Sports_and_Fuel_Pump_CCT", "Sports_and_Fuel_Pump_CCT"),
     IF('Reported Performance Table'!G776="Premium","Premium_Outdoor_CCT","Outdoor_CCT")),
    IF('Reported Performance Table'!G776="Premium","Premium_CCT","Reported_CCT"))))</f>
        <v/>
      </c>
      <c r="K776" t="str">
        <f>IF('Reported Performance Table'!E776="","",IF(J776="LUNA_CCT",VLOOKUP('Reported Performance Table'!E776,'Master List'!$B$45:$E$143,4,FALSE),"Reported_BUG"))</f>
        <v/>
      </c>
      <c r="L776" t="str">
        <f>IF('Reported Performance Table'!E776="","",IF(AND('Reported Performance Table'!$F776="Yes",OR('Reported Performance Table'!$E776='Master List'!$B$45,'Reported Performance Table'!$E776='Master List'!$B$46,'Reported Performance Table'!$E776='Master List'!$B$47,'Reported Performance Table'!$E776='Master List'!$B$49,'Reported Performance Table'!$E776='Master List'!$B$51,'Reported Performance Table'!$E776='Master List'!$B$115,'Reported Performance Table'!$E776='Master List'!$B$118,'Reported Performance Table'!$E776='Master List'!$B$142)),"LUNA_Dimming","Dimming_Capability_and_Range"))</f>
        <v/>
      </c>
      <c r="M776" s="100" t="e">
        <f>'Reported Performance Table'!#REF!</f>
        <v>#REF!</v>
      </c>
      <c r="N776" s="100" t="e">
        <f>'Reported Performance Table'!#REF!</f>
        <v>#REF!</v>
      </c>
      <c r="O776" s="100" t="e">
        <f>'Reported Performance Table'!#REF!</f>
        <v>#REF!</v>
      </c>
      <c r="P776" t="str">
        <f t="shared" si="23"/>
        <v>No</v>
      </c>
    </row>
    <row r="777" spans="1:16" x14ac:dyDescent="0.25">
      <c r="A777" s="54">
        <v>784</v>
      </c>
      <c r="B777" s="55"/>
      <c r="D777" s="21" t="e">
        <f>VLOOKUP('Reported Performance Table'!D777,'Master List'!$B$22:$C$41,2,FALSE)</f>
        <v>#N/A</v>
      </c>
      <c r="E777" t="e">
        <f>VLOOKUP('Reported Performance Table'!E777,'Master List'!$B$45:$C$143,2,FALSE)</f>
        <v>#N/A</v>
      </c>
      <c r="F777" t="e">
        <f>VLOOKUP('Reported Performance Table'!D777,'Master List'!$B$22:$D$42,3,FALSE)</f>
        <v>#N/A</v>
      </c>
      <c r="G777" s="92" t="e">
        <f>VLOOKUP('Reported Performance Table'!C777,'Master List'!$B$11:$D$19,3,FALSE)</f>
        <v>#N/A</v>
      </c>
      <c r="H777" t="e">
        <f t="shared" si="22"/>
        <v>#N/A</v>
      </c>
      <c r="I777" t="e">
        <f>IF(VLOOKUP('Reported Performance Table'!E777,'Master List'!$B$45:$D$143,3,FALSE)="","No",VLOOKUP('Reported Performance Table'!E777,'Master List'!$B$45:$D$143,3,FALSE))</f>
        <v>#N/A</v>
      </c>
      <c r="J777" s="164" t="str">
        <f>IF('Reported Performance Table'!E777="","",
  IF('Reported Performance Table'!F777="Yes",
   IF('Reported Performance Table'!G777="Premium","Premium_LUNA_CCT","LUNA_CCT"),
   IF('Reported Performance Table'!C777="Outdoor Luminaires",
    IF(OR('Reported Performance Table'!E777="Fuel Pump Canopy Luminaires",'Reported Performance Table'!E777="Sports Lighting"),
     IF('Reported Performance Table'!G777="Premium","Premium_Sports_and_Fuel_Pump_CCT", "Sports_and_Fuel_Pump_CCT"),
     IF('Reported Performance Table'!G777="Premium","Premium_Outdoor_CCT","Outdoor_CCT")),
    IF('Reported Performance Table'!G777="Premium","Premium_CCT","Reported_CCT"))))</f>
        <v/>
      </c>
      <c r="K777" t="str">
        <f>IF('Reported Performance Table'!E777="","",IF(J777="LUNA_CCT",VLOOKUP('Reported Performance Table'!E777,'Master List'!$B$45:$E$143,4,FALSE),"Reported_BUG"))</f>
        <v/>
      </c>
      <c r="L777" t="str">
        <f>IF('Reported Performance Table'!E777="","",IF(AND('Reported Performance Table'!$F777="Yes",OR('Reported Performance Table'!$E777='Master List'!$B$45,'Reported Performance Table'!$E777='Master List'!$B$46,'Reported Performance Table'!$E777='Master List'!$B$47,'Reported Performance Table'!$E777='Master List'!$B$49,'Reported Performance Table'!$E777='Master List'!$B$51,'Reported Performance Table'!$E777='Master List'!$B$115,'Reported Performance Table'!$E777='Master List'!$B$118,'Reported Performance Table'!$E777='Master List'!$B$142)),"LUNA_Dimming","Dimming_Capability_and_Range"))</f>
        <v/>
      </c>
      <c r="M777" s="100" t="e">
        <f>'Reported Performance Table'!#REF!</f>
        <v>#REF!</v>
      </c>
      <c r="N777" s="100" t="e">
        <f>'Reported Performance Table'!#REF!</f>
        <v>#REF!</v>
      </c>
      <c r="O777" s="100" t="e">
        <f>'Reported Performance Table'!#REF!</f>
        <v>#REF!</v>
      </c>
      <c r="P777" t="str">
        <f t="shared" si="23"/>
        <v>No</v>
      </c>
    </row>
    <row r="778" spans="1:16" x14ac:dyDescent="0.25">
      <c r="A778" s="54">
        <v>785</v>
      </c>
      <c r="B778" s="55"/>
      <c r="D778" s="21" t="e">
        <f>VLOOKUP('Reported Performance Table'!D778,'Master List'!$B$22:$C$41,2,FALSE)</f>
        <v>#N/A</v>
      </c>
      <c r="E778" t="e">
        <f>VLOOKUP('Reported Performance Table'!E778,'Master List'!$B$45:$C$143,2,FALSE)</f>
        <v>#N/A</v>
      </c>
      <c r="F778" t="e">
        <f>VLOOKUP('Reported Performance Table'!D778,'Master List'!$B$22:$D$42,3,FALSE)</f>
        <v>#N/A</v>
      </c>
      <c r="G778" s="92" t="e">
        <f>VLOOKUP('Reported Performance Table'!C778,'Master List'!$B$11:$D$19,3,FALSE)</f>
        <v>#N/A</v>
      </c>
      <c r="H778" t="e">
        <f t="shared" si="22"/>
        <v>#N/A</v>
      </c>
      <c r="I778" t="e">
        <f>IF(VLOOKUP('Reported Performance Table'!E778,'Master List'!$B$45:$D$143,3,FALSE)="","No",VLOOKUP('Reported Performance Table'!E778,'Master List'!$B$45:$D$143,3,FALSE))</f>
        <v>#N/A</v>
      </c>
      <c r="J778" s="164" t="str">
        <f>IF('Reported Performance Table'!E778="","",
  IF('Reported Performance Table'!F778="Yes",
   IF('Reported Performance Table'!G778="Premium","Premium_LUNA_CCT","LUNA_CCT"),
   IF('Reported Performance Table'!C778="Outdoor Luminaires",
    IF(OR('Reported Performance Table'!E778="Fuel Pump Canopy Luminaires",'Reported Performance Table'!E778="Sports Lighting"),
     IF('Reported Performance Table'!G778="Premium","Premium_Sports_and_Fuel_Pump_CCT", "Sports_and_Fuel_Pump_CCT"),
     IF('Reported Performance Table'!G778="Premium","Premium_Outdoor_CCT","Outdoor_CCT")),
    IF('Reported Performance Table'!G778="Premium","Premium_CCT","Reported_CCT"))))</f>
        <v/>
      </c>
      <c r="K778" t="str">
        <f>IF('Reported Performance Table'!E778="","",IF(J778="LUNA_CCT",VLOOKUP('Reported Performance Table'!E778,'Master List'!$B$45:$E$143,4,FALSE),"Reported_BUG"))</f>
        <v/>
      </c>
      <c r="L778" t="str">
        <f>IF('Reported Performance Table'!E778="","",IF(AND('Reported Performance Table'!$F778="Yes",OR('Reported Performance Table'!$E778='Master List'!$B$45,'Reported Performance Table'!$E778='Master List'!$B$46,'Reported Performance Table'!$E778='Master List'!$B$47,'Reported Performance Table'!$E778='Master List'!$B$49,'Reported Performance Table'!$E778='Master List'!$B$51,'Reported Performance Table'!$E778='Master List'!$B$115,'Reported Performance Table'!$E778='Master List'!$B$118,'Reported Performance Table'!$E778='Master List'!$B$142)),"LUNA_Dimming","Dimming_Capability_and_Range"))</f>
        <v/>
      </c>
      <c r="M778" s="100" t="e">
        <f>'Reported Performance Table'!#REF!</f>
        <v>#REF!</v>
      </c>
      <c r="N778" s="100" t="e">
        <f>'Reported Performance Table'!#REF!</f>
        <v>#REF!</v>
      </c>
      <c r="O778" s="100" t="e">
        <f>'Reported Performance Table'!#REF!</f>
        <v>#REF!</v>
      </c>
      <c r="P778" t="str">
        <f t="shared" si="23"/>
        <v>No</v>
      </c>
    </row>
    <row r="779" spans="1:16" x14ac:dyDescent="0.25">
      <c r="A779" s="54">
        <v>786</v>
      </c>
      <c r="B779" s="55"/>
      <c r="D779" s="21" t="e">
        <f>VLOOKUP('Reported Performance Table'!D779,'Master List'!$B$22:$C$41,2,FALSE)</f>
        <v>#N/A</v>
      </c>
      <c r="E779" t="e">
        <f>VLOOKUP('Reported Performance Table'!E779,'Master List'!$B$45:$C$143,2,FALSE)</f>
        <v>#N/A</v>
      </c>
      <c r="F779" t="e">
        <f>VLOOKUP('Reported Performance Table'!D779,'Master List'!$B$22:$D$42,3,FALSE)</f>
        <v>#N/A</v>
      </c>
      <c r="G779" s="92" t="e">
        <f>VLOOKUP('Reported Performance Table'!C779,'Master List'!$B$11:$D$19,3,FALSE)</f>
        <v>#N/A</v>
      </c>
      <c r="H779" t="e">
        <f t="shared" ref="H779:H842" si="24">CONCATENATE(F779,G779)</f>
        <v>#N/A</v>
      </c>
      <c r="I779" t="e">
        <f>IF(VLOOKUP('Reported Performance Table'!E779,'Master List'!$B$45:$D$143,3,FALSE)="","No",VLOOKUP('Reported Performance Table'!E779,'Master List'!$B$45:$D$143,3,FALSE))</f>
        <v>#N/A</v>
      </c>
      <c r="J779" s="164" t="str">
        <f>IF('Reported Performance Table'!E779="","",
  IF('Reported Performance Table'!F779="Yes",
   IF('Reported Performance Table'!G779="Premium","Premium_LUNA_CCT","LUNA_CCT"),
   IF('Reported Performance Table'!C779="Outdoor Luminaires",
    IF(OR('Reported Performance Table'!E779="Fuel Pump Canopy Luminaires",'Reported Performance Table'!E779="Sports Lighting"),
     IF('Reported Performance Table'!G779="Premium","Premium_Sports_and_Fuel_Pump_CCT", "Sports_and_Fuel_Pump_CCT"),
     IF('Reported Performance Table'!G779="Premium","Premium_Outdoor_CCT","Outdoor_CCT")),
    IF('Reported Performance Table'!G779="Premium","Premium_CCT","Reported_CCT"))))</f>
        <v/>
      </c>
      <c r="K779" t="str">
        <f>IF('Reported Performance Table'!E779="","",IF(J779="LUNA_CCT",VLOOKUP('Reported Performance Table'!E779,'Master List'!$B$45:$E$143,4,FALSE),"Reported_BUG"))</f>
        <v/>
      </c>
      <c r="L779" t="str">
        <f>IF('Reported Performance Table'!E779="","",IF(AND('Reported Performance Table'!$F779="Yes",OR('Reported Performance Table'!$E779='Master List'!$B$45,'Reported Performance Table'!$E779='Master List'!$B$46,'Reported Performance Table'!$E779='Master List'!$B$47,'Reported Performance Table'!$E779='Master List'!$B$49,'Reported Performance Table'!$E779='Master List'!$B$51,'Reported Performance Table'!$E779='Master List'!$B$115,'Reported Performance Table'!$E779='Master List'!$B$118,'Reported Performance Table'!$E779='Master List'!$B$142)),"LUNA_Dimming","Dimming_Capability_and_Range"))</f>
        <v/>
      </c>
      <c r="M779" s="100" t="e">
        <f>'Reported Performance Table'!#REF!</f>
        <v>#REF!</v>
      </c>
      <c r="N779" s="100" t="e">
        <f>'Reported Performance Table'!#REF!</f>
        <v>#REF!</v>
      </c>
      <c r="O779" s="100" t="e">
        <f>'Reported Performance Table'!#REF!</f>
        <v>#REF!</v>
      </c>
      <c r="P779" t="str">
        <f t="shared" si="23"/>
        <v>No</v>
      </c>
    </row>
    <row r="780" spans="1:16" x14ac:dyDescent="0.25">
      <c r="A780" s="54">
        <v>787</v>
      </c>
      <c r="B780" s="55"/>
      <c r="D780" s="21" t="e">
        <f>VLOOKUP('Reported Performance Table'!D780,'Master List'!$B$22:$C$41,2,FALSE)</f>
        <v>#N/A</v>
      </c>
      <c r="E780" t="e">
        <f>VLOOKUP('Reported Performance Table'!E780,'Master List'!$B$45:$C$143,2,FALSE)</f>
        <v>#N/A</v>
      </c>
      <c r="F780" t="e">
        <f>VLOOKUP('Reported Performance Table'!D780,'Master List'!$B$22:$D$42,3,FALSE)</f>
        <v>#N/A</v>
      </c>
      <c r="G780" s="92" t="e">
        <f>VLOOKUP('Reported Performance Table'!C780,'Master List'!$B$11:$D$19,3,FALSE)</f>
        <v>#N/A</v>
      </c>
      <c r="H780" t="e">
        <f t="shared" si="24"/>
        <v>#N/A</v>
      </c>
      <c r="I780" t="e">
        <f>IF(VLOOKUP('Reported Performance Table'!E780,'Master List'!$B$45:$D$143,3,FALSE)="","No",VLOOKUP('Reported Performance Table'!E780,'Master List'!$B$45:$D$143,3,FALSE))</f>
        <v>#N/A</v>
      </c>
      <c r="J780" s="164" t="str">
        <f>IF('Reported Performance Table'!E780="","",
  IF('Reported Performance Table'!F780="Yes",
   IF('Reported Performance Table'!G780="Premium","Premium_LUNA_CCT","LUNA_CCT"),
   IF('Reported Performance Table'!C780="Outdoor Luminaires",
    IF(OR('Reported Performance Table'!E780="Fuel Pump Canopy Luminaires",'Reported Performance Table'!E780="Sports Lighting"),
     IF('Reported Performance Table'!G780="Premium","Premium_Sports_and_Fuel_Pump_CCT", "Sports_and_Fuel_Pump_CCT"),
     IF('Reported Performance Table'!G780="Premium","Premium_Outdoor_CCT","Outdoor_CCT")),
    IF('Reported Performance Table'!G780="Premium","Premium_CCT","Reported_CCT"))))</f>
        <v/>
      </c>
      <c r="K780" t="str">
        <f>IF('Reported Performance Table'!E780="","",IF(J780="LUNA_CCT",VLOOKUP('Reported Performance Table'!E780,'Master List'!$B$45:$E$143,4,FALSE),"Reported_BUG"))</f>
        <v/>
      </c>
      <c r="L780" t="str">
        <f>IF('Reported Performance Table'!E780="","",IF(AND('Reported Performance Table'!$F780="Yes",OR('Reported Performance Table'!$E780='Master List'!$B$45,'Reported Performance Table'!$E780='Master List'!$B$46,'Reported Performance Table'!$E780='Master List'!$B$47,'Reported Performance Table'!$E780='Master List'!$B$49,'Reported Performance Table'!$E780='Master List'!$B$51,'Reported Performance Table'!$E780='Master List'!$B$115,'Reported Performance Table'!$E780='Master List'!$B$118,'Reported Performance Table'!$E780='Master List'!$B$142)),"LUNA_Dimming","Dimming_Capability_and_Range"))</f>
        <v/>
      </c>
      <c r="M780" s="100" t="e">
        <f>'Reported Performance Table'!#REF!</f>
        <v>#REF!</v>
      </c>
      <c r="N780" s="100" t="e">
        <f>'Reported Performance Table'!#REF!</f>
        <v>#REF!</v>
      </c>
      <c r="O780" s="100" t="e">
        <f>'Reported Performance Table'!#REF!</f>
        <v>#REF!</v>
      </c>
      <c r="P780" t="str">
        <f t="shared" ref="P780:P843" si="25">IF(COUNTIF(M780:O780,"Yes")=3,"Yes","No")</f>
        <v>No</v>
      </c>
    </row>
    <row r="781" spans="1:16" x14ac:dyDescent="0.25">
      <c r="A781" s="54">
        <v>788</v>
      </c>
      <c r="B781" s="55"/>
      <c r="D781" s="21" t="e">
        <f>VLOOKUP('Reported Performance Table'!D781,'Master List'!$B$22:$C$41,2,FALSE)</f>
        <v>#N/A</v>
      </c>
      <c r="E781" t="e">
        <f>VLOOKUP('Reported Performance Table'!E781,'Master List'!$B$45:$C$143,2,FALSE)</f>
        <v>#N/A</v>
      </c>
      <c r="F781" t="e">
        <f>VLOOKUP('Reported Performance Table'!D781,'Master List'!$B$22:$D$42,3,FALSE)</f>
        <v>#N/A</v>
      </c>
      <c r="G781" s="92" t="e">
        <f>VLOOKUP('Reported Performance Table'!C781,'Master List'!$B$11:$D$19,3,FALSE)</f>
        <v>#N/A</v>
      </c>
      <c r="H781" t="e">
        <f t="shared" si="24"/>
        <v>#N/A</v>
      </c>
      <c r="I781" t="e">
        <f>IF(VLOOKUP('Reported Performance Table'!E781,'Master List'!$B$45:$D$143,3,FALSE)="","No",VLOOKUP('Reported Performance Table'!E781,'Master List'!$B$45:$D$143,3,FALSE))</f>
        <v>#N/A</v>
      </c>
      <c r="J781" s="164" t="str">
        <f>IF('Reported Performance Table'!E781="","",
  IF('Reported Performance Table'!F781="Yes",
   IF('Reported Performance Table'!G781="Premium","Premium_LUNA_CCT","LUNA_CCT"),
   IF('Reported Performance Table'!C781="Outdoor Luminaires",
    IF(OR('Reported Performance Table'!E781="Fuel Pump Canopy Luminaires",'Reported Performance Table'!E781="Sports Lighting"),
     IF('Reported Performance Table'!G781="Premium","Premium_Sports_and_Fuel_Pump_CCT", "Sports_and_Fuel_Pump_CCT"),
     IF('Reported Performance Table'!G781="Premium","Premium_Outdoor_CCT","Outdoor_CCT")),
    IF('Reported Performance Table'!G781="Premium","Premium_CCT","Reported_CCT"))))</f>
        <v/>
      </c>
      <c r="K781" t="str">
        <f>IF('Reported Performance Table'!E781="","",IF(J781="LUNA_CCT",VLOOKUP('Reported Performance Table'!E781,'Master List'!$B$45:$E$143,4,FALSE),"Reported_BUG"))</f>
        <v/>
      </c>
      <c r="L781" t="str">
        <f>IF('Reported Performance Table'!E781="","",IF(AND('Reported Performance Table'!$F781="Yes",OR('Reported Performance Table'!$E781='Master List'!$B$45,'Reported Performance Table'!$E781='Master List'!$B$46,'Reported Performance Table'!$E781='Master List'!$B$47,'Reported Performance Table'!$E781='Master List'!$B$49,'Reported Performance Table'!$E781='Master List'!$B$51,'Reported Performance Table'!$E781='Master List'!$B$115,'Reported Performance Table'!$E781='Master List'!$B$118,'Reported Performance Table'!$E781='Master List'!$B$142)),"LUNA_Dimming","Dimming_Capability_and_Range"))</f>
        <v/>
      </c>
      <c r="M781" s="100" t="e">
        <f>'Reported Performance Table'!#REF!</f>
        <v>#REF!</v>
      </c>
      <c r="N781" s="100" t="e">
        <f>'Reported Performance Table'!#REF!</f>
        <v>#REF!</v>
      </c>
      <c r="O781" s="100" t="e">
        <f>'Reported Performance Table'!#REF!</f>
        <v>#REF!</v>
      </c>
      <c r="P781" t="str">
        <f t="shared" si="25"/>
        <v>No</v>
      </c>
    </row>
    <row r="782" spans="1:16" x14ac:dyDescent="0.25">
      <c r="A782" s="54">
        <v>789</v>
      </c>
      <c r="B782" s="55"/>
      <c r="D782" s="21" t="e">
        <f>VLOOKUP('Reported Performance Table'!D782,'Master List'!$B$22:$C$41,2,FALSE)</f>
        <v>#N/A</v>
      </c>
      <c r="E782" t="e">
        <f>VLOOKUP('Reported Performance Table'!E782,'Master List'!$B$45:$C$143,2,FALSE)</f>
        <v>#N/A</v>
      </c>
      <c r="F782" t="e">
        <f>VLOOKUP('Reported Performance Table'!D782,'Master List'!$B$22:$D$42,3,FALSE)</f>
        <v>#N/A</v>
      </c>
      <c r="G782" s="92" t="e">
        <f>VLOOKUP('Reported Performance Table'!C782,'Master List'!$B$11:$D$19,3,FALSE)</f>
        <v>#N/A</v>
      </c>
      <c r="H782" t="e">
        <f t="shared" si="24"/>
        <v>#N/A</v>
      </c>
      <c r="I782" t="e">
        <f>IF(VLOOKUP('Reported Performance Table'!E782,'Master List'!$B$45:$D$143,3,FALSE)="","No",VLOOKUP('Reported Performance Table'!E782,'Master List'!$B$45:$D$143,3,FALSE))</f>
        <v>#N/A</v>
      </c>
      <c r="J782" s="164" t="str">
        <f>IF('Reported Performance Table'!E782="","",
  IF('Reported Performance Table'!F782="Yes",
   IF('Reported Performance Table'!G782="Premium","Premium_LUNA_CCT","LUNA_CCT"),
   IF('Reported Performance Table'!C782="Outdoor Luminaires",
    IF(OR('Reported Performance Table'!E782="Fuel Pump Canopy Luminaires",'Reported Performance Table'!E782="Sports Lighting"),
     IF('Reported Performance Table'!G782="Premium","Premium_Sports_and_Fuel_Pump_CCT", "Sports_and_Fuel_Pump_CCT"),
     IF('Reported Performance Table'!G782="Premium","Premium_Outdoor_CCT","Outdoor_CCT")),
    IF('Reported Performance Table'!G782="Premium","Premium_CCT","Reported_CCT"))))</f>
        <v/>
      </c>
      <c r="K782" t="str">
        <f>IF('Reported Performance Table'!E782="","",IF(J782="LUNA_CCT",VLOOKUP('Reported Performance Table'!E782,'Master List'!$B$45:$E$143,4,FALSE),"Reported_BUG"))</f>
        <v/>
      </c>
      <c r="L782" t="str">
        <f>IF('Reported Performance Table'!E782="","",IF(AND('Reported Performance Table'!$F782="Yes",OR('Reported Performance Table'!$E782='Master List'!$B$45,'Reported Performance Table'!$E782='Master List'!$B$46,'Reported Performance Table'!$E782='Master List'!$B$47,'Reported Performance Table'!$E782='Master List'!$B$49,'Reported Performance Table'!$E782='Master List'!$B$51,'Reported Performance Table'!$E782='Master List'!$B$115,'Reported Performance Table'!$E782='Master List'!$B$118,'Reported Performance Table'!$E782='Master List'!$B$142)),"LUNA_Dimming","Dimming_Capability_and_Range"))</f>
        <v/>
      </c>
      <c r="M782" s="100" t="e">
        <f>'Reported Performance Table'!#REF!</f>
        <v>#REF!</v>
      </c>
      <c r="N782" s="100" t="e">
        <f>'Reported Performance Table'!#REF!</f>
        <v>#REF!</v>
      </c>
      <c r="O782" s="100" t="e">
        <f>'Reported Performance Table'!#REF!</f>
        <v>#REF!</v>
      </c>
      <c r="P782" t="str">
        <f t="shared" si="25"/>
        <v>No</v>
      </c>
    </row>
    <row r="783" spans="1:16" x14ac:dyDescent="0.25">
      <c r="A783" s="54">
        <v>790</v>
      </c>
      <c r="B783" s="55"/>
      <c r="D783" s="21" t="e">
        <f>VLOOKUP('Reported Performance Table'!D783,'Master List'!$B$22:$C$41,2,FALSE)</f>
        <v>#N/A</v>
      </c>
      <c r="E783" t="e">
        <f>VLOOKUP('Reported Performance Table'!E783,'Master List'!$B$45:$C$143,2,FALSE)</f>
        <v>#N/A</v>
      </c>
      <c r="F783" t="e">
        <f>VLOOKUP('Reported Performance Table'!D783,'Master List'!$B$22:$D$42,3,FALSE)</f>
        <v>#N/A</v>
      </c>
      <c r="G783" s="92" t="e">
        <f>VLOOKUP('Reported Performance Table'!C783,'Master List'!$B$11:$D$19,3,FALSE)</f>
        <v>#N/A</v>
      </c>
      <c r="H783" t="e">
        <f t="shared" si="24"/>
        <v>#N/A</v>
      </c>
      <c r="I783" t="e">
        <f>IF(VLOOKUP('Reported Performance Table'!E783,'Master List'!$B$45:$D$143,3,FALSE)="","No",VLOOKUP('Reported Performance Table'!E783,'Master List'!$B$45:$D$143,3,FALSE))</f>
        <v>#N/A</v>
      </c>
      <c r="J783" s="164" t="str">
        <f>IF('Reported Performance Table'!E783="","",
  IF('Reported Performance Table'!F783="Yes",
   IF('Reported Performance Table'!G783="Premium","Premium_LUNA_CCT","LUNA_CCT"),
   IF('Reported Performance Table'!C783="Outdoor Luminaires",
    IF(OR('Reported Performance Table'!E783="Fuel Pump Canopy Luminaires",'Reported Performance Table'!E783="Sports Lighting"),
     IF('Reported Performance Table'!G783="Premium","Premium_Sports_and_Fuel_Pump_CCT", "Sports_and_Fuel_Pump_CCT"),
     IF('Reported Performance Table'!G783="Premium","Premium_Outdoor_CCT","Outdoor_CCT")),
    IF('Reported Performance Table'!G783="Premium","Premium_CCT","Reported_CCT"))))</f>
        <v/>
      </c>
      <c r="K783" t="str">
        <f>IF('Reported Performance Table'!E783="","",IF(J783="LUNA_CCT",VLOOKUP('Reported Performance Table'!E783,'Master List'!$B$45:$E$143,4,FALSE),"Reported_BUG"))</f>
        <v/>
      </c>
      <c r="L783" t="str">
        <f>IF('Reported Performance Table'!E783="","",IF(AND('Reported Performance Table'!$F783="Yes",OR('Reported Performance Table'!$E783='Master List'!$B$45,'Reported Performance Table'!$E783='Master List'!$B$46,'Reported Performance Table'!$E783='Master List'!$B$47,'Reported Performance Table'!$E783='Master List'!$B$49,'Reported Performance Table'!$E783='Master List'!$B$51,'Reported Performance Table'!$E783='Master List'!$B$115,'Reported Performance Table'!$E783='Master List'!$B$118,'Reported Performance Table'!$E783='Master List'!$B$142)),"LUNA_Dimming","Dimming_Capability_and_Range"))</f>
        <v/>
      </c>
      <c r="M783" s="100" t="e">
        <f>'Reported Performance Table'!#REF!</f>
        <v>#REF!</v>
      </c>
      <c r="N783" s="100" t="e">
        <f>'Reported Performance Table'!#REF!</f>
        <v>#REF!</v>
      </c>
      <c r="O783" s="100" t="e">
        <f>'Reported Performance Table'!#REF!</f>
        <v>#REF!</v>
      </c>
      <c r="P783" t="str">
        <f t="shared" si="25"/>
        <v>No</v>
      </c>
    </row>
    <row r="784" spans="1:16" x14ac:dyDescent="0.25">
      <c r="A784" s="54">
        <v>791</v>
      </c>
      <c r="B784" s="55"/>
      <c r="D784" s="21" t="e">
        <f>VLOOKUP('Reported Performance Table'!D784,'Master List'!$B$22:$C$41,2,FALSE)</f>
        <v>#N/A</v>
      </c>
      <c r="E784" t="e">
        <f>VLOOKUP('Reported Performance Table'!E784,'Master List'!$B$45:$C$143,2,FALSE)</f>
        <v>#N/A</v>
      </c>
      <c r="F784" t="e">
        <f>VLOOKUP('Reported Performance Table'!D784,'Master List'!$B$22:$D$42,3,FALSE)</f>
        <v>#N/A</v>
      </c>
      <c r="G784" s="92" t="e">
        <f>VLOOKUP('Reported Performance Table'!C784,'Master List'!$B$11:$D$19,3,FALSE)</f>
        <v>#N/A</v>
      </c>
      <c r="H784" t="e">
        <f t="shared" si="24"/>
        <v>#N/A</v>
      </c>
      <c r="I784" t="e">
        <f>IF(VLOOKUP('Reported Performance Table'!E784,'Master List'!$B$45:$D$143,3,FALSE)="","No",VLOOKUP('Reported Performance Table'!E784,'Master List'!$B$45:$D$143,3,FALSE))</f>
        <v>#N/A</v>
      </c>
      <c r="J784" s="164" t="str">
        <f>IF('Reported Performance Table'!E784="","",
  IF('Reported Performance Table'!F784="Yes",
   IF('Reported Performance Table'!G784="Premium","Premium_LUNA_CCT","LUNA_CCT"),
   IF('Reported Performance Table'!C784="Outdoor Luminaires",
    IF(OR('Reported Performance Table'!E784="Fuel Pump Canopy Luminaires",'Reported Performance Table'!E784="Sports Lighting"),
     IF('Reported Performance Table'!G784="Premium","Premium_Sports_and_Fuel_Pump_CCT", "Sports_and_Fuel_Pump_CCT"),
     IF('Reported Performance Table'!G784="Premium","Premium_Outdoor_CCT","Outdoor_CCT")),
    IF('Reported Performance Table'!G784="Premium","Premium_CCT","Reported_CCT"))))</f>
        <v/>
      </c>
      <c r="K784" t="str">
        <f>IF('Reported Performance Table'!E784="","",IF(J784="LUNA_CCT",VLOOKUP('Reported Performance Table'!E784,'Master List'!$B$45:$E$143,4,FALSE),"Reported_BUG"))</f>
        <v/>
      </c>
      <c r="L784" t="str">
        <f>IF('Reported Performance Table'!E784="","",IF(AND('Reported Performance Table'!$F784="Yes",OR('Reported Performance Table'!$E784='Master List'!$B$45,'Reported Performance Table'!$E784='Master List'!$B$46,'Reported Performance Table'!$E784='Master List'!$B$47,'Reported Performance Table'!$E784='Master List'!$B$49,'Reported Performance Table'!$E784='Master List'!$B$51,'Reported Performance Table'!$E784='Master List'!$B$115,'Reported Performance Table'!$E784='Master List'!$B$118,'Reported Performance Table'!$E784='Master List'!$B$142)),"LUNA_Dimming","Dimming_Capability_and_Range"))</f>
        <v/>
      </c>
      <c r="M784" s="100" t="e">
        <f>'Reported Performance Table'!#REF!</f>
        <v>#REF!</v>
      </c>
      <c r="N784" s="100" t="e">
        <f>'Reported Performance Table'!#REF!</f>
        <v>#REF!</v>
      </c>
      <c r="O784" s="100" t="e">
        <f>'Reported Performance Table'!#REF!</f>
        <v>#REF!</v>
      </c>
      <c r="P784" t="str">
        <f t="shared" si="25"/>
        <v>No</v>
      </c>
    </row>
    <row r="785" spans="1:16" x14ac:dyDescent="0.25">
      <c r="A785" s="54">
        <v>792</v>
      </c>
      <c r="B785" s="55"/>
      <c r="D785" s="21" t="e">
        <f>VLOOKUP('Reported Performance Table'!D785,'Master List'!$B$22:$C$41,2,FALSE)</f>
        <v>#N/A</v>
      </c>
      <c r="E785" t="e">
        <f>VLOOKUP('Reported Performance Table'!E785,'Master List'!$B$45:$C$143,2,FALSE)</f>
        <v>#N/A</v>
      </c>
      <c r="F785" t="e">
        <f>VLOOKUP('Reported Performance Table'!D785,'Master List'!$B$22:$D$42,3,FALSE)</f>
        <v>#N/A</v>
      </c>
      <c r="G785" s="92" t="e">
        <f>VLOOKUP('Reported Performance Table'!C785,'Master List'!$B$11:$D$19,3,FALSE)</f>
        <v>#N/A</v>
      </c>
      <c r="H785" t="e">
        <f t="shared" si="24"/>
        <v>#N/A</v>
      </c>
      <c r="I785" t="e">
        <f>IF(VLOOKUP('Reported Performance Table'!E785,'Master List'!$B$45:$D$143,3,FALSE)="","No",VLOOKUP('Reported Performance Table'!E785,'Master List'!$B$45:$D$143,3,FALSE))</f>
        <v>#N/A</v>
      </c>
      <c r="J785" s="164" t="str">
        <f>IF('Reported Performance Table'!E785="","",
  IF('Reported Performance Table'!F785="Yes",
   IF('Reported Performance Table'!G785="Premium","Premium_LUNA_CCT","LUNA_CCT"),
   IF('Reported Performance Table'!C785="Outdoor Luminaires",
    IF(OR('Reported Performance Table'!E785="Fuel Pump Canopy Luminaires",'Reported Performance Table'!E785="Sports Lighting"),
     IF('Reported Performance Table'!G785="Premium","Premium_Sports_and_Fuel_Pump_CCT", "Sports_and_Fuel_Pump_CCT"),
     IF('Reported Performance Table'!G785="Premium","Premium_Outdoor_CCT","Outdoor_CCT")),
    IF('Reported Performance Table'!G785="Premium","Premium_CCT","Reported_CCT"))))</f>
        <v/>
      </c>
      <c r="K785" t="str">
        <f>IF('Reported Performance Table'!E785="","",IF(J785="LUNA_CCT",VLOOKUP('Reported Performance Table'!E785,'Master List'!$B$45:$E$143,4,FALSE),"Reported_BUG"))</f>
        <v/>
      </c>
      <c r="L785" t="str">
        <f>IF('Reported Performance Table'!E785="","",IF(AND('Reported Performance Table'!$F785="Yes",OR('Reported Performance Table'!$E785='Master List'!$B$45,'Reported Performance Table'!$E785='Master List'!$B$46,'Reported Performance Table'!$E785='Master List'!$B$47,'Reported Performance Table'!$E785='Master List'!$B$49,'Reported Performance Table'!$E785='Master List'!$B$51,'Reported Performance Table'!$E785='Master List'!$B$115,'Reported Performance Table'!$E785='Master List'!$B$118,'Reported Performance Table'!$E785='Master List'!$B$142)),"LUNA_Dimming","Dimming_Capability_and_Range"))</f>
        <v/>
      </c>
      <c r="M785" s="100" t="e">
        <f>'Reported Performance Table'!#REF!</f>
        <v>#REF!</v>
      </c>
      <c r="N785" s="100" t="e">
        <f>'Reported Performance Table'!#REF!</f>
        <v>#REF!</v>
      </c>
      <c r="O785" s="100" t="e">
        <f>'Reported Performance Table'!#REF!</f>
        <v>#REF!</v>
      </c>
      <c r="P785" t="str">
        <f t="shared" si="25"/>
        <v>No</v>
      </c>
    </row>
    <row r="786" spans="1:16" x14ac:dyDescent="0.25">
      <c r="A786" s="54">
        <v>793</v>
      </c>
      <c r="B786" s="55"/>
      <c r="D786" s="21" t="e">
        <f>VLOOKUP('Reported Performance Table'!D786,'Master List'!$B$22:$C$41,2,FALSE)</f>
        <v>#N/A</v>
      </c>
      <c r="E786" t="e">
        <f>VLOOKUP('Reported Performance Table'!E786,'Master List'!$B$45:$C$143,2,FALSE)</f>
        <v>#N/A</v>
      </c>
      <c r="F786" t="e">
        <f>VLOOKUP('Reported Performance Table'!D786,'Master List'!$B$22:$D$42,3,FALSE)</f>
        <v>#N/A</v>
      </c>
      <c r="G786" s="92" t="e">
        <f>VLOOKUP('Reported Performance Table'!C786,'Master List'!$B$11:$D$19,3,FALSE)</f>
        <v>#N/A</v>
      </c>
      <c r="H786" t="e">
        <f t="shared" si="24"/>
        <v>#N/A</v>
      </c>
      <c r="I786" t="e">
        <f>IF(VLOOKUP('Reported Performance Table'!E786,'Master List'!$B$45:$D$143,3,FALSE)="","No",VLOOKUP('Reported Performance Table'!E786,'Master List'!$B$45:$D$143,3,FALSE))</f>
        <v>#N/A</v>
      </c>
      <c r="J786" s="164" t="str">
        <f>IF('Reported Performance Table'!E786="","",
  IF('Reported Performance Table'!F786="Yes",
   IF('Reported Performance Table'!G786="Premium","Premium_LUNA_CCT","LUNA_CCT"),
   IF('Reported Performance Table'!C786="Outdoor Luminaires",
    IF(OR('Reported Performance Table'!E786="Fuel Pump Canopy Luminaires",'Reported Performance Table'!E786="Sports Lighting"),
     IF('Reported Performance Table'!G786="Premium","Premium_Sports_and_Fuel_Pump_CCT", "Sports_and_Fuel_Pump_CCT"),
     IF('Reported Performance Table'!G786="Premium","Premium_Outdoor_CCT","Outdoor_CCT")),
    IF('Reported Performance Table'!G786="Premium","Premium_CCT","Reported_CCT"))))</f>
        <v/>
      </c>
      <c r="K786" t="str">
        <f>IF('Reported Performance Table'!E786="","",IF(J786="LUNA_CCT",VLOOKUP('Reported Performance Table'!E786,'Master List'!$B$45:$E$143,4,FALSE),"Reported_BUG"))</f>
        <v/>
      </c>
      <c r="L786" t="str">
        <f>IF('Reported Performance Table'!E786="","",IF(AND('Reported Performance Table'!$F786="Yes",OR('Reported Performance Table'!$E786='Master List'!$B$45,'Reported Performance Table'!$E786='Master List'!$B$46,'Reported Performance Table'!$E786='Master List'!$B$47,'Reported Performance Table'!$E786='Master List'!$B$49,'Reported Performance Table'!$E786='Master List'!$B$51,'Reported Performance Table'!$E786='Master List'!$B$115,'Reported Performance Table'!$E786='Master List'!$B$118,'Reported Performance Table'!$E786='Master List'!$B$142)),"LUNA_Dimming","Dimming_Capability_and_Range"))</f>
        <v/>
      </c>
      <c r="M786" s="100" t="e">
        <f>'Reported Performance Table'!#REF!</f>
        <v>#REF!</v>
      </c>
      <c r="N786" s="100" t="e">
        <f>'Reported Performance Table'!#REF!</f>
        <v>#REF!</v>
      </c>
      <c r="O786" s="100" t="e">
        <f>'Reported Performance Table'!#REF!</f>
        <v>#REF!</v>
      </c>
      <c r="P786" t="str">
        <f t="shared" si="25"/>
        <v>No</v>
      </c>
    </row>
    <row r="787" spans="1:16" x14ac:dyDescent="0.25">
      <c r="A787" s="54">
        <v>794</v>
      </c>
      <c r="B787" s="55"/>
      <c r="D787" s="21" t="e">
        <f>VLOOKUP('Reported Performance Table'!D787,'Master List'!$B$22:$C$41,2,FALSE)</f>
        <v>#N/A</v>
      </c>
      <c r="E787" t="e">
        <f>VLOOKUP('Reported Performance Table'!E787,'Master List'!$B$45:$C$143,2,FALSE)</f>
        <v>#N/A</v>
      </c>
      <c r="F787" t="e">
        <f>VLOOKUP('Reported Performance Table'!D787,'Master List'!$B$22:$D$42,3,FALSE)</f>
        <v>#N/A</v>
      </c>
      <c r="G787" s="92" t="e">
        <f>VLOOKUP('Reported Performance Table'!C787,'Master List'!$B$11:$D$19,3,FALSE)</f>
        <v>#N/A</v>
      </c>
      <c r="H787" t="e">
        <f t="shared" si="24"/>
        <v>#N/A</v>
      </c>
      <c r="I787" t="e">
        <f>IF(VLOOKUP('Reported Performance Table'!E787,'Master List'!$B$45:$D$143,3,FALSE)="","No",VLOOKUP('Reported Performance Table'!E787,'Master List'!$B$45:$D$143,3,FALSE))</f>
        <v>#N/A</v>
      </c>
      <c r="J787" s="164" t="str">
        <f>IF('Reported Performance Table'!E787="","",
  IF('Reported Performance Table'!F787="Yes",
   IF('Reported Performance Table'!G787="Premium","Premium_LUNA_CCT","LUNA_CCT"),
   IF('Reported Performance Table'!C787="Outdoor Luminaires",
    IF(OR('Reported Performance Table'!E787="Fuel Pump Canopy Luminaires",'Reported Performance Table'!E787="Sports Lighting"),
     IF('Reported Performance Table'!G787="Premium","Premium_Sports_and_Fuel_Pump_CCT", "Sports_and_Fuel_Pump_CCT"),
     IF('Reported Performance Table'!G787="Premium","Premium_Outdoor_CCT","Outdoor_CCT")),
    IF('Reported Performance Table'!G787="Premium","Premium_CCT","Reported_CCT"))))</f>
        <v/>
      </c>
      <c r="K787" t="str">
        <f>IF('Reported Performance Table'!E787="","",IF(J787="LUNA_CCT",VLOOKUP('Reported Performance Table'!E787,'Master List'!$B$45:$E$143,4,FALSE),"Reported_BUG"))</f>
        <v/>
      </c>
      <c r="L787" t="str">
        <f>IF('Reported Performance Table'!E787="","",IF(AND('Reported Performance Table'!$F787="Yes",OR('Reported Performance Table'!$E787='Master List'!$B$45,'Reported Performance Table'!$E787='Master List'!$B$46,'Reported Performance Table'!$E787='Master List'!$B$47,'Reported Performance Table'!$E787='Master List'!$B$49,'Reported Performance Table'!$E787='Master List'!$B$51,'Reported Performance Table'!$E787='Master List'!$B$115,'Reported Performance Table'!$E787='Master List'!$B$118,'Reported Performance Table'!$E787='Master List'!$B$142)),"LUNA_Dimming","Dimming_Capability_and_Range"))</f>
        <v/>
      </c>
      <c r="M787" s="100" t="e">
        <f>'Reported Performance Table'!#REF!</f>
        <v>#REF!</v>
      </c>
      <c r="N787" s="100" t="e">
        <f>'Reported Performance Table'!#REF!</f>
        <v>#REF!</v>
      </c>
      <c r="O787" s="100" t="e">
        <f>'Reported Performance Table'!#REF!</f>
        <v>#REF!</v>
      </c>
      <c r="P787" t="str">
        <f t="shared" si="25"/>
        <v>No</v>
      </c>
    </row>
    <row r="788" spans="1:16" x14ac:dyDescent="0.25">
      <c r="A788" s="54">
        <v>795</v>
      </c>
      <c r="B788" s="55"/>
      <c r="D788" s="21" t="e">
        <f>VLOOKUP('Reported Performance Table'!D788,'Master List'!$B$22:$C$41,2,FALSE)</f>
        <v>#N/A</v>
      </c>
      <c r="E788" t="e">
        <f>VLOOKUP('Reported Performance Table'!E788,'Master List'!$B$45:$C$143,2,FALSE)</f>
        <v>#N/A</v>
      </c>
      <c r="F788" t="e">
        <f>VLOOKUP('Reported Performance Table'!D788,'Master List'!$B$22:$D$42,3,FALSE)</f>
        <v>#N/A</v>
      </c>
      <c r="G788" s="92" t="e">
        <f>VLOOKUP('Reported Performance Table'!C788,'Master List'!$B$11:$D$19,3,FALSE)</f>
        <v>#N/A</v>
      </c>
      <c r="H788" t="e">
        <f t="shared" si="24"/>
        <v>#N/A</v>
      </c>
      <c r="I788" t="e">
        <f>IF(VLOOKUP('Reported Performance Table'!E788,'Master List'!$B$45:$D$143,3,FALSE)="","No",VLOOKUP('Reported Performance Table'!E788,'Master List'!$B$45:$D$143,3,FALSE))</f>
        <v>#N/A</v>
      </c>
      <c r="J788" s="164" t="str">
        <f>IF('Reported Performance Table'!E788="","",
  IF('Reported Performance Table'!F788="Yes",
   IF('Reported Performance Table'!G788="Premium","Premium_LUNA_CCT","LUNA_CCT"),
   IF('Reported Performance Table'!C788="Outdoor Luminaires",
    IF(OR('Reported Performance Table'!E788="Fuel Pump Canopy Luminaires",'Reported Performance Table'!E788="Sports Lighting"),
     IF('Reported Performance Table'!G788="Premium","Premium_Sports_and_Fuel_Pump_CCT", "Sports_and_Fuel_Pump_CCT"),
     IF('Reported Performance Table'!G788="Premium","Premium_Outdoor_CCT","Outdoor_CCT")),
    IF('Reported Performance Table'!G788="Premium","Premium_CCT","Reported_CCT"))))</f>
        <v/>
      </c>
      <c r="K788" t="str">
        <f>IF('Reported Performance Table'!E788="","",IF(J788="LUNA_CCT",VLOOKUP('Reported Performance Table'!E788,'Master List'!$B$45:$E$143,4,FALSE),"Reported_BUG"))</f>
        <v/>
      </c>
      <c r="L788" t="str">
        <f>IF('Reported Performance Table'!E788="","",IF(AND('Reported Performance Table'!$F788="Yes",OR('Reported Performance Table'!$E788='Master List'!$B$45,'Reported Performance Table'!$E788='Master List'!$B$46,'Reported Performance Table'!$E788='Master List'!$B$47,'Reported Performance Table'!$E788='Master List'!$B$49,'Reported Performance Table'!$E788='Master List'!$B$51,'Reported Performance Table'!$E788='Master List'!$B$115,'Reported Performance Table'!$E788='Master List'!$B$118,'Reported Performance Table'!$E788='Master List'!$B$142)),"LUNA_Dimming","Dimming_Capability_and_Range"))</f>
        <v/>
      </c>
      <c r="M788" s="100" t="e">
        <f>'Reported Performance Table'!#REF!</f>
        <v>#REF!</v>
      </c>
      <c r="N788" s="100" t="e">
        <f>'Reported Performance Table'!#REF!</f>
        <v>#REF!</v>
      </c>
      <c r="O788" s="100" t="e">
        <f>'Reported Performance Table'!#REF!</f>
        <v>#REF!</v>
      </c>
      <c r="P788" t="str">
        <f t="shared" si="25"/>
        <v>No</v>
      </c>
    </row>
    <row r="789" spans="1:16" x14ac:dyDescent="0.25">
      <c r="A789" s="54">
        <v>796</v>
      </c>
      <c r="B789" s="55"/>
      <c r="D789" s="21" t="e">
        <f>VLOOKUP('Reported Performance Table'!D789,'Master List'!$B$22:$C$41,2,FALSE)</f>
        <v>#N/A</v>
      </c>
      <c r="E789" t="e">
        <f>VLOOKUP('Reported Performance Table'!E789,'Master List'!$B$45:$C$143,2,FALSE)</f>
        <v>#N/A</v>
      </c>
      <c r="F789" t="e">
        <f>VLOOKUP('Reported Performance Table'!D789,'Master List'!$B$22:$D$42,3,FALSE)</f>
        <v>#N/A</v>
      </c>
      <c r="G789" s="92" t="e">
        <f>VLOOKUP('Reported Performance Table'!C789,'Master List'!$B$11:$D$19,3,FALSE)</f>
        <v>#N/A</v>
      </c>
      <c r="H789" t="e">
        <f t="shared" si="24"/>
        <v>#N/A</v>
      </c>
      <c r="I789" t="e">
        <f>IF(VLOOKUP('Reported Performance Table'!E789,'Master List'!$B$45:$D$143,3,FALSE)="","No",VLOOKUP('Reported Performance Table'!E789,'Master List'!$B$45:$D$143,3,FALSE))</f>
        <v>#N/A</v>
      </c>
      <c r="J789" s="164" t="str">
        <f>IF('Reported Performance Table'!E789="","",
  IF('Reported Performance Table'!F789="Yes",
   IF('Reported Performance Table'!G789="Premium","Premium_LUNA_CCT","LUNA_CCT"),
   IF('Reported Performance Table'!C789="Outdoor Luminaires",
    IF(OR('Reported Performance Table'!E789="Fuel Pump Canopy Luminaires",'Reported Performance Table'!E789="Sports Lighting"),
     IF('Reported Performance Table'!G789="Premium","Premium_Sports_and_Fuel_Pump_CCT", "Sports_and_Fuel_Pump_CCT"),
     IF('Reported Performance Table'!G789="Premium","Premium_Outdoor_CCT","Outdoor_CCT")),
    IF('Reported Performance Table'!G789="Premium","Premium_CCT","Reported_CCT"))))</f>
        <v/>
      </c>
      <c r="K789" t="str">
        <f>IF('Reported Performance Table'!E789="","",IF(J789="LUNA_CCT",VLOOKUP('Reported Performance Table'!E789,'Master List'!$B$45:$E$143,4,FALSE),"Reported_BUG"))</f>
        <v/>
      </c>
      <c r="L789" t="str">
        <f>IF('Reported Performance Table'!E789="","",IF(AND('Reported Performance Table'!$F789="Yes",OR('Reported Performance Table'!$E789='Master List'!$B$45,'Reported Performance Table'!$E789='Master List'!$B$46,'Reported Performance Table'!$E789='Master List'!$B$47,'Reported Performance Table'!$E789='Master List'!$B$49,'Reported Performance Table'!$E789='Master List'!$B$51,'Reported Performance Table'!$E789='Master List'!$B$115,'Reported Performance Table'!$E789='Master List'!$B$118,'Reported Performance Table'!$E789='Master List'!$B$142)),"LUNA_Dimming","Dimming_Capability_and_Range"))</f>
        <v/>
      </c>
      <c r="M789" s="100" t="e">
        <f>'Reported Performance Table'!#REF!</f>
        <v>#REF!</v>
      </c>
      <c r="N789" s="100" t="e">
        <f>'Reported Performance Table'!#REF!</f>
        <v>#REF!</v>
      </c>
      <c r="O789" s="100" t="e">
        <f>'Reported Performance Table'!#REF!</f>
        <v>#REF!</v>
      </c>
      <c r="P789" t="str">
        <f t="shared" si="25"/>
        <v>No</v>
      </c>
    </row>
    <row r="790" spans="1:16" x14ac:dyDescent="0.25">
      <c r="A790" s="54">
        <v>797</v>
      </c>
      <c r="B790" s="55"/>
      <c r="D790" s="21" t="e">
        <f>VLOOKUP('Reported Performance Table'!D790,'Master List'!$B$22:$C$41,2,FALSE)</f>
        <v>#N/A</v>
      </c>
      <c r="E790" t="e">
        <f>VLOOKUP('Reported Performance Table'!E790,'Master List'!$B$45:$C$143,2,FALSE)</f>
        <v>#N/A</v>
      </c>
      <c r="F790" t="e">
        <f>VLOOKUP('Reported Performance Table'!D790,'Master List'!$B$22:$D$42,3,FALSE)</f>
        <v>#N/A</v>
      </c>
      <c r="G790" s="92" t="e">
        <f>VLOOKUP('Reported Performance Table'!C790,'Master List'!$B$11:$D$19,3,FALSE)</f>
        <v>#N/A</v>
      </c>
      <c r="H790" t="e">
        <f t="shared" si="24"/>
        <v>#N/A</v>
      </c>
      <c r="I790" t="e">
        <f>IF(VLOOKUP('Reported Performance Table'!E790,'Master List'!$B$45:$D$143,3,FALSE)="","No",VLOOKUP('Reported Performance Table'!E790,'Master List'!$B$45:$D$143,3,FALSE))</f>
        <v>#N/A</v>
      </c>
      <c r="J790" s="164" t="str">
        <f>IF('Reported Performance Table'!E790="","",
  IF('Reported Performance Table'!F790="Yes",
   IF('Reported Performance Table'!G790="Premium","Premium_LUNA_CCT","LUNA_CCT"),
   IF('Reported Performance Table'!C790="Outdoor Luminaires",
    IF(OR('Reported Performance Table'!E790="Fuel Pump Canopy Luminaires",'Reported Performance Table'!E790="Sports Lighting"),
     IF('Reported Performance Table'!G790="Premium","Premium_Sports_and_Fuel_Pump_CCT", "Sports_and_Fuel_Pump_CCT"),
     IF('Reported Performance Table'!G790="Premium","Premium_Outdoor_CCT","Outdoor_CCT")),
    IF('Reported Performance Table'!G790="Premium","Premium_CCT","Reported_CCT"))))</f>
        <v/>
      </c>
      <c r="K790" t="str">
        <f>IF('Reported Performance Table'!E790="","",IF(J790="LUNA_CCT",VLOOKUP('Reported Performance Table'!E790,'Master List'!$B$45:$E$143,4,FALSE),"Reported_BUG"))</f>
        <v/>
      </c>
      <c r="L790" t="str">
        <f>IF('Reported Performance Table'!E790="","",IF(AND('Reported Performance Table'!$F790="Yes",OR('Reported Performance Table'!$E790='Master List'!$B$45,'Reported Performance Table'!$E790='Master List'!$B$46,'Reported Performance Table'!$E790='Master List'!$B$47,'Reported Performance Table'!$E790='Master List'!$B$49,'Reported Performance Table'!$E790='Master List'!$B$51,'Reported Performance Table'!$E790='Master List'!$B$115,'Reported Performance Table'!$E790='Master List'!$B$118,'Reported Performance Table'!$E790='Master List'!$B$142)),"LUNA_Dimming","Dimming_Capability_and_Range"))</f>
        <v/>
      </c>
      <c r="M790" s="100" t="e">
        <f>'Reported Performance Table'!#REF!</f>
        <v>#REF!</v>
      </c>
      <c r="N790" s="100" t="e">
        <f>'Reported Performance Table'!#REF!</f>
        <v>#REF!</v>
      </c>
      <c r="O790" s="100" t="e">
        <f>'Reported Performance Table'!#REF!</f>
        <v>#REF!</v>
      </c>
      <c r="P790" t="str">
        <f t="shared" si="25"/>
        <v>No</v>
      </c>
    </row>
    <row r="791" spans="1:16" x14ac:dyDescent="0.25">
      <c r="A791" s="54">
        <v>798</v>
      </c>
      <c r="B791" s="55"/>
      <c r="D791" s="21" t="e">
        <f>VLOOKUP('Reported Performance Table'!D791,'Master List'!$B$22:$C$41,2,FALSE)</f>
        <v>#N/A</v>
      </c>
      <c r="E791" t="e">
        <f>VLOOKUP('Reported Performance Table'!E791,'Master List'!$B$45:$C$143,2,FALSE)</f>
        <v>#N/A</v>
      </c>
      <c r="F791" t="e">
        <f>VLOOKUP('Reported Performance Table'!D791,'Master List'!$B$22:$D$42,3,FALSE)</f>
        <v>#N/A</v>
      </c>
      <c r="G791" s="92" t="e">
        <f>VLOOKUP('Reported Performance Table'!C791,'Master List'!$B$11:$D$19,3,FALSE)</f>
        <v>#N/A</v>
      </c>
      <c r="H791" t="e">
        <f t="shared" si="24"/>
        <v>#N/A</v>
      </c>
      <c r="I791" t="e">
        <f>IF(VLOOKUP('Reported Performance Table'!E791,'Master List'!$B$45:$D$143,3,FALSE)="","No",VLOOKUP('Reported Performance Table'!E791,'Master List'!$B$45:$D$143,3,FALSE))</f>
        <v>#N/A</v>
      </c>
      <c r="J791" s="164" t="str">
        <f>IF('Reported Performance Table'!E791="","",
  IF('Reported Performance Table'!F791="Yes",
   IF('Reported Performance Table'!G791="Premium","Premium_LUNA_CCT","LUNA_CCT"),
   IF('Reported Performance Table'!C791="Outdoor Luminaires",
    IF(OR('Reported Performance Table'!E791="Fuel Pump Canopy Luminaires",'Reported Performance Table'!E791="Sports Lighting"),
     IF('Reported Performance Table'!G791="Premium","Premium_Sports_and_Fuel_Pump_CCT", "Sports_and_Fuel_Pump_CCT"),
     IF('Reported Performance Table'!G791="Premium","Premium_Outdoor_CCT","Outdoor_CCT")),
    IF('Reported Performance Table'!G791="Premium","Premium_CCT","Reported_CCT"))))</f>
        <v/>
      </c>
      <c r="K791" t="str">
        <f>IF('Reported Performance Table'!E791="","",IF(J791="LUNA_CCT",VLOOKUP('Reported Performance Table'!E791,'Master List'!$B$45:$E$143,4,FALSE),"Reported_BUG"))</f>
        <v/>
      </c>
      <c r="L791" t="str">
        <f>IF('Reported Performance Table'!E791="","",IF(AND('Reported Performance Table'!$F791="Yes",OR('Reported Performance Table'!$E791='Master List'!$B$45,'Reported Performance Table'!$E791='Master List'!$B$46,'Reported Performance Table'!$E791='Master List'!$B$47,'Reported Performance Table'!$E791='Master List'!$B$49,'Reported Performance Table'!$E791='Master List'!$B$51,'Reported Performance Table'!$E791='Master List'!$B$115,'Reported Performance Table'!$E791='Master List'!$B$118,'Reported Performance Table'!$E791='Master List'!$B$142)),"LUNA_Dimming","Dimming_Capability_and_Range"))</f>
        <v/>
      </c>
      <c r="M791" s="100" t="e">
        <f>'Reported Performance Table'!#REF!</f>
        <v>#REF!</v>
      </c>
      <c r="N791" s="100" t="e">
        <f>'Reported Performance Table'!#REF!</f>
        <v>#REF!</v>
      </c>
      <c r="O791" s="100" t="e">
        <f>'Reported Performance Table'!#REF!</f>
        <v>#REF!</v>
      </c>
      <c r="P791" t="str">
        <f t="shared" si="25"/>
        <v>No</v>
      </c>
    </row>
    <row r="792" spans="1:16" x14ac:dyDescent="0.25">
      <c r="A792" s="54">
        <v>799</v>
      </c>
      <c r="B792" s="55"/>
      <c r="D792" s="21" t="e">
        <f>VLOOKUP('Reported Performance Table'!D792,'Master List'!$B$22:$C$41,2,FALSE)</f>
        <v>#N/A</v>
      </c>
      <c r="E792" t="e">
        <f>VLOOKUP('Reported Performance Table'!E792,'Master List'!$B$45:$C$143,2,FALSE)</f>
        <v>#N/A</v>
      </c>
      <c r="F792" t="e">
        <f>VLOOKUP('Reported Performance Table'!D792,'Master List'!$B$22:$D$42,3,FALSE)</f>
        <v>#N/A</v>
      </c>
      <c r="G792" s="92" t="e">
        <f>VLOOKUP('Reported Performance Table'!C792,'Master List'!$B$11:$D$19,3,FALSE)</f>
        <v>#N/A</v>
      </c>
      <c r="H792" t="e">
        <f t="shared" si="24"/>
        <v>#N/A</v>
      </c>
      <c r="I792" t="e">
        <f>IF(VLOOKUP('Reported Performance Table'!E792,'Master List'!$B$45:$D$143,3,FALSE)="","No",VLOOKUP('Reported Performance Table'!E792,'Master List'!$B$45:$D$143,3,FALSE))</f>
        <v>#N/A</v>
      </c>
      <c r="J792" s="164" t="str">
        <f>IF('Reported Performance Table'!E792="","",
  IF('Reported Performance Table'!F792="Yes",
   IF('Reported Performance Table'!G792="Premium","Premium_LUNA_CCT","LUNA_CCT"),
   IF('Reported Performance Table'!C792="Outdoor Luminaires",
    IF(OR('Reported Performance Table'!E792="Fuel Pump Canopy Luminaires",'Reported Performance Table'!E792="Sports Lighting"),
     IF('Reported Performance Table'!G792="Premium","Premium_Sports_and_Fuel_Pump_CCT", "Sports_and_Fuel_Pump_CCT"),
     IF('Reported Performance Table'!G792="Premium","Premium_Outdoor_CCT","Outdoor_CCT")),
    IF('Reported Performance Table'!G792="Premium","Premium_CCT","Reported_CCT"))))</f>
        <v/>
      </c>
      <c r="K792" t="str">
        <f>IF('Reported Performance Table'!E792="","",IF(J792="LUNA_CCT",VLOOKUP('Reported Performance Table'!E792,'Master List'!$B$45:$E$143,4,FALSE),"Reported_BUG"))</f>
        <v/>
      </c>
      <c r="L792" t="str">
        <f>IF('Reported Performance Table'!E792="","",IF(AND('Reported Performance Table'!$F792="Yes",OR('Reported Performance Table'!$E792='Master List'!$B$45,'Reported Performance Table'!$E792='Master List'!$B$46,'Reported Performance Table'!$E792='Master List'!$B$47,'Reported Performance Table'!$E792='Master List'!$B$49,'Reported Performance Table'!$E792='Master List'!$B$51,'Reported Performance Table'!$E792='Master List'!$B$115,'Reported Performance Table'!$E792='Master List'!$B$118,'Reported Performance Table'!$E792='Master List'!$B$142)),"LUNA_Dimming","Dimming_Capability_and_Range"))</f>
        <v/>
      </c>
      <c r="M792" s="100" t="e">
        <f>'Reported Performance Table'!#REF!</f>
        <v>#REF!</v>
      </c>
      <c r="N792" s="100" t="e">
        <f>'Reported Performance Table'!#REF!</f>
        <v>#REF!</v>
      </c>
      <c r="O792" s="100" t="e">
        <f>'Reported Performance Table'!#REF!</f>
        <v>#REF!</v>
      </c>
      <c r="P792" t="str">
        <f t="shared" si="25"/>
        <v>No</v>
      </c>
    </row>
    <row r="793" spans="1:16" x14ac:dyDescent="0.25">
      <c r="A793" s="54">
        <v>800</v>
      </c>
      <c r="B793" s="55"/>
      <c r="D793" s="21" t="e">
        <f>VLOOKUP('Reported Performance Table'!D793,'Master List'!$B$22:$C$41,2,FALSE)</f>
        <v>#N/A</v>
      </c>
      <c r="E793" t="e">
        <f>VLOOKUP('Reported Performance Table'!E793,'Master List'!$B$45:$C$143,2,FALSE)</f>
        <v>#N/A</v>
      </c>
      <c r="F793" t="e">
        <f>VLOOKUP('Reported Performance Table'!D793,'Master List'!$B$22:$D$42,3,FALSE)</f>
        <v>#N/A</v>
      </c>
      <c r="G793" s="92" t="e">
        <f>VLOOKUP('Reported Performance Table'!C793,'Master List'!$B$11:$D$19,3,FALSE)</f>
        <v>#N/A</v>
      </c>
      <c r="H793" t="e">
        <f t="shared" si="24"/>
        <v>#N/A</v>
      </c>
      <c r="I793" t="e">
        <f>IF(VLOOKUP('Reported Performance Table'!E793,'Master List'!$B$45:$D$143,3,FALSE)="","No",VLOOKUP('Reported Performance Table'!E793,'Master List'!$B$45:$D$143,3,FALSE))</f>
        <v>#N/A</v>
      </c>
      <c r="J793" s="164" t="str">
        <f>IF('Reported Performance Table'!E793="","",
  IF('Reported Performance Table'!F793="Yes",
   IF('Reported Performance Table'!G793="Premium","Premium_LUNA_CCT","LUNA_CCT"),
   IF('Reported Performance Table'!C793="Outdoor Luminaires",
    IF(OR('Reported Performance Table'!E793="Fuel Pump Canopy Luminaires",'Reported Performance Table'!E793="Sports Lighting"),
     IF('Reported Performance Table'!G793="Premium","Premium_Sports_and_Fuel_Pump_CCT", "Sports_and_Fuel_Pump_CCT"),
     IF('Reported Performance Table'!G793="Premium","Premium_Outdoor_CCT","Outdoor_CCT")),
    IF('Reported Performance Table'!G793="Premium","Premium_CCT","Reported_CCT"))))</f>
        <v/>
      </c>
      <c r="K793" t="str">
        <f>IF('Reported Performance Table'!E793="","",IF(J793="LUNA_CCT",VLOOKUP('Reported Performance Table'!E793,'Master List'!$B$45:$E$143,4,FALSE),"Reported_BUG"))</f>
        <v/>
      </c>
      <c r="L793" t="str">
        <f>IF('Reported Performance Table'!E793="","",IF(AND('Reported Performance Table'!$F793="Yes",OR('Reported Performance Table'!$E793='Master List'!$B$45,'Reported Performance Table'!$E793='Master List'!$B$46,'Reported Performance Table'!$E793='Master List'!$B$47,'Reported Performance Table'!$E793='Master List'!$B$49,'Reported Performance Table'!$E793='Master List'!$B$51,'Reported Performance Table'!$E793='Master List'!$B$115,'Reported Performance Table'!$E793='Master List'!$B$118,'Reported Performance Table'!$E793='Master List'!$B$142)),"LUNA_Dimming","Dimming_Capability_and_Range"))</f>
        <v/>
      </c>
      <c r="M793" s="100" t="e">
        <f>'Reported Performance Table'!#REF!</f>
        <v>#REF!</v>
      </c>
      <c r="N793" s="100" t="e">
        <f>'Reported Performance Table'!#REF!</f>
        <v>#REF!</v>
      </c>
      <c r="O793" s="100" t="e">
        <f>'Reported Performance Table'!#REF!</f>
        <v>#REF!</v>
      </c>
      <c r="P793" t="str">
        <f t="shared" si="25"/>
        <v>No</v>
      </c>
    </row>
    <row r="794" spans="1:16" x14ac:dyDescent="0.25">
      <c r="A794" s="54">
        <v>801</v>
      </c>
      <c r="B794" s="55"/>
      <c r="D794" s="21" t="e">
        <f>VLOOKUP('Reported Performance Table'!D794,'Master List'!$B$22:$C$41,2,FALSE)</f>
        <v>#N/A</v>
      </c>
      <c r="E794" t="e">
        <f>VLOOKUP('Reported Performance Table'!E794,'Master List'!$B$45:$C$143,2,FALSE)</f>
        <v>#N/A</v>
      </c>
      <c r="F794" t="e">
        <f>VLOOKUP('Reported Performance Table'!D794,'Master List'!$B$22:$D$42,3,FALSE)</f>
        <v>#N/A</v>
      </c>
      <c r="G794" s="92" t="e">
        <f>VLOOKUP('Reported Performance Table'!C794,'Master List'!$B$11:$D$19,3,FALSE)</f>
        <v>#N/A</v>
      </c>
      <c r="H794" t="e">
        <f t="shared" si="24"/>
        <v>#N/A</v>
      </c>
      <c r="I794" t="e">
        <f>IF(VLOOKUP('Reported Performance Table'!E794,'Master List'!$B$45:$D$143,3,FALSE)="","No",VLOOKUP('Reported Performance Table'!E794,'Master List'!$B$45:$D$143,3,FALSE))</f>
        <v>#N/A</v>
      </c>
      <c r="J794" s="164" t="str">
        <f>IF('Reported Performance Table'!E794="","",
  IF('Reported Performance Table'!F794="Yes",
   IF('Reported Performance Table'!G794="Premium","Premium_LUNA_CCT","LUNA_CCT"),
   IF('Reported Performance Table'!C794="Outdoor Luminaires",
    IF(OR('Reported Performance Table'!E794="Fuel Pump Canopy Luminaires",'Reported Performance Table'!E794="Sports Lighting"),
     IF('Reported Performance Table'!G794="Premium","Premium_Sports_and_Fuel_Pump_CCT", "Sports_and_Fuel_Pump_CCT"),
     IF('Reported Performance Table'!G794="Premium","Premium_Outdoor_CCT","Outdoor_CCT")),
    IF('Reported Performance Table'!G794="Premium","Premium_CCT","Reported_CCT"))))</f>
        <v/>
      </c>
      <c r="K794" t="str">
        <f>IF('Reported Performance Table'!E794="","",IF(J794="LUNA_CCT",VLOOKUP('Reported Performance Table'!E794,'Master List'!$B$45:$E$143,4,FALSE),"Reported_BUG"))</f>
        <v/>
      </c>
      <c r="L794" t="str">
        <f>IF('Reported Performance Table'!E794="","",IF(AND('Reported Performance Table'!$F794="Yes",OR('Reported Performance Table'!$E794='Master List'!$B$45,'Reported Performance Table'!$E794='Master List'!$B$46,'Reported Performance Table'!$E794='Master List'!$B$47,'Reported Performance Table'!$E794='Master List'!$B$49,'Reported Performance Table'!$E794='Master List'!$B$51,'Reported Performance Table'!$E794='Master List'!$B$115,'Reported Performance Table'!$E794='Master List'!$B$118,'Reported Performance Table'!$E794='Master List'!$B$142)),"LUNA_Dimming","Dimming_Capability_and_Range"))</f>
        <v/>
      </c>
      <c r="M794" s="100" t="e">
        <f>'Reported Performance Table'!#REF!</f>
        <v>#REF!</v>
      </c>
      <c r="N794" s="100" t="e">
        <f>'Reported Performance Table'!#REF!</f>
        <v>#REF!</v>
      </c>
      <c r="O794" s="100" t="e">
        <f>'Reported Performance Table'!#REF!</f>
        <v>#REF!</v>
      </c>
      <c r="P794" t="str">
        <f t="shared" si="25"/>
        <v>No</v>
      </c>
    </row>
    <row r="795" spans="1:16" x14ac:dyDescent="0.25">
      <c r="A795" s="54">
        <v>802</v>
      </c>
      <c r="B795" s="55"/>
      <c r="D795" s="21" t="e">
        <f>VLOOKUP('Reported Performance Table'!D795,'Master List'!$B$22:$C$41,2,FALSE)</f>
        <v>#N/A</v>
      </c>
      <c r="E795" t="e">
        <f>VLOOKUP('Reported Performance Table'!E795,'Master List'!$B$45:$C$143,2,FALSE)</f>
        <v>#N/A</v>
      </c>
      <c r="F795" t="e">
        <f>VLOOKUP('Reported Performance Table'!D795,'Master List'!$B$22:$D$42,3,FALSE)</f>
        <v>#N/A</v>
      </c>
      <c r="G795" s="92" t="e">
        <f>VLOOKUP('Reported Performance Table'!C795,'Master List'!$B$11:$D$19,3,FALSE)</f>
        <v>#N/A</v>
      </c>
      <c r="H795" t="e">
        <f t="shared" si="24"/>
        <v>#N/A</v>
      </c>
      <c r="I795" t="e">
        <f>IF(VLOOKUP('Reported Performance Table'!E795,'Master List'!$B$45:$D$143,3,FALSE)="","No",VLOOKUP('Reported Performance Table'!E795,'Master List'!$B$45:$D$143,3,FALSE))</f>
        <v>#N/A</v>
      </c>
      <c r="J795" s="164" t="str">
        <f>IF('Reported Performance Table'!E795="","",
  IF('Reported Performance Table'!F795="Yes",
   IF('Reported Performance Table'!G795="Premium","Premium_LUNA_CCT","LUNA_CCT"),
   IF('Reported Performance Table'!C795="Outdoor Luminaires",
    IF(OR('Reported Performance Table'!E795="Fuel Pump Canopy Luminaires",'Reported Performance Table'!E795="Sports Lighting"),
     IF('Reported Performance Table'!G795="Premium","Premium_Sports_and_Fuel_Pump_CCT", "Sports_and_Fuel_Pump_CCT"),
     IF('Reported Performance Table'!G795="Premium","Premium_Outdoor_CCT","Outdoor_CCT")),
    IF('Reported Performance Table'!G795="Premium","Premium_CCT","Reported_CCT"))))</f>
        <v/>
      </c>
      <c r="K795" t="str">
        <f>IF('Reported Performance Table'!E795="","",IF(J795="LUNA_CCT",VLOOKUP('Reported Performance Table'!E795,'Master List'!$B$45:$E$143,4,FALSE),"Reported_BUG"))</f>
        <v/>
      </c>
      <c r="L795" t="str">
        <f>IF('Reported Performance Table'!E795="","",IF(AND('Reported Performance Table'!$F795="Yes",OR('Reported Performance Table'!$E795='Master List'!$B$45,'Reported Performance Table'!$E795='Master List'!$B$46,'Reported Performance Table'!$E795='Master List'!$B$47,'Reported Performance Table'!$E795='Master List'!$B$49,'Reported Performance Table'!$E795='Master List'!$B$51,'Reported Performance Table'!$E795='Master List'!$B$115,'Reported Performance Table'!$E795='Master List'!$B$118,'Reported Performance Table'!$E795='Master List'!$B$142)),"LUNA_Dimming","Dimming_Capability_and_Range"))</f>
        <v/>
      </c>
      <c r="M795" s="100" t="e">
        <f>'Reported Performance Table'!#REF!</f>
        <v>#REF!</v>
      </c>
      <c r="N795" s="100" t="e">
        <f>'Reported Performance Table'!#REF!</f>
        <v>#REF!</v>
      </c>
      <c r="O795" s="100" t="e">
        <f>'Reported Performance Table'!#REF!</f>
        <v>#REF!</v>
      </c>
      <c r="P795" t="str">
        <f t="shared" si="25"/>
        <v>No</v>
      </c>
    </row>
    <row r="796" spans="1:16" x14ac:dyDescent="0.25">
      <c r="A796" s="54">
        <v>803</v>
      </c>
      <c r="B796" s="55"/>
      <c r="D796" s="21" t="e">
        <f>VLOOKUP('Reported Performance Table'!D796,'Master List'!$B$22:$C$41,2,FALSE)</f>
        <v>#N/A</v>
      </c>
      <c r="E796" t="e">
        <f>VLOOKUP('Reported Performance Table'!E796,'Master List'!$B$45:$C$143,2,FALSE)</f>
        <v>#N/A</v>
      </c>
      <c r="F796" t="e">
        <f>VLOOKUP('Reported Performance Table'!D796,'Master List'!$B$22:$D$42,3,FALSE)</f>
        <v>#N/A</v>
      </c>
      <c r="G796" s="92" t="e">
        <f>VLOOKUP('Reported Performance Table'!C796,'Master List'!$B$11:$D$19,3,FALSE)</f>
        <v>#N/A</v>
      </c>
      <c r="H796" t="e">
        <f t="shared" si="24"/>
        <v>#N/A</v>
      </c>
      <c r="I796" t="e">
        <f>IF(VLOOKUP('Reported Performance Table'!E796,'Master List'!$B$45:$D$143,3,FALSE)="","No",VLOOKUP('Reported Performance Table'!E796,'Master List'!$B$45:$D$143,3,FALSE))</f>
        <v>#N/A</v>
      </c>
      <c r="J796" s="164" t="str">
        <f>IF('Reported Performance Table'!E796="","",
  IF('Reported Performance Table'!F796="Yes",
   IF('Reported Performance Table'!G796="Premium","Premium_LUNA_CCT","LUNA_CCT"),
   IF('Reported Performance Table'!C796="Outdoor Luminaires",
    IF(OR('Reported Performance Table'!E796="Fuel Pump Canopy Luminaires",'Reported Performance Table'!E796="Sports Lighting"),
     IF('Reported Performance Table'!G796="Premium","Premium_Sports_and_Fuel_Pump_CCT", "Sports_and_Fuel_Pump_CCT"),
     IF('Reported Performance Table'!G796="Premium","Premium_Outdoor_CCT","Outdoor_CCT")),
    IF('Reported Performance Table'!G796="Premium","Premium_CCT","Reported_CCT"))))</f>
        <v/>
      </c>
      <c r="K796" t="str">
        <f>IF('Reported Performance Table'!E796="","",IF(J796="LUNA_CCT",VLOOKUP('Reported Performance Table'!E796,'Master List'!$B$45:$E$143,4,FALSE),"Reported_BUG"))</f>
        <v/>
      </c>
      <c r="L796" t="str">
        <f>IF('Reported Performance Table'!E796="","",IF(AND('Reported Performance Table'!$F796="Yes",OR('Reported Performance Table'!$E796='Master List'!$B$45,'Reported Performance Table'!$E796='Master List'!$B$46,'Reported Performance Table'!$E796='Master List'!$B$47,'Reported Performance Table'!$E796='Master List'!$B$49,'Reported Performance Table'!$E796='Master List'!$B$51,'Reported Performance Table'!$E796='Master List'!$B$115,'Reported Performance Table'!$E796='Master List'!$B$118,'Reported Performance Table'!$E796='Master List'!$B$142)),"LUNA_Dimming","Dimming_Capability_and_Range"))</f>
        <v/>
      </c>
      <c r="M796" s="100" t="e">
        <f>'Reported Performance Table'!#REF!</f>
        <v>#REF!</v>
      </c>
      <c r="N796" s="100" t="e">
        <f>'Reported Performance Table'!#REF!</f>
        <v>#REF!</v>
      </c>
      <c r="O796" s="100" t="e">
        <f>'Reported Performance Table'!#REF!</f>
        <v>#REF!</v>
      </c>
      <c r="P796" t="str">
        <f t="shared" si="25"/>
        <v>No</v>
      </c>
    </row>
    <row r="797" spans="1:16" x14ac:dyDescent="0.25">
      <c r="A797" s="54">
        <v>804</v>
      </c>
      <c r="B797" s="55"/>
      <c r="D797" s="21" t="e">
        <f>VLOOKUP('Reported Performance Table'!D797,'Master List'!$B$22:$C$41,2,FALSE)</f>
        <v>#N/A</v>
      </c>
      <c r="E797" t="e">
        <f>VLOOKUP('Reported Performance Table'!E797,'Master List'!$B$45:$C$143,2,FALSE)</f>
        <v>#N/A</v>
      </c>
      <c r="F797" t="e">
        <f>VLOOKUP('Reported Performance Table'!D797,'Master List'!$B$22:$D$42,3,FALSE)</f>
        <v>#N/A</v>
      </c>
      <c r="G797" s="92" t="e">
        <f>VLOOKUP('Reported Performance Table'!C797,'Master List'!$B$11:$D$19,3,FALSE)</f>
        <v>#N/A</v>
      </c>
      <c r="H797" t="e">
        <f t="shared" si="24"/>
        <v>#N/A</v>
      </c>
      <c r="I797" t="e">
        <f>IF(VLOOKUP('Reported Performance Table'!E797,'Master List'!$B$45:$D$143,3,FALSE)="","No",VLOOKUP('Reported Performance Table'!E797,'Master List'!$B$45:$D$143,3,FALSE))</f>
        <v>#N/A</v>
      </c>
      <c r="J797" s="164" t="str">
        <f>IF('Reported Performance Table'!E797="","",
  IF('Reported Performance Table'!F797="Yes",
   IF('Reported Performance Table'!G797="Premium","Premium_LUNA_CCT","LUNA_CCT"),
   IF('Reported Performance Table'!C797="Outdoor Luminaires",
    IF(OR('Reported Performance Table'!E797="Fuel Pump Canopy Luminaires",'Reported Performance Table'!E797="Sports Lighting"),
     IF('Reported Performance Table'!G797="Premium","Premium_Sports_and_Fuel_Pump_CCT", "Sports_and_Fuel_Pump_CCT"),
     IF('Reported Performance Table'!G797="Premium","Premium_Outdoor_CCT","Outdoor_CCT")),
    IF('Reported Performance Table'!G797="Premium","Premium_CCT","Reported_CCT"))))</f>
        <v/>
      </c>
      <c r="K797" t="str">
        <f>IF('Reported Performance Table'!E797="","",IF(J797="LUNA_CCT",VLOOKUP('Reported Performance Table'!E797,'Master List'!$B$45:$E$143,4,FALSE),"Reported_BUG"))</f>
        <v/>
      </c>
      <c r="L797" t="str">
        <f>IF('Reported Performance Table'!E797="","",IF(AND('Reported Performance Table'!$F797="Yes",OR('Reported Performance Table'!$E797='Master List'!$B$45,'Reported Performance Table'!$E797='Master List'!$B$46,'Reported Performance Table'!$E797='Master List'!$B$47,'Reported Performance Table'!$E797='Master List'!$B$49,'Reported Performance Table'!$E797='Master List'!$B$51,'Reported Performance Table'!$E797='Master List'!$B$115,'Reported Performance Table'!$E797='Master List'!$B$118,'Reported Performance Table'!$E797='Master List'!$B$142)),"LUNA_Dimming","Dimming_Capability_and_Range"))</f>
        <v/>
      </c>
      <c r="M797" s="100" t="e">
        <f>'Reported Performance Table'!#REF!</f>
        <v>#REF!</v>
      </c>
      <c r="N797" s="100" t="e">
        <f>'Reported Performance Table'!#REF!</f>
        <v>#REF!</v>
      </c>
      <c r="O797" s="100" t="e">
        <f>'Reported Performance Table'!#REF!</f>
        <v>#REF!</v>
      </c>
      <c r="P797" t="str">
        <f t="shared" si="25"/>
        <v>No</v>
      </c>
    </row>
    <row r="798" spans="1:16" x14ac:dyDescent="0.25">
      <c r="A798" s="54">
        <v>805</v>
      </c>
      <c r="B798" s="55"/>
      <c r="D798" s="21" t="e">
        <f>VLOOKUP('Reported Performance Table'!D798,'Master List'!$B$22:$C$41,2,FALSE)</f>
        <v>#N/A</v>
      </c>
      <c r="E798" t="e">
        <f>VLOOKUP('Reported Performance Table'!E798,'Master List'!$B$45:$C$143,2,FALSE)</f>
        <v>#N/A</v>
      </c>
      <c r="F798" t="e">
        <f>VLOOKUP('Reported Performance Table'!D798,'Master List'!$B$22:$D$42,3,FALSE)</f>
        <v>#N/A</v>
      </c>
      <c r="G798" s="92" t="e">
        <f>VLOOKUP('Reported Performance Table'!C798,'Master List'!$B$11:$D$19,3,FALSE)</f>
        <v>#N/A</v>
      </c>
      <c r="H798" t="e">
        <f t="shared" si="24"/>
        <v>#N/A</v>
      </c>
      <c r="I798" t="e">
        <f>IF(VLOOKUP('Reported Performance Table'!E798,'Master List'!$B$45:$D$143,3,FALSE)="","No",VLOOKUP('Reported Performance Table'!E798,'Master List'!$B$45:$D$143,3,FALSE))</f>
        <v>#N/A</v>
      </c>
      <c r="J798" s="164" t="str">
        <f>IF('Reported Performance Table'!E798="","",
  IF('Reported Performance Table'!F798="Yes",
   IF('Reported Performance Table'!G798="Premium","Premium_LUNA_CCT","LUNA_CCT"),
   IF('Reported Performance Table'!C798="Outdoor Luminaires",
    IF(OR('Reported Performance Table'!E798="Fuel Pump Canopy Luminaires",'Reported Performance Table'!E798="Sports Lighting"),
     IF('Reported Performance Table'!G798="Premium","Premium_Sports_and_Fuel_Pump_CCT", "Sports_and_Fuel_Pump_CCT"),
     IF('Reported Performance Table'!G798="Premium","Premium_Outdoor_CCT","Outdoor_CCT")),
    IF('Reported Performance Table'!G798="Premium","Premium_CCT","Reported_CCT"))))</f>
        <v/>
      </c>
      <c r="K798" t="str">
        <f>IF('Reported Performance Table'!E798="","",IF(J798="LUNA_CCT",VLOOKUP('Reported Performance Table'!E798,'Master List'!$B$45:$E$143,4,FALSE),"Reported_BUG"))</f>
        <v/>
      </c>
      <c r="L798" t="str">
        <f>IF('Reported Performance Table'!E798="","",IF(AND('Reported Performance Table'!$F798="Yes",OR('Reported Performance Table'!$E798='Master List'!$B$45,'Reported Performance Table'!$E798='Master List'!$B$46,'Reported Performance Table'!$E798='Master List'!$B$47,'Reported Performance Table'!$E798='Master List'!$B$49,'Reported Performance Table'!$E798='Master List'!$B$51,'Reported Performance Table'!$E798='Master List'!$B$115,'Reported Performance Table'!$E798='Master List'!$B$118,'Reported Performance Table'!$E798='Master List'!$B$142)),"LUNA_Dimming","Dimming_Capability_and_Range"))</f>
        <v/>
      </c>
      <c r="M798" s="100" t="e">
        <f>'Reported Performance Table'!#REF!</f>
        <v>#REF!</v>
      </c>
      <c r="N798" s="100" t="e">
        <f>'Reported Performance Table'!#REF!</f>
        <v>#REF!</v>
      </c>
      <c r="O798" s="100" t="e">
        <f>'Reported Performance Table'!#REF!</f>
        <v>#REF!</v>
      </c>
      <c r="P798" t="str">
        <f t="shared" si="25"/>
        <v>No</v>
      </c>
    </row>
    <row r="799" spans="1:16" x14ac:dyDescent="0.25">
      <c r="A799" s="54">
        <v>806</v>
      </c>
      <c r="B799" s="55"/>
      <c r="D799" s="21" t="e">
        <f>VLOOKUP('Reported Performance Table'!D799,'Master List'!$B$22:$C$41,2,FALSE)</f>
        <v>#N/A</v>
      </c>
      <c r="E799" t="e">
        <f>VLOOKUP('Reported Performance Table'!E799,'Master List'!$B$45:$C$143,2,FALSE)</f>
        <v>#N/A</v>
      </c>
      <c r="F799" t="e">
        <f>VLOOKUP('Reported Performance Table'!D799,'Master List'!$B$22:$D$42,3,FALSE)</f>
        <v>#N/A</v>
      </c>
      <c r="G799" s="92" t="e">
        <f>VLOOKUP('Reported Performance Table'!C799,'Master List'!$B$11:$D$19,3,FALSE)</f>
        <v>#N/A</v>
      </c>
      <c r="H799" t="e">
        <f t="shared" si="24"/>
        <v>#N/A</v>
      </c>
      <c r="I799" t="e">
        <f>IF(VLOOKUP('Reported Performance Table'!E799,'Master List'!$B$45:$D$143,3,FALSE)="","No",VLOOKUP('Reported Performance Table'!E799,'Master List'!$B$45:$D$143,3,FALSE))</f>
        <v>#N/A</v>
      </c>
      <c r="J799" s="164" t="str">
        <f>IF('Reported Performance Table'!E799="","",
  IF('Reported Performance Table'!F799="Yes",
   IF('Reported Performance Table'!G799="Premium","Premium_LUNA_CCT","LUNA_CCT"),
   IF('Reported Performance Table'!C799="Outdoor Luminaires",
    IF(OR('Reported Performance Table'!E799="Fuel Pump Canopy Luminaires",'Reported Performance Table'!E799="Sports Lighting"),
     IF('Reported Performance Table'!G799="Premium","Premium_Sports_and_Fuel_Pump_CCT", "Sports_and_Fuel_Pump_CCT"),
     IF('Reported Performance Table'!G799="Premium","Premium_Outdoor_CCT","Outdoor_CCT")),
    IF('Reported Performance Table'!G799="Premium","Premium_CCT","Reported_CCT"))))</f>
        <v/>
      </c>
      <c r="K799" t="str">
        <f>IF('Reported Performance Table'!E799="","",IF(J799="LUNA_CCT",VLOOKUP('Reported Performance Table'!E799,'Master List'!$B$45:$E$143,4,FALSE),"Reported_BUG"))</f>
        <v/>
      </c>
      <c r="L799" t="str">
        <f>IF('Reported Performance Table'!E799="","",IF(AND('Reported Performance Table'!$F799="Yes",OR('Reported Performance Table'!$E799='Master List'!$B$45,'Reported Performance Table'!$E799='Master List'!$B$46,'Reported Performance Table'!$E799='Master List'!$B$47,'Reported Performance Table'!$E799='Master List'!$B$49,'Reported Performance Table'!$E799='Master List'!$B$51,'Reported Performance Table'!$E799='Master List'!$B$115,'Reported Performance Table'!$E799='Master List'!$B$118,'Reported Performance Table'!$E799='Master List'!$B$142)),"LUNA_Dimming","Dimming_Capability_and_Range"))</f>
        <v/>
      </c>
      <c r="M799" s="100" t="e">
        <f>'Reported Performance Table'!#REF!</f>
        <v>#REF!</v>
      </c>
      <c r="N799" s="100" t="e">
        <f>'Reported Performance Table'!#REF!</f>
        <v>#REF!</v>
      </c>
      <c r="O799" s="100" t="e">
        <f>'Reported Performance Table'!#REF!</f>
        <v>#REF!</v>
      </c>
      <c r="P799" t="str">
        <f t="shared" si="25"/>
        <v>No</v>
      </c>
    </row>
    <row r="800" spans="1:16" x14ac:dyDescent="0.25">
      <c r="A800" s="54">
        <v>807</v>
      </c>
      <c r="B800" s="55"/>
      <c r="D800" s="21" t="e">
        <f>VLOOKUP('Reported Performance Table'!D800,'Master List'!$B$22:$C$41,2,FALSE)</f>
        <v>#N/A</v>
      </c>
      <c r="E800" t="e">
        <f>VLOOKUP('Reported Performance Table'!E800,'Master List'!$B$45:$C$143,2,FALSE)</f>
        <v>#N/A</v>
      </c>
      <c r="F800" t="e">
        <f>VLOOKUP('Reported Performance Table'!D800,'Master List'!$B$22:$D$42,3,FALSE)</f>
        <v>#N/A</v>
      </c>
      <c r="G800" s="92" t="e">
        <f>VLOOKUP('Reported Performance Table'!C800,'Master List'!$B$11:$D$19,3,FALSE)</f>
        <v>#N/A</v>
      </c>
      <c r="H800" t="e">
        <f t="shared" si="24"/>
        <v>#N/A</v>
      </c>
      <c r="I800" t="e">
        <f>IF(VLOOKUP('Reported Performance Table'!E800,'Master List'!$B$45:$D$143,3,FALSE)="","No",VLOOKUP('Reported Performance Table'!E800,'Master List'!$B$45:$D$143,3,FALSE))</f>
        <v>#N/A</v>
      </c>
      <c r="J800" s="164" t="str">
        <f>IF('Reported Performance Table'!E800="","",
  IF('Reported Performance Table'!F800="Yes",
   IF('Reported Performance Table'!G800="Premium","Premium_LUNA_CCT","LUNA_CCT"),
   IF('Reported Performance Table'!C800="Outdoor Luminaires",
    IF(OR('Reported Performance Table'!E800="Fuel Pump Canopy Luminaires",'Reported Performance Table'!E800="Sports Lighting"),
     IF('Reported Performance Table'!G800="Premium","Premium_Sports_and_Fuel_Pump_CCT", "Sports_and_Fuel_Pump_CCT"),
     IF('Reported Performance Table'!G800="Premium","Premium_Outdoor_CCT","Outdoor_CCT")),
    IF('Reported Performance Table'!G800="Premium","Premium_CCT","Reported_CCT"))))</f>
        <v/>
      </c>
      <c r="K800" t="str">
        <f>IF('Reported Performance Table'!E800="","",IF(J800="LUNA_CCT",VLOOKUP('Reported Performance Table'!E800,'Master List'!$B$45:$E$143,4,FALSE),"Reported_BUG"))</f>
        <v/>
      </c>
      <c r="L800" t="str">
        <f>IF('Reported Performance Table'!E800="","",IF(AND('Reported Performance Table'!$F800="Yes",OR('Reported Performance Table'!$E800='Master List'!$B$45,'Reported Performance Table'!$E800='Master List'!$B$46,'Reported Performance Table'!$E800='Master List'!$B$47,'Reported Performance Table'!$E800='Master List'!$B$49,'Reported Performance Table'!$E800='Master List'!$B$51,'Reported Performance Table'!$E800='Master List'!$B$115,'Reported Performance Table'!$E800='Master List'!$B$118,'Reported Performance Table'!$E800='Master List'!$B$142)),"LUNA_Dimming","Dimming_Capability_and_Range"))</f>
        <v/>
      </c>
      <c r="M800" s="100" t="e">
        <f>'Reported Performance Table'!#REF!</f>
        <v>#REF!</v>
      </c>
      <c r="N800" s="100" t="e">
        <f>'Reported Performance Table'!#REF!</f>
        <v>#REF!</v>
      </c>
      <c r="O800" s="100" t="e">
        <f>'Reported Performance Table'!#REF!</f>
        <v>#REF!</v>
      </c>
      <c r="P800" t="str">
        <f t="shared" si="25"/>
        <v>No</v>
      </c>
    </row>
    <row r="801" spans="1:16" x14ac:dyDescent="0.25">
      <c r="A801" s="54">
        <v>808</v>
      </c>
      <c r="B801" s="55"/>
      <c r="D801" s="21" t="e">
        <f>VLOOKUP('Reported Performance Table'!D801,'Master List'!$B$22:$C$41,2,FALSE)</f>
        <v>#N/A</v>
      </c>
      <c r="E801" t="e">
        <f>VLOOKUP('Reported Performance Table'!E801,'Master List'!$B$45:$C$143,2,FALSE)</f>
        <v>#N/A</v>
      </c>
      <c r="F801" t="e">
        <f>VLOOKUP('Reported Performance Table'!D801,'Master List'!$B$22:$D$42,3,FALSE)</f>
        <v>#N/A</v>
      </c>
      <c r="G801" s="92" t="e">
        <f>VLOOKUP('Reported Performance Table'!C801,'Master List'!$B$11:$D$19,3,FALSE)</f>
        <v>#N/A</v>
      </c>
      <c r="H801" t="e">
        <f t="shared" si="24"/>
        <v>#N/A</v>
      </c>
      <c r="I801" t="e">
        <f>IF(VLOOKUP('Reported Performance Table'!E801,'Master List'!$B$45:$D$143,3,FALSE)="","No",VLOOKUP('Reported Performance Table'!E801,'Master List'!$B$45:$D$143,3,FALSE))</f>
        <v>#N/A</v>
      </c>
      <c r="J801" s="164" t="str">
        <f>IF('Reported Performance Table'!E801="","",
  IF('Reported Performance Table'!F801="Yes",
   IF('Reported Performance Table'!G801="Premium","Premium_LUNA_CCT","LUNA_CCT"),
   IF('Reported Performance Table'!C801="Outdoor Luminaires",
    IF(OR('Reported Performance Table'!E801="Fuel Pump Canopy Luminaires",'Reported Performance Table'!E801="Sports Lighting"),
     IF('Reported Performance Table'!G801="Premium","Premium_Sports_and_Fuel_Pump_CCT", "Sports_and_Fuel_Pump_CCT"),
     IF('Reported Performance Table'!G801="Premium","Premium_Outdoor_CCT","Outdoor_CCT")),
    IF('Reported Performance Table'!G801="Premium","Premium_CCT","Reported_CCT"))))</f>
        <v/>
      </c>
      <c r="K801" t="str">
        <f>IF('Reported Performance Table'!E801="","",IF(J801="LUNA_CCT",VLOOKUP('Reported Performance Table'!E801,'Master List'!$B$45:$E$143,4,FALSE),"Reported_BUG"))</f>
        <v/>
      </c>
      <c r="L801" t="str">
        <f>IF('Reported Performance Table'!E801="","",IF(AND('Reported Performance Table'!$F801="Yes",OR('Reported Performance Table'!$E801='Master List'!$B$45,'Reported Performance Table'!$E801='Master List'!$B$46,'Reported Performance Table'!$E801='Master List'!$B$47,'Reported Performance Table'!$E801='Master List'!$B$49,'Reported Performance Table'!$E801='Master List'!$B$51,'Reported Performance Table'!$E801='Master List'!$B$115,'Reported Performance Table'!$E801='Master List'!$B$118,'Reported Performance Table'!$E801='Master List'!$B$142)),"LUNA_Dimming","Dimming_Capability_and_Range"))</f>
        <v/>
      </c>
      <c r="M801" s="100" t="e">
        <f>'Reported Performance Table'!#REF!</f>
        <v>#REF!</v>
      </c>
      <c r="N801" s="100" t="e">
        <f>'Reported Performance Table'!#REF!</f>
        <v>#REF!</v>
      </c>
      <c r="O801" s="100" t="e">
        <f>'Reported Performance Table'!#REF!</f>
        <v>#REF!</v>
      </c>
      <c r="P801" t="str">
        <f t="shared" si="25"/>
        <v>No</v>
      </c>
    </row>
    <row r="802" spans="1:16" x14ac:dyDescent="0.25">
      <c r="A802" s="54">
        <v>809</v>
      </c>
      <c r="B802" s="55"/>
      <c r="D802" s="21" t="e">
        <f>VLOOKUP('Reported Performance Table'!D802,'Master List'!$B$22:$C$41,2,FALSE)</f>
        <v>#N/A</v>
      </c>
      <c r="E802" t="e">
        <f>VLOOKUP('Reported Performance Table'!E802,'Master List'!$B$45:$C$143,2,FALSE)</f>
        <v>#N/A</v>
      </c>
      <c r="F802" t="e">
        <f>VLOOKUP('Reported Performance Table'!D802,'Master List'!$B$22:$D$42,3,FALSE)</f>
        <v>#N/A</v>
      </c>
      <c r="G802" s="92" t="e">
        <f>VLOOKUP('Reported Performance Table'!C802,'Master List'!$B$11:$D$19,3,FALSE)</f>
        <v>#N/A</v>
      </c>
      <c r="H802" t="e">
        <f t="shared" si="24"/>
        <v>#N/A</v>
      </c>
      <c r="I802" t="e">
        <f>IF(VLOOKUP('Reported Performance Table'!E802,'Master List'!$B$45:$D$143,3,FALSE)="","No",VLOOKUP('Reported Performance Table'!E802,'Master List'!$B$45:$D$143,3,FALSE))</f>
        <v>#N/A</v>
      </c>
      <c r="J802" s="164" t="str">
        <f>IF('Reported Performance Table'!E802="","",
  IF('Reported Performance Table'!F802="Yes",
   IF('Reported Performance Table'!G802="Premium","Premium_LUNA_CCT","LUNA_CCT"),
   IF('Reported Performance Table'!C802="Outdoor Luminaires",
    IF(OR('Reported Performance Table'!E802="Fuel Pump Canopy Luminaires",'Reported Performance Table'!E802="Sports Lighting"),
     IF('Reported Performance Table'!G802="Premium","Premium_Sports_and_Fuel_Pump_CCT", "Sports_and_Fuel_Pump_CCT"),
     IF('Reported Performance Table'!G802="Premium","Premium_Outdoor_CCT","Outdoor_CCT")),
    IF('Reported Performance Table'!G802="Premium","Premium_CCT","Reported_CCT"))))</f>
        <v/>
      </c>
      <c r="K802" t="str">
        <f>IF('Reported Performance Table'!E802="","",IF(J802="LUNA_CCT",VLOOKUP('Reported Performance Table'!E802,'Master List'!$B$45:$E$143,4,FALSE),"Reported_BUG"))</f>
        <v/>
      </c>
      <c r="L802" t="str">
        <f>IF('Reported Performance Table'!E802="","",IF(AND('Reported Performance Table'!$F802="Yes",OR('Reported Performance Table'!$E802='Master List'!$B$45,'Reported Performance Table'!$E802='Master List'!$B$46,'Reported Performance Table'!$E802='Master List'!$B$47,'Reported Performance Table'!$E802='Master List'!$B$49,'Reported Performance Table'!$E802='Master List'!$B$51,'Reported Performance Table'!$E802='Master List'!$B$115,'Reported Performance Table'!$E802='Master List'!$B$118,'Reported Performance Table'!$E802='Master List'!$B$142)),"LUNA_Dimming","Dimming_Capability_and_Range"))</f>
        <v/>
      </c>
      <c r="M802" s="100" t="e">
        <f>'Reported Performance Table'!#REF!</f>
        <v>#REF!</v>
      </c>
      <c r="N802" s="100" t="e">
        <f>'Reported Performance Table'!#REF!</f>
        <v>#REF!</v>
      </c>
      <c r="O802" s="100" t="e">
        <f>'Reported Performance Table'!#REF!</f>
        <v>#REF!</v>
      </c>
      <c r="P802" t="str">
        <f t="shared" si="25"/>
        <v>No</v>
      </c>
    </row>
    <row r="803" spans="1:16" x14ac:dyDescent="0.25">
      <c r="A803" s="54">
        <v>810</v>
      </c>
      <c r="B803" s="55"/>
      <c r="D803" s="21" t="e">
        <f>VLOOKUP('Reported Performance Table'!D803,'Master List'!$B$22:$C$41,2,FALSE)</f>
        <v>#N/A</v>
      </c>
      <c r="E803" t="e">
        <f>VLOOKUP('Reported Performance Table'!E803,'Master List'!$B$45:$C$143,2,FALSE)</f>
        <v>#N/A</v>
      </c>
      <c r="F803" t="e">
        <f>VLOOKUP('Reported Performance Table'!D803,'Master List'!$B$22:$D$42,3,FALSE)</f>
        <v>#N/A</v>
      </c>
      <c r="G803" s="92" t="e">
        <f>VLOOKUP('Reported Performance Table'!C803,'Master List'!$B$11:$D$19,3,FALSE)</f>
        <v>#N/A</v>
      </c>
      <c r="H803" t="e">
        <f t="shared" si="24"/>
        <v>#N/A</v>
      </c>
      <c r="I803" t="e">
        <f>IF(VLOOKUP('Reported Performance Table'!E803,'Master List'!$B$45:$D$143,3,FALSE)="","No",VLOOKUP('Reported Performance Table'!E803,'Master List'!$B$45:$D$143,3,FALSE))</f>
        <v>#N/A</v>
      </c>
      <c r="J803" s="164" t="str">
        <f>IF('Reported Performance Table'!E803="","",
  IF('Reported Performance Table'!F803="Yes",
   IF('Reported Performance Table'!G803="Premium","Premium_LUNA_CCT","LUNA_CCT"),
   IF('Reported Performance Table'!C803="Outdoor Luminaires",
    IF(OR('Reported Performance Table'!E803="Fuel Pump Canopy Luminaires",'Reported Performance Table'!E803="Sports Lighting"),
     IF('Reported Performance Table'!G803="Premium","Premium_Sports_and_Fuel_Pump_CCT", "Sports_and_Fuel_Pump_CCT"),
     IF('Reported Performance Table'!G803="Premium","Premium_Outdoor_CCT","Outdoor_CCT")),
    IF('Reported Performance Table'!G803="Premium","Premium_CCT","Reported_CCT"))))</f>
        <v/>
      </c>
      <c r="K803" t="str">
        <f>IF('Reported Performance Table'!E803="","",IF(J803="LUNA_CCT",VLOOKUP('Reported Performance Table'!E803,'Master List'!$B$45:$E$143,4,FALSE),"Reported_BUG"))</f>
        <v/>
      </c>
      <c r="L803" t="str">
        <f>IF('Reported Performance Table'!E803="","",IF(AND('Reported Performance Table'!$F803="Yes",OR('Reported Performance Table'!$E803='Master List'!$B$45,'Reported Performance Table'!$E803='Master List'!$B$46,'Reported Performance Table'!$E803='Master List'!$B$47,'Reported Performance Table'!$E803='Master List'!$B$49,'Reported Performance Table'!$E803='Master List'!$B$51,'Reported Performance Table'!$E803='Master List'!$B$115,'Reported Performance Table'!$E803='Master List'!$B$118,'Reported Performance Table'!$E803='Master List'!$B$142)),"LUNA_Dimming","Dimming_Capability_and_Range"))</f>
        <v/>
      </c>
      <c r="M803" s="100" t="e">
        <f>'Reported Performance Table'!#REF!</f>
        <v>#REF!</v>
      </c>
      <c r="N803" s="100" t="e">
        <f>'Reported Performance Table'!#REF!</f>
        <v>#REF!</v>
      </c>
      <c r="O803" s="100" t="e">
        <f>'Reported Performance Table'!#REF!</f>
        <v>#REF!</v>
      </c>
      <c r="P803" t="str">
        <f t="shared" si="25"/>
        <v>No</v>
      </c>
    </row>
    <row r="804" spans="1:16" x14ac:dyDescent="0.25">
      <c r="A804" s="54">
        <v>811</v>
      </c>
      <c r="B804" s="55"/>
      <c r="D804" s="21" t="e">
        <f>VLOOKUP('Reported Performance Table'!D804,'Master List'!$B$22:$C$41,2,FALSE)</f>
        <v>#N/A</v>
      </c>
      <c r="E804" t="e">
        <f>VLOOKUP('Reported Performance Table'!E804,'Master List'!$B$45:$C$143,2,FALSE)</f>
        <v>#N/A</v>
      </c>
      <c r="F804" t="e">
        <f>VLOOKUP('Reported Performance Table'!D804,'Master List'!$B$22:$D$42,3,FALSE)</f>
        <v>#N/A</v>
      </c>
      <c r="G804" s="92" t="e">
        <f>VLOOKUP('Reported Performance Table'!C804,'Master List'!$B$11:$D$19,3,FALSE)</f>
        <v>#N/A</v>
      </c>
      <c r="H804" t="e">
        <f t="shared" si="24"/>
        <v>#N/A</v>
      </c>
      <c r="I804" t="e">
        <f>IF(VLOOKUP('Reported Performance Table'!E804,'Master List'!$B$45:$D$143,3,FALSE)="","No",VLOOKUP('Reported Performance Table'!E804,'Master List'!$B$45:$D$143,3,FALSE))</f>
        <v>#N/A</v>
      </c>
      <c r="J804" s="164" t="str">
        <f>IF('Reported Performance Table'!E804="","",
  IF('Reported Performance Table'!F804="Yes",
   IF('Reported Performance Table'!G804="Premium","Premium_LUNA_CCT","LUNA_CCT"),
   IF('Reported Performance Table'!C804="Outdoor Luminaires",
    IF(OR('Reported Performance Table'!E804="Fuel Pump Canopy Luminaires",'Reported Performance Table'!E804="Sports Lighting"),
     IF('Reported Performance Table'!G804="Premium","Premium_Sports_and_Fuel_Pump_CCT", "Sports_and_Fuel_Pump_CCT"),
     IF('Reported Performance Table'!G804="Premium","Premium_Outdoor_CCT","Outdoor_CCT")),
    IF('Reported Performance Table'!G804="Premium","Premium_CCT","Reported_CCT"))))</f>
        <v/>
      </c>
      <c r="K804" t="str">
        <f>IF('Reported Performance Table'!E804="","",IF(J804="LUNA_CCT",VLOOKUP('Reported Performance Table'!E804,'Master List'!$B$45:$E$143,4,FALSE),"Reported_BUG"))</f>
        <v/>
      </c>
      <c r="L804" t="str">
        <f>IF('Reported Performance Table'!E804="","",IF(AND('Reported Performance Table'!$F804="Yes",OR('Reported Performance Table'!$E804='Master List'!$B$45,'Reported Performance Table'!$E804='Master List'!$B$46,'Reported Performance Table'!$E804='Master List'!$B$47,'Reported Performance Table'!$E804='Master List'!$B$49,'Reported Performance Table'!$E804='Master List'!$B$51,'Reported Performance Table'!$E804='Master List'!$B$115,'Reported Performance Table'!$E804='Master List'!$B$118,'Reported Performance Table'!$E804='Master List'!$B$142)),"LUNA_Dimming","Dimming_Capability_and_Range"))</f>
        <v/>
      </c>
      <c r="M804" s="100" t="e">
        <f>'Reported Performance Table'!#REF!</f>
        <v>#REF!</v>
      </c>
      <c r="N804" s="100" t="e">
        <f>'Reported Performance Table'!#REF!</f>
        <v>#REF!</v>
      </c>
      <c r="O804" s="100" t="e">
        <f>'Reported Performance Table'!#REF!</f>
        <v>#REF!</v>
      </c>
      <c r="P804" t="str">
        <f t="shared" si="25"/>
        <v>No</v>
      </c>
    </row>
    <row r="805" spans="1:16" x14ac:dyDescent="0.25">
      <c r="A805" s="54">
        <v>812</v>
      </c>
      <c r="B805" s="55"/>
      <c r="D805" s="21" t="e">
        <f>VLOOKUP('Reported Performance Table'!D805,'Master List'!$B$22:$C$41,2,FALSE)</f>
        <v>#N/A</v>
      </c>
      <c r="E805" t="e">
        <f>VLOOKUP('Reported Performance Table'!E805,'Master List'!$B$45:$C$143,2,FALSE)</f>
        <v>#N/A</v>
      </c>
      <c r="F805" t="e">
        <f>VLOOKUP('Reported Performance Table'!D805,'Master List'!$B$22:$D$42,3,FALSE)</f>
        <v>#N/A</v>
      </c>
      <c r="G805" s="92" t="e">
        <f>VLOOKUP('Reported Performance Table'!C805,'Master List'!$B$11:$D$19,3,FALSE)</f>
        <v>#N/A</v>
      </c>
      <c r="H805" t="e">
        <f t="shared" si="24"/>
        <v>#N/A</v>
      </c>
      <c r="I805" t="e">
        <f>IF(VLOOKUP('Reported Performance Table'!E805,'Master List'!$B$45:$D$143,3,FALSE)="","No",VLOOKUP('Reported Performance Table'!E805,'Master List'!$B$45:$D$143,3,FALSE))</f>
        <v>#N/A</v>
      </c>
      <c r="J805" s="164" t="str">
        <f>IF('Reported Performance Table'!E805="","",
  IF('Reported Performance Table'!F805="Yes",
   IF('Reported Performance Table'!G805="Premium","Premium_LUNA_CCT","LUNA_CCT"),
   IF('Reported Performance Table'!C805="Outdoor Luminaires",
    IF(OR('Reported Performance Table'!E805="Fuel Pump Canopy Luminaires",'Reported Performance Table'!E805="Sports Lighting"),
     IF('Reported Performance Table'!G805="Premium","Premium_Sports_and_Fuel_Pump_CCT", "Sports_and_Fuel_Pump_CCT"),
     IF('Reported Performance Table'!G805="Premium","Premium_Outdoor_CCT","Outdoor_CCT")),
    IF('Reported Performance Table'!G805="Premium","Premium_CCT","Reported_CCT"))))</f>
        <v/>
      </c>
      <c r="K805" t="str">
        <f>IF('Reported Performance Table'!E805="","",IF(J805="LUNA_CCT",VLOOKUP('Reported Performance Table'!E805,'Master List'!$B$45:$E$143,4,FALSE),"Reported_BUG"))</f>
        <v/>
      </c>
      <c r="L805" t="str">
        <f>IF('Reported Performance Table'!E805="","",IF(AND('Reported Performance Table'!$F805="Yes",OR('Reported Performance Table'!$E805='Master List'!$B$45,'Reported Performance Table'!$E805='Master List'!$B$46,'Reported Performance Table'!$E805='Master List'!$B$47,'Reported Performance Table'!$E805='Master List'!$B$49,'Reported Performance Table'!$E805='Master List'!$B$51,'Reported Performance Table'!$E805='Master List'!$B$115,'Reported Performance Table'!$E805='Master List'!$B$118,'Reported Performance Table'!$E805='Master List'!$B$142)),"LUNA_Dimming","Dimming_Capability_and_Range"))</f>
        <v/>
      </c>
      <c r="M805" s="100" t="e">
        <f>'Reported Performance Table'!#REF!</f>
        <v>#REF!</v>
      </c>
      <c r="N805" s="100" t="e">
        <f>'Reported Performance Table'!#REF!</f>
        <v>#REF!</v>
      </c>
      <c r="O805" s="100" t="e">
        <f>'Reported Performance Table'!#REF!</f>
        <v>#REF!</v>
      </c>
      <c r="P805" t="str">
        <f t="shared" si="25"/>
        <v>No</v>
      </c>
    </row>
    <row r="806" spans="1:16" x14ac:dyDescent="0.25">
      <c r="A806" s="54">
        <v>813</v>
      </c>
      <c r="B806" s="55"/>
      <c r="D806" s="21" t="e">
        <f>VLOOKUP('Reported Performance Table'!D806,'Master List'!$B$22:$C$41,2,FALSE)</f>
        <v>#N/A</v>
      </c>
      <c r="E806" t="e">
        <f>VLOOKUP('Reported Performance Table'!E806,'Master List'!$B$45:$C$143,2,FALSE)</f>
        <v>#N/A</v>
      </c>
      <c r="F806" t="e">
        <f>VLOOKUP('Reported Performance Table'!D806,'Master List'!$B$22:$D$42,3,FALSE)</f>
        <v>#N/A</v>
      </c>
      <c r="G806" s="92" t="e">
        <f>VLOOKUP('Reported Performance Table'!C806,'Master List'!$B$11:$D$19,3,FALSE)</f>
        <v>#N/A</v>
      </c>
      <c r="H806" t="e">
        <f t="shared" si="24"/>
        <v>#N/A</v>
      </c>
      <c r="I806" t="e">
        <f>IF(VLOOKUP('Reported Performance Table'!E806,'Master List'!$B$45:$D$143,3,FALSE)="","No",VLOOKUP('Reported Performance Table'!E806,'Master List'!$B$45:$D$143,3,FALSE))</f>
        <v>#N/A</v>
      </c>
      <c r="J806" s="164" t="str">
        <f>IF('Reported Performance Table'!E806="","",
  IF('Reported Performance Table'!F806="Yes",
   IF('Reported Performance Table'!G806="Premium","Premium_LUNA_CCT","LUNA_CCT"),
   IF('Reported Performance Table'!C806="Outdoor Luminaires",
    IF(OR('Reported Performance Table'!E806="Fuel Pump Canopy Luminaires",'Reported Performance Table'!E806="Sports Lighting"),
     IF('Reported Performance Table'!G806="Premium","Premium_Sports_and_Fuel_Pump_CCT", "Sports_and_Fuel_Pump_CCT"),
     IF('Reported Performance Table'!G806="Premium","Premium_Outdoor_CCT","Outdoor_CCT")),
    IF('Reported Performance Table'!G806="Premium","Premium_CCT","Reported_CCT"))))</f>
        <v/>
      </c>
      <c r="K806" t="str">
        <f>IF('Reported Performance Table'!E806="","",IF(J806="LUNA_CCT",VLOOKUP('Reported Performance Table'!E806,'Master List'!$B$45:$E$143,4,FALSE),"Reported_BUG"))</f>
        <v/>
      </c>
      <c r="L806" t="str">
        <f>IF('Reported Performance Table'!E806="","",IF(AND('Reported Performance Table'!$F806="Yes",OR('Reported Performance Table'!$E806='Master List'!$B$45,'Reported Performance Table'!$E806='Master List'!$B$46,'Reported Performance Table'!$E806='Master List'!$B$47,'Reported Performance Table'!$E806='Master List'!$B$49,'Reported Performance Table'!$E806='Master List'!$B$51,'Reported Performance Table'!$E806='Master List'!$B$115,'Reported Performance Table'!$E806='Master List'!$B$118,'Reported Performance Table'!$E806='Master List'!$B$142)),"LUNA_Dimming","Dimming_Capability_and_Range"))</f>
        <v/>
      </c>
      <c r="M806" s="100" t="e">
        <f>'Reported Performance Table'!#REF!</f>
        <v>#REF!</v>
      </c>
      <c r="N806" s="100" t="e">
        <f>'Reported Performance Table'!#REF!</f>
        <v>#REF!</v>
      </c>
      <c r="O806" s="100" t="e">
        <f>'Reported Performance Table'!#REF!</f>
        <v>#REF!</v>
      </c>
      <c r="P806" t="str">
        <f t="shared" si="25"/>
        <v>No</v>
      </c>
    </row>
    <row r="807" spans="1:16" x14ac:dyDescent="0.25">
      <c r="A807" s="54">
        <v>814</v>
      </c>
      <c r="B807" s="55"/>
      <c r="D807" s="21" t="e">
        <f>VLOOKUP('Reported Performance Table'!D807,'Master List'!$B$22:$C$41,2,FALSE)</f>
        <v>#N/A</v>
      </c>
      <c r="E807" t="e">
        <f>VLOOKUP('Reported Performance Table'!E807,'Master List'!$B$45:$C$143,2,FALSE)</f>
        <v>#N/A</v>
      </c>
      <c r="F807" t="e">
        <f>VLOOKUP('Reported Performance Table'!D807,'Master List'!$B$22:$D$42,3,FALSE)</f>
        <v>#N/A</v>
      </c>
      <c r="G807" s="92" t="e">
        <f>VLOOKUP('Reported Performance Table'!C807,'Master List'!$B$11:$D$19,3,FALSE)</f>
        <v>#N/A</v>
      </c>
      <c r="H807" t="e">
        <f t="shared" si="24"/>
        <v>#N/A</v>
      </c>
      <c r="I807" t="e">
        <f>IF(VLOOKUP('Reported Performance Table'!E807,'Master List'!$B$45:$D$143,3,FALSE)="","No",VLOOKUP('Reported Performance Table'!E807,'Master List'!$B$45:$D$143,3,FALSE))</f>
        <v>#N/A</v>
      </c>
      <c r="J807" s="164" t="str">
        <f>IF('Reported Performance Table'!E807="","",
  IF('Reported Performance Table'!F807="Yes",
   IF('Reported Performance Table'!G807="Premium","Premium_LUNA_CCT","LUNA_CCT"),
   IF('Reported Performance Table'!C807="Outdoor Luminaires",
    IF(OR('Reported Performance Table'!E807="Fuel Pump Canopy Luminaires",'Reported Performance Table'!E807="Sports Lighting"),
     IF('Reported Performance Table'!G807="Premium","Premium_Sports_and_Fuel_Pump_CCT", "Sports_and_Fuel_Pump_CCT"),
     IF('Reported Performance Table'!G807="Premium","Premium_Outdoor_CCT","Outdoor_CCT")),
    IF('Reported Performance Table'!G807="Premium","Premium_CCT","Reported_CCT"))))</f>
        <v/>
      </c>
      <c r="K807" t="str">
        <f>IF('Reported Performance Table'!E807="","",IF(J807="LUNA_CCT",VLOOKUP('Reported Performance Table'!E807,'Master List'!$B$45:$E$143,4,FALSE),"Reported_BUG"))</f>
        <v/>
      </c>
      <c r="L807" t="str">
        <f>IF('Reported Performance Table'!E807="","",IF(AND('Reported Performance Table'!$F807="Yes",OR('Reported Performance Table'!$E807='Master List'!$B$45,'Reported Performance Table'!$E807='Master List'!$B$46,'Reported Performance Table'!$E807='Master List'!$B$47,'Reported Performance Table'!$E807='Master List'!$B$49,'Reported Performance Table'!$E807='Master List'!$B$51,'Reported Performance Table'!$E807='Master List'!$B$115,'Reported Performance Table'!$E807='Master List'!$B$118,'Reported Performance Table'!$E807='Master List'!$B$142)),"LUNA_Dimming","Dimming_Capability_and_Range"))</f>
        <v/>
      </c>
      <c r="M807" s="100" t="e">
        <f>'Reported Performance Table'!#REF!</f>
        <v>#REF!</v>
      </c>
      <c r="N807" s="100" t="e">
        <f>'Reported Performance Table'!#REF!</f>
        <v>#REF!</v>
      </c>
      <c r="O807" s="100" t="e">
        <f>'Reported Performance Table'!#REF!</f>
        <v>#REF!</v>
      </c>
      <c r="P807" t="str">
        <f t="shared" si="25"/>
        <v>No</v>
      </c>
    </row>
    <row r="808" spans="1:16" x14ac:dyDescent="0.25">
      <c r="A808" s="54">
        <v>815</v>
      </c>
      <c r="B808" s="55"/>
      <c r="D808" s="21" t="e">
        <f>VLOOKUP('Reported Performance Table'!D808,'Master List'!$B$22:$C$41,2,FALSE)</f>
        <v>#N/A</v>
      </c>
      <c r="E808" t="e">
        <f>VLOOKUP('Reported Performance Table'!E808,'Master List'!$B$45:$C$143,2,FALSE)</f>
        <v>#N/A</v>
      </c>
      <c r="F808" t="e">
        <f>VLOOKUP('Reported Performance Table'!D808,'Master List'!$B$22:$D$42,3,FALSE)</f>
        <v>#N/A</v>
      </c>
      <c r="G808" s="92" t="e">
        <f>VLOOKUP('Reported Performance Table'!C808,'Master List'!$B$11:$D$19,3,FALSE)</f>
        <v>#N/A</v>
      </c>
      <c r="H808" t="e">
        <f t="shared" si="24"/>
        <v>#N/A</v>
      </c>
      <c r="I808" t="e">
        <f>IF(VLOOKUP('Reported Performance Table'!E808,'Master List'!$B$45:$D$143,3,FALSE)="","No",VLOOKUP('Reported Performance Table'!E808,'Master List'!$B$45:$D$143,3,FALSE))</f>
        <v>#N/A</v>
      </c>
      <c r="J808" s="164" t="str">
        <f>IF('Reported Performance Table'!E808="","",
  IF('Reported Performance Table'!F808="Yes",
   IF('Reported Performance Table'!G808="Premium","Premium_LUNA_CCT","LUNA_CCT"),
   IF('Reported Performance Table'!C808="Outdoor Luminaires",
    IF(OR('Reported Performance Table'!E808="Fuel Pump Canopy Luminaires",'Reported Performance Table'!E808="Sports Lighting"),
     IF('Reported Performance Table'!G808="Premium","Premium_Sports_and_Fuel_Pump_CCT", "Sports_and_Fuel_Pump_CCT"),
     IF('Reported Performance Table'!G808="Premium","Premium_Outdoor_CCT","Outdoor_CCT")),
    IF('Reported Performance Table'!G808="Premium","Premium_CCT","Reported_CCT"))))</f>
        <v/>
      </c>
      <c r="K808" t="str">
        <f>IF('Reported Performance Table'!E808="","",IF(J808="LUNA_CCT",VLOOKUP('Reported Performance Table'!E808,'Master List'!$B$45:$E$143,4,FALSE),"Reported_BUG"))</f>
        <v/>
      </c>
      <c r="L808" t="str">
        <f>IF('Reported Performance Table'!E808="","",IF(AND('Reported Performance Table'!$F808="Yes",OR('Reported Performance Table'!$E808='Master List'!$B$45,'Reported Performance Table'!$E808='Master List'!$B$46,'Reported Performance Table'!$E808='Master List'!$B$47,'Reported Performance Table'!$E808='Master List'!$B$49,'Reported Performance Table'!$E808='Master List'!$B$51,'Reported Performance Table'!$E808='Master List'!$B$115,'Reported Performance Table'!$E808='Master List'!$B$118,'Reported Performance Table'!$E808='Master List'!$B$142)),"LUNA_Dimming","Dimming_Capability_and_Range"))</f>
        <v/>
      </c>
      <c r="M808" s="100" t="e">
        <f>'Reported Performance Table'!#REF!</f>
        <v>#REF!</v>
      </c>
      <c r="N808" s="100" t="e">
        <f>'Reported Performance Table'!#REF!</f>
        <v>#REF!</v>
      </c>
      <c r="O808" s="100" t="e">
        <f>'Reported Performance Table'!#REF!</f>
        <v>#REF!</v>
      </c>
      <c r="P808" t="str">
        <f t="shared" si="25"/>
        <v>No</v>
      </c>
    </row>
    <row r="809" spans="1:16" x14ac:dyDescent="0.25">
      <c r="A809" s="54">
        <v>816</v>
      </c>
      <c r="B809" s="55"/>
      <c r="D809" s="21" t="e">
        <f>VLOOKUP('Reported Performance Table'!D809,'Master List'!$B$22:$C$41,2,FALSE)</f>
        <v>#N/A</v>
      </c>
      <c r="E809" t="e">
        <f>VLOOKUP('Reported Performance Table'!E809,'Master List'!$B$45:$C$143,2,FALSE)</f>
        <v>#N/A</v>
      </c>
      <c r="F809" t="e">
        <f>VLOOKUP('Reported Performance Table'!D809,'Master List'!$B$22:$D$42,3,FALSE)</f>
        <v>#N/A</v>
      </c>
      <c r="G809" s="92" t="e">
        <f>VLOOKUP('Reported Performance Table'!C809,'Master List'!$B$11:$D$19,3,FALSE)</f>
        <v>#N/A</v>
      </c>
      <c r="H809" t="e">
        <f t="shared" si="24"/>
        <v>#N/A</v>
      </c>
      <c r="I809" t="e">
        <f>IF(VLOOKUP('Reported Performance Table'!E809,'Master List'!$B$45:$D$143,3,FALSE)="","No",VLOOKUP('Reported Performance Table'!E809,'Master List'!$B$45:$D$143,3,FALSE))</f>
        <v>#N/A</v>
      </c>
      <c r="J809" s="164" t="str">
        <f>IF('Reported Performance Table'!E809="","",
  IF('Reported Performance Table'!F809="Yes",
   IF('Reported Performance Table'!G809="Premium","Premium_LUNA_CCT","LUNA_CCT"),
   IF('Reported Performance Table'!C809="Outdoor Luminaires",
    IF(OR('Reported Performance Table'!E809="Fuel Pump Canopy Luminaires",'Reported Performance Table'!E809="Sports Lighting"),
     IF('Reported Performance Table'!G809="Premium","Premium_Sports_and_Fuel_Pump_CCT", "Sports_and_Fuel_Pump_CCT"),
     IF('Reported Performance Table'!G809="Premium","Premium_Outdoor_CCT","Outdoor_CCT")),
    IF('Reported Performance Table'!G809="Premium","Premium_CCT","Reported_CCT"))))</f>
        <v/>
      </c>
      <c r="K809" t="str">
        <f>IF('Reported Performance Table'!E809="","",IF(J809="LUNA_CCT",VLOOKUP('Reported Performance Table'!E809,'Master List'!$B$45:$E$143,4,FALSE),"Reported_BUG"))</f>
        <v/>
      </c>
      <c r="L809" t="str">
        <f>IF('Reported Performance Table'!E809="","",IF(AND('Reported Performance Table'!$F809="Yes",OR('Reported Performance Table'!$E809='Master List'!$B$45,'Reported Performance Table'!$E809='Master List'!$B$46,'Reported Performance Table'!$E809='Master List'!$B$47,'Reported Performance Table'!$E809='Master List'!$B$49,'Reported Performance Table'!$E809='Master List'!$B$51,'Reported Performance Table'!$E809='Master List'!$B$115,'Reported Performance Table'!$E809='Master List'!$B$118,'Reported Performance Table'!$E809='Master List'!$B$142)),"LUNA_Dimming","Dimming_Capability_and_Range"))</f>
        <v/>
      </c>
      <c r="M809" s="100" t="e">
        <f>'Reported Performance Table'!#REF!</f>
        <v>#REF!</v>
      </c>
      <c r="N809" s="100" t="e">
        <f>'Reported Performance Table'!#REF!</f>
        <v>#REF!</v>
      </c>
      <c r="O809" s="100" t="e">
        <f>'Reported Performance Table'!#REF!</f>
        <v>#REF!</v>
      </c>
      <c r="P809" t="str">
        <f t="shared" si="25"/>
        <v>No</v>
      </c>
    </row>
    <row r="810" spans="1:16" x14ac:dyDescent="0.25">
      <c r="A810" s="54">
        <v>817</v>
      </c>
      <c r="B810" s="55"/>
      <c r="D810" s="21" t="e">
        <f>VLOOKUP('Reported Performance Table'!D810,'Master List'!$B$22:$C$41,2,FALSE)</f>
        <v>#N/A</v>
      </c>
      <c r="E810" t="e">
        <f>VLOOKUP('Reported Performance Table'!E810,'Master List'!$B$45:$C$143,2,FALSE)</f>
        <v>#N/A</v>
      </c>
      <c r="F810" t="e">
        <f>VLOOKUP('Reported Performance Table'!D810,'Master List'!$B$22:$D$42,3,FALSE)</f>
        <v>#N/A</v>
      </c>
      <c r="G810" s="92" t="e">
        <f>VLOOKUP('Reported Performance Table'!C810,'Master List'!$B$11:$D$19,3,FALSE)</f>
        <v>#N/A</v>
      </c>
      <c r="H810" t="e">
        <f t="shared" si="24"/>
        <v>#N/A</v>
      </c>
      <c r="I810" t="e">
        <f>IF(VLOOKUP('Reported Performance Table'!E810,'Master List'!$B$45:$D$143,3,FALSE)="","No",VLOOKUP('Reported Performance Table'!E810,'Master List'!$B$45:$D$143,3,FALSE))</f>
        <v>#N/A</v>
      </c>
      <c r="J810" s="164" t="str">
        <f>IF('Reported Performance Table'!E810="","",
  IF('Reported Performance Table'!F810="Yes",
   IF('Reported Performance Table'!G810="Premium","Premium_LUNA_CCT","LUNA_CCT"),
   IF('Reported Performance Table'!C810="Outdoor Luminaires",
    IF(OR('Reported Performance Table'!E810="Fuel Pump Canopy Luminaires",'Reported Performance Table'!E810="Sports Lighting"),
     IF('Reported Performance Table'!G810="Premium","Premium_Sports_and_Fuel_Pump_CCT", "Sports_and_Fuel_Pump_CCT"),
     IF('Reported Performance Table'!G810="Premium","Premium_Outdoor_CCT","Outdoor_CCT")),
    IF('Reported Performance Table'!G810="Premium","Premium_CCT","Reported_CCT"))))</f>
        <v/>
      </c>
      <c r="K810" t="str">
        <f>IF('Reported Performance Table'!E810="","",IF(J810="LUNA_CCT",VLOOKUP('Reported Performance Table'!E810,'Master List'!$B$45:$E$143,4,FALSE),"Reported_BUG"))</f>
        <v/>
      </c>
      <c r="L810" t="str">
        <f>IF('Reported Performance Table'!E810="","",IF(AND('Reported Performance Table'!$F810="Yes",OR('Reported Performance Table'!$E810='Master List'!$B$45,'Reported Performance Table'!$E810='Master List'!$B$46,'Reported Performance Table'!$E810='Master List'!$B$47,'Reported Performance Table'!$E810='Master List'!$B$49,'Reported Performance Table'!$E810='Master List'!$B$51,'Reported Performance Table'!$E810='Master List'!$B$115,'Reported Performance Table'!$E810='Master List'!$B$118,'Reported Performance Table'!$E810='Master List'!$B$142)),"LUNA_Dimming","Dimming_Capability_and_Range"))</f>
        <v/>
      </c>
      <c r="M810" s="100" t="e">
        <f>'Reported Performance Table'!#REF!</f>
        <v>#REF!</v>
      </c>
      <c r="N810" s="100" t="e">
        <f>'Reported Performance Table'!#REF!</f>
        <v>#REF!</v>
      </c>
      <c r="O810" s="100" t="e">
        <f>'Reported Performance Table'!#REF!</f>
        <v>#REF!</v>
      </c>
      <c r="P810" t="str">
        <f t="shared" si="25"/>
        <v>No</v>
      </c>
    </row>
    <row r="811" spans="1:16" x14ac:dyDescent="0.25">
      <c r="A811" s="54">
        <v>818</v>
      </c>
      <c r="B811" s="55"/>
      <c r="D811" s="21" t="e">
        <f>VLOOKUP('Reported Performance Table'!D811,'Master List'!$B$22:$C$41,2,FALSE)</f>
        <v>#N/A</v>
      </c>
      <c r="E811" t="e">
        <f>VLOOKUP('Reported Performance Table'!E811,'Master List'!$B$45:$C$143,2,FALSE)</f>
        <v>#N/A</v>
      </c>
      <c r="F811" t="e">
        <f>VLOOKUP('Reported Performance Table'!D811,'Master List'!$B$22:$D$42,3,FALSE)</f>
        <v>#N/A</v>
      </c>
      <c r="G811" s="92" t="e">
        <f>VLOOKUP('Reported Performance Table'!C811,'Master List'!$B$11:$D$19,3,FALSE)</f>
        <v>#N/A</v>
      </c>
      <c r="H811" t="e">
        <f t="shared" si="24"/>
        <v>#N/A</v>
      </c>
      <c r="I811" t="e">
        <f>IF(VLOOKUP('Reported Performance Table'!E811,'Master List'!$B$45:$D$143,3,FALSE)="","No",VLOOKUP('Reported Performance Table'!E811,'Master List'!$B$45:$D$143,3,FALSE))</f>
        <v>#N/A</v>
      </c>
      <c r="J811" s="164" t="str">
        <f>IF('Reported Performance Table'!E811="","",
  IF('Reported Performance Table'!F811="Yes",
   IF('Reported Performance Table'!G811="Premium","Premium_LUNA_CCT","LUNA_CCT"),
   IF('Reported Performance Table'!C811="Outdoor Luminaires",
    IF(OR('Reported Performance Table'!E811="Fuel Pump Canopy Luminaires",'Reported Performance Table'!E811="Sports Lighting"),
     IF('Reported Performance Table'!G811="Premium","Premium_Sports_and_Fuel_Pump_CCT", "Sports_and_Fuel_Pump_CCT"),
     IF('Reported Performance Table'!G811="Premium","Premium_Outdoor_CCT","Outdoor_CCT")),
    IF('Reported Performance Table'!G811="Premium","Premium_CCT","Reported_CCT"))))</f>
        <v/>
      </c>
      <c r="K811" t="str">
        <f>IF('Reported Performance Table'!E811="","",IF(J811="LUNA_CCT",VLOOKUP('Reported Performance Table'!E811,'Master List'!$B$45:$E$143,4,FALSE),"Reported_BUG"))</f>
        <v/>
      </c>
      <c r="L811" t="str">
        <f>IF('Reported Performance Table'!E811="","",IF(AND('Reported Performance Table'!$F811="Yes",OR('Reported Performance Table'!$E811='Master List'!$B$45,'Reported Performance Table'!$E811='Master List'!$B$46,'Reported Performance Table'!$E811='Master List'!$B$47,'Reported Performance Table'!$E811='Master List'!$B$49,'Reported Performance Table'!$E811='Master List'!$B$51,'Reported Performance Table'!$E811='Master List'!$B$115,'Reported Performance Table'!$E811='Master List'!$B$118,'Reported Performance Table'!$E811='Master List'!$B$142)),"LUNA_Dimming","Dimming_Capability_and_Range"))</f>
        <v/>
      </c>
      <c r="M811" s="100" t="e">
        <f>'Reported Performance Table'!#REF!</f>
        <v>#REF!</v>
      </c>
      <c r="N811" s="100" t="e">
        <f>'Reported Performance Table'!#REF!</f>
        <v>#REF!</v>
      </c>
      <c r="O811" s="100" t="e">
        <f>'Reported Performance Table'!#REF!</f>
        <v>#REF!</v>
      </c>
      <c r="P811" t="str">
        <f t="shared" si="25"/>
        <v>No</v>
      </c>
    </row>
    <row r="812" spans="1:16" x14ac:dyDescent="0.25">
      <c r="A812" s="54">
        <v>819</v>
      </c>
      <c r="B812" s="55"/>
      <c r="D812" s="21" t="e">
        <f>VLOOKUP('Reported Performance Table'!D812,'Master List'!$B$22:$C$41,2,FALSE)</f>
        <v>#N/A</v>
      </c>
      <c r="E812" t="e">
        <f>VLOOKUP('Reported Performance Table'!E812,'Master List'!$B$45:$C$143,2,FALSE)</f>
        <v>#N/A</v>
      </c>
      <c r="F812" t="e">
        <f>VLOOKUP('Reported Performance Table'!D812,'Master List'!$B$22:$D$42,3,FALSE)</f>
        <v>#N/A</v>
      </c>
      <c r="G812" s="92" t="e">
        <f>VLOOKUP('Reported Performance Table'!C812,'Master List'!$B$11:$D$19,3,FALSE)</f>
        <v>#N/A</v>
      </c>
      <c r="H812" t="e">
        <f t="shared" si="24"/>
        <v>#N/A</v>
      </c>
      <c r="I812" t="e">
        <f>IF(VLOOKUP('Reported Performance Table'!E812,'Master List'!$B$45:$D$143,3,FALSE)="","No",VLOOKUP('Reported Performance Table'!E812,'Master List'!$B$45:$D$143,3,FALSE))</f>
        <v>#N/A</v>
      </c>
      <c r="J812" s="164" t="str">
        <f>IF('Reported Performance Table'!E812="","",
  IF('Reported Performance Table'!F812="Yes",
   IF('Reported Performance Table'!G812="Premium","Premium_LUNA_CCT","LUNA_CCT"),
   IF('Reported Performance Table'!C812="Outdoor Luminaires",
    IF(OR('Reported Performance Table'!E812="Fuel Pump Canopy Luminaires",'Reported Performance Table'!E812="Sports Lighting"),
     IF('Reported Performance Table'!G812="Premium","Premium_Sports_and_Fuel_Pump_CCT", "Sports_and_Fuel_Pump_CCT"),
     IF('Reported Performance Table'!G812="Premium","Premium_Outdoor_CCT","Outdoor_CCT")),
    IF('Reported Performance Table'!G812="Premium","Premium_CCT","Reported_CCT"))))</f>
        <v/>
      </c>
      <c r="K812" t="str">
        <f>IF('Reported Performance Table'!E812="","",IF(J812="LUNA_CCT",VLOOKUP('Reported Performance Table'!E812,'Master List'!$B$45:$E$143,4,FALSE),"Reported_BUG"))</f>
        <v/>
      </c>
      <c r="L812" t="str">
        <f>IF('Reported Performance Table'!E812="","",IF(AND('Reported Performance Table'!$F812="Yes",OR('Reported Performance Table'!$E812='Master List'!$B$45,'Reported Performance Table'!$E812='Master List'!$B$46,'Reported Performance Table'!$E812='Master List'!$B$47,'Reported Performance Table'!$E812='Master List'!$B$49,'Reported Performance Table'!$E812='Master List'!$B$51,'Reported Performance Table'!$E812='Master List'!$B$115,'Reported Performance Table'!$E812='Master List'!$B$118,'Reported Performance Table'!$E812='Master List'!$B$142)),"LUNA_Dimming","Dimming_Capability_and_Range"))</f>
        <v/>
      </c>
      <c r="M812" s="100" t="e">
        <f>'Reported Performance Table'!#REF!</f>
        <v>#REF!</v>
      </c>
      <c r="N812" s="100" t="e">
        <f>'Reported Performance Table'!#REF!</f>
        <v>#REF!</v>
      </c>
      <c r="O812" s="100" t="e">
        <f>'Reported Performance Table'!#REF!</f>
        <v>#REF!</v>
      </c>
      <c r="P812" t="str">
        <f t="shared" si="25"/>
        <v>No</v>
      </c>
    </row>
    <row r="813" spans="1:16" x14ac:dyDescent="0.25">
      <c r="A813" s="54">
        <v>820</v>
      </c>
      <c r="B813" s="55"/>
      <c r="D813" s="21" t="e">
        <f>VLOOKUP('Reported Performance Table'!D813,'Master List'!$B$22:$C$41,2,FALSE)</f>
        <v>#N/A</v>
      </c>
      <c r="E813" t="e">
        <f>VLOOKUP('Reported Performance Table'!E813,'Master List'!$B$45:$C$143,2,FALSE)</f>
        <v>#N/A</v>
      </c>
      <c r="F813" t="e">
        <f>VLOOKUP('Reported Performance Table'!D813,'Master List'!$B$22:$D$42,3,FALSE)</f>
        <v>#N/A</v>
      </c>
      <c r="G813" s="92" t="e">
        <f>VLOOKUP('Reported Performance Table'!C813,'Master List'!$B$11:$D$19,3,FALSE)</f>
        <v>#N/A</v>
      </c>
      <c r="H813" t="e">
        <f t="shared" si="24"/>
        <v>#N/A</v>
      </c>
      <c r="I813" t="e">
        <f>IF(VLOOKUP('Reported Performance Table'!E813,'Master List'!$B$45:$D$143,3,FALSE)="","No",VLOOKUP('Reported Performance Table'!E813,'Master List'!$B$45:$D$143,3,FALSE))</f>
        <v>#N/A</v>
      </c>
      <c r="J813" s="164" t="str">
        <f>IF('Reported Performance Table'!E813="","",
  IF('Reported Performance Table'!F813="Yes",
   IF('Reported Performance Table'!G813="Premium","Premium_LUNA_CCT","LUNA_CCT"),
   IF('Reported Performance Table'!C813="Outdoor Luminaires",
    IF(OR('Reported Performance Table'!E813="Fuel Pump Canopy Luminaires",'Reported Performance Table'!E813="Sports Lighting"),
     IF('Reported Performance Table'!G813="Premium","Premium_Sports_and_Fuel_Pump_CCT", "Sports_and_Fuel_Pump_CCT"),
     IF('Reported Performance Table'!G813="Premium","Premium_Outdoor_CCT","Outdoor_CCT")),
    IF('Reported Performance Table'!G813="Premium","Premium_CCT","Reported_CCT"))))</f>
        <v/>
      </c>
      <c r="K813" t="str">
        <f>IF('Reported Performance Table'!E813="","",IF(J813="LUNA_CCT",VLOOKUP('Reported Performance Table'!E813,'Master List'!$B$45:$E$143,4,FALSE),"Reported_BUG"))</f>
        <v/>
      </c>
      <c r="L813" t="str">
        <f>IF('Reported Performance Table'!E813="","",IF(AND('Reported Performance Table'!$F813="Yes",OR('Reported Performance Table'!$E813='Master List'!$B$45,'Reported Performance Table'!$E813='Master List'!$B$46,'Reported Performance Table'!$E813='Master List'!$B$47,'Reported Performance Table'!$E813='Master List'!$B$49,'Reported Performance Table'!$E813='Master List'!$B$51,'Reported Performance Table'!$E813='Master List'!$B$115,'Reported Performance Table'!$E813='Master List'!$B$118,'Reported Performance Table'!$E813='Master List'!$B$142)),"LUNA_Dimming","Dimming_Capability_and_Range"))</f>
        <v/>
      </c>
      <c r="M813" s="100" t="e">
        <f>'Reported Performance Table'!#REF!</f>
        <v>#REF!</v>
      </c>
      <c r="N813" s="100" t="e">
        <f>'Reported Performance Table'!#REF!</f>
        <v>#REF!</v>
      </c>
      <c r="O813" s="100" t="e">
        <f>'Reported Performance Table'!#REF!</f>
        <v>#REF!</v>
      </c>
      <c r="P813" t="str">
        <f t="shared" si="25"/>
        <v>No</v>
      </c>
    </row>
    <row r="814" spans="1:16" x14ac:dyDescent="0.25">
      <c r="A814" s="54">
        <v>821</v>
      </c>
      <c r="B814" s="55"/>
      <c r="D814" s="21" t="e">
        <f>VLOOKUP('Reported Performance Table'!D814,'Master List'!$B$22:$C$41,2,FALSE)</f>
        <v>#N/A</v>
      </c>
      <c r="E814" t="e">
        <f>VLOOKUP('Reported Performance Table'!E814,'Master List'!$B$45:$C$143,2,FALSE)</f>
        <v>#N/A</v>
      </c>
      <c r="F814" t="e">
        <f>VLOOKUP('Reported Performance Table'!D814,'Master List'!$B$22:$D$42,3,FALSE)</f>
        <v>#N/A</v>
      </c>
      <c r="G814" s="92" t="e">
        <f>VLOOKUP('Reported Performance Table'!C814,'Master List'!$B$11:$D$19,3,FALSE)</f>
        <v>#N/A</v>
      </c>
      <c r="H814" t="e">
        <f t="shared" si="24"/>
        <v>#N/A</v>
      </c>
      <c r="I814" t="e">
        <f>IF(VLOOKUP('Reported Performance Table'!E814,'Master List'!$B$45:$D$143,3,FALSE)="","No",VLOOKUP('Reported Performance Table'!E814,'Master List'!$B$45:$D$143,3,FALSE))</f>
        <v>#N/A</v>
      </c>
      <c r="J814" s="164" t="str">
        <f>IF('Reported Performance Table'!E814="","",
  IF('Reported Performance Table'!F814="Yes",
   IF('Reported Performance Table'!G814="Premium","Premium_LUNA_CCT","LUNA_CCT"),
   IF('Reported Performance Table'!C814="Outdoor Luminaires",
    IF(OR('Reported Performance Table'!E814="Fuel Pump Canopy Luminaires",'Reported Performance Table'!E814="Sports Lighting"),
     IF('Reported Performance Table'!G814="Premium","Premium_Sports_and_Fuel_Pump_CCT", "Sports_and_Fuel_Pump_CCT"),
     IF('Reported Performance Table'!G814="Premium","Premium_Outdoor_CCT","Outdoor_CCT")),
    IF('Reported Performance Table'!G814="Premium","Premium_CCT","Reported_CCT"))))</f>
        <v/>
      </c>
      <c r="K814" t="str">
        <f>IF('Reported Performance Table'!E814="","",IF(J814="LUNA_CCT",VLOOKUP('Reported Performance Table'!E814,'Master List'!$B$45:$E$143,4,FALSE),"Reported_BUG"))</f>
        <v/>
      </c>
      <c r="L814" t="str">
        <f>IF('Reported Performance Table'!E814="","",IF(AND('Reported Performance Table'!$F814="Yes",OR('Reported Performance Table'!$E814='Master List'!$B$45,'Reported Performance Table'!$E814='Master List'!$B$46,'Reported Performance Table'!$E814='Master List'!$B$47,'Reported Performance Table'!$E814='Master List'!$B$49,'Reported Performance Table'!$E814='Master List'!$B$51,'Reported Performance Table'!$E814='Master List'!$B$115,'Reported Performance Table'!$E814='Master List'!$B$118,'Reported Performance Table'!$E814='Master List'!$B$142)),"LUNA_Dimming","Dimming_Capability_and_Range"))</f>
        <v/>
      </c>
      <c r="M814" s="100" t="e">
        <f>'Reported Performance Table'!#REF!</f>
        <v>#REF!</v>
      </c>
      <c r="N814" s="100" t="e">
        <f>'Reported Performance Table'!#REF!</f>
        <v>#REF!</v>
      </c>
      <c r="O814" s="100" t="e">
        <f>'Reported Performance Table'!#REF!</f>
        <v>#REF!</v>
      </c>
      <c r="P814" t="str">
        <f t="shared" si="25"/>
        <v>No</v>
      </c>
    </row>
    <row r="815" spans="1:16" x14ac:dyDescent="0.25">
      <c r="A815" s="54">
        <v>822</v>
      </c>
      <c r="B815" s="55"/>
      <c r="D815" s="21" t="e">
        <f>VLOOKUP('Reported Performance Table'!D815,'Master List'!$B$22:$C$41,2,FALSE)</f>
        <v>#N/A</v>
      </c>
      <c r="E815" t="e">
        <f>VLOOKUP('Reported Performance Table'!E815,'Master List'!$B$45:$C$143,2,FALSE)</f>
        <v>#N/A</v>
      </c>
      <c r="F815" t="e">
        <f>VLOOKUP('Reported Performance Table'!D815,'Master List'!$B$22:$D$42,3,FALSE)</f>
        <v>#N/A</v>
      </c>
      <c r="G815" s="92" t="e">
        <f>VLOOKUP('Reported Performance Table'!C815,'Master List'!$B$11:$D$19,3,FALSE)</f>
        <v>#N/A</v>
      </c>
      <c r="H815" t="e">
        <f t="shared" si="24"/>
        <v>#N/A</v>
      </c>
      <c r="I815" t="e">
        <f>IF(VLOOKUP('Reported Performance Table'!E815,'Master List'!$B$45:$D$143,3,FALSE)="","No",VLOOKUP('Reported Performance Table'!E815,'Master List'!$B$45:$D$143,3,FALSE))</f>
        <v>#N/A</v>
      </c>
      <c r="J815" s="164" t="str">
        <f>IF('Reported Performance Table'!E815="","",
  IF('Reported Performance Table'!F815="Yes",
   IF('Reported Performance Table'!G815="Premium","Premium_LUNA_CCT","LUNA_CCT"),
   IF('Reported Performance Table'!C815="Outdoor Luminaires",
    IF(OR('Reported Performance Table'!E815="Fuel Pump Canopy Luminaires",'Reported Performance Table'!E815="Sports Lighting"),
     IF('Reported Performance Table'!G815="Premium","Premium_Sports_and_Fuel_Pump_CCT", "Sports_and_Fuel_Pump_CCT"),
     IF('Reported Performance Table'!G815="Premium","Premium_Outdoor_CCT","Outdoor_CCT")),
    IF('Reported Performance Table'!G815="Premium","Premium_CCT","Reported_CCT"))))</f>
        <v/>
      </c>
      <c r="K815" t="str">
        <f>IF('Reported Performance Table'!E815="","",IF(J815="LUNA_CCT",VLOOKUP('Reported Performance Table'!E815,'Master List'!$B$45:$E$143,4,FALSE),"Reported_BUG"))</f>
        <v/>
      </c>
      <c r="L815" t="str">
        <f>IF('Reported Performance Table'!E815="","",IF(AND('Reported Performance Table'!$F815="Yes",OR('Reported Performance Table'!$E815='Master List'!$B$45,'Reported Performance Table'!$E815='Master List'!$B$46,'Reported Performance Table'!$E815='Master List'!$B$47,'Reported Performance Table'!$E815='Master List'!$B$49,'Reported Performance Table'!$E815='Master List'!$B$51,'Reported Performance Table'!$E815='Master List'!$B$115,'Reported Performance Table'!$E815='Master List'!$B$118,'Reported Performance Table'!$E815='Master List'!$B$142)),"LUNA_Dimming","Dimming_Capability_and_Range"))</f>
        <v/>
      </c>
      <c r="M815" s="100" t="e">
        <f>'Reported Performance Table'!#REF!</f>
        <v>#REF!</v>
      </c>
      <c r="N815" s="100" t="e">
        <f>'Reported Performance Table'!#REF!</f>
        <v>#REF!</v>
      </c>
      <c r="O815" s="100" t="e">
        <f>'Reported Performance Table'!#REF!</f>
        <v>#REF!</v>
      </c>
      <c r="P815" t="str">
        <f t="shared" si="25"/>
        <v>No</v>
      </c>
    </row>
    <row r="816" spans="1:16" x14ac:dyDescent="0.25">
      <c r="A816" s="54">
        <v>823</v>
      </c>
      <c r="B816" s="55"/>
      <c r="D816" s="21" t="e">
        <f>VLOOKUP('Reported Performance Table'!D816,'Master List'!$B$22:$C$41,2,FALSE)</f>
        <v>#N/A</v>
      </c>
      <c r="E816" t="e">
        <f>VLOOKUP('Reported Performance Table'!E816,'Master List'!$B$45:$C$143,2,FALSE)</f>
        <v>#N/A</v>
      </c>
      <c r="F816" t="e">
        <f>VLOOKUP('Reported Performance Table'!D816,'Master List'!$B$22:$D$42,3,FALSE)</f>
        <v>#N/A</v>
      </c>
      <c r="G816" s="92" t="e">
        <f>VLOOKUP('Reported Performance Table'!C816,'Master List'!$B$11:$D$19,3,FALSE)</f>
        <v>#N/A</v>
      </c>
      <c r="H816" t="e">
        <f t="shared" si="24"/>
        <v>#N/A</v>
      </c>
      <c r="I816" t="e">
        <f>IF(VLOOKUP('Reported Performance Table'!E816,'Master List'!$B$45:$D$143,3,FALSE)="","No",VLOOKUP('Reported Performance Table'!E816,'Master List'!$B$45:$D$143,3,FALSE))</f>
        <v>#N/A</v>
      </c>
      <c r="J816" s="164" t="str">
        <f>IF('Reported Performance Table'!E816="","",
  IF('Reported Performance Table'!F816="Yes",
   IF('Reported Performance Table'!G816="Premium","Premium_LUNA_CCT","LUNA_CCT"),
   IF('Reported Performance Table'!C816="Outdoor Luminaires",
    IF(OR('Reported Performance Table'!E816="Fuel Pump Canopy Luminaires",'Reported Performance Table'!E816="Sports Lighting"),
     IF('Reported Performance Table'!G816="Premium","Premium_Sports_and_Fuel_Pump_CCT", "Sports_and_Fuel_Pump_CCT"),
     IF('Reported Performance Table'!G816="Premium","Premium_Outdoor_CCT","Outdoor_CCT")),
    IF('Reported Performance Table'!G816="Premium","Premium_CCT","Reported_CCT"))))</f>
        <v/>
      </c>
      <c r="K816" t="str">
        <f>IF('Reported Performance Table'!E816="","",IF(J816="LUNA_CCT",VLOOKUP('Reported Performance Table'!E816,'Master List'!$B$45:$E$143,4,FALSE),"Reported_BUG"))</f>
        <v/>
      </c>
      <c r="L816" t="str">
        <f>IF('Reported Performance Table'!E816="","",IF(AND('Reported Performance Table'!$F816="Yes",OR('Reported Performance Table'!$E816='Master List'!$B$45,'Reported Performance Table'!$E816='Master List'!$B$46,'Reported Performance Table'!$E816='Master List'!$B$47,'Reported Performance Table'!$E816='Master List'!$B$49,'Reported Performance Table'!$E816='Master List'!$B$51,'Reported Performance Table'!$E816='Master List'!$B$115,'Reported Performance Table'!$E816='Master List'!$B$118,'Reported Performance Table'!$E816='Master List'!$B$142)),"LUNA_Dimming","Dimming_Capability_and_Range"))</f>
        <v/>
      </c>
      <c r="M816" s="100" t="e">
        <f>'Reported Performance Table'!#REF!</f>
        <v>#REF!</v>
      </c>
      <c r="N816" s="100" t="e">
        <f>'Reported Performance Table'!#REF!</f>
        <v>#REF!</v>
      </c>
      <c r="O816" s="100" t="e">
        <f>'Reported Performance Table'!#REF!</f>
        <v>#REF!</v>
      </c>
      <c r="P816" t="str">
        <f t="shared" si="25"/>
        <v>No</v>
      </c>
    </row>
    <row r="817" spans="1:16" x14ac:dyDescent="0.25">
      <c r="A817" s="54">
        <v>824</v>
      </c>
      <c r="B817" s="55"/>
      <c r="D817" s="21" t="e">
        <f>VLOOKUP('Reported Performance Table'!D817,'Master List'!$B$22:$C$41,2,FALSE)</f>
        <v>#N/A</v>
      </c>
      <c r="E817" t="e">
        <f>VLOOKUP('Reported Performance Table'!E817,'Master List'!$B$45:$C$143,2,FALSE)</f>
        <v>#N/A</v>
      </c>
      <c r="F817" t="e">
        <f>VLOOKUP('Reported Performance Table'!D817,'Master List'!$B$22:$D$42,3,FALSE)</f>
        <v>#N/A</v>
      </c>
      <c r="G817" s="92" t="e">
        <f>VLOOKUP('Reported Performance Table'!C817,'Master List'!$B$11:$D$19,3,FALSE)</f>
        <v>#N/A</v>
      </c>
      <c r="H817" t="e">
        <f t="shared" si="24"/>
        <v>#N/A</v>
      </c>
      <c r="I817" t="e">
        <f>IF(VLOOKUP('Reported Performance Table'!E817,'Master List'!$B$45:$D$143,3,FALSE)="","No",VLOOKUP('Reported Performance Table'!E817,'Master List'!$B$45:$D$143,3,FALSE))</f>
        <v>#N/A</v>
      </c>
      <c r="J817" s="164" t="str">
        <f>IF('Reported Performance Table'!E817="","",
  IF('Reported Performance Table'!F817="Yes",
   IF('Reported Performance Table'!G817="Premium","Premium_LUNA_CCT","LUNA_CCT"),
   IF('Reported Performance Table'!C817="Outdoor Luminaires",
    IF(OR('Reported Performance Table'!E817="Fuel Pump Canopy Luminaires",'Reported Performance Table'!E817="Sports Lighting"),
     IF('Reported Performance Table'!G817="Premium","Premium_Sports_and_Fuel_Pump_CCT", "Sports_and_Fuel_Pump_CCT"),
     IF('Reported Performance Table'!G817="Premium","Premium_Outdoor_CCT","Outdoor_CCT")),
    IF('Reported Performance Table'!G817="Premium","Premium_CCT","Reported_CCT"))))</f>
        <v/>
      </c>
      <c r="K817" t="str">
        <f>IF('Reported Performance Table'!E817="","",IF(J817="LUNA_CCT",VLOOKUP('Reported Performance Table'!E817,'Master List'!$B$45:$E$143,4,FALSE),"Reported_BUG"))</f>
        <v/>
      </c>
      <c r="L817" t="str">
        <f>IF('Reported Performance Table'!E817="","",IF(AND('Reported Performance Table'!$F817="Yes",OR('Reported Performance Table'!$E817='Master List'!$B$45,'Reported Performance Table'!$E817='Master List'!$B$46,'Reported Performance Table'!$E817='Master List'!$B$47,'Reported Performance Table'!$E817='Master List'!$B$49,'Reported Performance Table'!$E817='Master List'!$B$51,'Reported Performance Table'!$E817='Master List'!$B$115,'Reported Performance Table'!$E817='Master List'!$B$118,'Reported Performance Table'!$E817='Master List'!$B$142)),"LUNA_Dimming","Dimming_Capability_and_Range"))</f>
        <v/>
      </c>
      <c r="M817" s="100" t="e">
        <f>'Reported Performance Table'!#REF!</f>
        <v>#REF!</v>
      </c>
      <c r="N817" s="100" t="e">
        <f>'Reported Performance Table'!#REF!</f>
        <v>#REF!</v>
      </c>
      <c r="O817" s="100" t="e">
        <f>'Reported Performance Table'!#REF!</f>
        <v>#REF!</v>
      </c>
      <c r="P817" t="str">
        <f t="shared" si="25"/>
        <v>No</v>
      </c>
    </row>
    <row r="818" spans="1:16" x14ac:dyDescent="0.25">
      <c r="A818" s="54">
        <v>825</v>
      </c>
      <c r="B818" s="55"/>
      <c r="D818" s="21" t="e">
        <f>VLOOKUP('Reported Performance Table'!D818,'Master List'!$B$22:$C$41,2,FALSE)</f>
        <v>#N/A</v>
      </c>
      <c r="E818" t="e">
        <f>VLOOKUP('Reported Performance Table'!E818,'Master List'!$B$45:$C$143,2,FALSE)</f>
        <v>#N/A</v>
      </c>
      <c r="F818" t="e">
        <f>VLOOKUP('Reported Performance Table'!D818,'Master List'!$B$22:$D$42,3,FALSE)</f>
        <v>#N/A</v>
      </c>
      <c r="G818" s="92" t="e">
        <f>VLOOKUP('Reported Performance Table'!C818,'Master List'!$B$11:$D$19,3,FALSE)</f>
        <v>#N/A</v>
      </c>
      <c r="H818" t="e">
        <f t="shared" si="24"/>
        <v>#N/A</v>
      </c>
      <c r="I818" t="e">
        <f>IF(VLOOKUP('Reported Performance Table'!E818,'Master List'!$B$45:$D$143,3,FALSE)="","No",VLOOKUP('Reported Performance Table'!E818,'Master List'!$B$45:$D$143,3,FALSE))</f>
        <v>#N/A</v>
      </c>
      <c r="J818" s="164" t="str">
        <f>IF('Reported Performance Table'!E818="","",
  IF('Reported Performance Table'!F818="Yes",
   IF('Reported Performance Table'!G818="Premium","Premium_LUNA_CCT","LUNA_CCT"),
   IF('Reported Performance Table'!C818="Outdoor Luminaires",
    IF(OR('Reported Performance Table'!E818="Fuel Pump Canopy Luminaires",'Reported Performance Table'!E818="Sports Lighting"),
     IF('Reported Performance Table'!G818="Premium","Premium_Sports_and_Fuel_Pump_CCT", "Sports_and_Fuel_Pump_CCT"),
     IF('Reported Performance Table'!G818="Premium","Premium_Outdoor_CCT","Outdoor_CCT")),
    IF('Reported Performance Table'!G818="Premium","Premium_CCT","Reported_CCT"))))</f>
        <v/>
      </c>
      <c r="K818" t="str">
        <f>IF('Reported Performance Table'!E818="","",IF(J818="LUNA_CCT",VLOOKUP('Reported Performance Table'!E818,'Master List'!$B$45:$E$143,4,FALSE),"Reported_BUG"))</f>
        <v/>
      </c>
      <c r="L818" t="str">
        <f>IF('Reported Performance Table'!E818="","",IF(AND('Reported Performance Table'!$F818="Yes",OR('Reported Performance Table'!$E818='Master List'!$B$45,'Reported Performance Table'!$E818='Master List'!$B$46,'Reported Performance Table'!$E818='Master List'!$B$47,'Reported Performance Table'!$E818='Master List'!$B$49,'Reported Performance Table'!$E818='Master List'!$B$51,'Reported Performance Table'!$E818='Master List'!$B$115,'Reported Performance Table'!$E818='Master List'!$B$118,'Reported Performance Table'!$E818='Master List'!$B$142)),"LUNA_Dimming","Dimming_Capability_and_Range"))</f>
        <v/>
      </c>
      <c r="M818" s="100" t="e">
        <f>'Reported Performance Table'!#REF!</f>
        <v>#REF!</v>
      </c>
      <c r="N818" s="100" t="e">
        <f>'Reported Performance Table'!#REF!</f>
        <v>#REF!</v>
      </c>
      <c r="O818" s="100" t="e">
        <f>'Reported Performance Table'!#REF!</f>
        <v>#REF!</v>
      </c>
      <c r="P818" t="str">
        <f t="shared" si="25"/>
        <v>No</v>
      </c>
    </row>
    <row r="819" spans="1:16" x14ac:dyDescent="0.25">
      <c r="A819" s="54">
        <v>826</v>
      </c>
      <c r="B819" s="55"/>
      <c r="D819" s="21" t="e">
        <f>VLOOKUP('Reported Performance Table'!D819,'Master List'!$B$22:$C$41,2,FALSE)</f>
        <v>#N/A</v>
      </c>
      <c r="E819" t="e">
        <f>VLOOKUP('Reported Performance Table'!E819,'Master List'!$B$45:$C$143,2,FALSE)</f>
        <v>#N/A</v>
      </c>
      <c r="F819" t="e">
        <f>VLOOKUP('Reported Performance Table'!D819,'Master List'!$B$22:$D$42,3,FALSE)</f>
        <v>#N/A</v>
      </c>
      <c r="G819" s="92" t="e">
        <f>VLOOKUP('Reported Performance Table'!C819,'Master List'!$B$11:$D$19,3,FALSE)</f>
        <v>#N/A</v>
      </c>
      <c r="H819" t="e">
        <f t="shared" si="24"/>
        <v>#N/A</v>
      </c>
      <c r="I819" t="e">
        <f>IF(VLOOKUP('Reported Performance Table'!E819,'Master List'!$B$45:$D$143,3,FALSE)="","No",VLOOKUP('Reported Performance Table'!E819,'Master List'!$B$45:$D$143,3,FALSE))</f>
        <v>#N/A</v>
      </c>
      <c r="J819" s="164" t="str">
        <f>IF('Reported Performance Table'!E819="","",
  IF('Reported Performance Table'!F819="Yes",
   IF('Reported Performance Table'!G819="Premium","Premium_LUNA_CCT","LUNA_CCT"),
   IF('Reported Performance Table'!C819="Outdoor Luminaires",
    IF(OR('Reported Performance Table'!E819="Fuel Pump Canopy Luminaires",'Reported Performance Table'!E819="Sports Lighting"),
     IF('Reported Performance Table'!G819="Premium","Premium_Sports_and_Fuel_Pump_CCT", "Sports_and_Fuel_Pump_CCT"),
     IF('Reported Performance Table'!G819="Premium","Premium_Outdoor_CCT","Outdoor_CCT")),
    IF('Reported Performance Table'!G819="Premium","Premium_CCT","Reported_CCT"))))</f>
        <v/>
      </c>
      <c r="K819" t="str">
        <f>IF('Reported Performance Table'!E819="","",IF(J819="LUNA_CCT",VLOOKUP('Reported Performance Table'!E819,'Master List'!$B$45:$E$143,4,FALSE),"Reported_BUG"))</f>
        <v/>
      </c>
      <c r="L819" t="str">
        <f>IF('Reported Performance Table'!E819="","",IF(AND('Reported Performance Table'!$F819="Yes",OR('Reported Performance Table'!$E819='Master List'!$B$45,'Reported Performance Table'!$E819='Master List'!$B$46,'Reported Performance Table'!$E819='Master List'!$B$47,'Reported Performance Table'!$E819='Master List'!$B$49,'Reported Performance Table'!$E819='Master List'!$B$51,'Reported Performance Table'!$E819='Master List'!$B$115,'Reported Performance Table'!$E819='Master List'!$B$118,'Reported Performance Table'!$E819='Master List'!$B$142)),"LUNA_Dimming","Dimming_Capability_and_Range"))</f>
        <v/>
      </c>
      <c r="M819" s="100" t="e">
        <f>'Reported Performance Table'!#REF!</f>
        <v>#REF!</v>
      </c>
      <c r="N819" s="100" t="e">
        <f>'Reported Performance Table'!#REF!</f>
        <v>#REF!</v>
      </c>
      <c r="O819" s="100" t="e">
        <f>'Reported Performance Table'!#REF!</f>
        <v>#REF!</v>
      </c>
      <c r="P819" t="str">
        <f t="shared" si="25"/>
        <v>No</v>
      </c>
    </row>
    <row r="820" spans="1:16" x14ac:dyDescent="0.25">
      <c r="A820" s="54">
        <v>827</v>
      </c>
      <c r="B820" s="55"/>
      <c r="D820" s="21" t="e">
        <f>VLOOKUP('Reported Performance Table'!D820,'Master List'!$B$22:$C$41,2,FALSE)</f>
        <v>#N/A</v>
      </c>
      <c r="E820" t="e">
        <f>VLOOKUP('Reported Performance Table'!E820,'Master List'!$B$45:$C$143,2,FALSE)</f>
        <v>#N/A</v>
      </c>
      <c r="F820" t="e">
        <f>VLOOKUP('Reported Performance Table'!D820,'Master List'!$B$22:$D$42,3,FALSE)</f>
        <v>#N/A</v>
      </c>
      <c r="G820" s="92" t="e">
        <f>VLOOKUP('Reported Performance Table'!C820,'Master List'!$B$11:$D$19,3,FALSE)</f>
        <v>#N/A</v>
      </c>
      <c r="H820" t="e">
        <f t="shared" si="24"/>
        <v>#N/A</v>
      </c>
      <c r="I820" t="e">
        <f>IF(VLOOKUP('Reported Performance Table'!E820,'Master List'!$B$45:$D$143,3,FALSE)="","No",VLOOKUP('Reported Performance Table'!E820,'Master List'!$B$45:$D$143,3,FALSE))</f>
        <v>#N/A</v>
      </c>
      <c r="J820" s="164" t="str">
        <f>IF('Reported Performance Table'!E820="","",
  IF('Reported Performance Table'!F820="Yes",
   IF('Reported Performance Table'!G820="Premium","Premium_LUNA_CCT","LUNA_CCT"),
   IF('Reported Performance Table'!C820="Outdoor Luminaires",
    IF(OR('Reported Performance Table'!E820="Fuel Pump Canopy Luminaires",'Reported Performance Table'!E820="Sports Lighting"),
     IF('Reported Performance Table'!G820="Premium","Premium_Sports_and_Fuel_Pump_CCT", "Sports_and_Fuel_Pump_CCT"),
     IF('Reported Performance Table'!G820="Premium","Premium_Outdoor_CCT","Outdoor_CCT")),
    IF('Reported Performance Table'!G820="Premium","Premium_CCT","Reported_CCT"))))</f>
        <v/>
      </c>
      <c r="K820" t="str">
        <f>IF('Reported Performance Table'!E820="","",IF(J820="LUNA_CCT",VLOOKUP('Reported Performance Table'!E820,'Master List'!$B$45:$E$143,4,FALSE),"Reported_BUG"))</f>
        <v/>
      </c>
      <c r="L820" t="str">
        <f>IF('Reported Performance Table'!E820="","",IF(AND('Reported Performance Table'!$F820="Yes",OR('Reported Performance Table'!$E820='Master List'!$B$45,'Reported Performance Table'!$E820='Master List'!$B$46,'Reported Performance Table'!$E820='Master List'!$B$47,'Reported Performance Table'!$E820='Master List'!$B$49,'Reported Performance Table'!$E820='Master List'!$B$51,'Reported Performance Table'!$E820='Master List'!$B$115,'Reported Performance Table'!$E820='Master List'!$B$118,'Reported Performance Table'!$E820='Master List'!$B$142)),"LUNA_Dimming","Dimming_Capability_and_Range"))</f>
        <v/>
      </c>
      <c r="M820" s="100" t="e">
        <f>'Reported Performance Table'!#REF!</f>
        <v>#REF!</v>
      </c>
      <c r="N820" s="100" t="e">
        <f>'Reported Performance Table'!#REF!</f>
        <v>#REF!</v>
      </c>
      <c r="O820" s="100" t="e">
        <f>'Reported Performance Table'!#REF!</f>
        <v>#REF!</v>
      </c>
      <c r="P820" t="str">
        <f t="shared" si="25"/>
        <v>No</v>
      </c>
    </row>
    <row r="821" spans="1:16" x14ac:dyDescent="0.25">
      <c r="A821" s="54">
        <v>828</v>
      </c>
      <c r="B821" s="55"/>
      <c r="D821" s="21" t="e">
        <f>VLOOKUP('Reported Performance Table'!D821,'Master List'!$B$22:$C$41,2,FALSE)</f>
        <v>#N/A</v>
      </c>
      <c r="E821" t="e">
        <f>VLOOKUP('Reported Performance Table'!E821,'Master List'!$B$45:$C$143,2,FALSE)</f>
        <v>#N/A</v>
      </c>
      <c r="F821" t="e">
        <f>VLOOKUP('Reported Performance Table'!D821,'Master List'!$B$22:$D$42,3,FALSE)</f>
        <v>#N/A</v>
      </c>
      <c r="G821" s="92" t="e">
        <f>VLOOKUP('Reported Performance Table'!C821,'Master List'!$B$11:$D$19,3,FALSE)</f>
        <v>#N/A</v>
      </c>
      <c r="H821" t="e">
        <f t="shared" si="24"/>
        <v>#N/A</v>
      </c>
      <c r="I821" t="e">
        <f>IF(VLOOKUP('Reported Performance Table'!E821,'Master List'!$B$45:$D$143,3,FALSE)="","No",VLOOKUP('Reported Performance Table'!E821,'Master List'!$B$45:$D$143,3,FALSE))</f>
        <v>#N/A</v>
      </c>
      <c r="J821" s="164" t="str">
        <f>IF('Reported Performance Table'!E821="","",
  IF('Reported Performance Table'!F821="Yes",
   IF('Reported Performance Table'!G821="Premium","Premium_LUNA_CCT","LUNA_CCT"),
   IF('Reported Performance Table'!C821="Outdoor Luminaires",
    IF(OR('Reported Performance Table'!E821="Fuel Pump Canopy Luminaires",'Reported Performance Table'!E821="Sports Lighting"),
     IF('Reported Performance Table'!G821="Premium","Premium_Sports_and_Fuel_Pump_CCT", "Sports_and_Fuel_Pump_CCT"),
     IF('Reported Performance Table'!G821="Premium","Premium_Outdoor_CCT","Outdoor_CCT")),
    IF('Reported Performance Table'!G821="Premium","Premium_CCT","Reported_CCT"))))</f>
        <v/>
      </c>
      <c r="K821" t="str">
        <f>IF('Reported Performance Table'!E821="","",IF(J821="LUNA_CCT",VLOOKUP('Reported Performance Table'!E821,'Master List'!$B$45:$E$143,4,FALSE),"Reported_BUG"))</f>
        <v/>
      </c>
      <c r="L821" t="str">
        <f>IF('Reported Performance Table'!E821="","",IF(AND('Reported Performance Table'!$F821="Yes",OR('Reported Performance Table'!$E821='Master List'!$B$45,'Reported Performance Table'!$E821='Master List'!$B$46,'Reported Performance Table'!$E821='Master List'!$B$47,'Reported Performance Table'!$E821='Master List'!$B$49,'Reported Performance Table'!$E821='Master List'!$B$51,'Reported Performance Table'!$E821='Master List'!$B$115,'Reported Performance Table'!$E821='Master List'!$B$118,'Reported Performance Table'!$E821='Master List'!$B$142)),"LUNA_Dimming","Dimming_Capability_and_Range"))</f>
        <v/>
      </c>
      <c r="M821" s="100" t="e">
        <f>'Reported Performance Table'!#REF!</f>
        <v>#REF!</v>
      </c>
      <c r="N821" s="100" t="e">
        <f>'Reported Performance Table'!#REF!</f>
        <v>#REF!</v>
      </c>
      <c r="O821" s="100" t="e">
        <f>'Reported Performance Table'!#REF!</f>
        <v>#REF!</v>
      </c>
      <c r="P821" t="str">
        <f t="shared" si="25"/>
        <v>No</v>
      </c>
    </row>
    <row r="822" spans="1:16" x14ac:dyDescent="0.25">
      <c r="A822" s="54">
        <v>829</v>
      </c>
      <c r="B822" s="55"/>
      <c r="D822" s="21" t="e">
        <f>VLOOKUP('Reported Performance Table'!D822,'Master List'!$B$22:$C$41,2,FALSE)</f>
        <v>#N/A</v>
      </c>
      <c r="E822" t="e">
        <f>VLOOKUP('Reported Performance Table'!E822,'Master List'!$B$45:$C$143,2,FALSE)</f>
        <v>#N/A</v>
      </c>
      <c r="F822" t="e">
        <f>VLOOKUP('Reported Performance Table'!D822,'Master List'!$B$22:$D$42,3,FALSE)</f>
        <v>#N/A</v>
      </c>
      <c r="G822" s="92" t="e">
        <f>VLOOKUP('Reported Performance Table'!C822,'Master List'!$B$11:$D$19,3,FALSE)</f>
        <v>#N/A</v>
      </c>
      <c r="H822" t="e">
        <f t="shared" si="24"/>
        <v>#N/A</v>
      </c>
      <c r="I822" t="e">
        <f>IF(VLOOKUP('Reported Performance Table'!E822,'Master List'!$B$45:$D$143,3,FALSE)="","No",VLOOKUP('Reported Performance Table'!E822,'Master List'!$B$45:$D$143,3,FALSE))</f>
        <v>#N/A</v>
      </c>
      <c r="J822" s="164" t="str">
        <f>IF('Reported Performance Table'!E822="","",
  IF('Reported Performance Table'!F822="Yes",
   IF('Reported Performance Table'!G822="Premium","Premium_LUNA_CCT","LUNA_CCT"),
   IF('Reported Performance Table'!C822="Outdoor Luminaires",
    IF(OR('Reported Performance Table'!E822="Fuel Pump Canopy Luminaires",'Reported Performance Table'!E822="Sports Lighting"),
     IF('Reported Performance Table'!G822="Premium","Premium_Sports_and_Fuel_Pump_CCT", "Sports_and_Fuel_Pump_CCT"),
     IF('Reported Performance Table'!G822="Premium","Premium_Outdoor_CCT","Outdoor_CCT")),
    IF('Reported Performance Table'!G822="Premium","Premium_CCT","Reported_CCT"))))</f>
        <v/>
      </c>
      <c r="K822" t="str">
        <f>IF('Reported Performance Table'!E822="","",IF(J822="LUNA_CCT",VLOOKUP('Reported Performance Table'!E822,'Master List'!$B$45:$E$143,4,FALSE),"Reported_BUG"))</f>
        <v/>
      </c>
      <c r="L822" t="str">
        <f>IF('Reported Performance Table'!E822="","",IF(AND('Reported Performance Table'!$F822="Yes",OR('Reported Performance Table'!$E822='Master List'!$B$45,'Reported Performance Table'!$E822='Master List'!$B$46,'Reported Performance Table'!$E822='Master List'!$B$47,'Reported Performance Table'!$E822='Master List'!$B$49,'Reported Performance Table'!$E822='Master List'!$B$51,'Reported Performance Table'!$E822='Master List'!$B$115,'Reported Performance Table'!$E822='Master List'!$B$118,'Reported Performance Table'!$E822='Master List'!$B$142)),"LUNA_Dimming","Dimming_Capability_and_Range"))</f>
        <v/>
      </c>
      <c r="M822" s="100" t="e">
        <f>'Reported Performance Table'!#REF!</f>
        <v>#REF!</v>
      </c>
      <c r="N822" s="100" t="e">
        <f>'Reported Performance Table'!#REF!</f>
        <v>#REF!</v>
      </c>
      <c r="O822" s="100" t="e">
        <f>'Reported Performance Table'!#REF!</f>
        <v>#REF!</v>
      </c>
      <c r="P822" t="str">
        <f t="shared" si="25"/>
        <v>No</v>
      </c>
    </row>
    <row r="823" spans="1:16" x14ac:dyDescent="0.25">
      <c r="A823" s="54">
        <v>830</v>
      </c>
      <c r="B823" s="55"/>
      <c r="D823" s="21" t="e">
        <f>VLOOKUP('Reported Performance Table'!D823,'Master List'!$B$22:$C$41,2,FALSE)</f>
        <v>#N/A</v>
      </c>
      <c r="E823" t="e">
        <f>VLOOKUP('Reported Performance Table'!E823,'Master List'!$B$45:$C$143,2,FALSE)</f>
        <v>#N/A</v>
      </c>
      <c r="F823" t="e">
        <f>VLOOKUP('Reported Performance Table'!D823,'Master List'!$B$22:$D$42,3,FALSE)</f>
        <v>#N/A</v>
      </c>
      <c r="G823" s="92" t="e">
        <f>VLOOKUP('Reported Performance Table'!C823,'Master List'!$B$11:$D$19,3,FALSE)</f>
        <v>#N/A</v>
      </c>
      <c r="H823" t="e">
        <f t="shared" si="24"/>
        <v>#N/A</v>
      </c>
      <c r="I823" t="e">
        <f>IF(VLOOKUP('Reported Performance Table'!E823,'Master List'!$B$45:$D$143,3,FALSE)="","No",VLOOKUP('Reported Performance Table'!E823,'Master List'!$B$45:$D$143,3,FALSE))</f>
        <v>#N/A</v>
      </c>
      <c r="J823" s="164" t="str">
        <f>IF('Reported Performance Table'!E823="","",
  IF('Reported Performance Table'!F823="Yes",
   IF('Reported Performance Table'!G823="Premium","Premium_LUNA_CCT","LUNA_CCT"),
   IF('Reported Performance Table'!C823="Outdoor Luminaires",
    IF(OR('Reported Performance Table'!E823="Fuel Pump Canopy Luminaires",'Reported Performance Table'!E823="Sports Lighting"),
     IF('Reported Performance Table'!G823="Premium","Premium_Sports_and_Fuel_Pump_CCT", "Sports_and_Fuel_Pump_CCT"),
     IF('Reported Performance Table'!G823="Premium","Premium_Outdoor_CCT","Outdoor_CCT")),
    IF('Reported Performance Table'!G823="Premium","Premium_CCT","Reported_CCT"))))</f>
        <v/>
      </c>
      <c r="K823" t="str">
        <f>IF('Reported Performance Table'!E823="","",IF(J823="LUNA_CCT",VLOOKUP('Reported Performance Table'!E823,'Master List'!$B$45:$E$143,4,FALSE),"Reported_BUG"))</f>
        <v/>
      </c>
      <c r="L823" t="str">
        <f>IF('Reported Performance Table'!E823="","",IF(AND('Reported Performance Table'!$F823="Yes",OR('Reported Performance Table'!$E823='Master List'!$B$45,'Reported Performance Table'!$E823='Master List'!$B$46,'Reported Performance Table'!$E823='Master List'!$B$47,'Reported Performance Table'!$E823='Master List'!$B$49,'Reported Performance Table'!$E823='Master List'!$B$51,'Reported Performance Table'!$E823='Master List'!$B$115,'Reported Performance Table'!$E823='Master List'!$B$118,'Reported Performance Table'!$E823='Master List'!$B$142)),"LUNA_Dimming","Dimming_Capability_and_Range"))</f>
        <v/>
      </c>
      <c r="M823" s="100" t="e">
        <f>'Reported Performance Table'!#REF!</f>
        <v>#REF!</v>
      </c>
      <c r="N823" s="100" t="e">
        <f>'Reported Performance Table'!#REF!</f>
        <v>#REF!</v>
      </c>
      <c r="O823" s="100" t="e">
        <f>'Reported Performance Table'!#REF!</f>
        <v>#REF!</v>
      </c>
      <c r="P823" t="str">
        <f t="shared" si="25"/>
        <v>No</v>
      </c>
    </row>
    <row r="824" spans="1:16" x14ac:dyDescent="0.25">
      <c r="A824" s="54">
        <v>831</v>
      </c>
      <c r="B824" s="55"/>
      <c r="D824" s="21" t="e">
        <f>VLOOKUP('Reported Performance Table'!D824,'Master List'!$B$22:$C$41,2,FALSE)</f>
        <v>#N/A</v>
      </c>
      <c r="E824" t="e">
        <f>VLOOKUP('Reported Performance Table'!E824,'Master List'!$B$45:$C$143,2,FALSE)</f>
        <v>#N/A</v>
      </c>
      <c r="F824" t="e">
        <f>VLOOKUP('Reported Performance Table'!D824,'Master List'!$B$22:$D$42,3,FALSE)</f>
        <v>#N/A</v>
      </c>
      <c r="G824" s="92" t="e">
        <f>VLOOKUP('Reported Performance Table'!C824,'Master List'!$B$11:$D$19,3,FALSE)</f>
        <v>#N/A</v>
      </c>
      <c r="H824" t="e">
        <f t="shared" si="24"/>
        <v>#N/A</v>
      </c>
      <c r="I824" t="e">
        <f>IF(VLOOKUP('Reported Performance Table'!E824,'Master List'!$B$45:$D$143,3,FALSE)="","No",VLOOKUP('Reported Performance Table'!E824,'Master List'!$B$45:$D$143,3,FALSE))</f>
        <v>#N/A</v>
      </c>
      <c r="J824" s="164" t="str">
        <f>IF('Reported Performance Table'!E824="","",
  IF('Reported Performance Table'!F824="Yes",
   IF('Reported Performance Table'!G824="Premium","Premium_LUNA_CCT","LUNA_CCT"),
   IF('Reported Performance Table'!C824="Outdoor Luminaires",
    IF(OR('Reported Performance Table'!E824="Fuel Pump Canopy Luminaires",'Reported Performance Table'!E824="Sports Lighting"),
     IF('Reported Performance Table'!G824="Premium","Premium_Sports_and_Fuel_Pump_CCT", "Sports_and_Fuel_Pump_CCT"),
     IF('Reported Performance Table'!G824="Premium","Premium_Outdoor_CCT","Outdoor_CCT")),
    IF('Reported Performance Table'!G824="Premium","Premium_CCT","Reported_CCT"))))</f>
        <v/>
      </c>
      <c r="K824" t="str">
        <f>IF('Reported Performance Table'!E824="","",IF(J824="LUNA_CCT",VLOOKUP('Reported Performance Table'!E824,'Master List'!$B$45:$E$143,4,FALSE),"Reported_BUG"))</f>
        <v/>
      </c>
      <c r="L824" t="str">
        <f>IF('Reported Performance Table'!E824="","",IF(AND('Reported Performance Table'!$F824="Yes",OR('Reported Performance Table'!$E824='Master List'!$B$45,'Reported Performance Table'!$E824='Master List'!$B$46,'Reported Performance Table'!$E824='Master List'!$B$47,'Reported Performance Table'!$E824='Master List'!$B$49,'Reported Performance Table'!$E824='Master List'!$B$51,'Reported Performance Table'!$E824='Master List'!$B$115,'Reported Performance Table'!$E824='Master List'!$B$118,'Reported Performance Table'!$E824='Master List'!$B$142)),"LUNA_Dimming","Dimming_Capability_and_Range"))</f>
        <v/>
      </c>
      <c r="M824" s="100" t="e">
        <f>'Reported Performance Table'!#REF!</f>
        <v>#REF!</v>
      </c>
      <c r="N824" s="100" t="e">
        <f>'Reported Performance Table'!#REF!</f>
        <v>#REF!</v>
      </c>
      <c r="O824" s="100" t="e">
        <f>'Reported Performance Table'!#REF!</f>
        <v>#REF!</v>
      </c>
      <c r="P824" t="str">
        <f t="shared" si="25"/>
        <v>No</v>
      </c>
    </row>
    <row r="825" spans="1:16" x14ac:dyDescent="0.25">
      <c r="A825" s="54">
        <v>832</v>
      </c>
      <c r="B825" s="55"/>
      <c r="D825" s="21" t="e">
        <f>VLOOKUP('Reported Performance Table'!D825,'Master List'!$B$22:$C$41,2,FALSE)</f>
        <v>#N/A</v>
      </c>
      <c r="E825" t="e">
        <f>VLOOKUP('Reported Performance Table'!E825,'Master List'!$B$45:$C$143,2,FALSE)</f>
        <v>#N/A</v>
      </c>
      <c r="F825" t="e">
        <f>VLOOKUP('Reported Performance Table'!D825,'Master List'!$B$22:$D$42,3,FALSE)</f>
        <v>#N/A</v>
      </c>
      <c r="G825" s="92" t="e">
        <f>VLOOKUP('Reported Performance Table'!C825,'Master List'!$B$11:$D$19,3,FALSE)</f>
        <v>#N/A</v>
      </c>
      <c r="H825" t="e">
        <f t="shared" si="24"/>
        <v>#N/A</v>
      </c>
      <c r="I825" t="e">
        <f>IF(VLOOKUP('Reported Performance Table'!E825,'Master List'!$B$45:$D$143,3,FALSE)="","No",VLOOKUP('Reported Performance Table'!E825,'Master List'!$B$45:$D$143,3,FALSE))</f>
        <v>#N/A</v>
      </c>
      <c r="J825" s="164" t="str">
        <f>IF('Reported Performance Table'!E825="","",
  IF('Reported Performance Table'!F825="Yes",
   IF('Reported Performance Table'!G825="Premium","Premium_LUNA_CCT","LUNA_CCT"),
   IF('Reported Performance Table'!C825="Outdoor Luminaires",
    IF(OR('Reported Performance Table'!E825="Fuel Pump Canopy Luminaires",'Reported Performance Table'!E825="Sports Lighting"),
     IF('Reported Performance Table'!G825="Premium","Premium_Sports_and_Fuel_Pump_CCT", "Sports_and_Fuel_Pump_CCT"),
     IF('Reported Performance Table'!G825="Premium","Premium_Outdoor_CCT","Outdoor_CCT")),
    IF('Reported Performance Table'!G825="Premium","Premium_CCT","Reported_CCT"))))</f>
        <v/>
      </c>
      <c r="K825" t="str">
        <f>IF('Reported Performance Table'!E825="","",IF(J825="LUNA_CCT",VLOOKUP('Reported Performance Table'!E825,'Master List'!$B$45:$E$143,4,FALSE),"Reported_BUG"))</f>
        <v/>
      </c>
      <c r="L825" t="str">
        <f>IF('Reported Performance Table'!E825="","",IF(AND('Reported Performance Table'!$F825="Yes",OR('Reported Performance Table'!$E825='Master List'!$B$45,'Reported Performance Table'!$E825='Master List'!$B$46,'Reported Performance Table'!$E825='Master List'!$B$47,'Reported Performance Table'!$E825='Master List'!$B$49,'Reported Performance Table'!$E825='Master List'!$B$51,'Reported Performance Table'!$E825='Master List'!$B$115,'Reported Performance Table'!$E825='Master List'!$B$118,'Reported Performance Table'!$E825='Master List'!$B$142)),"LUNA_Dimming","Dimming_Capability_and_Range"))</f>
        <v/>
      </c>
      <c r="M825" s="100" t="e">
        <f>'Reported Performance Table'!#REF!</f>
        <v>#REF!</v>
      </c>
      <c r="N825" s="100" t="e">
        <f>'Reported Performance Table'!#REF!</f>
        <v>#REF!</v>
      </c>
      <c r="O825" s="100" t="e">
        <f>'Reported Performance Table'!#REF!</f>
        <v>#REF!</v>
      </c>
      <c r="P825" t="str">
        <f t="shared" si="25"/>
        <v>No</v>
      </c>
    </row>
    <row r="826" spans="1:16" x14ac:dyDescent="0.25">
      <c r="A826" s="54">
        <v>833</v>
      </c>
      <c r="B826" s="55"/>
      <c r="D826" s="21" t="e">
        <f>VLOOKUP('Reported Performance Table'!D826,'Master List'!$B$22:$C$41,2,FALSE)</f>
        <v>#N/A</v>
      </c>
      <c r="E826" t="e">
        <f>VLOOKUP('Reported Performance Table'!E826,'Master List'!$B$45:$C$143,2,FALSE)</f>
        <v>#N/A</v>
      </c>
      <c r="F826" t="e">
        <f>VLOOKUP('Reported Performance Table'!D826,'Master List'!$B$22:$D$42,3,FALSE)</f>
        <v>#N/A</v>
      </c>
      <c r="G826" s="92" t="e">
        <f>VLOOKUP('Reported Performance Table'!C826,'Master List'!$B$11:$D$19,3,FALSE)</f>
        <v>#N/A</v>
      </c>
      <c r="H826" t="e">
        <f t="shared" si="24"/>
        <v>#N/A</v>
      </c>
      <c r="I826" t="e">
        <f>IF(VLOOKUP('Reported Performance Table'!E826,'Master List'!$B$45:$D$143,3,FALSE)="","No",VLOOKUP('Reported Performance Table'!E826,'Master List'!$B$45:$D$143,3,FALSE))</f>
        <v>#N/A</v>
      </c>
      <c r="J826" s="164" t="str">
        <f>IF('Reported Performance Table'!E826="","",
  IF('Reported Performance Table'!F826="Yes",
   IF('Reported Performance Table'!G826="Premium","Premium_LUNA_CCT","LUNA_CCT"),
   IF('Reported Performance Table'!C826="Outdoor Luminaires",
    IF(OR('Reported Performance Table'!E826="Fuel Pump Canopy Luminaires",'Reported Performance Table'!E826="Sports Lighting"),
     IF('Reported Performance Table'!G826="Premium","Premium_Sports_and_Fuel_Pump_CCT", "Sports_and_Fuel_Pump_CCT"),
     IF('Reported Performance Table'!G826="Premium","Premium_Outdoor_CCT","Outdoor_CCT")),
    IF('Reported Performance Table'!G826="Premium","Premium_CCT","Reported_CCT"))))</f>
        <v/>
      </c>
      <c r="K826" t="str">
        <f>IF('Reported Performance Table'!E826="","",IF(J826="LUNA_CCT",VLOOKUP('Reported Performance Table'!E826,'Master List'!$B$45:$E$143,4,FALSE),"Reported_BUG"))</f>
        <v/>
      </c>
      <c r="L826" t="str">
        <f>IF('Reported Performance Table'!E826="","",IF(AND('Reported Performance Table'!$F826="Yes",OR('Reported Performance Table'!$E826='Master List'!$B$45,'Reported Performance Table'!$E826='Master List'!$B$46,'Reported Performance Table'!$E826='Master List'!$B$47,'Reported Performance Table'!$E826='Master List'!$B$49,'Reported Performance Table'!$E826='Master List'!$B$51,'Reported Performance Table'!$E826='Master List'!$B$115,'Reported Performance Table'!$E826='Master List'!$B$118,'Reported Performance Table'!$E826='Master List'!$B$142)),"LUNA_Dimming","Dimming_Capability_and_Range"))</f>
        <v/>
      </c>
      <c r="M826" s="100" t="e">
        <f>'Reported Performance Table'!#REF!</f>
        <v>#REF!</v>
      </c>
      <c r="N826" s="100" t="e">
        <f>'Reported Performance Table'!#REF!</f>
        <v>#REF!</v>
      </c>
      <c r="O826" s="100" t="e">
        <f>'Reported Performance Table'!#REF!</f>
        <v>#REF!</v>
      </c>
      <c r="P826" t="str">
        <f t="shared" si="25"/>
        <v>No</v>
      </c>
    </row>
    <row r="827" spans="1:16" x14ac:dyDescent="0.25">
      <c r="A827" s="54">
        <v>834</v>
      </c>
      <c r="B827" s="55"/>
      <c r="D827" s="21" t="e">
        <f>VLOOKUP('Reported Performance Table'!D827,'Master List'!$B$22:$C$41,2,FALSE)</f>
        <v>#N/A</v>
      </c>
      <c r="E827" t="e">
        <f>VLOOKUP('Reported Performance Table'!E827,'Master List'!$B$45:$C$143,2,FALSE)</f>
        <v>#N/A</v>
      </c>
      <c r="F827" t="e">
        <f>VLOOKUP('Reported Performance Table'!D827,'Master List'!$B$22:$D$42,3,FALSE)</f>
        <v>#N/A</v>
      </c>
      <c r="G827" s="92" t="e">
        <f>VLOOKUP('Reported Performance Table'!C827,'Master List'!$B$11:$D$19,3,FALSE)</f>
        <v>#N/A</v>
      </c>
      <c r="H827" t="e">
        <f t="shared" si="24"/>
        <v>#N/A</v>
      </c>
      <c r="I827" t="e">
        <f>IF(VLOOKUP('Reported Performance Table'!E827,'Master List'!$B$45:$D$143,3,FALSE)="","No",VLOOKUP('Reported Performance Table'!E827,'Master List'!$B$45:$D$143,3,FALSE))</f>
        <v>#N/A</v>
      </c>
      <c r="J827" s="164" t="str">
        <f>IF('Reported Performance Table'!E827="","",
  IF('Reported Performance Table'!F827="Yes",
   IF('Reported Performance Table'!G827="Premium","Premium_LUNA_CCT","LUNA_CCT"),
   IF('Reported Performance Table'!C827="Outdoor Luminaires",
    IF(OR('Reported Performance Table'!E827="Fuel Pump Canopy Luminaires",'Reported Performance Table'!E827="Sports Lighting"),
     IF('Reported Performance Table'!G827="Premium","Premium_Sports_and_Fuel_Pump_CCT", "Sports_and_Fuel_Pump_CCT"),
     IF('Reported Performance Table'!G827="Premium","Premium_Outdoor_CCT","Outdoor_CCT")),
    IF('Reported Performance Table'!G827="Premium","Premium_CCT","Reported_CCT"))))</f>
        <v/>
      </c>
      <c r="K827" t="str">
        <f>IF('Reported Performance Table'!E827="","",IF(J827="LUNA_CCT",VLOOKUP('Reported Performance Table'!E827,'Master List'!$B$45:$E$143,4,FALSE),"Reported_BUG"))</f>
        <v/>
      </c>
      <c r="L827" t="str">
        <f>IF('Reported Performance Table'!E827="","",IF(AND('Reported Performance Table'!$F827="Yes",OR('Reported Performance Table'!$E827='Master List'!$B$45,'Reported Performance Table'!$E827='Master List'!$B$46,'Reported Performance Table'!$E827='Master List'!$B$47,'Reported Performance Table'!$E827='Master List'!$B$49,'Reported Performance Table'!$E827='Master List'!$B$51,'Reported Performance Table'!$E827='Master List'!$B$115,'Reported Performance Table'!$E827='Master List'!$B$118,'Reported Performance Table'!$E827='Master List'!$B$142)),"LUNA_Dimming","Dimming_Capability_and_Range"))</f>
        <v/>
      </c>
      <c r="M827" s="100" t="e">
        <f>'Reported Performance Table'!#REF!</f>
        <v>#REF!</v>
      </c>
      <c r="N827" s="100" t="e">
        <f>'Reported Performance Table'!#REF!</f>
        <v>#REF!</v>
      </c>
      <c r="O827" s="100" t="e">
        <f>'Reported Performance Table'!#REF!</f>
        <v>#REF!</v>
      </c>
      <c r="P827" t="str">
        <f t="shared" si="25"/>
        <v>No</v>
      </c>
    </row>
    <row r="828" spans="1:16" x14ac:dyDescent="0.25">
      <c r="A828" s="54">
        <v>835</v>
      </c>
      <c r="B828" s="55"/>
      <c r="D828" s="21" t="e">
        <f>VLOOKUP('Reported Performance Table'!D828,'Master List'!$B$22:$C$41,2,FALSE)</f>
        <v>#N/A</v>
      </c>
      <c r="E828" t="e">
        <f>VLOOKUP('Reported Performance Table'!E828,'Master List'!$B$45:$C$143,2,FALSE)</f>
        <v>#N/A</v>
      </c>
      <c r="F828" t="e">
        <f>VLOOKUP('Reported Performance Table'!D828,'Master List'!$B$22:$D$42,3,FALSE)</f>
        <v>#N/A</v>
      </c>
      <c r="G828" s="92" t="e">
        <f>VLOOKUP('Reported Performance Table'!C828,'Master List'!$B$11:$D$19,3,FALSE)</f>
        <v>#N/A</v>
      </c>
      <c r="H828" t="e">
        <f t="shared" si="24"/>
        <v>#N/A</v>
      </c>
      <c r="I828" t="e">
        <f>IF(VLOOKUP('Reported Performance Table'!E828,'Master List'!$B$45:$D$143,3,FALSE)="","No",VLOOKUP('Reported Performance Table'!E828,'Master List'!$B$45:$D$143,3,FALSE))</f>
        <v>#N/A</v>
      </c>
      <c r="J828" s="164" t="str">
        <f>IF('Reported Performance Table'!E828="","",
  IF('Reported Performance Table'!F828="Yes",
   IF('Reported Performance Table'!G828="Premium","Premium_LUNA_CCT","LUNA_CCT"),
   IF('Reported Performance Table'!C828="Outdoor Luminaires",
    IF(OR('Reported Performance Table'!E828="Fuel Pump Canopy Luminaires",'Reported Performance Table'!E828="Sports Lighting"),
     IF('Reported Performance Table'!G828="Premium","Premium_Sports_and_Fuel_Pump_CCT", "Sports_and_Fuel_Pump_CCT"),
     IF('Reported Performance Table'!G828="Premium","Premium_Outdoor_CCT","Outdoor_CCT")),
    IF('Reported Performance Table'!G828="Premium","Premium_CCT","Reported_CCT"))))</f>
        <v/>
      </c>
      <c r="K828" t="str">
        <f>IF('Reported Performance Table'!E828="","",IF(J828="LUNA_CCT",VLOOKUP('Reported Performance Table'!E828,'Master List'!$B$45:$E$143,4,FALSE),"Reported_BUG"))</f>
        <v/>
      </c>
      <c r="L828" t="str">
        <f>IF('Reported Performance Table'!E828="","",IF(AND('Reported Performance Table'!$F828="Yes",OR('Reported Performance Table'!$E828='Master List'!$B$45,'Reported Performance Table'!$E828='Master List'!$B$46,'Reported Performance Table'!$E828='Master List'!$B$47,'Reported Performance Table'!$E828='Master List'!$B$49,'Reported Performance Table'!$E828='Master List'!$B$51,'Reported Performance Table'!$E828='Master List'!$B$115,'Reported Performance Table'!$E828='Master List'!$B$118,'Reported Performance Table'!$E828='Master List'!$B$142)),"LUNA_Dimming","Dimming_Capability_and_Range"))</f>
        <v/>
      </c>
      <c r="M828" s="100" t="e">
        <f>'Reported Performance Table'!#REF!</f>
        <v>#REF!</v>
      </c>
      <c r="N828" s="100" t="e">
        <f>'Reported Performance Table'!#REF!</f>
        <v>#REF!</v>
      </c>
      <c r="O828" s="100" t="e">
        <f>'Reported Performance Table'!#REF!</f>
        <v>#REF!</v>
      </c>
      <c r="P828" t="str">
        <f t="shared" si="25"/>
        <v>No</v>
      </c>
    </row>
    <row r="829" spans="1:16" x14ac:dyDescent="0.25">
      <c r="A829" s="54">
        <v>836</v>
      </c>
      <c r="B829" s="55"/>
      <c r="D829" s="21" t="e">
        <f>VLOOKUP('Reported Performance Table'!D829,'Master List'!$B$22:$C$41,2,FALSE)</f>
        <v>#N/A</v>
      </c>
      <c r="E829" t="e">
        <f>VLOOKUP('Reported Performance Table'!E829,'Master List'!$B$45:$C$143,2,FALSE)</f>
        <v>#N/A</v>
      </c>
      <c r="F829" t="e">
        <f>VLOOKUP('Reported Performance Table'!D829,'Master List'!$B$22:$D$42,3,FALSE)</f>
        <v>#N/A</v>
      </c>
      <c r="G829" s="92" t="e">
        <f>VLOOKUP('Reported Performance Table'!C829,'Master List'!$B$11:$D$19,3,FALSE)</f>
        <v>#N/A</v>
      </c>
      <c r="H829" t="e">
        <f t="shared" si="24"/>
        <v>#N/A</v>
      </c>
      <c r="I829" t="e">
        <f>IF(VLOOKUP('Reported Performance Table'!E829,'Master List'!$B$45:$D$143,3,FALSE)="","No",VLOOKUP('Reported Performance Table'!E829,'Master List'!$B$45:$D$143,3,FALSE))</f>
        <v>#N/A</v>
      </c>
      <c r="J829" s="164" t="str">
        <f>IF('Reported Performance Table'!E829="","",
  IF('Reported Performance Table'!F829="Yes",
   IF('Reported Performance Table'!G829="Premium","Premium_LUNA_CCT","LUNA_CCT"),
   IF('Reported Performance Table'!C829="Outdoor Luminaires",
    IF(OR('Reported Performance Table'!E829="Fuel Pump Canopy Luminaires",'Reported Performance Table'!E829="Sports Lighting"),
     IF('Reported Performance Table'!G829="Premium","Premium_Sports_and_Fuel_Pump_CCT", "Sports_and_Fuel_Pump_CCT"),
     IF('Reported Performance Table'!G829="Premium","Premium_Outdoor_CCT","Outdoor_CCT")),
    IF('Reported Performance Table'!G829="Premium","Premium_CCT","Reported_CCT"))))</f>
        <v/>
      </c>
      <c r="K829" t="str">
        <f>IF('Reported Performance Table'!E829="","",IF(J829="LUNA_CCT",VLOOKUP('Reported Performance Table'!E829,'Master List'!$B$45:$E$143,4,FALSE),"Reported_BUG"))</f>
        <v/>
      </c>
      <c r="L829" t="str">
        <f>IF('Reported Performance Table'!E829="","",IF(AND('Reported Performance Table'!$F829="Yes",OR('Reported Performance Table'!$E829='Master List'!$B$45,'Reported Performance Table'!$E829='Master List'!$B$46,'Reported Performance Table'!$E829='Master List'!$B$47,'Reported Performance Table'!$E829='Master List'!$B$49,'Reported Performance Table'!$E829='Master List'!$B$51,'Reported Performance Table'!$E829='Master List'!$B$115,'Reported Performance Table'!$E829='Master List'!$B$118,'Reported Performance Table'!$E829='Master List'!$B$142)),"LUNA_Dimming","Dimming_Capability_and_Range"))</f>
        <v/>
      </c>
      <c r="M829" s="100" t="e">
        <f>'Reported Performance Table'!#REF!</f>
        <v>#REF!</v>
      </c>
      <c r="N829" s="100" t="e">
        <f>'Reported Performance Table'!#REF!</f>
        <v>#REF!</v>
      </c>
      <c r="O829" s="100" t="e">
        <f>'Reported Performance Table'!#REF!</f>
        <v>#REF!</v>
      </c>
      <c r="P829" t="str">
        <f t="shared" si="25"/>
        <v>No</v>
      </c>
    </row>
    <row r="830" spans="1:16" x14ac:dyDescent="0.25">
      <c r="A830" s="54">
        <v>837</v>
      </c>
      <c r="B830" s="55"/>
      <c r="D830" s="21" t="e">
        <f>VLOOKUP('Reported Performance Table'!D830,'Master List'!$B$22:$C$41,2,FALSE)</f>
        <v>#N/A</v>
      </c>
      <c r="E830" t="e">
        <f>VLOOKUP('Reported Performance Table'!E830,'Master List'!$B$45:$C$143,2,FALSE)</f>
        <v>#N/A</v>
      </c>
      <c r="F830" t="e">
        <f>VLOOKUP('Reported Performance Table'!D830,'Master List'!$B$22:$D$42,3,FALSE)</f>
        <v>#N/A</v>
      </c>
      <c r="G830" s="92" t="e">
        <f>VLOOKUP('Reported Performance Table'!C830,'Master List'!$B$11:$D$19,3,FALSE)</f>
        <v>#N/A</v>
      </c>
      <c r="H830" t="e">
        <f t="shared" si="24"/>
        <v>#N/A</v>
      </c>
      <c r="I830" t="e">
        <f>IF(VLOOKUP('Reported Performance Table'!E830,'Master List'!$B$45:$D$143,3,FALSE)="","No",VLOOKUP('Reported Performance Table'!E830,'Master List'!$B$45:$D$143,3,FALSE))</f>
        <v>#N/A</v>
      </c>
      <c r="J830" s="164" t="str">
        <f>IF('Reported Performance Table'!E830="","",
  IF('Reported Performance Table'!F830="Yes",
   IF('Reported Performance Table'!G830="Premium","Premium_LUNA_CCT","LUNA_CCT"),
   IF('Reported Performance Table'!C830="Outdoor Luminaires",
    IF(OR('Reported Performance Table'!E830="Fuel Pump Canopy Luminaires",'Reported Performance Table'!E830="Sports Lighting"),
     IF('Reported Performance Table'!G830="Premium","Premium_Sports_and_Fuel_Pump_CCT", "Sports_and_Fuel_Pump_CCT"),
     IF('Reported Performance Table'!G830="Premium","Premium_Outdoor_CCT","Outdoor_CCT")),
    IF('Reported Performance Table'!G830="Premium","Premium_CCT","Reported_CCT"))))</f>
        <v/>
      </c>
      <c r="K830" t="str">
        <f>IF('Reported Performance Table'!E830="","",IF(J830="LUNA_CCT",VLOOKUP('Reported Performance Table'!E830,'Master List'!$B$45:$E$143,4,FALSE),"Reported_BUG"))</f>
        <v/>
      </c>
      <c r="L830" t="str">
        <f>IF('Reported Performance Table'!E830="","",IF(AND('Reported Performance Table'!$F830="Yes",OR('Reported Performance Table'!$E830='Master List'!$B$45,'Reported Performance Table'!$E830='Master List'!$B$46,'Reported Performance Table'!$E830='Master List'!$B$47,'Reported Performance Table'!$E830='Master List'!$B$49,'Reported Performance Table'!$E830='Master List'!$B$51,'Reported Performance Table'!$E830='Master List'!$B$115,'Reported Performance Table'!$E830='Master List'!$B$118,'Reported Performance Table'!$E830='Master List'!$B$142)),"LUNA_Dimming","Dimming_Capability_and_Range"))</f>
        <v/>
      </c>
      <c r="M830" s="100" t="e">
        <f>'Reported Performance Table'!#REF!</f>
        <v>#REF!</v>
      </c>
      <c r="N830" s="100" t="e">
        <f>'Reported Performance Table'!#REF!</f>
        <v>#REF!</v>
      </c>
      <c r="O830" s="100" t="e">
        <f>'Reported Performance Table'!#REF!</f>
        <v>#REF!</v>
      </c>
      <c r="P830" t="str">
        <f t="shared" si="25"/>
        <v>No</v>
      </c>
    </row>
    <row r="831" spans="1:16" x14ac:dyDescent="0.25">
      <c r="A831" s="54">
        <v>838</v>
      </c>
      <c r="B831" s="55"/>
      <c r="D831" s="21" t="e">
        <f>VLOOKUP('Reported Performance Table'!D831,'Master List'!$B$22:$C$41,2,FALSE)</f>
        <v>#N/A</v>
      </c>
      <c r="E831" t="e">
        <f>VLOOKUP('Reported Performance Table'!E831,'Master List'!$B$45:$C$143,2,FALSE)</f>
        <v>#N/A</v>
      </c>
      <c r="F831" t="e">
        <f>VLOOKUP('Reported Performance Table'!D831,'Master List'!$B$22:$D$42,3,FALSE)</f>
        <v>#N/A</v>
      </c>
      <c r="G831" s="92" t="e">
        <f>VLOOKUP('Reported Performance Table'!C831,'Master List'!$B$11:$D$19,3,FALSE)</f>
        <v>#N/A</v>
      </c>
      <c r="H831" t="e">
        <f t="shared" si="24"/>
        <v>#N/A</v>
      </c>
      <c r="I831" t="e">
        <f>IF(VLOOKUP('Reported Performance Table'!E831,'Master List'!$B$45:$D$143,3,FALSE)="","No",VLOOKUP('Reported Performance Table'!E831,'Master List'!$B$45:$D$143,3,FALSE))</f>
        <v>#N/A</v>
      </c>
      <c r="J831" s="164" t="str">
        <f>IF('Reported Performance Table'!E831="","",
  IF('Reported Performance Table'!F831="Yes",
   IF('Reported Performance Table'!G831="Premium","Premium_LUNA_CCT","LUNA_CCT"),
   IF('Reported Performance Table'!C831="Outdoor Luminaires",
    IF(OR('Reported Performance Table'!E831="Fuel Pump Canopy Luminaires",'Reported Performance Table'!E831="Sports Lighting"),
     IF('Reported Performance Table'!G831="Premium","Premium_Sports_and_Fuel_Pump_CCT", "Sports_and_Fuel_Pump_CCT"),
     IF('Reported Performance Table'!G831="Premium","Premium_Outdoor_CCT","Outdoor_CCT")),
    IF('Reported Performance Table'!G831="Premium","Premium_CCT","Reported_CCT"))))</f>
        <v/>
      </c>
      <c r="K831" t="str">
        <f>IF('Reported Performance Table'!E831="","",IF(J831="LUNA_CCT",VLOOKUP('Reported Performance Table'!E831,'Master List'!$B$45:$E$143,4,FALSE),"Reported_BUG"))</f>
        <v/>
      </c>
      <c r="L831" t="str">
        <f>IF('Reported Performance Table'!E831="","",IF(AND('Reported Performance Table'!$F831="Yes",OR('Reported Performance Table'!$E831='Master List'!$B$45,'Reported Performance Table'!$E831='Master List'!$B$46,'Reported Performance Table'!$E831='Master List'!$B$47,'Reported Performance Table'!$E831='Master List'!$B$49,'Reported Performance Table'!$E831='Master List'!$B$51,'Reported Performance Table'!$E831='Master List'!$B$115,'Reported Performance Table'!$E831='Master List'!$B$118,'Reported Performance Table'!$E831='Master List'!$B$142)),"LUNA_Dimming","Dimming_Capability_and_Range"))</f>
        <v/>
      </c>
      <c r="M831" s="100" t="e">
        <f>'Reported Performance Table'!#REF!</f>
        <v>#REF!</v>
      </c>
      <c r="N831" s="100" t="e">
        <f>'Reported Performance Table'!#REF!</f>
        <v>#REF!</v>
      </c>
      <c r="O831" s="100" t="e">
        <f>'Reported Performance Table'!#REF!</f>
        <v>#REF!</v>
      </c>
      <c r="P831" t="str">
        <f t="shared" si="25"/>
        <v>No</v>
      </c>
    </row>
    <row r="832" spans="1:16" x14ac:dyDescent="0.25">
      <c r="A832" s="54">
        <v>839</v>
      </c>
      <c r="B832" s="55"/>
      <c r="D832" s="21" t="e">
        <f>VLOOKUP('Reported Performance Table'!D832,'Master List'!$B$22:$C$41,2,FALSE)</f>
        <v>#N/A</v>
      </c>
      <c r="E832" t="e">
        <f>VLOOKUP('Reported Performance Table'!E832,'Master List'!$B$45:$C$143,2,FALSE)</f>
        <v>#N/A</v>
      </c>
      <c r="F832" t="e">
        <f>VLOOKUP('Reported Performance Table'!D832,'Master List'!$B$22:$D$42,3,FALSE)</f>
        <v>#N/A</v>
      </c>
      <c r="G832" s="92" t="e">
        <f>VLOOKUP('Reported Performance Table'!C832,'Master List'!$B$11:$D$19,3,FALSE)</f>
        <v>#N/A</v>
      </c>
      <c r="H832" t="e">
        <f t="shared" si="24"/>
        <v>#N/A</v>
      </c>
      <c r="I832" t="e">
        <f>IF(VLOOKUP('Reported Performance Table'!E832,'Master List'!$B$45:$D$143,3,FALSE)="","No",VLOOKUP('Reported Performance Table'!E832,'Master List'!$B$45:$D$143,3,FALSE))</f>
        <v>#N/A</v>
      </c>
      <c r="J832" s="164" t="str">
        <f>IF('Reported Performance Table'!E832="","",
  IF('Reported Performance Table'!F832="Yes",
   IF('Reported Performance Table'!G832="Premium","Premium_LUNA_CCT","LUNA_CCT"),
   IF('Reported Performance Table'!C832="Outdoor Luminaires",
    IF(OR('Reported Performance Table'!E832="Fuel Pump Canopy Luminaires",'Reported Performance Table'!E832="Sports Lighting"),
     IF('Reported Performance Table'!G832="Premium","Premium_Sports_and_Fuel_Pump_CCT", "Sports_and_Fuel_Pump_CCT"),
     IF('Reported Performance Table'!G832="Premium","Premium_Outdoor_CCT","Outdoor_CCT")),
    IF('Reported Performance Table'!G832="Premium","Premium_CCT","Reported_CCT"))))</f>
        <v/>
      </c>
      <c r="K832" t="str">
        <f>IF('Reported Performance Table'!E832="","",IF(J832="LUNA_CCT",VLOOKUP('Reported Performance Table'!E832,'Master List'!$B$45:$E$143,4,FALSE),"Reported_BUG"))</f>
        <v/>
      </c>
      <c r="L832" t="str">
        <f>IF('Reported Performance Table'!E832="","",IF(AND('Reported Performance Table'!$F832="Yes",OR('Reported Performance Table'!$E832='Master List'!$B$45,'Reported Performance Table'!$E832='Master List'!$B$46,'Reported Performance Table'!$E832='Master List'!$B$47,'Reported Performance Table'!$E832='Master List'!$B$49,'Reported Performance Table'!$E832='Master List'!$B$51,'Reported Performance Table'!$E832='Master List'!$B$115,'Reported Performance Table'!$E832='Master List'!$B$118,'Reported Performance Table'!$E832='Master List'!$B$142)),"LUNA_Dimming","Dimming_Capability_and_Range"))</f>
        <v/>
      </c>
      <c r="M832" s="100" t="e">
        <f>'Reported Performance Table'!#REF!</f>
        <v>#REF!</v>
      </c>
      <c r="N832" s="100" t="e">
        <f>'Reported Performance Table'!#REF!</f>
        <v>#REF!</v>
      </c>
      <c r="O832" s="100" t="e">
        <f>'Reported Performance Table'!#REF!</f>
        <v>#REF!</v>
      </c>
      <c r="P832" t="str">
        <f t="shared" si="25"/>
        <v>No</v>
      </c>
    </row>
    <row r="833" spans="1:16" x14ac:dyDescent="0.25">
      <c r="A833" s="54">
        <v>840</v>
      </c>
      <c r="B833" s="55"/>
      <c r="D833" s="21" t="e">
        <f>VLOOKUP('Reported Performance Table'!D833,'Master List'!$B$22:$C$41,2,FALSE)</f>
        <v>#N/A</v>
      </c>
      <c r="E833" t="e">
        <f>VLOOKUP('Reported Performance Table'!E833,'Master List'!$B$45:$C$143,2,FALSE)</f>
        <v>#N/A</v>
      </c>
      <c r="F833" t="e">
        <f>VLOOKUP('Reported Performance Table'!D833,'Master List'!$B$22:$D$42,3,FALSE)</f>
        <v>#N/A</v>
      </c>
      <c r="G833" s="92" t="e">
        <f>VLOOKUP('Reported Performance Table'!C833,'Master List'!$B$11:$D$19,3,FALSE)</f>
        <v>#N/A</v>
      </c>
      <c r="H833" t="e">
        <f t="shared" si="24"/>
        <v>#N/A</v>
      </c>
      <c r="I833" t="e">
        <f>IF(VLOOKUP('Reported Performance Table'!E833,'Master List'!$B$45:$D$143,3,FALSE)="","No",VLOOKUP('Reported Performance Table'!E833,'Master List'!$B$45:$D$143,3,FALSE))</f>
        <v>#N/A</v>
      </c>
      <c r="J833" s="164" t="str">
        <f>IF('Reported Performance Table'!E833="","",
  IF('Reported Performance Table'!F833="Yes",
   IF('Reported Performance Table'!G833="Premium","Premium_LUNA_CCT","LUNA_CCT"),
   IF('Reported Performance Table'!C833="Outdoor Luminaires",
    IF(OR('Reported Performance Table'!E833="Fuel Pump Canopy Luminaires",'Reported Performance Table'!E833="Sports Lighting"),
     IF('Reported Performance Table'!G833="Premium","Premium_Sports_and_Fuel_Pump_CCT", "Sports_and_Fuel_Pump_CCT"),
     IF('Reported Performance Table'!G833="Premium","Premium_Outdoor_CCT","Outdoor_CCT")),
    IF('Reported Performance Table'!G833="Premium","Premium_CCT","Reported_CCT"))))</f>
        <v/>
      </c>
      <c r="K833" t="str">
        <f>IF('Reported Performance Table'!E833="","",IF(J833="LUNA_CCT",VLOOKUP('Reported Performance Table'!E833,'Master List'!$B$45:$E$143,4,FALSE),"Reported_BUG"))</f>
        <v/>
      </c>
      <c r="L833" t="str">
        <f>IF('Reported Performance Table'!E833="","",IF(AND('Reported Performance Table'!$F833="Yes",OR('Reported Performance Table'!$E833='Master List'!$B$45,'Reported Performance Table'!$E833='Master List'!$B$46,'Reported Performance Table'!$E833='Master List'!$B$47,'Reported Performance Table'!$E833='Master List'!$B$49,'Reported Performance Table'!$E833='Master List'!$B$51,'Reported Performance Table'!$E833='Master List'!$B$115,'Reported Performance Table'!$E833='Master List'!$B$118,'Reported Performance Table'!$E833='Master List'!$B$142)),"LUNA_Dimming","Dimming_Capability_and_Range"))</f>
        <v/>
      </c>
      <c r="M833" s="100" t="e">
        <f>'Reported Performance Table'!#REF!</f>
        <v>#REF!</v>
      </c>
      <c r="N833" s="100" t="e">
        <f>'Reported Performance Table'!#REF!</f>
        <v>#REF!</v>
      </c>
      <c r="O833" s="100" t="e">
        <f>'Reported Performance Table'!#REF!</f>
        <v>#REF!</v>
      </c>
      <c r="P833" t="str">
        <f t="shared" si="25"/>
        <v>No</v>
      </c>
    </row>
    <row r="834" spans="1:16" x14ac:dyDescent="0.25">
      <c r="A834" s="54">
        <v>841</v>
      </c>
      <c r="B834" s="55"/>
      <c r="D834" s="21" t="e">
        <f>VLOOKUP('Reported Performance Table'!D834,'Master List'!$B$22:$C$41,2,FALSE)</f>
        <v>#N/A</v>
      </c>
      <c r="E834" t="e">
        <f>VLOOKUP('Reported Performance Table'!E834,'Master List'!$B$45:$C$143,2,FALSE)</f>
        <v>#N/A</v>
      </c>
      <c r="F834" t="e">
        <f>VLOOKUP('Reported Performance Table'!D834,'Master List'!$B$22:$D$42,3,FALSE)</f>
        <v>#N/A</v>
      </c>
      <c r="G834" s="92" t="e">
        <f>VLOOKUP('Reported Performance Table'!C834,'Master List'!$B$11:$D$19,3,FALSE)</f>
        <v>#N/A</v>
      </c>
      <c r="H834" t="e">
        <f t="shared" si="24"/>
        <v>#N/A</v>
      </c>
      <c r="I834" t="e">
        <f>IF(VLOOKUP('Reported Performance Table'!E834,'Master List'!$B$45:$D$143,3,FALSE)="","No",VLOOKUP('Reported Performance Table'!E834,'Master List'!$B$45:$D$143,3,FALSE))</f>
        <v>#N/A</v>
      </c>
      <c r="J834" s="164" t="str">
        <f>IF('Reported Performance Table'!E834="","",
  IF('Reported Performance Table'!F834="Yes",
   IF('Reported Performance Table'!G834="Premium","Premium_LUNA_CCT","LUNA_CCT"),
   IF('Reported Performance Table'!C834="Outdoor Luminaires",
    IF(OR('Reported Performance Table'!E834="Fuel Pump Canopy Luminaires",'Reported Performance Table'!E834="Sports Lighting"),
     IF('Reported Performance Table'!G834="Premium","Premium_Sports_and_Fuel_Pump_CCT", "Sports_and_Fuel_Pump_CCT"),
     IF('Reported Performance Table'!G834="Premium","Premium_Outdoor_CCT","Outdoor_CCT")),
    IF('Reported Performance Table'!G834="Premium","Premium_CCT","Reported_CCT"))))</f>
        <v/>
      </c>
      <c r="K834" t="str">
        <f>IF('Reported Performance Table'!E834="","",IF(J834="LUNA_CCT",VLOOKUP('Reported Performance Table'!E834,'Master List'!$B$45:$E$143,4,FALSE),"Reported_BUG"))</f>
        <v/>
      </c>
      <c r="L834" t="str">
        <f>IF('Reported Performance Table'!E834="","",IF(AND('Reported Performance Table'!$F834="Yes",OR('Reported Performance Table'!$E834='Master List'!$B$45,'Reported Performance Table'!$E834='Master List'!$B$46,'Reported Performance Table'!$E834='Master List'!$B$47,'Reported Performance Table'!$E834='Master List'!$B$49,'Reported Performance Table'!$E834='Master List'!$B$51,'Reported Performance Table'!$E834='Master List'!$B$115,'Reported Performance Table'!$E834='Master List'!$B$118,'Reported Performance Table'!$E834='Master List'!$B$142)),"LUNA_Dimming","Dimming_Capability_and_Range"))</f>
        <v/>
      </c>
      <c r="M834" s="100" t="e">
        <f>'Reported Performance Table'!#REF!</f>
        <v>#REF!</v>
      </c>
      <c r="N834" s="100" t="e">
        <f>'Reported Performance Table'!#REF!</f>
        <v>#REF!</v>
      </c>
      <c r="O834" s="100" t="e">
        <f>'Reported Performance Table'!#REF!</f>
        <v>#REF!</v>
      </c>
      <c r="P834" t="str">
        <f t="shared" si="25"/>
        <v>No</v>
      </c>
    </row>
    <row r="835" spans="1:16" x14ac:dyDescent="0.25">
      <c r="A835" s="54">
        <v>842</v>
      </c>
      <c r="B835" s="55"/>
      <c r="D835" s="21" t="e">
        <f>VLOOKUP('Reported Performance Table'!D835,'Master List'!$B$22:$C$41,2,FALSE)</f>
        <v>#N/A</v>
      </c>
      <c r="E835" t="e">
        <f>VLOOKUP('Reported Performance Table'!E835,'Master List'!$B$45:$C$143,2,FALSE)</f>
        <v>#N/A</v>
      </c>
      <c r="F835" t="e">
        <f>VLOOKUP('Reported Performance Table'!D835,'Master List'!$B$22:$D$42,3,FALSE)</f>
        <v>#N/A</v>
      </c>
      <c r="G835" s="92" t="e">
        <f>VLOOKUP('Reported Performance Table'!C835,'Master List'!$B$11:$D$19,3,FALSE)</f>
        <v>#N/A</v>
      </c>
      <c r="H835" t="e">
        <f t="shared" si="24"/>
        <v>#N/A</v>
      </c>
      <c r="I835" t="e">
        <f>IF(VLOOKUP('Reported Performance Table'!E835,'Master List'!$B$45:$D$143,3,FALSE)="","No",VLOOKUP('Reported Performance Table'!E835,'Master List'!$B$45:$D$143,3,FALSE))</f>
        <v>#N/A</v>
      </c>
      <c r="J835" s="164" t="str">
        <f>IF('Reported Performance Table'!E835="","",
  IF('Reported Performance Table'!F835="Yes",
   IF('Reported Performance Table'!G835="Premium","Premium_LUNA_CCT","LUNA_CCT"),
   IF('Reported Performance Table'!C835="Outdoor Luminaires",
    IF(OR('Reported Performance Table'!E835="Fuel Pump Canopy Luminaires",'Reported Performance Table'!E835="Sports Lighting"),
     IF('Reported Performance Table'!G835="Premium","Premium_Sports_and_Fuel_Pump_CCT", "Sports_and_Fuel_Pump_CCT"),
     IF('Reported Performance Table'!G835="Premium","Premium_Outdoor_CCT","Outdoor_CCT")),
    IF('Reported Performance Table'!G835="Premium","Premium_CCT","Reported_CCT"))))</f>
        <v/>
      </c>
      <c r="K835" t="str">
        <f>IF('Reported Performance Table'!E835="","",IF(J835="LUNA_CCT",VLOOKUP('Reported Performance Table'!E835,'Master List'!$B$45:$E$143,4,FALSE),"Reported_BUG"))</f>
        <v/>
      </c>
      <c r="L835" t="str">
        <f>IF('Reported Performance Table'!E835="","",IF(AND('Reported Performance Table'!$F835="Yes",OR('Reported Performance Table'!$E835='Master List'!$B$45,'Reported Performance Table'!$E835='Master List'!$B$46,'Reported Performance Table'!$E835='Master List'!$B$47,'Reported Performance Table'!$E835='Master List'!$B$49,'Reported Performance Table'!$E835='Master List'!$B$51,'Reported Performance Table'!$E835='Master List'!$B$115,'Reported Performance Table'!$E835='Master List'!$B$118,'Reported Performance Table'!$E835='Master List'!$B$142)),"LUNA_Dimming","Dimming_Capability_and_Range"))</f>
        <v/>
      </c>
      <c r="M835" s="100" t="e">
        <f>'Reported Performance Table'!#REF!</f>
        <v>#REF!</v>
      </c>
      <c r="N835" s="100" t="e">
        <f>'Reported Performance Table'!#REF!</f>
        <v>#REF!</v>
      </c>
      <c r="O835" s="100" t="e">
        <f>'Reported Performance Table'!#REF!</f>
        <v>#REF!</v>
      </c>
      <c r="P835" t="str">
        <f t="shared" si="25"/>
        <v>No</v>
      </c>
    </row>
    <row r="836" spans="1:16" x14ac:dyDescent="0.25">
      <c r="A836" s="54">
        <v>843</v>
      </c>
      <c r="B836" s="55"/>
      <c r="D836" s="21" t="e">
        <f>VLOOKUP('Reported Performance Table'!D836,'Master List'!$B$22:$C$41,2,FALSE)</f>
        <v>#N/A</v>
      </c>
      <c r="E836" t="e">
        <f>VLOOKUP('Reported Performance Table'!E836,'Master List'!$B$45:$C$143,2,FALSE)</f>
        <v>#N/A</v>
      </c>
      <c r="F836" t="e">
        <f>VLOOKUP('Reported Performance Table'!D836,'Master List'!$B$22:$D$42,3,FALSE)</f>
        <v>#N/A</v>
      </c>
      <c r="G836" s="92" t="e">
        <f>VLOOKUP('Reported Performance Table'!C836,'Master List'!$B$11:$D$19,3,FALSE)</f>
        <v>#N/A</v>
      </c>
      <c r="H836" t="e">
        <f t="shared" si="24"/>
        <v>#N/A</v>
      </c>
      <c r="I836" t="e">
        <f>IF(VLOOKUP('Reported Performance Table'!E836,'Master List'!$B$45:$D$143,3,FALSE)="","No",VLOOKUP('Reported Performance Table'!E836,'Master List'!$B$45:$D$143,3,FALSE))</f>
        <v>#N/A</v>
      </c>
      <c r="J836" s="164" t="str">
        <f>IF('Reported Performance Table'!E836="","",
  IF('Reported Performance Table'!F836="Yes",
   IF('Reported Performance Table'!G836="Premium","Premium_LUNA_CCT","LUNA_CCT"),
   IF('Reported Performance Table'!C836="Outdoor Luminaires",
    IF(OR('Reported Performance Table'!E836="Fuel Pump Canopy Luminaires",'Reported Performance Table'!E836="Sports Lighting"),
     IF('Reported Performance Table'!G836="Premium","Premium_Sports_and_Fuel_Pump_CCT", "Sports_and_Fuel_Pump_CCT"),
     IF('Reported Performance Table'!G836="Premium","Premium_Outdoor_CCT","Outdoor_CCT")),
    IF('Reported Performance Table'!G836="Premium","Premium_CCT","Reported_CCT"))))</f>
        <v/>
      </c>
      <c r="K836" t="str">
        <f>IF('Reported Performance Table'!E836="","",IF(J836="LUNA_CCT",VLOOKUP('Reported Performance Table'!E836,'Master List'!$B$45:$E$143,4,FALSE),"Reported_BUG"))</f>
        <v/>
      </c>
      <c r="L836" t="str">
        <f>IF('Reported Performance Table'!E836="","",IF(AND('Reported Performance Table'!$F836="Yes",OR('Reported Performance Table'!$E836='Master List'!$B$45,'Reported Performance Table'!$E836='Master List'!$B$46,'Reported Performance Table'!$E836='Master List'!$B$47,'Reported Performance Table'!$E836='Master List'!$B$49,'Reported Performance Table'!$E836='Master List'!$B$51,'Reported Performance Table'!$E836='Master List'!$B$115,'Reported Performance Table'!$E836='Master List'!$B$118,'Reported Performance Table'!$E836='Master List'!$B$142)),"LUNA_Dimming","Dimming_Capability_and_Range"))</f>
        <v/>
      </c>
      <c r="M836" s="100" t="e">
        <f>'Reported Performance Table'!#REF!</f>
        <v>#REF!</v>
      </c>
      <c r="N836" s="100" t="e">
        <f>'Reported Performance Table'!#REF!</f>
        <v>#REF!</v>
      </c>
      <c r="O836" s="100" t="e">
        <f>'Reported Performance Table'!#REF!</f>
        <v>#REF!</v>
      </c>
      <c r="P836" t="str">
        <f t="shared" si="25"/>
        <v>No</v>
      </c>
    </row>
    <row r="837" spans="1:16" x14ac:dyDescent="0.25">
      <c r="A837" s="54">
        <v>844</v>
      </c>
      <c r="B837" s="55"/>
      <c r="D837" s="21" t="e">
        <f>VLOOKUP('Reported Performance Table'!D837,'Master List'!$B$22:$C$41,2,FALSE)</f>
        <v>#N/A</v>
      </c>
      <c r="E837" t="e">
        <f>VLOOKUP('Reported Performance Table'!E837,'Master List'!$B$45:$C$143,2,FALSE)</f>
        <v>#N/A</v>
      </c>
      <c r="F837" t="e">
        <f>VLOOKUP('Reported Performance Table'!D837,'Master List'!$B$22:$D$42,3,FALSE)</f>
        <v>#N/A</v>
      </c>
      <c r="G837" s="92" t="e">
        <f>VLOOKUP('Reported Performance Table'!C837,'Master List'!$B$11:$D$19,3,FALSE)</f>
        <v>#N/A</v>
      </c>
      <c r="H837" t="e">
        <f t="shared" si="24"/>
        <v>#N/A</v>
      </c>
      <c r="I837" t="e">
        <f>IF(VLOOKUP('Reported Performance Table'!E837,'Master List'!$B$45:$D$143,3,FALSE)="","No",VLOOKUP('Reported Performance Table'!E837,'Master List'!$B$45:$D$143,3,FALSE))</f>
        <v>#N/A</v>
      </c>
      <c r="J837" s="164" t="str">
        <f>IF('Reported Performance Table'!E837="","",
  IF('Reported Performance Table'!F837="Yes",
   IF('Reported Performance Table'!G837="Premium","Premium_LUNA_CCT","LUNA_CCT"),
   IF('Reported Performance Table'!C837="Outdoor Luminaires",
    IF(OR('Reported Performance Table'!E837="Fuel Pump Canopy Luminaires",'Reported Performance Table'!E837="Sports Lighting"),
     IF('Reported Performance Table'!G837="Premium","Premium_Sports_and_Fuel_Pump_CCT", "Sports_and_Fuel_Pump_CCT"),
     IF('Reported Performance Table'!G837="Premium","Premium_Outdoor_CCT","Outdoor_CCT")),
    IF('Reported Performance Table'!G837="Premium","Premium_CCT","Reported_CCT"))))</f>
        <v/>
      </c>
      <c r="K837" t="str">
        <f>IF('Reported Performance Table'!E837="","",IF(J837="LUNA_CCT",VLOOKUP('Reported Performance Table'!E837,'Master List'!$B$45:$E$143,4,FALSE),"Reported_BUG"))</f>
        <v/>
      </c>
      <c r="L837" t="str">
        <f>IF('Reported Performance Table'!E837="","",IF(AND('Reported Performance Table'!$F837="Yes",OR('Reported Performance Table'!$E837='Master List'!$B$45,'Reported Performance Table'!$E837='Master List'!$B$46,'Reported Performance Table'!$E837='Master List'!$B$47,'Reported Performance Table'!$E837='Master List'!$B$49,'Reported Performance Table'!$E837='Master List'!$B$51,'Reported Performance Table'!$E837='Master List'!$B$115,'Reported Performance Table'!$E837='Master List'!$B$118,'Reported Performance Table'!$E837='Master List'!$B$142)),"LUNA_Dimming","Dimming_Capability_and_Range"))</f>
        <v/>
      </c>
      <c r="M837" s="100" t="e">
        <f>'Reported Performance Table'!#REF!</f>
        <v>#REF!</v>
      </c>
      <c r="N837" s="100" t="e">
        <f>'Reported Performance Table'!#REF!</f>
        <v>#REF!</v>
      </c>
      <c r="O837" s="100" t="e">
        <f>'Reported Performance Table'!#REF!</f>
        <v>#REF!</v>
      </c>
      <c r="P837" t="str">
        <f t="shared" si="25"/>
        <v>No</v>
      </c>
    </row>
    <row r="838" spans="1:16" x14ac:dyDescent="0.25">
      <c r="A838" s="54">
        <v>845</v>
      </c>
      <c r="B838" s="55"/>
      <c r="D838" s="21" t="e">
        <f>VLOOKUP('Reported Performance Table'!D838,'Master List'!$B$22:$C$41,2,FALSE)</f>
        <v>#N/A</v>
      </c>
      <c r="E838" t="e">
        <f>VLOOKUP('Reported Performance Table'!E838,'Master List'!$B$45:$C$143,2,FALSE)</f>
        <v>#N/A</v>
      </c>
      <c r="F838" t="e">
        <f>VLOOKUP('Reported Performance Table'!D838,'Master List'!$B$22:$D$42,3,FALSE)</f>
        <v>#N/A</v>
      </c>
      <c r="G838" s="92" t="e">
        <f>VLOOKUP('Reported Performance Table'!C838,'Master List'!$B$11:$D$19,3,FALSE)</f>
        <v>#N/A</v>
      </c>
      <c r="H838" t="e">
        <f t="shared" si="24"/>
        <v>#N/A</v>
      </c>
      <c r="I838" t="e">
        <f>IF(VLOOKUP('Reported Performance Table'!E838,'Master List'!$B$45:$D$143,3,FALSE)="","No",VLOOKUP('Reported Performance Table'!E838,'Master List'!$B$45:$D$143,3,FALSE))</f>
        <v>#N/A</v>
      </c>
      <c r="J838" s="164" t="str">
        <f>IF('Reported Performance Table'!E838="","",
  IF('Reported Performance Table'!F838="Yes",
   IF('Reported Performance Table'!G838="Premium","Premium_LUNA_CCT","LUNA_CCT"),
   IF('Reported Performance Table'!C838="Outdoor Luminaires",
    IF(OR('Reported Performance Table'!E838="Fuel Pump Canopy Luminaires",'Reported Performance Table'!E838="Sports Lighting"),
     IF('Reported Performance Table'!G838="Premium","Premium_Sports_and_Fuel_Pump_CCT", "Sports_and_Fuel_Pump_CCT"),
     IF('Reported Performance Table'!G838="Premium","Premium_Outdoor_CCT","Outdoor_CCT")),
    IF('Reported Performance Table'!G838="Premium","Premium_CCT","Reported_CCT"))))</f>
        <v/>
      </c>
      <c r="K838" t="str">
        <f>IF('Reported Performance Table'!E838="","",IF(J838="LUNA_CCT",VLOOKUP('Reported Performance Table'!E838,'Master List'!$B$45:$E$143,4,FALSE),"Reported_BUG"))</f>
        <v/>
      </c>
      <c r="L838" t="str">
        <f>IF('Reported Performance Table'!E838="","",IF(AND('Reported Performance Table'!$F838="Yes",OR('Reported Performance Table'!$E838='Master List'!$B$45,'Reported Performance Table'!$E838='Master List'!$B$46,'Reported Performance Table'!$E838='Master List'!$B$47,'Reported Performance Table'!$E838='Master List'!$B$49,'Reported Performance Table'!$E838='Master List'!$B$51,'Reported Performance Table'!$E838='Master List'!$B$115,'Reported Performance Table'!$E838='Master List'!$B$118,'Reported Performance Table'!$E838='Master List'!$B$142)),"LUNA_Dimming","Dimming_Capability_and_Range"))</f>
        <v/>
      </c>
      <c r="M838" s="100" t="e">
        <f>'Reported Performance Table'!#REF!</f>
        <v>#REF!</v>
      </c>
      <c r="N838" s="100" t="e">
        <f>'Reported Performance Table'!#REF!</f>
        <v>#REF!</v>
      </c>
      <c r="O838" s="100" t="e">
        <f>'Reported Performance Table'!#REF!</f>
        <v>#REF!</v>
      </c>
      <c r="P838" t="str">
        <f t="shared" si="25"/>
        <v>No</v>
      </c>
    </row>
    <row r="839" spans="1:16" x14ac:dyDescent="0.25">
      <c r="A839" s="54">
        <v>846</v>
      </c>
      <c r="B839" s="55"/>
      <c r="D839" s="21" t="e">
        <f>VLOOKUP('Reported Performance Table'!D839,'Master List'!$B$22:$C$41,2,FALSE)</f>
        <v>#N/A</v>
      </c>
      <c r="E839" t="e">
        <f>VLOOKUP('Reported Performance Table'!E839,'Master List'!$B$45:$C$143,2,FALSE)</f>
        <v>#N/A</v>
      </c>
      <c r="F839" t="e">
        <f>VLOOKUP('Reported Performance Table'!D839,'Master List'!$B$22:$D$42,3,FALSE)</f>
        <v>#N/A</v>
      </c>
      <c r="G839" s="92" t="e">
        <f>VLOOKUP('Reported Performance Table'!C839,'Master List'!$B$11:$D$19,3,FALSE)</f>
        <v>#N/A</v>
      </c>
      <c r="H839" t="e">
        <f t="shared" si="24"/>
        <v>#N/A</v>
      </c>
      <c r="I839" t="e">
        <f>IF(VLOOKUP('Reported Performance Table'!E839,'Master List'!$B$45:$D$143,3,FALSE)="","No",VLOOKUP('Reported Performance Table'!E839,'Master List'!$B$45:$D$143,3,FALSE))</f>
        <v>#N/A</v>
      </c>
      <c r="J839" s="164" t="str">
        <f>IF('Reported Performance Table'!E839="","",
  IF('Reported Performance Table'!F839="Yes",
   IF('Reported Performance Table'!G839="Premium","Premium_LUNA_CCT","LUNA_CCT"),
   IF('Reported Performance Table'!C839="Outdoor Luminaires",
    IF(OR('Reported Performance Table'!E839="Fuel Pump Canopy Luminaires",'Reported Performance Table'!E839="Sports Lighting"),
     IF('Reported Performance Table'!G839="Premium","Premium_Sports_and_Fuel_Pump_CCT", "Sports_and_Fuel_Pump_CCT"),
     IF('Reported Performance Table'!G839="Premium","Premium_Outdoor_CCT","Outdoor_CCT")),
    IF('Reported Performance Table'!G839="Premium","Premium_CCT","Reported_CCT"))))</f>
        <v/>
      </c>
      <c r="K839" t="str">
        <f>IF('Reported Performance Table'!E839="","",IF(J839="LUNA_CCT",VLOOKUP('Reported Performance Table'!E839,'Master List'!$B$45:$E$143,4,FALSE),"Reported_BUG"))</f>
        <v/>
      </c>
      <c r="L839" t="str">
        <f>IF('Reported Performance Table'!E839="","",IF(AND('Reported Performance Table'!$F839="Yes",OR('Reported Performance Table'!$E839='Master List'!$B$45,'Reported Performance Table'!$E839='Master List'!$B$46,'Reported Performance Table'!$E839='Master List'!$B$47,'Reported Performance Table'!$E839='Master List'!$B$49,'Reported Performance Table'!$E839='Master List'!$B$51,'Reported Performance Table'!$E839='Master List'!$B$115,'Reported Performance Table'!$E839='Master List'!$B$118,'Reported Performance Table'!$E839='Master List'!$B$142)),"LUNA_Dimming","Dimming_Capability_and_Range"))</f>
        <v/>
      </c>
      <c r="M839" s="100" t="e">
        <f>'Reported Performance Table'!#REF!</f>
        <v>#REF!</v>
      </c>
      <c r="N839" s="100" t="e">
        <f>'Reported Performance Table'!#REF!</f>
        <v>#REF!</v>
      </c>
      <c r="O839" s="100" t="e">
        <f>'Reported Performance Table'!#REF!</f>
        <v>#REF!</v>
      </c>
      <c r="P839" t="str">
        <f t="shared" si="25"/>
        <v>No</v>
      </c>
    </row>
    <row r="840" spans="1:16" x14ac:dyDescent="0.25">
      <c r="A840" s="54">
        <v>847</v>
      </c>
      <c r="B840" s="55"/>
      <c r="D840" s="21" t="e">
        <f>VLOOKUP('Reported Performance Table'!D840,'Master List'!$B$22:$C$41,2,FALSE)</f>
        <v>#N/A</v>
      </c>
      <c r="E840" t="e">
        <f>VLOOKUP('Reported Performance Table'!E840,'Master List'!$B$45:$C$143,2,FALSE)</f>
        <v>#N/A</v>
      </c>
      <c r="F840" t="e">
        <f>VLOOKUP('Reported Performance Table'!D840,'Master List'!$B$22:$D$42,3,FALSE)</f>
        <v>#N/A</v>
      </c>
      <c r="G840" s="92" t="e">
        <f>VLOOKUP('Reported Performance Table'!C840,'Master List'!$B$11:$D$19,3,FALSE)</f>
        <v>#N/A</v>
      </c>
      <c r="H840" t="e">
        <f t="shared" si="24"/>
        <v>#N/A</v>
      </c>
      <c r="I840" t="e">
        <f>IF(VLOOKUP('Reported Performance Table'!E840,'Master List'!$B$45:$D$143,3,FALSE)="","No",VLOOKUP('Reported Performance Table'!E840,'Master List'!$B$45:$D$143,3,FALSE))</f>
        <v>#N/A</v>
      </c>
      <c r="J840" s="164" t="str">
        <f>IF('Reported Performance Table'!E840="","",
  IF('Reported Performance Table'!F840="Yes",
   IF('Reported Performance Table'!G840="Premium","Premium_LUNA_CCT","LUNA_CCT"),
   IF('Reported Performance Table'!C840="Outdoor Luminaires",
    IF(OR('Reported Performance Table'!E840="Fuel Pump Canopy Luminaires",'Reported Performance Table'!E840="Sports Lighting"),
     IF('Reported Performance Table'!G840="Premium","Premium_Sports_and_Fuel_Pump_CCT", "Sports_and_Fuel_Pump_CCT"),
     IF('Reported Performance Table'!G840="Premium","Premium_Outdoor_CCT","Outdoor_CCT")),
    IF('Reported Performance Table'!G840="Premium","Premium_CCT","Reported_CCT"))))</f>
        <v/>
      </c>
      <c r="K840" t="str">
        <f>IF('Reported Performance Table'!E840="","",IF(J840="LUNA_CCT",VLOOKUP('Reported Performance Table'!E840,'Master List'!$B$45:$E$143,4,FALSE),"Reported_BUG"))</f>
        <v/>
      </c>
      <c r="L840" t="str">
        <f>IF('Reported Performance Table'!E840="","",IF(AND('Reported Performance Table'!$F840="Yes",OR('Reported Performance Table'!$E840='Master List'!$B$45,'Reported Performance Table'!$E840='Master List'!$B$46,'Reported Performance Table'!$E840='Master List'!$B$47,'Reported Performance Table'!$E840='Master List'!$B$49,'Reported Performance Table'!$E840='Master List'!$B$51,'Reported Performance Table'!$E840='Master List'!$B$115,'Reported Performance Table'!$E840='Master List'!$B$118,'Reported Performance Table'!$E840='Master List'!$B$142)),"LUNA_Dimming","Dimming_Capability_and_Range"))</f>
        <v/>
      </c>
      <c r="M840" s="100" t="e">
        <f>'Reported Performance Table'!#REF!</f>
        <v>#REF!</v>
      </c>
      <c r="N840" s="100" t="e">
        <f>'Reported Performance Table'!#REF!</f>
        <v>#REF!</v>
      </c>
      <c r="O840" s="100" t="e">
        <f>'Reported Performance Table'!#REF!</f>
        <v>#REF!</v>
      </c>
      <c r="P840" t="str">
        <f t="shared" si="25"/>
        <v>No</v>
      </c>
    </row>
    <row r="841" spans="1:16" x14ac:dyDescent="0.25">
      <c r="A841" s="54">
        <v>848</v>
      </c>
      <c r="B841" s="55"/>
      <c r="D841" s="21" t="e">
        <f>VLOOKUP('Reported Performance Table'!D841,'Master List'!$B$22:$C$41,2,FALSE)</f>
        <v>#N/A</v>
      </c>
      <c r="E841" t="e">
        <f>VLOOKUP('Reported Performance Table'!E841,'Master List'!$B$45:$C$143,2,FALSE)</f>
        <v>#N/A</v>
      </c>
      <c r="F841" t="e">
        <f>VLOOKUP('Reported Performance Table'!D841,'Master List'!$B$22:$D$42,3,FALSE)</f>
        <v>#N/A</v>
      </c>
      <c r="G841" s="92" t="e">
        <f>VLOOKUP('Reported Performance Table'!C841,'Master List'!$B$11:$D$19,3,FALSE)</f>
        <v>#N/A</v>
      </c>
      <c r="H841" t="e">
        <f t="shared" si="24"/>
        <v>#N/A</v>
      </c>
      <c r="I841" t="e">
        <f>IF(VLOOKUP('Reported Performance Table'!E841,'Master List'!$B$45:$D$143,3,FALSE)="","No",VLOOKUP('Reported Performance Table'!E841,'Master List'!$B$45:$D$143,3,FALSE))</f>
        <v>#N/A</v>
      </c>
      <c r="J841" s="164" t="str">
        <f>IF('Reported Performance Table'!E841="","",
  IF('Reported Performance Table'!F841="Yes",
   IF('Reported Performance Table'!G841="Premium","Premium_LUNA_CCT","LUNA_CCT"),
   IF('Reported Performance Table'!C841="Outdoor Luminaires",
    IF(OR('Reported Performance Table'!E841="Fuel Pump Canopy Luminaires",'Reported Performance Table'!E841="Sports Lighting"),
     IF('Reported Performance Table'!G841="Premium","Premium_Sports_and_Fuel_Pump_CCT", "Sports_and_Fuel_Pump_CCT"),
     IF('Reported Performance Table'!G841="Premium","Premium_Outdoor_CCT","Outdoor_CCT")),
    IF('Reported Performance Table'!G841="Premium","Premium_CCT","Reported_CCT"))))</f>
        <v/>
      </c>
      <c r="K841" t="str">
        <f>IF('Reported Performance Table'!E841="","",IF(J841="LUNA_CCT",VLOOKUP('Reported Performance Table'!E841,'Master List'!$B$45:$E$143,4,FALSE),"Reported_BUG"))</f>
        <v/>
      </c>
      <c r="L841" t="str">
        <f>IF('Reported Performance Table'!E841="","",IF(AND('Reported Performance Table'!$F841="Yes",OR('Reported Performance Table'!$E841='Master List'!$B$45,'Reported Performance Table'!$E841='Master List'!$B$46,'Reported Performance Table'!$E841='Master List'!$B$47,'Reported Performance Table'!$E841='Master List'!$B$49,'Reported Performance Table'!$E841='Master List'!$B$51,'Reported Performance Table'!$E841='Master List'!$B$115,'Reported Performance Table'!$E841='Master List'!$B$118,'Reported Performance Table'!$E841='Master List'!$B$142)),"LUNA_Dimming","Dimming_Capability_and_Range"))</f>
        <v/>
      </c>
      <c r="M841" s="100" t="e">
        <f>'Reported Performance Table'!#REF!</f>
        <v>#REF!</v>
      </c>
      <c r="N841" s="100" t="e">
        <f>'Reported Performance Table'!#REF!</f>
        <v>#REF!</v>
      </c>
      <c r="O841" s="100" t="e">
        <f>'Reported Performance Table'!#REF!</f>
        <v>#REF!</v>
      </c>
      <c r="P841" t="str">
        <f t="shared" si="25"/>
        <v>No</v>
      </c>
    </row>
    <row r="842" spans="1:16" x14ac:dyDescent="0.25">
      <c r="A842" s="54">
        <v>849</v>
      </c>
      <c r="B842" s="55"/>
      <c r="D842" s="21" t="e">
        <f>VLOOKUP('Reported Performance Table'!D842,'Master List'!$B$22:$C$41,2,FALSE)</f>
        <v>#N/A</v>
      </c>
      <c r="E842" t="e">
        <f>VLOOKUP('Reported Performance Table'!E842,'Master List'!$B$45:$C$143,2,FALSE)</f>
        <v>#N/A</v>
      </c>
      <c r="F842" t="e">
        <f>VLOOKUP('Reported Performance Table'!D842,'Master List'!$B$22:$D$42,3,FALSE)</f>
        <v>#N/A</v>
      </c>
      <c r="G842" s="92" t="e">
        <f>VLOOKUP('Reported Performance Table'!C842,'Master List'!$B$11:$D$19,3,FALSE)</f>
        <v>#N/A</v>
      </c>
      <c r="H842" t="e">
        <f t="shared" si="24"/>
        <v>#N/A</v>
      </c>
      <c r="I842" t="e">
        <f>IF(VLOOKUP('Reported Performance Table'!E842,'Master List'!$B$45:$D$143,3,FALSE)="","No",VLOOKUP('Reported Performance Table'!E842,'Master List'!$B$45:$D$143,3,FALSE))</f>
        <v>#N/A</v>
      </c>
      <c r="J842" s="164" t="str">
        <f>IF('Reported Performance Table'!E842="","",
  IF('Reported Performance Table'!F842="Yes",
   IF('Reported Performance Table'!G842="Premium","Premium_LUNA_CCT","LUNA_CCT"),
   IF('Reported Performance Table'!C842="Outdoor Luminaires",
    IF(OR('Reported Performance Table'!E842="Fuel Pump Canopy Luminaires",'Reported Performance Table'!E842="Sports Lighting"),
     IF('Reported Performance Table'!G842="Premium","Premium_Sports_and_Fuel_Pump_CCT", "Sports_and_Fuel_Pump_CCT"),
     IF('Reported Performance Table'!G842="Premium","Premium_Outdoor_CCT","Outdoor_CCT")),
    IF('Reported Performance Table'!G842="Premium","Premium_CCT","Reported_CCT"))))</f>
        <v/>
      </c>
      <c r="K842" t="str">
        <f>IF('Reported Performance Table'!E842="","",IF(J842="LUNA_CCT",VLOOKUP('Reported Performance Table'!E842,'Master List'!$B$45:$E$143,4,FALSE),"Reported_BUG"))</f>
        <v/>
      </c>
      <c r="L842" t="str">
        <f>IF('Reported Performance Table'!E842="","",IF(AND('Reported Performance Table'!$F842="Yes",OR('Reported Performance Table'!$E842='Master List'!$B$45,'Reported Performance Table'!$E842='Master List'!$B$46,'Reported Performance Table'!$E842='Master List'!$B$47,'Reported Performance Table'!$E842='Master List'!$B$49,'Reported Performance Table'!$E842='Master List'!$B$51,'Reported Performance Table'!$E842='Master List'!$B$115,'Reported Performance Table'!$E842='Master List'!$B$118,'Reported Performance Table'!$E842='Master List'!$B$142)),"LUNA_Dimming","Dimming_Capability_and_Range"))</f>
        <v/>
      </c>
      <c r="M842" s="100" t="e">
        <f>'Reported Performance Table'!#REF!</f>
        <v>#REF!</v>
      </c>
      <c r="N842" s="100" t="e">
        <f>'Reported Performance Table'!#REF!</f>
        <v>#REF!</v>
      </c>
      <c r="O842" s="100" t="e">
        <f>'Reported Performance Table'!#REF!</f>
        <v>#REF!</v>
      </c>
      <c r="P842" t="str">
        <f t="shared" si="25"/>
        <v>No</v>
      </c>
    </row>
    <row r="843" spans="1:16" x14ac:dyDescent="0.25">
      <c r="A843" s="54">
        <v>850</v>
      </c>
      <c r="B843" s="55"/>
      <c r="D843" s="21" t="e">
        <f>VLOOKUP('Reported Performance Table'!D843,'Master List'!$B$22:$C$41,2,FALSE)</f>
        <v>#N/A</v>
      </c>
      <c r="E843" t="e">
        <f>VLOOKUP('Reported Performance Table'!E843,'Master List'!$B$45:$C$143,2,FALSE)</f>
        <v>#N/A</v>
      </c>
      <c r="F843" t="e">
        <f>VLOOKUP('Reported Performance Table'!D843,'Master List'!$B$22:$D$42,3,FALSE)</f>
        <v>#N/A</v>
      </c>
      <c r="G843" s="92" t="e">
        <f>VLOOKUP('Reported Performance Table'!C843,'Master List'!$B$11:$D$19,3,FALSE)</f>
        <v>#N/A</v>
      </c>
      <c r="H843" t="e">
        <f t="shared" ref="H843:H906" si="26">CONCATENATE(F843,G843)</f>
        <v>#N/A</v>
      </c>
      <c r="I843" t="e">
        <f>IF(VLOOKUP('Reported Performance Table'!E843,'Master List'!$B$45:$D$143,3,FALSE)="","No",VLOOKUP('Reported Performance Table'!E843,'Master List'!$B$45:$D$143,3,FALSE))</f>
        <v>#N/A</v>
      </c>
      <c r="J843" s="164" t="str">
        <f>IF('Reported Performance Table'!E843="","",
  IF('Reported Performance Table'!F843="Yes",
   IF('Reported Performance Table'!G843="Premium","Premium_LUNA_CCT","LUNA_CCT"),
   IF('Reported Performance Table'!C843="Outdoor Luminaires",
    IF(OR('Reported Performance Table'!E843="Fuel Pump Canopy Luminaires",'Reported Performance Table'!E843="Sports Lighting"),
     IF('Reported Performance Table'!G843="Premium","Premium_Sports_and_Fuel_Pump_CCT", "Sports_and_Fuel_Pump_CCT"),
     IF('Reported Performance Table'!G843="Premium","Premium_Outdoor_CCT","Outdoor_CCT")),
    IF('Reported Performance Table'!G843="Premium","Premium_CCT","Reported_CCT"))))</f>
        <v/>
      </c>
      <c r="K843" t="str">
        <f>IF('Reported Performance Table'!E843="","",IF(J843="LUNA_CCT",VLOOKUP('Reported Performance Table'!E843,'Master List'!$B$45:$E$143,4,FALSE),"Reported_BUG"))</f>
        <v/>
      </c>
      <c r="L843" t="str">
        <f>IF('Reported Performance Table'!E843="","",IF(AND('Reported Performance Table'!$F843="Yes",OR('Reported Performance Table'!$E843='Master List'!$B$45,'Reported Performance Table'!$E843='Master List'!$B$46,'Reported Performance Table'!$E843='Master List'!$B$47,'Reported Performance Table'!$E843='Master List'!$B$49,'Reported Performance Table'!$E843='Master List'!$B$51,'Reported Performance Table'!$E843='Master List'!$B$115,'Reported Performance Table'!$E843='Master List'!$B$118,'Reported Performance Table'!$E843='Master List'!$B$142)),"LUNA_Dimming","Dimming_Capability_and_Range"))</f>
        <v/>
      </c>
      <c r="M843" s="100" t="e">
        <f>'Reported Performance Table'!#REF!</f>
        <v>#REF!</v>
      </c>
      <c r="N843" s="100" t="e">
        <f>'Reported Performance Table'!#REF!</f>
        <v>#REF!</v>
      </c>
      <c r="O843" s="100" t="e">
        <f>'Reported Performance Table'!#REF!</f>
        <v>#REF!</v>
      </c>
      <c r="P843" t="str">
        <f t="shared" si="25"/>
        <v>No</v>
      </c>
    </row>
    <row r="844" spans="1:16" x14ac:dyDescent="0.25">
      <c r="A844" s="54">
        <v>851</v>
      </c>
      <c r="B844" s="55"/>
      <c r="D844" s="21" t="e">
        <f>VLOOKUP('Reported Performance Table'!D844,'Master List'!$B$22:$C$41,2,FALSE)</f>
        <v>#N/A</v>
      </c>
      <c r="E844" t="e">
        <f>VLOOKUP('Reported Performance Table'!E844,'Master List'!$B$45:$C$143,2,FALSE)</f>
        <v>#N/A</v>
      </c>
      <c r="F844" t="e">
        <f>VLOOKUP('Reported Performance Table'!D844,'Master List'!$B$22:$D$42,3,FALSE)</f>
        <v>#N/A</v>
      </c>
      <c r="G844" s="92" t="e">
        <f>VLOOKUP('Reported Performance Table'!C844,'Master List'!$B$11:$D$19,3,FALSE)</f>
        <v>#N/A</v>
      </c>
      <c r="H844" t="e">
        <f t="shared" si="26"/>
        <v>#N/A</v>
      </c>
      <c r="I844" t="e">
        <f>IF(VLOOKUP('Reported Performance Table'!E844,'Master List'!$B$45:$D$143,3,FALSE)="","No",VLOOKUP('Reported Performance Table'!E844,'Master List'!$B$45:$D$143,3,FALSE))</f>
        <v>#N/A</v>
      </c>
      <c r="J844" s="164" t="str">
        <f>IF('Reported Performance Table'!E844="","",
  IF('Reported Performance Table'!F844="Yes",
   IF('Reported Performance Table'!G844="Premium","Premium_LUNA_CCT","LUNA_CCT"),
   IF('Reported Performance Table'!C844="Outdoor Luminaires",
    IF(OR('Reported Performance Table'!E844="Fuel Pump Canopy Luminaires",'Reported Performance Table'!E844="Sports Lighting"),
     IF('Reported Performance Table'!G844="Premium","Premium_Sports_and_Fuel_Pump_CCT", "Sports_and_Fuel_Pump_CCT"),
     IF('Reported Performance Table'!G844="Premium","Premium_Outdoor_CCT","Outdoor_CCT")),
    IF('Reported Performance Table'!G844="Premium","Premium_CCT","Reported_CCT"))))</f>
        <v/>
      </c>
      <c r="K844" t="str">
        <f>IF('Reported Performance Table'!E844="","",IF(J844="LUNA_CCT",VLOOKUP('Reported Performance Table'!E844,'Master List'!$B$45:$E$143,4,FALSE),"Reported_BUG"))</f>
        <v/>
      </c>
      <c r="L844" t="str">
        <f>IF('Reported Performance Table'!E844="","",IF(AND('Reported Performance Table'!$F844="Yes",OR('Reported Performance Table'!$E844='Master List'!$B$45,'Reported Performance Table'!$E844='Master List'!$B$46,'Reported Performance Table'!$E844='Master List'!$B$47,'Reported Performance Table'!$E844='Master List'!$B$49,'Reported Performance Table'!$E844='Master List'!$B$51,'Reported Performance Table'!$E844='Master List'!$B$115,'Reported Performance Table'!$E844='Master List'!$B$118,'Reported Performance Table'!$E844='Master List'!$B$142)),"LUNA_Dimming","Dimming_Capability_and_Range"))</f>
        <v/>
      </c>
      <c r="M844" s="100" t="e">
        <f>'Reported Performance Table'!#REF!</f>
        <v>#REF!</v>
      </c>
      <c r="N844" s="100" t="e">
        <f>'Reported Performance Table'!#REF!</f>
        <v>#REF!</v>
      </c>
      <c r="O844" s="100" t="e">
        <f>'Reported Performance Table'!#REF!</f>
        <v>#REF!</v>
      </c>
      <c r="P844" t="str">
        <f t="shared" ref="P844:P907" si="27">IF(COUNTIF(M844:O844,"Yes")=3,"Yes","No")</f>
        <v>No</v>
      </c>
    </row>
    <row r="845" spans="1:16" x14ac:dyDescent="0.25">
      <c r="A845" s="54">
        <v>852</v>
      </c>
      <c r="B845" s="55"/>
      <c r="D845" s="21" t="e">
        <f>VLOOKUP('Reported Performance Table'!D845,'Master List'!$B$22:$C$41,2,FALSE)</f>
        <v>#N/A</v>
      </c>
      <c r="E845" t="e">
        <f>VLOOKUP('Reported Performance Table'!E845,'Master List'!$B$45:$C$143,2,FALSE)</f>
        <v>#N/A</v>
      </c>
      <c r="F845" t="e">
        <f>VLOOKUP('Reported Performance Table'!D845,'Master List'!$B$22:$D$42,3,FALSE)</f>
        <v>#N/A</v>
      </c>
      <c r="G845" s="92" t="e">
        <f>VLOOKUP('Reported Performance Table'!C845,'Master List'!$B$11:$D$19,3,FALSE)</f>
        <v>#N/A</v>
      </c>
      <c r="H845" t="e">
        <f t="shared" si="26"/>
        <v>#N/A</v>
      </c>
      <c r="I845" t="e">
        <f>IF(VLOOKUP('Reported Performance Table'!E845,'Master List'!$B$45:$D$143,3,FALSE)="","No",VLOOKUP('Reported Performance Table'!E845,'Master List'!$B$45:$D$143,3,FALSE))</f>
        <v>#N/A</v>
      </c>
      <c r="J845" s="164" t="str">
        <f>IF('Reported Performance Table'!E845="","",
  IF('Reported Performance Table'!F845="Yes",
   IF('Reported Performance Table'!G845="Premium","Premium_LUNA_CCT","LUNA_CCT"),
   IF('Reported Performance Table'!C845="Outdoor Luminaires",
    IF(OR('Reported Performance Table'!E845="Fuel Pump Canopy Luminaires",'Reported Performance Table'!E845="Sports Lighting"),
     IF('Reported Performance Table'!G845="Premium","Premium_Sports_and_Fuel_Pump_CCT", "Sports_and_Fuel_Pump_CCT"),
     IF('Reported Performance Table'!G845="Premium","Premium_Outdoor_CCT","Outdoor_CCT")),
    IF('Reported Performance Table'!G845="Premium","Premium_CCT","Reported_CCT"))))</f>
        <v/>
      </c>
      <c r="K845" t="str">
        <f>IF('Reported Performance Table'!E845="","",IF(J845="LUNA_CCT",VLOOKUP('Reported Performance Table'!E845,'Master List'!$B$45:$E$143,4,FALSE),"Reported_BUG"))</f>
        <v/>
      </c>
      <c r="L845" t="str">
        <f>IF('Reported Performance Table'!E845="","",IF(AND('Reported Performance Table'!$F845="Yes",OR('Reported Performance Table'!$E845='Master List'!$B$45,'Reported Performance Table'!$E845='Master List'!$B$46,'Reported Performance Table'!$E845='Master List'!$B$47,'Reported Performance Table'!$E845='Master List'!$B$49,'Reported Performance Table'!$E845='Master List'!$B$51,'Reported Performance Table'!$E845='Master List'!$B$115,'Reported Performance Table'!$E845='Master List'!$B$118,'Reported Performance Table'!$E845='Master List'!$B$142)),"LUNA_Dimming","Dimming_Capability_and_Range"))</f>
        <v/>
      </c>
      <c r="M845" s="100" t="e">
        <f>'Reported Performance Table'!#REF!</f>
        <v>#REF!</v>
      </c>
      <c r="N845" s="100" t="e">
        <f>'Reported Performance Table'!#REF!</f>
        <v>#REF!</v>
      </c>
      <c r="O845" s="100" t="e">
        <f>'Reported Performance Table'!#REF!</f>
        <v>#REF!</v>
      </c>
      <c r="P845" t="str">
        <f t="shared" si="27"/>
        <v>No</v>
      </c>
    </row>
    <row r="846" spans="1:16" x14ac:dyDescent="0.25">
      <c r="A846" s="54">
        <v>853</v>
      </c>
      <c r="B846" s="55"/>
      <c r="D846" s="21" t="e">
        <f>VLOOKUP('Reported Performance Table'!D846,'Master List'!$B$22:$C$41,2,FALSE)</f>
        <v>#N/A</v>
      </c>
      <c r="E846" t="e">
        <f>VLOOKUP('Reported Performance Table'!E846,'Master List'!$B$45:$C$143,2,FALSE)</f>
        <v>#N/A</v>
      </c>
      <c r="F846" t="e">
        <f>VLOOKUP('Reported Performance Table'!D846,'Master List'!$B$22:$D$42,3,FALSE)</f>
        <v>#N/A</v>
      </c>
      <c r="G846" s="92" t="e">
        <f>VLOOKUP('Reported Performance Table'!C846,'Master List'!$B$11:$D$19,3,FALSE)</f>
        <v>#N/A</v>
      </c>
      <c r="H846" t="e">
        <f t="shared" si="26"/>
        <v>#N/A</v>
      </c>
      <c r="I846" t="e">
        <f>IF(VLOOKUP('Reported Performance Table'!E846,'Master List'!$B$45:$D$143,3,FALSE)="","No",VLOOKUP('Reported Performance Table'!E846,'Master List'!$B$45:$D$143,3,FALSE))</f>
        <v>#N/A</v>
      </c>
      <c r="J846" s="164" t="str">
        <f>IF('Reported Performance Table'!E846="","",
  IF('Reported Performance Table'!F846="Yes",
   IF('Reported Performance Table'!G846="Premium","Premium_LUNA_CCT","LUNA_CCT"),
   IF('Reported Performance Table'!C846="Outdoor Luminaires",
    IF(OR('Reported Performance Table'!E846="Fuel Pump Canopy Luminaires",'Reported Performance Table'!E846="Sports Lighting"),
     IF('Reported Performance Table'!G846="Premium","Premium_Sports_and_Fuel_Pump_CCT", "Sports_and_Fuel_Pump_CCT"),
     IF('Reported Performance Table'!G846="Premium","Premium_Outdoor_CCT","Outdoor_CCT")),
    IF('Reported Performance Table'!G846="Premium","Premium_CCT","Reported_CCT"))))</f>
        <v/>
      </c>
      <c r="K846" t="str">
        <f>IF('Reported Performance Table'!E846="","",IF(J846="LUNA_CCT",VLOOKUP('Reported Performance Table'!E846,'Master List'!$B$45:$E$143,4,FALSE),"Reported_BUG"))</f>
        <v/>
      </c>
      <c r="L846" t="str">
        <f>IF('Reported Performance Table'!E846="","",IF(AND('Reported Performance Table'!$F846="Yes",OR('Reported Performance Table'!$E846='Master List'!$B$45,'Reported Performance Table'!$E846='Master List'!$B$46,'Reported Performance Table'!$E846='Master List'!$B$47,'Reported Performance Table'!$E846='Master List'!$B$49,'Reported Performance Table'!$E846='Master List'!$B$51,'Reported Performance Table'!$E846='Master List'!$B$115,'Reported Performance Table'!$E846='Master List'!$B$118,'Reported Performance Table'!$E846='Master List'!$B$142)),"LUNA_Dimming","Dimming_Capability_and_Range"))</f>
        <v/>
      </c>
      <c r="M846" s="100" t="e">
        <f>'Reported Performance Table'!#REF!</f>
        <v>#REF!</v>
      </c>
      <c r="N846" s="100" t="e">
        <f>'Reported Performance Table'!#REF!</f>
        <v>#REF!</v>
      </c>
      <c r="O846" s="100" t="e">
        <f>'Reported Performance Table'!#REF!</f>
        <v>#REF!</v>
      </c>
      <c r="P846" t="str">
        <f t="shared" si="27"/>
        <v>No</v>
      </c>
    </row>
    <row r="847" spans="1:16" x14ac:dyDescent="0.25">
      <c r="A847" s="54">
        <v>854</v>
      </c>
      <c r="B847" s="55"/>
      <c r="D847" s="21" t="e">
        <f>VLOOKUP('Reported Performance Table'!D847,'Master List'!$B$22:$C$41,2,FALSE)</f>
        <v>#N/A</v>
      </c>
      <c r="E847" t="e">
        <f>VLOOKUP('Reported Performance Table'!E847,'Master List'!$B$45:$C$143,2,FALSE)</f>
        <v>#N/A</v>
      </c>
      <c r="F847" t="e">
        <f>VLOOKUP('Reported Performance Table'!D847,'Master List'!$B$22:$D$42,3,FALSE)</f>
        <v>#N/A</v>
      </c>
      <c r="G847" s="92" t="e">
        <f>VLOOKUP('Reported Performance Table'!C847,'Master List'!$B$11:$D$19,3,FALSE)</f>
        <v>#N/A</v>
      </c>
      <c r="H847" t="e">
        <f t="shared" si="26"/>
        <v>#N/A</v>
      </c>
      <c r="I847" t="e">
        <f>IF(VLOOKUP('Reported Performance Table'!E847,'Master List'!$B$45:$D$143,3,FALSE)="","No",VLOOKUP('Reported Performance Table'!E847,'Master List'!$B$45:$D$143,3,FALSE))</f>
        <v>#N/A</v>
      </c>
      <c r="J847" s="164" t="str">
        <f>IF('Reported Performance Table'!E847="","",
  IF('Reported Performance Table'!F847="Yes",
   IF('Reported Performance Table'!G847="Premium","Premium_LUNA_CCT","LUNA_CCT"),
   IF('Reported Performance Table'!C847="Outdoor Luminaires",
    IF(OR('Reported Performance Table'!E847="Fuel Pump Canopy Luminaires",'Reported Performance Table'!E847="Sports Lighting"),
     IF('Reported Performance Table'!G847="Premium","Premium_Sports_and_Fuel_Pump_CCT", "Sports_and_Fuel_Pump_CCT"),
     IF('Reported Performance Table'!G847="Premium","Premium_Outdoor_CCT","Outdoor_CCT")),
    IF('Reported Performance Table'!G847="Premium","Premium_CCT","Reported_CCT"))))</f>
        <v/>
      </c>
      <c r="K847" t="str">
        <f>IF('Reported Performance Table'!E847="","",IF(J847="LUNA_CCT",VLOOKUP('Reported Performance Table'!E847,'Master List'!$B$45:$E$143,4,FALSE),"Reported_BUG"))</f>
        <v/>
      </c>
      <c r="L847" t="str">
        <f>IF('Reported Performance Table'!E847="","",IF(AND('Reported Performance Table'!$F847="Yes",OR('Reported Performance Table'!$E847='Master List'!$B$45,'Reported Performance Table'!$E847='Master List'!$B$46,'Reported Performance Table'!$E847='Master List'!$B$47,'Reported Performance Table'!$E847='Master List'!$B$49,'Reported Performance Table'!$E847='Master List'!$B$51,'Reported Performance Table'!$E847='Master List'!$B$115,'Reported Performance Table'!$E847='Master List'!$B$118,'Reported Performance Table'!$E847='Master List'!$B$142)),"LUNA_Dimming","Dimming_Capability_and_Range"))</f>
        <v/>
      </c>
      <c r="M847" s="100" t="e">
        <f>'Reported Performance Table'!#REF!</f>
        <v>#REF!</v>
      </c>
      <c r="N847" s="100" t="e">
        <f>'Reported Performance Table'!#REF!</f>
        <v>#REF!</v>
      </c>
      <c r="O847" s="100" t="e">
        <f>'Reported Performance Table'!#REF!</f>
        <v>#REF!</v>
      </c>
      <c r="P847" t="str">
        <f t="shared" si="27"/>
        <v>No</v>
      </c>
    </row>
    <row r="848" spans="1:16" x14ac:dyDescent="0.25">
      <c r="A848" s="54">
        <v>855</v>
      </c>
      <c r="B848" s="55"/>
      <c r="D848" s="21" t="e">
        <f>VLOOKUP('Reported Performance Table'!D848,'Master List'!$B$22:$C$41,2,FALSE)</f>
        <v>#N/A</v>
      </c>
      <c r="E848" t="e">
        <f>VLOOKUP('Reported Performance Table'!E848,'Master List'!$B$45:$C$143,2,FALSE)</f>
        <v>#N/A</v>
      </c>
      <c r="F848" t="e">
        <f>VLOOKUP('Reported Performance Table'!D848,'Master List'!$B$22:$D$42,3,FALSE)</f>
        <v>#N/A</v>
      </c>
      <c r="G848" s="92" t="e">
        <f>VLOOKUP('Reported Performance Table'!C848,'Master List'!$B$11:$D$19,3,FALSE)</f>
        <v>#N/A</v>
      </c>
      <c r="H848" t="e">
        <f t="shared" si="26"/>
        <v>#N/A</v>
      </c>
      <c r="I848" t="e">
        <f>IF(VLOOKUP('Reported Performance Table'!E848,'Master List'!$B$45:$D$143,3,FALSE)="","No",VLOOKUP('Reported Performance Table'!E848,'Master List'!$B$45:$D$143,3,FALSE))</f>
        <v>#N/A</v>
      </c>
      <c r="J848" s="164" t="str">
        <f>IF('Reported Performance Table'!E848="","",
  IF('Reported Performance Table'!F848="Yes",
   IF('Reported Performance Table'!G848="Premium","Premium_LUNA_CCT","LUNA_CCT"),
   IF('Reported Performance Table'!C848="Outdoor Luminaires",
    IF(OR('Reported Performance Table'!E848="Fuel Pump Canopy Luminaires",'Reported Performance Table'!E848="Sports Lighting"),
     IF('Reported Performance Table'!G848="Premium","Premium_Sports_and_Fuel_Pump_CCT", "Sports_and_Fuel_Pump_CCT"),
     IF('Reported Performance Table'!G848="Premium","Premium_Outdoor_CCT","Outdoor_CCT")),
    IF('Reported Performance Table'!G848="Premium","Premium_CCT","Reported_CCT"))))</f>
        <v/>
      </c>
      <c r="K848" t="str">
        <f>IF('Reported Performance Table'!E848="","",IF(J848="LUNA_CCT",VLOOKUP('Reported Performance Table'!E848,'Master List'!$B$45:$E$143,4,FALSE),"Reported_BUG"))</f>
        <v/>
      </c>
      <c r="L848" t="str">
        <f>IF('Reported Performance Table'!E848="","",IF(AND('Reported Performance Table'!$F848="Yes",OR('Reported Performance Table'!$E848='Master List'!$B$45,'Reported Performance Table'!$E848='Master List'!$B$46,'Reported Performance Table'!$E848='Master List'!$B$47,'Reported Performance Table'!$E848='Master List'!$B$49,'Reported Performance Table'!$E848='Master List'!$B$51,'Reported Performance Table'!$E848='Master List'!$B$115,'Reported Performance Table'!$E848='Master List'!$B$118,'Reported Performance Table'!$E848='Master List'!$B$142)),"LUNA_Dimming","Dimming_Capability_and_Range"))</f>
        <v/>
      </c>
      <c r="M848" s="100" t="e">
        <f>'Reported Performance Table'!#REF!</f>
        <v>#REF!</v>
      </c>
      <c r="N848" s="100" t="e">
        <f>'Reported Performance Table'!#REF!</f>
        <v>#REF!</v>
      </c>
      <c r="O848" s="100" t="e">
        <f>'Reported Performance Table'!#REF!</f>
        <v>#REF!</v>
      </c>
      <c r="P848" t="str">
        <f t="shared" si="27"/>
        <v>No</v>
      </c>
    </row>
    <row r="849" spans="1:16" x14ac:dyDescent="0.25">
      <c r="A849" s="54">
        <v>856</v>
      </c>
      <c r="B849" s="55"/>
      <c r="D849" s="21" t="e">
        <f>VLOOKUP('Reported Performance Table'!D849,'Master List'!$B$22:$C$41,2,FALSE)</f>
        <v>#N/A</v>
      </c>
      <c r="E849" t="e">
        <f>VLOOKUP('Reported Performance Table'!E849,'Master List'!$B$45:$C$143,2,FALSE)</f>
        <v>#N/A</v>
      </c>
      <c r="F849" t="e">
        <f>VLOOKUP('Reported Performance Table'!D849,'Master List'!$B$22:$D$42,3,FALSE)</f>
        <v>#N/A</v>
      </c>
      <c r="G849" s="92" t="e">
        <f>VLOOKUP('Reported Performance Table'!C849,'Master List'!$B$11:$D$19,3,FALSE)</f>
        <v>#N/A</v>
      </c>
      <c r="H849" t="e">
        <f t="shared" si="26"/>
        <v>#N/A</v>
      </c>
      <c r="I849" t="e">
        <f>IF(VLOOKUP('Reported Performance Table'!E849,'Master List'!$B$45:$D$143,3,FALSE)="","No",VLOOKUP('Reported Performance Table'!E849,'Master List'!$B$45:$D$143,3,FALSE))</f>
        <v>#N/A</v>
      </c>
      <c r="J849" s="164" t="str">
        <f>IF('Reported Performance Table'!E849="","",
  IF('Reported Performance Table'!F849="Yes",
   IF('Reported Performance Table'!G849="Premium","Premium_LUNA_CCT","LUNA_CCT"),
   IF('Reported Performance Table'!C849="Outdoor Luminaires",
    IF(OR('Reported Performance Table'!E849="Fuel Pump Canopy Luminaires",'Reported Performance Table'!E849="Sports Lighting"),
     IF('Reported Performance Table'!G849="Premium","Premium_Sports_and_Fuel_Pump_CCT", "Sports_and_Fuel_Pump_CCT"),
     IF('Reported Performance Table'!G849="Premium","Premium_Outdoor_CCT","Outdoor_CCT")),
    IF('Reported Performance Table'!G849="Premium","Premium_CCT","Reported_CCT"))))</f>
        <v/>
      </c>
      <c r="K849" t="str">
        <f>IF('Reported Performance Table'!E849="","",IF(J849="LUNA_CCT",VLOOKUP('Reported Performance Table'!E849,'Master List'!$B$45:$E$143,4,FALSE),"Reported_BUG"))</f>
        <v/>
      </c>
      <c r="L849" t="str">
        <f>IF('Reported Performance Table'!E849="","",IF(AND('Reported Performance Table'!$F849="Yes",OR('Reported Performance Table'!$E849='Master List'!$B$45,'Reported Performance Table'!$E849='Master List'!$B$46,'Reported Performance Table'!$E849='Master List'!$B$47,'Reported Performance Table'!$E849='Master List'!$B$49,'Reported Performance Table'!$E849='Master List'!$B$51,'Reported Performance Table'!$E849='Master List'!$B$115,'Reported Performance Table'!$E849='Master List'!$B$118,'Reported Performance Table'!$E849='Master List'!$B$142)),"LUNA_Dimming","Dimming_Capability_and_Range"))</f>
        <v/>
      </c>
      <c r="M849" s="100" t="e">
        <f>'Reported Performance Table'!#REF!</f>
        <v>#REF!</v>
      </c>
      <c r="N849" s="100" t="e">
        <f>'Reported Performance Table'!#REF!</f>
        <v>#REF!</v>
      </c>
      <c r="O849" s="100" t="e">
        <f>'Reported Performance Table'!#REF!</f>
        <v>#REF!</v>
      </c>
      <c r="P849" t="str">
        <f t="shared" si="27"/>
        <v>No</v>
      </c>
    </row>
    <row r="850" spans="1:16" x14ac:dyDescent="0.25">
      <c r="A850" s="54">
        <v>857</v>
      </c>
      <c r="B850" s="55"/>
      <c r="D850" s="21" t="e">
        <f>VLOOKUP('Reported Performance Table'!D850,'Master List'!$B$22:$C$41,2,FALSE)</f>
        <v>#N/A</v>
      </c>
      <c r="E850" t="e">
        <f>VLOOKUP('Reported Performance Table'!E850,'Master List'!$B$45:$C$143,2,FALSE)</f>
        <v>#N/A</v>
      </c>
      <c r="F850" t="e">
        <f>VLOOKUP('Reported Performance Table'!D850,'Master List'!$B$22:$D$42,3,FALSE)</f>
        <v>#N/A</v>
      </c>
      <c r="G850" s="92" t="e">
        <f>VLOOKUP('Reported Performance Table'!C850,'Master List'!$B$11:$D$19,3,FALSE)</f>
        <v>#N/A</v>
      </c>
      <c r="H850" t="e">
        <f t="shared" si="26"/>
        <v>#N/A</v>
      </c>
      <c r="I850" t="e">
        <f>IF(VLOOKUP('Reported Performance Table'!E850,'Master List'!$B$45:$D$143,3,FALSE)="","No",VLOOKUP('Reported Performance Table'!E850,'Master List'!$B$45:$D$143,3,FALSE))</f>
        <v>#N/A</v>
      </c>
      <c r="J850" s="164" t="str">
        <f>IF('Reported Performance Table'!E850="","",
  IF('Reported Performance Table'!F850="Yes",
   IF('Reported Performance Table'!G850="Premium","Premium_LUNA_CCT","LUNA_CCT"),
   IF('Reported Performance Table'!C850="Outdoor Luminaires",
    IF(OR('Reported Performance Table'!E850="Fuel Pump Canopy Luminaires",'Reported Performance Table'!E850="Sports Lighting"),
     IF('Reported Performance Table'!G850="Premium","Premium_Sports_and_Fuel_Pump_CCT", "Sports_and_Fuel_Pump_CCT"),
     IF('Reported Performance Table'!G850="Premium","Premium_Outdoor_CCT","Outdoor_CCT")),
    IF('Reported Performance Table'!G850="Premium","Premium_CCT","Reported_CCT"))))</f>
        <v/>
      </c>
      <c r="K850" t="str">
        <f>IF('Reported Performance Table'!E850="","",IF(J850="LUNA_CCT",VLOOKUP('Reported Performance Table'!E850,'Master List'!$B$45:$E$143,4,FALSE),"Reported_BUG"))</f>
        <v/>
      </c>
      <c r="L850" t="str">
        <f>IF('Reported Performance Table'!E850="","",IF(AND('Reported Performance Table'!$F850="Yes",OR('Reported Performance Table'!$E850='Master List'!$B$45,'Reported Performance Table'!$E850='Master List'!$B$46,'Reported Performance Table'!$E850='Master List'!$B$47,'Reported Performance Table'!$E850='Master List'!$B$49,'Reported Performance Table'!$E850='Master List'!$B$51,'Reported Performance Table'!$E850='Master List'!$B$115,'Reported Performance Table'!$E850='Master List'!$B$118,'Reported Performance Table'!$E850='Master List'!$B$142)),"LUNA_Dimming","Dimming_Capability_and_Range"))</f>
        <v/>
      </c>
      <c r="M850" s="100" t="e">
        <f>'Reported Performance Table'!#REF!</f>
        <v>#REF!</v>
      </c>
      <c r="N850" s="100" t="e">
        <f>'Reported Performance Table'!#REF!</f>
        <v>#REF!</v>
      </c>
      <c r="O850" s="100" t="e">
        <f>'Reported Performance Table'!#REF!</f>
        <v>#REF!</v>
      </c>
      <c r="P850" t="str">
        <f t="shared" si="27"/>
        <v>No</v>
      </c>
    </row>
    <row r="851" spans="1:16" x14ac:dyDescent="0.25">
      <c r="A851" s="54">
        <v>858</v>
      </c>
      <c r="B851" s="55"/>
      <c r="D851" s="21" t="e">
        <f>VLOOKUP('Reported Performance Table'!D851,'Master List'!$B$22:$C$41,2,FALSE)</f>
        <v>#N/A</v>
      </c>
      <c r="E851" t="e">
        <f>VLOOKUP('Reported Performance Table'!E851,'Master List'!$B$45:$C$143,2,FALSE)</f>
        <v>#N/A</v>
      </c>
      <c r="F851" t="e">
        <f>VLOOKUP('Reported Performance Table'!D851,'Master List'!$B$22:$D$42,3,FALSE)</f>
        <v>#N/A</v>
      </c>
      <c r="G851" s="92" t="e">
        <f>VLOOKUP('Reported Performance Table'!C851,'Master List'!$B$11:$D$19,3,FALSE)</f>
        <v>#N/A</v>
      </c>
      <c r="H851" t="e">
        <f t="shared" si="26"/>
        <v>#N/A</v>
      </c>
      <c r="I851" t="e">
        <f>IF(VLOOKUP('Reported Performance Table'!E851,'Master List'!$B$45:$D$143,3,FALSE)="","No",VLOOKUP('Reported Performance Table'!E851,'Master List'!$B$45:$D$143,3,FALSE))</f>
        <v>#N/A</v>
      </c>
      <c r="J851" s="164" t="str">
        <f>IF('Reported Performance Table'!E851="","",
  IF('Reported Performance Table'!F851="Yes",
   IF('Reported Performance Table'!G851="Premium","Premium_LUNA_CCT","LUNA_CCT"),
   IF('Reported Performance Table'!C851="Outdoor Luminaires",
    IF(OR('Reported Performance Table'!E851="Fuel Pump Canopy Luminaires",'Reported Performance Table'!E851="Sports Lighting"),
     IF('Reported Performance Table'!G851="Premium","Premium_Sports_and_Fuel_Pump_CCT", "Sports_and_Fuel_Pump_CCT"),
     IF('Reported Performance Table'!G851="Premium","Premium_Outdoor_CCT","Outdoor_CCT")),
    IF('Reported Performance Table'!G851="Premium","Premium_CCT","Reported_CCT"))))</f>
        <v/>
      </c>
      <c r="K851" t="str">
        <f>IF('Reported Performance Table'!E851="","",IF(J851="LUNA_CCT",VLOOKUP('Reported Performance Table'!E851,'Master List'!$B$45:$E$143,4,FALSE),"Reported_BUG"))</f>
        <v/>
      </c>
      <c r="L851" t="str">
        <f>IF('Reported Performance Table'!E851="","",IF(AND('Reported Performance Table'!$F851="Yes",OR('Reported Performance Table'!$E851='Master List'!$B$45,'Reported Performance Table'!$E851='Master List'!$B$46,'Reported Performance Table'!$E851='Master List'!$B$47,'Reported Performance Table'!$E851='Master List'!$B$49,'Reported Performance Table'!$E851='Master List'!$B$51,'Reported Performance Table'!$E851='Master List'!$B$115,'Reported Performance Table'!$E851='Master List'!$B$118,'Reported Performance Table'!$E851='Master List'!$B$142)),"LUNA_Dimming","Dimming_Capability_and_Range"))</f>
        <v/>
      </c>
      <c r="M851" s="100" t="e">
        <f>'Reported Performance Table'!#REF!</f>
        <v>#REF!</v>
      </c>
      <c r="N851" s="100" t="e">
        <f>'Reported Performance Table'!#REF!</f>
        <v>#REF!</v>
      </c>
      <c r="O851" s="100" t="e">
        <f>'Reported Performance Table'!#REF!</f>
        <v>#REF!</v>
      </c>
      <c r="P851" t="str">
        <f t="shared" si="27"/>
        <v>No</v>
      </c>
    </row>
    <row r="852" spans="1:16" x14ac:dyDescent="0.25">
      <c r="A852" s="54">
        <v>859</v>
      </c>
      <c r="B852" s="55"/>
      <c r="D852" s="21" t="e">
        <f>VLOOKUP('Reported Performance Table'!D852,'Master List'!$B$22:$C$41,2,FALSE)</f>
        <v>#N/A</v>
      </c>
      <c r="E852" t="e">
        <f>VLOOKUP('Reported Performance Table'!E852,'Master List'!$B$45:$C$143,2,FALSE)</f>
        <v>#N/A</v>
      </c>
      <c r="F852" t="e">
        <f>VLOOKUP('Reported Performance Table'!D852,'Master List'!$B$22:$D$42,3,FALSE)</f>
        <v>#N/A</v>
      </c>
      <c r="G852" s="92" t="e">
        <f>VLOOKUP('Reported Performance Table'!C852,'Master List'!$B$11:$D$19,3,FALSE)</f>
        <v>#N/A</v>
      </c>
      <c r="H852" t="e">
        <f t="shared" si="26"/>
        <v>#N/A</v>
      </c>
      <c r="I852" t="e">
        <f>IF(VLOOKUP('Reported Performance Table'!E852,'Master List'!$B$45:$D$143,3,FALSE)="","No",VLOOKUP('Reported Performance Table'!E852,'Master List'!$B$45:$D$143,3,FALSE))</f>
        <v>#N/A</v>
      </c>
      <c r="J852" s="164" t="str">
        <f>IF('Reported Performance Table'!E852="","",
  IF('Reported Performance Table'!F852="Yes",
   IF('Reported Performance Table'!G852="Premium","Premium_LUNA_CCT","LUNA_CCT"),
   IF('Reported Performance Table'!C852="Outdoor Luminaires",
    IF(OR('Reported Performance Table'!E852="Fuel Pump Canopy Luminaires",'Reported Performance Table'!E852="Sports Lighting"),
     IF('Reported Performance Table'!G852="Premium","Premium_Sports_and_Fuel_Pump_CCT", "Sports_and_Fuel_Pump_CCT"),
     IF('Reported Performance Table'!G852="Premium","Premium_Outdoor_CCT","Outdoor_CCT")),
    IF('Reported Performance Table'!G852="Premium","Premium_CCT","Reported_CCT"))))</f>
        <v/>
      </c>
      <c r="K852" t="str">
        <f>IF('Reported Performance Table'!E852="","",IF(J852="LUNA_CCT",VLOOKUP('Reported Performance Table'!E852,'Master List'!$B$45:$E$143,4,FALSE),"Reported_BUG"))</f>
        <v/>
      </c>
      <c r="L852" t="str">
        <f>IF('Reported Performance Table'!E852="","",IF(AND('Reported Performance Table'!$F852="Yes",OR('Reported Performance Table'!$E852='Master List'!$B$45,'Reported Performance Table'!$E852='Master List'!$B$46,'Reported Performance Table'!$E852='Master List'!$B$47,'Reported Performance Table'!$E852='Master List'!$B$49,'Reported Performance Table'!$E852='Master List'!$B$51,'Reported Performance Table'!$E852='Master List'!$B$115,'Reported Performance Table'!$E852='Master List'!$B$118,'Reported Performance Table'!$E852='Master List'!$B$142)),"LUNA_Dimming","Dimming_Capability_and_Range"))</f>
        <v/>
      </c>
      <c r="M852" s="100" t="e">
        <f>'Reported Performance Table'!#REF!</f>
        <v>#REF!</v>
      </c>
      <c r="N852" s="100" t="e">
        <f>'Reported Performance Table'!#REF!</f>
        <v>#REF!</v>
      </c>
      <c r="O852" s="100" t="e">
        <f>'Reported Performance Table'!#REF!</f>
        <v>#REF!</v>
      </c>
      <c r="P852" t="str">
        <f t="shared" si="27"/>
        <v>No</v>
      </c>
    </row>
    <row r="853" spans="1:16" x14ac:dyDescent="0.25">
      <c r="A853" s="54">
        <v>860</v>
      </c>
      <c r="B853" s="55"/>
      <c r="D853" s="21" t="e">
        <f>VLOOKUP('Reported Performance Table'!D853,'Master List'!$B$22:$C$41,2,FALSE)</f>
        <v>#N/A</v>
      </c>
      <c r="E853" t="e">
        <f>VLOOKUP('Reported Performance Table'!E853,'Master List'!$B$45:$C$143,2,FALSE)</f>
        <v>#N/A</v>
      </c>
      <c r="F853" t="e">
        <f>VLOOKUP('Reported Performance Table'!D853,'Master List'!$B$22:$D$42,3,FALSE)</f>
        <v>#N/A</v>
      </c>
      <c r="G853" s="92" t="e">
        <f>VLOOKUP('Reported Performance Table'!C853,'Master List'!$B$11:$D$19,3,FALSE)</f>
        <v>#N/A</v>
      </c>
      <c r="H853" t="e">
        <f t="shared" si="26"/>
        <v>#N/A</v>
      </c>
      <c r="I853" t="e">
        <f>IF(VLOOKUP('Reported Performance Table'!E853,'Master List'!$B$45:$D$143,3,FALSE)="","No",VLOOKUP('Reported Performance Table'!E853,'Master List'!$B$45:$D$143,3,FALSE))</f>
        <v>#N/A</v>
      </c>
      <c r="J853" s="164" t="str">
        <f>IF('Reported Performance Table'!E853="","",
  IF('Reported Performance Table'!F853="Yes",
   IF('Reported Performance Table'!G853="Premium","Premium_LUNA_CCT","LUNA_CCT"),
   IF('Reported Performance Table'!C853="Outdoor Luminaires",
    IF(OR('Reported Performance Table'!E853="Fuel Pump Canopy Luminaires",'Reported Performance Table'!E853="Sports Lighting"),
     IF('Reported Performance Table'!G853="Premium","Premium_Sports_and_Fuel_Pump_CCT", "Sports_and_Fuel_Pump_CCT"),
     IF('Reported Performance Table'!G853="Premium","Premium_Outdoor_CCT","Outdoor_CCT")),
    IF('Reported Performance Table'!G853="Premium","Premium_CCT","Reported_CCT"))))</f>
        <v/>
      </c>
      <c r="K853" t="str">
        <f>IF('Reported Performance Table'!E853="","",IF(J853="LUNA_CCT",VLOOKUP('Reported Performance Table'!E853,'Master List'!$B$45:$E$143,4,FALSE),"Reported_BUG"))</f>
        <v/>
      </c>
      <c r="L853" t="str">
        <f>IF('Reported Performance Table'!E853="","",IF(AND('Reported Performance Table'!$F853="Yes",OR('Reported Performance Table'!$E853='Master List'!$B$45,'Reported Performance Table'!$E853='Master List'!$B$46,'Reported Performance Table'!$E853='Master List'!$B$47,'Reported Performance Table'!$E853='Master List'!$B$49,'Reported Performance Table'!$E853='Master List'!$B$51,'Reported Performance Table'!$E853='Master List'!$B$115,'Reported Performance Table'!$E853='Master List'!$B$118,'Reported Performance Table'!$E853='Master List'!$B$142)),"LUNA_Dimming","Dimming_Capability_and_Range"))</f>
        <v/>
      </c>
      <c r="M853" s="100" t="e">
        <f>'Reported Performance Table'!#REF!</f>
        <v>#REF!</v>
      </c>
      <c r="N853" s="100" t="e">
        <f>'Reported Performance Table'!#REF!</f>
        <v>#REF!</v>
      </c>
      <c r="O853" s="100" t="e">
        <f>'Reported Performance Table'!#REF!</f>
        <v>#REF!</v>
      </c>
      <c r="P853" t="str">
        <f t="shared" si="27"/>
        <v>No</v>
      </c>
    </row>
    <row r="854" spans="1:16" x14ac:dyDescent="0.25">
      <c r="A854" s="54">
        <v>861</v>
      </c>
      <c r="B854" s="55"/>
      <c r="D854" s="21" t="e">
        <f>VLOOKUP('Reported Performance Table'!D854,'Master List'!$B$22:$C$41,2,FALSE)</f>
        <v>#N/A</v>
      </c>
      <c r="E854" t="e">
        <f>VLOOKUP('Reported Performance Table'!E854,'Master List'!$B$45:$C$143,2,FALSE)</f>
        <v>#N/A</v>
      </c>
      <c r="F854" t="e">
        <f>VLOOKUP('Reported Performance Table'!D854,'Master List'!$B$22:$D$42,3,FALSE)</f>
        <v>#N/A</v>
      </c>
      <c r="G854" s="92" t="e">
        <f>VLOOKUP('Reported Performance Table'!C854,'Master List'!$B$11:$D$19,3,FALSE)</f>
        <v>#N/A</v>
      </c>
      <c r="H854" t="e">
        <f t="shared" si="26"/>
        <v>#N/A</v>
      </c>
      <c r="I854" t="e">
        <f>IF(VLOOKUP('Reported Performance Table'!E854,'Master List'!$B$45:$D$143,3,FALSE)="","No",VLOOKUP('Reported Performance Table'!E854,'Master List'!$B$45:$D$143,3,FALSE))</f>
        <v>#N/A</v>
      </c>
      <c r="J854" s="164" t="str">
        <f>IF('Reported Performance Table'!E854="","",
  IF('Reported Performance Table'!F854="Yes",
   IF('Reported Performance Table'!G854="Premium","Premium_LUNA_CCT","LUNA_CCT"),
   IF('Reported Performance Table'!C854="Outdoor Luminaires",
    IF(OR('Reported Performance Table'!E854="Fuel Pump Canopy Luminaires",'Reported Performance Table'!E854="Sports Lighting"),
     IF('Reported Performance Table'!G854="Premium","Premium_Sports_and_Fuel_Pump_CCT", "Sports_and_Fuel_Pump_CCT"),
     IF('Reported Performance Table'!G854="Premium","Premium_Outdoor_CCT","Outdoor_CCT")),
    IF('Reported Performance Table'!G854="Premium","Premium_CCT","Reported_CCT"))))</f>
        <v/>
      </c>
      <c r="K854" t="str">
        <f>IF('Reported Performance Table'!E854="","",IF(J854="LUNA_CCT",VLOOKUP('Reported Performance Table'!E854,'Master List'!$B$45:$E$143,4,FALSE),"Reported_BUG"))</f>
        <v/>
      </c>
      <c r="L854" t="str">
        <f>IF('Reported Performance Table'!E854="","",IF(AND('Reported Performance Table'!$F854="Yes",OR('Reported Performance Table'!$E854='Master List'!$B$45,'Reported Performance Table'!$E854='Master List'!$B$46,'Reported Performance Table'!$E854='Master List'!$B$47,'Reported Performance Table'!$E854='Master List'!$B$49,'Reported Performance Table'!$E854='Master List'!$B$51,'Reported Performance Table'!$E854='Master List'!$B$115,'Reported Performance Table'!$E854='Master List'!$B$118,'Reported Performance Table'!$E854='Master List'!$B$142)),"LUNA_Dimming","Dimming_Capability_and_Range"))</f>
        <v/>
      </c>
      <c r="M854" s="100" t="e">
        <f>'Reported Performance Table'!#REF!</f>
        <v>#REF!</v>
      </c>
      <c r="N854" s="100" t="e">
        <f>'Reported Performance Table'!#REF!</f>
        <v>#REF!</v>
      </c>
      <c r="O854" s="100" t="e">
        <f>'Reported Performance Table'!#REF!</f>
        <v>#REF!</v>
      </c>
      <c r="P854" t="str">
        <f t="shared" si="27"/>
        <v>No</v>
      </c>
    </row>
    <row r="855" spans="1:16" x14ac:dyDescent="0.25">
      <c r="A855" s="54">
        <v>862</v>
      </c>
      <c r="B855" s="55"/>
      <c r="D855" s="21" t="e">
        <f>VLOOKUP('Reported Performance Table'!D855,'Master List'!$B$22:$C$41,2,FALSE)</f>
        <v>#N/A</v>
      </c>
      <c r="E855" t="e">
        <f>VLOOKUP('Reported Performance Table'!E855,'Master List'!$B$45:$C$143,2,FALSE)</f>
        <v>#N/A</v>
      </c>
      <c r="F855" t="e">
        <f>VLOOKUP('Reported Performance Table'!D855,'Master List'!$B$22:$D$42,3,FALSE)</f>
        <v>#N/A</v>
      </c>
      <c r="G855" s="92" t="e">
        <f>VLOOKUP('Reported Performance Table'!C855,'Master List'!$B$11:$D$19,3,FALSE)</f>
        <v>#N/A</v>
      </c>
      <c r="H855" t="e">
        <f t="shared" si="26"/>
        <v>#N/A</v>
      </c>
      <c r="I855" t="e">
        <f>IF(VLOOKUP('Reported Performance Table'!E855,'Master List'!$B$45:$D$143,3,FALSE)="","No",VLOOKUP('Reported Performance Table'!E855,'Master List'!$B$45:$D$143,3,FALSE))</f>
        <v>#N/A</v>
      </c>
      <c r="J855" s="164" t="str">
        <f>IF('Reported Performance Table'!E855="","",
  IF('Reported Performance Table'!F855="Yes",
   IF('Reported Performance Table'!G855="Premium","Premium_LUNA_CCT","LUNA_CCT"),
   IF('Reported Performance Table'!C855="Outdoor Luminaires",
    IF(OR('Reported Performance Table'!E855="Fuel Pump Canopy Luminaires",'Reported Performance Table'!E855="Sports Lighting"),
     IF('Reported Performance Table'!G855="Premium","Premium_Sports_and_Fuel_Pump_CCT", "Sports_and_Fuel_Pump_CCT"),
     IF('Reported Performance Table'!G855="Premium","Premium_Outdoor_CCT","Outdoor_CCT")),
    IF('Reported Performance Table'!G855="Premium","Premium_CCT","Reported_CCT"))))</f>
        <v/>
      </c>
      <c r="K855" t="str">
        <f>IF('Reported Performance Table'!E855="","",IF(J855="LUNA_CCT",VLOOKUP('Reported Performance Table'!E855,'Master List'!$B$45:$E$143,4,FALSE),"Reported_BUG"))</f>
        <v/>
      </c>
      <c r="L855" t="str">
        <f>IF('Reported Performance Table'!E855="","",IF(AND('Reported Performance Table'!$F855="Yes",OR('Reported Performance Table'!$E855='Master List'!$B$45,'Reported Performance Table'!$E855='Master List'!$B$46,'Reported Performance Table'!$E855='Master List'!$B$47,'Reported Performance Table'!$E855='Master List'!$B$49,'Reported Performance Table'!$E855='Master List'!$B$51,'Reported Performance Table'!$E855='Master List'!$B$115,'Reported Performance Table'!$E855='Master List'!$B$118,'Reported Performance Table'!$E855='Master List'!$B$142)),"LUNA_Dimming","Dimming_Capability_and_Range"))</f>
        <v/>
      </c>
      <c r="M855" s="100" t="e">
        <f>'Reported Performance Table'!#REF!</f>
        <v>#REF!</v>
      </c>
      <c r="N855" s="100" t="e">
        <f>'Reported Performance Table'!#REF!</f>
        <v>#REF!</v>
      </c>
      <c r="O855" s="100" t="e">
        <f>'Reported Performance Table'!#REF!</f>
        <v>#REF!</v>
      </c>
      <c r="P855" t="str">
        <f t="shared" si="27"/>
        <v>No</v>
      </c>
    </row>
    <row r="856" spans="1:16" x14ac:dyDescent="0.25">
      <c r="A856" s="54">
        <v>863</v>
      </c>
      <c r="B856" s="55"/>
      <c r="D856" s="21" t="e">
        <f>VLOOKUP('Reported Performance Table'!D856,'Master List'!$B$22:$C$41,2,FALSE)</f>
        <v>#N/A</v>
      </c>
      <c r="E856" t="e">
        <f>VLOOKUP('Reported Performance Table'!E856,'Master List'!$B$45:$C$143,2,FALSE)</f>
        <v>#N/A</v>
      </c>
      <c r="F856" t="e">
        <f>VLOOKUP('Reported Performance Table'!D856,'Master List'!$B$22:$D$42,3,FALSE)</f>
        <v>#N/A</v>
      </c>
      <c r="G856" s="92" t="e">
        <f>VLOOKUP('Reported Performance Table'!C856,'Master List'!$B$11:$D$19,3,FALSE)</f>
        <v>#N/A</v>
      </c>
      <c r="H856" t="e">
        <f t="shared" si="26"/>
        <v>#N/A</v>
      </c>
      <c r="I856" t="e">
        <f>IF(VLOOKUP('Reported Performance Table'!E856,'Master List'!$B$45:$D$143,3,FALSE)="","No",VLOOKUP('Reported Performance Table'!E856,'Master List'!$B$45:$D$143,3,FALSE))</f>
        <v>#N/A</v>
      </c>
      <c r="J856" s="164" t="str">
        <f>IF('Reported Performance Table'!E856="","",
  IF('Reported Performance Table'!F856="Yes",
   IF('Reported Performance Table'!G856="Premium","Premium_LUNA_CCT","LUNA_CCT"),
   IF('Reported Performance Table'!C856="Outdoor Luminaires",
    IF(OR('Reported Performance Table'!E856="Fuel Pump Canopy Luminaires",'Reported Performance Table'!E856="Sports Lighting"),
     IF('Reported Performance Table'!G856="Premium","Premium_Sports_and_Fuel_Pump_CCT", "Sports_and_Fuel_Pump_CCT"),
     IF('Reported Performance Table'!G856="Premium","Premium_Outdoor_CCT","Outdoor_CCT")),
    IF('Reported Performance Table'!G856="Premium","Premium_CCT","Reported_CCT"))))</f>
        <v/>
      </c>
      <c r="K856" t="str">
        <f>IF('Reported Performance Table'!E856="","",IF(J856="LUNA_CCT",VLOOKUP('Reported Performance Table'!E856,'Master List'!$B$45:$E$143,4,FALSE),"Reported_BUG"))</f>
        <v/>
      </c>
      <c r="L856" t="str">
        <f>IF('Reported Performance Table'!E856="","",IF(AND('Reported Performance Table'!$F856="Yes",OR('Reported Performance Table'!$E856='Master List'!$B$45,'Reported Performance Table'!$E856='Master List'!$B$46,'Reported Performance Table'!$E856='Master List'!$B$47,'Reported Performance Table'!$E856='Master List'!$B$49,'Reported Performance Table'!$E856='Master List'!$B$51,'Reported Performance Table'!$E856='Master List'!$B$115,'Reported Performance Table'!$E856='Master List'!$B$118,'Reported Performance Table'!$E856='Master List'!$B$142)),"LUNA_Dimming","Dimming_Capability_and_Range"))</f>
        <v/>
      </c>
      <c r="M856" s="100" t="e">
        <f>'Reported Performance Table'!#REF!</f>
        <v>#REF!</v>
      </c>
      <c r="N856" s="100" t="e">
        <f>'Reported Performance Table'!#REF!</f>
        <v>#REF!</v>
      </c>
      <c r="O856" s="100" t="e">
        <f>'Reported Performance Table'!#REF!</f>
        <v>#REF!</v>
      </c>
      <c r="P856" t="str">
        <f t="shared" si="27"/>
        <v>No</v>
      </c>
    </row>
    <row r="857" spans="1:16" x14ac:dyDescent="0.25">
      <c r="A857" s="54">
        <v>864</v>
      </c>
      <c r="B857" s="55"/>
      <c r="D857" s="21" t="e">
        <f>VLOOKUP('Reported Performance Table'!D857,'Master List'!$B$22:$C$41,2,FALSE)</f>
        <v>#N/A</v>
      </c>
      <c r="E857" t="e">
        <f>VLOOKUP('Reported Performance Table'!E857,'Master List'!$B$45:$C$143,2,FALSE)</f>
        <v>#N/A</v>
      </c>
      <c r="F857" t="e">
        <f>VLOOKUP('Reported Performance Table'!D857,'Master List'!$B$22:$D$42,3,FALSE)</f>
        <v>#N/A</v>
      </c>
      <c r="G857" s="92" t="e">
        <f>VLOOKUP('Reported Performance Table'!C857,'Master List'!$B$11:$D$19,3,FALSE)</f>
        <v>#N/A</v>
      </c>
      <c r="H857" t="e">
        <f t="shared" si="26"/>
        <v>#N/A</v>
      </c>
      <c r="I857" t="e">
        <f>IF(VLOOKUP('Reported Performance Table'!E857,'Master List'!$B$45:$D$143,3,FALSE)="","No",VLOOKUP('Reported Performance Table'!E857,'Master List'!$B$45:$D$143,3,FALSE))</f>
        <v>#N/A</v>
      </c>
      <c r="J857" s="164" t="str">
        <f>IF('Reported Performance Table'!E857="","",
  IF('Reported Performance Table'!F857="Yes",
   IF('Reported Performance Table'!G857="Premium","Premium_LUNA_CCT","LUNA_CCT"),
   IF('Reported Performance Table'!C857="Outdoor Luminaires",
    IF(OR('Reported Performance Table'!E857="Fuel Pump Canopy Luminaires",'Reported Performance Table'!E857="Sports Lighting"),
     IF('Reported Performance Table'!G857="Premium","Premium_Sports_and_Fuel_Pump_CCT", "Sports_and_Fuel_Pump_CCT"),
     IF('Reported Performance Table'!G857="Premium","Premium_Outdoor_CCT","Outdoor_CCT")),
    IF('Reported Performance Table'!G857="Premium","Premium_CCT","Reported_CCT"))))</f>
        <v/>
      </c>
      <c r="K857" t="str">
        <f>IF('Reported Performance Table'!E857="","",IF(J857="LUNA_CCT",VLOOKUP('Reported Performance Table'!E857,'Master List'!$B$45:$E$143,4,FALSE),"Reported_BUG"))</f>
        <v/>
      </c>
      <c r="L857" t="str">
        <f>IF('Reported Performance Table'!E857="","",IF(AND('Reported Performance Table'!$F857="Yes",OR('Reported Performance Table'!$E857='Master List'!$B$45,'Reported Performance Table'!$E857='Master List'!$B$46,'Reported Performance Table'!$E857='Master List'!$B$47,'Reported Performance Table'!$E857='Master List'!$B$49,'Reported Performance Table'!$E857='Master List'!$B$51,'Reported Performance Table'!$E857='Master List'!$B$115,'Reported Performance Table'!$E857='Master List'!$B$118,'Reported Performance Table'!$E857='Master List'!$B$142)),"LUNA_Dimming","Dimming_Capability_and_Range"))</f>
        <v/>
      </c>
      <c r="M857" s="100" t="e">
        <f>'Reported Performance Table'!#REF!</f>
        <v>#REF!</v>
      </c>
      <c r="N857" s="100" t="e">
        <f>'Reported Performance Table'!#REF!</f>
        <v>#REF!</v>
      </c>
      <c r="O857" s="100" t="e">
        <f>'Reported Performance Table'!#REF!</f>
        <v>#REF!</v>
      </c>
      <c r="P857" t="str">
        <f t="shared" si="27"/>
        <v>No</v>
      </c>
    </row>
    <row r="858" spans="1:16" x14ac:dyDescent="0.25">
      <c r="A858" s="54">
        <v>865</v>
      </c>
      <c r="B858" s="55"/>
      <c r="D858" s="21" t="e">
        <f>VLOOKUP('Reported Performance Table'!D858,'Master List'!$B$22:$C$41,2,FALSE)</f>
        <v>#N/A</v>
      </c>
      <c r="E858" t="e">
        <f>VLOOKUP('Reported Performance Table'!E858,'Master List'!$B$45:$C$143,2,FALSE)</f>
        <v>#N/A</v>
      </c>
      <c r="F858" t="e">
        <f>VLOOKUP('Reported Performance Table'!D858,'Master List'!$B$22:$D$42,3,FALSE)</f>
        <v>#N/A</v>
      </c>
      <c r="G858" s="92" t="e">
        <f>VLOOKUP('Reported Performance Table'!C858,'Master List'!$B$11:$D$19,3,FALSE)</f>
        <v>#N/A</v>
      </c>
      <c r="H858" t="e">
        <f t="shared" si="26"/>
        <v>#N/A</v>
      </c>
      <c r="I858" t="e">
        <f>IF(VLOOKUP('Reported Performance Table'!E858,'Master List'!$B$45:$D$143,3,FALSE)="","No",VLOOKUP('Reported Performance Table'!E858,'Master List'!$B$45:$D$143,3,FALSE))</f>
        <v>#N/A</v>
      </c>
      <c r="J858" s="164" t="str">
        <f>IF('Reported Performance Table'!E858="","",
  IF('Reported Performance Table'!F858="Yes",
   IF('Reported Performance Table'!G858="Premium","Premium_LUNA_CCT","LUNA_CCT"),
   IF('Reported Performance Table'!C858="Outdoor Luminaires",
    IF(OR('Reported Performance Table'!E858="Fuel Pump Canopy Luminaires",'Reported Performance Table'!E858="Sports Lighting"),
     IF('Reported Performance Table'!G858="Premium","Premium_Sports_and_Fuel_Pump_CCT", "Sports_and_Fuel_Pump_CCT"),
     IF('Reported Performance Table'!G858="Premium","Premium_Outdoor_CCT","Outdoor_CCT")),
    IF('Reported Performance Table'!G858="Premium","Premium_CCT","Reported_CCT"))))</f>
        <v/>
      </c>
      <c r="K858" t="str">
        <f>IF('Reported Performance Table'!E858="","",IF(J858="LUNA_CCT",VLOOKUP('Reported Performance Table'!E858,'Master List'!$B$45:$E$143,4,FALSE),"Reported_BUG"))</f>
        <v/>
      </c>
      <c r="L858" t="str">
        <f>IF('Reported Performance Table'!E858="","",IF(AND('Reported Performance Table'!$F858="Yes",OR('Reported Performance Table'!$E858='Master List'!$B$45,'Reported Performance Table'!$E858='Master List'!$B$46,'Reported Performance Table'!$E858='Master List'!$B$47,'Reported Performance Table'!$E858='Master List'!$B$49,'Reported Performance Table'!$E858='Master List'!$B$51,'Reported Performance Table'!$E858='Master List'!$B$115,'Reported Performance Table'!$E858='Master List'!$B$118,'Reported Performance Table'!$E858='Master List'!$B$142)),"LUNA_Dimming","Dimming_Capability_and_Range"))</f>
        <v/>
      </c>
      <c r="M858" s="100" t="e">
        <f>'Reported Performance Table'!#REF!</f>
        <v>#REF!</v>
      </c>
      <c r="N858" s="100" t="e">
        <f>'Reported Performance Table'!#REF!</f>
        <v>#REF!</v>
      </c>
      <c r="O858" s="100" t="e">
        <f>'Reported Performance Table'!#REF!</f>
        <v>#REF!</v>
      </c>
      <c r="P858" t="str">
        <f t="shared" si="27"/>
        <v>No</v>
      </c>
    </row>
    <row r="859" spans="1:16" x14ac:dyDescent="0.25">
      <c r="A859" s="54">
        <v>866</v>
      </c>
      <c r="B859" s="55"/>
      <c r="D859" s="21" t="e">
        <f>VLOOKUP('Reported Performance Table'!D859,'Master List'!$B$22:$C$41,2,FALSE)</f>
        <v>#N/A</v>
      </c>
      <c r="E859" t="e">
        <f>VLOOKUP('Reported Performance Table'!E859,'Master List'!$B$45:$C$143,2,FALSE)</f>
        <v>#N/A</v>
      </c>
      <c r="F859" t="e">
        <f>VLOOKUP('Reported Performance Table'!D859,'Master List'!$B$22:$D$42,3,FALSE)</f>
        <v>#N/A</v>
      </c>
      <c r="G859" s="92" t="e">
        <f>VLOOKUP('Reported Performance Table'!C859,'Master List'!$B$11:$D$19,3,FALSE)</f>
        <v>#N/A</v>
      </c>
      <c r="H859" t="e">
        <f t="shared" si="26"/>
        <v>#N/A</v>
      </c>
      <c r="I859" t="e">
        <f>IF(VLOOKUP('Reported Performance Table'!E859,'Master List'!$B$45:$D$143,3,FALSE)="","No",VLOOKUP('Reported Performance Table'!E859,'Master List'!$B$45:$D$143,3,FALSE))</f>
        <v>#N/A</v>
      </c>
      <c r="J859" s="164" t="str">
        <f>IF('Reported Performance Table'!E859="","",
  IF('Reported Performance Table'!F859="Yes",
   IF('Reported Performance Table'!G859="Premium","Premium_LUNA_CCT","LUNA_CCT"),
   IF('Reported Performance Table'!C859="Outdoor Luminaires",
    IF(OR('Reported Performance Table'!E859="Fuel Pump Canopy Luminaires",'Reported Performance Table'!E859="Sports Lighting"),
     IF('Reported Performance Table'!G859="Premium","Premium_Sports_and_Fuel_Pump_CCT", "Sports_and_Fuel_Pump_CCT"),
     IF('Reported Performance Table'!G859="Premium","Premium_Outdoor_CCT","Outdoor_CCT")),
    IF('Reported Performance Table'!G859="Premium","Premium_CCT","Reported_CCT"))))</f>
        <v/>
      </c>
      <c r="K859" t="str">
        <f>IF('Reported Performance Table'!E859="","",IF(J859="LUNA_CCT",VLOOKUP('Reported Performance Table'!E859,'Master List'!$B$45:$E$143,4,FALSE),"Reported_BUG"))</f>
        <v/>
      </c>
      <c r="L859" t="str">
        <f>IF('Reported Performance Table'!E859="","",IF(AND('Reported Performance Table'!$F859="Yes",OR('Reported Performance Table'!$E859='Master List'!$B$45,'Reported Performance Table'!$E859='Master List'!$B$46,'Reported Performance Table'!$E859='Master List'!$B$47,'Reported Performance Table'!$E859='Master List'!$B$49,'Reported Performance Table'!$E859='Master List'!$B$51,'Reported Performance Table'!$E859='Master List'!$B$115,'Reported Performance Table'!$E859='Master List'!$B$118,'Reported Performance Table'!$E859='Master List'!$B$142)),"LUNA_Dimming","Dimming_Capability_and_Range"))</f>
        <v/>
      </c>
      <c r="M859" s="100" t="e">
        <f>'Reported Performance Table'!#REF!</f>
        <v>#REF!</v>
      </c>
      <c r="N859" s="100" t="e">
        <f>'Reported Performance Table'!#REF!</f>
        <v>#REF!</v>
      </c>
      <c r="O859" s="100" t="e">
        <f>'Reported Performance Table'!#REF!</f>
        <v>#REF!</v>
      </c>
      <c r="P859" t="str">
        <f t="shared" si="27"/>
        <v>No</v>
      </c>
    </row>
    <row r="860" spans="1:16" x14ac:dyDescent="0.25">
      <c r="A860" s="54">
        <v>867</v>
      </c>
      <c r="B860" s="55"/>
      <c r="D860" s="21" t="e">
        <f>VLOOKUP('Reported Performance Table'!D860,'Master List'!$B$22:$C$41,2,FALSE)</f>
        <v>#N/A</v>
      </c>
      <c r="E860" t="e">
        <f>VLOOKUP('Reported Performance Table'!E860,'Master List'!$B$45:$C$143,2,FALSE)</f>
        <v>#N/A</v>
      </c>
      <c r="F860" t="e">
        <f>VLOOKUP('Reported Performance Table'!D860,'Master List'!$B$22:$D$42,3,FALSE)</f>
        <v>#N/A</v>
      </c>
      <c r="G860" s="92" t="e">
        <f>VLOOKUP('Reported Performance Table'!C860,'Master List'!$B$11:$D$19,3,FALSE)</f>
        <v>#N/A</v>
      </c>
      <c r="H860" t="e">
        <f t="shared" si="26"/>
        <v>#N/A</v>
      </c>
      <c r="I860" t="e">
        <f>IF(VLOOKUP('Reported Performance Table'!E860,'Master List'!$B$45:$D$143,3,FALSE)="","No",VLOOKUP('Reported Performance Table'!E860,'Master List'!$B$45:$D$143,3,FALSE))</f>
        <v>#N/A</v>
      </c>
      <c r="J860" s="164" t="str">
        <f>IF('Reported Performance Table'!E860="","",
  IF('Reported Performance Table'!F860="Yes",
   IF('Reported Performance Table'!G860="Premium","Premium_LUNA_CCT","LUNA_CCT"),
   IF('Reported Performance Table'!C860="Outdoor Luminaires",
    IF(OR('Reported Performance Table'!E860="Fuel Pump Canopy Luminaires",'Reported Performance Table'!E860="Sports Lighting"),
     IF('Reported Performance Table'!G860="Premium","Premium_Sports_and_Fuel_Pump_CCT", "Sports_and_Fuel_Pump_CCT"),
     IF('Reported Performance Table'!G860="Premium","Premium_Outdoor_CCT","Outdoor_CCT")),
    IF('Reported Performance Table'!G860="Premium","Premium_CCT","Reported_CCT"))))</f>
        <v/>
      </c>
      <c r="K860" t="str">
        <f>IF('Reported Performance Table'!E860="","",IF(J860="LUNA_CCT",VLOOKUP('Reported Performance Table'!E860,'Master List'!$B$45:$E$143,4,FALSE),"Reported_BUG"))</f>
        <v/>
      </c>
      <c r="L860" t="str">
        <f>IF('Reported Performance Table'!E860="","",IF(AND('Reported Performance Table'!$F860="Yes",OR('Reported Performance Table'!$E860='Master List'!$B$45,'Reported Performance Table'!$E860='Master List'!$B$46,'Reported Performance Table'!$E860='Master List'!$B$47,'Reported Performance Table'!$E860='Master List'!$B$49,'Reported Performance Table'!$E860='Master List'!$B$51,'Reported Performance Table'!$E860='Master List'!$B$115,'Reported Performance Table'!$E860='Master List'!$B$118,'Reported Performance Table'!$E860='Master List'!$B$142)),"LUNA_Dimming","Dimming_Capability_and_Range"))</f>
        <v/>
      </c>
      <c r="M860" s="100" t="e">
        <f>'Reported Performance Table'!#REF!</f>
        <v>#REF!</v>
      </c>
      <c r="N860" s="100" t="e">
        <f>'Reported Performance Table'!#REF!</f>
        <v>#REF!</v>
      </c>
      <c r="O860" s="100" t="e">
        <f>'Reported Performance Table'!#REF!</f>
        <v>#REF!</v>
      </c>
      <c r="P860" t="str">
        <f t="shared" si="27"/>
        <v>No</v>
      </c>
    </row>
    <row r="861" spans="1:16" x14ac:dyDescent="0.25">
      <c r="A861" s="54">
        <v>868</v>
      </c>
      <c r="B861" s="55"/>
      <c r="D861" s="21" t="e">
        <f>VLOOKUP('Reported Performance Table'!D861,'Master List'!$B$22:$C$41,2,FALSE)</f>
        <v>#N/A</v>
      </c>
      <c r="E861" t="e">
        <f>VLOOKUP('Reported Performance Table'!E861,'Master List'!$B$45:$C$143,2,FALSE)</f>
        <v>#N/A</v>
      </c>
      <c r="F861" t="e">
        <f>VLOOKUP('Reported Performance Table'!D861,'Master List'!$B$22:$D$42,3,FALSE)</f>
        <v>#N/A</v>
      </c>
      <c r="G861" s="92" t="e">
        <f>VLOOKUP('Reported Performance Table'!C861,'Master List'!$B$11:$D$19,3,FALSE)</f>
        <v>#N/A</v>
      </c>
      <c r="H861" t="e">
        <f t="shared" si="26"/>
        <v>#N/A</v>
      </c>
      <c r="I861" t="e">
        <f>IF(VLOOKUP('Reported Performance Table'!E861,'Master List'!$B$45:$D$143,3,FALSE)="","No",VLOOKUP('Reported Performance Table'!E861,'Master List'!$B$45:$D$143,3,FALSE))</f>
        <v>#N/A</v>
      </c>
      <c r="J861" s="164" t="str">
        <f>IF('Reported Performance Table'!E861="","",
  IF('Reported Performance Table'!F861="Yes",
   IF('Reported Performance Table'!G861="Premium","Premium_LUNA_CCT","LUNA_CCT"),
   IF('Reported Performance Table'!C861="Outdoor Luminaires",
    IF(OR('Reported Performance Table'!E861="Fuel Pump Canopy Luminaires",'Reported Performance Table'!E861="Sports Lighting"),
     IF('Reported Performance Table'!G861="Premium","Premium_Sports_and_Fuel_Pump_CCT", "Sports_and_Fuel_Pump_CCT"),
     IF('Reported Performance Table'!G861="Premium","Premium_Outdoor_CCT","Outdoor_CCT")),
    IF('Reported Performance Table'!G861="Premium","Premium_CCT","Reported_CCT"))))</f>
        <v/>
      </c>
      <c r="K861" t="str">
        <f>IF('Reported Performance Table'!E861="","",IF(J861="LUNA_CCT",VLOOKUP('Reported Performance Table'!E861,'Master List'!$B$45:$E$143,4,FALSE),"Reported_BUG"))</f>
        <v/>
      </c>
      <c r="L861" t="str">
        <f>IF('Reported Performance Table'!E861="","",IF(AND('Reported Performance Table'!$F861="Yes",OR('Reported Performance Table'!$E861='Master List'!$B$45,'Reported Performance Table'!$E861='Master List'!$B$46,'Reported Performance Table'!$E861='Master List'!$B$47,'Reported Performance Table'!$E861='Master List'!$B$49,'Reported Performance Table'!$E861='Master List'!$B$51,'Reported Performance Table'!$E861='Master List'!$B$115,'Reported Performance Table'!$E861='Master List'!$B$118,'Reported Performance Table'!$E861='Master List'!$B$142)),"LUNA_Dimming","Dimming_Capability_and_Range"))</f>
        <v/>
      </c>
      <c r="M861" s="100" t="e">
        <f>'Reported Performance Table'!#REF!</f>
        <v>#REF!</v>
      </c>
      <c r="N861" s="100" t="e">
        <f>'Reported Performance Table'!#REF!</f>
        <v>#REF!</v>
      </c>
      <c r="O861" s="100" t="e">
        <f>'Reported Performance Table'!#REF!</f>
        <v>#REF!</v>
      </c>
      <c r="P861" t="str">
        <f t="shared" si="27"/>
        <v>No</v>
      </c>
    </row>
    <row r="862" spans="1:16" x14ac:dyDescent="0.25">
      <c r="A862" s="54">
        <v>869</v>
      </c>
      <c r="B862" s="55"/>
      <c r="D862" s="21" t="e">
        <f>VLOOKUP('Reported Performance Table'!D862,'Master List'!$B$22:$C$41,2,FALSE)</f>
        <v>#N/A</v>
      </c>
      <c r="E862" t="e">
        <f>VLOOKUP('Reported Performance Table'!E862,'Master List'!$B$45:$C$143,2,FALSE)</f>
        <v>#N/A</v>
      </c>
      <c r="F862" t="e">
        <f>VLOOKUP('Reported Performance Table'!D862,'Master List'!$B$22:$D$42,3,FALSE)</f>
        <v>#N/A</v>
      </c>
      <c r="G862" s="92" t="e">
        <f>VLOOKUP('Reported Performance Table'!C862,'Master List'!$B$11:$D$19,3,FALSE)</f>
        <v>#N/A</v>
      </c>
      <c r="H862" t="e">
        <f t="shared" si="26"/>
        <v>#N/A</v>
      </c>
      <c r="I862" t="e">
        <f>IF(VLOOKUP('Reported Performance Table'!E862,'Master List'!$B$45:$D$143,3,FALSE)="","No",VLOOKUP('Reported Performance Table'!E862,'Master List'!$B$45:$D$143,3,FALSE))</f>
        <v>#N/A</v>
      </c>
      <c r="J862" s="164" t="str">
        <f>IF('Reported Performance Table'!E862="","",
  IF('Reported Performance Table'!F862="Yes",
   IF('Reported Performance Table'!G862="Premium","Premium_LUNA_CCT","LUNA_CCT"),
   IF('Reported Performance Table'!C862="Outdoor Luminaires",
    IF(OR('Reported Performance Table'!E862="Fuel Pump Canopy Luminaires",'Reported Performance Table'!E862="Sports Lighting"),
     IF('Reported Performance Table'!G862="Premium","Premium_Sports_and_Fuel_Pump_CCT", "Sports_and_Fuel_Pump_CCT"),
     IF('Reported Performance Table'!G862="Premium","Premium_Outdoor_CCT","Outdoor_CCT")),
    IF('Reported Performance Table'!G862="Premium","Premium_CCT","Reported_CCT"))))</f>
        <v/>
      </c>
      <c r="K862" t="str">
        <f>IF('Reported Performance Table'!E862="","",IF(J862="LUNA_CCT",VLOOKUP('Reported Performance Table'!E862,'Master List'!$B$45:$E$143,4,FALSE),"Reported_BUG"))</f>
        <v/>
      </c>
      <c r="L862" t="str">
        <f>IF('Reported Performance Table'!E862="","",IF(AND('Reported Performance Table'!$F862="Yes",OR('Reported Performance Table'!$E862='Master List'!$B$45,'Reported Performance Table'!$E862='Master List'!$B$46,'Reported Performance Table'!$E862='Master List'!$B$47,'Reported Performance Table'!$E862='Master List'!$B$49,'Reported Performance Table'!$E862='Master List'!$B$51,'Reported Performance Table'!$E862='Master List'!$B$115,'Reported Performance Table'!$E862='Master List'!$B$118,'Reported Performance Table'!$E862='Master List'!$B$142)),"LUNA_Dimming","Dimming_Capability_and_Range"))</f>
        <v/>
      </c>
      <c r="M862" s="100" t="e">
        <f>'Reported Performance Table'!#REF!</f>
        <v>#REF!</v>
      </c>
      <c r="N862" s="100" t="e">
        <f>'Reported Performance Table'!#REF!</f>
        <v>#REF!</v>
      </c>
      <c r="O862" s="100" t="e">
        <f>'Reported Performance Table'!#REF!</f>
        <v>#REF!</v>
      </c>
      <c r="P862" t="str">
        <f t="shared" si="27"/>
        <v>No</v>
      </c>
    </row>
    <row r="863" spans="1:16" x14ac:dyDescent="0.25">
      <c r="A863" s="54">
        <v>870</v>
      </c>
      <c r="B863" s="55"/>
      <c r="D863" s="21" t="e">
        <f>VLOOKUP('Reported Performance Table'!D863,'Master List'!$B$22:$C$41,2,FALSE)</f>
        <v>#N/A</v>
      </c>
      <c r="E863" t="e">
        <f>VLOOKUP('Reported Performance Table'!E863,'Master List'!$B$45:$C$143,2,FALSE)</f>
        <v>#N/A</v>
      </c>
      <c r="F863" t="e">
        <f>VLOOKUP('Reported Performance Table'!D863,'Master List'!$B$22:$D$42,3,FALSE)</f>
        <v>#N/A</v>
      </c>
      <c r="G863" s="92" t="e">
        <f>VLOOKUP('Reported Performance Table'!C863,'Master List'!$B$11:$D$19,3,FALSE)</f>
        <v>#N/A</v>
      </c>
      <c r="H863" t="e">
        <f t="shared" si="26"/>
        <v>#N/A</v>
      </c>
      <c r="I863" t="e">
        <f>IF(VLOOKUP('Reported Performance Table'!E863,'Master List'!$B$45:$D$143,3,FALSE)="","No",VLOOKUP('Reported Performance Table'!E863,'Master List'!$B$45:$D$143,3,FALSE))</f>
        <v>#N/A</v>
      </c>
      <c r="J863" s="164" t="str">
        <f>IF('Reported Performance Table'!E863="","",
  IF('Reported Performance Table'!F863="Yes",
   IF('Reported Performance Table'!G863="Premium","Premium_LUNA_CCT","LUNA_CCT"),
   IF('Reported Performance Table'!C863="Outdoor Luminaires",
    IF(OR('Reported Performance Table'!E863="Fuel Pump Canopy Luminaires",'Reported Performance Table'!E863="Sports Lighting"),
     IF('Reported Performance Table'!G863="Premium","Premium_Sports_and_Fuel_Pump_CCT", "Sports_and_Fuel_Pump_CCT"),
     IF('Reported Performance Table'!G863="Premium","Premium_Outdoor_CCT","Outdoor_CCT")),
    IF('Reported Performance Table'!G863="Premium","Premium_CCT","Reported_CCT"))))</f>
        <v/>
      </c>
      <c r="K863" t="str">
        <f>IF('Reported Performance Table'!E863="","",IF(J863="LUNA_CCT",VLOOKUP('Reported Performance Table'!E863,'Master List'!$B$45:$E$143,4,FALSE),"Reported_BUG"))</f>
        <v/>
      </c>
      <c r="L863" t="str">
        <f>IF('Reported Performance Table'!E863="","",IF(AND('Reported Performance Table'!$F863="Yes",OR('Reported Performance Table'!$E863='Master List'!$B$45,'Reported Performance Table'!$E863='Master List'!$B$46,'Reported Performance Table'!$E863='Master List'!$B$47,'Reported Performance Table'!$E863='Master List'!$B$49,'Reported Performance Table'!$E863='Master List'!$B$51,'Reported Performance Table'!$E863='Master List'!$B$115,'Reported Performance Table'!$E863='Master List'!$B$118,'Reported Performance Table'!$E863='Master List'!$B$142)),"LUNA_Dimming","Dimming_Capability_and_Range"))</f>
        <v/>
      </c>
      <c r="M863" s="100" t="e">
        <f>'Reported Performance Table'!#REF!</f>
        <v>#REF!</v>
      </c>
      <c r="N863" s="100" t="e">
        <f>'Reported Performance Table'!#REF!</f>
        <v>#REF!</v>
      </c>
      <c r="O863" s="100" t="e">
        <f>'Reported Performance Table'!#REF!</f>
        <v>#REF!</v>
      </c>
      <c r="P863" t="str">
        <f t="shared" si="27"/>
        <v>No</v>
      </c>
    </row>
    <row r="864" spans="1:16" x14ac:dyDescent="0.25">
      <c r="A864" s="54">
        <v>871</v>
      </c>
      <c r="B864" s="55"/>
      <c r="D864" s="21" t="e">
        <f>VLOOKUP('Reported Performance Table'!D864,'Master List'!$B$22:$C$41,2,FALSE)</f>
        <v>#N/A</v>
      </c>
      <c r="E864" t="e">
        <f>VLOOKUP('Reported Performance Table'!E864,'Master List'!$B$45:$C$143,2,FALSE)</f>
        <v>#N/A</v>
      </c>
      <c r="F864" t="e">
        <f>VLOOKUP('Reported Performance Table'!D864,'Master List'!$B$22:$D$42,3,FALSE)</f>
        <v>#N/A</v>
      </c>
      <c r="G864" s="92" t="e">
        <f>VLOOKUP('Reported Performance Table'!C864,'Master List'!$B$11:$D$19,3,FALSE)</f>
        <v>#N/A</v>
      </c>
      <c r="H864" t="e">
        <f t="shared" si="26"/>
        <v>#N/A</v>
      </c>
      <c r="I864" t="e">
        <f>IF(VLOOKUP('Reported Performance Table'!E864,'Master List'!$B$45:$D$143,3,FALSE)="","No",VLOOKUP('Reported Performance Table'!E864,'Master List'!$B$45:$D$143,3,FALSE))</f>
        <v>#N/A</v>
      </c>
      <c r="J864" s="164" t="str">
        <f>IF('Reported Performance Table'!E864="","",
  IF('Reported Performance Table'!F864="Yes",
   IF('Reported Performance Table'!G864="Premium","Premium_LUNA_CCT","LUNA_CCT"),
   IF('Reported Performance Table'!C864="Outdoor Luminaires",
    IF(OR('Reported Performance Table'!E864="Fuel Pump Canopy Luminaires",'Reported Performance Table'!E864="Sports Lighting"),
     IF('Reported Performance Table'!G864="Premium","Premium_Sports_and_Fuel_Pump_CCT", "Sports_and_Fuel_Pump_CCT"),
     IF('Reported Performance Table'!G864="Premium","Premium_Outdoor_CCT","Outdoor_CCT")),
    IF('Reported Performance Table'!G864="Premium","Premium_CCT","Reported_CCT"))))</f>
        <v/>
      </c>
      <c r="K864" t="str">
        <f>IF('Reported Performance Table'!E864="","",IF(J864="LUNA_CCT",VLOOKUP('Reported Performance Table'!E864,'Master List'!$B$45:$E$143,4,FALSE),"Reported_BUG"))</f>
        <v/>
      </c>
      <c r="L864" t="str">
        <f>IF('Reported Performance Table'!E864="","",IF(AND('Reported Performance Table'!$F864="Yes",OR('Reported Performance Table'!$E864='Master List'!$B$45,'Reported Performance Table'!$E864='Master List'!$B$46,'Reported Performance Table'!$E864='Master List'!$B$47,'Reported Performance Table'!$E864='Master List'!$B$49,'Reported Performance Table'!$E864='Master List'!$B$51,'Reported Performance Table'!$E864='Master List'!$B$115,'Reported Performance Table'!$E864='Master List'!$B$118,'Reported Performance Table'!$E864='Master List'!$B$142)),"LUNA_Dimming","Dimming_Capability_and_Range"))</f>
        <v/>
      </c>
      <c r="M864" s="100" t="e">
        <f>'Reported Performance Table'!#REF!</f>
        <v>#REF!</v>
      </c>
      <c r="N864" s="100" t="e">
        <f>'Reported Performance Table'!#REF!</f>
        <v>#REF!</v>
      </c>
      <c r="O864" s="100" t="e">
        <f>'Reported Performance Table'!#REF!</f>
        <v>#REF!</v>
      </c>
      <c r="P864" t="str">
        <f t="shared" si="27"/>
        <v>No</v>
      </c>
    </row>
    <row r="865" spans="1:16" x14ac:dyDescent="0.25">
      <c r="A865" s="54">
        <v>872</v>
      </c>
      <c r="B865" s="55"/>
      <c r="D865" s="21" t="e">
        <f>VLOOKUP('Reported Performance Table'!D865,'Master List'!$B$22:$C$41,2,FALSE)</f>
        <v>#N/A</v>
      </c>
      <c r="E865" t="e">
        <f>VLOOKUP('Reported Performance Table'!E865,'Master List'!$B$45:$C$143,2,FALSE)</f>
        <v>#N/A</v>
      </c>
      <c r="F865" t="e">
        <f>VLOOKUP('Reported Performance Table'!D865,'Master List'!$B$22:$D$42,3,FALSE)</f>
        <v>#N/A</v>
      </c>
      <c r="G865" s="92" t="e">
        <f>VLOOKUP('Reported Performance Table'!C865,'Master List'!$B$11:$D$19,3,FALSE)</f>
        <v>#N/A</v>
      </c>
      <c r="H865" t="e">
        <f t="shared" si="26"/>
        <v>#N/A</v>
      </c>
      <c r="I865" t="e">
        <f>IF(VLOOKUP('Reported Performance Table'!E865,'Master List'!$B$45:$D$143,3,FALSE)="","No",VLOOKUP('Reported Performance Table'!E865,'Master List'!$B$45:$D$143,3,FALSE))</f>
        <v>#N/A</v>
      </c>
      <c r="J865" s="164" t="str">
        <f>IF('Reported Performance Table'!E865="","",
  IF('Reported Performance Table'!F865="Yes",
   IF('Reported Performance Table'!G865="Premium","Premium_LUNA_CCT","LUNA_CCT"),
   IF('Reported Performance Table'!C865="Outdoor Luminaires",
    IF(OR('Reported Performance Table'!E865="Fuel Pump Canopy Luminaires",'Reported Performance Table'!E865="Sports Lighting"),
     IF('Reported Performance Table'!G865="Premium","Premium_Sports_and_Fuel_Pump_CCT", "Sports_and_Fuel_Pump_CCT"),
     IF('Reported Performance Table'!G865="Premium","Premium_Outdoor_CCT","Outdoor_CCT")),
    IF('Reported Performance Table'!G865="Premium","Premium_CCT","Reported_CCT"))))</f>
        <v/>
      </c>
      <c r="K865" t="str">
        <f>IF('Reported Performance Table'!E865="","",IF(J865="LUNA_CCT",VLOOKUP('Reported Performance Table'!E865,'Master List'!$B$45:$E$143,4,FALSE),"Reported_BUG"))</f>
        <v/>
      </c>
      <c r="L865" t="str">
        <f>IF('Reported Performance Table'!E865="","",IF(AND('Reported Performance Table'!$F865="Yes",OR('Reported Performance Table'!$E865='Master List'!$B$45,'Reported Performance Table'!$E865='Master List'!$B$46,'Reported Performance Table'!$E865='Master List'!$B$47,'Reported Performance Table'!$E865='Master List'!$B$49,'Reported Performance Table'!$E865='Master List'!$B$51,'Reported Performance Table'!$E865='Master List'!$B$115,'Reported Performance Table'!$E865='Master List'!$B$118,'Reported Performance Table'!$E865='Master List'!$B$142)),"LUNA_Dimming","Dimming_Capability_and_Range"))</f>
        <v/>
      </c>
      <c r="M865" s="100" t="e">
        <f>'Reported Performance Table'!#REF!</f>
        <v>#REF!</v>
      </c>
      <c r="N865" s="100" t="e">
        <f>'Reported Performance Table'!#REF!</f>
        <v>#REF!</v>
      </c>
      <c r="O865" s="100" t="e">
        <f>'Reported Performance Table'!#REF!</f>
        <v>#REF!</v>
      </c>
      <c r="P865" t="str">
        <f t="shared" si="27"/>
        <v>No</v>
      </c>
    </row>
    <row r="866" spans="1:16" x14ac:dyDescent="0.25">
      <c r="A866" s="54">
        <v>873</v>
      </c>
      <c r="B866" s="55"/>
      <c r="D866" s="21" t="e">
        <f>VLOOKUP('Reported Performance Table'!D866,'Master List'!$B$22:$C$41,2,FALSE)</f>
        <v>#N/A</v>
      </c>
      <c r="E866" t="e">
        <f>VLOOKUP('Reported Performance Table'!E866,'Master List'!$B$45:$C$143,2,FALSE)</f>
        <v>#N/A</v>
      </c>
      <c r="F866" t="e">
        <f>VLOOKUP('Reported Performance Table'!D866,'Master List'!$B$22:$D$42,3,FALSE)</f>
        <v>#N/A</v>
      </c>
      <c r="G866" s="92" t="e">
        <f>VLOOKUP('Reported Performance Table'!C866,'Master List'!$B$11:$D$19,3,FALSE)</f>
        <v>#N/A</v>
      </c>
      <c r="H866" t="e">
        <f t="shared" si="26"/>
        <v>#N/A</v>
      </c>
      <c r="I866" t="e">
        <f>IF(VLOOKUP('Reported Performance Table'!E866,'Master List'!$B$45:$D$143,3,FALSE)="","No",VLOOKUP('Reported Performance Table'!E866,'Master List'!$B$45:$D$143,3,FALSE))</f>
        <v>#N/A</v>
      </c>
      <c r="J866" s="164" t="str">
        <f>IF('Reported Performance Table'!E866="","",
  IF('Reported Performance Table'!F866="Yes",
   IF('Reported Performance Table'!G866="Premium","Premium_LUNA_CCT","LUNA_CCT"),
   IF('Reported Performance Table'!C866="Outdoor Luminaires",
    IF(OR('Reported Performance Table'!E866="Fuel Pump Canopy Luminaires",'Reported Performance Table'!E866="Sports Lighting"),
     IF('Reported Performance Table'!G866="Premium","Premium_Sports_and_Fuel_Pump_CCT", "Sports_and_Fuel_Pump_CCT"),
     IF('Reported Performance Table'!G866="Premium","Premium_Outdoor_CCT","Outdoor_CCT")),
    IF('Reported Performance Table'!G866="Premium","Premium_CCT","Reported_CCT"))))</f>
        <v/>
      </c>
      <c r="K866" t="str">
        <f>IF('Reported Performance Table'!E866="","",IF(J866="LUNA_CCT",VLOOKUP('Reported Performance Table'!E866,'Master List'!$B$45:$E$143,4,FALSE),"Reported_BUG"))</f>
        <v/>
      </c>
      <c r="L866" t="str">
        <f>IF('Reported Performance Table'!E866="","",IF(AND('Reported Performance Table'!$F866="Yes",OR('Reported Performance Table'!$E866='Master List'!$B$45,'Reported Performance Table'!$E866='Master List'!$B$46,'Reported Performance Table'!$E866='Master List'!$B$47,'Reported Performance Table'!$E866='Master List'!$B$49,'Reported Performance Table'!$E866='Master List'!$B$51,'Reported Performance Table'!$E866='Master List'!$B$115,'Reported Performance Table'!$E866='Master List'!$B$118,'Reported Performance Table'!$E866='Master List'!$B$142)),"LUNA_Dimming","Dimming_Capability_and_Range"))</f>
        <v/>
      </c>
      <c r="M866" s="100" t="e">
        <f>'Reported Performance Table'!#REF!</f>
        <v>#REF!</v>
      </c>
      <c r="N866" s="100" t="e">
        <f>'Reported Performance Table'!#REF!</f>
        <v>#REF!</v>
      </c>
      <c r="O866" s="100" t="e">
        <f>'Reported Performance Table'!#REF!</f>
        <v>#REF!</v>
      </c>
      <c r="P866" t="str">
        <f t="shared" si="27"/>
        <v>No</v>
      </c>
    </row>
    <row r="867" spans="1:16" x14ac:dyDescent="0.25">
      <c r="A867" s="54">
        <v>874</v>
      </c>
      <c r="B867" s="55"/>
      <c r="D867" s="21" t="e">
        <f>VLOOKUP('Reported Performance Table'!D867,'Master List'!$B$22:$C$41,2,FALSE)</f>
        <v>#N/A</v>
      </c>
      <c r="E867" t="e">
        <f>VLOOKUP('Reported Performance Table'!E867,'Master List'!$B$45:$C$143,2,FALSE)</f>
        <v>#N/A</v>
      </c>
      <c r="F867" t="e">
        <f>VLOOKUP('Reported Performance Table'!D867,'Master List'!$B$22:$D$42,3,FALSE)</f>
        <v>#N/A</v>
      </c>
      <c r="G867" s="92" t="e">
        <f>VLOOKUP('Reported Performance Table'!C867,'Master List'!$B$11:$D$19,3,FALSE)</f>
        <v>#N/A</v>
      </c>
      <c r="H867" t="e">
        <f t="shared" si="26"/>
        <v>#N/A</v>
      </c>
      <c r="I867" t="e">
        <f>IF(VLOOKUP('Reported Performance Table'!E867,'Master List'!$B$45:$D$143,3,FALSE)="","No",VLOOKUP('Reported Performance Table'!E867,'Master List'!$B$45:$D$143,3,FALSE))</f>
        <v>#N/A</v>
      </c>
      <c r="J867" s="164" t="str">
        <f>IF('Reported Performance Table'!E867="","",
  IF('Reported Performance Table'!F867="Yes",
   IF('Reported Performance Table'!G867="Premium","Premium_LUNA_CCT","LUNA_CCT"),
   IF('Reported Performance Table'!C867="Outdoor Luminaires",
    IF(OR('Reported Performance Table'!E867="Fuel Pump Canopy Luminaires",'Reported Performance Table'!E867="Sports Lighting"),
     IF('Reported Performance Table'!G867="Premium","Premium_Sports_and_Fuel_Pump_CCT", "Sports_and_Fuel_Pump_CCT"),
     IF('Reported Performance Table'!G867="Premium","Premium_Outdoor_CCT","Outdoor_CCT")),
    IF('Reported Performance Table'!G867="Premium","Premium_CCT","Reported_CCT"))))</f>
        <v/>
      </c>
      <c r="K867" t="str">
        <f>IF('Reported Performance Table'!E867="","",IF(J867="LUNA_CCT",VLOOKUP('Reported Performance Table'!E867,'Master List'!$B$45:$E$143,4,FALSE),"Reported_BUG"))</f>
        <v/>
      </c>
      <c r="L867" t="str">
        <f>IF('Reported Performance Table'!E867="","",IF(AND('Reported Performance Table'!$F867="Yes",OR('Reported Performance Table'!$E867='Master List'!$B$45,'Reported Performance Table'!$E867='Master List'!$B$46,'Reported Performance Table'!$E867='Master List'!$B$47,'Reported Performance Table'!$E867='Master List'!$B$49,'Reported Performance Table'!$E867='Master List'!$B$51,'Reported Performance Table'!$E867='Master List'!$B$115,'Reported Performance Table'!$E867='Master List'!$B$118,'Reported Performance Table'!$E867='Master List'!$B$142)),"LUNA_Dimming","Dimming_Capability_and_Range"))</f>
        <v/>
      </c>
      <c r="M867" s="100" t="e">
        <f>'Reported Performance Table'!#REF!</f>
        <v>#REF!</v>
      </c>
      <c r="N867" s="100" t="e">
        <f>'Reported Performance Table'!#REF!</f>
        <v>#REF!</v>
      </c>
      <c r="O867" s="100" t="e">
        <f>'Reported Performance Table'!#REF!</f>
        <v>#REF!</v>
      </c>
      <c r="P867" t="str">
        <f t="shared" si="27"/>
        <v>No</v>
      </c>
    </row>
    <row r="868" spans="1:16" x14ac:dyDescent="0.25">
      <c r="A868" s="54">
        <v>875</v>
      </c>
      <c r="B868" s="55"/>
      <c r="D868" s="21" t="e">
        <f>VLOOKUP('Reported Performance Table'!D868,'Master List'!$B$22:$C$41,2,FALSE)</f>
        <v>#N/A</v>
      </c>
      <c r="E868" t="e">
        <f>VLOOKUP('Reported Performance Table'!E868,'Master List'!$B$45:$C$143,2,FALSE)</f>
        <v>#N/A</v>
      </c>
      <c r="F868" t="e">
        <f>VLOOKUP('Reported Performance Table'!D868,'Master List'!$B$22:$D$42,3,FALSE)</f>
        <v>#N/A</v>
      </c>
      <c r="G868" s="92" t="e">
        <f>VLOOKUP('Reported Performance Table'!C868,'Master List'!$B$11:$D$19,3,FALSE)</f>
        <v>#N/A</v>
      </c>
      <c r="H868" t="e">
        <f t="shared" si="26"/>
        <v>#N/A</v>
      </c>
      <c r="I868" t="e">
        <f>IF(VLOOKUP('Reported Performance Table'!E868,'Master List'!$B$45:$D$143,3,FALSE)="","No",VLOOKUP('Reported Performance Table'!E868,'Master List'!$B$45:$D$143,3,FALSE))</f>
        <v>#N/A</v>
      </c>
      <c r="J868" s="164" t="str">
        <f>IF('Reported Performance Table'!E868="","",
  IF('Reported Performance Table'!F868="Yes",
   IF('Reported Performance Table'!G868="Premium","Premium_LUNA_CCT","LUNA_CCT"),
   IF('Reported Performance Table'!C868="Outdoor Luminaires",
    IF(OR('Reported Performance Table'!E868="Fuel Pump Canopy Luminaires",'Reported Performance Table'!E868="Sports Lighting"),
     IF('Reported Performance Table'!G868="Premium","Premium_Sports_and_Fuel_Pump_CCT", "Sports_and_Fuel_Pump_CCT"),
     IF('Reported Performance Table'!G868="Premium","Premium_Outdoor_CCT","Outdoor_CCT")),
    IF('Reported Performance Table'!G868="Premium","Premium_CCT","Reported_CCT"))))</f>
        <v/>
      </c>
      <c r="K868" t="str">
        <f>IF('Reported Performance Table'!E868="","",IF(J868="LUNA_CCT",VLOOKUP('Reported Performance Table'!E868,'Master List'!$B$45:$E$143,4,FALSE),"Reported_BUG"))</f>
        <v/>
      </c>
      <c r="L868" t="str">
        <f>IF('Reported Performance Table'!E868="","",IF(AND('Reported Performance Table'!$F868="Yes",OR('Reported Performance Table'!$E868='Master List'!$B$45,'Reported Performance Table'!$E868='Master List'!$B$46,'Reported Performance Table'!$E868='Master List'!$B$47,'Reported Performance Table'!$E868='Master List'!$B$49,'Reported Performance Table'!$E868='Master List'!$B$51,'Reported Performance Table'!$E868='Master List'!$B$115,'Reported Performance Table'!$E868='Master List'!$B$118,'Reported Performance Table'!$E868='Master List'!$B$142)),"LUNA_Dimming","Dimming_Capability_and_Range"))</f>
        <v/>
      </c>
      <c r="M868" s="100" t="e">
        <f>'Reported Performance Table'!#REF!</f>
        <v>#REF!</v>
      </c>
      <c r="N868" s="100" t="e">
        <f>'Reported Performance Table'!#REF!</f>
        <v>#REF!</v>
      </c>
      <c r="O868" s="100" t="e">
        <f>'Reported Performance Table'!#REF!</f>
        <v>#REF!</v>
      </c>
      <c r="P868" t="str">
        <f t="shared" si="27"/>
        <v>No</v>
      </c>
    </row>
    <row r="869" spans="1:16" x14ac:dyDescent="0.25">
      <c r="A869" s="54">
        <v>876</v>
      </c>
      <c r="B869" s="55"/>
      <c r="D869" s="21" t="e">
        <f>VLOOKUP('Reported Performance Table'!D869,'Master List'!$B$22:$C$41,2,FALSE)</f>
        <v>#N/A</v>
      </c>
      <c r="E869" t="e">
        <f>VLOOKUP('Reported Performance Table'!E869,'Master List'!$B$45:$C$143,2,FALSE)</f>
        <v>#N/A</v>
      </c>
      <c r="F869" t="e">
        <f>VLOOKUP('Reported Performance Table'!D869,'Master List'!$B$22:$D$42,3,FALSE)</f>
        <v>#N/A</v>
      </c>
      <c r="G869" s="92" t="e">
        <f>VLOOKUP('Reported Performance Table'!C869,'Master List'!$B$11:$D$19,3,FALSE)</f>
        <v>#N/A</v>
      </c>
      <c r="H869" t="e">
        <f t="shared" si="26"/>
        <v>#N/A</v>
      </c>
      <c r="I869" t="e">
        <f>IF(VLOOKUP('Reported Performance Table'!E869,'Master List'!$B$45:$D$143,3,FALSE)="","No",VLOOKUP('Reported Performance Table'!E869,'Master List'!$B$45:$D$143,3,FALSE))</f>
        <v>#N/A</v>
      </c>
      <c r="J869" s="164" t="str">
        <f>IF('Reported Performance Table'!E869="","",
  IF('Reported Performance Table'!F869="Yes",
   IF('Reported Performance Table'!G869="Premium","Premium_LUNA_CCT","LUNA_CCT"),
   IF('Reported Performance Table'!C869="Outdoor Luminaires",
    IF(OR('Reported Performance Table'!E869="Fuel Pump Canopy Luminaires",'Reported Performance Table'!E869="Sports Lighting"),
     IF('Reported Performance Table'!G869="Premium","Premium_Sports_and_Fuel_Pump_CCT", "Sports_and_Fuel_Pump_CCT"),
     IF('Reported Performance Table'!G869="Premium","Premium_Outdoor_CCT","Outdoor_CCT")),
    IF('Reported Performance Table'!G869="Premium","Premium_CCT","Reported_CCT"))))</f>
        <v/>
      </c>
      <c r="K869" t="str">
        <f>IF('Reported Performance Table'!E869="","",IF(J869="LUNA_CCT",VLOOKUP('Reported Performance Table'!E869,'Master List'!$B$45:$E$143,4,FALSE),"Reported_BUG"))</f>
        <v/>
      </c>
      <c r="L869" t="str">
        <f>IF('Reported Performance Table'!E869="","",IF(AND('Reported Performance Table'!$F869="Yes",OR('Reported Performance Table'!$E869='Master List'!$B$45,'Reported Performance Table'!$E869='Master List'!$B$46,'Reported Performance Table'!$E869='Master List'!$B$47,'Reported Performance Table'!$E869='Master List'!$B$49,'Reported Performance Table'!$E869='Master List'!$B$51,'Reported Performance Table'!$E869='Master List'!$B$115,'Reported Performance Table'!$E869='Master List'!$B$118,'Reported Performance Table'!$E869='Master List'!$B$142)),"LUNA_Dimming","Dimming_Capability_and_Range"))</f>
        <v/>
      </c>
      <c r="M869" s="100" t="e">
        <f>'Reported Performance Table'!#REF!</f>
        <v>#REF!</v>
      </c>
      <c r="N869" s="100" t="e">
        <f>'Reported Performance Table'!#REF!</f>
        <v>#REF!</v>
      </c>
      <c r="O869" s="100" t="e">
        <f>'Reported Performance Table'!#REF!</f>
        <v>#REF!</v>
      </c>
      <c r="P869" t="str">
        <f t="shared" si="27"/>
        <v>No</v>
      </c>
    </row>
    <row r="870" spans="1:16" x14ac:dyDescent="0.25">
      <c r="A870" s="54">
        <v>877</v>
      </c>
      <c r="B870" s="55"/>
      <c r="D870" s="21" t="e">
        <f>VLOOKUP('Reported Performance Table'!D870,'Master List'!$B$22:$C$41,2,FALSE)</f>
        <v>#N/A</v>
      </c>
      <c r="E870" t="e">
        <f>VLOOKUP('Reported Performance Table'!E870,'Master List'!$B$45:$C$143,2,FALSE)</f>
        <v>#N/A</v>
      </c>
      <c r="F870" t="e">
        <f>VLOOKUP('Reported Performance Table'!D870,'Master List'!$B$22:$D$42,3,FALSE)</f>
        <v>#N/A</v>
      </c>
      <c r="G870" s="92" t="e">
        <f>VLOOKUP('Reported Performance Table'!C870,'Master List'!$B$11:$D$19,3,FALSE)</f>
        <v>#N/A</v>
      </c>
      <c r="H870" t="e">
        <f t="shared" si="26"/>
        <v>#N/A</v>
      </c>
      <c r="I870" t="e">
        <f>IF(VLOOKUP('Reported Performance Table'!E870,'Master List'!$B$45:$D$143,3,FALSE)="","No",VLOOKUP('Reported Performance Table'!E870,'Master List'!$B$45:$D$143,3,FALSE))</f>
        <v>#N/A</v>
      </c>
      <c r="J870" s="164" t="str">
        <f>IF('Reported Performance Table'!E870="","",
  IF('Reported Performance Table'!F870="Yes",
   IF('Reported Performance Table'!G870="Premium","Premium_LUNA_CCT","LUNA_CCT"),
   IF('Reported Performance Table'!C870="Outdoor Luminaires",
    IF(OR('Reported Performance Table'!E870="Fuel Pump Canopy Luminaires",'Reported Performance Table'!E870="Sports Lighting"),
     IF('Reported Performance Table'!G870="Premium","Premium_Sports_and_Fuel_Pump_CCT", "Sports_and_Fuel_Pump_CCT"),
     IF('Reported Performance Table'!G870="Premium","Premium_Outdoor_CCT","Outdoor_CCT")),
    IF('Reported Performance Table'!G870="Premium","Premium_CCT","Reported_CCT"))))</f>
        <v/>
      </c>
      <c r="K870" t="str">
        <f>IF('Reported Performance Table'!E870="","",IF(J870="LUNA_CCT",VLOOKUP('Reported Performance Table'!E870,'Master List'!$B$45:$E$143,4,FALSE),"Reported_BUG"))</f>
        <v/>
      </c>
      <c r="L870" t="str">
        <f>IF('Reported Performance Table'!E870="","",IF(AND('Reported Performance Table'!$F870="Yes",OR('Reported Performance Table'!$E870='Master List'!$B$45,'Reported Performance Table'!$E870='Master List'!$B$46,'Reported Performance Table'!$E870='Master List'!$B$47,'Reported Performance Table'!$E870='Master List'!$B$49,'Reported Performance Table'!$E870='Master List'!$B$51,'Reported Performance Table'!$E870='Master List'!$B$115,'Reported Performance Table'!$E870='Master List'!$B$118,'Reported Performance Table'!$E870='Master List'!$B$142)),"LUNA_Dimming","Dimming_Capability_and_Range"))</f>
        <v/>
      </c>
      <c r="M870" s="100" t="e">
        <f>'Reported Performance Table'!#REF!</f>
        <v>#REF!</v>
      </c>
      <c r="N870" s="100" t="e">
        <f>'Reported Performance Table'!#REF!</f>
        <v>#REF!</v>
      </c>
      <c r="O870" s="100" t="e">
        <f>'Reported Performance Table'!#REF!</f>
        <v>#REF!</v>
      </c>
      <c r="P870" t="str">
        <f t="shared" si="27"/>
        <v>No</v>
      </c>
    </row>
    <row r="871" spans="1:16" x14ac:dyDescent="0.25">
      <c r="A871" s="54">
        <v>878</v>
      </c>
      <c r="B871" s="55"/>
      <c r="D871" s="21" t="e">
        <f>VLOOKUP('Reported Performance Table'!D871,'Master List'!$B$22:$C$41,2,FALSE)</f>
        <v>#N/A</v>
      </c>
      <c r="E871" t="e">
        <f>VLOOKUP('Reported Performance Table'!E871,'Master List'!$B$45:$C$143,2,FALSE)</f>
        <v>#N/A</v>
      </c>
      <c r="F871" t="e">
        <f>VLOOKUP('Reported Performance Table'!D871,'Master List'!$B$22:$D$42,3,FALSE)</f>
        <v>#N/A</v>
      </c>
      <c r="G871" s="92" t="e">
        <f>VLOOKUP('Reported Performance Table'!C871,'Master List'!$B$11:$D$19,3,FALSE)</f>
        <v>#N/A</v>
      </c>
      <c r="H871" t="e">
        <f t="shared" si="26"/>
        <v>#N/A</v>
      </c>
      <c r="I871" t="e">
        <f>IF(VLOOKUP('Reported Performance Table'!E871,'Master List'!$B$45:$D$143,3,FALSE)="","No",VLOOKUP('Reported Performance Table'!E871,'Master List'!$B$45:$D$143,3,FALSE))</f>
        <v>#N/A</v>
      </c>
      <c r="J871" s="164" t="str">
        <f>IF('Reported Performance Table'!E871="","",
  IF('Reported Performance Table'!F871="Yes",
   IF('Reported Performance Table'!G871="Premium","Premium_LUNA_CCT","LUNA_CCT"),
   IF('Reported Performance Table'!C871="Outdoor Luminaires",
    IF(OR('Reported Performance Table'!E871="Fuel Pump Canopy Luminaires",'Reported Performance Table'!E871="Sports Lighting"),
     IF('Reported Performance Table'!G871="Premium","Premium_Sports_and_Fuel_Pump_CCT", "Sports_and_Fuel_Pump_CCT"),
     IF('Reported Performance Table'!G871="Premium","Premium_Outdoor_CCT","Outdoor_CCT")),
    IF('Reported Performance Table'!G871="Premium","Premium_CCT","Reported_CCT"))))</f>
        <v/>
      </c>
      <c r="K871" t="str">
        <f>IF('Reported Performance Table'!E871="","",IF(J871="LUNA_CCT",VLOOKUP('Reported Performance Table'!E871,'Master List'!$B$45:$E$143,4,FALSE),"Reported_BUG"))</f>
        <v/>
      </c>
      <c r="L871" t="str">
        <f>IF('Reported Performance Table'!E871="","",IF(AND('Reported Performance Table'!$F871="Yes",OR('Reported Performance Table'!$E871='Master List'!$B$45,'Reported Performance Table'!$E871='Master List'!$B$46,'Reported Performance Table'!$E871='Master List'!$B$47,'Reported Performance Table'!$E871='Master List'!$B$49,'Reported Performance Table'!$E871='Master List'!$B$51,'Reported Performance Table'!$E871='Master List'!$B$115,'Reported Performance Table'!$E871='Master List'!$B$118,'Reported Performance Table'!$E871='Master List'!$B$142)),"LUNA_Dimming","Dimming_Capability_and_Range"))</f>
        <v/>
      </c>
      <c r="M871" s="100" t="e">
        <f>'Reported Performance Table'!#REF!</f>
        <v>#REF!</v>
      </c>
      <c r="N871" s="100" t="e">
        <f>'Reported Performance Table'!#REF!</f>
        <v>#REF!</v>
      </c>
      <c r="O871" s="100" t="e">
        <f>'Reported Performance Table'!#REF!</f>
        <v>#REF!</v>
      </c>
      <c r="P871" t="str">
        <f t="shared" si="27"/>
        <v>No</v>
      </c>
    </row>
    <row r="872" spans="1:16" x14ac:dyDescent="0.25">
      <c r="A872" s="54">
        <v>879</v>
      </c>
      <c r="B872" s="55"/>
      <c r="D872" s="21" t="e">
        <f>VLOOKUP('Reported Performance Table'!D872,'Master List'!$B$22:$C$41,2,FALSE)</f>
        <v>#N/A</v>
      </c>
      <c r="E872" t="e">
        <f>VLOOKUP('Reported Performance Table'!E872,'Master List'!$B$45:$C$143,2,FALSE)</f>
        <v>#N/A</v>
      </c>
      <c r="F872" t="e">
        <f>VLOOKUP('Reported Performance Table'!D872,'Master List'!$B$22:$D$42,3,FALSE)</f>
        <v>#N/A</v>
      </c>
      <c r="G872" s="92" t="e">
        <f>VLOOKUP('Reported Performance Table'!C872,'Master List'!$B$11:$D$19,3,FALSE)</f>
        <v>#N/A</v>
      </c>
      <c r="H872" t="e">
        <f t="shared" si="26"/>
        <v>#N/A</v>
      </c>
      <c r="I872" t="e">
        <f>IF(VLOOKUP('Reported Performance Table'!E872,'Master List'!$B$45:$D$143,3,FALSE)="","No",VLOOKUP('Reported Performance Table'!E872,'Master List'!$B$45:$D$143,3,FALSE))</f>
        <v>#N/A</v>
      </c>
      <c r="J872" s="164" t="str">
        <f>IF('Reported Performance Table'!E872="","",
  IF('Reported Performance Table'!F872="Yes",
   IF('Reported Performance Table'!G872="Premium","Premium_LUNA_CCT","LUNA_CCT"),
   IF('Reported Performance Table'!C872="Outdoor Luminaires",
    IF(OR('Reported Performance Table'!E872="Fuel Pump Canopy Luminaires",'Reported Performance Table'!E872="Sports Lighting"),
     IF('Reported Performance Table'!G872="Premium","Premium_Sports_and_Fuel_Pump_CCT", "Sports_and_Fuel_Pump_CCT"),
     IF('Reported Performance Table'!G872="Premium","Premium_Outdoor_CCT","Outdoor_CCT")),
    IF('Reported Performance Table'!G872="Premium","Premium_CCT","Reported_CCT"))))</f>
        <v/>
      </c>
      <c r="K872" t="str">
        <f>IF('Reported Performance Table'!E872="","",IF(J872="LUNA_CCT",VLOOKUP('Reported Performance Table'!E872,'Master List'!$B$45:$E$143,4,FALSE),"Reported_BUG"))</f>
        <v/>
      </c>
      <c r="L872" t="str">
        <f>IF('Reported Performance Table'!E872="","",IF(AND('Reported Performance Table'!$F872="Yes",OR('Reported Performance Table'!$E872='Master List'!$B$45,'Reported Performance Table'!$E872='Master List'!$B$46,'Reported Performance Table'!$E872='Master List'!$B$47,'Reported Performance Table'!$E872='Master List'!$B$49,'Reported Performance Table'!$E872='Master List'!$B$51,'Reported Performance Table'!$E872='Master List'!$B$115,'Reported Performance Table'!$E872='Master List'!$B$118,'Reported Performance Table'!$E872='Master List'!$B$142)),"LUNA_Dimming","Dimming_Capability_and_Range"))</f>
        <v/>
      </c>
      <c r="M872" s="100" t="e">
        <f>'Reported Performance Table'!#REF!</f>
        <v>#REF!</v>
      </c>
      <c r="N872" s="100" t="e">
        <f>'Reported Performance Table'!#REF!</f>
        <v>#REF!</v>
      </c>
      <c r="O872" s="100" t="e">
        <f>'Reported Performance Table'!#REF!</f>
        <v>#REF!</v>
      </c>
      <c r="P872" t="str">
        <f t="shared" si="27"/>
        <v>No</v>
      </c>
    </row>
    <row r="873" spans="1:16" x14ac:dyDescent="0.25">
      <c r="A873" s="54">
        <v>880</v>
      </c>
      <c r="B873" s="55"/>
      <c r="D873" s="21" t="e">
        <f>VLOOKUP('Reported Performance Table'!D873,'Master List'!$B$22:$C$41,2,FALSE)</f>
        <v>#N/A</v>
      </c>
      <c r="E873" t="e">
        <f>VLOOKUP('Reported Performance Table'!E873,'Master List'!$B$45:$C$143,2,FALSE)</f>
        <v>#N/A</v>
      </c>
      <c r="F873" t="e">
        <f>VLOOKUP('Reported Performance Table'!D873,'Master List'!$B$22:$D$42,3,FALSE)</f>
        <v>#N/A</v>
      </c>
      <c r="G873" s="92" t="e">
        <f>VLOOKUP('Reported Performance Table'!C873,'Master List'!$B$11:$D$19,3,FALSE)</f>
        <v>#N/A</v>
      </c>
      <c r="H873" t="e">
        <f t="shared" si="26"/>
        <v>#N/A</v>
      </c>
      <c r="I873" t="e">
        <f>IF(VLOOKUP('Reported Performance Table'!E873,'Master List'!$B$45:$D$143,3,FALSE)="","No",VLOOKUP('Reported Performance Table'!E873,'Master List'!$B$45:$D$143,3,FALSE))</f>
        <v>#N/A</v>
      </c>
      <c r="J873" s="164" t="str">
        <f>IF('Reported Performance Table'!E873="","",
  IF('Reported Performance Table'!F873="Yes",
   IF('Reported Performance Table'!G873="Premium","Premium_LUNA_CCT","LUNA_CCT"),
   IF('Reported Performance Table'!C873="Outdoor Luminaires",
    IF(OR('Reported Performance Table'!E873="Fuel Pump Canopy Luminaires",'Reported Performance Table'!E873="Sports Lighting"),
     IF('Reported Performance Table'!G873="Premium","Premium_Sports_and_Fuel_Pump_CCT", "Sports_and_Fuel_Pump_CCT"),
     IF('Reported Performance Table'!G873="Premium","Premium_Outdoor_CCT","Outdoor_CCT")),
    IF('Reported Performance Table'!G873="Premium","Premium_CCT","Reported_CCT"))))</f>
        <v/>
      </c>
      <c r="K873" t="str">
        <f>IF('Reported Performance Table'!E873="","",IF(J873="LUNA_CCT",VLOOKUP('Reported Performance Table'!E873,'Master List'!$B$45:$E$143,4,FALSE),"Reported_BUG"))</f>
        <v/>
      </c>
      <c r="L873" t="str">
        <f>IF('Reported Performance Table'!E873="","",IF(AND('Reported Performance Table'!$F873="Yes",OR('Reported Performance Table'!$E873='Master List'!$B$45,'Reported Performance Table'!$E873='Master List'!$B$46,'Reported Performance Table'!$E873='Master List'!$B$47,'Reported Performance Table'!$E873='Master List'!$B$49,'Reported Performance Table'!$E873='Master List'!$B$51,'Reported Performance Table'!$E873='Master List'!$B$115,'Reported Performance Table'!$E873='Master List'!$B$118,'Reported Performance Table'!$E873='Master List'!$B$142)),"LUNA_Dimming","Dimming_Capability_and_Range"))</f>
        <v/>
      </c>
      <c r="M873" s="100" t="e">
        <f>'Reported Performance Table'!#REF!</f>
        <v>#REF!</v>
      </c>
      <c r="N873" s="100" t="e">
        <f>'Reported Performance Table'!#REF!</f>
        <v>#REF!</v>
      </c>
      <c r="O873" s="100" t="e">
        <f>'Reported Performance Table'!#REF!</f>
        <v>#REF!</v>
      </c>
      <c r="P873" t="str">
        <f t="shared" si="27"/>
        <v>No</v>
      </c>
    </row>
    <row r="874" spans="1:16" x14ac:dyDescent="0.25">
      <c r="A874" s="54">
        <v>881</v>
      </c>
      <c r="B874" s="55"/>
      <c r="D874" s="21" t="e">
        <f>VLOOKUP('Reported Performance Table'!D874,'Master List'!$B$22:$C$41,2,FALSE)</f>
        <v>#N/A</v>
      </c>
      <c r="E874" t="e">
        <f>VLOOKUP('Reported Performance Table'!E874,'Master List'!$B$45:$C$143,2,FALSE)</f>
        <v>#N/A</v>
      </c>
      <c r="F874" t="e">
        <f>VLOOKUP('Reported Performance Table'!D874,'Master List'!$B$22:$D$42,3,FALSE)</f>
        <v>#N/A</v>
      </c>
      <c r="G874" s="92" t="e">
        <f>VLOOKUP('Reported Performance Table'!C874,'Master List'!$B$11:$D$19,3,FALSE)</f>
        <v>#N/A</v>
      </c>
      <c r="H874" t="e">
        <f t="shared" si="26"/>
        <v>#N/A</v>
      </c>
      <c r="I874" t="e">
        <f>IF(VLOOKUP('Reported Performance Table'!E874,'Master List'!$B$45:$D$143,3,FALSE)="","No",VLOOKUP('Reported Performance Table'!E874,'Master List'!$B$45:$D$143,3,FALSE))</f>
        <v>#N/A</v>
      </c>
      <c r="J874" s="164" t="str">
        <f>IF('Reported Performance Table'!E874="","",
  IF('Reported Performance Table'!F874="Yes",
   IF('Reported Performance Table'!G874="Premium","Premium_LUNA_CCT","LUNA_CCT"),
   IF('Reported Performance Table'!C874="Outdoor Luminaires",
    IF(OR('Reported Performance Table'!E874="Fuel Pump Canopy Luminaires",'Reported Performance Table'!E874="Sports Lighting"),
     IF('Reported Performance Table'!G874="Premium","Premium_Sports_and_Fuel_Pump_CCT", "Sports_and_Fuel_Pump_CCT"),
     IF('Reported Performance Table'!G874="Premium","Premium_Outdoor_CCT","Outdoor_CCT")),
    IF('Reported Performance Table'!G874="Premium","Premium_CCT","Reported_CCT"))))</f>
        <v/>
      </c>
      <c r="K874" t="str">
        <f>IF('Reported Performance Table'!E874="","",IF(J874="LUNA_CCT",VLOOKUP('Reported Performance Table'!E874,'Master List'!$B$45:$E$143,4,FALSE),"Reported_BUG"))</f>
        <v/>
      </c>
      <c r="L874" t="str">
        <f>IF('Reported Performance Table'!E874="","",IF(AND('Reported Performance Table'!$F874="Yes",OR('Reported Performance Table'!$E874='Master List'!$B$45,'Reported Performance Table'!$E874='Master List'!$B$46,'Reported Performance Table'!$E874='Master List'!$B$47,'Reported Performance Table'!$E874='Master List'!$B$49,'Reported Performance Table'!$E874='Master List'!$B$51,'Reported Performance Table'!$E874='Master List'!$B$115,'Reported Performance Table'!$E874='Master List'!$B$118,'Reported Performance Table'!$E874='Master List'!$B$142)),"LUNA_Dimming","Dimming_Capability_and_Range"))</f>
        <v/>
      </c>
      <c r="M874" s="100" t="e">
        <f>'Reported Performance Table'!#REF!</f>
        <v>#REF!</v>
      </c>
      <c r="N874" s="100" t="e">
        <f>'Reported Performance Table'!#REF!</f>
        <v>#REF!</v>
      </c>
      <c r="O874" s="100" t="e">
        <f>'Reported Performance Table'!#REF!</f>
        <v>#REF!</v>
      </c>
      <c r="P874" t="str">
        <f t="shared" si="27"/>
        <v>No</v>
      </c>
    </row>
    <row r="875" spans="1:16" x14ac:dyDescent="0.25">
      <c r="A875" s="54">
        <v>882</v>
      </c>
      <c r="B875" s="55"/>
      <c r="D875" s="21" t="e">
        <f>VLOOKUP('Reported Performance Table'!D875,'Master List'!$B$22:$C$41,2,FALSE)</f>
        <v>#N/A</v>
      </c>
      <c r="E875" t="e">
        <f>VLOOKUP('Reported Performance Table'!E875,'Master List'!$B$45:$C$143,2,FALSE)</f>
        <v>#N/A</v>
      </c>
      <c r="F875" t="e">
        <f>VLOOKUP('Reported Performance Table'!D875,'Master List'!$B$22:$D$42,3,FALSE)</f>
        <v>#N/A</v>
      </c>
      <c r="G875" s="92" t="e">
        <f>VLOOKUP('Reported Performance Table'!C875,'Master List'!$B$11:$D$19,3,FALSE)</f>
        <v>#N/A</v>
      </c>
      <c r="H875" t="e">
        <f t="shared" si="26"/>
        <v>#N/A</v>
      </c>
      <c r="I875" t="e">
        <f>IF(VLOOKUP('Reported Performance Table'!E875,'Master List'!$B$45:$D$143,3,FALSE)="","No",VLOOKUP('Reported Performance Table'!E875,'Master List'!$B$45:$D$143,3,FALSE))</f>
        <v>#N/A</v>
      </c>
      <c r="J875" s="164" t="str">
        <f>IF('Reported Performance Table'!E875="","",
  IF('Reported Performance Table'!F875="Yes",
   IF('Reported Performance Table'!G875="Premium","Premium_LUNA_CCT","LUNA_CCT"),
   IF('Reported Performance Table'!C875="Outdoor Luminaires",
    IF(OR('Reported Performance Table'!E875="Fuel Pump Canopy Luminaires",'Reported Performance Table'!E875="Sports Lighting"),
     IF('Reported Performance Table'!G875="Premium","Premium_Sports_and_Fuel_Pump_CCT", "Sports_and_Fuel_Pump_CCT"),
     IF('Reported Performance Table'!G875="Premium","Premium_Outdoor_CCT","Outdoor_CCT")),
    IF('Reported Performance Table'!G875="Premium","Premium_CCT","Reported_CCT"))))</f>
        <v/>
      </c>
      <c r="K875" t="str">
        <f>IF('Reported Performance Table'!E875="","",IF(J875="LUNA_CCT",VLOOKUP('Reported Performance Table'!E875,'Master List'!$B$45:$E$143,4,FALSE),"Reported_BUG"))</f>
        <v/>
      </c>
      <c r="L875" t="str">
        <f>IF('Reported Performance Table'!E875="","",IF(AND('Reported Performance Table'!$F875="Yes",OR('Reported Performance Table'!$E875='Master List'!$B$45,'Reported Performance Table'!$E875='Master List'!$B$46,'Reported Performance Table'!$E875='Master List'!$B$47,'Reported Performance Table'!$E875='Master List'!$B$49,'Reported Performance Table'!$E875='Master List'!$B$51,'Reported Performance Table'!$E875='Master List'!$B$115,'Reported Performance Table'!$E875='Master List'!$B$118,'Reported Performance Table'!$E875='Master List'!$B$142)),"LUNA_Dimming","Dimming_Capability_and_Range"))</f>
        <v/>
      </c>
      <c r="M875" s="100" t="e">
        <f>'Reported Performance Table'!#REF!</f>
        <v>#REF!</v>
      </c>
      <c r="N875" s="100" t="e">
        <f>'Reported Performance Table'!#REF!</f>
        <v>#REF!</v>
      </c>
      <c r="O875" s="100" t="e">
        <f>'Reported Performance Table'!#REF!</f>
        <v>#REF!</v>
      </c>
      <c r="P875" t="str">
        <f t="shared" si="27"/>
        <v>No</v>
      </c>
    </row>
    <row r="876" spans="1:16" x14ac:dyDescent="0.25">
      <c r="A876" s="54">
        <v>883</v>
      </c>
      <c r="B876" s="55"/>
      <c r="D876" s="21" t="e">
        <f>VLOOKUP('Reported Performance Table'!D876,'Master List'!$B$22:$C$41,2,FALSE)</f>
        <v>#N/A</v>
      </c>
      <c r="E876" t="e">
        <f>VLOOKUP('Reported Performance Table'!E876,'Master List'!$B$45:$C$143,2,FALSE)</f>
        <v>#N/A</v>
      </c>
      <c r="F876" t="e">
        <f>VLOOKUP('Reported Performance Table'!D876,'Master List'!$B$22:$D$42,3,FALSE)</f>
        <v>#N/A</v>
      </c>
      <c r="G876" s="92" t="e">
        <f>VLOOKUP('Reported Performance Table'!C876,'Master List'!$B$11:$D$19,3,FALSE)</f>
        <v>#N/A</v>
      </c>
      <c r="H876" t="e">
        <f t="shared" si="26"/>
        <v>#N/A</v>
      </c>
      <c r="I876" t="e">
        <f>IF(VLOOKUP('Reported Performance Table'!E876,'Master List'!$B$45:$D$143,3,FALSE)="","No",VLOOKUP('Reported Performance Table'!E876,'Master List'!$B$45:$D$143,3,FALSE))</f>
        <v>#N/A</v>
      </c>
      <c r="J876" s="164" t="str">
        <f>IF('Reported Performance Table'!E876="","",
  IF('Reported Performance Table'!F876="Yes",
   IF('Reported Performance Table'!G876="Premium","Premium_LUNA_CCT","LUNA_CCT"),
   IF('Reported Performance Table'!C876="Outdoor Luminaires",
    IF(OR('Reported Performance Table'!E876="Fuel Pump Canopy Luminaires",'Reported Performance Table'!E876="Sports Lighting"),
     IF('Reported Performance Table'!G876="Premium","Premium_Sports_and_Fuel_Pump_CCT", "Sports_and_Fuel_Pump_CCT"),
     IF('Reported Performance Table'!G876="Premium","Premium_Outdoor_CCT","Outdoor_CCT")),
    IF('Reported Performance Table'!G876="Premium","Premium_CCT","Reported_CCT"))))</f>
        <v/>
      </c>
      <c r="K876" t="str">
        <f>IF('Reported Performance Table'!E876="","",IF(J876="LUNA_CCT",VLOOKUP('Reported Performance Table'!E876,'Master List'!$B$45:$E$143,4,FALSE),"Reported_BUG"))</f>
        <v/>
      </c>
      <c r="L876" t="str">
        <f>IF('Reported Performance Table'!E876="","",IF(AND('Reported Performance Table'!$F876="Yes",OR('Reported Performance Table'!$E876='Master List'!$B$45,'Reported Performance Table'!$E876='Master List'!$B$46,'Reported Performance Table'!$E876='Master List'!$B$47,'Reported Performance Table'!$E876='Master List'!$B$49,'Reported Performance Table'!$E876='Master List'!$B$51,'Reported Performance Table'!$E876='Master List'!$B$115,'Reported Performance Table'!$E876='Master List'!$B$118,'Reported Performance Table'!$E876='Master List'!$B$142)),"LUNA_Dimming","Dimming_Capability_and_Range"))</f>
        <v/>
      </c>
      <c r="M876" s="100" t="e">
        <f>'Reported Performance Table'!#REF!</f>
        <v>#REF!</v>
      </c>
      <c r="N876" s="100" t="e">
        <f>'Reported Performance Table'!#REF!</f>
        <v>#REF!</v>
      </c>
      <c r="O876" s="100" t="e">
        <f>'Reported Performance Table'!#REF!</f>
        <v>#REF!</v>
      </c>
      <c r="P876" t="str">
        <f t="shared" si="27"/>
        <v>No</v>
      </c>
    </row>
    <row r="877" spans="1:16" x14ac:dyDescent="0.25">
      <c r="A877" s="54">
        <v>884</v>
      </c>
      <c r="B877" s="55"/>
      <c r="D877" s="21" t="e">
        <f>VLOOKUP('Reported Performance Table'!D877,'Master List'!$B$22:$C$41,2,FALSE)</f>
        <v>#N/A</v>
      </c>
      <c r="E877" t="e">
        <f>VLOOKUP('Reported Performance Table'!E877,'Master List'!$B$45:$C$143,2,FALSE)</f>
        <v>#N/A</v>
      </c>
      <c r="F877" t="e">
        <f>VLOOKUP('Reported Performance Table'!D877,'Master List'!$B$22:$D$42,3,FALSE)</f>
        <v>#N/A</v>
      </c>
      <c r="G877" s="92" t="e">
        <f>VLOOKUP('Reported Performance Table'!C877,'Master List'!$B$11:$D$19,3,FALSE)</f>
        <v>#N/A</v>
      </c>
      <c r="H877" t="e">
        <f t="shared" si="26"/>
        <v>#N/A</v>
      </c>
      <c r="I877" t="e">
        <f>IF(VLOOKUP('Reported Performance Table'!E877,'Master List'!$B$45:$D$143,3,FALSE)="","No",VLOOKUP('Reported Performance Table'!E877,'Master List'!$B$45:$D$143,3,FALSE))</f>
        <v>#N/A</v>
      </c>
      <c r="J877" s="164" t="str">
        <f>IF('Reported Performance Table'!E877="","",
  IF('Reported Performance Table'!F877="Yes",
   IF('Reported Performance Table'!G877="Premium","Premium_LUNA_CCT","LUNA_CCT"),
   IF('Reported Performance Table'!C877="Outdoor Luminaires",
    IF(OR('Reported Performance Table'!E877="Fuel Pump Canopy Luminaires",'Reported Performance Table'!E877="Sports Lighting"),
     IF('Reported Performance Table'!G877="Premium","Premium_Sports_and_Fuel_Pump_CCT", "Sports_and_Fuel_Pump_CCT"),
     IF('Reported Performance Table'!G877="Premium","Premium_Outdoor_CCT","Outdoor_CCT")),
    IF('Reported Performance Table'!G877="Premium","Premium_CCT","Reported_CCT"))))</f>
        <v/>
      </c>
      <c r="K877" t="str">
        <f>IF('Reported Performance Table'!E877="","",IF(J877="LUNA_CCT",VLOOKUP('Reported Performance Table'!E877,'Master List'!$B$45:$E$143,4,FALSE),"Reported_BUG"))</f>
        <v/>
      </c>
      <c r="L877" t="str">
        <f>IF('Reported Performance Table'!E877="","",IF(AND('Reported Performance Table'!$F877="Yes",OR('Reported Performance Table'!$E877='Master List'!$B$45,'Reported Performance Table'!$E877='Master List'!$B$46,'Reported Performance Table'!$E877='Master List'!$B$47,'Reported Performance Table'!$E877='Master List'!$B$49,'Reported Performance Table'!$E877='Master List'!$B$51,'Reported Performance Table'!$E877='Master List'!$B$115,'Reported Performance Table'!$E877='Master List'!$B$118,'Reported Performance Table'!$E877='Master List'!$B$142)),"LUNA_Dimming","Dimming_Capability_and_Range"))</f>
        <v/>
      </c>
      <c r="M877" s="100" t="e">
        <f>'Reported Performance Table'!#REF!</f>
        <v>#REF!</v>
      </c>
      <c r="N877" s="100" t="e">
        <f>'Reported Performance Table'!#REF!</f>
        <v>#REF!</v>
      </c>
      <c r="O877" s="100" t="e">
        <f>'Reported Performance Table'!#REF!</f>
        <v>#REF!</v>
      </c>
      <c r="P877" t="str">
        <f t="shared" si="27"/>
        <v>No</v>
      </c>
    </row>
    <row r="878" spans="1:16" x14ac:dyDescent="0.25">
      <c r="A878" s="54">
        <v>885</v>
      </c>
      <c r="B878" s="55"/>
      <c r="D878" s="21" t="e">
        <f>VLOOKUP('Reported Performance Table'!D878,'Master List'!$B$22:$C$41,2,FALSE)</f>
        <v>#N/A</v>
      </c>
      <c r="E878" t="e">
        <f>VLOOKUP('Reported Performance Table'!E878,'Master List'!$B$45:$C$143,2,FALSE)</f>
        <v>#N/A</v>
      </c>
      <c r="F878" t="e">
        <f>VLOOKUP('Reported Performance Table'!D878,'Master List'!$B$22:$D$42,3,FALSE)</f>
        <v>#N/A</v>
      </c>
      <c r="G878" s="92" t="e">
        <f>VLOOKUP('Reported Performance Table'!C878,'Master List'!$B$11:$D$19,3,FALSE)</f>
        <v>#N/A</v>
      </c>
      <c r="H878" t="e">
        <f t="shared" si="26"/>
        <v>#N/A</v>
      </c>
      <c r="I878" t="e">
        <f>IF(VLOOKUP('Reported Performance Table'!E878,'Master List'!$B$45:$D$143,3,FALSE)="","No",VLOOKUP('Reported Performance Table'!E878,'Master List'!$B$45:$D$143,3,FALSE))</f>
        <v>#N/A</v>
      </c>
      <c r="J878" s="164" t="str">
        <f>IF('Reported Performance Table'!E878="","",
  IF('Reported Performance Table'!F878="Yes",
   IF('Reported Performance Table'!G878="Premium","Premium_LUNA_CCT","LUNA_CCT"),
   IF('Reported Performance Table'!C878="Outdoor Luminaires",
    IF(OR('Reported Performance Table'!E878="Fuel Pump Canopy Luminaires",'Reported Performance Table'!E878="Sports Lighting"),
     IF('Reported Performance Table'!G878="Premium","Premium_Sports_and_Fuel_Pump_CCT", "Sports_and_Fuel_Pump_CCT"),
     IF('Reported Performance Table'!G878="Premium","Premium_Outdoor_CCT","Outdoor_CCT")),
    IF('Reported Performance Table'!G878="Premium","Premium_CCT","Reported_CCT"))))</f>
        <v/>
      </c>
      <c r="K878" t="str">
        <f>IF('Reported Performance Table'!E878="","",IF(J878="LUNA_CCT",VLOOKUP('Reported Performance Table'!E878,'Master List'!$B$45:$E$143,4,FALSE),"Reported_BUG"))</f>
        <v/>
      </c>
      <c r="L878" t="str">
        <f>IF('Reported Performance Table'!E878="","",IF(AND('Reported Performance Table'!$F878="Yes",OR('Reported Performance Table'!$E878='Master List'!$B$45,'Reported Performance Table'!$E878='Master List'!$B$46,'Reported Performance Table'!$E878='Master List'!$B$47,'Reported Performance Table'!$E878='Master List'!$B$49,'Reported Performance Table'!$E878='Master List'!$B$51,'Reported Performance Table'!$E878='Master List'!$B$115,'Reported Performance Table'!$E878='Master List'!$B$118,'Reported Performance Table'!$E878='Master List'!$B$142)),"LUNA_Dimming","Dimming_Capability_and_Range"))</f>
        <v/>
      </c>
      <c r="M878" s="100" t="e">
        <f>'Reported Performance Table'!#REF!</f>
        <v>#REF!</v>
      </c>
      <c r="N878" s="100" t="e">
        <f>'Reported Performance Table'!#REF!</f>
        <v>#REF!</v>
      </c>
      <c r="O878" s="100" t="e">
        <f>'Reported Performance Table'!#REF!</f>
        <v>#REF!</v>
      </c>
      <c r="P878" t="str">
        <f t="shared" si="27"/>
        <v>No</v>
      </c>
    </row>
    <row r="879" spans="1:16" x14ac:dyDescent="0.25">
      <c r="A879" s="54">
        <v>886</v>
      </c>
      <c r="B879" s="55"/>
      <c r="D879" s="21" t="e">
        <f>VLOOKUP('Reported Performance Table'!D879,'Master List'!$B$22:$C$41,2,FALSE)</f>
        <v>#N/A</v>
      </c>
      <c r="E879" t="e">
        <f>VLOOKUP('Reported Performance Table'!E879,'Master List'!$B$45:$C$143,2,FALSE)</f>
        <v>#N/A</v>
      </c>
      <c r="F879" t="e">
        <f>VLOOKUP('Reported Performance Table'!D879,'Master List'!$B$22:$D$42,3,FALSE)</f>
        <v>#N/A</v>
      </c>
      <c r="G879" s="92" t="e">
        <f>VLOOKUP('Reported Performance Table'!C879,'Master List'!$B$11:$D$19,3,FALSE)</f>
        <v>#N/A</v>
      </c>
      <c r="H879" t="e">
        <f t="shared" si="26"/>
        <v>#N/A</v>
      </c>
      <c r="I879" t="e">
        <f>IF(VLOOKUP('Reported Performance Table'!E879,'Master List'!$B$45:$D$143,3,FALSE)="","No",VLOOKUP('Reported Performance Table'!E879,'Master List'!$B$45:$D$143,3,FALSE))</f>
        <v>#N/A</v>
      </c>
      <c r="J879" s="164" t="str">
        <f>IF('Reported Performance Table'!E879="","",
  IF('Reported Performance Table'!F879="Yes",
   IF('Reported Performance Table'!G879="Premium","Premium_LUNA_CCT","LUNA_CCT"),
   IF('Reported Performance Table'!C879="Outdoor Luminaires",
    IF(OR('Reported Performance Table'!E879="Fuel Pump Canopy Luminaires",'Reported Performance Table'!E879="Sports Lighting"),
     IF('Reported Performance Table'!G879="Premium","Premium_Sports_and_Fuel_Pump_CCT", "Sports_and_Fuel_Pump_CCT"),
     IF('Reported Performance Table'!G879="Premium","Premium_Outdoor_CCT","Outdoor_CCT")),
    IF('Reported Performance Table'!G879="Premium","Premium_CCT","Reported_CCT"))))</f>
        <v/>
      </c>
      <c r="K879" t="str">
        <f>IF('Reported Performance Table'!E879="","",IF(J879="LUNA_CCT",VLOOKUP('Reported Performance Table'!E879,'Master List'!$B$45:$E$143,4,FALSE),"Reported_BUG"))</f>
        <v/>
      </c>
      <c r="L879" t="str">
        <f>IF('Reported Performance Table'!E879="","",IF(AND('Reported Performance Table'!$F879="Yes",OR('Reported Performance Table'!$E879='Master List'!$B$45,'Reported Performance Table'!$E879='Master List'!$B$46,'Reported Performance Table'!$E879='Master List'!$B$47,'Reported Performance Table'!$E879='Master List'!$B$49,'Reported Performance Table'!$E879='Master List'!$B$51,'Reported Performance Table'!$E879='Master List'!$B$115,'Reported Performance Table'!$E879='Master List'!$B$118,'Reported Performance Table'!$E879='Master List'!$B$142)),"LUNA_Dimming","Dimming_Capability_and_Range"))</f>
        <v/>
      </c>
      <c r="M879" s="100" t="e">
        <f>'Reported Performance Table'!#REF!</f>
        <v>#REF!</v>
      </c>
      <c r="N879" s="100" t="e">
        <f>'Reported Performance Table'!#REF!</f>
        <v>#REF!</v>
      </c>
      <c r="O879" s="100" t="e">
        <f>'Reported Performance Table'!#REF!</f>
        <v>#REF!</v>
      </c>
      <c r="P879" t="str">
        <f t="shared" si="27"/>
        <v>No</v>
      </c>
    </row>
    <row r="880" spans="1:16" x14ac:dyDescent="0.25">
      <c r="A880" s="54">
        <v>887</v>
      </c>
      <c r="B880" s="55"/>
      <c r="D880" s="21" t="e">
        <f>VLOOKUP('Reported Performance Table'!D880,'Master List'!$B$22:$C$41,2,FALSE)</f>
        <v>#N/A</v>
      </c>
      <c r="E880" t="e">
        <f>VLOOKUP('Reported Performance Table'!E880,'Master List'!$B$45:$C$143,2,FALSE)</f>
        <v>#N/A</v>
      </c>
      <c r="F880" t="e">
        <f>VLOOKUP('Reported Performance Table'!D880,'Master List'!$B$22:$D$42,3,FALSE)</f>
        <v>#N/A</v>
      </c>
      <c r="G880" s="92" t="e">
        <f>VLOOKUP('Reported Performance Table'!C880,'Master List'!$B$11:$D$19,3,FALSE)</f>
        <v>#N/A</v>
      </c>
      <c r="H880" t="e">
        <f t="shared" si="26"/>
        <v>#N/A</v>
      </c>
      <c r="I880" t="e">
        <f>IF(VLOOKUP('Reported Performance Table'!E880,'Master List'!$B$45:$D$143,3,FALSE)="","No",VLOOKUP('Reported Performance Table'!E880,'Master List'!$B$45:$D$143,3,FALSE))</f>
        <v>#N/A</v>
      </c>
      <c r="J880" s="164" t="str">
        <f>IF('Reported Performance Table'!E880="","",
  IF('Reported Performance Table'!F880="Yes",
   IF('Reported Performance Table'!G880="Premium","Premium_LUNA_CCT","LUNA_CCT"),
   IF('Reported Performance Table'!C880="Outdoor Luminaires",
    IF(OR('Reported Performance Table'!E880="Fuel Pump Canopy Luminaires",'Reported Performance Table'!E880="Sports Lighting"),
     IF('Reported Performance Table'!G880="Premium","Premium_Sports_and_Fuel_Pump_CCT", "Sports_and_Fuel_Pump_CCT"),
     IF('Reported Performance Table'!G880="Premium","Premium_Outdoor_CCT","Outdoor_CCT")),
    IF('Reported Performance Table'!G880="Premium","Premium_CCT","Reported_CCT"))))</f>
        <v/>
      </c>
      <c r="K880" t="str">
        <f>IF('Reported Performance Table'!E880="","",IF(J880="LUNA_CCT",VLOOKUP('Reported Performance Table'!E880,'Master List'!$B$45:$E$143,4,FALSE),"Reported_BUG"))</f>
        <v/>
      </c>
      <c r="L880" t="str">
        <f>IF('Reported Performance Table'!E880="","",IF(AND('Reported Performance Table'!$F880="Yes",OR('Reported Performance Table'!$E880='Master List'!$B$45,'Reported Performance Table'!$E880='Master List'!$B$46,'Reported Performance Table'!$E880='Master List'!$B$47,'Reported Performance Table'!$E880='Master List'!$B$49,'Reported Performance Table'!$E880='Master List'!$B$51,'Reported Performance Table'!$E880='Master List'!$B$115,'Reported Performance Table'!$E880='Master List'!$B$118,'Reported Performance Table'!$E880='Master List'!$B$142)),"LUNA_Dimming","Dimming_Capability_and_Range"))</f>
        <v/>
      </c>
      <c r="M880" s="100" t="e">
        <f>'Reported Performance Table'!#REF!</f>
        <v>#REF!</v>
      </c>
      <c r="N880" s="100" t="e">
        <f>'Reported Performance Table'!#REF!</f>
        <v>#REF!</v>
      </c>
      <c r="O880" s="100" t="e">
        <f>'Reported Performance Table'!#REF!</f>
        <v>#REF!</v>
      </c>
      <c r="P880" t="str">
        <f t="shared" si="27"/>
        <v>No</v>
      </c>
    </row>
    <row r="881" spans="1:16" x14ac:dyDescent="0.25">
      <c r="A881" s="54">
        <v>888</v>
      </c>
      <c r="B881" s="55"/>
      <c r="D881" s="21" t="e">
        <f>VLOOKUP('Reported Performance Table'!D881,'Master List'!$B$22:$C$41,2,FALSE)</f>
        <v>#N/A</v>
      </c>
      <c r="E881" t="e">
        <f>VLOOKUP('Reported Performance Table'!E881,'Master List'!$B$45:$C$143,2,FALSE)</f>
        <v>#N/A</v>
      </c>
      <c r="F881" t="e">
        <f>VLOOKUP('Reported Performance Table'!D881,'Master List'!$B$22:$D$42,3,FALSE)</f>
        <v>#N/A</v>
      </c>
      <c r="G881" s="92" t="e">
        <f>VLOOKUP('Reported Performance Table'!C881,'Master List'!$B$11:$D$19,3,FALSE)</f>
        <v>#N/A</v>
      </c>
      <c r="H881" t="e">
        <f t="shared" si="26"/>
        <v>#N/A</v>
      </c>
      <c r="I881" t="e">
        <f>IF(VLOOKUP('Reported Performance Table'!E881,'Master List'!$B$45:$D$143,3,FALSE)="","No",VLOOKUP('Reported Performance Table'!E881,'Master List'!$B$45:$D$143,3,FALSE))</f>
        <v>#N/A</v>
      </c>
      <c r="J881" s="164" t="str">
        <f>IF('Reported Performance Table'!E881="","",
  IF('Reported Performance Table'!F881="Yes",
   IF('Reported Performance Table'!G881="Premium","Premium_LUNA_CCT","LUNA_CCT"),
   IF('Reported Performance Table'!C881="Outdoor Luminaires",
    IF(OR('Reported Performance Table'!E881="Fuel Pump Canopy Luminaires",'Reported Performance Table'!E881="Sports Lighting"),
     IF('Reported Performance Table'!G881="Premium","Premium_Sports_and_Fuel_Pump_CCT", "Sports_and_Fuel_Pump_CCT"),
     IF('Reported Performance Table'!G881="Premium","Premium_Outdoor_CCT","Outdoor_CCT")),
    IF('Reported Performance Table'!G881="Premium","Premium_CCT","Reported_CCT"))))</f>
        <v/>
      </c>
      <c r="K881" t="str">
        <f>IF('Reported Performance Table'!E881="","",IF(J881="LUNA_CCT",VLOOKUP('Reported Performance Table'!E881,'Master List'!$B$45:$E$143,4,FALSE),"Reported_BUG"))</f>
        <v/>
      </c>
      <c r="L881" t="str">
        <f>IF('Reported Performance Table'!E881="","",IF(AND('Reported Performance Table'!$F881="Yes",OR('Reported Performance Table'!$E881='Master List'!$B$45,'Reported Performance Table'!$E881='Master List'!$B$46,'Reported Performance Table'!$E881='Master List'!$B$47,'Reported Performance Table'!$E881='Master List'!$B$49,'Reported Performance Table'!$E881='Master List'!$B$51,'Reported Performance Table'!$E881='Master List'!$B$115,'Reported Performance Table'!$E881='Master List'!$B$118,'Reported Performance Table'!$E881='Master List'!$B$142)),"LUNA_Dimming","Dimming_Capability_and_Range"))</f>
        <v/>
      </c>
      <c r="M881" s="100" t="e">
        <f>'Reported Performance Table'!#REF!</f>
        <v>#REF!</v>
      </c>
      <c r="N881" s="100" t="e">
        <f>'Reported Performance Table'!#REF!</f>
        <v>#REF!</v>
      </c>
      <c r="O881" s="100" t="e">
        <f>'Reported Performance Table'!#REF!</f>
        <v>#REF!</v>
      </c>
      <c r="P881" t="str">
        <f t="shared" si="27"/>
        <v>No</v>
      </c>
    </row>
    <row r="882" spans="1:16" x14ac:dyDescent="0.25">
      <c r="A882" s="54">
        <v>889</v>
      </c>
      <c r="B882" s="55"/>
      <c r="D882" s="21" t="e">
        <f>VLOOKUP('Reported Performance Table'!D882,'Master List'!$B$22:$C$41,2,FALSE)</f>
        <v>#N/A</v>
      </c>
      <c r="E882" t="e">
        <f>VLOOKUP('Reported Performance Table'!E882,'Master List'!$B$45:$C$143,2,FALSE)</f>
        <v>#N/A</v>
      </c>
      <c r="F882" t="e">
        <f>VLOOKUP('Reported Performance Table'!D882,'Master List'!$B$22:$D$42,3,FALSE)</f>
        <v>#N/A</v>
      </c>
      <c r="G882" s="92" t="e">
        <f>VLOOKUP('Reported Performance Table'!C882,'Master List'!$B$11:$D$19,3,FALSE)</f>
        <v>#N/A</v>
      </c>
      <c r="H882" t="e">
        <f t="shared" si="26"/>
        <v>#N/A</v>
      </c>
      <c r="I882" t="e">
        <f>IF(VLOOKUP('Reported Performance Table'!E882,'Master List'!$B$45:$D$143,3,FALSE)="","No",VLOOKUP('Reported Performance Table'!E882,'Master List'!$B$45:$D$143,3,FALSE))</f>
        <v>#N/A</v>
      </c>
      <c r="J882" s="164" t="str">
        <f>IF('Reported Performance Table'!E882="","",
  IF('Reported Performance Table'!F882="Yes",
   IF('Reported Performance Table'!G882="Premium","Premium_LUNA_CCT","LUNA_CCT"),
   IF('Reported Performance Table'!C882="Outdoor Luminaires",
    IF(OR('Reported Performance Table'!E882="Fuel Pump Canopy Luminaires",'Reported Performance Table'!E882="Sports Lighting"),
     IF('Reported Performance Table'!G882="Premium","Premium_Sports_and_Fuel_Pump_CCT", "Sports_and_Fuel_Pump_CCT"),
     IF('Reported Performance Table'!G882="Premium","Premium_Outdoor_CCT","Outdoor_CCT")),
    IF('Reported Performance Table'!G882="Premium","Premium_CCT","Reported_CCT"))))</f>
        <v/>
      </c>
      <c r="K882" t="str">
        <f>IF('Reported Performance Table'!E882="","",IF(J882="LUNA_CCT",VLOOKUP('Reported Performance Table'!E882,'Master List'!$B$45:$E$143,4,FALSE),"Reported_BUG"))</f>
        <v/>
      </c>
      <c r="L882" t="str">
        <f>IF('Reported Performance Table'!E882="","",IF(AND('Reported Performance Table'!$F882="Yes",OR('Reported Performance Table'!$E882='Master List'!$B$45,'Reported Performance Table'!$E882='Master List'!$B$46,'Reported Performance Table'!$E882='Master List'!$B$47,'Reported Performance Table'!$E882='Master List'!$B$49,'Reported Performance Table'!$E882='Master List'!$B$51,'Reported Performance Table'!$E882='Master List'!$B$115,'Reported Performance Table'!$E882='Master List'!$B$118,'Reported Performance Table'!$E882='Master List'!$B$142)),"LUNA_Dimming","Dimming_Capability_and_Range"))</f>
        <v/>
      </c>
      <c r="M882" s="100" t="e">
        <f>'Reported Performance Table'!#REF!</f>
        <v>#REF!</v>
      </c>
      <c r="N882" s="100" t="e">
        <f>'Reported Performance Table'!#REF!</f>
        <v>#REF!</v>
      </c>
      <c r="O882" s="100" t="e">
        <f>'Reported Performance Table'!#REF!</f>
        <v>#REF!</v>
      </c>
      <c r="P882" t="str">
        <f t="shared" si="27"/>
        <v>No</v>
      </c>
    </row>
    <row r="883" spans="1:16" x14ac:dyDescent="0.25">
      <c r="A883" s="54">
        <v>890</v>
      </c>
      <c r="B883" s="55"/>
      <c r="D883" s="21" t="e">
        <f>VLOOKUP('Reported Performance Table'!D883,'Master List'!$B$22:$C$41,2,FALSE)</f>
        <v>#N/A</v>
      </c>
      <c r="E883" t="e">
        <f>VLOOKUP('Reported Performance Table'!E883,'Master List'!$B$45:$C$143,2,FALSE)</f>
        <v>#N/A</v>
      </c>
      <c r="F883" t="e">
        <f>VLOOKUP('Reported Performance Table'!D883,'Master List'!$B$22:$D$42,3,FALSE)</f>
        <v>#N/A</v>
      </c>
      <c r="G883" s="92" t="e">
        <f>VLOOKUP('Reported Performance Table'!C883,'Master List'!$B$11:$D$19,3,FALSE)</f>
        <v>#N/A</v>
      </c>
      <c r="H883" t="e">
        <f t="shared" si="26"/>
        <v>#N/A</v>
      </c>
      <c r="I883" t="e">
        <f>IF(VLOOKUP('Reported Performance Table'!E883,'Master List'!$B$45:$D$143,3,FALSE)="","No",VLOOKUP('Reported Performance Table'!E883,'Master List'!$B$45:$D$143,3,FALSE))</f>
        <v>#N/A</v>
      </c>
      <c r="J883" s="164" t="str">
        <f>IF('Reported Performance Table'!E883="","",
  IF('Reported Performance Table'!F883="Yes",
   IF('Reported Performance Table'!G883="Premium","Premium_LUNA_CCT","LUNA_CCT"),
   IF('Reported Performance Table'!C883="Outdoor Luminaires",
    IF(OR('Reported Performance Table'!E883="Fuel Pump Canopy Luminaires",'Reported Performance Table'!E883="Sports Lighting"),
     IF('Reported Performance Table'!G883="Premium","Premium_Sports_and_Fuel_Pump_CCT", "Sports_and_Fuel_Pump_CCT"),
     IF('Reported Performance Table'!G883="Premium","Premium_Outdoor_CCT","Outdoor_CCT")),
    IF('Reported Performance Table'!G883="Premium","Premium_CCT","Reported_CCT"))))</f>
        <v/>
      </c>
      <c r="K883" t="str">
        <f>IF('Reported Performance Table'!E883="","",IF(J883="LUNA_CCT",VLOOKUP('Reported Performance Table'!E883,'Master List'!$B$45:$E$143,4,FALSE),"Reported_BUG"))</f>
        <v/>
      </c>
      <c r="L883" t="str">
        <f>IF('Reported Performance Table'!E883="","",IF(AND('Reported Performance Table'!$F883="Yes",OR('Reported Performance Table'!$E883='Master List'!$B$45,'Reported Performance Table'!$E883='Master List'!$B$46,'Reported Performance Table'!$E883='Master List'!$B$47,'Reported Performance Table'!$E883='Master List'!$B$49,'Reported Performance Table'!$E883='Master List'!$B$51,'Reported Performance Table'!$E883='Master List'!$B$115,'Reported Performance Table'!$E883='Master List'!$B$118,'Reported Performance Table'!$E883='Master List'!$B$142)),"LUNA_Dimming","Dimming_Capability_and_Range"))</f>
        <v/>
      </c>
      <c r="M883" s="100" t="e">
        <f>'Reported Performance Table'!#REF!</f>
        <v>#REF!</v>
      </c>
      <c r="N883" s="100" t="e">
        <f>'Reported Performance Table'!#REF!</f>
        <v>#REF!</v>
      </c>
      <c r="O883" s="100" t="e">
        <f>'Reported Performance Table'!#REF!</f>
        <v>#REF!</v>
      </c>
      <c r="P883" t="str">
        <f t="shared" si="27"/>
        <v>No</v>
      </c>
    </row>
    <row r="884" spans="1:16" x14ac:dyDescent="0.25">
      <c r="A884" s="54">
        <v>891</v>
      </c>
      <c r="B884" s="55"/>
      <c r="D884" s="21" t="e">
        <f>VLOOKUP('Reported Performance Table'!D884,'Master List'!$B$22:$C$41,2,FALSE)</f>
        <v>#N/A</v>
      </c>
      <c r="E884" t="e">
        <f>VLOOKUP('Reported Performance Table'!E884,'Master List'!$B$45:$C$143,2,FALSE)</f>
        <v>#N/A</v>
      </c>
      <c r="F884" t="e">
        <f>VLOOKUP('Reported Performance Table'!D884,'Master List'!$B$22:$D$42,3,FALSE)</f>
        <v>#N/A</v>
      </c>
      <c r="G884" s="92" t="e">
        <f>VLOOKUP('Reported Performance Table'!C884,'Master List'!$B$11:$D$19,3,FALSE)</f>
        <v>#N/A</v>
      </c>
      <c r="H884" t="e">
        <f t="shared" si="26"/>
        <v>#N/A</v>
      </c>
      <c r="I884" t="e">
        <f>IF(VLOOKUP('Reported Performance Table'!E884,'Master List'!$B$45:$D$143,3,FALSE)="","No",VLOOKUP('Reported Performance Table'!E884,'Master List'!$B$45:$D$143,3,FALSE))</f>
        <v>#N/A</v>
      </c>
      <c r="J884" s="164" t="str">
        <f>IF('Reported Performance Table'!E884="","",
  IF('Reported Performance Table'!F884="Yes",
   IF('Reported Performance Table'!G884="Premium","Premium_LUNA_CCT","LUNA_CCT"),
   IF('Reported Performance Table'!C884="Outdoor Luminaires",
    IF(OR('Reported Performance Table'!E884="Fuel Pump Canopy Luminaires",'Reported Performance Table'!E884="Sports Lighting"),
     IF('Reported Performance Table'!G884="Premium","Premium_Sports_and_Fuel_Pump_CCT", "Sports_and_Fuel_Pump_CCT"),
     IF('Reported Performance Table'!G884="Premium","Premium_Outdoor_CCT","Outdoor_CCT")),
    IF('Reported Performance Table'!G884="Premium","Premium_CCT","Reported_CCT"))))</f>
        <v/>
      </c>
      <c r="K884" t="str">
        <f>IF('Reported Performance Table'!E884="","",IF(J884="LUNA_CCT",VLOOKUP('Reported Performance Table'!E884,'Master List'!$B$45:$E$143,4,FALSE),"Reported_BUG"))</f>
        <v/>
      </c>
      <c r="L884" t="str">
        <f>IF('Reported Performance Table'!E884="","",IF(AND('Reported Performance Table'!$F884="Yes",OR('Reported Performance Table'!$E884='Master List'!$B$45,'Reported Performance Table'!$E884='Master List'!$B$46,'Reported Performance Table'!$E884='Master List'!$B$47,'Reported Performance Table'!$E884='Master List'!$B$49,'Reported Performance Table'!$E884='Master List'!$B$51,'Reported Performance Table'!$E884='Master List'!$B$115,'Reported Performance Table'!$E884='Master List'!$B$118,'Reported Performance Table'!$E884='Master List'!$B$142)),"LUNA_Dimming","Dimming_Capability_and_Range"))</f>
        <v/>
      </c>
      <c r="M884" s="100" t="e">
        <f>'Reported Performance Table'!#REF!</f>
        <v>#REF!</v>
      </c>
      <c r="N884" s="100" t="e">
        <f>'Reported Performance Table'!#REF!</f>
        <v>#REF!</v>
      </c>
      <c r="O884" s="100" t="e">
        <f>'Reported Performance Table'!#REF!</f>
        <v>#REF!</v>
      </c>
      <c r="P884" t="str">
        <f t="shared" si="27"/>
        <v>No</v>
      </c>
    </row>
    <row r="885" spans="1:16" x14ac:dyDescent="0.25">
      <c r="A885" s="54">
        <v>892</v>
      </c>
      <c r="B885" s="55"/>
      <c r="D885" s="21" t="e">
        <f>VLOOKUP('Reported Performance Table'!D885,'Master List'!$B$22:$C$41,2,FALSE)</f>
        <v>#N/A</v>
      </c>
      <c r="E885" t="e">
        <f>VLOOKUP('Reported Performance Table'!E885,'Master List'!$B$45:$C$143,2,FALSE)</f>
        <v>#N/A</v>
      </c>
      <c r="F885" t="e">
        <f>VLOOKUP('Reported Performance Table'!D885,'Master List'!$B$22:$D$42,3,FALSE)</f>
        <v>#N/A</v>
      </c>
      <c r="G885" s="92" t="e">
        <f>VLOOKUP('Reported Performance Table'!C885,'Master List'!$B$11:$D$19,3,FALSE)</f>
        <v>#N/A</v>
      </c>
      <c r="H885" t="e">
        <f t="shared" si="26"/>
        <v>#N/A</v>
      </c>
      <c r="I885" t="e">
        <f>IF(VLOOKUP('Reported Performance Table'!E885,'Master List'!$B$45:$D$143,3,FALSE)="","No",VLOOKUP('Reported Performance Table'!E885,'Master List'!$B$45:$D$143,3,FALSE))</f>
        <v>#N/A</v>
      </c>
      <c r="J885" s="164" t="str">
        <f>IF('Reported Performance Table'!E885="","",
  IF('Reported Performance Table'!F885="Yes",
   IF('Reported Performance Table'!G885="Premium","Premium_LUNA_CCT","LUNA_CCT"),
   IF('Reported Performance Table'!C885="Outdoor Luminaires",
    IF(OR('Reported Performance Table'!E885="Fuel Pump Canopy Luminaires",'Reported Performance Table'!E885="Sports Lighting"),
     IF('Reported Performance Table'!G885="Premium","Premium_Sports_and_Fuel_Pump_CCT", "Sports_and_Fuel_Pump_CCT"),
     IF('Reported Performance Table'!G885="Premium","Premium_Outdoor_CCT","Outdoor_CCT")),
    IF('Reported Performance Table'!G885="Premium","Premium_CCT","Reported_CCT"))))</f>
        <v/>
      </c>
      <c r="K885" t="str">
        <f>IF('Reported Performance Table'!E885="","",IF(J885="LUNA_CCT",VLOOKUP('Reported Performance Table'!E885,'Master List'!$B$45:$E$143,4,FALSE),"Reported_BUG"))</f>
        <v/>
      </c>
      <c r="L885" t="str">
        <f>IF('Reported Performance Table'!E885="","",IF(AND('Reported Performance Table'!$F885="Yes",OR('Reported Performance Table'!$E885='Master List'!$B$45,'Reported Performance Table'!$E885='Master List'!$B$46,'Reported Performance Table'!$E885='Master List'!$B$47,'Reported Performance Table'!$E885='Master List'!$B$49,'Reported Performance Table'!$E885='Master List'!$B$51,'Reported Performance Table'!$E885='Master List'!$B$115,'Reported Performance Table'!$E885='Master List'!$B$118,'Reported Performance Table'!$E885='Master List'!$B$142)),"LUNA_Dimming","Dimming_Capability_and_Range"))</f>
        <v/>
      </c>
      <c r="M885" s="100" t="e">
        <f>'Reported Performance Table'!#REF!</f>
        <v>#REF!</v>
      </c>
      <c r="N885" s="100" t="e">
        <f>'Reported Performance Table'!#REF!</f>
        <v>#REF!</v>
      </c>
      <c r="O885" s="100" t="e">
        <f>'Reported Performance Table'!#REF!</f>
        <v>#REF!</v>
      </c>
      <c r="P885" t="str">
        <f t="shared" si="27"/>
        <v>No</v>
      </c>
    </row>
    <row r="886" spans="1:16" x14ac:dyDescent="0.25">
      <c r="A886" s="54">
        <v>893</v>
      </c>
      <c r="B886" s="55"/>
      <c r="D886" s="21" t="e">
        <f>VLOOKUP('Reported Performance Table'!D886,'Master List'!$B$22:$C$41,2,FALSE)</f>
        <v>#N/A</v>
      </c>
      <c r="E886" t="e">
        <f>VLOOKUP('Reported Performance Table'!E886,'Master List'!$B$45:$C$143,2,FALSE)</f>
        <v>#N/A</v>
      </c>
      <c r="F886" t="e">
        <f>VLOOKUP('Reported Performance Table'!D886,'Master List'!$B$22:$D$42,3,FALSE)</f>
        <v>#N/A</v>
      </c>
      <c r="G886" s="92" t="e">
        <f>VLOOKUP('Reported Performance Table'!C886,'Master List'!$B$11:$D$19,3,FALSE)</f>
        <v>#N/A</v>
      </c>
      <c r="H886" t="e">
        <f t="shared" si="26"/>
        <v>#N/A</v>
      </c>
      <c r="I886" t="e">
        <f>IF(VLOOKUP('Reported Performance Table'!E886,'Master List'!$B$45:$D$143,3,FALSE)="","No",VLOOKUP('Reported Performance Table'!E886,'Master List'!$B$45:$D$143,3,FALSE))</f>
        <v>#N/A</v>
      </c>
      <c r="J886" s="164" t="str">
        <f>IF('Reported Performance Table'!E886="","",
  IF('Reported Performance Table'!F886="Yes",
   IF('Reported Performance Table'!G886="Premium","Premium_LUNA_CCT","LUNA_CCT"),
   IF('Reported Performance Table'!C886="Outdoor Luminaires",
    IF(OR('Reported Performance Table'!E886="Fuel Pump Canopy Luminaires",'Reported Performance Table'!E886="Sports Lighting"),
     IF('Reported Performance Table'!G886="Premium","Premium_Sports_and_Fuel_Pump_CCT", "Sports_and_Fuel_Pump_CCT"),
     IF('Reported Performance Table'!G886="Premium","Premium_Outdoor_CCT","Outdoor_CCT")),
    IF('Reported Performance Table'!G886="Premium","Premium_CCT","Reported_CCT"))))</f>
        <v/>
      </c>
      <c r="K886" t="str">
        <f>IF('Reported Performance Table'!E886="","",IF(J886="LUNA_CCT",VLOOKUP('Reported Performance Table'!E886,'Master List'!$B$45:$E$143,4,FALSE),"Reported_BUG"))</f>
        <v/>
      </c>
      <c r="L886" t="str">
        <f>IF('Reported Performance Table'!E886="","",IF(AND('Reported Performance Table'!$F886="Yes",OR('Reported Performance Table'!$E886='Master List'!$B$45,'Reported Performance Table'!$E886='Master List'!$B$46,'Reported Performance Table'!$E886='Master List'!$B$47,'Reported Performance Table'!$E886='Master List'!$B$49,'Reported Performance Table'!$E886='Master List'!$B$51,'Reported Performance Table'!$E886='Master List'!$B$115,'Reported Performance Table'!$E886='Master List'!$B$118,'Reported Performance Table'!$E886='Master List'!$B$142)),"LUNA_Dimming","Dimming_Capability_and_Range"))</f>
        <v/>
      </c>
      <c r="M886" s="100" t="e">
        <f>'Reported Performance Table'!#REF!</f>
        <v>#REF!</v>
      </c>
      <c r="N886" s="100" t="e">
        <f>'Reported Performance Table'!#REF!</f>
        <v>#REF!</v>
      </c>
      <c r="O886" s="100" t="e">
        <f>'Reported Performance Table'!#REF!</f>
        <v>#REF!</v>
      </c>
      <c r="P886" t="str">
        <f t="shared" si="27"/>
        <v>No</v>
      </c>
    </row>
    <row r="887" spans="1:16" x14ac:dyDescent="0.25">
      <c r="A887" s="54">
        <v>894</v>
      </c>
      <c r="B887" s="55"/>
      <c r="D887" s="21" t="e">
        <f>VLOOKUP('Reported Performance Table'!D887,'Master List'!$B$22:$C$41,2,FALSE)</f>
        <v>#N/A</v>
      </c>
      <c r="E887" t="e">
        <f>VLOOKUP('Reported Performance Table'!E887,'Master List'!$B$45:$C$143,2,FALSE)</f>
        <v>#N/A</v>
      </c>
      <c r="F887" t="e">
        <f>VLOOKUP('Reported Performance Table'!D887,'Master List'!$B$22:$D$42,3,FALSE)</f>
        <v>#N/A</v>
      </c>
      <c r="G887" s="92" t="e">
        <f>VLOOKUP('Reported Performance Table'!C887,'Master List'!$B$11:$D$19,3,FALSE)</f>
        <v>#N/A</v>
      </c>
      <c r="H887" t="e">
        <f t="shared" si="26"/>
        <v>#N/A</v>
      </c>
      <c r="I887" t="e">
        <f>IF(VLOOKUP('Reported Performance Table'!E887,'Master List'!$B$45:$D$143,3,FALSE)="","No",VLOOKUP('Reported Performance Table'!E887,'Master List'!$B$45:$D$143,3,FALSE))</f>
        <v>#N/A</v>
      </c>
      <c r="J887" s="164" t="str">
        <f>IF('Reported Performance Table'!E887="","",
  IF('Reported Performance Table'!F887="Yes",
   IF('Reported Performance Table'!G887="Premium","Premium_LUNA_CCT","LUNA_CCT"),
   IF('Reported Performance Table'!C887="Outdoor Luminaires",
    IF(OR('Reported Performance Table'!E887="Fuel Pump Canopy Luminaires",'Reported Performance Table'!E887="Sports Lighting"),
     IF('Reported Performance Table'!G887="Premium","Premium_Sports_and_Fuel_Pump_CCT", "Sports_and_Fuel_Pump_CCT"),
     IF('Reported Performance Table'!G887="Premium","Premium_Outdoor_CCT","Outdoor_CCT")),
    IF('Reported Performance Table'!G887="Premium","Premium_CCT","Reported_CCT"))))</f>
        <v/>
      </c>
      <c r="K887" t="str">
        <f>IF('Reported Performance Table'!E887="","",IF(J887="LUNA_CCT",VLOOKUP('Reported Performance Table'!E887,'Master List'!$B$45:$E$143,4,FALSE),"Reported_BUG"))</f>
        <v/>
      </c>
      <c r="L887" t="str">
        <f>IF('Reported Performance Table'!E887="","",IF(AND('Reported Performance Table'!$F887="Yes",OR('Reported Performance Table'!$E887='Master List'!$B$45,'Reported Performance Table'!$E887='Master List'!$B$46,'Reported Performance Table'!$E887='Master List'!$B$47,'Reported Performance Table'!$E887='Master List'!$B$49,'Reported Performance Table'!$E887='Master List'!$B$51,'Reported Performance Table'!$E887='Master List'!$B$115,'Reported Performance Table'!$E887='Master List'!$B$118,'Reported Performance Table'!$E887='Master List'!$B$142)),"LUNA_Dimming","Dimming_Capability_and_Range"))</f>
        <v/>
      </c>
      <c r="M887" s="100" t="e">
        <f>'Reported Performance Table'!#REF!</f>
        <v>#REF!</v>
      </c>
      <c r="N887" s="100" t="e">
        <f>'Reported Performance Table'!#REF!</f>
        <v>#REF!</v>
      </c>
      <c r="O887" s="100" t="e">
        <f>'Reported Performance Table'!#REF!</f>
        <v>#REF!</v>
      </c>
      <c r="P887" t="str">
        <f t="shared" si="27"/>
        <v>No</v>
      </c>
    </row>
    <row r="888" spans="1:16" x14ac:dyDescent="0.25">
      <c r="A888" s="54">
        <v>895</v>
      </c>
      <c r="B888" s="55"/>
      <c r="D888" s="21" t="e">
        <f>VLOOKUP('Reported Performance Table'!D888,'Master List'!$B$22:$C$41,2,FALSE)</f>
        <v>#N/A</v>
      </c>
      <c r="E888" t="e">
        <f>VLOOKUP('Reported Performance Table'!E888,'Master List'!$B$45:$C$143,2,FALSE)</f>
        <v>#N/A</v>
      </c>
      <c r="F888" t="e">
        <f>VLOOKUP('Reported Performance Table'!D888,'Master List'!$B$22:$D$42,3,FALSE)</f>
        <v>#N/A</v>
      </c>
      <c r="G888" s="92" t="e">
        <f>VLOOKUP('Reported Performance Table'!C888,'Master List'!$B$11:$D$19,3,FALSE)</f>
        <v>#N/A</v>
      </c>
      <c r="H888" t="e">
        <f t="shared" si="26"/>
        <v>#N/A</v>
      </c>
      <c r="I888" t="e">
        <f>IF(VLOOKUP('Reported Performance Table'!E888,'Master List'!$B$45:$D$143,3,FALSE)="","No",VLOOKUP('Reported Performance Table'!E888,'Master List'!$B$45:$D$143,3,FALSE))</f>
        <v>#N/A</v>
      </c>
      <c r="J888" s="164" t="str">
        <f>IF('Reported Performance Table'!E888="","",
  IF('Reported Performance Table'!F888="Yes",
   IF('Reported Performance Table'!G888="Premium","Premium_LUNA_CCT","LUNA_CCT"),
   IF('Reported Performance Table'!C888="Outdoor Luminaires",
    IF(OR('Reported Performance Table'!E888="Fuel Pump Canopy Luminaires",'Reported Performance Table'!E888="Sports Lighting"),
     IF('Reported Performance Table'!G888="Premium","Premium_Sports_and_Fuel_Pump_CCT", "Sports_and_Fuel_Pump_CCT"),
     IF('Reported Performance Table'!G888="Premium","Premium_Outdoor_CCT","Outdoor_CCT")),
    IF('Reported Performance Table'!G888="Premium","Premium_CCT","Reported_CCT"))))</f>
        <v/>
      </c>
      <c r="K888" t="str">
        <f>IF('Reported Performance Table'!E888="","",IF(J888="LUNA_CCT",VLOOKUP('Reported Performance Table'!E888,'Master List'!$B$45:$E$143,4,FALSE),"Reported_BUG"))</f>
        <v/>
      </c>
      <c r="L888" t="str">
        <f>IF('Reported Performance Table'!E888="","",IF(AND('Reported Performance Table'!$F888="Yes",OR('Reported Performance Table'!$E888='Master List'!$B$45,'Reported Performance Table'!$E888='Master List'!$B$46,'Reported Performance Table'!$E888='Master List'!$B$47,'Reported Performance Table'!$E888='Master List'!$B$49,'Reported Performance Table'!$E888='Master List'!$B$51,'Reported Performance Table'!$E888='Master List'!$B$115,'Reported Performance Table'!$E888='Master List'!$B$118,'Reported Performance Table'!$E888='Master List'!$B$142)),"LUNA_Dimming","Dimming_Capability_and_Range"))</f>
        <v/>
      </c>
      <c r="M888" s="100" t="e">
        <f>'Reported Performance Table'!#REF!</f>
        <v>#REF!</v>
      </c>
      <c r="N888" s="100" t="e">
        <f>'Reported Performance Table'!#REF!</f>
        <v>#REF!</v>
      </c>
      <c r="O888" s="100" t="e">
        <f>'Reported Performance Table'!#REF!</f>
        <v>#REF!</v>
      </c>
      <c r="P888" t="str">
        <f t="shared" si="27"/>
        <v>No</v>
      </c>
    </row>
    <row r="889" spans="1:16" x14ac:dyDescent="0.25">
      <c r="A889" s="54">
        <v>896</v>
      </c>
      <c r="B889" s="55"/>
      <c r="D889" s="21" t="e">
        <f>VLOOKUP('Reported Performance Table'!D889,'Master List'!$B$22:$C$41,2,FALSE)</f>
        <v>#N/A</v>
      </c>
      <c r="E889" t="e">
        <f>VLOOKUP('Reported Performance Table'!E889,'Master List'!$B$45:$C$143,2,FALSE)</f>
        <v>#N/A</v>
      </c>
      <c r="F889" t="e">
        <f>VLOOKUP('Reported Performance Table'!D889,'Master List'!$B$22:$D$42,3,FALSE)</f>
        <v>#N/A</v>
      </c>
      <c r="G889" s="92" t="e">
        <f>VLOOKUP('Reported Performance Table'!C889,'Master List'!$B$11:$D$19,3,FALSE)</f>
        <v>#N/A</v>
      </c>
      <c r="H889" t="e">
        <f t="shared" si="26"/>
        <v>#N/A</v>
      </c>
      <c r="I889" t="e">
        <f>IF(VLOOKUP('Reported Performance Table'!E889,'Master List'!$B$45:$D$143,3,FALSE)="","No",VLOOKUP('Reported Performance Table'!E889,'Master List'!$B$45:$D$143,3,FALSE))</f>
        <v>#N/A</v>
      </c>
      <c r="J889" s="164" t="str">
        <f>IF('Reported Performance Table'!E889="","",
  IF('Reported Performance Table'!F889="Yes",
   IF('Reported Performance Table'!G889="Premium","Premium_LUNA_CCT","LUNA_CCT"),
   IF('Reported Performance Table'!C889="Outdoor Luminaires",
    IF(OR('Reported Performance Table'!E889="Fuel Pump Canopy Luminaires",'Reported Performance Table'!E889="Sports Lighting"),
     IF('Reported Performance Table'!G889="Premium","Premium_Sports_and_Fuel_Pump_CCT", "Sports_and_Fuel_Pump_CCT"),
     IF('Reported Performance Table'!G889="Premium","Premium_Outdoor_CCT","Outdoor_CCT")),
    IF('Reported Performance Table'!G889="Premium","Premium_CCT","Reported_CCT"))))</f>
        <v/>
      </c>
      <c r="K889" t="str">
        <f>IF('Reported Performance Table'!E889="","",IF(J889="LUNA_CCT",VLOOKUP('Reported Performance Table'!E889,'Master List'!$B$45:$E$143,4,FALSE),"Reported_BUG"))</f>
        <v/>
      </c>
      <c r="L889" t="str">
        <f>IF('Reported Performance Table'!E889="","",IF(AND('Reported Performance Table'!$F889="Yes",OR('Reported Performance Table'!$E889='Master List'!$B$45,'Reported Performance Table'!$E889='Master List'!$B$46,'Reported Performance Table'!$E889='Master List'!$B$47,'Reported Performance Table'!$E889='Master List'!$B$49,'Reported Performance Table'!$E889='Master List'!$B$51,'Reported Performance Table'!$E889='Master List'!$B$115,'Reported Performance Table'!$E889='Master List'!$B$118,'Reported Performance Table'!$E889='Master List'!$B$142)),"LUNA_Dimming","Dimming_Capability_and_Range"))</f>
        <v/>
      </c>
      <c r="M889" s="100" t="e">
        <f>'Reported Performance Table'!#REF!</f>
        <v>#REF!</v>
      </c>
      <c r="N889" s="100" t="e">
        <f>'Reported Performance Table'!#REF!</f>
        <v>#REF!</v>
      </c>
      <c r="O889" s="100" t="e">
        <f>'Reported Performance Table'!#REF!</f>
        <v>#REF!</v>
      </c>
      <c r="P889" t="str">
        <f t="shared" si="27"/>
        <v>No</v>
      </c>
    </row>
    <row r="890" spans="1:16" x14ac:dyDescent="0.25">
      <c r="A890" s="54">
        <v>897</v>
      </c>
      <c r="B890" s="55"/>
      <c r="D890" s="21" t="e">
        <f>VLOOKUP('Reported Performance Table'!D890,'Master List'!$B$22:$C$41,2,FALSE)</f>
        <v>#N/A</v>
      </c>
      <c r="E890" t="e">
        <f>VLOOKUP('Reported Performance Table'!E890,'Master List'!$B$45:$C$143,2,FALSE)</f>
        <v>#N/A</v>
      </c>
      <c r="F890" t="e">
        <f>VLOOKUP('Reported Performance Table'!D890,'Master List'!$B$22:$D$42,3,FALSE)</f>
        <v>#N/A</v>
      </c>
      <c r="G890" s="92" t="e">
        <f>VLOOKUP('Reported Performance Table'!C890,'Master List'!$B$11:$D$19,3,FALSE)</f>
        <v>#N/A</v>
      </c>
      <c r="H890" t="e">
        <f t="shared" si="26"/>
        <v>#N/A</v>
      </c>
      <c r="I890" t="e">
        <f>IF(VLOOKUP('Reported Performance Table'!E890,'Master List'!$B$45:$D$143,3,FALSE)="","No",VLOOKUP('Reported Performance Table'!E890,'Master List'!$B$45:$D$143,3,FALSE))</f>
        <v>#N/A</v>
      </c>
      <c r="J890" s="164" t="str">
        <f>IF('Reported Performance Table'!E890="","",
  IF('Reported Performance Table'!F890="Yes",
   IF('Reported Performance Table'!G890="Premium","Premium_LUNA_CCT","LUNA_CCT"),
   IF('Reported Performance Table'!C890="Outdoor Luminaires",
    IF(OR('Reported Performance Table'!E890="Fuel Pump Canopy Luminaires",'Reported Performance Table'!E890="Sports Lighting"),
     IF('Reported Performance Table'!G890="Premium","Premium_Sports_and_Fuel_Pump_CCT", "Sports_and_Fuel_Pump_CCT"),
     IF('Reported Performance Table'!G890="Premium","Premium_Outdoor_CCT","Outdoor_CCT")),
    IF('Reported Performance Table'!G890="Premium","Premium_CCT","Reported_CCT"))))</f>
        <v/>
      </c>
      <c r="K890" t="str">
        <f>IF('Reported Performance Table'!E890="","",IF(J890="LUNA_CCT",VLOOKUP('Reported Performance Table'!E890,'Master List'!$B$45:$E$143,4,FALSE),"Reported_BUG"))</f>
        <v/>
      </c>
      <c r="L890" t="str">
        <f>IF('Reported Performance Table'!E890="","",IF(AND('Reported Performance Table'!$F890="Yes",OR('Reported Performance Table'!$E890='Master List'!$B$45,'Reported Performance Table'!$E890='Master List'!$B$46,'Reported Performance Table'!$E890='Master List'!$B$47,'Reported Performance Table'!$E890='Master List'!$B$49,'Reported Performance Table'!$E890='Master List'!$B$51,'Reported Performance Table'!$E890='Master List'!$B$115,'Reported Performance Table'!$E890='Master List'!$B$118,'Reported Performance Table'!$E890='Master List'!$B$142)),"LUNA_Dimming","Dimming_Capability_and_Range"))</f>
        <v/>
      </c>
      <c r="M890" s="100" t="e">
        <f>'Reported Performance Table'!#REF!</f>
        <v>#REF!</v>
      </c>
      <c r="N890" s="100" t="e">
        <f>'Reported Performance Table'!#REF!</f>
        <v>#REF!</v>
      </c>
      <c r="O890" s="100" t="e">
        <f>'Reported Performance Table'!#REF!</f>
        <v>#REF!</v>
      </c>
      <c r="P890" t="str">
        <f t="shared" si="27"/>
        <v>No</v>
      </c>
    </row>
    <row r="891" spans="1:16" x14ac:dyDescent="0.25">
      <c r="A891" s="54">
        <v>898</v>
      </c>
      <c r="B891" s="55"/>
      <c r="D891" s="21" t="e">
        <f>VLOOKUP('Reported Performance Table'!D891,'Master List'!$B$22:$C$41,2,FALSE)</f>
        <v>#N/A</v>
      </c>
      <c r="E891" t="e">
        <f>VLOOKUP('Reported Performance Table'!E891,'Master List'!$B$45:$C$143,2,FALSE)</f>
        <v>#N/A</v>
      </c>
      <c r="F891" t="e">
        <f>VLOOKUP('Reported Performance Table'!D891,'Master List'!$B$22:$D$42,3,FALSE)</f>
        <v>#N/A</v>
      </c>
      <c r="G891" s="92" t="e">
        <f>VLOOKUP('Reported Performance Table'!C891,'Master List'!$B$11:$D$19,3,FALSE)</f>
        <v>#N/A</v>
      </c>
      <c r="H891" t="e">
        <f t="shared" si="26"/>
        <v>#N/A</v>
      </c>
      <c r="I891" t="e">
        <f>IF(VLOOKUP('Reported Performance Table'!E891,'Master List'!$B$45:$D$143,3,FALSE)="","No",VLOOKUP('Reported Performance Table'!E891,'Master List'!$B$45:$D$143,3,FALSE))</f>
        <v>#N/A</v>
      </c>
      <c r="J891" s="164" t="str">
        <f>IF('Reported Performance Table'!E891="","",
  IF('Reported Performance Table'!F891="Yes",
   IF('Reported Performance Table'!G891="Premium","Premium_LUNA_CCT","LUNA_CCT"),
   IF('Reported Performance Table'!C891="Outdoor Luminaires",
    IF(OR('Reported Performance Table'!E891="Fuel Pump Canopy Luminaires",'Reported Performance Table'!E891="Sports Lighting"),
     IF('Reported Performance Table'!G891="Premium","Premium_Sports_and_Fuel_Pump_CCT", "Sports_and_Fuel_Pump_CCT"),
     IF('Reported Performance Table'!G891="Premium","Premium_Outdoor_CCT","Outdoor_CCT")),
    IF('Reported Performance Table'!G891="Premium","Premium_CCT","Reported_CCT"))))</f>
        <v/>
      </c>
      <c r="K891" t="str">
        <f>IF('Reported Performance Table'!E891="","",IF(J891="LUNA_CCT",VLOOKUP('Reported Performance Table'!E891,'Master List'!$B$45:$E$143,4,FALSE),"Reported_BUG"))</f>
        <v/>
      </c>
      <c r="L891" t="str">
        <f>IF('Reported Performance Table'!E891="","",IF(AND('Reported Performance Table'!$F891="Yes",OR('Reported Performance Table'!$E891='Master List'!$B$45,'Reported Performance Table'!$E891='Master List'!$B$46,'Reported Performance Table'!$E891='Master List'!$B$47,'Reported Performance Table'!$E891='Master List'!$B$49,'Reported Performance Table'!$E891='Master List'!$B$51,'Reported Performance Table'!$E891='Master List'!$B$115,'Reported Performance Table'!$E891='Master List'!$B$118,'Reported Performance Table'!$E891='Master List'!$B$142)),"LUNA_Dimming","Dimming_Capability_and_Range"))</f>
        <v/>
      </c>
      <c r="M891" s="100" t="e">
        <f>'Reported Performance Table'!#REF!</f>
        <v>#REF!</v>
      </c>
      <c r="N891" s="100" t="e">
        <f>'Reported Performance Table'!#REF!</f>
        <v>#REF!</v>
      </c>
      <c r="O891" s="100" t="e">
        <f>'Reported Performance Table'!#REF!</f>
        <v>#REF!</v>
      </c>
      <c r="P891" t="str">
        <f t="shared" si="27"/>
        <v>No</v>
      </c>
    </row>
    <row r="892" spans="1:16" x14ac:dyDescent="0.25">
      <c r="A892" s="54">
        <v>899</v>
      </c>
      <c r="B892" s="55"/>
      <c r="D892" s="21" t="e">
        <f>VLOOKUP('Reported Performance Table'!D892,'Master List'!$B$22:$C$41,2,FALSE)</f>
        <v>#N/A</v>
      </c>
      <c r="E892" t="e">
        <f>VLOOKUP('Reported Performance Table'!E892,'Master List'!$B$45:$C$143,2,FALSE)</f>
        <v>#N/A</v>
      </c>
      <c r="F892" t="e">
        <f>VLOOKUP('Reported Performance Table'!D892,'Master List'!$B$22:$D$42,3,FALSE)</f>
        <v>#N/A</v>
      </c>
      <c r="G892" s="92" t="e">
        <f>VLOOKUP('Reported Performance Table'!C892,'Master List'!$B$11:$D$19,3,FALSE)</f>
        <v>#N/A</v>
      </c>
      <c r="H892" t="e">
        <f t="shared" si="26"/>
        <v>#N/A</v>
      </c>
      <c r="I892" t="e">
        <f>IF(VLOOKUP('Reported Performance Table'!E892,'Master List'!$B$45:$D$143,3,FALSE)="","No",VLOOKUP('Reported Performance Table'!E892,'Master List'!$B$45:$D$143,3,FALSE))</f>
        <v>#N/A</v>
      </c>
      <c r="J892" s="164" t="str">
        <f>IF('Reported Performance Table'!E892="","",
  IF('Reported Performance Table'!F892="Yes",
   IF('Reported Performance Table'!G892="Premium","Premium_LUNA_CCT","LUNA_CCT"),
   IF('Reported Performance Table'!C892="Outdoor Luminaires",
    IF(OR('Reported Performance Table'!E892="Fuel Pump Canopy Luminaires",'Reported Performance Table'!E892="Sports Lighting"),
     IF('Reported Performance Table'!G892="Premium","Premium_Sports_and_Fuel_Pump_CCT", "Sports_and_Fuel_Pump_CCT"),
     IF('Reported Performance Table'!G892="Premium","Premium_Outdoor_CCT","Outdoor_CCT")),
    IF('Reported Performance Table'!G892="Premium","Premium_CCT","Reported_CCT"))))</f>
        <v/>
      </c>
      <c r="K892" t="str">
        <f>IF('Reported Performance Table'!E892="","",IF(J892="LUNA_CCT",VLOOKUP('Reported Performance Table'!E892,'Master List'!$B$45:$E$143,4,FALSE),"Reported_BUG"))</f>
        <v/>
      </c>
      <c r="L892" t="str">
        <f>IF('Reported Performance Table'!E892="","",IF(AND('Reported Performance Table'!$F892="Yes",OR('Reported Performance Table'!$E892='Master List'!$B$45,'Reported Performance Table'!$E892='Master List'!$B$46,'Reported Performance Table'!$E892='Master List'!$B$47,'Reported Performance Table'!$E892='Master List'!$B$49,'Reported Performance Table'!$E892='Master List'!$B$51,'Reported Performance Table'!$E892='Master List'!$B$115,'Reported Performance Table'!$E892='Master List'!$B$118,'Reported Performance Table'!$E892='Master List'!$B$142)),"LUNA_Dimming","Dimming_Capability_and_Range"))</f>
        <v/>
      </c>
      <c r="M892" s="100" t="e">
        <f>'Reported Performance Table'!#REF!</f>
        <v>#REF!</v>
      </c>
      <c r="N892" s="100" t="e">
        <f>'Reported Performance Table'!#REF!</f>
        <v>#REF!</v>
      </c>
      <c r="O892" s="100" t="e">
        <f>'Reported Performance Table'!#REF!</f>
        <v>#REF!</v>
      </c>
      <c r="P892" t="str">
        <f t="shared" si="27"/>
        <v>No</v>
      </c>
    </row>
    <row r="893" spans="1:16" x14ac:dyDescent="0.25">
      <c r="A893" s="54">
        <v>900</v>
      </c>
      <c r="B893" s="55"/>
      <c r="D893" s="21" t="e">
        <f>VLOOKUP('Reported Performance Table'!D893,'Master List'!$B$22:$C$41,2,FALSE)</f>
        <v>#N/A</v>
      </c>
      <c r="E893" t="e">
        <f>VLOOKUP('Reported Performance Table'!E893,'Master List'!$B$45:$C$143,2,FALSE)</f>
        <v>#N/A</v>
      </c>
      <c r="F893" t="e">
        <f>VLOOKUP('Reported Performance Table'!D893,'Master List'!$B$22:$D$42,3,FALSE)</f>
        <v>#N/A</v>
      </c>
      <c r="G893" s="92" t="e">
        <f>VLOOKUP('Reported Performance Table'!C893,'Master List'!$B$11:$D$19,3,FALSE)</f>
        <v>#N/A</v>
      </c>
      <c r="H893" t="e">
        <f t="shared" si="26"/>
        <v>#N/A</v>
      </c>
      <c r="I893" t="e">
        <f>IF(VLOOKUP('Reported Performance Table'!E893,'Master List'!$B$45:$D$143,3,FALSE)="","No",VLOOKUP('Reported Performance Table'!E893,'Master List'!$B$45:$D$143,3,FALSE))</f>
        <v>#N/A</v>
      </c>
      <c r="J893" s="164" t="str">
        <f>IF('Reported Performance Table'!E893="","",
  IF('Reported Performance Table'!F893="Yes",
   IF('Reported Performance Table'!G893="Premium","Premium_LUNA_CCT","LUNA_CCT"),
   IF('Reported Performance Table'!C893="Outdoor Luminaires",
    IF(OR('Reported Performance Table'!E893="Fuel Pump Canopy Luminaires",'Reported Performance Table'!E893="Sports Lighting"),
     IF('Reported Performance Table'!G893="Premium","Premium_Sports_and_Fuel_Pump_CCT", "Sports_and_Fuel_Pump_CCT"),
     IF('Reported Performance Table'!G893="Premium","Premium_Outdoor_CCT","Outdoor_CCT")),
    IF('Reported Performance Table'!G893="Premium","Premium_CCT","Reported_CCT"))))</f>
        <v/>
      </c>
      <c r="K893" t="str">
        <f>IF('Reported Performance Table'!E893="","",IF(J893="LUNA_CCT",VLOOKUP('Reported Performance Table'!E893,'Master List'!$B$45:$E$143,4,FALSE),"Reported_BUG"))</f>
        <v/>
      </c>
      <c r="L893" t="str">
        <f>IF('Reported Performance Table'!E893="","",IF(AND('Reported Performance Table'!$F893="Yes",OR('Reported Performance Table'!$E893='Master List'!$B$45,'Reported Performance Table'!$E893='Master List'!$B$46,'Reported Performance Table'!$E893='Master List'!$B$47,'Reported Performance Table'!$E893='Master List'!$B$49,'Reported Performance Table'!$E893='Master List'!$B$51,'Reported Performance Table'!$E893='Master List'!$B$115,'Reported Performance Table'!$E893='Master List'!$B$118,'Reported Performance Table'!$E893='Master List'!$B$142)),"LUNA_Dimming","Dimming_Capability_and_Range"))</f>
        <v/>
      </c>
      <c r="M893" s="100" t="e">
        <f>'Reported Performance Table'!#REF!</f>
        <v>#REF!</v>
      </c>
      <c r="N893" s="100" t="e">
        <f>'Reported Performance Table'!#REF!</f>
        <v>#REF!</v>
      </c>
      <c r="O893" s="100" t="e">
        <f>'Reported Performance Table'!#REF!</f>
        <v>#REF!</v>
      </c>
      <c r="P893" t="str">
        <f t="shared" si="27"/>
        <v>No</v>
      </c>
    </row>
    <row r="894" spans="1:16" x14ac:dyDescent="0.25">
      <c r="A894" s="54">
        <v>901</v>
      </c>
      <c r="B894" s="55"/>
      <c r="D894" s="21" t="e">
        <f>VLOOKUP('Reported Performance Table'!D894,'Master List'!$B$22:$C$41,2,FALSE)</f>
        <v>#N/A</v>
      </c>
      <c r="E894" t="e">
        <f>VLOOKUP('Reported Performance Table'!E894,'Master List'!$B$45:$C$143,2,FALSE)</f>
        <v>#N/A</v>
      </c>
      <c r="F894" t="e">
        <f>VLOOKUP('Reported Performance Table'!D894,'Master List'!$B$22:$D$42,3,FALSE)</f>
        <v>#N/A</v>
      </c>
      <c r="G894" s="92" t="e">
        <f>VLOOKUP('Reported Performance Table'!C894,'Master List'!$B$11:$D$19,3,FALSE)</f>
        <v>#N/A</v>
      </c>
      <c r="H894" t="e">
        <f t="shared" si="26"/>
        <v>#N/A</v>
      </c>
      <c r="I894" t="e">
        <f>IF(VLOOKUP('Reported Performance Table'!E894,'Master List'!$B$45:$D$143,3,FALSE)="","No",VLOOKUP('Reported Performance Table'!E894,'Master List'!$B$45:$D$143,3,FALSE))</f>
        <v>#N/A</v>
      </c>
      <c r="J894" s="164" t="str">
        <f>IF('Reported Performance Table'!E894="","",
  IF('Reported Performance Table'!F894="Yes",
   IF('Reported Performance Table'!G894="Premium","Premium_LUNA_CCT","LUNA_CCT"),
   IF('Reported Performance Table'!C894="Outdoor Luminaires",
    IF(OR('Reported Performance Table'!E894="Fuel Pump Canopy Luminaires",'Reported Performance Table'!E894="Sports Lighting"),
     IF('Reported Performance Table'!G894="Premium","Premium_Sports_and_Fuel_Pump_CCT", "Sports_and_Fuel_Pump_CCT"),
     IF('Reported Performance Table'!G894="Premium","Premium_Outdoor_CCT","Outdoor_CCT")),
    IF('Reported Performance Table'!G894="Premium","Premium_CCT","Reported_CCT"))))</f>
        <v/>
      </c>
      <c r="K894" t="str">
        <f>IF('Reported Performance Table'!E894="","",IF(J894="LUNA_CCT",VLOOKUP('Reported Performance Table'!E894,'Master List'!$B$45:$E$143,4,FALSE),"Reported_BUG"))</f>
        <v/>
      </c>
      <c r="L894" t="str">
        <f>IF('Reported Performance Table'!E894="","",IF(AND('Reported Performance Table'!$F894="Yes",OR('Reported Performance Table'!$E894='Master List'!$B$45,'Reported Performance Table'!$E894='Master List'!$B$46,'Reported Performance Table'!$E894='Master List'!$B$47,'Reported Performance Table'!$E894='Master List'!$B$49,'Reported Performance Table'!$E894='Master List'!$B$51,'Reported Performance Table'!$E894='Master List'!$B$115,'Reported Performance Table'!$E894='Master List'!$B$118,'Reported Performance Table'!$E894='Master List'!$B$142)),"LUNA_Dimming","Dimming_Capability_and_Range"))</f>
        <v/>
      </c>
      <c r="M894" s="100" t="e">
        <f>'Reported Performance Table'!#REF!</f>
        <v>#REF!</v>
      </c>
      <c r="N894" s="100" t="e">
        <f>'Reported Performance Table'!#REF!</f>
        <v>#REF!</v>
      </c>
      <c r="O894" s="100" t="e">
        <f>'Reported Performance Table'!#REF!</f>
        <v>#REF!</v>
      </c>
      <c r="P894" t="str">
        <f t="shared" si="27"/>
        <v>No</v>
      </c>
    </row>
    <row r="895" spans="1:16" x14ac:dyDescent="0.25">
      <c r="A895" s="54">
        <v>902</v>
      </c>
      <c r="B895" s="55"/>
      <c r="D895" s="21" t="e">
        <f>VLOOKUP('Reported Performance Table'!D895,'Master List'!$B$22:$C$41,2,FALSE)</f>
        <v>#N/A</v>
      </c>
      <c r="E895" t="e">
        <f>VLOOKUP('Reported Performance Table'!E895,'Master List'!$B$45:$C$143,2,FALSE)</f>
        <v>#N/A</v>
      </c>
      <c r="F895" t="e">
        <f>VLOOKUP('Reported Performance Table'!D895,'Master List'!$B$22:$D$42,3,FALSE)</f>
        <v>#N/A</v>
      </c>
      <c r="G895" s="92" t="e">
        <f>VLOOKUP('Reported Performance Table'!C895,'Master List'!$B$11:$D$19,3,FALSE)</f>
        <v>#N/A</v>
      </c>
      <c r="H895" t="e">
        <f t="shared" si="26"/>
        <v>#N/A</v>
      </c>
      <c r="I895" t="e">
        <f>IF(VLOOKUP('Reported Performance Table'!E895,'Master List'!$B$45:$D$143,3,FALSE)="","No",VLOOKUP('Reported Performance Table'!E895,'Master List'!$B$45:$D$143,3,FALSE))</f>
        <v>#N/A</v>
      </c>
      <c r="J895" s="164" t="str">
        <f>IF('Reported Performance Table'!E895="","",
  IF('Reported Performance Table'!F895="Yes",
   IF('Reported Performance Table'!G895="Premium","Premium_LUNA_CCT","LUNA_CCT"),
   IF('Reported Performance Table'!C895="Outdoor Luminaires",
    IF(OR('Reported Performance Table'!E895="Fuel Pump Canopy Luminaires",'Reported Performance Table'!E895="Sports Lighting"),
     IF('Reported Performance Table'!G895="Premium","Premium_Sports_and_Fuel_Pump_CCT", "Sports_and_Fuel_Pump_CCT"),
     IF('Reported Performance Table'!G895="Premium","Premium_Outdoor_CCT","Outdoor_CCT")),
    IF('Reported Performance Table'!G895="Premium","Premium_CCT","Reported_CCT"))))</f>
        <v/>
      </c>
      <c r="K895" t="str">
        <f>IF('Reported Performance Table'!E895="","",IF(J895="LUNA_CCT",VLOOKUP('Reported Performance Table'!E895,'Master List'!$B$45:$E$143,4,FALSE),"Reported_BUG"))</f>
        <v/>
      </c>
      <c r="L895" t="str">
        <f>IF('Reported Performance Table'!E895="","",IF(AND('Reported Performance Table'!$F895="Yes",OR('Reported Performance Table'!$E895='Master List'!$B$45,'Reported Performance Table'!$E895='Master List'!$B$46,'Reported Performance Table'!$E895='Master List'!$B$47,'Reported Performance Table'!$E895='Master List'!$B$49,'Reported Performance Table'!$E895='Master List'!$B$51,'Reported Performance Table'!$E895='Master List'!$B$115,'Reported Performance Table'!$E895='Master List'!$B$118,'Reported Performance Table'!$E895='Master List'!$B$142)),"LUNA_Dimming","Dimming_Capability_and_Range"))</f>
        <v/>
      </c>
      <c r="M895" s="100" t="e">
        <f>'Reported Performance Table'!#REF!</f>
        <v>#REF!</v>
      </c>
      <c r="N895" s="100" t="e">
        <f>'Reported Performance Table'!#REF!</f>
        <v>#REF!</v>
      </c>
      <c r="O895" s="100" t="e">
        <f>'Reported Performance Table'!#REF!</f>
        <v>#REF!</v>
      </c>
      <c r="P895" t="str">
        <f t="shared" si="27"/>
        <v>No</v>
      </c>
    </row>
    <row r="896" spans="1:16" x14ac:dyDescent="0.25">
      <c r="A896" s="54">
        <v>903</v>
      </c>
      <c r="B896" s="55"/>
      <c r="D896" s="21" t="e">
        <f>VLOOKUP('Reported Performance Table'!D896,'Master List'!$B$22:$C$41,2,FALSE)</f>
        <v>#N/A</v>
      </c>
      <c r="E896" t="e">
        <f>VLOOKUP('Reported Performance Table'!E896,'Master List'!$B$45:$C$143,2,FALSE)</f>
        <v>#N/A</v>
      </c>
      <c r="F896" t="e">
        <f>VLOOKUP('Reported Performance Table'!D896,'Master List'!$B$22:$D$42,3,FALSE)</f>
        <v>#N/A</v>
      </c>
      <c r="G896" s="92" t="e">
        <f>VLOOKUP('Reported Performance Table'!C896,'Master List'!$B$11:$D$19,3,FALSE)</f>
        <v>#N/A</v>
      </c>
      <c r="H896" t="e">
        <f t="shared" si="26"/>
        <v>#N/A</v>
      </c>
      <c r="I896" t="e">
        <f>IF(VLOOKUP('Reported Performance Table'!E896,'Master List'!$B$45:$D$143,3,FALSE)="","No",VLOOKUP('Reported Performance Table'!E896,'Master List'!$B$45:$D$143,3,FALSE))</f>
        <v>#N/A</v>
      </c>
      <c r="J896" s="164" t="str">
        <f>IF('Reported Performance Table'!E896="","",
  IF('Reported Performance Table'!F896="Yes",
   IF('Reported Performance Table'!G896="Premium","Premium_LUNA_CCT","LUNA_CCT"),
   IF('Reported Performance Table'!C896="Outdoor Luminaires",
    IF(OR('Reported Performance Table'!E896="Fuel Pump Canopy Luminaires",'Reported Performance Table'!E896="Sports Lighting"),
     IF('Reported Performance Table'!G896="Premium","Premium_Sports_and_Fuel_Pump_CCT", "Sports_and_Fuel_Pump_CCT"),
     IF('Reported Performance Table'!G896="Premium","Premium_Outdoor_CCT","Outdoor_CCT")),
    IF('Reported Performance Table'!G896="Premium","Premium_CCT","Reported_CCT"))))</f>
        <v/>
      </c>
      <c r="K896" t="str">
        <f>IF('Reported Performance Table'!E896="","",IF(J896="LUNA_CCT",VLOOKUP('Reported Performance Table'!E896,'Master List'!$B$45:$E$143,4,FALSE),"Reported_BUG"))</f>
        <v/>
      </c>
      <c r="L896" t="str">
        <f>IF('Reported Performance Table'!E896="","",IF(AND('Reported Performance Table'!$F896="Yes",OR('Reported Performance Table'!$E896='Master List'!$B$45,'Reported Performance Table'!$E896='Master List'!$B$46,'Reported Performance Table'!$E896='Master List'!$B$47,'Reported Performance Table'!$E896='Master List'!$B$49,'Reported Performance Table'!$E896='Master List'!$B$51,'Reported Performance Table'!$E896='Master List'!$B$115,'Reported Performance Table'!$E896='Master List'!$B$118,'Reported Performance Table'!$E896='Master List'!$B$142)),"LUNA_Dimming","Dimming_Capability_and_Range"))</f>
        <v/>
      </c>
      <c r="M896" s="100" t="e">
        <f>'Reported Performance Table'!#REF!</f>
        <v>#REF!</v>
      </c>
      <c r="N896" s="100" t="e">
        <f>'Reported Performance Table'!#REF!</f>
        <v>#REF!</v>
      </c>
      <c r="O896" s="100" t="e">
        <f>'Reported Performance Table'!#REF!</f>
        <v>#REF!</v>
      </c>
      <c r="P896" t="str">
        <f t="shared" si="27"/>
        <v>No</v>
      </c>
    </row>
    <row r="897" spans="1:16" x14ac:dyDescent="0.25">
      <c r="A897" s="54">
        <v>904</v>
      </c>
      <c r="B897" s="55"/>
      <c r="D897" s="21" t="e">
        <f>VLOOKUP('Reported Performance Table'!D897,'Master List'!$B$22:$C$41,2,FALSE)</f>
        <v>#N/A</v>
      </c>
      <c r="E897" t="e">
        <f>VLOOKUP('Reported Performance Table'!E897,'Master List'!$B$45:$C$143,2,FALSE)</f>
        <v>#N/A</v>
      </c>
      <c r="F897" t="e">
        <f>VLOOKUP('Reported Performance Table'!D897,'Master List'!$B$22:$D$42,3,FALSE)</f>
        <v>#N/A</v>
      </c>
      <c r="G897" s="92" t="e">
        <f>VLOOKUP('Reported Performance Table'!C897,'Master List'!$B$11:$D$19,3,FALSE)</f>
        <v>#N/A</v>
      </c>
      <c r="H897" t="e">
        <f t="shared" si="26"/>
        <v>#N/A</v>
      </c>
      <c r="I897" t="e">
        <f>IF(VLOOKUP('Reported Performance Table'!E897,'Master List'!$B$45:$D$143,3,FALSE)="","No",VLOOKUP('Reported Performance Table'!E897,'Master List'!$B$45:$D$143,3,FALSE))</f>
        <v>#N/A</v>
      </c>
      <c r="J897" s="164" t="str">
        <f>IF('Reported Performance Table'!E897="","",
  IF('Reported Performance Table'!F897="Yes",
   IF('Reported Performance Table'!G897="Premium","Premium_LUNA_CCT","LUNA_CCT"),
   IF('Reported Performance Table'!C897="Outdoor Luminaires",
    IF(OR('Reported Performance Table'!E897="Fuel Pump Canopy Luminaires",'Reported Performance Table'!E897="Sports Lighting"),
     IF('Reported Performance Table'!G897="Premium","Premium_Sports_and_Fuel_Pump_CCT", "Sports_and_Fuel_Pump_CCT"),
     IF('Reported Performance Table'!G897="Premium","Premium_Outdoor_CCT","Outdoor_CCT")),
    IF('Reported Performance Table'!G897="Premium","Premium_CCT","Reported_CCT"))))</f>
        <v/>
      </c>
      <c r="K897" t="str">
        <f>IF('Reported Performance Table'!E897="","",IF(J897="LUNA_CCT",VLOOKUP('Reported Performance Table'!E897,'Master List'!$B$45:$E$143,4,FALSE),"Reported_BUG"))</f>
        <v/>
      </c>
      <c r="L897" t="str">
        <f>IF('Reported Performance Table'!E897="","",IF(AND('Reported Performance Table'!$F897="Yes",OR('Reported Performance Table'!$E897='Master List'!$B$45,'Reported Performance Table'!$E897='Master List'!$B$46,'Reported Performance Table'!$E897='Master List'!$B$47,'Reported Performance Table'!$E897='Master List'!$B$49,'Reported Performance Table'!$E897='Master List'!$B$51,'Reported Performance Table'!$E897='Master List'!$B$115,'Reported Performance Table'!$E897='Master List'!$B$118,'Reported Performance Table'!$E897='Master List'!$B$142)),"LUNA_Dimming","Dimming_Capability_and_Range"))</f>
        <v/>
      </c>
      <c r="M897" s="100" t="e">
        <f>'Reported Performance Table'!#REF!</f>
        <v>#REF!</v>
      </c>
      <c r="N897" s="100" t="e">
        <f>'Reported Performance Table'!#REF!</f>
        <v>#REF!</v>
      </c>
      <c r="O897" s="100" t="e">
        <f>'Reported Performance Table'!#REF!</f>
        <v>#REF!</v>
      </c>
      <c r="P897" t="str">
        <f t="shared" si="27"/>
        <v>No</v>
      </c>
    </row>
    <row r="898" spans="1:16" x14ac:dyDescent="0.25">
      <c r="A898" s="54">
        <v>905</v>
      </c>
      <c r="B898" s="55"/>
      <c r="D898" s="21" t="e">
        <f>VLOOKUP('Reported Performance Table'!D898,'Master List'!$B$22:$C$41,2,FALSE)</f>
        <v>#N/A</v>
      </c>
      <c r="E898" t="e">
        <f>VLOOKUP('Reported Performance Table'!E898,'Master List'!$B$45:$C$143,2,FALSE)</f>
        <v>#N/A</v>
      </c>
      <c r="F898" t="e">
        <f>VLOOKUP('Reported Performance Table'!D898,'Master List'!$B$22:$D$42,3,FALSE)</f>
        <v>#N/A</v>
      </c>
      <c r="G898" s="92" t="e">
        <f>VLOOKUP('Reported Performance Table'!C898,'Master List'!$B$11:$D$19,3,FALSE)</f>
        <v>#N/A</v>
      </c>
      <c r="H898" t="e">
        <f t="shared" si="26"/>
        <v>#N/A</v>
      </c>
      <c r="I898" t="e">
        <f>IF(VLOOKUP('Reported Performance Table'!E898,'Master List'!$B$45:$D$143,3,FALSE)="","No",VLOOKUP('Reported Performance Table'!E898,'Master List'!$B$45:$D$143,3,FALSE))</f>
        <v>#N/A</v>
      </c>
      <c r="J898" s="164" t="str">
        <f>IF('Reported Performance Table'!E898="","",
  IF('Reported Performance Table'!F898="Yes",
   IF('Reported Performance Table'!G898="Premium","Premium_LUNA_CCT","LUNA_CCT"),
   IF('Reported Performance Table'!C898="Outdoor Luminaires",
    IF(OR('Reported Performance Table'!E898="Fuel Pump Canopy Luminaires",'Reported Performance Table'!E898="Sports Lighting"),
     IF('Reported Performance Table'!G898="Premium","Premium_Sports_and_Fuel_Pump_CCT", "Sports_and_Fuel_Pump_CCT"),
     IF('Reported Performance Table'!G898="Premium","Premium_Outdoor_CCT","Outdoor_CCT")),
    IF('Reported Performance Table'!G898="Premium","Premium_CCT","Reported_CCT"))))</f>
        <v/>
      </c>
      <c r="K898" t="str">
        <f>IF('Reported Performance Table'!E898="","",IF(J898="LUNA_CCT",VLOOKUP('Reported Performance Table'!E898,'Master List'!$B$45:$E$143,4,FALSE),"Reported_BUG"))</f>
        <v/>
      </c>
      <c r="L898" t="str">
        <f>IF('Reported Performance Table'!E898="","",IF(AND('Reported Performance Table'!$F898="Yes",OR('Reported Performance Table'!$E898='Master List'!$B$45,'Reported Performance Table'!$E898='Master List'!$B$46,'Reported Performance Table'!$E898='Master List'!$B$47,'Reported Performance Table'!$E898='Master List'!$B$49,'Reported Performance Table'!$E898='Master List'!$B$51,'Reported Performance Table'!$E898='Master List'!$B$115,'Reported Performance Table'!$E898='Master List'!$B$118,'Reported Performance Table'!$E898='Master List'!$B$142)),"LUNA_Dimming","Dimming_Capability_and_Range"))</f>
        <v/>
      </c>
      <c r="M898" s="100" t="e">
        <f>'Reported Performance Table'!#REF!</f>
        <v>#REF!</v>
      </c>
      <c r="N898" s="100" t="e">
        <f>'Reported Performance Table'!#REF!</f>
        <v>#REF!</v>
      </c>
      <c r="O898" s="100" t="e">
        <f>'Reported Performance Table'!#REF!</f>
        <v>#REF!</v>
      </c>
      <c r="P898" t="str">
        <f t="shared" si="27"/>
        <v>No</v>
      </c>
    </row>
    <row r="899" spans="1:16" x14ac:dyDescent="0.25">
      <c r="A899" s="54">
        <v>906</v>
      </c>
      <c r="B899" s="55"/>
      <c r="D899" s="21" t="e">
        <f>VLOOKUP('Reported Performance Table'!D899,'Master List'!$B$22:$C$41,2,FALSE)</f>
        <v>#N/A</v>
      </c>
      <c r="E899" t="e">
        <f>VLOOKUP('Reported Performance Table'!E899,'Master List'!$B$45:$C$143,2,FALSE)</f>
        <v>#N/A</v>
      </c>
      <c r="F899" t="e">
        <f>VLOOKUP('Reported Performance Table'!D899,'Master List'!$B$22:$D$42,3,FALSE)</f>
        <v>#N/A</v>
      </c>
      <c r="G899" s="92" t="e">
        <f>VLOOKUP('Reported Performance Table'!C899,'Master List'!$B$11:$D$19,3,FALSE)</f>
        <v>#N/A</v>
      </c>
      <c r="H899" t="e">
        <f t="shared" si="26"/>
        <v>#N/A</v>
      </c>
      <c r="I899" t="e">
        <f>IF(VLOOKUP('Reported Performance Table'!E899,'Master List'!$B$45:$D$143,3,FALSE)="","No",VLOOKUP('Reported Performance Table'!E899,'Master List'!$B$45:$D$143,3,FALSE))</f>
        <v>#N/A</v>
      </c>
      <c r="J899" s="164" t="str">
        <f>IF('Reported Performance Table'!E899="","",
  IF('Reported Performance Table'!F899="Yes",
   IF('Reported Performance Table'!G899="Premium","Premium_LUNA_CCT","LUNA_CCT"),
   IF('Reported Performance Table'!C899="Outdoor Luminaires",
    IF(OR('Reported Performance Table'!E899="Fuel Pump Canopy Luminaires",'Reported Performance Table'!E899="Sports Lighting"),
     IF('Reported Performance Table'!G899="Premium","Premium_Sports_and_Fuel_Pump_CCT", "Sports_and_Fuel_Pump_CCT"),
     IF('Reported Performance Table'!G899="Premium","Premium_Outdoor_CCT","Outdoor_CCT")),
    IF('Reported Performance Table'!G899="Premium","Premium_CCT","Reported_CCT"))))</f>
        <v/>
      </c>
      <c r="K899" t="str">
        <f>IF('Reported Performance Table'!E899="","",IF(J899="LUNA_CCT",VLOOKUP('Reported Performance Table'!E899,'Master List'!$B$45:$E$143,4,FALSE),"Reported_BUG"))</f>
        <v/>
      </c>
      <c r="L899" t="str">
        <f>IF('Reported Performance Table'!E899="","",IF(AND('Reported Performance Table'!$F899="Yes",OR('Reported Performance Table'!$E899='Master List'!$B$45,'Reported Performance Table'!$E899='Master List'!$B$46,'Reported Performance Table'!$E899='Master List'!$B$47,'Reported Performance Table'!$E899='Master List'!$B$49,'Reported Performance Table'!$E899='Master List'!$B$51,'Reported Performance Table'!$E899='Master List'!$B$115,'Reported Performance Table'!$E899='Master List'!$B$118,'Reported Performance Table'!$E899='Master List'!$B$142)),"LUNA_Dimming","Dimming_Capability_and_Range"))</f>
        <v/>
      </c>
      <c r="M899" s="100" t="e">
        <f>'Reported Performance Table'!#REF!</f>
        <v>#REF!</v>
      </c>
      <c r="N899" s="100" t="e">
        <f>'Reported Performance Table'!#REF!</f>
        <v>#REF!</v>
      </c>
      <c r="O899" s="100" t="e">
        <f>'Reported Performance Table'!#REF!</f>
        <v>#REF!</v>
      </c>
      <c r="P899" t="str">
        <f t="shared" si="27"/>
        <v>No</v>
      </c>
    </row>
    <row r="900" spans="1:16" x14ac:dyDescent="0.25">
      <c r="A900" s="54">
        <v>907</v>
      </c>
      <c r="B900" s="55"/>
      <c r="D900" s="21" t="e">
        <f>VLOOKUP('Reported Performance Table'!D900,'Master List'!$B$22:$C$41,2,FALSE)</f>
        <v>#N/A</v>
      </c>
      <c r="E900" t="e">
        <f>VLOOKUP('Reported Performance Table'!E900,'Master List'!$B$45:$C$143,2,FALSE)</f>
        <v>#N/A</v>
      </c>
      <c r="F900" t="e">
        <f>VLOOKUP('Reported Performance Table'!D900,'Master List'!$B$22:$D$42,3,FALSE)</f>
        <v>#N/A</v>
      </c>
      <c r="G900" s="92" t="e">
        <f>VLOOKUP('Reported Performance Table'!C900,'Master List'!$B$11:$D$19,3,FALSE)</f>
        <v>#N/A</v>
      </c>
      <c r="H900" t="e">
        <f t="shared" si="26"/>
        <v>#N/A</v>
      </c>
      <c r="I900" t="e">
        <f>IF(VLOOKUP('Reported Performance Table'!E900,'Master List'!$B$45:$D$143,3,FALSE)="","No",VLOOKUP('Reported Performance Table'!E900,'Master List'!$B$45:$D$143,3,FALSE))</f>
        <v>#N/A</v>
      </c>
      <c r="J900" s="164" t="str">
        <f>IF('Reported Performance Table'!E900="","",
  IF('Reported Performance Table'!F900="Yes",
   IF('Reported Performance Table'!G900="Premium","Premium_LUNA_CCT","LUNA_CCT"),
   IF('Reported Performance Table'!C900="Outdoor Luminaires",
    IF(OR('Reported Performance Table'!E900="Fuel Pump Canopy Luminaires",'Reported Performance Table'!E900="Sports Lighting"),
     IF('Reported Performance Table'!G900="Premium","Premium_Sports_and_Fuel_Pump_CCT", "Sports_and_Fuel_Pump_CCT"),
     IF('Reported Performance Table'!G900="Premium","Premium_Outdoor_CCT","Outdoor_CCT")),
    IF('Reported Performance Table'!G900="Premium","Premium_CCT","Reported_CCT"))))</f>
        <v/>
      </c>
      <c r="K900" t="str">
        <f>IF('Reported Performance Table'!E900="","",IF(J900="LUNA_CCT",VLOOKUP('Reported Performance Table'!E900,'Master List'!$B$45:$E$143,4,FALSE),"Reported_BUG"))</f>
        <v/>
      </c>
      <c r="L900" t="str">
        <f>IF('Reported Performance Table'!E900="","",IF(AND('Reported Performance Table'!$F900="Yes",OR('Reported Performance Table'!$E900='Master List'!$B$45,'Reported Performance Table'!$E900='Master List'!$B$46,'Reported Performance Table'!$E900='Master List'!$B$47,'Reported Performance Table'!$E900='Master List'!$B$49,'Reported Performance Table'!$E900='Master List'!$B$51,'Reported Performance Table'!$E900='Master List'!$B$115,'Reported Performance Table'!$E900='Master List'!$B$118,'Reported Performance Table'!$E900='Master List'!$B$142)),"LUNA_Dimming","Dimming_Capability_and_Range"))</f>
        <v/>
      </c>
      <c r="M900" s="100" t="e">
        <f>'Reported Performance Table'!#REF!</f>
        <v>#REF!</v>
      </c>
      <c r="N900" s="100" t="e">
        <f>'Reported Performance Table'!#REF!</f>
        <v>#REF!</v>
      </c>
      <c r="O900" s="100" t="e">
        <f>'Reported Performance Table'!#REF!</f>
        <v>#REF!</v>
      </c>
      <c r="P900" t="str">
        <f t="shared" si="27"/>
        <v>No</v>
      </c>
    </row>
    <row r="901" spans="1:16" x14ac:dyDescent="0.25">
      <c r="A901" s="54">
        <v>908</v>
      </c>
      <c r="B901" s="55"/>
      <c r="D901" s="21" t="e">
        <f>VLOOKUP('Reported Performance Table'!D901,'Master List'!$B$22:$C$41,2,FALSE)</f>
        <v>#N/A</v>
      </c>
      <c r="E901" t="e">
        <f>VLOOKUP('Reported Performance Table'!E901,'Master List'!$B$45:$C$143,2,FALSE)</f>
        <v>#N/A</v>
      </c>
      <c r="F901" t="e">
        <f>VLOOKUP('Reported Performance Table'!D901,'Master List'!$B$22:$D$42,3,FALSE)</f>
        <v>#N/A</v>
      </c>
      <c r="G901" s="92" t="e">
        <f>VLOOKUP('Reported Performance Table'!C901,'Master List'!$B$11:$D$19,3,FALSE)</f>
        <v>#N/A</v>
      </c>
      <c r="H901" t="e">
        <f t="shared" si="26"/>
        <v>#N/A</v>
      </c>
      <c r="I901" t="e">
        <f>IF(VLOOKUP('Reported Performance Table'!E901,'Master List'!$B$45:$D$143,3,FALSE)="","No",VLOOKUP('Reported Performance Table'!E901,'Master List'!$B$45:$D$143,3,FALSE))</f>
        <v>#N/A</v>
      </c>
      <c r="J901" s="164" t="str">
        <f>IF('Reported Performance Table'!E901="","",
  IF('Reported Performance Table'!F901="Yes",
   IF('Reported Performance Table'!G901="Premium","Premium_LUNA_CCT","LUNA_CCT"),
   IF('Reported Performance Table'!C901="Outdoor Luminaires",
    IF(OR('Reported Performance Table'!E901="Fuel Pump Canopy Luminaires",'Reported Performance Table'!E901="Sports Lighting"),
     IF('Reported Performance Table'!G901="Premium","Premium_Sports_and_Fuel_Pump_CCT", "Sports_and_Fuel_Pump_CCT"),
     IF('Reported Performance Table'!G901="Premium","Premium_Outdoor_CCT","Outdoor_CCT")),
    IF('Reported Performance Table'!G901="Premium","Premium_CCT","Reported_CCT"))))</f>
        <v/>
      </c>
      <c r="K901" t="str">
        <f>IF('Reported Performance Table'!E901="","",IF(J901="LUNA_CCT",VLOOKUP('Reported Performance Table'!E901,'Master List'!$B$45:$E$143,4,FALSE),"Reported_BUG"))</f>
        <v/>
      </c>
      <c r="L901" t="str">
        <f>IF('Reported Performance Table'!E901="","",IF(AND('Reported Performance Table'!$F901="Yes",OR('Reported Performance Table'!$E901='Master List'!$B$45,'Reported Performance Table'!$E901='Master List'!$B$46,'Reported Performance Table'!$E901='Master List'!$B$47,'Reported Performance Table'!$E901='Master List'!$B$49,'Reported Performance Table'!$E901='Master List'!$B$51,'Reported Performance Table'!$E901='Master List'!$B$115,'Reported Performance Table'!$E901='Master List'!$B$118,'Reported Performance Table'!$E901='Master List'!$B$142)),"LUNA_Dimming","Dimming_Capability_and_Range"))</f>
        <v/>
      </c>
      <c r="M901" s="100" t="e">
        <f>'Reported Performance Table'!#REF!</f>
        <v>#REF!</v>
      </c>
      <c r="N901" s="100" t="e">
        <f>'Reported Performance Table'!#REF!</f>
        <v>#REF!</v>
      </c>
      <c r="O901" s="100" t="e">
        <f>'Reported Performance Table'!#REF!</f>
        <v>#REF!</v>
      </c>
      <c r="P901" t="str">
        <f t="shared" si="27"/>
        <v>No</v>
      </c>
    </row>
    <row r="902" spans="1:16" x14ac:dyDescent="0.25">
      <c r="A902" s="54">
        <v>909</v>
      </c>
      <c r="B902" s="55"/>
      <c r="D902" s="21" t="e">
        <f>VLOOKUP('Reported Performance Table'!D902,'Master List'!$B$22:$C$41,2,FALSE)</f>
        <v>#N/A</v>
      </c>
      <c r="E902" t="e">
        <f>VLOOKUP('Reported Performance Table'!E902,'Master List'!$B$45:$C$143,2,FALSE)</f>
        <v>#N/A</v>
      </c>
      <c r="F902" t="e">
        <f>VLOOKUP('Reported Performance Table'!D902,'Master List'!$B$22:$D$42,3,FALSE)</f>
        <v>#N/A</v>
      </c>
      <c r="G902" s="92" t="e">
        <f>VLOOKUP('Reported Performance Table'!C902,'Master List'!$B$11:$D$19,3,FALSE)</f>
        <v>#N/A</v>
      </c>
      <c r="H902" t="e">
        <f t="shared" si="26"/>
        <v>#N/A</v>
      </c>
      <c r="I902" t="e">
        <f>IF(VLOOKUP('Reported Performance Table'!E902,'Master List'!$B$45:$D$143,3,FALSE)="","No",VLOOKUP('Reported Performance Table'!E902,'Master List'!$B$45:$D$143,3,FALSE))</f>
        <v>#N/A</v>
      </c>
      <c r="J902" s="164" t="str">
        <f>IF('Reported Performance Table'!E902="","",
  IF('Reported Performance Table'!F902="Yes",
   IF('Reported Performance Table'!G902="Premium","Premium_LUNA_CCT","LUNA_CCT"),
   IF('Reported Performance Table'!C902="Outdoor Luminaires",
    IF(OR('Reported Performance Table'!E902="Fuel Pump Canopy Luminaires",'Reported Performance Table'!E902="Sports Lighting"),
     IF('Reported Performance Table'!G902="Premium","Premium_Sports_and_Fuel_Pump_CCT", "Sports_and_Fuel_Pump_CCT"),
     IF('Reported Performance Table'!G902="Premium","Premium_Outdoor_CCT","Outdoor_CCT")),
    IF('Reported Performance Table'!G902="Premium","Premium_CCT","Reported_CCT"))))</f>
        <v/>
      </c>
      <c r="K902" t="str">
        <f>IF('Reported Performance Table'!E902="","",IF(J902="LUNA_CCT",VLOOKUP('Reported Performance Table'!E902,'Master List'!$B$45:$E$143,4,FALSE),"Reported_BUG"))</f>
        <v/>
      </c>
      <c r="L902" t="str">
        <f>IF('Reported Performance Table'!E902="","",IF(AND('Reported Performance Table'!$F902="Yes",OR('Reported Performance Table'!$E902='Master List'!$B$45,'Reported Performance Table'!$E902='Master List'!$B$46,'Reported Performance Table'!$E902='Master List'!$B$47,'Reported Performance Table'!$E902='Master List'!$B$49,'Reported Performance Table'!$E902='Master List'!$B$51,'Reported Performance Table'!$E902='Master List'!$B$115,'Reported Performance Table'!$E902='Master List'!$B$118,'Reported Performance Table'!$E902='Master List'!$B$142)),"LUNA_Dimming","Dimming_Capability_and_Range"))</f>
        <v/>
      </c>
      <c r="M902" s="100" t="e">
        <f>'Reported Performance Table'!#REF!</f>
        <v>#REF!</v>
      </c>
      <c r="N902" s="100" t="e">
        <f>'Reported Performance Table'!#REF!</f>
        <v>#REF!</v>
      </c>
      <c r="O902" s="100" t="e">
        <f>'Reported Performance Table'!#REF!</f>
        <v>#REF!</v>
      </c>
      <c r="P902" t="str">
        <f t="shared" si="27"/>
        <v>No</v>
      </c>
    </row>
    <row r="903" spans="1:16" x14ac:dyDescent="0.25">
      <c r="A903" s="54">
        <v>910</v>
      </c>
      <c r="B903" s="55"/>
      <c r="D903" s="21" t="e">
        <f>VLOOKUP('Reported Performance Table'!D903,'Master List'!$B$22:$C$41,2,FALSE)</f>
        <v>#N/A</v>
      </c>
      <c r="E903" t="e">
        <f>VLOOKUP('Reported Performance Table'!E903,'Master List'!$B$45:$C$143,2,FALSE)</f>
        <v>#N/A</v>
      </c>
      <c r="F903" t="e">
        <f>VLOOKUP('Reported Performance Table'!D903,'Master List'!$B$22:$D$42,3,FALSE)</f>
        <v>#N/A</v>
      </c>
      <c r="G903" s="92" t="e">
        <f>VLOOKUP('Reported Performance Table'!C903,'Master List'!$B$11:$D$19,3,FALSE)</f>
        <v>#N/A</v>
      </c>
      <c r="H903" t="e">
        <f t="shared" si="26"/>
        <v>#N/A</v>
      </c>
      <c r="I903" t="e">
        <f>IF(VLOOKUP('Reported Performance Table'!E903,'Master List'!$B$45:$D$143,3,FALSE)="","No",VLOOKUP('Reported Performance Table'!E903,'Master List'!$B$45:$D$143,3,FALSE))</f>
        <v>#N/A</v>
      </c>
      <c r="J903" s="164" t="str">
        <f>IF('Reported Performance Table'!E903="","",
  IF('Reported Performance Table'!F903="Yes",
   IF('Reported Performance Table'!G903="Premium","Premium_LUNA_CCT","LUNA_CCT"),
   IF('Reported Performance Table'!C903="Outdoor Luminaires",
    IF(OR('Reported Performance Table'!E903="Fuel Pump Canopy Luminaires",'Reported Performance Table'!E903="Sports Lighting"),
     IF('Reported Performance Table'!G903="Premium","Premium_Sports_and_Fuel_Pump_CCT", "Sports_and_Fuel_Pump_CCT"),
     IF('Reported Performance Table'!G903="Premium","Premium_Outdoor_CCT","Outdoor_CCT")),
    IF('Reported Performance Table'!G903="Premium","Premium_CCT","Reported_CCT"))))</f>
        <v/>
      </c>
      <c r="K903" t="str">
        <f>IF('Reported Performance Table'!E903="","",IF(J903="LUNA_CCT",VLOOKUP('Reported Performance Table'!E903,'Master List'!$B$45:$E$143,4,FALSE),"Reported_BUG"))</f>
        <v/>
      </c>
      <c r="L903" t="str">
        <f>IF('Reported Performance Table'!E903="","",IF(AND('Reported Performance Table'!$F903="Yes",OR('Reported Performance Table'!$E903='Master List'!$B$45,'Reported Performance Table'!$E903='Master List'!$B$46,'Reported Performance Table'!$E903='Master List'!$B$47,'Reported Performance Table'!$E903='Master List'!$B$49,'Reported Performance Table'!$E903='Master List'!$B$51,'Reported Performance Table'!$E903='Master List'!$B$115,'Reported Performance Table'!$E903='Master List'!$B$118,'Reported Performance Table'!$E903='Master List'!$B$142)),"LUNA_Dimming","Dimming_Capability_and_Range"))</f>
        <v/>
      </c>
      <c r="M903" s="100" t="e">
        <f>'Reported Performance Table'!#REF!</f>
        <v>#REF!</v>
      </c>
      <c r="N903" s="100" t="e">
        <f>'Reported Performance Table'!#REF!</f>
        <v>#REF!</v>
      </c>
      <c r="O903" s="100" t="e">
        <f>'Reported Performance Table'!#REF!</f>
        <v>#REF!</v>
      </c>
      <c r="P903" t="str">
        <f t="shared" si="27"/>
        <v>No</v>
      </c>
    </row>
    <row r="904" spans="1:16" x14ac:dyDescent="0.25">
      <c r="A904" s="54">
        <v>911</v>
      </c>
      <c r="B904" s="55"/>
      <c r="D904" s="21" t="e">
        <f>VLOOKUP('Reported Performance Table'!D904,'Master List'!$B$22:$C$41,2,FALSE)</f>
        <v>#N/A</v>
      </c>
      <c r="E904" t="e">
        <f>VLOOKUP('Reported Performance Table'!E904,'Master List'!$B$45:$C$143,2,FALSE)</f>
        <v>#N/A</v>
      </c>
      <c r="F904" t="e">
        <f>VLOOKUP('Reported Performance Table'!D904,'Master List'!$B$22:$D$42,3,FALSE)</f>
        <v>#N/A</v>
      </c>
      <c r="G904" s="92" t="e">
        <f>VLOOKUP('Reported Performance Table'!C904,'Master List'!$B$11:$D$19,3,FALSE)</f>
        <v>#N/A</v>
      </c>
      <c r="H904" t="e">
        <f t="shared" si="26"/>
        <v>#N/A</v>
      </c>
      <c r="I904" t="e">
        <f>IF(VLOOKUP('Reported Performance Table'!E904,'Master List'!$B$45:$D$143,3,FALSE)="","No",VLOOKUP('Reported Performance Table'!E904,'Master List'!$B$45:$D$143,3,FALSE))</f>
        <v>#N/A</v>
      </c>
      <c r="J904" s="164" t="str">
        <f>IF('Reported Performance Table'!E904="","",
  IF('Reported Performance Table'!F904="Yes",
   IF('Reported Performance Table'!G904="Premium","Premium_LUNA_CCT","LUNA_CCT"),
   IF('Reported Performance Table'!C904="Outdoor Luminaires",
    IF(OR('Reported Performance Table'!E904="Fuel Pump Canopy Luminaires",'Reported Performance Table'!E904="Sports Lighting"),
     IF('Reported Performance Table'!G904="Premium","Premium_Sports_and_Fuel_Pump_CCT", "Sports_and_Fuel_Pump_CCT"),
     IF('Reported Performance Table'!G904="Premium","Premium_Outdoor_CCT","Outdoor_CCT")),
    IF('Reported Performance Table'!G904="Premium","Premium_CCT","Reported_CCT"))))</f>
        <v/>
      </c>
      <c r="K904" t="str">
        <f>IF('Reported Performance Table'!E904="","",IF(J904="LUNA_CCT",VLOOKUP('Reported Performance Table'!E904,'Master List'!$B$45:$E$143,4,FALSE),"Reported_BUG"))</f>
        <v/>
      </c>
      <c r="L904" t="str">
        <f>IF('Reported Performance Table'!E904="","",IF(AND('Reported Performance Table'!$F904="Yes",OR('Reported Performance Table'!$E904='Master List'!$B$45,'Reported Performance Table'!$E904='Master List'!$B$46,'Reported Performance Table'!$E904='Master List'!$B$47,'Reported Performance Table'!$E904='Master List'!$B$49,'Reported Performance Table'!$E904='Master List'!$B$51,'Reported Performance Table'!$E904='Master List'!$B$115,'Reported Performance Table'!$E904='Master List'!$B$118,'Reported Performance Table'!$E904='Master List'!$B$142)),"LUNA_Dimming","Dimming_Capability_and_Range"))</f>
        <v/>
      </c>
      <c r="M904" s="100" t="e">
        <f>'Reported Performance Table'!#REF!</f>
        <v>#REF!</v>
      </c>
      <c r="N904" s="100" t="e">
        <f>'Reported Performance Table'!#REF!</f>
        <v>#REF!</v>
      </c>
      <c r="O904" s="100" t="e">
        <f>'Reported Performance Table'!#REF!</f>
        <v>#REF!</v>
      </c>
      <c r="P904" t="str">
        <f t="shared" si="27"/>
        <v>No</v>
      </c>
    </row>
    <row r="905" spans="1:16" x14ac:dyDescent="0.25">
      <c r="A905" s="54">
        <v>912</v>
      </c>
      <c r="B905" s="55"/>
      <c r="D905" s="21" t="e">
        <f>VLOOKUP('Reported Performance Table'!D905,'Master List'!$B$22:$C$41,2,FALSE)</f>
        <v>#N/A</v>
      </c>
      <c r="E905" t="e">
        <f>VLOOKUP('Reported Performance Table'!E905,'Master List'!$B$45:$C$143,2,FALSE)</f>
        <v>#N/A</v>
      </c>
      <c r="F905" t="e">
        <f>VLOOKUP('Reported Performance Table'!D905,'Master List'!$B$22:$D$42,3,FALSE)</f>
        <v>#N/A</v>
      </c>
      <c r="G905" s="92" t="e">
        <f>VLOOKUP('Reported Performance Table'!C905,'Master List'!$B$11:$D$19,3,FALSE)</f>
        <v>#N/A</v>
      </c>
      <c r="H905" t="e">
        <f t="shared" si="26"/>
        <v>#N/A</v>
      </c>
      <c r="I905" t="e">
        <f>IF(VLOOKUP('Reported Performance Table'!E905,'Master List'!$B$45:$D$143,3,FALSE)="","No",VLOOKUP('Reported Performance Table'!E905,'Master List'!$B$45:$D$143,3,FALSE))</f>
        <v>#N/A</v>
      </c>
      <c r="J905" s="164" t="str">
        <f>IF('Reported Performance Table'!E905="","",
  IF('Reported Performance Table'!F905="Yes",
   IF('Reported Performance Table'!G905="Premium","Premium_LUNA_CCT","LUNA_CCT"),
   IF('Reported Performance Table'!C905="Outdoor Luminaires",
    IF(OR('Reported Performance Table'!E905="Fuel Pump Canopy Luminaires",'Reported Performance Table'!E905="Sports Lighting"),
     IF('Reported Performance Table'!G905="Premium","Premium_Sports_and_Fuel_Pump_CCT", "Sports_and_Fuel_Pump_CCT"),
     IF('Reported Performance Table'!G905="Premium","Premium_Outdoor_CCT","Outdoor_CCT")),
    IF('Reported Performance Table'!G905="Premium","Premium_CCT","Reported_CCT"))))</f>
        <v/>
      </c>
      <c r="K905" t="str">
        <f>IF('Reported Performance Table'!E905="","",IF(J905="LUNA_CCT",VLOOKUP('Reported Performance Table'!E905,'Master List'!$B$45:$E$143,4,FALSE),"Reported_BUG"))</f>
        <v/>
      </c>
      <c r="L905" t="str">
        <f>IF('Reported Performance Table'!E905="","",IF(AND('Reported Performance Table'!$F905="Yes",OR('Reported Performance Table'!$E905='Master List'!$B$45,'Reported Performance Table'!$E905='Master List'!$B$46,'Reported Performance Table'!$E905='Master List'!$B$47,'Reported Performance Table'!$E905='Master List'!$B$49,'Reported Performance Table'!$E905='Master List'!$B$51,'Reported Performance Table'!$E905='Master List'!$B$115,'Reported Performance Table'!$E905='Master List'!$B$118,'Reported Performance Table'!$E905='Master List'!$B$142)),"LUNA_Dimming","Dimming_Capability_and_Range"))</f>
        <v/>
      </c>
      <c r="M905" s="100" t="e">
        <f>'Reported Performance Table'!#REF!</f>
        <v>#REF!</v>
      </c>
      <c r="N905" s="100" t="e">
        <f>'Reported Performance Table'!#REF!</f>
        <v>#REF!</v>
      </c>
      <c r="O905" s="100" t="e">
        <f>'Reported Performance Table'!#REF!</f>
        <v>#REF!</v>
      </c>
      <c r="P905" t="str">
        <f t="shared" si="27"/>
        <v>No</v>
      </c>
    </row>
    <row r="906" spans="1:16" x14ac:dyDescent="0.25">
      <c r="A906" s="54">
        <v>913</v>
      </c>
      <c r="B906" s="55"/>
      <c r="D906" s="21" t="e">
        <f>VLOOKUP('Reported Performance Table'!D906,'Master List'!$B$22:$C$41,2,FALSE)</f>
        <v>#N/A</v>
      </c>
      <c r="E906" t="e">
        <f>VLOOKUP('Reported Performance Table'!E906,'Master List'!$B$45:$C$143,2,FALSE)</f>
        <v>#N/A</v>
      </c>
      <c r="F906" t="e">
        <f>VLOOKUP('Reported Performance Table'!D906,'Master List'!$B$22:$D$42,3,FALSE)</f>
        <v>#N/A</v>
      </c>
      <c r="G906" s="92" t="e">
        <f>VLOOKUP('Reported Performance Table'!C906,'Master List'!$B$11:$D$19,3,FALSE)</f>
        <v>#N/A</v>
      </c>
      <c r="H906" t="e">
        <f t="shared" si="26"/>
        <v>#N/A</v>
      </c>
      <c r="I906" t="e">
        <f>IF(VLOOKUP('Reported Performance Table'!E906,'Master List'!$B$45:$D$143,3,FALSE)="","No",VLOOKUP('Reported Performance Table'!E906,'Master List'!$B$45:$D$143,3,FALSE))</f>
        <v>#N/A</v>
      </c>
      <c r="J906" s="164" t="str">
        <f>IF('Reported Performance Table'!E906="","",
  IF('Reported Performance Table'!F906="Yes",
   IF('Reported Performance Table'!G906="Premium","Premium_LUNA_CCT","LUNA_CCT"),
   IF('Reported Performance Table'!C906="Outdoor Luminaires",
    IF(OR('Reported Performance Table'!E906="Fuel Pump Canopy Luminaires",'Reported Performance Table'!E906="Sports Lighting"),
     IF('Reported Performance Table'!G906="Premium","Premium_Sports_and_Fuel_Pump_CCT", "Sports_and_Fuel_Pump_CCT"),
     IF('Reported Performance Table'!G906="Premium","Premium_Outdoor_CCT","Outdoor_CCT")),
    IF('Reported Performance Table'!G906="Premium","Premium_CCT","Reported_CCT"))))</f>
        <v/>
      </c>
      <c r="K906" t="str">
        <f>IF('Reported Performance Table'!E906="","",IF(J906="LUNA_CCT",VLOOKUP('Reported Performance Table'!E906,'Master List'!$B$45:$E$143,4,FALSE),"Reported_BUG"))</f>
        <v/>
      </c>
      <c r="L906" t="str">
        <f>IF('Reported Performance Table'!E906="","",IF(AND('Reported Performance Table'!$F906="Yes",OR('Reported Performance Table'!$E906='Master List'!$B$45,'Reported Performance Table'!$E906='Master List'!$B$46,'Reported Performance Table'!$E906='Master List'!$B$47,'Reported Performance Table'!$E906='Master List'!$B$49,'Reported Performance Table'!$E906='Master List'!$B$51,'Reported Performance Table'!$E906='Master List'!$B$115,'Reported Performance Table'!$E906='Master List'!$B$118,'Reported Performance Table'!$E906='Master List'!$B$142)),"LUNA_Dimming","Dimming_Capability_and_Range"))</f>
        <v/>
      </c>
      <c r="M906" s="100" t="e">
        <f>'Reported Performance Table'!#REF!</f>
        <v>#REF!</v>
      </c>
      <c r="N906" s="100" t="e">
        <f>'Reported Performance Table'!#REF!</f>
        <v>#REF!</v>
      </c>
      <c r="O906" s="100" t="e">
        <f>'Reported Performance Table'!#REF!</f>
        <v>#REF!</v>
      </c>
      <c r="P906" t="str">
        <f t="shared" si="27"/>
        <v>No</v>
      </c>
    </row>
    <row r="907" spans="1:16" x14ac:dyDescent="0.25">
      <c r="A907" s="54">
        <v>914</v>
      </c>
      <c r="B907" s="55"/>
      <c r="D907" s="21" t="e">
        <f>VLOOKUP('Reported Performance Table'!D907,'Master List'!$B$22:$C$41,2,FALSE)</f>
        <v>#N/A</v>
      </c>
      <c r="E907" t="e">
        <f>VLOOKUP('Reported Performance Table'!E907,'Master List'!$B$45:$C$143,2,FALSE)</f>
        <v>#N/A</v>
      </c>
      <c r="F907" t="e">
        <f>VLOOKUP('Reported Performance Table'!D907,'Master List'!$B$22:$D$42,3,FALSE)</f>
        <v>#N/A</v>
      </c>
      <c r="G907" s="92" t="e">
        <f>VLOOKUP('Reported Performance Table'!C907,'Master List'!$B$11:$D$19,3,FALSE)</f>
        <v>#N/A</v>
      </c>
      <c r="H907" t="e">
        <f t="shared" ref="H907:H970" si="28">CONCATENATE(F907,G907)</f>
        <v>#N/A</v>
      </c>
      <c r="I907" t="e">
        <f>IF(VLOOKUP('Reported Performance Table'!E907,'Master List'!$B$45:$D$143,3,FALSE)="","No",VLOOKUP('Reported Performance Table'!E907,'Master List'!$B$45:$D$143,3,FALSE))</f>
        <v>#N/A</v>
      </c>
      <c r="J907" s="164" t="str">
        <f>IF('Reported Performance Table'!E907="","",
  IF('Reported Performance Table'!F907="Yes",
   IF('Reported Performance Table'!G907="Premium","Premium_LUNA_CCT","LUNA_CCT"),
   IF('Reported Performance Table'!C907="Outdoor Luminaires",
    IF(OR('Reported Performance Table'!E907="Fuel Pump Canopy Luminaires",'Reported Performance Table'!E907="Sports Lighting"),
     IF('Reported Performance Table'!G907="Premium","Premium_Sports_and_Fuel_Pump_CCT", "Sports_and_Fuel_Pump_CCT"),
     IF('Reported Performance Table'!G907="Premium","Premium_Outdoor_CCT","Outdoor_CCT")),
    IF('Reported Performance Table'!G907="Premium","Premium_CCT","Reported_CCT"))))</f>
        <v/>
      </c>
      <c r="K907" t="str">
        <f>IF('Reported Performance Table'!E907="","",IF(J907="LUNA_CCT",VLOOKUP('Reported Performance Table'!E907,'Master List'!$B$45:$E$143,4,FALSE),"Reported_BUG"))</f>
        <v/>
      </c>
      <c r="L907" t="str">
        <f>IF('Reported Performance Table'!E907="","",IF(AND('Reported Performance Table'!$F907="Yes",OR('Reported Performance Table'!$E907='Master List'!$B$45,'Reported Performance Table'!$E907='Master List'!$B$46,'Reported Performance Table'!$E907='Master List'!$B$47,'Reported Performance Table'!$E907='Master List'!$B$49,'Reported Performance Table'!$E907='Master List'!$B$51,'Reported Performance Table'!$E907='Master List'!$B$115,'Reported Performance Table'!$E907='Master List'!$B$118,'Reported Performance Table'!$E907='Master List'!$B$142)),"LUNA_Dimming","Dimming_Capability_and_Range"))</f>
        <v/>
      </c>
      <c r="M907" s="100" t="e">
        <f>'Reported Performance Table'!#REF!</f>
        <v>#REF!</v>
      </c>
      <c r="N907" s="100" t="e">
        <f>'Reported Performance Table'!#REF!</f>
        <v>#REF!</v>
      </c>
      <c r="O907" s="100" t="e">
        <f>'Reported Performance Table'!#REF!</f>
        <v>#REF!</v>
      </c>
      <c r="P907" t="str">
        <f t="shared" si="27"/>
        <v>No</v>
      </c>
    </row>
    <row r="908" spans="1:16" x14ac:dyDescent="0.25">
      <c r="A908" s="54">
        <v>915</v>
      </c>
      <c r="B908" s="55"/>
      <c r="D908" s="21" t="e">
        <f>VLOOKUP('Reported Performance Table'!D908,'Master List'!$B$22:$C$41,2,FALSE)</f>
        <v>#N/A</v>
      </c>
      <c r="E908" t="e">
        <f>VLOOKUP('Reported Performance Table'!E908,'Master List'!$B$45:$C$143,2,FALSE)</f>
        <v>#N/A</v>
      </c>
      <c r="F908" t="e">
        <f>VLOOKUP('Reported Performance Table'!D908,'Master List'!$B$22:$D$42,3,FALSE)</f>
        <v>#N/A</v>
      </c>
      <c r="G908" s="92" t="e">
        <f>VLOOKUP('Reported Performance Table'!C908,'Master List'!$B$11:$D$19,3,FALSE)</f>
        <v>#N/A</v>
      </c>
      <c r="H908" t="e">
        <f t="shared" si="28"/>
        <v>#N/A</v>
      </c>
      <c r="I908" t="e">
        <f>IF(VLOOKUP('Reported Performance Table'!E908,'Master List'!$B$45:$D$143,3,FALSE)="","No",VLOOKUP('Reported Performance Table'!E908,'Master List'!$B$45:$D$143,3,FALSE))</f>
        <v>#N/A</v>
      </c>
      <c r="J908" s="164" t="str">
        <f>IF('Reported Performance Table'!E908="","",
  IF('Reported Performance Table'!F908="Yes",
   IF('Reported Performance Table'!G908="Premium","Premium_LUNA_CCT","LUNA_CCT"),
   IF('Reported Performance Table'!C908="Outdoor Luminaires",
    IF(OR('Reported Performance Table'!E908="Fuel Pump Canopy Luminaires",'Reported Performance Table'!E908="Sports Lighting"),
     IF('Reported Performance Table'!G908="Premium","Premium_Sports_and_Fuel_Pump_CCT", "Sports_and_Fuel_Pump_CCT"),
     IF('Reported Performance Table'!G908="Premium","Premium_Outdoor_CCT","Outdoor_CCT")),
    IF('Reported Performance Table'!G908="Premium","Premium_CCT","Reported_CCT"))))</f>
        <v/>
      </c>
      <c r="K908" t="str">
        <f>IF('Reported Performance Table'!E908="","",IF(J908="LUNA_CCT",VLOOKUP('Reported Performance Table'!E908,'Master List'!$B$45:$E$143,4,FALSE),"Reported_BUG"))</f>
        <v/>
      </c>
      <c r="L908" t="str">
        <f>IF('Reported Performance Table'!E908="","",IF(AND('Reported Performance Table'!$F908="Yes",OR('Reported Performance Table'!$E908='Master List'!$B$45,'Reported Performance Table'!$E908='Master List'!$B$46,'Reported Performance Table'!$E908='Master List'!$B$47,'Reported Performance Table'!$E908='Master List'!$B$49,'Reported Performance Table'!$E908='Master List'!$B$51,'Reported Performance Table'!$E908='Master List'!$B$115,'Reported Performance Table'!$E908='Master List'!$B$118,'Reported Performance Table'!$E908='Master List'!$B$142)),"LUNA_Dimming","Dimming_Capability_and_Range"))</f>
        <v/>
      </c>
      <c r="M908" s="100" t="e">
        <f>'Reported Performance Table'!#REF!</f>
        <v>#REF!</v>
      </c>
      <c r="N908" s="100" t="e">
        <f>'Reported Performance Table'!#REF!</f>
        <v>#REF!</v>
      </c>
      <c r="O908" s="100" t="e">
        <f>'Reported Performance Table'!#REF!</f>
        <v>#REF!</v>
      </c>
      <c r="P908" t="str">
        <f t="shared" ref="P908:P971" si="29">IF(COUNTIF(M908:O908,"Yes")=3,"Yes","No")</f>
        <v>No</v>
      </c>
    </row>
    <row r="909" spans="1:16" x14ac:dyDescent="0.25">
      <c r="A909" s="54">
        <v>916</v>
      </c>
      <c r="B909" s="55"/>
      <c r="D909" s="21" t="e">
        <f>VLOOKUP('Reported Performance Table'!D909,'Master List'!$B$22:$C$41,2,FALSE)</f>
        <v>#N/A</v>
      </c>
      <c r="E909" t="e">
        <f>VLOOKUP('Reported Performance Table'!E909,'Master List'!$B$45:$C$143,2,FALSE)</f>
        <v>#N/A</v>
      </c>
      <c r="F909" t="e">
        <f>VLOOKUP('Reported Performance Table'!D909,'Master List'!$B$22:$D$42,3,FALSE)</f>
        <v>#N/A</v>
      </c>
      <c r="G909" s="92" t="e">
        <f>VLOOKUP('Reported Performance Table'!C909,'Master List'!$B$11:$D$19,3,FALSE)</f>
        <v>#N/A</v>
      </c>
      <c r="H909" t="e">
        <f t="shared" si="28"/>
        <v>#N/A</v>
      </c>
      <c r="I909" t="e">
        <f>IF(VLOOKUP('Reported Performance Table'!E909,'Master List'!$B$45:$D$143,3,FALSE)="","No",VLOOKUP('Reported Performance Table'!E909,'Master List'!$B$45:$D$143,3,FALSE))</f>
        <v>#N/A</v>
      </c>
      <c r="J909" s="164" t="str">
        <f>IF('Reported Performance Table'!E909="","",
  IF('Reported Performance Table'!F909="Yes",
   IF('Reported Performance Table'!G909="Premium","Premium_LUNA_CCT","LUNA_CCT"),
   IF('Reported Performance Table'!C909="Outdoor Luminaires",
    IF(OR('Reported Performance Table'!E909="Fuel Pump Canopy Luminaires",'Reported Performance Table'!E909="Sports Lighting"),
     IF('Reported Performance Table'!G909="Premium","Premium_Sports_and_Fuel_Pump_CCT", "Sports_and_Fuel_Pump_CCT"),
     IF('Reported Performance Table'!G909="Premium","Premium_Outdoor_CCT","Outdoor_CCT")),
    IF('Reported Performance Table'!G909="Premium","Premium_CCT","Reported_CCT"))))</f>
        <v/>
      </c>
      <c r="K909" t="str">
        <f>IF('Reported Performance Table'!E909="","",IF(J909="LUNA_CCT",VLOOKUP('Reported Performance Table'!E909,'Master List'!$B$45:$E$143,4,FALSE),"Reported_BUG"))</f>
        <v/>
      </c>
      <c r="L909" t="str">
        <f>IF('Reported Performance Table'!E909="","",IF(AND('Reported Performance Table'!$F909="Yes",OR('Reported Performance Table'!$E909='Master List'!$B$45,'Reported Performance Table'!$E909='Master List'!$B$46,'Reported Performance Table'!$E909='Master List'!$B$47,'Reported Performance Table'!$E909='Master List'!$B$49,'Reported Performance Table'!$E909='Master List'!$B$51,'Reported Performance Table'!$E909='Master List'!$B$115,'Reported Performance Table'!$E909='Master List'!$B$118,'Reported Performance Table'!$E909='Master List'!$B$142)),"LUNA_Dimming","Dimming_Capability_and_Range"))</f>
        <v/>
      </c>
      <c r="M909" s="100" t="e">
        <f>'Reported Performance Table'!#REF!</f>
        <v>#REF!</v>
      </c>
      <c r="N909" s="100" t="e">
        <f>'Reported Performance Table'!#REF!</f>
        <v>#REF!</v>
      </c>
      <c r="O909" s="100" t="e">
        <f>'Reported Performance Table'!#REF!</f>
        <v>#REF!</v>
      </c>
      <c r="P909" t="str">
        <f t="shared" si="29"/>
        <v>No</v>
      </c>
    </row>
    <row r="910" spans="1:16" x14ac:dyDescent="0.25">
      <c r="A910" s="54">
        <v>917</v>
      </c>
      <c r="B910" s="55"/>
      <c r="D910" s="21" t="e">
        <f>VLOOKUP('Reported Performance Table'!D910,'Master List'!$B$22:$C$41,2,FALSE)</f>
        <v>#N/A</v>
      </c>
      <c r="E910" t="e">
        <f>VLOOKUP('Reported Performance Table'!E910,'Master List'!$B$45:$C$143,2,FALSE)</f>
        <v>#N/A</v>
      </c>
      <c r="F910" t="e">
        <f>VLOOKUP('Reported Performance Table'!D910,'Master List'!$B$22:$D$42,3,FALSE)</f>
        <v>#N/A</v>
      </c>
      <c r="G910" s="92" t="e">
        <f>VLOOKUP('Reported Performance Table'!C910,'Master List'!$B$11:$D$19,3,FALSE)</f>
        <v>#N/A</v>
      </c>
      <c r="H910" t="e">
        <f t="shared" si="28"/>
        <v>#N/A</v>
      </c>
      <c r="I910" t="e">
        <f>IF(VLOOKUP('Reported Performance Table'!E910,'Master List'!$B$45:$D$143,3,FALSE)="","No",VLOOKUP('Reported Performance Table'!E910,'Master List'!$B$45:$D$143,3,FALSE))</f>
        <v>#N/A</v>
      </c>
      <c r="J910" s="164" t="str">
        <f>IF('Reported Performance Table'!E910="","",
  IF('Reported Performance Table'!F910="Yes",
   IF('Reported Performance Table'!G910="Premium","Premium_LUNA_CCT","LUNA_CCT"),
   IF('Reported Performance Table'!C910="Outdoor Luminaires",
    IF(OR('Reported Performance Table'!E910="Fuel Pump Canopy Luminaires",'Reported Performance Table'!E910="Sports Lighting"),
     IF('Reported Performance Table'!G910="Premium","Premium_Sports_and_Fuel_Pump_CCT", "Sports_and_Fuel_Pump_CCT"),
     IF('Reported Performance Table'!G910="Premium","Premium_Outdoor_CCT","Outdoor_CCT")),
    IF('Reported Performance Table'!G910="Premium","Premium_CCT","Reported_CCT"))))</f>
        <v/>
      </c>
      <c r="K910" t="str">
        <f>IF('Reported Performance Table'!E910="","",IF(J910="LUNA_CCT",VLOOKUP('Reported Performance Table'!E910,'Master List'!$B$45:$E$143,4,FALSE),"Reported_BUG"))</f>
        <v/>
      </c>
      <c r="L910" t="str">
        <f>IF('Reported Performance Table'!E910="","",IF(AND('Reported Performance Table'!$F910="Yes",OR('Reported Performance Table'!$E910='Master List'!$B$45,'Reported Performance Table'!$E910='Master List'!$B$46,'Reported Performance Table'!$E910='Master List'!$B$47,'Reported Performance Table'!$E910='Master List'!$B$49,'Reported Performance Table'!$E910='Master List'!$B$51,'Reported Performance Table'!$E910='Master List'!$B$115,'Reported Performance Table'!$E910='Master List'!$B$118,'Reported Performance Table'!$E910='Master List'!$B$142)),"LUNA_Dimming","Dimming_Capability_and_Range"))</f>
        <v/>
      </c>
      <c r="M910" s="100" t="e">
        <f>'Reported Performance Table'!#REF!</f>
        <v>#REF!</v>
      </c>
      <c r="N910" s="100" t="e">
        <f>'Reported Performance Table'!#REF!</f>
        <v>#REF!</v>
      </c>
      <c r="O910" s="100" t="e">
        <f>'Reported Performance Table'!#REF!</f>
        <v>#REF!</v>
      </c>
      <c r="P910" t="str">
        <f t="shared" si="29"/>
        <v>No</v>
      </c>
    </row>
    <row r="911" spans="1:16" x14ac:dyDescent="0.25">
      <c r="A911" s="54">
        <v>918</v>
      </c>
      <c r="B911" s="55"/>
      <c r="D911" s="21" t="e">
        <f>VLOOKUP('Reported Performance Table'!D911,'Master List'!$B$22:$C$41,2,FALSE)</f>
        <v>#N/A</v>
      </c>
      <c r="E911" t="e">
        <f>VLOOKUP('Reported Performance Table'!E911,'Master List'!$B$45:$C$143,2,FALSE)</f>
        <v>#N/A</v>
      </c>
      <c r="F911" t="e">
        <f>VLOOKUP('Reported Performance Table'!D911,'Master List'!$B$22:$D$42,3,FALSE)</f>
        <v>#N/A</v>
      </c>
      <c r="G911" s="92" t="e">
        <f>VLOOKUP('Reported Performance Table'!C911,'Master List'!$B$11:$D$19,3,FALSE)</f>
        <v>#N/A</v>
      </c>
      <c r="H911" t="e">
        <f t="shared" si="28"/>
        <v>#N/A</v>
      </c>
      <c r="I911" t="e">
        <f>IF(VLOOKUP('Reported Performance Table'!E911,'Master List'!$B$45:$D$143,3,FALSE)="","No",VLOOKUP('Reported Performance Table'!E911,'Master List'!$B$45:$D$143,3,FALSE))</f>
        <v>#N/A</v>
      </c>
      <c r="J911" s="164" t="str">
        <f>IF('Reported Performance Table'!E911="","",
  IF('Reported Performance Table'!F911="Yes",
   IF('Reported Performance Table'!G911="Premium","Premium_LUNA_CCT","LUNA_CCT"),
   IF('Reported Performance Table'!C911="Outdoor Luminaires",
    IF(OR('Reported Performance Table'!E911="Fuel Pump Canopy Luminaires",'Reported Performance Table'!E911="Sports Lighting"),
     IF('Reported Performance Table'!G911="Premium","Premium_Sports_and_Fuel_Pump_CCT", "Sports_and_Fuel_Pump_CCT"),
     IF('Reported Performance Table'!G911="Premium","Premium_Outdoor_CCT","Outdoor_CCT")),
    IF('Reported Performance Table'!G911="Premium","Premium_CCT","Reported_CCT"))))</f>
        <v/>
      </c>
      <c r="K911" t="str">
        <f>IF('Reported Performance Table'!E911="","",IF(J911="LUNA_CCT",VLOOKUP('Reported Performance Table'!E911,'Master List'!$B$45:$E$143,4,FALSE),"Reported_BUG"))</f>
        <v/>
      </c>
      <c r="L911" t="str">
        <f>IF('Reported Performance Table'!E911="","",IF(AND('Reported Performance Table'!$F911="Yes",OR('Reported Performance Table'!$E911='Master List'!$B$45,'Reported Performance Table'!$E911='Master List'!$B$46,'Reported Performance Table'!$E911='Master List'!$B$47,'Reported Performance Table'!$E911='Master List'!$B$49,'Reported Performance Table'!$E911='Master List'!$B$51,'Reported Performance Table'!$E911='Master List'!$B$115,'Reported Performance Table'!$E911='Master List'!$B$118,'Reported Performance Table'!$E911='Master List'!$B$142)),"LUNA_Dimming","Dimming_Capability_and_Range"))</f>
        <v/>
      </c>
      <c r="M911" s="100" t="e">
        <f>'Reported Performance Table'!#REF!</f>
        <v>#REF!</v>
      </c>
      <c r="N911" s="100" t="e">
        <f>'Reported Performance Table'!#REF!</f>
        <v>#REF!</v>
      </c>
      <c r="O911" s="100" t="e">
        <f>'Reported Performance Table'!#REF!</f>
        <v>#REF!</v>
      </c>
      <c r="P911" t="str">
        <f t="shared" si="29"/>
        <v>No</v>
      </c>
    </row>
    <row r="912" spans="1:16" x14ac:dyDescent="0.25">
      <c r="A912" s="54">
        <v>919</v>
      </c>
      <c r="B912" s="55"/>
      <c r="D912" s="21" t="e">
        <f>VLOOKUP('Reported Performance Table'!D912,'Master List'!$B$22:$C$41,2,FALSE)</f>
        <v>#N/A</v>
      </c>
      <c r="E912" t="e">
        <f>VLOOKUP('Reported Performance Table'!E912,'Master List'!$B$45:$C$143,2,FALSE)</f>
        <v>#N/A</v>
      </c>
      <c r="F912" t="e">
        <f>VLOOKUP('Reported Performance Table'!D912,'Master List'!$B$22:$D$42,3,FALSE)</f>
        <v>#N/A</v>
      </c>
      <c r="G912" s="92" t="e">
        <f>VLOOKUP('Reported Performance Table'!C912,'Master List'!$B$11:$D$19,3,FALSE)</f>
        <v>#N/A</v>
      </c>
      <c r="H912" t="e">
        <f t="shared" si="28"/>
        <v>#N/A</v>
      </c>
      <c r="I912" t="e">
        <f>IF(VLOOKUP('Reported Performance Table'!E912,'Master List'!$B$45:$D$143,3,FALSE)="","No",VLOOKUP('Reported Performance Table'!E912,'Master List'!$B$45:$D$143,3,FALSE))</f>
        <v>#N/A</v>
      </c>
      <c r="J912" s="164" t="str">
        <f>IF('Reported Performance Table'!E912="","",
  IF('Reported Performance Table'!F912="Yes",
   IF('Reported Performance Table'!G912="Premium","Premium_LUNA_CCT","LUNA_CCT"),
   IF('Reported Performance Table'!C912="Outdoor Luminaires",
    IF(OR('Reported Performance Table'!E912="Fuel Pump Canopy Luminaires",'Reported Performance Table'!E912="Sports Lighting"),
     IF('Reported Performance Table'!G912="Premium","Premium_Sports_and_Fuel_Pump_CCT", "Sports_and_Fuel_Pump_CCT"),
     IF('Reported Performance Table'!G912="Premium","Premium_Outdoor_CCT","Outdoor_CCT")),
    IF('Reported Performance Table'!G912="Premium","Premium_CCT","Reported_CCT"))))</f>
        <v/>
      </c>
      <c r="K912" t="str">
        <f>IF('Reported Performance Table'!E912="","",IF(J912="LUNA_CCT",VLOOKUP('Reported Performance Table'!E912,'Master List'!$B$45:$E$143,4,FALSE),"Reported_BUG"))</f>
        <v/>
      </c>
      <c r="L912" t="str">
        <f>IF('Reported Performance Table'!E912="","",IF(AND('Reported Performance Table'!$F912="Yes",OR('Reported Performance Table'!$E912='Master List'!$B$45,'Reported Performance Table'!$E912='Master List'!$B$46,'Reported Performance Table'!$E912='Master List'!$B$47,'Reported Performance Table'!$E912='Master List'!$B$49,'Reported Performance Table'!$E912='Master List'!$B$51,'Reported Performance Table'!$E912='Master List'!$B$115,'Reported Performance Table'!$E912='Master List'!$B$118,'Reported Performance Table'!$E912='Master List'!$B$142)),"LUNA_Dimming","Dimming_Capability_and_Range"))</f>
        <v/>
      </c>
      <c r="M912" s="100" t="e">
        <f>'Reported Performance Table'!#REF!</f>
        <v>#REF!</v>
      </c>
      <c r="N912" s="100" t="e">
        <f>'Reported Performance Table'!#REF!</f>
        <v>#REF!</v>
      </c>
      <c r="O912" s="100" t="e">
        <f>'Reported Performance Table'!#REF!</f>
        <v>#REF!</v>
      </c>
      <c r="P912" t="str">
        <f t="shared" si="29"/>
        <v>No</v>
      </c>
    </row>
    <row r="913" spans="1:16" x14ac:dyDescent="0.25">
      <c r="A913" s="54">
        <v>920</v>
      </c>
      <c r="B913" s="55"/>
      <c r="D913" s="21" t="e">
        <f>VLOOKUP('Reported Performance Table'!D913,'Master List'!$B$22:$C$41,2,FALSE)</f>
        <v>#N/A</v>
      </c>
      <c r="E913" t="e">
        <f>VLOOKUP('Reported Performance Table'!E913,'Master List'!$B$45:$C$143,2,FALSE)</f>
        <v>#N/A</v>
      </c>
      <c r="F913" t="e">
        <f>VLOOKUP('Reported Performance Table'!D913,'Master List'!$B$22:$D$42,3,FALSE)</f>
        <v>#N/A</v>
      </c>
      <c r="G913" s="92" t="e">
        <f>VLOOKUP('Reported Performance Table'!C913,'Master List'!$B$11:$D$19,3,FALSE)</f>
        <v>#N/A</v>
      </c>
      <c r="H913" t="e">
        <f t="shared" si="28"/>
        <v>#N/A</v>
      </c>
      <c r="I913" t="e">
        <f>IF(VLOOKUP('Reported Performance Table'!E913,'Master List'!$B$45:$D$143,3,FALSE)="","No",VLOOKUP('Reported Performance Table'!E913,'Master List'!$B$45:$D$143,3,FALSE))</f>
        <v>#N/A</v>
      </c>
      <c r="J913" s="164" t="str">
        <f>IF('Reported Performance Table'!E913="","",
  IF('Reported Performance Table'!F913="Yes",
   IF('Reported Performance Table'!G913="Premium","Premium_LUNA_CCT","LUNA_CCT"),
   IF('Reported Performance Table'!C913="Outdoor Luminaires",
    IF(OR('Reported Performance Table'!E913="Fuel Pump Canopy Luminaires",'Reported Performance Table'!E913="Sports Lighting"),
     IF('Reported Performance Table'!G913="Premium","Premium_Sports_and_Fuel_Pump_CCT", "Sports_and_Fuel_Pump_CCT"),
     IF('Reported Performance Table'!G913="Premium","Premium_Outdoor_CCT","Outdoor_CCT")),
    IF('Reported Performance Table'!G913="Premium","Premium_CCT","Reported_CCT"))))</f>
        <v/>
      </c>
      <c r="K913" t="str">
        <f>IF('Reported Performance Table'!E913="","",IF(J913="LUNA_CCT",VLOOKUP('Reported Performance Table'!E913,'Master List'!$B$45:$E$143,4,FALSE),"Reported_BUG"))</f>
        <v/>
      </c>
      <c r="L913" t="str">
        <f>IF('Reported Performance Table'!E913="","",IF(AND('Reported Performance Table'!$F913="Yes",OR('Reported Performance Table'!$E913='Master List'!$B$45,'Reported Performance Table'!$E913='Master List'!$B$46,'Reported Performance Table'!$E913='Master List'!$B$47,'Reported Performance Table'!$E913='Master List'!$B$49,'Reported Performance Table'!$E913='Master List'!$B$51,'Reported Performance Table'!$E913='Master List'!$B$115,'Reported Performance Table'!$E913='Master List'!$B$118,'Reported Performance Table'!$E913='Master List'!$B$142)),"LUNA_Dimming","Dimming_Capability_and_Range"))</f>
        <v/>
      </c>
      <c r="M913" s="100" t="e">
        <f>'Reported Performance Table'!#REF!</f>
        <v>#REF!</v>
      </c>
      <c r="N913" s="100" t="e">
        <f>'Reported Performance Table'!#REF!</f>
        <v>#REF!</v>
      </c>
      <c r="O913" s="100" t="e">
        <f>'Reported Performance Table'!#REF!</f>
        <v>#REF!</v>
      </c>
      <c r="P913" t="str">
        <f t="shared" si="29"/>
        <v>No</v>
      </c>
    </row>
    <row r="914" spans="1:16" x14ac:dyDescent="0.25">
      <c r="A914" s="54">
        <v>921</v>
      </c>
      <c r="B914" s="55"/>
      <c r="D914" s="21" t="e">
        <f>VLOOKUP('Reported Performance Table'!D914,'Master List'!$B$22:$C$41,2,FALSE)</f>
        <v>#N/A</v>
      </c>
      <c r="E914" t="e">
        <f>VLOOKUP('Reported Performance Table'!E914,'Master List'!$B$45:$C$143,2,FALSE)</f>
        <v>#N/A</v>
      </c>
      <c r="F914" t="e">
        <f>VLOOKUP('Reported Performance Table'!D914,'Master List'!$B$22:$D$42,3,FALSE)</f>
        <v>#N/A</v>
      </c>
      <c r="G914" s="92" t="e">
        <f>VLOOKUP('Reported Performance Table'!C914,'Master List'!$B$11:$D$19,3,FALSE)</f>
        <v>#N/A</v>
      </c>
      <c r="H914" t="e">
        <f t="shared" si="28"/>
        <v>#N/A</v>
      </c>
      <c r="I914" t="e">
        <f>IF(VLOOKUP('Reported Performance Table'!E914,'Master List'!$B$45:$D$143,3,FALSE)="","No",VLOOKUP('Reported Performance Table'!E914,'Master List'!$B$45:$D$143,3,FALSE))</f>
        <v>#N/A</v>
      </c>
      <c r="J914" s="164" t="str">
        <f>IF('Reported Performance Table'!E914="","",
  IF('Reported Performance Table'!F914="Yes",
   IF('Reported Performance Table'!G914="Premium","Premium_LUNA_CCT","LUNA_CCT"),
   IF('Reported Performance Table'!C914="Outdoor Luminaires",
    IF(OR('Reported Performance Table'!E914="Fuel Pump Canopy Luminaires",'Reported Performance Table'!E914="Sports Lighting"),
     IF('Reported Performance Table'!G914="Premium","Premium_Sports_and_Fuel_Pump_CCT", "Sports_and_Fuel_Pump_CCT"),
     IF('Reported Performance Table'!G914="Premium","Premium_Outdoor_CCT","Outdoor_CCT")),
    IF('Reported Performance Table'!G914="Premium","Premium_CCT","Reported_CCT"))))</f>
        <v/>
      </c>
      <c r="K914" t="str">
        <f>IF('Reported Performance Table'!E914="","",IF(J914="LUNA_CCT",VLOOKUP('Reported Performance Table'!E914,'Master List'!$B$45:$E$143,4,FALSE),"Reported_BUG"))</f>
        <v/>
      </c>
      <c r="L914" t="str">
        <f>IF('Reported Performance Table'!E914="","",IF(AND('Reported Performance Table'!$F914="Yes",OR('Reported Performance Table'!$E914='Master List'!$B$45,'Reported Performance Table'!$E914='Master List'!$B$46,'Reported Performance Table'!$E914='Master List'!$B$47,'Reported Performance Table'!$E914='Master List'!$B$49,'Reported Performance Table'!$E914='Master List'!$B$51,'Reported Performance Table'!$E914='Master List'!$B$115,'Reported Performance Table'!$E914='Master List'!$B$118,'Reported Performance Table'!$E914='Master List'!$B$142)),"LUNA_Dimming","Dimming_Capability_and_Range"))</f>
        <v/>
      </c>
      <c r="M914" s="100" t="e">
        <f>'Reported Performance Table'!#REF!</f>
        <v>#REF!</v>
      </c>
      <c r="N914" s="100" t="e">
        <f>'Reported Performance Table'!#REF!</f>
        <v>#REF!</v>
      </c>
      <c r="O914" s="100" t="e">
        <f>'Reported Performance Table'!#REF!</f>
        <v>#REF!</v>
      </c>
      <c r="P914" t="str">
        <f t="shared" si="29"/>
        <v>No</v>
      </c>
    </row>
    <row r="915" spans="1:16" x14ac:dyDescent="0.25">
      <c r="A915" s="54">
        <v>922</v>
      </c>
      <c r="B915" s="55"/>
      <c r="D915" s="21" t="e">
        <f>VLOOKUP('Reported Performance Table'!D915,'Master List'!$B$22:$C$41,2,FALSE)</f>
        <v>#N/A</v>
      </c>
      <c r="E915" t="e">
        <f>VLOOKUP('Reported Performance Table'!E915,'Master List'!$B$45:$C$143,2,FALSE)</f>
        <v>#N/A</v>
      </c>
      <c r="F915" t="e">
        <f>VLOOKUP('Reported Performance Table'!D915,'Master List'!$B$22:$D$42,3,FALSE)</f>
        <v>#N/A</v>
      </c>
      <c r="G915" s="92" t="e">
        <f>VLOOKUP('Reported Performance Table'!C915,'Master List'!$B$11:$D$19,3,FALSE)</f>
        <v>#N/A</v>
      </c>
      <c r="H915" t="e">
        <f t="shared" si="28"/>
        <v>#N/A</v>
      </c>
      <c r="I915" t="e">
        <f>IF(VLOOKUP('Reported Performance Table'!E915,'Master List'!$B$45:$D$143,3,FALSE)="","No",VLOOKUP('Reported Performance Table'!E915,'Master List'!$B$45:$D$143,3,FALSE))</f>
        <v>#N/A</v>
      </c>
      <c r="J915" s="164" t="str">
        <f>IF('Reported Performance Table'!E915="","",
  IF('Reported Performance Table'!F915="Yes",
   IF('Reported Performance Table'!G915="Premium","Premium_LUNA_CCT","LUNA_CCT"),
   IF('Reported Performance Table'!C915="Outdoor Luminaires",
    IF(OR('Reported Performance Table'!E915="Fuel Pump Canopy Luminaires",'Reported Performance Table'!E915="Sports Lighting"),
     IF('Reported Performance Table'!G915="Premium","Premium_Sports_and_Fuel_Pump_CCT", "Sports_and_Fuel_Pump_CCT"),
     IF('Reported Performance Table'!G915="Premium","Premium_Outdoor_CCT","Outdoor_CCT")),
    IF('Reported Performance Table'!G915="Premium","Premium_CCT","Reported_CCT"))))</f>
        <v/>
      </c>
      <c r="K915" t="str">
        <f>IF('Reported Performance Table'!E915="","",IF(J915="LUNA_CCT",VLOOKUP('Reported Performance Table'!E915,'Master List'!$B$45:$E$143,4,FALSE),"Reported_BUG"))</f>
        <v/>
      </c>
      <c r="L915" t="str">
        <f>IF('Reported Performance Table'!E915="","",IF(AND('Reported Performance Table'!$F915="Yes",OR('Reported Performance Table'!$E915='Master List'!$B$45,'Reported Performance Table'!$E915='Master List'!$B$46,'Reported Performance Table'!$E915='Master List'!$B$47,'Reported Performance Table'!$E915='Master List'!$B$49,'Reported Performance Table'!$E915='Master List'!$B$51,'Reported Performance Table'!$E915='Master List'!$B$115,'Reported Performance Table'!$E915='Master List'!$B$118,'Reported Performance Table'!$E915='Master List'!$B$142)),"LUNA_Dimming","Dimming_Capability_and_Range"))</f>
        <v/>
      </c>
      <c r="M915" s="100" t="e">
        <f>'Reported Performance Table'!#REF!</f>
        <v>#REF!</v>
      </c>
      <c r="N915" s="100" t="e">
        <f>'Reported Performance Table'!#REF!</f>
        <v>#REF!</v>
      </c>
      <c r="O915" s="100" t="e">
        <f>'Reported Performance Table'!#REF!</f>
        <v>#REF!</v>
      </c>
      <c r="P915" t="str">
        <f t="shared" si="29"/>
        <v>No</v>
      </c>
    </row>
    <row r="916" spans="1:16" x14ac:dyDescent="0.25">
      <c r="A916" s="54">
        <v>923</v>
      </c>
      <c r="B916" s="55"/>
      <c r="D916" s="21" t="e">
        <f>VLOOKUP('Reported Performance Table'!D916,'Master List'!$B$22:$C$41,2,FALSE)</f>
        <v>#N/A</v>
      </c>
      <c r="E916" t="e">
        <f>VLOOKUP('Reported Performance Table'!E916,'Master List'!$B$45:$C$143,2,FALSE)</f>
        <v>#N/A</v>
      </c>
      <c r="F916" t="e">
        <f>VLOOKUP('Reported Performance Table'!D916,'Master List'!$B$22:$D$42,3,FALSE)</f>
        <v>#N/A</v>
      </c>
      <c r="G916" s="92" t="e">
        <f>VLOOKUP('Reported Performance Table'!C916,'Master List'!$B$11:$D$19,3,FALSE)</f>
        <v>#N/A</v>
      </c>
      <c r="H916" t="e">
        <f t="shared" si="28"/>
        <v>#N/A</v>
      </c>
      <c r="I916" t="e">
        <f>IF(VLOOKUP('Reported Performance Table'!E916,'Master List'!$B$45:$D$143,3,FALSE)="","No",VLOOKUP('Reported Performance Table'!E916,'Master List'!$B$45:$D$143,3,FALSE))</f>
        <v>#N/A</v>
      </c>
      <c r="J916" s="164" t="str">
        <f>IF('Reported Performance Table'!E916="","",
  IF('Reported Performance Table'!F916="Yes",
   IF('Reported Performance Table'!G916="Premium","Premium_LUNA_CCT","LUNA_CCT"),
   IF('Reported Performance Table'!C916="Outdoor Luminaires",
    IF(OR('Reported Performance Table'!E916="Fuel Pump Canopy Luminaires",'Reported Performance Table'!E916="Sports Lighting"),
     IF('Reported Performance Table'!G916="Premium","Premium_Sports_and_Fuel_Pump_CCT", "Sports_and_Fuel_Pump_CCT"),
     IF('Reported Performance Table'!G916="Premium","Premium_Outdoor_CCT","Outdoor_CCT")),
    IF('Reported Performance Table'!G916="Premium","Premium_CCT","Reported_CCT"))))</f>
        <v/>
      </c>
      <c r="K916" t="str">
        <f>IF('Reported Performance Table'!E916="","",IF(J916="LUNA_CCT",VLOOKUP('Reported Performance Table'!E916,'Master List'!$B$45:$E$143,4,FALSE),"Reported_BUG"))</f>
        <v/>
      </c>
      <c r="L916" t="str">
        <f>IF('Reported Performance Table'!E916="","",IF(AND('Reported Performance Table'!$F916="Yes",OR('Reported Performance Table'!$E916='Master List'!$B$45,'Reported Performance Table'!$E916='Master List'!$B$46,'Reported Performance Table'!$E916='Master List'!$B$47,'Reported Performance Table'!$E916='Master List'!$B$49,'Reported Performance Table'!$E916='Master List'!$B$51,'Reported Performance Table'!$E916='Master List'!$B$115,'Reported Performance Table'!$E916='Master List'!$B$118,'Reported Performance Table'!$E916='Master List'!$B$142)),"LUNA_Dimming","Dimming_Capability_and_Range"))</f>
        <v/>
      </c>
      <c r="M916" s="100" t="e">
        <f>'Reported Performance Table'!#REF!</f>
        <v>#REF!</v>
      </c>
      <c r="N916" s="100" t="e">
        <f>'Reported Performance Table'!#REF!</f>
        <v>#REF!</v>
      </c>
      <c r="O916" s="100" t="e">
        <f>'Reported Performance Table'!#REF!</f>
        <v>#REF!</v>
      </c>
      <c r="P916" t="str">
        <f t="shared" si="29"/>
        <v>No</v>
      </c>
    </row>
    <row r="917" spans="1:16" x14ac:dyDescent="0.25">
      <c r="A917" s="54">
        <v>924</v>
      </c>
      <c r="B917" s="55"/>
      <c r="D917" s="21" t="e">
        <f>VLOOKUP('Reported Performance Table'!D917,'Master List'!$B$22:$C$41,2,FALSE)</f>
        <v>#N/A</v>
      </c>
      <c r="E917" t="e">
        <f>VLOOKUP('Reported Performance Table'!E917,'Master List'!$B$45:$C$143,2,FALSE)</f>
        <v>#N/A</v>
      </c>
      <c r="F917" t="e">
        <f>VLOOKUP('Reported Performance Table'!D917,'Master List'!$B$22:$D$42,3,FALSE)</f>
        <v>#N/A</v>
      </c>
      <c r="G917" s="92" t="e">
        <f>VLOOKUP('Reported Performance Table'!C917,'Master List'!$B$11:$D$19,3,FALSE)</f>
        <v>#N/A</v>
      </c>
      <c r="H917" t="e">
        <f t="shared" si="28"/>
        <v>#N/A</v>
      </c>
      <c r="I917" t="e">
        <f>IF(VLOOKUP('Reported Performance Table'!E917,'Master List'!$B$45:$D$143,3,FALSE)="","No",VLOOKUP('Reported Performance Table'!E917,'Master List'!$B$45:$D$143,3,FALSE))</f>
        <v>#N/A</v>
      </c>
      <c r="J917" s="164" t="str">
        <f>IF('Reported Performance Table'!E917="","",
  IF('Reported Performance Table'!F917="Yes",
   IF('Reported Performance Table'!G917="Premium","Premium_LUNA_CCT","LUNA_CCT"),
   IF('Reported Performance Table'!C917="Outdoor Luminaires",
    IF(OR('Reported Performance Table'!E917="Fuel Pump Canopy Luminaires",'Reported Performance Table'!E917="Sports Lighting"),
     IF('Reported Performance Table'!G917="Premium","Premium_Sports_and_Fuel_Pump_CCT", "Sports_and_Fuel_Pump_CCT"),
     IF('Reported Performance Table'!G917="Premium","Premium_Outdoor_CCT","Outdoor_CCT")),
    IF('Reported Performance Table'!G917="Premium","Premium_CCT","Reported_CCT"))))</f>
        <v/>
      </c>
      <c r="K917" t="str">
        <f>IF('Reported Performance Table'!E917="","",IF(J917="LUNA_CCT",VLOOKUP('Reported Performance Table'!E917,'Master List'!$B$45:$E$143,4,FALSE),"Reported_BUG"))</f>
        <v/>
      </c>
      <c r="L917" t="str">
        <f>IF('Reported Performance Table'!E917="","",IF(AND('Reported Performance Table'!$F917="Yes",OR('Reported Performance Table'!$E917='Master List'!$B$45,'Reported Performance Table'!$E917='Master List'!$B$46,'Reported Performance Table'!$E917='Master List'!$B$47,'Reported Performance Table'!$E917='Master List'!$B$49,'Reported Performance Table'!$E917='Master List'!$B$51,'Reported Performance Table'!$E917='Master List'!$B$115,'Reported Performance Table'!$E917='Master List'!$B$118,'Reported Performance Table'!$E917='Master List'!$B$142)),"LUNA_Dimming","Dimming_Capability_and_Range"))</f>
        <v/>
      </c>
      <c r="M917" s="100" t="e">
        <f>'Reported Performance Table'!#REF!</f>
        <v>#REF!</v>
      </c>
      <c r="N917" s="100" t="e">
        <f>'Reported Performance Table'!#REF!</f>
        <v>#REF!</v>
      </c>
      <c r="O917" s="100" t="e">
        <f>'Reported Performance Table'!#REF!</f>
        <v>#REF!</v>
      </c>
      <c r="P917" t="str">
        <f t="shared" si="29"/>
        <v>No</v>
      </c>
    </row>
    <row r="918" spans="1:16" x14ac:dyDescent="0.25">
      <c r="A918" s="54">
        <v>925</v>
      </c>
      <c r="B918" s="55"/>
      <c r="D918" s="21" t="e">
        <f>VLOOKUP('Reported Performance Table'!D918,'Master List'!$B$22:$C$41,2,FALSE)</f>
        <v>#N/A</v>
      </c>
      <c r="E918" t="e">
        <f>VLOOKUP('Reported Performance Table'!E918,'Master List'!$B$45:$C$143,2,FALSE)</f>
        <v>#N/A</v>
      </c>
      <c r="F918" t="e">
        <f>VLOOKUP('Reported Performance Table'!D918,'Master List'!$B$22:$D$42,3,FALSE)</f>
        <v>#N/A</v>
      </c>
      <c r="G918" s="92" t="e">
        <f>VLOOKUP('Reported Performance Table'!C918,'Master List'!$B$11:$D$19,3,FALSE)</f>
        <v>#N/A</v>
      </c>
      <c r="H918" t="e">
        <f t="shared" si="28"/>
        <v>#N/A</v>
      </c>
      <c r="I918" t="e">
        <f>IF(VLOOKUP('Reported Performance Table'!E918,'Master List'!$B$45:$D$143,3,FALSE)="","No",VLOOKUP('Reported Performance Table'!E918,'Master List'!$B$45:$D$143,3,FALSE))</f>
        <v>#N/A</v>
      </c>
      <c r="J918" s="164" t="str">
        <f>IF('Reported Performance Table'!E918="","",
  IF('Reported Performance Table'!F918="Yes",
   IF('Reported Performance Table'!G918="Premium","Premium_LUNA_CCT","LUNA_CCT"),
   IF('Reported Performance Table'!C918="Outdoor Luminaires",
    IF(OR('Reported Performance Table'!E918="Fuel Pump Canopy Luminaires",'Reported Performance Table'!E918="Sports Lighting"),
     IF('Reported Performance Table'!G918="Premium","Premium_Sports_and_Fuel_Pump_CCT", "Sports_and_Fuel_Pump_CCT"),
     IF('Reported Performance Table'!G918="Premium","Premium_Outdoor_CCT","Outdoor_CCT")),
    IF('Reported Performance Table'!G918="Premium","Premium_CCT","Reported_CCT"))))</f>
        <v/>
      </c>
      <c r="K918" t="str">
        <f>IF('Reported Performance Table'!E918="","",IF(J918="LUNA_CCT",VLOOKUP('Reported Performance Table'!E918,'Master List'!$B$45:$E$143,4,FALSE),"Reported_BUG"))</f>
        <v/>
      </c>
      <c r="L918" t="str">
        <f>IF('Reported Performance Table'!E918="","",IF(AND('Reported Performance Table'!$F918="Yes",OR('Reported Performance Table'!$E918='Master List'!$B$45,'Reported Performance Table'!$E918='Master List'!$B$46,'Reported Performance Table'!$E918='Master List'!$B$47,'Reported Performance Table'!$E918='Master List'!$B$49,'Reported Performance Table'!$E918='Master List'!$B$51,'Reported Performance Table'!$E918='Master List'!$B$115,'Reported Performance Table'!$E918='Master List'!$B$118,'Reported Performance Table'!$E918='Master List'!$B$142)),"LUNA_Dimming","Dimming_Capability_and_Range"))</f>
        <v/>
      </c>
      <c r="M918" s="100" t="e">
        <f>'Reported Performance Table'!#REF!</f>
        <v>#REF!</v>
      </c>
      <c r="N918" s="100" t="e">
        <f>'Reported Performance Table'!#REF!</f>
        <v>#REF!</v>
      </c>
      <c r="O918" s="100" t="e">
        <f>'Reported Performance Table'!#REF!</f>
        <v>#REF!</v>
      </c>
      <c r="P918" t="str">
        <f t="shared" si="29"/>
        <v>No</v>
      </c>
    </row>
    <row r="919" spans="1:16" x14ac:dyDescent="0.25">
      <c r="A919" s="54">
        <v>926</v>
      </c>
      <c r="B919" s="55"/>
      <c r="D919" s="21" t="e">
        <f>VLOOKUP('Reported Performance Table'!D919,'Master List'!$B$22:$C$41,2,FALSE)</f>
        <v>#N/A</v>
      </c>
      <c r="E919" t="e">
        <f>VLOOKUP('Reported Performance Table'!E919,'Master List'!$B$45:$C$143,2,FALSE)</f>
        <v>#N/A</v>
      </c>
      <c r="F919" t="e">
        <f>VLOOKUP('Reported Performance Table'!D919,'Master List'!$B$22:$D$42,3,FALSE)</f>
        <v>#N/A</v>
      </c>
      <c r="G919" s="92" t="e">
        <f>VLOOKUP('Reported Performance Table'!C919,'Master List'!$B$11:$D$19,3,FALSE)</f>
        <v>#N/A</v>
      </c>
      <c r="H919" t="e">
        <f t="shared" si="28"/>
        <v>#N/A</v>
      </c>
      <c r="I919" t="e">
        <f>IF(VLOOKUP('Reported Performance Table'!E919,'Master List'!$B$45:$D$143,3,FALSE)="","No",VLOOKUP('Reported Performance Table'!E919,'Master List'!$B$45:$D$143,3,FALSE))</f>
        <v>#N/A</v>
      </c>
      <c r="J919" s="164" t="str">
        <f>IF('Reported Performance Table'!E919="","",
  IF('Reported Performance Table'!F919="Yes",
   IF('Reported Performance Table'!G919="Premium","Premium_LUNA_CCT","LUNA_CCT"),
   IF('Reported Performance Table'!C919="Outdoor Luminaires",
    IF(OR('Reported Performance Table'!E919="Fuel Pump Canopy Luminaires",'Reported Performance Table'!E919="Sports Lighting"),
     IF('Reported Performance Table'!G919="Premium","Premium_Sports_and_Fuel_Pump_CCT", "Sports_and_Fuel_Pump_CCT"),
     IF('Reported Performance Table'!G919="Premium","Premium_Outdoor_CCT","Outdoor_CCT")),
    IF('Reported Performance Table'!G919="Premium","Premium_CCT","Reported_CCT"))))</f>
        <v/>
      </c>
      <c r="K919" t="str">
        <f>IF('Reported Performance Table'!E919="","",IF(J919="LUNA_CCT",VLOOKUP('Reported Performance Table'!E919,'Master List'!$B$45:$E$143,4,FALSE),"Reported_BUG"))</f>
        <v/>
      </c>
      <c r="L919" t="str">
        <f>IF('Reported Performance Table'!E919="","",IF(AND('Reported Performance Table'!$F919="Yes",OR('Reported Performance Table'!$E919='Master List'!$B$45,'Reported Performance Table'!$E919='Master List'!$B$46,'Reported Performance Table'!$E919='Master List'!$B$47,'Reported Performance Table'!$E919='Master List'!$B$49,'Reported Performance Table'!$E919='Master List'!$B$51,'Reported Performance Table'!$E919='Master List'!$B$115,'Reported Performance Table'!$E919='Master List'!$B$118,'Reported Performance Table'!$E919='Master List'!$B$142)),"LUNA_Dimming","Dimming_Capability_and_Range"))</f>
        <v/>
      </c>
      <c r="M919" s="100" t="e">
        <f>'Reported Performance Table'!#REF!</f>
        <v>#REF!</v>
      </c>
      <c r="N919" s="100" t="e">
        <f>'Reported Performance Table'!#REF!</f>
        <v>#REF!</v>
      </c>
      <c r="O919" s="100" t="e">
        <f>'Reported Performance Table'!#REF!</f>
        <v>#REF!</v>
      </c>
      <c r="P919" t="str">
        <f t="shared" si="29"/>
        <v>No</v>
      </c>
    </row>
    <row r="920" spans="1:16" x14ac:dyDescent="0.25">
      <c r="A920" s="54">
        <v>927</v>
      </c>
      <c r="B920" s="55"/>
      <c r="D920" s="21" t="e">
        <f>VLOOKUP('Reported Performance Table'!D920,'Master List'!$B$22:$C$41,2,FALSE)</f>
        <v>#N/A</v>
      </c>
      <c r="E920" t="e">
        <f>VLOOKUP('Reported Performance Table'!E920,'Master List'!$B$45:$C$143,2,FALSE)</f>
        <v>#N/A</v>
      </c>
      <c r="F920" t="e">
        <f>VLOOKUP('Reported Performance Table'!D920,'Master List'!$B$22:$D$42,3,FALSE)</f>
        <v>#N/A</v>
      </c>
      <c r="G920" s="92" t="e">
        <f>VLOOKUP('Reported Performance Table'!C920,'Master List'!$B$11:$D$19,3,FALSE)</f>
        <v>#N/A</v>
      </c>
      <c r="H920" t="e">
        <f t="shared" si="28"/>
        <v>#N/A</v>
      </c>
      <c r="I920" t="e">
        <f>IF(VLOOKUP('Reported Performance Table'!E920,'Master List'!$B$45:$D$143,3,FALSE)="","No",VLOOKUP('Reported Performance Table'!E920,'Master List'!$B$45:$D$143,3,FALSE))</f>
        <v>#N/A</v>
      </c>
      <c r="J920" s="164" t="str">
        <f>IF('Reported Performance Table'!E920="","",
  IF('Reported Performance Table'!F920="Yes",
   IF('Reported Performance Table'!G920="Premium","Premium_LUNA_CCT","LUNA_CCT"),
   IF('Reported Performance Table'!C920="Outdoor Luminaires",
    IF(OR('Reported Performance Table'!E920="Fuel Pump Canopy Luminaires",'Reported Performance Table'!E920="Sports Lighting"),
     IF('Reported Performance Table'!G920="Premium","Premium_Sports_and_Fuel_Pump_CCT", "Sports_and_Fuel_Pump_CCT"),
     IF('Reported Performance Table'!G920="Premium","Premium_Outdoor_CCT","Outdoor_CCT")),
    IF('Reported Performance Table'!G920="Premium","Premium_CCT","Reported_CCT"))))</f>
        <v/>
      </c>
      <c r="K920" t="str">
        <f>IF('Reported Performance Table'!E920="","",IF(J920="LUNA_CCT",VLOOKUP('Reported Performance Table'!E920,'Master List'!$B$45:$E$143,4,FALSE),"Reported_BUG"))</f>
        <v/>
      </c>
      <c r="L920" t="str">
        <f>IF('Reported Performance Table'!E920="","",IF(AND('Reported Performance Table'!$F920="Yes",OR('Reported Performance Table'!$E920='Master List'!$B$45,'Reported Performance Table'!$E920='Master List'!$B$46,'Reported Performance Table'!$E920='Master List'!$B$47,'Reported Performance Table'!$E920='Master List'!$B$49,'Reported Performance Table'!$E920='Master List'!$B$51,'Reported Performance Table'!$E920='Master List'!$B$115,'Reported Performance Table'!$E920='Master List'!$B$118,'Reported Performance Table'!$E920='Master List'!$B$142)),"LUNA_Dimming","Dimming_Capability_and_Range"))</f>
        <v/>
      </c>
      <c r="M920" s="100" t="e">
        <f>'Reported Performance Table'!#REF!</f>
        <v>#REF!</v>
      </c>
      <c r="N920" s="100" t="e">
        <f>'Reported Performance Table'!#REF!</f>
        <v>#REF!</v>
      </c>
      <c r="O920" s="100" t="e">
        <f>'Reported Performance Table'!#REF!</f>
        <v>#REF!</v>
      </c>
      <c r="P920" t="str">
        <f t="shared" si="29"/>
        <v>No</v>
      </c>
    </row>
    <row r="921" spans="1:16" x14ac:dyDescent="0.25">
      <c r="A921" s="54">
        <v>928</v>
      </c>
      <c r="B921" s="55"/>
      <c r="D921" s="21" t="e">
        <f>VLOOKUP('Reported Performance Table'!D921,'Master List'!$B$22:$C$41,2,FALSE)</f>
        <v>#N/A</v>
      </c>
      <c r="E921" t="e">
        <f>VLOOKUP('Reported Performance Table'!E921,'Master List'!$B$45:$C$143,2,FALSE)</f>
        <v>#N/A</v>
      </c>
      <c r="F921" t="e">
        <f>VLOOKUP('Reported Performance Table'!D921,'Master List'!$B$22:$D$42,3,FALSE)</f>
        <v>#N/A</v>
      </c>
      <c r="G921" s="92" t="e">
        <f>VLOOKUP('Reported Performance Table'!C921,'Master List'!$B$11:$D$19,3,FALSE)</f>
        <v>#N/A</v>
      </c>
      <c r="H921" t="e">
        <f t="shared" si="28"/>
        <v>#N/A</v>
      </c>
      <c r="I921" t="e">
        <f>IF(VLOOKUP('Reported Performance Table'!E921,'Master List'!$B$45:$D$143,3,FALSE)="","No",VLOOKUP('Reported Performance Table'!E921,'Master List'!$B$45:$D$143,3,FALSE))</f>
        <v>#N/A</v>
      </c>
      <c r="J921" s="164" t="str">
        <f>IF('Reported Performance Table'!E921="","",
  IF('Reported Performance Table'!F921="Yes",
   IF('Reported Performance Table'!G921="Premium","Premium_LUNA_CCT","LUNA_CCT"),
   IF('Reported Performance Table'!C921="Outdoor Luminaires",
    IF(OR('Reported Performance Table'!E921="Fuel Pump Canopy Luminaires",'Reported Performance Table'!E921="Sports Lighting"),
     IF('Reported Performance Table'!G921="Premium","Premium_Sports_and_Fuel_Pump_CCT", "Sports_and_Fuel_Pump_CCT"),
     IF('Reported Performance Table'!G921="Premium","Premium_Outdoor_CCT","Outdoor_CCT")),
    IF('Reported Performance Table'!G921="Premium","Premium_CCT","Reported_CCT"))))</f>
        <v/>
      </c>
      <c r="K921" t="str">
        <f>IF('Reported Performance Table'!E921="","",IF(J921="LUNA_CCT",VLOOKUP('Reported Performance Table'!E921,'Master List'!$B$45:$E$143,4,FALSE),"Reported_BUG"))</f>
        <v/>
      </c>
      <c r="L921" t="str">
        <f>IF('Reported Performance Table'!E921="","",IF(AND('Reported Performance Table'!$F921="Yes",OR('Reported Performance Table'!$E921='Master List'!$B$45,'Reported Performance Table'!$E921='Master List'!$B$46,'Reported Performance Table'!$E921='Master List'!$B$47,'Reported Performance Table'!$E921='Master List'!$B$49,'Reported Performance Table'!$E921='Master List'!$B$51,'Reported Performance Table'!$E921='Master List'!$B$115,'Reported Performance Table'!$E921='Master List'!$B$118,'Reported Performance Table'!$E921='Master List'!$B$142)),"LUNA_Dimming","Dimming_Capability_and_Range"))</f>
        <v/>
      </c>
      <c r="M921" s="100" t="e">
        <f>'Reported Performance Table'!#REF!</f>
        <v>#REF!</v>
      </c>
      <c r="N921" s="100" t="e">
        <f>'Reported Performance Table'!#REF!</f>
        <v>#REF!</v>
      </c>
      <c r="O921" s="100" t="e">
        <f>'Reported Performance Table'!#REF!</f>
        <v>#REF!</v>
      </c>
      <c r="P921" t="str">
        <f t="shared" si="29"/>
        <v>No</v>
      </c>
    </row>
    <row r="922" spans="1:16" x14ac:dyDescent="0.25">
      <c r="A922" s="54">
        <v>929</v>
      </c>
      <c r="B922" s="55"/>
      <c r="D922" s="21" t="e">
        <f>VLOOKUP('Reported Performance Table'!D922,'Master List'!$B$22:$C$41,2,FALSE)</f>
        <v>#N/A</v>
      </c>
      <c r="E922" t="e">
        <f>VLOOKUP('Reported Performance Table'!E922,'Master List'!$B$45:$C$143,2,FALSE)</f>
        <v>#N/A</v>
      </c>
      <c r="F922" t="e">
        <f>VLOOKUP('Reported Performance Table'!D922,'Master List'!$B$22:$D$42,3,FALSE)</f>
        <v>#N/A</v>
      </c>
      <c r="G922" s="92" t="e">
        <f>VLOOKUP('Reported Performance Table'!C922,'Master List'!$B$11:$D$19,3,FALSE)</f>
        <v>#N/A</v>
      </c>
      <c r="H922" t="e">
        <f t="shared" si="28"/>
        <v>#N/A</v>
      </c>
      <c r="I922" t="e">
        <f>IF(VLOOKUP('Reported Performance Table'!E922,'Master List'!$B$45:$D$143,3,FALSE)="","No",VLOOKUP('Reported Performance Table'!E922,'Master List'!$B$45:$D$143,3,FALSE))</f>
        <v>#N/A</v>
      </c>
      <c r="J922" s="164" t="str">
        <f>IF('Reported Performance Table'!E922="","",
  IF('Reported Performance Table'!F922="Yes",
   IF('Reported Performance Table'!G922="Premium","Premium_LUNA_CCT","LUNA_CCT"),
   IF('Reported Performance Table'!C922="Outdoor Luminaires",
    IF(OR('Reported Performance Table'!E922="Fuel Pump Canopy Luminaires",'Reported Performance Table'!E922="Sports Lighting"),
     IF('Reported Performance Table'!G922="Premium","Premium_Sports_and_Fuel_Pump_CCT", "Sports_and_Fuel_Pump_CCT"),
     IF('Reported Performance Table'!G922="Premium","Premium_Outdoor_CCT","Outdoor_CCT")),
    IF('Reported Performance Table'!G922="Premium","Premium_CCT","Reported_CCT"))))</f>
        <v/>
      </c>
      <c r="K922" t="str">
        <f>IF('Reported Performance Table'!E922="","",IF(J922="LUNA_CCT",VLOOKUP('Reported Performance Table'!E922,'Master List'!$B$45:$E$143,4,FALSE),"Reported_BUG"))</f>
        <v/>
      </c>
      <c r="L922" t="str">
        <f>IF('Reported Performance Table'!E922="","",IF(AND('Reported Performance Table'!$F922="Yes",OR('Reported Performance Table'!$E922='Master List'!$B$45,'Reported Performance Table'!$E922='Master List'!$B$46,'Reported Performance Table'!$E922='Master List'!$B$47,'Reported Performance Table'!$E922='Master List'!$B$49,'Reported Performance Table'!$E922='Master List'!$B$51,'Reported Performance Table'!$E922='Master List'!$B$115,'Reported Performance Table'!$E922='Master List'!$B$118,'Reported Performance Table'!$E922='Master List'!$B$142)),"LUNA_Dimming","Dimming_Capability_and_Range"))</f>
        <v/>
      </c>
      <c r="M922" s="100" t="e">
        <f>'Reported Performance Table'!#REF!</f>
        <v>#REF!</v>
      </c>
      <c r="N922" s="100" t="e">
        <f>'Reported Performance Table'!#REF!</f>
        <v>#REF!</v>
      </c>
      <c r="O922" s="100" t="e">
        <f>'Reported Performance Table'!#REF!</f>
        <v>#REF!</v>
      </c>
      <c r="P922" t="str">
        <f t="shared" si="29"/>
        <v>No</v>
      </c>
    </row>
    <row r="923" spans="1:16" x14ac:dyDescent="0.25">
      <c r="A923" s="54">
        <v>930</v>
      </c>
      <c r="B923" s="55"/>
      <c r="D923" s="21" t="e">
        <f>VLOOKUP('Reported Performance Table'!D923,'Master List'!$B$22:$C$41,2,FALSE)</f>
        <v>#N/A</v>
      </c>
      <c r="E923" t="e">
        <f>VLOOKUP('Reported Performance Table'!E923,'Master List'!$B$45:$C$143,2,FALSE)</f>
        <v>#N/A</v>
      </c>
      <c r="F923" t="e">
        <f>VLOOKUP('Reported Performance Table'!D923,'Master List'!$B$22:$D$42,3,FALSE)</f>
        <v>#N/A</v>
      </c>
      <c r="G923" s="92" t="e">
        <f>VLOOKUP('Reported Performance Table'!C923,'Master List'!$B$11:$D$19,3,FALSE)</f>
        <v>#N/A</v>
      </c>
      <c r="H923" t="e">
        <f t="shared" si="28"/>
        <v>#N/A</v>
      </c>
      <c r="I923" t="e">
        <f>IF(VLOOKUP('Reported Performance Table'!E923,'Master List'!$B$45:$D$143,3,FALSE)="","No",VLOOKUP('Reported Performance Table'!E923,'Master List'!$B$45:$D$143,3,FALSE))</f>
        <v>#N/A</v>
      </c>
      <c r="J923" s="164" t="str">
        <f>IF('Reported Performance Table'!E923="","",
  IF('Reported Performance Table'!F923="Yes",
   IF('Reported Performance Table'!G923="Premium","Premium_LUNA_CCT","LUNA_CCT"),
   IF('Reported Performance Table'!C923="Outdoor Luminaires",
    IF(OR('Reported Performance Table'!E923="Fuel Pump Canopy Luminaires",'Reported Performance Table'!E923="Sports Lighting"),
     IF('Reported Performance Table'!G923="Premium","Premium_Sports_and_Fuel_Pump_CCT", "Sports_and_Fuel_Pump_CCT"),
     IF('Reported Performance Table'!G923="Premium","Premium_Outdoor_CCT","Outdoor_CCT")),
    IF('Reported Performance Table'!G923="Premium","Premium_CCT","Reported_CCT"))))</f>
        <v/>
      </c>
      <c r="K923" t="str">
        <f>IF('Reported Performance Table'!E923="","",IF(J923="LUNA_CCT",VLOOKUP('Reported Performance Table'!E923,'Master List'!$B$45:$E$143,4,FALSE),"Reported_BUG"))</f>
        <v/>
      </c>
      <c r="L923" t="str">
        <f>IF('Reported Performance Table'!E923="","",IF(AND('Reported Performance Table'!$F923="Yes",OR('Reported Performance Table'!$E923='Master List'!$B$45,'Reported Performance Table'!$E923='Master List'!$B$46,'Reported Performance Table'!$E923='Master List'!$B$47,'Reported Performance Table'!$E923='Master List'!$B$49,'Reported Performance Table'!$E923='Master List'!$B$51,'Reported Performance Table'!$E923='Master List'!$B$115,'Reported Performance Table'!$E923='Master List'!$B$118,'Reported Performance Table'!$E923='Master List'!$B$142)),"LUNA_Dimming","Dimming_Capability_and_Range"))</f>
        <v/>
      </c>
      <c r="M923" s="100" t="e">
        <f>'Reported Performance Table'!#REF!</f>
        <v>#REF!</v>
      </c>
      <c r="N923" s="100" t="e">
        <f>'Reported Performance Table'!#REF!</f>
        <v>#REF!</v>
      </c>
      <c r="O923" s="100" t="e">
        <f>'Reported Performance Table'!#REF!</f>
        <v>#REF!</v>
      </c>
      <c r="P923" t="str">
        <f t="shared" si="29"/>
        <v>No</v>
      </c>
    </row>
    <row r="924" spans="1:16" x14ac:dyDescent="0.25">
      <c r="A924" s="54">
        <v>931</v>
      </c>
      <c r="B924" s="55"/>
      <c r="D924" s="21" t="e">
        <f>VLOOKUP('Reported Performance Table'!D924,'Master List'!$B$22:$C$41,2,FALSE)</f>
        <v>#N/A</v>
      </c>
      <c r="E924" t="e">
        <f>VLOOKUP('Reported Performance Table'!E924,'Master List'!$B$45:$C$143,2,FALSE)</f>
        <v>#N/A</v>
      </c>
      <c r="F924" t="e">
        <f>VLOOKUP('Reported Performance Table'!D924,'Master List'!$B$22:$D$42,3,FALSE)</f>
        <v>#N/A</v>
      </c>
      <c r="G924" s="92" t="e">
        <f>VLOOKUP('Reported Performance Table'!C924,'Master List'!$B$11:$D$19,3,FALSE)</f>
        <v>#N/A</v>
      </c>
      <c r="H924" t="e">
        <f t="shared" si="28"/>
        <v>#N/A</v>
      </c>
      <c r="I924" t="e">
        <f>IF(VLOOKUP('Reported Performance Table'!E924,'Master List'!$B$45:$D$143,3,FALSE)="","No",VLOOKUP('Reported Performance Table'!E924,'Master List'!$B$45:$D$143,3,FALSE))</f>
        <v>#N/A</v>
      </c>
      <c r="J924" s="164" t="str">
        <f>IF('Reported Performance Table'!E924="","",
  IF('Reported Performance Table'!F924="Yes",
   IF('Reported Performance Table'!G924="Premium","Premium_LUNA_CCT","LUNA_CCT"),
   IF('Reported Performance Table'!C924="Outdoor Luminaires",
    IF(OR('Reported Performance Table'!E924="Fuel Pump Canopy Luminaires",'Reported Performance Table'!E924="Sports Lighting"),
     IF('Reported Performance Table'!G924="Premium","Premium_Sports_and_Fuel_Pump_CCT", "Sports_and_Fuel_Pump_CCT"),
     IF('Reported Performance Table'!G924="Premium","Premium_Outdoor_CCT","Outdoor_CCT")),
    IF('Reported Performance Table'!G924="Premium","Premium_CCT","Reported_CCT"))))</f>
        <v/>
      </c>
      <c r="K924" t="str">
        <f>IF('Reported Performance Table'!E924="","",IF(J924="LUNA_CCT",VLOOKUP('Reported Performance Table'!E924,'Master List'!$B$45:$E$143,4,FALSE),"Reported_BUG"))</f>
        <v/>
      </c>
      <c r="L924" t="str">
        <f>IF('Reported Performance Table'!E924="","",IF(AND('Reported Performance Table'!$F924="Yes",OR('Reported Performance Table'!$E924='Master List'!$B$45,'Reported Performance Table'!$E924='Master List'!$B$46,'Reported Performance Table'!$E924='Master List'!$B$47,'Reported Performance Table'!$E924='Master List'!$B$49,'Reported Performance Table'!$E924='Master List'!$B$51,'Reported Performance Table'!$E924='Master List'!$B$115,'Reported Performance Table'!$E924='Master List'!$B$118,'Reported Performance Table'!$E924='Master List'!$B$142)),"LUNA_Dimming","Dimming_Capability_and_Range"))</f>
        <v/>
      </c>
      <c r="M924" s="100" t="e">
        <f>'Reported Performance Table'!#REF!</f>
        <v>#REF!</v>
      </c>
      <c r="N924" s="100" t="e">
        <f>'Reported Performance Table'!#REF!</f>
        <v>#REF!</v>
      </c>
      <c r="O924" s="100" t="e">
        <f>'Reported Performance Table'!#REF!</f>
        <v>#REF!</v>
      </c>
      <c r="P924" t="str">
        <f t="shared" si="29"/>
        <v>No</v>
      </c>
    </row>
    <row r="925" spans="1:16" x14ac:dyDescent="0.25">
      <c r="A925" s="54">
        <v>932</v>
      </c>
      <c r="B925" s="55"/>
      <c r="D925" s="21" t="e">
        <f>VLOOKUP('Reported Performance Table'!D925,'Master List'!$B$22:$C$41,2,FALSE)</f>
        <v>#N/A</v>
      </c>
      <c r="E925" t="e">
        <f>VLOOKUP('Reported Performance Table'!E925,'Master List'!$B$45:$C$143,2,FALSE)</f>
        <v>#N/A</v>
      </c>
      <c r="F925" t="e">
        <f>VLOOKUP('Reported Performance Table'!D925,'Master List'!$B$22:$D$42,3,FALSE)</f>
        <v>#N/A</v>
      </c>
      <c r="G925" s="92" t="e">
        <f>VLOOKUP('Reported Performance Table'!C925,'Master List'!$B$11:$D$19,3,FALSE)</f>
        <v>#N/A</v>
      </c>
      <c r="H925" t="e">
        <f t="shared" si="28"/>
        <v>#N/A</v>
      </c>
      <c r="I925" t="e">
        <f>IF(VLOOKUP('Reported Performance Table'!E925,'Master List'!$B$45:$D$143,3,FALSE)="","No",VLOOKUP('Reported Performance Table'!E925,'Master List'!$B$45:$D$143,3,FALSE))</f>
        <v>#N/A</v>
      </c>
      <c r="J925" s="164" t="str">
        <f>IF('Reported Performance Table'!E925="","",
  IF('Reported Performance Table'!F925="Yes",
   IF('Reported Performance Table'!G925="Premium","Premium_LUNA_CCT","LUNA_CCT"),
   IF('Reported Performance Table'!C925="Outdoor Luminaires",
    IF(OR('Reported Performance Table'!E925="Fuel Pump Canopy Luminaires",'Reported Performance Table'!E925="Sports Lighting"),
     IF('Reported Performance Table'!G925="Premium","Premium_Sports_and_Fuel_Pump_CCT", "Sports_and_Fuel_Pump_CCT"),
     IF('Reported Performance Table'!G925="Premium","Premium_Outdoor_CCT","Outdoor_CCT")),
    IF('Reported Performance Table'!G925="Premium","Premium_CCT","Reported_CCT"))))</f>
        <v/>
      </c>
      <c r="K925" t="str">
        <f>IF('Reported Performance Table'!E925="","",IF(J925="LUNA_CCT",VLOOKUP('Reported Performance Table'!E925,'Master List'!$B$45:$E$143,4,FALSE),"Reported_BUG"))</f>
        <v/>
      </c>
      <c r="L925" t="str">
        <f>IF('Reported Performance Table'!E925="","",IF(AND('Reported Performance Table'!$F925="Yes",OR('Reported Performance Table'!$E925='Master List'!$B$45,'Reported Performance Table'!$E925='Master List'!$B$46,'Reported Performance Table'!$E925='Master List'!$B$47,'Reported Performance Table'!$E925='Master List'!$B$49,'Reported Performance Table'!$E925='Master List'!$B$51,'Reported Performance Table'!$E925='Master List'!$B$115,'Reported Performance Table'!$E925='Master List'!$B$118,'Reported Performance Table'!$E925='Master List'!$B$142)),"LUNA_Dimming","Dimming_Capability_and_Range"))</f>
        <v/>
      </c>
      <c r="M925" s="100" t="e">
        <f>'Reported Performance Table'!#REF!</f>
        <v>#REF!</v>
      </c>
      <c r="N925" s="100" t="e">
        <f>'Reported Performance Table'!#REF!</f>
        <v>#REF!</v>
      </c>
      <c r="O925" s="100" t="e">
        <f>'Reported Performance Table'!#REF!</f>
        <v>#REF!</v>
      </c>
      <c r="P925" t="str">
        <f t="shared" si="29"/>
        <v>No</v>
      </c>
    </row>
    <row r="926" spans="1:16" x14ac:dyDescent="0.25">
      <c r="A926" s="54">
        <v>933</v>
      </c>
      <c r="B926" s="55"/>
      <c r="D926" s="21" t="e">
        <f>VLOOKUP('Reported Performance Table'!D926,'Master List'!$B$22:$C$41,2,FALSE)</f>
        <v>#N/A</v>
      </c>
      <c r="E926" t="e">
        <f>VLOOKUP('Reported Performance Table'!E926,'Master List'!$B$45:$C$143,2,FALSE)</f>
        <v>#N/A</v>
      </c>
      <c r="F926" t="e">
        <f>VLOOKUP('Reported Performance Table'!D926,'Master List'!$B$22:$D$42,3,FALSE)</f>
        <v>#N/A</v>
      </c>
      <c r="G926" s="92" t="e">
        <f>VLOOKUP('Reported Performance Table'!C926,'Master List'!$B$11:$D$19,3,FALSE)</f>
        <v>#N/A</v>
      </c>
      <c r="H926" t="e">
        <f t="shared" si="28"/>
        <v>#N/A</v>
      </c>
      <c r="I926" t="e">
        <f>IF(VLOOKUP('Reported Performance Table'!E926,'Master List'!$B$45:$D$143,3,FALSE)="","No",VLOOKUP('Reported Performance Table'!E926,'Master List'!$B$45:$D$143,3,FALSE))</f>
        <v>#N/A</v>
      </c>
      <c r="J926" s="164" t="str">
        <f>IF('Reported Performance Table'!E926="","",
  IF('Reported Performance Table'!F926="Yes",
   IF('Reported Performance Table'!G926="Premium","Premium_LUNA_CCT","LUNA_CCT"),
   IF('Reported Performance Table'!C926="Outdoor Luminaires",
    IF(OR('Reported Performance Table'!E926="Fuel Pump Canopy Luminaires",'Reported Performance Table'!E926="Sports Lighting"),
     IF('Reported Performance Table'!G926="Premium","Premium_Sports_and_Fuel_Pump_CCT", "Sports_and_Fuel_Pump_CCT"),
     IF('Reported Performance Table'!G926="Premium","Premium_Outdoor_CCT","Outdoor_CCT")),
    IF('Reported Performance Table'!G926="Premium","Premium_CCT","Reported_CCT"))))</f>
        <v/>
      </c>
      <c r="K926" t="str">
        <f>IF('Reported Performance Table'!E926="","",IF(J926="LUNA_CCT",VLOOKUP('Reported Performance Table'!E926,'Master List'!$B$45:$E$143,4,FALSE),"Reported_BUG"))</f>
        <v/>
      </c>
      <c r="L926" t="str">
        <f>IF('Reported Performance Table'!E926="","",IF(AND('Reported Performance Table'!$F926="Yes",OR('Reported Performance Table'!$E926='Master List'!$B$45,'Reported Performance Table'!$E926='Master List'!$B$46,'Reported Performance Table'!$E926='Master List'!$B$47,'Reported Performance Table'!$E926='Master List'!$B$49,'Reported Performance Table'!$E926='Master List'!$B$51,'Reported Performance Table'!$E926='Master List'!$B$115,'Reported Performance Table'!$E926='Master List'!$B$118,'Reported Performance Table'!$E926='Master List'!$B$142)),"LUNA_Dimming","Dimming_Capability_and_Range"))</f>
        <v/>
      </c>
      <c r="M926" s="100" t="e">
        <f>'Reported Performance Table'!#REF!</f>
        <v>#REF!</v>
      </c>
      <c r="N926" s="100" t="e">
        <f>'Reported Performance Table'!#REF!</f>
        <v>#REF!</v>
      </c>
      <c r="O926" s="100" t="e">
        <f>'Reported Performance Table'!#REF!</f>
        <v>#REF!</v>
      </c>
      <c r="P926" t="str">
        <f t="shared" si="29"/>
        <v>No</v>
      </c>
    </row>
    <row r="927" spans="1:16" x14ac:dyDescent="0.25">
      <c r="A927" s="54">
        <v>934</v>
      </c>
      <c r="B927" s="55"/>
      <c r="D927" s="21" t="e">
        <f>VLOOKUP('Reported Performance Table'!D927,'Master List'!$B$22:$C$41,2,FALSE)</f>
        <v>#N/A</v>
      </c>
      <c r="E927" t="e">
        <f>VLOOKUP('Reported Performance Table'!E927,'Master List'!$B$45:$C$143,2,FALSE)</f>
        <v>#N/A</v>
      </c>
      <c r="F927" t="e">
        <f>VLOOKUP('Reported Performance Table'!D927,'Master List'!$B$22:$D$42,3,FALSE)</f>
        <v>#N/A</v>
      </c>
      <c r="G927" s="92" t="e">
        <f>VLOOKUP('Reported Performance Table'!C927,'Master List'!$B$11:$D$19,3,FALSE)</f>
        <v>#N/A</v>
      </c>
      <c r="H927" t="e">
        <f t="shared" si="28"/>
        <v>#N/A</v>
      </c>
      <c r="I927" t="e">
        <f>IF(VLOOKUP('Reported Performance Table'!E927,'Master List'!$B$45:$D$143,3,FALSE)="","No",VLOOKUP('Reported Performance Table'!E927,'Master List'!$B$45:$D$143,3,FALSE))</f>
        <v>#N/A</v>
      </c>
      <c r="J927" s="164" t="str">
        <f>IF('Reported Performance Table'!E927="","",
  IF('Reported Performance Table'!F927="Yes",
   IF('Reported Performance Table'!G927="Premium","Premium_LUNA_CCT","LUNA_CCT"),
   IF('Reported Performance Table'!C927="Outdoor Luminaires",
    IF(OR('Reported Performance Table'!E927="Fuel Pump Canopy Luminaires",'Reported Performance Table'!E927="Sports Lighting"),
     IF('Reported Performance Table'!G927="Premium","Premium_Sports_and_Fuel_Pump_CCT", "Sports_and_Fuel_Pump_CCT"),
     IF('Reported Performance Table'!G927="Premium","Premium_Outdoor_CCT","Outdoor_CCT")),
    IF('Reported Performance Table'!G927="Premium","Premium_CCT","Reported_CCT"))))</f>
        <v/>
      </c>
      <c r="K927" t="str">
        <f>IF('Reported Performance Table'!E927="","",IF(J927="LUNA_CCT",VLOOKUP('Reported Performance Table'!E927,'Master List'!$B$45:$E$143,4,FALSE),"Reported_BUG"))</f>
        <v/>
      </c>
      <c r="L927" t="str">
        <f>IF('Reported Performance Table'!E927="","",IF(AND('Reported Performance Table'!$F927="Yes",OR('Reported Performance Table'!$E927='Master List'!$B$45,'Reported Performance Table'!$E927='Master List'!$B$46,'Reported Performance Table'!$E927='Master List'!$B$47,'Reported Performance Table'!$E927='Master List'!$B$49,'Reported Performance Table'!$E927='Master List'!$B$51,'Reported Performance Table'!$E927='Master List'!$B$115,'Reported Performance Table'!$E927='Master List'!$B$118,'Reported Performance Table'!$E927='Master List'!$B$142)),"LUNA_Dimming","Dimming_Capability_and_Range"))</f>
        <v/>
      </c>
      <c r="M927" s="100" t="e">
        <f>'Reported Performance Table'!#REF!</f>
        <v>#REF!</v>
      </c>
      <c r="N927" s="100" t="e">
        <f>'Reported Performance Table'!#REF!</f>
        <v>#REF!</v>
      </c>
      <c r="O927" s="100" t="e">
        <f>'Reported Performance Table'!#REF!</f>
        <v>#REF!</v>
      </c>
      <c r="P927" t="str">
        <f t="shared" si="29"/>
        <v>No</v>
      </c>
    </row>
    <row r="928" spans="1:16" x14ac:dyDescent="0.25">
      <c r="A928" s="54">
        <v>935</v>
      </c>
      <c r="B928" s="55"/>
      <c r="D928" s="21" t="e">
        <f>VLOOKUP('Reported Performance Table'!D928,'Master List'!$B$22:$C$41,2,FALSE)</f>
        <v>#N/A</v>
      </c>
      <c r="E928" t="e">
        <f>VLOOKUP('Reported Performance Table'!E928,'Master List'!$B$45:$C$143,2,FALSE)</f>
        <v>#N/A</v>
      </c>
      <c r="F928" t="e">
        <f>VLOOKUP('Reported Performance Table'!D928,'Master List'!$B$22:$D$42,3,FALSE)</f>
        <v>#N/A</v>
      </c>
      <c r="G928" s="92" t="e">
        <f>VLOOKUP('Reported Performance Table'!C928,'Master List'!$B$11:$D$19,3,FALSE)</f>
        <v>#N/A</v>
      </c>
      <c r="H928" t="e">
        <f t="shared" si="28"/>
        <v>#N/A</v>
      </c>
      <c r="I928" t="e">
        <f>IF(VLOOKUP('Reported Performance Table'!E928,'Master List'!$B$45:$D$143,3,FALSE)="","No",VLOOKUP('Reported Performance Table'!E928,'Master List'!$B$45:$D$143,3,FALSE))</f>
        <v>#N/A</v>
      </c>
      <c r="J928" s="164" t="str">
        <f>IF('Reported Performance Table'!E928="","",
  IF('Reported Performance Table'!F928="Yes",
   IF('Reported Performance Table'!G928="Premium","Premium_LUNA_CCT","LUNA_CCT"),
   IF('Reported Performance Table'!C928="Outdoor Luminaires",
    IF(OR('Reported Performance Table'!E928="Fuel Pump Canopy Luminaires",'Reported Performance Table'!E928="Sports Lighting"),
     IF('Reported Performance Table'!G928="Premium","Premium_Sports_and_Fuel_Pump_CCT", "Sports_and_Fuel_Pump_CCT"),
     IF('Reported Performance Table'!G928="Premium","Premium_Outdoor_CCT","Outdoor_CCT")),
    IF('Reported Performance Table'!G928="Premium","Premium_CCT","Reported_CCT"))))</f>
        <v/>
      </c>
      <c r="K928" t="str">
        <f>IF('Reported Performance Table'!E928="","",IF(J928="LUNA_CCT",VLOOKUP('Reported Performance Table'!E928,'Master List'!$B$45:$E$143,4,FALSE),"Reported_BUG"))</f>
        <v/>
      </c>
      <c r="L928" t="str">
        <f>IF('Reported Performance Table'!E928="","",IF(AND('Reported Performance Table'!$F928="Yes",OR('Reported Performance Table'!$E928='Master List'!$B$45,'Reported Performance Table'!$E928='Master List'!$B$46,'Reported Performance Table'!$E928='Master List'!$B$47,'Reported Performance Table'!$E928='Master List'!$B$49,'Reported Performance Table'!$E928='Master List'!$B$51,'Reported Performance Table'!$E928='Master List'!$B$115,'Reported Performance Table'!$E928='Master List'!$B$118,'Reported Performance Table'!$E928='Master List'!$B$142)),"LUNA_Dimming","Dimming_Capability_and_Range"))</f>
        <v/>
      </c>
      <c r="M928" s="100" t="e">
        <f>'Reported Performance Table'!#REF!</f>
        <v>#REF!</v>
      </c>
      <c r="N928" s="100" t="e">
        <f>'Reported Performance Table'!#REF!</f>
        <v>#REF!</v>
      </c>
      <c r="O928" s="100" t="e">
        <f>'Reported Performance Table'!#REF!</f>
        <v>#REF!</v>
      </c>
      <c r="P928" t="str">
        <f t="shared" si="29"/>
        <v>No</v>
      </c>
    </row>
    <row r="929" spans="1:16" x14ac:dyDescent="0.25">
      <c r="A929" s="54">
        <v>936</v>
      </c>
      <c r="B929" s="55"/>
      <c r="D929" s="21" t="e">
        <f>VLOOKUP('Reported Performance Table'!D929,'Master List'!$B$22:$C$41,2,FALSE)</f>
        <v>#N/A</v>
      </c>
      <c r="E929" t="e">
        <f>VLOOKUP('Reported Performance Table'!E929,'Master List'!$B$45:$C$143,2,FALSE)</f>
        <v>#N/A</v>
      </c>
      <c r="F929" t="e">
        <f>VLOOKUP('Reported Performance Table'!D929,'Master List'!$B$22:$D$42,3,FALSE)</f>
        <v>#N/A</v>
      </c>
      <c r="G929" s="92" t="e">
        <f>VLOOKUP('Reported Performance Table'!C929,'Master List'!$B$11:$D$19,3,FALSE)</f>
        <v>#N/A</v>
      </c>
      <c r="H929" t="e">
        <f t="shared" si="28"/>
        <v>#N/A</v>
      </c>
      <c r="I929" t="e">
        <f>IF(VLOOKUP('Reported Performance Table'!E929,'Master List'!$B$45:$D$143,3,FALSE)="","No",VLOOKUP('Reported Performance Table'!E929,'Master List'!$B$45:$D$143,3,FALSE))</f>
        <v>#N/A</v>
      </c>
      <c r="J929" s="164" t="str">
        <f>IF('Reported Performance Table'!E929="","",
  IF('Reported Performance Table'!F929="Yes",
   IF('Reported Performance Table'!G929="Premium","Premium_LUNA_CCT","LUNA_CCT"),
   IF('Reported Performance Table'!C929="Outdoor Luminaires",
    IF(OR('Reported Performance Table'!E929="Fuel Pump Canopy Luminaires",'Reported Performance Table'!E929="Sports Lighting"),
     IF('Reported Performance Table'!G929="Premium","Premium_Sports_and_Fuel_Pump_CCT", "Sports_and_Fuel_Pump_CCT"),
     IF('Reported Performance Table'!G929="Premium","Premium_Outdoor_CCT","Outdoor_CCT")),
    IF('Reported Performance Table'!G929="Premium","Premium_CCT","Reported_CCT"))))</f>
        <v/>
      </c>
      <c r="K929" t="str">
        <f>IF('Reported Performance Table'!E929="","",IF(J929="LUNA_CCT",VLOOKUP('Reported Performance Table'!E929,'Master List'!$B$45:$E$143,4,FALSE),"Reported_BUG"))</f>
        <v/>
      </c>
      <c r="L929" t="str">
        <f>IF('Reported Performance Table'!E929="","",IF(AND('Reported Performance Table'!$F929="Yes",OR('Reported Performance Table'!$E929='Master List'!$B$45,'Reported Performance Table'!$E929='Master List'!$B$46,'Reported Performance Table'!$E929='Master List'!$B$47,'Reported Performance Table'!$E929='Master List'!$B$49,'Reported Performance Table'!$E929='Master List'!$B$51,'Reported Performance Table'!$E929='Master List'!$B$115,'Reported Performance Table'!$E929='Master List'!$B$118,'Reported Performance Table'!$E929='Master List'!$B$142)),"LUNA_Dimming","Dimming_Capability_and_Range"))</f>
        <v/>
      </c>
      <c r="M929" s="100" t="e">
        <f>'Reported Performance Table'!#REF!</f>
        <v>#REF!</v>
      </c>
      <c r="N929" s="100" t="e">
        <f>'Reported Performance Table'!#REF!</f>
        <v>#REF!</v>
      </c>
      <c r="O929" s="100" t="e">
        <f>'Reported Performance Table'!#REF!</f>
        <v>#REF!</v>
      </c>
      <c r="P929" t="str">
        <f t="shared" si="29"/>
        <v>No</v>
      </c>
    </row>
    <row r="930" spans="1:16" x14ac:dyDescent="0.25">
      <c r="A930" s="54">
        <v>937</v>
      </c>
      <c r="B930" s="55"/>
      <c r="D930" s="21" t="e">
        <f>VLOOKUP('Reported Performance Table'!D930,'Master List'!$B$22:$C$41,2,FALSE)</f>
        <v>#N/A</v>
      </c>
      <c r="E930" t="e">
        <f>VLOOKUP('Reported Performance Table'!E930,'Master List'!$B$45:$C$143,2,FALSE)</f>
        <v>#N/A</v>
      </c>
      <c r="F930" t="e">
        <f>VLOOKUP('Reported Performance Table'!D930,'Master List'!$B$22:$D$42,3,FALSE)</f>
        <v>#N/A</v>
      </c>
      <c r="G930" s="92" t="e">
        <f>VLOOKUP('Reported Performance Table'!C930,'Master List'!$B$11:$D$19,3,FALSE)</f>
        <v>#N/A</v>
      </c>
      <c r="H930" t="e">
        <f t="shared" si="28"/>
        <v>#N/A</v>
      </c>
      <c r="I930" t="e">
        <f>IF(VLOOKUP('Reported Performance Table'!E930,'Master List'!$B$45:$D$143,3,FALSE)="","No",VLOOKUP('Reported Performance Table'!E930,'Master List'!$B$45:$D$143,3,FALSE))</f>
        <v>#N/A</v>
      </c>
      <c r="J930" s="164" t="str">
        <f>IF('Reported Performance Table'!E930="","",
  IF('Reported Performance Table'!F930="Yes",
   IF('Reported Performance Table'!G930="Premium","Premium_LUNA_CCT","LUNA_CCT"),
   IF('Reported Performance Table'!C930="Outdoor Luminaires",
    IF(OR('Reported Performance Table'!E930="Fuel Pump Canopy Luminaires",'Reported Performance Table'!E930="Sports Lighting"),
     IF('Reported Performance Table'!G930="Premium","Premium_Sports_and_Fuel_Pump_CCT", "Sports_and_Fuel_Pump_CCT"),
     IF('Reported Performance Table'!G930="Premium","Premium_Outdoor_CCT","Outdoor_CCT")),
    IF('Reported Performance Table'!G930="Premium","Premium_CCT","Reported_CCT"))))</f>
        <v/>
      </c>
      <c r="K930" t="str">
        <f>IF('Reported Performance Table'!E930="","",IF(J930="LUNA_CCT",VLOOKUP('Reported Performance Table'!E930,'Master List'!$B$45:$E$143,4,FALSE),"Reported_BUG"))</f>
        <v/>
      </c>
      <c r="L930" t="str">
        <f>IF('Reported Performance Table'!E930="","",IF(AND('Reported Performance Table'!$F930="Yes",OR('Reported Performance Table'!$E930='Master List'!$B$45,'Reported Performance Table'!$E930='Master List'!$B$46,'Reported Performance Table'!$E930='Master List'!$B$47,'Reported Performance Table'!$E930='Master List'!$B$49,'Reported Performance Table'!$E930='Master List'!$B$51,'Reported Performance Table'!$E930='Master List'!$B$115,'Reported Performance Table'!$E930='Master List'!$B$118,'Reported Performance Table'!$E930='Master List'!$B$142)),"LUNA_Dimming","Dimming_Capability_and_Range"))</f>
        <v/>
      </c>
      <c r="M930" s="100" t="e">
        <f>'Reported Performance Table'!#REF!</f>
        <v>#REF!</v>
      </c>
      <c r="N930" s="100" t="e">
        <f>'Reported Performance Table'!#REF!</f>
        <v>#REF!</v>
      </c>
      <c r="O930" s="100" t="e">
        <f>'Reported Performance Table'!#REF!</f>
        <v>#REF!</v>
      </c>
      <c r="P930" t="str">
        <f t="shared" si="29"/>
        <v>No</v>
      </c>
    </row>
    <row r="931" spans="1:16" x14ac:dyDescent="0.25">
      <c r="A931" s="54">
        <v>938</v>
      </c>
      <c r="B931" s="55"/>
      <c r="D931" s="21" t="e">
        <f>VLOOKUP('Reported Performance Table'!D931,'Master List'!$B$22:$C$41,2,FALSE)</f>
        <v>#N/A</v>
      </c>
      <c r="E931" t="e">
        <f>VLOOKUP('Reported Performance Table'!E931,'Master List'!$B$45:$C$143,2,FALSE)</f>
        <v>#N/A</v>
      </c>
      <c r="F931" t="e">
        <f>VLOOKUP('Reported Performance Table'!D931,'Master List'!$B$22:$D$42,3,FALSE)</f>
        <v>#N/A</v>
      </c>
      <c r="G931" s="92" t="e">
        <f>VLOOKUP('Reported Performance Table'!C931,'Master List'!$B$11:$D$19,3,FALSE)</f>
        <v>#N/A</v>
      </c>
      <c r="H931" t="e">
        <f t="shared" si="28"/>
        <v>#N/A</v>
      </c>
      <c r="I931" t="e">
        <f>IF(VLOOKUP('Reported Performance Table'!E931,'Master List'!$B$45:$D$143,3,FALSE)="","No",VLOOKUP('Reported Performance Table'!E931,'Master List'!$B$45:$D$143,3,FALSE))</f>
        <v>#N/A</v>
      </c>
      <c r="J931" s="164" t="str">
        <f>IF('Reported Performance Table'!E931="","",
  IF('Reported Performance Table'!F931="Yes",
   IF('Reported Performance Table'!G931="Premium","Premium_LUNA_CCT","LUNA_CCT"),
   IF('Reported Performance Table'!C931="Outdoor Luminaires",
    IF(OR('Reported Performance Table'!E931="Fuel Pump Canopy Luminaires",'Reported Performance Table'!E931="Sports Lighting"),
     IF('Reported Performance Table'!G931="Premium","Premium_Sports_and_Fuel_Pump_CCT", "Sports_and_Fuel_Pump_CCT"),
     IF('Reported Performance Table'!G931="Premium","Premium_Outdoor_CCT","Outdoor_CCT")),
    IF('Reported Performance Table'!G931="Premium","Premium_CCT","Reported_CCT"))))</f>
        <v/>
      </c>
      <c r="K931" t="str">
        <f>IF('Reported Performance Table'!E931="","",IF(J931="LUNA_CCT",VLOOKUP('Reported Performance Table'!E931,'Master List'!$B$45:$E$143,4,FALSE),"Reported_BUG"))</f>
        <v/>
      </c>
      <c r="L931" t="str">
        <f>IF('Reported Performance Table'!E931="","",IF(AND('Reported Performance Table'!$F931="Yes",OR('Reported Performance Table'!$E931='Master List'!$B$45,'Reported Performance Table'!$E931='Master List'!$B$46,'Reported Performance Table'!$E931='Master List'!$B$47,'Reported Performance Table'!$E931='Master List'!$B$49,'Reported Performance Table'!$E931='Master List'!$B$51,'Reported Performance Table'!$E931='Master List'!$B$115,'Reported Performance Table'!$E931='Master List'!$B$118,'Reported Performance Table'!$E931='Master List'!$B$142)),"LUNA_Dimming","Dimming_Capability_and_Range"))</f>
        <v/>
      </c>
      <c r="M931" s="100" t="e">
        <f>'Reported Performance Table'!#REF!</f>
        <v>#REF!</v>
      </c>
      <c r="N931" s="100" t="e">
        <f>'Reported Performance Table'!#REF!</f>
        <v>#REF!</v>
      </c>
      <c r="O931" s="100" t="e">
        <f>'Reported Performance Table'!#REF!</f>
        <v>#REF!</v>
      </c>
      <c r="P931" t="str">
        <f t="shared" si="29"/>
        <v>No</v>
      </c>
    </row>
    <row r="932" spans="1:16" x14ac:dyDescent="0.25">
      <c r="A932" s="54">
        <v>939</v>
      </c>
      <c r="B932" s="55"/>
      <c r="D932" s="21" t="e">
        <f>VLOOKUP('Reported Performance Table'!D932,'Master List'!$B$22:$C$41,2,FALSE)</f>
        <v>#N/A</v>
      </c>
      <c r="E932" t="e">
        <f>VLOOKUP('Reported Performance Table'!E932,'Master List'!$B$45:$C$143,2,FALSE)</f>
        <v>#N/A</v>
      </c>
      <c r="F932" t="e">
        <f>VLOOKUP('Reported Performance Table'!D932,'Master List'!$B$22:$D$42,3,FALSE)</f>
        <v>#N/A</v>
      </c>
      <c r="G932" s="92" t="e">
        <f>VLOOKUP('Reported Performance Table'!C932,'Master List'!$B$11:$D$19,3,FALSE)</f>
        <v>#N/A</v>
      </c>
      <c r="H932" t="e">
        <f t="shared" si="28"/>
        <v>#N/A</v>
      </c>
      <c r="I932" t="e">
        <f>IF(VLOOKUP('Reported Performance Table'!E932,'Master List'!$B$45:$D$143,3,FALSE)="","No",VLOOKUP('Reported Performance Table'!E932,'Master List'!$B$45:$D$143,3,FALSE))</f>
        <v>#N/A</v>
      </c>
      <c r="J932" s="164" t="str">
        <f>IF('Reported Performance Table'!E932="","",
  IF('Reported Performance Table'!F932="Yes",
   IF('Reported Performance Table'!G932="Premium","Premium_LUNA_CCT","LUNA_CCT"),
   IF('Reported Performance Table'!C932="Outdoor Luminaires",
    IF(OR('Reported Performance Table'!E932="Fuel Pump Canopy Luminaires",'Reported Performance Table'!E932="Sports Lighting"),
     IF('Reported Performance Table'!G932="Premium","Premium_Sports_and_Fuel_Pump_CCT", "Sports_and_Fuel_Pump_CCT"),
     IF('Reported Performance Table'!G932="Premium","Premium_Outdoor_CCT","Outdoor_CCT")),
    IF('Reported Performance Table'!G932="Premium","Premium_CCT","Reported_CCT"))))</f>
        <v/>
      </c>
      <c r="K932" t="str">
        <f>IF('Reported Performance Table'!E932="","",IF(J932="LUNA_CCT",VLOOKUP('Reported Performance Table'!E932,'Master List'!$B$45:$E$143,4,FALSE),"Reported_BUG"))</f>
        <v/>
      </c>
      <c r="L932" t="str">
        <f>IF('Reported Performance Table'!E932="","",IF(AND('Reported Performance Table'!$F932="Yes",OR('Reported Performance Table'!$E932='Master List'!$B$45,'Reported Performance Table'!$E932='Master List'!$B$46,'Reported Performance Table'!$E932='Master List'!$B$47,'Reported Performance Table'!$E932='Master List'!$B$49,'Reported Performance Table'!$E932='Master List'!$B$51,'Reported Performance Table'!$E932='Master List'!$B$115,'Reported Performance Table'!$E932='Master List'!$B$118,'Reported Performance Table'!$E932='Master List'!$B$142)),"LUNA_Dimming","Dimming_Capability_and_Range"))</f>
        <v/>
      </c>
      <c r="M932" s="100" t="e">
        <f>'Reported Performance Table'!#REF!</f>
        <v>#REF!</v>
      </c>
      <c r="N932" s="100" t="e">
        <f>'Reported Performance Table'!#REF!</f>
        <v>#REF!</v>
      </c>
      <c r="O932" s="100" t="e">
        <f>'Reported Performance Table'!#REF!</f>
        <v>#REF!</v>
      </c>
      <c r="P932" t="str">
        <f t="shared" si="29"/>
        <v>No</v>
      </c>
    </row>
    <row r="933" spans="1:16" x14ac:dyDescent="0.25">
      <c r="A933" s="54">
        <v>940</v>
      </c>
      <c r="B933" s="55"/>
      <c r="D933" s="21" t="e">
        <f>VLOOKUP('Reported Performance Table'!D933,'Master List'!$B$22:$C$41,2,FALSE)</f>
        <v>#N/A</v>
      </c>
      <c r="E933" t="e">
        <f>VLOOKUP('Reported Performance Table'!E933,'Master List'!$B$45:$C$143,2,FALSE)</f>
        <v>#N/A</v>
      </c>
      <c r="F933" t="e">
        <f>VLOOKUP('Reported Performance Table'!D933,'Master List'!$B$22:$D$42,3,FALSE)</f>
        <v>#N/A</v>
      </c>
      <c r="G933" s="92" t="e">
        <f>VLOOKUP('Reported Performance Table'!C933,'Master List'!$B$11:$D$19,3,FALSE)</f>
        <v>#N/A</v>
      </c>
      <c r="H933" t="e">
        <f t="shared" si="28"/>
        <v>#N/A</v>
      </c>
      <c r="I933" t="e">
        <f>IF(VLOOKUP('Reported Performance Table'!E933,'Master List'!$B$45:$D$143,3,FALSE)="","No",VLOOKUP('Reported Performance Table'!E933,'Master List'!$B$45:$D$143,3,FALSE))</f>
        <v>#N/A</v>
      </c>
      <c r="J933" s="164" t="str">
        <f>IF('Reported Performance Table'!E933="","",
  IF('Reported Performance Table'!F933="Yes",
   IF('Reported Performance Table'!G933="Premium","Premium_LUNA_CCT","LUNA_CCT"),
   IF('Reported Performance Table'!C933="Outdoor Luminaires",
    IF(OR('Reported Performance Table'!E933="Fuel Pump Canopy Luminaires",'Reported Performance Table'!E933="Sports Lighting"),
     IF('Reported Performance Table'!G933="Premium","Premium_Sports_and_Fuel_Pump_CCT", "Sports_and_Fuel_Pump_CCT"),
     IF('Reported Performance Table'!G933="Premium","Premium_Outdoor_CCT","Outdoor_CCT")),
    IF('Reported Performance Table'!G933="Premium","Premium_CCT","Reported_CCT"))))</f>
        <v/>
      </c>
      <c r="K933" t="str">
        <f>IF('Reported Performance Table'!E933="","",IF(J933="LUNA_CCT",VLOOKUP('Reported Performance Table'!E933,'Master List'!$B$45:$E$143,4,FALSE),"Reported_BUG"))</f>
        <v/>
      </c>
      <c r="L933" t="str">
        <f>IF('Reported Performance Table'!E933="","",IF(AND('Reported Performance Table'!$F933="Yes",OR('Reported Performance Table'!$E933='Master List'!$B$45,'Reported Performance Table'!$E933='Master List'!$B$46,'Reported Performance Table'!$E933='Master List'!$B$47,'Reported Performance Table'!$E933='Master List'!$B$49,'Reported Performance Table'!$E933='Master List'!$B$51,'Reported Performance Table'!$E933='Master List'!$B$115,'Reported Performance Table'!$E933='Master List'!$B$118,'Reported Performance Table'!$E933='Master List'!$B$142)),"LUNA_Dimming","Dimming_Capability_and_Range"))</f>
        <v/>
      </c>
      <c r="M933" s="100" t="e">
        <f>'Reported Performance Table'!#REF!</f>
        <v>#REF!</v>
      </c>
      <c r="N933" s="100" t="e">
        <f>'Reported Performance Table'!#REF!</f>
        <v>#REF!</v>
      </c>
      <c r="O933" s="100" t="e">
        <f>'Reported Performance Table'!#REF!</f>
        <v>#REF!</v>
      </c>
      <c r="P933" t="str">
        <f t="shared" si="29"/>
        <v>No</v>
      </c>
    </row>
    <row r="934" spans="1:16" x14ac:dyDescent="0.25">
      <c r="A934" s="54">
        <v>941</v>
      </c>
      <c r="B934" s="55"/>
      <c r="D934" s="21" t="e">
        <f>VLOOKUP('Reported Performance Table'!D934,'Master List'!$B$22:$C$41,2,FALSE)</f>
        <v>#N/A</v>
      </c>
      <c r="E934" t="e">
        <f>VLOOKUP('Reported Performance Table'!E934,'Master List'!$B$45:$C$143,2,FALSE)</f>
        <v>#N/A</v>
      </c>
      <c r="F934" t="e">
        <f>VLOOKUP('Reported Performance Table'!D934,'Master List'!$B$22:$D$42,3,FALSE)</f>
        <v>#N/A</v>
      </c>
      <c r="G934" s="92" t="e">
        <f>VLOOKUP('Reported Performance Table'!C934,'Master List'!$B$11:$D$19,3,FALSE)</f>
        <v>#N/A</v>
      </c>
      <c r="H934" t="e">
        <f t="shared" si="28"/>
        <v>#N/A</v>
      </c>
      <c r="I934" t="e">
        <f>IF(VLOOKUP('Reported Performance Table'!E934,'Master List'!$B$45:$D$143,3,FALSE)="","No",VLOOKUP('Reported Performance Table'!E934,'Master List'!$B$45:$D$143,3,FALSE))</f>
        <v>#N/A</v>
      </c>
      <c r="J934" s="164" t="str">
        <f>IF('Reported Performance Table'!E934="","",
  IF('Reported Performance Table'!F934="Yes",
   IF('Reported Performance Table'!G934="Premium","Premium_LUNA_CCT","LUNA_CCT"),
   IF('Reported Performance Table'!C934="Outdoor Luminaires",
    IF(OR('Reported Performance Table'!E934="Fuel Pump Canopy Luminaires",'Reported Performance Table'!E934="Sports Lighting"),
     IF('Reported Performance Table'!G934="Premium","Premium_Sports_and_Fuel_Pump_CCT", "Sports_and_Fuel_Pump_CCT"),
     IF('Reported Performance Table'!G934="Premium","Premium_Outdoor_CCT","Outdoor_CCT")),
    IF('Reported Performance Table'!G934="Premium","Premium_CCT","Reported_CCT"))))</f>
        <v/>
      </c>
      <c r="K934" t="str">
        <f>IF('Reported Performance Table'!E934="","",IF(J934="LUNA_CCT",VLOOKUP('Reported Performance Table'!E934,'Master List'!$B$45:$E$143,4,FALSE),"Reported_BUG"))</f>
        <v/>
      </c>
      <c r="L934" t="str">
        <f>IF('Reported Performance Table'!E934="","",IF(AND('Reported Performance Table'!$F934="Yes",OR('Reported Performance Table'!$E934='Master List'!$B$45,'Reported Performance Table'!$E934='Master List'!$B$46,'Reported Performance Table'!$E934='Master List'!$B$47,'Reported Performance Table'!$E934='Master List'!$B$49,'Reported Performance Table'!$E934='Master List'!$B$51,'Reported Performance Table'!$E934='Master List'!$B$115,'Reported Performance Table'!$E934='Master List'!$B$118,'Reported Performance Table'!$E934='Master List'!$B$142)),"LUNA_Dimming","Dimming_Capability_and_Range"))</f>
        <v/>
      </c>
      <c r="M934" s="100" t="e">
        <f>'Reported Performance Table'!#REF!</f>
        <v>#REF!</v>
      </c>
      <c r="N934" s="100" t="e">
        <f>'Reported Performance Table'!#REF!</f>
        <v>#REF!</v>
      </c>
      <c r="O934" s="100" t="e">
        <f>'Reported Performance Table'!#REF!</f>
        <v>#REF!</v>
      </c>
      <c r="P934" t="str">
        <f t="shared" si="29"/>
        <v>No</v>
      </c>
    </row>
    <row r="935" spans="1:16" x14ac:dyDescent="0.25">
      <c r="A935" s="54">
        <v>942</v>
      </c>
      <c r="B935" s="55"/>
      <c r="D935" s="21" t="e">
        <f>VLOOKUP('Reported Performance Table'!D935,'Master List'!$B$22:$C$41,2,FALSE)</f>
        <v>#N/A</v>
      </c>
      <c r="E935" t="e">
        <f>VLOOKUP('Reported Performance Table'!E935,'Master List'!$B$45:$C$143,2,FALSE)</f>
        <v>#N/A</v>
      </c>
      <c r="F935" t="e">
        <f>VLOOKUP('Reported Performance Table'!D935,'Master List'!$B$22:$D$42,3,FALSE)</f>
        <v>#N/A</v>
      </c>
      <c r="G935" s="92" t="e">
        <f>VLOOKUP('Reported Performance Table'!C935,'Master List'!$B$11:$D$19,3,FALSE)</f>
        <v>#N/A</v>
      </c>
      <c r="H935" t="e">
        <f t="shared" si="28"/>
        <v>#N/A</v>
      </c>
      <c r="I935" t="e">
        <f>IF(VLOOKUP('Reported Performance Table'!E935,'Master List'!$B$45:$D$143,3,FALSE)="","No",VLOOKUP('Reported Performance Table'!E935,'Master List'!$B$45:$D$143,3,FALSE))</f>
        <v>#N/A</v>
      </c>
      <c r="J935" s="164" t="str">
        <f>IF('Reported Performance Table'!E935="","",
  IF('Reported Performance Table'!F935="Yes",
   IF('Reported Performance Table'!G935="Premium","Premium_LUNA_CCT","LUNA_CCT"),
   IF('Reported Performance Table'!C935="Outdoor Luminaires",
    IF(OR('Reported Performance Table'!E935="Fuel Pump Canopy Luminaires",'Reported Performance Table'!E935="Sports Lighting"),
     IF('Reported Performance Table'!G935="Premium","Premium_Sports_and_Fuel_Pump_CCT", "Sports_and_Fuel_Pump_CCT"),
     IF('Reported Performance Table'!G935="Premium","Premium_Outdoor_CCT","Outdoor_CCT")),
    IF('Reported Performance Table'!G935="Premium","Premium_CCT","Reported_CCT"))))</f>
        <v/>
      </c>
      <c r="K935" t="str">
        <f>IF('Reported Performance Table'!E935="","",IF(J935="LUNA_CCT",VLOOKUP('Reported Performance Table'!E935,'Master List'!$B$45:$E$143,4,FALSE),"Reported_BUG"))</f>
        <v/>
      </c>
      <c r="L935" t="str">
        <f>IF('Reported Performance Table'!E935="","",IF(AND('Reported Performance Table'!$F935="Yes",OR('Reported Performance Table'!$E935='Master List'!$B$45,'Reported Performance Table'!$E935='Master List'!$B$46,'Reported Performance Table'!$E935='Master List'!$B$47,'Reported Performance Table'!$E935='Master List'!$B$49,'Reported Performance Table'!$E935='Master List'!$B$51,'Reported Performance Table'!$E935='Master List'!$B$115,'Reported Performance Table'!$E935='Master List'!$B$118,'Reported Performance Table'!$E935='Master List'!$B$142)),"LUNA_Dimming","Dimming_Capability_and_Range"))</f>
        <v/>
      </c>
      <c r="M935" s="100" t="e">
        <f>'Reported Performance Table'!#REF!</f>
        <v>#REF!</v>
      </c>
      <c r="N935" s="100" t="e">
        <f>'Reported Performance Table'!#REF!</f>
        <v>#REF!</v>
      </c>
      <c r="O935" s="100" t="e">
        <f>'Reported Performance Table'!#REF!</f>
        <v>#REF!</v>
      </c>
      <c r="P935" t="str">
        <f t="shared" si="29"/>
        <v>No</v>
      </c>
    </row>
    <row r="936" spans="1:16" x14ac:dyDescent="0.25">
      <c r="A936" s="54">
        <v>943</v>
      </c>
      <c r="B936" s="55"/>
      <c r="D936" s="21" t="e">
        <f>VLOOKUP('Reported Performance Table'!D936,'Master List'!$B$22:$C$41,2,FALSE)</f>
        <v>#N/A</v>
      </c>
      <c r="E936" t="e">
        <f>VLOOKUP('Reported Performance Table'!E936,'Master List'!$B$45:$C$143,2,FALSE)</f>
        <v>#N/A</v>
      </c>
      <c r="F936" t="e">
        <f>VLOOKUP('Reported Performance Table'!D936,'Master List'!$B$22:$D$42,3,FALSE)</f>
        <v>#N/A</v>
      </c>
      <c r="G936" s="92" t="e">
        <f>VLOOKUP('Reported Performance Table'!C936,'Master List'!$B$11:$D$19,3,FALSE)</f>
        <v>#N/A</v>
      </c>
      <c r="H936" t="e">
        <f t="shared" si="28"/>
        <v>#N/A</v>
      </c>
      <c r="I936" t="e">
        <f>IF(VLOOKUP('Reported Performance Table'!E936,'Master List'!$B$45:$D$143,3,FALSE)="","No",VLOOKUP('Reported Performance Table'!E936,'Master List'!$B$45:$D$143,3,FALSE))</f>
        <v>#N/A</v>
      </c>
      <c r="J936" s="164" t="str">
        <f>IF('Reported Performance Table'!E936="","",
  IF('Reported Performance Table'!F936="Yes",
   IF('Reported Performance Table'!G936="Premium","Premium_LUNA_CCT","LUNA_CCT"),
   IF('Reported Performance Table'!C936="Outdoor Luminaires",
    IF(OR('Reported Performance Table'!E936="Fuel Pump Canopy Luminaires",'Reported Performance Table'!E936="Sports Lighting"),
     IF('Reported Performance Table'!G936="Premium","Premium_Sports_and_Fuel_Pump_CCT", "Sports_and_Fuel_Pump_CCT"),
     IF('Reported Performance Table'!G936="Premium","Premium_Outdoor_CCT","Outdoor_CCT")),
    IF('Reported Performance Table'!G936="Premium","Premium_CCT","Reported_CCT"))))</f>
        <v/>
      </c>
      <c r="K936" t="str">
        <f>IF('Reported Performance Table'!E936="","",IF(J936="LUNA_CCT",VLOOKUP('Reported Performance Table'!E936,'Master List'!$B$45:$E$143,4,FALSE),"Reported_BUG"))</f>
        <v/>
      </c>
      <c r="L936" t="str">
        <f>IF('Reported Performance Table'!E936="","",IF(AND('Reported Performance Table'!$F936="Yes",OR('Reported Performance Table'!$E936='Master List'!$B$45,'Reported Performance Table'!$E936='Master List'!$B$46,'Reported Performance Table'!$E936='Master List'!$B$47,'Reported Performance Table'!$E936='Master List'!$B$49,'Reported Performance Table'!$E936='Master List'!$B$51,'Reported Performance Table'!$E936='Master List'!$B$115,'Reported Performance Table'!$E936='Master List'!$B$118,'Reported Performance Table'!$E936='Master List'!$B$142)),"LUNA_Dimming","Dimming_Capability_and_Range"))</f>
        <v/>
      </c>
      <c r="M936" s="100" t="e">
        <f>'Reported Performance Table'!#REF!</f>
        <v>#REF!</v>
      </c>
      <c r="N936" s="100" t="e">
        <f>'Reported Performance Table'!#REF!</f>
        <v>#REF!</v>
      </c>
      <c r="O936" s="100" t="e">
        <f>'Reported Performance Table'!#REF!</f>
        <v>#REF!</v>
      </c>
      <c r="P936" t="str">
        <f t="shared" si="29"/>
        <v>No</v>
      </c>
    </row>
    <row r="937" spans="1:16" x14ac:dyDescent="0.25">
      <c r="A937" s="54">
        <v>944</v>
      </c>
      <c r="B937" s="55"/>
      <c r="D937" s="21" t="e">
        <f>VLOOKUP('Reported Performance Table'!D937,'Master List'!$B$22:$C$41,2,FALSE)</f>
        <v>#N/A</v>
      </c>
      <c r="E937" t="e">
        <f>VLOOKUP('Reported Performance Table'!E937,'Master List'!$B$45:$C$143,2,FALSE)</f>
        <v>#N/A</v>
      </c>
      <c r="F937" t="e">
        <f>VLOOKUP('Reported Performance Table'!D937,'Master List'!$B$22:$D$42,3,FALSE)</f>
        <v>#N/A</v>
      </c>
      <c r="G937" s="92" t="e">
        <f>VLOOKUP('Reported Performance Table'!C937,'Master List'!$B$11:$D$19,3,FALSE)</f>
        <v>#N/A</v>
      </c>
      <c r="H937" t="e">
        <f t="shared" si="28"/>
        <v>#N/A</v>
      </c>
      <c r="I937" t="e">
        <f>IF(VLOOKUP('Reported Performance Table'!E937,'Master List'!$B$45:$D$143,3,FALSE)="","No",VLOOKUP('Reported Performance Table'!E937,'Master List'!$B$45:$D$143,3,FALSE))</f>
        <v>#N/A</v>
      </c>
      <c r="J937" s="164" t="str">
        <f>IF('Reported Performance Table'!E937="","",
  IF('Reported Performance Table'!F937="Yes",
   IF('Reported Performance Table'!G937="Premium","Premium_LUNA_CCT","LUNA_CCT"),
   IF('Reported Performance Table'!C937="Outdoor Luminaires",
    IF(OR('Reported Performance Table'!E937="Fuel Pump Canopy Luminaires",'Reported Performance Table'!E937="Sports Lighting"),
     IF('Reported Performance Table'!G937="Premium","Premium_Sports_and_Fuel_Pump_CCT", "Sports_and_Fuel_Pump_CCT"),
     IF('Reported Performance Table'!G937="Premium","Premium_Outdoor_CCT","Outdoor_CCT")),
    IF('Reported Performance Table'!G937="Premium","Premium_CCT","Reported_CCT"))))</f>
        <v/>
      </c>
      <c r="K937" t="str">
        <f>IF('Reported Performance Table'!E937="","",IF(J937="LUNA_CCT",VLOOKUP('Reported Performance Table'!E937,'Master List'!$B$45:$E$143,4,FALSE),"Reported_BUG"))</f>
        <v/>
      </c>
      <c r="L937" t="str">
        <f>IF('Reported Performance Table'!E937="","",IF(AND('Reported Performance Table'!$F937="Yes",OR('Reported Performance Table'!$E937='Master List'!$B$45,'Reported Performance Table'!$E937='Master List'!$B$46,'Reported Performance Table'!$E937='Master List'!$B$47,'Reported Performance Table'!$E937='Master List'!$B$49,'Reported Performance Table'!$E937='Master List'!$B$51,'Reported Performance Table'!$E937='Master List'!$B$115,'Reported Performance Table'!$E937='Master List'!$B$118,'Reported Performance Table'!$E937='Master List'!$B$142)),"LUNA_Dimming","Dimming_Capability_and_Range"))</f>
        <v/>
      </c>
      <c r="M937" s="100" t="e">
        <f>'Reported Performance Table'!#REF!</f>
        <v>#REF!</v>
      </c>
      <c r="N937" s="100" t="e">
        <f>'Reported Performance Table'!#REF!</f>
        <v>#REF!</v>
      </c>
      <c r="O937" s="100" t="e">
        <f>'Reported Performance Table'!#REF!</f>
        <v>#REF!</v>
      </c>
      <c r="P937" t="str">
        <f t="shared" si="29"/>
        <v>No</v>
      </c>
    </row>
    <row r="938" spans="1:16" x14ac:dyDescent="0.25">
      <c r="A938" s="54">
        <v>945</v>
      </c>
      <c r="B938" s="55"/>
      <c r="D938" s="21" t="e">
        <f>VLOOKUP('Reported Performance Table'!D938,'Master List'!$B$22:$C$41,2,FALSE)</f>
        <v>#N/A</v>
      </c>
      <c r="E938" t="e">
        <f>VLOOKUP('Reported Performance Table'!E938,'Master List'!$B$45:$C$143,2,FALSE)</f>
        <v>#N/A</v>
      </c>
      <c r="F938" t="e">
        <f>VLOOKUP('Reported Performance Table'!D938,'Master List'!$B$22:$D$42,3,FALSE)</f>
        <v>#N/A</v>
      </c>
      <c r="G938" s="92" t="e">
        <f>VLOOKUP('Reported Performance Table'!C938,'Master List'!$B$11:$D$19,3,FALSE)</f>
        <v>#N/A</v>
      </c>
      <c r="H938" t="e">
        <f t="shared" si="28"/>
        <v>#N/A</v>
      </c>
      <c r="I938" t="e">
        <f>IF(VLOOKUP('Reported Performance Table'!E938,'Master List'!$B$45:$D$143,3,FALSE)="","No",VLOOKUP('Reported Performance Table'!E938,'Master List'!$B$45:$D$143,3,FALSE))</f>
        <v>#N/A</v>
      </c>
      <c r="J938" s="164" t="str">
        <f>IF('Reported Performance Table'!E938="","",
  IF('Reported Performance Table'!F938="Yes",
   IF('Reported Performance Table'!G938="Premium","Premium_LUNA_CCT","LUNA_CCT"),
   IF('Reported Performance Table'!C938="Outdoor Luminaires",
    IF(OR('Reported Performance Table'!E938="Fuel Pump Canopy Luminaires",'Reported Performance Table'!E938="Sports Lighting"),
     IF('Reported Performance Table'!G938="Premium","Premium_Sports_and_Fuel_Pump_CCT", "Sports_and_Fuel_Pump_CCT"),
     IF('Reported Performance Table'!G938="Premium","Premium_Outdoor_CCT","Outdoor_CCT")),
    IF('Reported Performance Table'!G938="Premium","Premium_CCT","Reported_CCT"))))</f>
        <v/>
      </c>
      <c r="K938" t="str">
        <f>IF('Reported Performance Table'!E938="","",IF(J938="LUNA_CCT",VLOOKUP('Reported Performance Table'!E938,'Master List'!$B$45:$E$143,4,FALSE),"Reported_BUG"))</f>
        <v/>
      </c>
      <c r="L938" t="str">
        <f>IF('Reported Performance Table'!E938="","",IF(AND('Reported Performance Table'!$F938="Yes",OR('Reported Performance Table'!$E938='Master List'!$B$45,'Reported Performance Table'!$E938='Master List'!$B$46,'Reported Performance Table'!$E938='Master List'!$B$47,'Reported Performance Table'!$E938='Master List'!$B$49,'Reported Performance Table'!$E938='Master List'!$B$51,'Reported Performance Table'!$E938='Master List'!$B$115,'Reported Performance Table'!$E938='Master List'!$B$118,'Reported Performance Table'!$E938='Master List'!$B$142)),"LUNA_Dimming","Dimming_Capability_and_Range"))</f>
        <v/>
      </c>
      <c r="M938" s="100" t="e">
        <f>'Reported Performance Table'!#REF!</f>
        <v>#REF!</v>
      </c>
      <c r="N938" s="100" t="e">
        <f>'Reported Performance Table'!#REF!</f>
        <v>#REF!</v>
      </c>
      <c r="O938" s="100" t="e">
        <f>'Reported Performance Table'!#REF!</f>
        <v>#REF!</v>
      </c>
      <c r="P938" t="str">
        <f t="shared" si="29"/>
        <v>No</v>
      </c>
    </row>
    <row r="939" spans="1:16" x14ac:dyDescent="0.25">
      <c r="A939" s="54">
        <v>946</v>
      </c>
      <c r="B939" s="55"/>
      <c r="D939" s="21" t="e">
        <f>VLOOKUP('Reported Performance Table'!D939,'Master List'!$B$22:$C$41,2,FALSE)</f>
        <v>#N/A</v>
      </c>
      <c r="E939" t="e">
        <f>VLOOKUP('Reported Performance Table'!E939,'Master List'!$B$45:$C$143,2,FALSE)</f>
        <v>#N/A</v>
      </c>
      <c r="F939" t="e">
        <f>VLOOKUP('Reported Performance Table'!D939,'Master List'!$B$22:$D$42,3,FALSE)</f>
        <v>#N/A</v>
      </c>
      <c r="G939" s="92" t="e">
        <f>VLOOKUP('Reported Performance Table'!C939,'Master List'!$B$11:$D$19,3,FALSE)</f>
        <v>#N/A</v>
      </c>
      <c r="H939" t="e">
        <f t="shared" si="28"/>
        <v>#N/A</v>
      </c>
      <c r="I939" t="e">
        <f>IF(VLOOKUP('Reported Performance Table'!E939,'Master List'!$B$45:$D$143,3,FALSE)="","No",VLOOKUP('Reported Performance Table'!E939,'Master List'!$B$45:$D$143,3,FALSE))</f>
        <v>#N/A</v>
      </c>
      <c r="J939" s="164" t="str">
        <f>IF('Reported Performance Table'!E939="","",
  IF('Reported Performance Table'!F939="Yes",
   IF('Reported Performance Table'!G939="Premium","Premium_LUNA_CCT","LUNA_CCT"),
   IF('Reported Performance Table'!C939="Outdoor Luminaires",
    IF(OR('Reported Performance Table'!E939="Fuel Pump Canopy Luminaires",'Reported Performance Table'!E939="Sports Lighting"),
     IF('Reported Performance Table'!G939="Premium","Premium_Sports_and_Fuel_Pump_CCT", "Sports_and_Fuel_Pump_CCT"),
     IF('Reported Performance Table'!G939="Premium","Premium_Outdoor_CCT","Outdoor_CCT")),
    IF('Reported Performance Table'!G939="Premium","Premium_CCT","Reported_CCT"))))</f>
        <v/>
      </c>
      <c r="K939" t="str">
        <f>IF('Reported Performance Table'!E939="","",IF(J939="LUNA_CCT",VLOOKUP('Reported Performance Table'!E939,'Master List'!$B$45:$E$143,4,FALSE),"Reported_BUG"))</f>
        <v/>
      </c>
      <c r="L939" t="str">
        <f>IF('Reported Performance Table'!E939="","",IF(AND('Reported Performance Table'!$F939="Yes",OR('Reported Performance Table'!$E939='Master List'!$B$45,'Reported Performance Table'!$E939='Master List'!$B$46,'Reported Performance Table'!$E939='Master List'!$B$47,'Reported Performance Table'!$E939='Master List'!$B$49,'Reported Performance Table'!$E939='Master List'!$B$51,'Reported Performance Table'!$E939='Master List'!$B$115,'Reported Performance Table'!$E939='Master List'!$B$118,'Reported Performance Table'!$E939='Master List'!$B$142)),"LUNA_Dimming","Dimming_Capability_and_Range"))</f>
        <v/>
      </c>
      <c r="M939" s="100" t="e">
        <f>'Reported Performance Table'!#REF!</f>
        <v>#REF!</v>
      </c>
      <c r="N939" s="100" t="e">
        <f>'Reported Performance Table'!#REF!</f>
        <v>#REF!</v>
      </c>
      <c r="O939" s="100" t="e">
        <f>'Reported Performance Table'!#REF!</f>
        <v>#REF!</v>
      </c>
      <c r="P939" t="str">
        <f t="shared" si="29"/>
        <v>No</v>
      </c>
    </row>
    <row r="940" spans="1:16" x14ac:dyDescent="0.25">
      <c r="A940" s="54">
        <v>947</v>
      </c>
      <c r="B940" s="55"/>
      <c r="D940" s="21" t="e">
        <f>VLOOKUP('Reported Performance Table'!D940,'Master List'!$B$22:$C$41,2,FALSE)</f>
        <v>#N/A</v>
      </c>
      <c r="E940" t="e">
        <f>VLOOKUP('Reported Performance Table'!E940,'Master List'!$B$45:$C$143,2,FALSE)</f>
        <v>#N/A</v>
      </c>
      <c r="F940" t="e">
        <f>VLOOKUP('Reported Performance Table'!D940,'Master List'!$B$22:$D$42,3,FALSE)</f>
        <v>#N/A</v>
      </c>
      <c r="G940" s="92" t="e">
        <f>VLOOKUP('Reported Performance Table'!C940,'Master List'!$B$11:$D$19,3,FALSE)</f>
        <v>#N/A</v>
      </c>
      <c r="H940" t="e">
        <f t="shared" si="28"/>
        <v>#N/A</v>
      </c>
      <c r="I940" t="e">
        <f>IF(VLOOKUP('Reported Performance Table'!E940,'Master List'!$B$45:$D$143,3,FALSE)="","No",VLOOKUP('Reported Performance Table'!E940,'Master List'!$B$45:$D$143,3,FALSE))</f>
        <v>#N/A</v>
      </c>
      <c r="J940" s="164" t="str">
        <f>IF('Reported Performance Table'!E940="","",
  IF('Reported Performance Table'!F940="Yes",
   IF('Reported Performance Table'!G940="Premium","Premium_LUNA_CCT","LUNA_CCT"),
   IF('Reported Performance Table'!C940="Outdoor Luminaires",
    IF(OR('Reported Performance Table'!E940="Fuel Pump Canopy Luminaires",'Reported Performance Table'!E940="Sports Lighting"),
     IF('Reported Performance Table'!G940="Premium","Premium_Sports_and_Fuel_Pump_CCT", "Sports_and_Fuel_Pump_CCT"),
     IF('Reported Performance Table'!G940="Premium","Premium_Outdoor_CCT","Outdoor_CCT")),
    IF('Reported Performance Table'!G940="Premium","Premium_CCT","Reported_CCT"))))</f>
        <v/>
      </c>
      <c r="K940" t="str">
        <f>IF('Reported Performance Table'!E940="","",IF(J940="LUNA_CCT",VLOOKUP('Reported Performance Table'!E940,'Master List'!$B$45:$E$143,4,FALSE),"Reported_BUG"))</f>
        <v/>
      </c>
      <c r="L940" t="str">
        <f>IF('Reported Performance Table'!E940="","",IF(AND('Reported Performance Table'!$F940="Yes",OR('Reported Performance Table'!$E940='Master List'!$B$45,'Reported Performance Table'!$E940='Master List'!$B$46,'Reported Performance Table'!$E940='Master List'!$B$47,'Reported Performance Table'!$E940='Master List'!$B$49,'Reported Performance Table'!$E940='Master List'!$B$51,'Reported Performance Table'!$E940='Master List'!$B$115,'Reported Performance Table'!$E940='Master List'!$B$118,'Reported Performance Table'!$E940='Master List'!$B$142)),"LUNA_Dimming","Dimming_Capability_and_Range"))</f>
        <v/>
      </c>
      <c r="M940" s="100" t="e">
        <f>'Reported Performance Table'!#REF!</f>
        <v>#REF!</v>
      </c>
      <c r="N940" s="100" t="e">
        <f>'Reported Performance Table'!#REF!</f>
        <v>#REF!</v>
      </c>
      <c r="O940" s="100" t="e">
        <f>'Reported Performance Table'!#REF!</f>
        <v>#REF!</v>
      </c>
      <c r="P940" t="str">
        <f t="shared" si="29"/>
        <v>No</v>
      </c>
    </row>
    <row r="941" spans="1:16" x14ac:dyDescent="0.25">
      <c r="A941" s="54">
        <v>948</v>
      </c>
      <c r="B941" s="55"/>
      <c r="D941" s="21" t="e">
        <f>VLOOKUP('Reported Performance Table'!D941,'Master List'!$B$22:$C$41,2,FALSE)</f>
        <v>#N/A</v>
      </c>
      <c r="E941" t="e">
        <f>VLOOKUP('Reported Performance Table'!E941,'Master List'!$B$45:$C$143,2,FALSE)</f>
        <v>#N/A</v>
      </c>
      <c r="F941" t="e">
        <f>VLOOKUP('Reported Performance Table'!D941,'Master List'!$B$22:$D$42,3,FALSE)</f>
        <v>#N/A</v>
      </c>
      <c r="G941" s="92" t="e">
        <f>VLOOKUP('Reported Performance Table'!C941,'Master List'!$B$11:$D$19,3,FALSE)</f>
        <v>#N/A</v>
      </c>
      <c r="H941" t="e">
        <f t="shared" si="28"/>
        <v>#N/A</v>
      </c>
      <c r="I941" t="e">
        <f>IF(VLOOKUP('Reported Performance Table'!E941,'Master List'!$B$45:$D$143,3,FALSE)="","No",VLOOKUP('Reported Performance Table'!E941,'Master List'!$B$45:$D$143,3,FALSE))</f>
        <v>#N/A</v>
      </c>
      <c r="J941" s="164" t="str">
        <f>IF('Reported Performance Table'!E941="","",
  IF('Reported Performance Table'!F941="Yes",
   IF('Reported Performance Table'!G941="Premium","Premium_LUNA_CCT","LUNA_CCT"),
   IF('Reported Performance Table'!C941="Outdoor Luminaires",
    IF(OR('Reported Performance Table'!E941="Fuel Pump Canopy Luminaires",'Reported Performance Table'!E941="Sports Lighting"),
     IF('Reported Performance Table'!G941="Premium","Premium_Sports_and_Fuel_Pump_CCT", "Sports_and_Fuel_Pump_CCT"),
     IF('Reported Performance Table'!G941="Premium","Premium_Outdoor_CCT","Outdoor_CCT")),
    IF('Reported Performance Table'!G941="Premium","Premium_CCT","Reported_CCT"))))</f>
        <v/>
      </c>
      <c r="K941" t="str">
        <f>IF('Reported Performance Table'!E941="","",IF(J941="LUNA_CCT",VLOOKUP('Reported Performance Table'!E941,'Master List'!$B$45:$E$143,4,FALSE),"Reported_BUG"))</f>
        <v/>
      </c>
      <c r="L941" t="str">
        <f>IF('Reported Performance Table'!E941="","",IF(AND('Reported Performance Table'!$F941="Yes",OR('Reported Performance Table'!$E941='Master List'!$B$45,'Reported Performance Table'!$E941='Master List'!$B$46,'Reported Performance Table'!$E941='Master List'!$B$47,'Reported Performance Table'!$E941='Master List'!$B$49,'Reported Performance Table'!$E941='Master List'!$B$51,'Reported Performance Table'!$E941='Master List'!$B$115,'Reported Performance Table'!$E941='Master List'!$B$118,'Reported Performance Table'!$E941='Master List'!$B$142)),"LUNA_Dimming","Dimming_Capability_and_Range"))</f>
        <v/>
      </c>
      <c r="M941" s="100" t="e">
        <f>'Reported Performance Table'!#REF!</f>
        <v>#REF!</v>
      </c>
      <c r="N941" s="100" t="e">
        <f>'Reported Performance Table'!#REF!</f>
        <v>#REF!</v>
      </c>
      <c r="O941" s="100" t="e">
        <f>'Reported Performance Table'!#REF!</f>
        <v>#REF!</v>
      </c>
      <c r="P941" t="str">
        <f t="shared" si="29"/>
        <v>No</v>
      </c>
    </row>
    <row r="942" spans="1:16" x14ac:dyDescent="0.25">
      <c r="A942" s="54">
        <v>949</v>
      </c>
      <c r="B942" s="55"/>
      <c r="D942" s="21" t="e">
        <f>VLOOKUP('Reported Performance Table'!D942,'Master List'!$B$22:$C$41,2,FALSE)</f>
        <v>#N/A</v>
      </c>
      <c r="E942" t="e">
        <f>VLOOKUP('Reported Performance Table'!E942,'Master List'!$B$45:$C$143,2,FALSE)</f>
        <v>#N/A</v>
      </c>
      <c r="F942" t="e">
        <f>VLOOKUP('Reported Performance Table'!D942,'Master List'!$B$22:$D$42,3,FALSE)</f>
        <v>#N/A</v>
      </c>
      <c r="G942" s="92" t="e">
        <f>VLOOKUP('Reported Performance Table'!C942,'Master List'!$B$11:$D$19,3,FALSE)</f>
        <v>#N/A</v>
      </c>
      <c r="H942" t="e">
        <f t="shared" si="28"/>
        <v>#N/A</v>
      </c>
      <c r="I942" t="e">
        <f>IF(VLOOKUP('Reported Performance Table'!E942,'Master List'!$B$45:$D$143,3,FALSE)="","No",VLOOKUP('Reported Performance Table'!E942,'Master List'!$B$45:$D$143,3,FALSE))</f>
        <v>#N/A</v>
      </c>
      <c r="J942" s="164" t="str">
        <f>IF('Reported Performance Table'!E942="","",
  IF('Reported Performance Table'!F942="Yes",
   IF('Reported Performance Table'!G942="Premium","Premium_LUNA_CCT","LUNA_CCT"),
   IF('Reported Performance Table'!C942="Outdoor Luminaires",
    IF(OR('Reported Performance Table'!E942="Fuel Pump Canopy Luminaires",'Reported Performance Table'!E942="Sports Lighting"),
     IF('Reported Performance Table'!G942="Premium","Premium_Sports_and_Fuel_Pump_CCT", "Sports_and_Fuel_Pump_CCT"),
     IF('Reported Performance Table'!G942="Premium","Premium_Outdoor_CCT","Outdoor_CCT")),
    IF('Reported Performance Table'!G942="Premium","Premium_CCT","Reported_CCT"))))</f>
        <v/>
      </c>
      <c r="K942" t="str">
        <f>IF('Reported Performance Table'!E942="","",IF(J942="LUNA_CCT",VLOOKUP('Reported Performance Table'!E942,'Master List'!$B$45:$E$143,4,FALSE),"Reported_BUG"))</f>
        <v/>
      </c>
      <c r="L942" t="str">
        <f>IF('Reported Performance Table'!E942="","",IF(AND('Reported Performance Table'!$F942="Yes",OR('Reported Performance Table'!$E942='Master List'!$B$45,'Reported Performance Table'!$E942='Master List'!$B$46,'Reported Performance Table'!$E942='Master List'!$B$47,'Reported Performance Table'!$E942='Master List'!$B$49,'Reported Performance Table'!$E942='Master List'!$B$51,'Reported Performance Table'!$E942='Master List'!$B$115,'Reported Performance Table'!$E942='Master List'!$B$118,'Reported Performance Table'!$E942='Master List'!$B$142)),"LUNA_Dimming","Dimming_Capability_and_Range"))</f>
        <v/>
      </c>
      <c r="M942" s="100" t="e">
        <f>'Reported Performance Table'!#REF!</f>
        <v>#REF!</v>
      </c>
      <c r="N942" s="100" t="e">
        <f>'Reported Performance Table'!#REF!</f>
        <v>#REF!</v>
      </c>
      <c r="O942" s="100" t="e">
        <f>'Reported Performance Table'!#REF!</f>
        <v>#REF!</v>
      </c>
      <c r="P942" t="str">
        <f t="shared" si="29"/>
        <v>No</v>
      </c>
    </row>
    <row r="943" spans="1:16" x14ac:dyDescent="0.25">
      <c r="A943" s="54">
        <v>950</v>
      </c>
      <c r="B943" s="55"/>
      <c r="D943" s="21" t="e">
        <f>VLOOKUP('Reported Performance Table'!D943,'Master List'!$B$22:$C$41,2,FALSE)</f>
        <v>#N/A</v>
      </c>
      <c r="E943" t="e">
        <f>VLOOKUP('Reported Performance Table'!E943,'Master List'!$B$45:$C$143,2,FALSE)</f>
        <v>#N/A</v>
      </c>
      <c r="F943" t="e">
        <f>VLOOKUP('Reported Performance Table'!D943,'Master List'!$B$22:$D$42,3,FALSE)</f>
        <v>#N/A</v>
      </c>
      <c r="G943" s="92" t="e">
        <f>VLOOKUP('Reported Performance Table'!C943,'Master List'!$B$11:$D$19,3,FALSE)</f>
        <v>#N/A</v>
      </c>
      <c r="H943" t="e">
        <f t="shared" si="28"/>
        <v>#N/A</v>
      </c>
      <c r="I943" t="e">
        <f>IF(VLOOKUP('Reported Performance Table'!E943,'Master List'!$B$45:$D$143,3,FALSE)="","No",VLOOKUP('Reported Performance Table'!E943,'Master List'!$B$45:$D$143,3,FALSE))</f>
        <v>#N/A</v>
      </c>
      <c r="J943" s="164" t="str">
        <f>IF('Reported Performance Table'!E943="","",
  IF('Reported Performance Table'!F943="Yes",
   IF('Reported Performance Table'!G943="Premium","Premium_LUNA_CCT","LUNA_CCT"),
   IF('Reported Performance Table'!C943="Outdoor Luminaires",
    IF(OR('Reported Performance Table'!E943="Fuel Pump Canopy Luminaires",'Reported Performance Table'!E943="Sports Lighting"),
     IF('Reported Performance Table'!G943="Premium","Premium_Sports_and_Fuel_Pump_CCT", "Sports_and_Fuel_Pump_CCT"),
     IF('Reported Performance Table'!G943="Premium","Premium_Outdoor_CCT","Outdoor_CCT")),
    IF('Reported Performance Table'!G943="Premium","Premium_CCT","Reported_CCT"))))</f>
        <v/>
      </c>
      <c r="K943" t="str">
        <f>IF('Reported Performance Table'!E943="","",IF(J943="LUNA_CCT",VLOOKUP('Reported Performance Table'!E943,'Master List'!$B$45:$E$143,4,FALSE),"Reported_BUG"))</f>
        <v/>
      </c>
      <c r="L943" t="str">
        <f>IF('Reported Performance Table'!E943="","",IF(AND('Reported Performance Table'!$F943="Yes",OR('Reported Performance Table'!$E943='Master List'!$B$45,'Reported Performance Table'!$E943='Master List'!$B$46,'Reported Performance Table'!$E943='Master List'!$B$47,'Reported Performance Table'!$E943='Master List'!$B$49,'Reported Performance Table'!$E943='Master List'!$B$51,'Reported Performance Table'!$E943='Master List'!$B$115,'Reported Performance Table'!$E943='Master List'!$B$118,'Reported Performance Table'!$E943='Master List'!$B$142)),"LUNA_Dimming","Dimming_Capability_and_Range"))</f>
        <v/>
      </c>
      <c r="M943" s="100" t="e">
        <f>'Reported Performance Table'!#REF!</f>
        <v>#REF!</v>
      </c>
      <c r="N943" s="100" t="e">
        <f>'Reported Performance Table'!#REF!</f>
        <v>#REF!</v>
      </c>
      <c r="O943" s="100" t="e">
        <f>'Reported Performance Table'!#REF!</f>
        <v>#REF!</v>
      </c>
      <c r="P943" t="str">
        <f t="shared" si="29"/>
        <v>No</v>
      </c>
    </row>
    <row r="944" spans="1:16" x14ac:dyDescent="0.25">
      <c r="A944" s="54">
        <v>951</v>
      </c>
      <c r="B944" s="55"/>
      <c r="D944" s="21" t="e">
        <f>VLOOKUP('Reported Performance Table'!D944,'Master List'!$B$22:$C$41,2,FALSE)</f>
        <v>#N/A</v>
      </c>
      <c r="E944" t="e">
        <f>VLOOKUP('Reported Performance Table'!E944,'Master List'!$B$45:$C$143,2,FALSE)</f>
        <v>#N/A</v>
      </c>
      <c r="F944" t="e">
        <f>VLOOKUP('Reported Performance Table'!D944,'Master List'!$B$22:$D$42,3,FALSE)</f>
        <v>#N/A</v>
      </c>
      <c r="G944" s="92" t="e">
        <f>VLOOKUP('Reported Performance Table'!C944,'Master List'!$B$11:$D$19,3,FALSE)</f>
        <v>#N/A</v>
      </c>
      <c r="H944" t="e">
        <f t="shared" si="28"/>
        <v>#N/A</v>
      </c>
      <c r="I944" t="e">
        <f>IF(VLOOKUP('Reported Performance Table'!E944,'Master List'!$B$45:$D$143,3,FALSE)="","No",VLOOKUP('Reported Performance Table'!E944,'Master List'!$B$45:$D$143,3,FALSE))</f>
        <v>#N/A</v>
      </c>
      <c r="J944" s="164" t="str">
        <f>IF('Reported Performance Table'!E944="","",
  IF('Reported Performance Table'!F944="Yes",
   IF('Reported Performance Table'!G944="Premium","Premium_LUNA_CCT","LUNA_CCT"),
   IF('Reported Performance Table'!C944="Outdoor Luminaires",
    IF(OR('Reported Performance Table'!E944="Fuel Pump Canopy Luminaires",'Reported Performance Table'!E944="Sports Lighting"),
     IF('Reported Performance Table'!G944="Premium","Premium_Sports_and_Fuel_Pump_CCT", "Sports_and_Fuel_Pump_CCT"),
     IF('Reported Performance Table'!G944="Premium","Premium_Outdoor_CCT","Outdoor_CCT")),
    IF('Reported Performance Table'!G944="Premium","Premium_CCT","Reported_CCT"))))</f>
        <v/>
      </c>
      <c r="K944" t="str">
        <f>IF('Reported Performance Table'!E944="","",IF(J944="LUNA_CCT",VLOOKUP('Reported Performance Table'!E944,'Master List'!$B$45:$E$143,4,FALSE),"Reported_BUG"))</f>
        <v/>
      </c>
      <c r="L944" t="str">
        <f>IF('Reported Performance Table'!E944="","",IF(AND('Reported Performance Table'!$F944="Yes",OR('Reported Performance Table'!$E944='Master List'!$B$45,'Reported Performance Table'!$E944='Master List'!$B$46,'Reported Performance Table'!$E944='Master List'!$B$47,'Reported Performance Table'!$E944='Master List'!$B$49,'Reported Performance Table'!$E944='Master List'!$B$51,'Reported Performance Table'!$E944='Master List'!$B$115,'Reported Performance Table'!$E944='Master List'!$B$118,'Reported Performance Table'!$E944='Master List'!$B$142)),"LUNA_Dimming","Dimming_Capability_and_Range"))</f>
        <v/>
      </c>
      <c r="M944" s="100" t="e">
        <f>'Reported Performance Table'!#REF!</f>
        <v>#REF!</v>
      </c>
      <c r="N944" s="100" t="e">
        <f>'Reported Performance Table'!#REF!</f>
        <v>#REF!</v>
      </c>
      <c r="O944" s="100" t="e">
        <f>'Reported Performance Table'!#REF!</f>
        <v>#REF!</v>
      </c>
      <c r="P944" t="str">
        <f t="shared" si="29"/>
        <v>No</v>
      </c>
    </row>
    <row r="945" spans="1:16" x14ac:dyDescent="0.25">
      <c r="A945" s="54">
        <v>952</v>
      </c>
      <c r="B945" s="55"/>
      <c r="D945" s="21" t="e">
        <f>VLOOKUP('Reported Performance Table'!D945,'Master List'!$B$22:$C$41,2,FALSE)</f>
        <v>#N/A</v>
      </c>
      <c r="E945" t="e">
        <f>VLOOKUP('Reported Performance Table'!E945,'Master List'!$B$45:$C$143,2,FALSE)</f>
        <v>#N/A</v>
      </c>
      <c r="F945" t="e">
        <f>VLOOKUP('Reported Performance Table'!D945,'Master List'!$B$22:$D$42,3,FALSE)</f>
        <v>#N/A</v>
      </c>
      <c r="G945" s="92" t="e">
        <f>VLOOKUP('Reported Performance Table'!C945,'Master List'!$B$11:$D$19,3,FALSE)</f>
        <v>#N/A</v>
      </c>
      <c r="H945" t="e">
        <f t="shared" si="28"/>
        <v>#N/A</v>
      </c>
      <c r="I945" t="e">
        <f>IF(VLOOKUP('Reported Performance Table'!E945,'Master List'!$B$45:$D$143,3,FALSE)="","No",VLOOKUP('Reported Performance Table'!E945,'Master List'!$B$45:$D$143,3,FALSE))</f>
        <v>#N/A</v>
      </c>
      <c r="J945" s="164" t="str">
        <f>IF('Reported Performance Table'!E945="","",
  IF('Reported Performance Table'!F945="Yes",
   IF('Reported Performance Table'!G945="Premium","Premium_LUNA_CCT","LUNA_CCT"),
   IF('Reported Performance Table'!C945="Outdoor Luminaires",
    IF(OR('Reported Performance Table'!E945="Fuel Pump Canopy Luminaires",'Reported Performance Table'!E945="Sports Lighting"),
     IF('Reported Performance Table'!G945="Premium","Premium_Sports_and_Fuel_Pump_CCT", "Sports_and_Fuel_Pump_CCT"),
     IF('Reported Performance Table'!G945="Premium","Premium_Outdoor_CCT","Outdoor_CCT")),
    IF('Reported Performance Table'!G945="Premium","Premium_CCT","Reported_CCT"))))</f>
        <v/>
      </c>
      <c r="K945" t="str">
        <f>IF('Reported Performance Table'!E945="","",IF(J945="LUNA_CCT",VLOOKUP('Reported Performance Table'!E945,'Master List'!$B$45:$E$143,4,FALSE),"Reported_BUG"))</f>
        <v/>
      </c>
      <c r="L945" t="str">
        <f>IF('Reported Performance Table'!E945="","",IF(AND('Reported Performance Table'!$F945="Yes",OR('Reported Performance Table'!$E945='Master List'!$B$45,'Reported Performance Table'!$E945='Master List'!$B$46,'Reported Performance Table'!$E945='Master List'!$B$47,'Reported Performance Table'!$E945='Master List'!$B$49,'Reported Performance Table'!$E945='Master List'!$B$51,'Reported Performance Table'!$E945='Master List'!$B$115,'Reported Performance Table'!$E945='Master List'!$B$118,'Reported Performance Table'!$E945='Master List'!$B$142)),"LUNA_Dimming","Dimming_Capability_and_Range"))</f>
        <v/>
      </c>
      <c r="M945" s="100" t="e">
        <f>'Reported Performance Table'!#REF!</f>
        <v>#REF!</v>
      </c>
      <c r="N945" s="100" t="e">
        <f>'Reported Performance Table'!#REF!</f>
        <v>#REF!</v>
      </c>
      <c r="O945" s="100" t="e">
        <f>'Reported Performance Table'!#REF!</f>
        <v>#REF!</v>
      </c>
      <c r="P945" t="str">
        <f t="shared" si="29"/>
        <v>No</v>
      </c>
    </row>
    <row r="946" spans="1:16" x14ac:dyDescent="0.25">
      <c r="A946" s="54">
        <v>953</v>
      </c>
      <c r="B946" s="55"/>
      <c r="D946" s="21" t="e">
        <f>VLOOKUP('Reported Performance Table'!D946,'Master List'!$B$22:$C$41,2,FALSE)</f>
        <v>#N/A</v>
      </c>
      <c r="E946" t="e">
        <f>VLOOKUP('Reported Performance Table'!E946,'Master List'!$B$45:$C$143,2,FALSE)</f>
        <v>#N/A</v>
      </c>
      <c r="F946" t="e">
        <f>VLOOKUP('Reported Performance Table'!D946,'Master List'!$B$22:$D$42,3,FALSE)</f>
        <v>#N/A</v>
      </c>
      <c r="G946" s="92" t="e">
        <f>VLOOKUP('Reported Performance Table'!C946,'Master List'!$B$11:$D$19,3,FALSE)</f>
        <v>#N/A</v>
      </c>
      <c r="H946" t="e">
        <f t="shared" si="28"/>
        <v>#N/A</v>
      </c>
      <c r="I946" t="e">
        <f>IF(VLOOKUP('Reported Performance Table'!E946,'Master List'!$B$45:$D$143,3,FALSE)="","No",VLOOKUP('Reported Performance Table'!E946,'Master List'!$B$45:$D$143,3,FALSE))</f>
        <v>#N/A</v>
      </c>
      <c r="J946" s="164" t="str">
        <f>IF('Reported Performance Table'!E946="","",
  IF('Reported Performance Table'!F946="Yes",
   IF('Reported Performance Table'!G946="Premium","Premium_LUNA_CCT","LUNA_CCT"),
   IF('Reported Performance Table'!C946="Outdoor Luminaires",
    IF(OR('Reported Performance Table'!E946="Fuel Pump Canopy Luminaires",'Reported Performance Table'!E946="Sports Lighting"),
     IF('Reported Performance Table'!G946="Premium","Premium_Sports_and_Fuel_Pump_CCT", "Sports_and_Fuel_Pump_CCT"),
     IF('Reported Performance Table'!G946="Premium","Premium_Outdoor_CCT","Outdoor_CCT")),
    IF('Reported Performance Table'!G946="Premium","Premium_CCT","Reported_CCT"))))</f>
        <v/>
      </c>
      <c r="K946" t="str">
        <f>IF('Reported Performance Table'!E946="","",IF(J946="LUNA_CCT",VLOOKUP('Reported Performance Table'!E946,'Master List'!$B$45:$E$143,4,FALSE),"Reported_BUG"))</f>
        <v/>
      </c>
      <c r="L946" t="str">
        <f>IF('Reported Performance Table'!E946="","",IF(AND('Reported Performance Table'!$F946="Yes",OR('Reported Performance Table'!$E946='Master List'!$B$45,'Reported Performance Table'!$E946='Master List'!$B$46,'Reported Performance Table'!$E946='Master List'!$B$47,'Reported Performance Table'!$E946='Master List'!$B$49,'Reported Performance Table'!$E946='Master List'!$B$51,'Reported Performance Table'!$E946='Master List'!$B$115,'Reported Performance Table'!$E946='Master List'!$B$118,'Reported Performance Table'!$E946='Master List'!$B$142)),"LUNA_Dimming","Dimming_Capability_and_Range"))</f>
        <v/>
      </c>
      <c r="M946" s="100" t="e">
        <f>'Reported Performance Table'!#REF!</f>
        <v>#REF!</v>
      </c>
      <c r="N946" s="100" t="e">
        <f>'Reported Performance Table'!#REF!</f>
        <v>#REF!</v>
      </c>
      <c r="O946" s="100" t="e">
        <f>'Reported Performance Table'!#REF!</f>
        <v>#REF!</v>
      </c>
      <c r="P946" t="str">
        <f t="shared" si="29"/>
        <v>No</v>
      </c>
    </row>
    <row r="947" spans="1:16" x14ac:dyDescent="0.25">
      <c r="A947" s="54">
        <v>954</v>
      </c>
      <c r="B947" s="55"/>
      <c r="D947" s="21" t="e">
        <f>VLOOKUP('Reported Performance Table'!D947,'Master List'!$B$22:$C$41,2,FALSE)</f>
        <v>#N/A</v>
      </c>
      <c r="E947" t="e">
        <f>VLOOKUP('Reported Performance Table'!E947,'Master List'!$B$45:$C$143,2,FALSE)</f>
        <v>#N/A</v>
      </c>
      <c r="F947" t="e">
        <f>VLOOKUP('Reported Performance Table'!D947,'Master List'!$B$22:$D$42,3,FALSE)</f>
        <v>#N/A</v>
      </c>
      <c r="G947" s="92" t="e">
        <f>VLOOKUP('Reported Performance Table'!C947,'Master List'!$B$11:$D$19,3,FALSE)</f>
        <v>#N/A</v>
      </c>
      <c r="H947" t="e">
        <f t="shared" si="28"/>
        <v>#N/A</v>
      </c>
      <c r="I947" t="e">
        <f>IF(VLOOKUP('Reported Performance Table'!E947,'Master List'!$B$45:$D$143,3,FALSE)="","No",VLOOKUP('Reported Performance Table'!E947,'Master List'!$B$45:$D$143,3,FALSE))</f>
        <v>#N/A</v>
      </c>
      <c r="J947" s="164" t="str">
        <f>IF('Reported Performance Table'!E947="","",
  IF('Reported Performance Table'!F947="Yes",
   IF('Reported Performance Table'!G947="Premium","Premium_LUNA_CCT","LUNA_CCT"),
   IF('Reported Performance Table'!C947="Outdoor Luminaires",
    IF(OR('Reported Performance Table'!E947="Fuel Pump Canopy Luminaires",'Reported Performance Table'!E947="Sports Lighting"),
     IF('Reported Performance Table'!G947="Premium","Premium_Sports_and_Fuel_Pump_CCT", "Sports_and_Fuel_Pump_CCT"),
     IF('Reported Performance Table'!G947="Premium","Premium_Outdoor_CCT","Outdoor_CCT")),
    IF('Reported Performance Table'!G947="Premium","Premium_CCT","Reported_CCT"))))</f>
        <v/>
      </c>
      <c r="K947" t="str">
        <f>IF('Reported Performance Table'!E947="","",IF(J947="LUNA_CCT",VLOOKUP('Reported Performance Table'!E947,'Master List'!$B$45:$E$143,4,FALSE),"Reported_BUG"))</f>
        <v/>
      </c>
      <c r="L947" t="str">
        <f>IF('Reported Performance Table'!E947="","",IF(AND('Reported Performance Table'!$F947="Yes",OR('Reported Performance Table'!$E947='Master List'!$B$45,'Reported Performance Table'!$E947='Master List'!$B$46,'Reported Performance Table'!$E947='Master List'!$B$47,'Reported Performance Table'!$E947='Master List'!$B$49,'Reported Performance Table'!$E947='Master List'!$B$51,'Reported Performance Table'!$E947='Master List'!$B$115,'Reported Performance Table'!$E947='Master List'!$B$118,'Reported Performance Table'!$E947='Master List'!$B$142)),"LUNA_Dimming","Dimming_Capability_and_Range"))</f>
        <v/>
      </c>
      <c r="M947" s="100" t="e">
        <f>'Reported Performance Table'!#REF!</f>
        <v>#REF!</v>
      </c>
      <c r="N947" s="100" t="e">
        <f>'Reported Performance Table'!#REF!</f>
        <v>#REF!</v>
      </c>
      <c r="O947" s="100" t="e">
        <f>'Reported Performance Table'!#REF!</f>
        <v>#REF!</v>
      </c>
      <c r="P947" t="str">
        <f t="shared" si="29"/>
        <v>No</v>
      </c>
    </row>
    <row r="948" spans="1:16" x14ac:dyDescent="0.25">
      <c r="A948" s="54">
        <v>955</v>
      </c>
      <c r="B948" s="55"/>
      <c r="D948" s="21" t="e">
        <f>VLOOKUP('Reported Performance Table'!D948,'Master List'!$B$22:$C$41,2,FALSE)</f>
        <v>#N/A</v>
      </c>
      <c r="E948" t="e">
        <f>VLOOKUP('Reported Performance Table'!E948,'Master List'!$B$45:$C$143,2,FALSE)</f>
        <v>#N/A</v>
      </c>
      <c r="F948" t="e">
        <f>VLOOKUP('Reported Performance Table'!D948,'Master List'!$B$22:$D$42,3,FALSE)</f>
        <v>#N/A</v>
      </c>
      <c r="G948" s="92" t="e">
        <f>VLOOKUP('Reported Performance Table'!C948,'Master List'!$B$11:$D$19,3,FALSE)</f>
        <v>#N/A</v>
      </c>
      <c r="H948" t="e">
        <f t="shared" si="28"/>
        <v>#N/A</v>
      </c>
      <c r="I948" t="e">
        <f>IF(VLOOKUP('Reported Performance Table'!E948,'Master List'!$B$45:$D$143,3,FALSE)="","No",VLOOKUP('Reported Performance Table'!E948,'Master List'!$B$45:$D$143,3,FALSE))</f>
        <v>#N/A</v>
      </c>
      <c r="J948" s="164" t="str">
        <f>IF('Reported Performance Table'!E948="","",
  IF('Reported Performance Table'!F948="Yes",
   IF('Reported Performance Table'!G948="Premium","Premium_LUNA_CCT","LUNA_CCT"),
   IF('Reported Performance Table'!C948="Outdoor Luminaires",
    IF(OR('Reported Performance Table'!E948="Fuel Pump Canopy Luminaires",'Reported Performance Table'!E948="Sports Lighting"),
     IF('Reported Performance Table'!G948="Premium","Premium_Sports_and_Fuel_Pump_CCT", "Sports_and_Fuel_Pump_CCT"),
     IF('Reported Performance Table'!G948="Premium","Premium_Outdoor_CCT","Outdoor_CCT")),
    IF('Reported Performance Table'!G948="Premium","Premium_CCT","Reported_CCT"))))</f>
        <v/>
      </c>
      <c r="K948" t="str">
        <f>IF('Reported Performance Table'!E948="","",IF(J948="LUNA_CCT",VLOOKUP('Reported Performance Table'!E948,'Master List'!$B$45:$E$143,4,FALSE),"Reported_BUG"))</f>
        <v/>
      </c>
      <c r="L948" t="str">
        <f>IF('Reported Performance Table'!E948="","",IF(AND('Reported Performance Table'!$F948="Yes",OR('Reported Performance Table'!$E948='Master List'!$B$45,'Reported Performance Table'!$E948='Master List'!$B$46,'Reported Performance Table'!$E948='Master List'!$B$47,'Reported Performance Table'!$E948='Master List'!$B$49,'Reported Performance Table'!$E948='Master List'!$B$51,'Reported Performance Table'!$E948='Master List'!$B$115,'Reported Performance Table'!$E948='Master List'!$B$118,'Reported Performance Table'!$E948='Master List'!$B$142)),"LUNA_Dimming","Dimming_Capability_and_Range"))</f>
        <v/>
      </c>
      <c r="M948" s="100" t="e">
        <f>'Reported Performance Table'!#REF!</f>
        <v>#REF!</v>
      </c>
      <c r="N948" s="100" t="e">
        <f>'Reported Performance Table'!#REF!</f>
        <v>#REF!</v>
      </c>
      <c r="O948" s="100" t="e">
        <f>'Reported Performance Table'!#REF!</f>
        <v>#REF!</v>
      </c>
      <c r="P948" t="str">
        <f t="shared" si="29"/>
        <v>No</v>
      </c>
    </row>
    <row r="949" spans="1:16" x14ac:dyDescent="0.25">
      <c r="A949" s="54">
        <v>956</v>
      </c>
      <c r="B949" s="55"/>
      <c r="D949" s="21" t="e">
        <f>VLOOKUP('Reported Performance Table'!D949,'Master List'!$B$22:$C$41,2,FALSE)</f>
        <v>#N/A</v>
      </c>
      <c r="E949" t="e">
        <f>VLOOKUP('Reported Performance Table'!E949,'Master List'!$B$45:$C$143,2,FALSE)</f>
        <v>#N/A</v>
      </c>
      <c r="F949" t="e">
        <f>VLOOKUP('Reported Performance Table'!D949,'Master List'!$B$22:$D$42,3,FALSE)</f>
        <v>#N/A</v>
      </c>
      <c r="G949" s="92" t="e">
        <f>VLOOKUP('Reported Performance Table'!C949,'Master List'!$B$11:$D$19,3,FALSE)</f>
        <v>#N/A</v>
      </c>
      <c r="H949" t="e">
        <f t="shared" si="28"/>
        <v>#N/A</v>
      </c>
      <c r="I949" t="e">
        <f>IF(VLOOKUP('Reported Performance Table'!E949,'Master List'!$B$45:$D$143,3,FALSE)="","No",VLOOKUP('Reported Performance Table'!E949,'Master List'!$B$45:$D$143,3,FALSE))</f>
        <v>#N/A</v>
      </c>
      <c r="J949" s="164" t="str">
        <f>IF('Reported Performance Table'!E949="","",
  IF('Reported Performance Table'!F949="Yes",
   IF('Reported Performance Table'!G949="Premium","Premium_LUNA_CCT","LUNA_CCT"),
   IF('Reported Performance Table'!C949="Outdoor Luminaires",
    IF(OR('Reported Performance Table'!E949="Fuel Pump Canopy Luminaires",'Reported Performance Table'!E949="Sports Lighting"),
     IF('Reported Performance Table'!G949="Premium","Premium_Sports_and_Fuel_Pump_CCT", "Sports_and_Fuel_Pump_CCT"),
     IF('Reported Performance Table'!G949="Premium","Premium_Outdoor_CCT","Outdoor_CCT")),
    IF('Reported Performance Table'!G949="Premium","Premium_CCT","Reported_CCT"))))</f>
        <v/>
      </c>
      <c r="K949" t="str">
        <f>IF('Reported Performance Table'!E949="","",IF(J949="LUNA_CCT",VLOOKUP('Reported Performance Table'!E949,'Master List'!$B$45:$E$143,4,FALSE),"Reported_BUG"))</f>
        <v/>
      </c>
      <c r="L949" t="str">
        <f>IF('Reported Performance Table'!E949="","",IF(AND('Reported Performance Table'!$F949="Yes",OR('Reported Performance Table'!$E949='Master List'!$B$45,'Reported Performance Table'!$E949='Master List'!$B$46,'Reported Performance Table'!$E949='Master List'!$B$47,'Reported Performance Table'!$E949='Master List'!$B$49,'Reported Performance Table'!$E949='Master List'!$B$51,'Reported Performance Table'!$E949='Master List'!$B$115,'Reported Performance Table'!$E949='Master List'!$B$118,'Reported Performance Table'!$E949='Master List'!$B$142)),"LUNA_Dimming","Dimming_Capability_and_Range"))</f>
        <v/>
      </c>
      <c r="M949" s="100" t="e">
        <f>'Reported Performance Table'!#REF!</f>
        <v>#REF!</v>
      </c>
      <c r="N949" s="100" t="e">
        <f>'Reported Performance Table'!#REF!</f>
        <v>#REF!</v>
      </c>
      <c r="O949" s="100" t="e">
        <f>'Reported Performance Table'!#REF!</f>
        <v>#REF!</v>
      </c>
      <c r="P949" t="str">
        <f t="shared" si="29"/>
        <v>No</v>
      </c>
    </row>
    <row r="950" spans="1:16" x14ac:dyDescent="0.25">
      <c r="A950" s="54">
        <v>957</v>
      </c>
      <c r="B950" s="55"/>
      <c r="D950" s="21" t="e">
        <f>VLOOKUP('Reported Performance Table'!D950,'Master List'!$B$22:$C$41,2,FALSE)</f>
        <v>#N/A</v>
      </c>
      <c r="E950" t="e">
        <f>VLOOKUP('Reported Performance Table'!E950,'Master List'!$B$45:$C$143,2,FALSE)</f>
        <v>#N/A</v>
      </c>
      <c r="F950" t="e">
        <f>VLOOKUP('Reported Performance Table'!D950,'Master List'!$B$22:$D$42,3,FALSE)</f>
        <v>#N/A</v>
      </c>
      <c r="G950" s="92" t="e">
        <f>VLOOKUP('Reported Performance Table'!C950,'Master List'!$B$11:$D$19,3,FALSE)</f>
        <v>#N/A</v>
      </c>
      <c r="H950" t="e">
        <f t="shared" si="28"/>
        <v>#N/A</v>
      </c>
      <c r="I950" t="e">
        <f>IF(VLOOKUP('Reported Performance Table'!E950,'Master List'!$B$45:$D$143,3,FALSE)="","No",VLOOKUP('Reported Performance Table'!E950,'Master List'!$B$45:$D$143,3,FALSE))</f>
        <v>#N/A</v>
      </c>
      <c r="J950" s="164" t="str">
        <f>IF('Reported Performance Table'!E950="","",
  IF('Reported Performance Table'!F950="Yes",
   IF('Reported Performance Table'!G950="Premium","Premium_LUNA_CCT","LUNA_CCT"),
   IF('Reported Performance Table'!C950="Outdoor Luminaires",
    IF(OR('Reported Performance Table'!E950="Fuel Pump Canopy Luminaires",'Reported Performance Table'!E950="Sports Lighting"),
     IF('Reported Performance Table'!G950="Premium","Premium_Sports_and_Fuel_Pump_CCT", "Sports_and_Fuel_Pump_CCT"),
     IF('Reported Performance Table'!G950="Premium","Premium_Outdoor_CCT","Outdoor_CCT")),
    IF('Reported Performance Table'!G950="Premium","Premium_CCT","Reported_CCT"))))</f>
        <v/>
      </c>
      <c r="K950" t="str">
        <f>IF('Reported Performance Table'!E950="","",IF(J950="LUNA_CCT",VLOOKUP('Reported Performance Table'!E950,'Master List'!$B$45:$E$143,4,FALSE),"Reported_BUG"))</f>
        <v/>
      </c>
      <c r="L950" t="str">
        <f>IF('Reported Performance Table'!E950="","",IF(AND('Reported Performance Table'!$F950="Yes",OR('Reported Performance Table'!$E950='Master List'!$B$45,'Reported Performance Table'!$E950='Master List'!$B$46,'Reported Performance Table'!$E950='Master List'!$B$47,'Reported Performance Table'!$E950='Master List'!$B$49,'Reported Performance Table'!$E950='Master List'!$B$51,'Reported Performance Table'!$E950='Master List'!$B$115,'Reported Performance Table'!$E950='Master List'!$B$118,'Reported Performance Table'!$E950='Master List'!$B$142)),"LUNA_Dimming","Dimming_Capability_and_Range"))</f>
        <v/>
      </c>
      <c r="M950" s="100" t="e">
        <f>'Reported Performance Table'!#REF!</f>
        <v>#REF!</v>
      </c>
      <c r="N950" s="100" t="e">
        <f>'Reported Performance Table'!#REF!</f>
        <v>#REF!</v>
      </c>
      <c r="O950" s="100" t="e">
        <f>'Reported Performance Table'!#REF!</f>
        <v>#REF!</v>
      </c>
      <c r="P950" t="str">
        <f t="shared" si="29"/>
        <v>No</v>
      </c>
    </row>
    <row r="951" spans="1:16" x14ac:dyDescent="0.25">
      <c r="A951" s="54">
        <v>958</v>
      </c>
      <c r="B951" s="55"/>
      <c r="D951" s="21" t="e">
        <f>VLOOKUP('Reported Performance Table'!D951,'Master List'!$B$22:$C$41,2,FALSE)</f>
        <v>#N/A</v>
      </c>
      <c r="E951" t="e">
        <f>VLOOKUP('Reported Performance Table'!E951,'Master List'!$B$45:$C$143,2,FALSE)</f>
        <v>#N/A</v>
      </c>
      <c r="F951" t="e">
        <f>VLOOKUP('Reported Performance Table'!D951,'Master List'!$B$22:$D$42,3,FALSE)</f>
        <v>#N/A</v>
      </c>
      <c r="G951" s="92" t="e">
        <f>VLOOKUP('Reported Performance Table'!C951,'Master List'!$B$11:$D$19,3,FALSE)</f>
        <v>#N/A</v>
      </c>
      <c r="H951" t="e">
        <f t="shared" si="28"/>
        <v>#N/A</v>
      </c>
      <c r="I951" t="e">
        <f>IF(VLOOKUP('Reported Performance Table'!E951,'Master List'!$B$45:$D$143,3,FALSE)="","No",VLOOKUP('Reported Performance Table'!E951,'Master List'!$B$45:$D$143,3,FALSE))</f>
        <v>#N/A</v>
      </c>
      <c r="J951" s="164" t="str">
        <f>IF('Reported Performance Table'!E951="","",
  IF('Reported Performance Table'!F951="Yes",
   IF('Reported Performance Table'!G951="Premium","Premium_LUNA_CCT","LUNA_CCT"),
   IF('Reported Performance Table'!C951="Outdoor Luminaires",
    IF(OR('Reported Performance Table'!E951="Fuel Pump Canopy Luminaires",'Reported Performance Table'!E951="Sports Lighting"),
     IF('Reported Performance Table'!G951="Premium","Premium_Sports_and_Fuel_Pump_CCT", "Sports_and_Fuel_Pump_CCT"),
     IF('Reported Performance Table'!G951="Premium","Premium_Outdoor_CCT","Outdoor_CCT")),
    IF('Reported Performance Table'!G951="Premium","Premium_CCT","Reported_CCT"))))</f>
        <v/>
      </c>
      <c r="K951" t="str">
        <f>IF('Reported Performance Table'!E951="","",IF(J951="LUNA_CCT",VLOOKUP('Reported Performance Table'!E951,'Master List'!$B$45:$E$143,4,FALSE),"Reported_BUG"))</f>
        <v/>
      </c>
      <c r="L951" t="str">
        <f>IF('Reported Performance Table'!E951="","",IF(AND('Reported Performance Table'!$F951="Yes",OR('Reported Performance Table'!$E951='Master List'!$B$45,'Reported Performance Table'!$E951='Master List'!$B$46,'Reported Performance Table'!$E951='Master List'!$B$47,'Reported Performance Table'!$E951='Master List'!$B$49,'Reported Performance Table'!$E951='Master List'!$B$51,'Reported Performance Table'!$E951='Master List'!$B$115,'Reported Performance Table'!$E951='Master List'!$B$118,'Reported Performance Table'!$E951='Master List'!$B$142)),"LUNA_Dimming","Dimming_Capability_and_Range"))</f>
        <v/>
      </c>
      <c r="M951" s="100" t="e">
        <f>'Reported Performance Table'!#REF!</f>
        <v>#REF!</v>
      </c>
      <c r="N951" s="100" t="e">
        <f>'Reported Performance Table'!#REF!</f>
        <v>#REF!</v>
      </c>
      <c r="O951" s="100" t="e">
        <f>'Reported Performance Table'!#REF!</f>
        <v>#REF!</v>
      </c>
      <c r="P951" t="str">
        <f t="shared" si="29"/>
        <v>No</v>
      </c>
    </row>
    <row r="952" spans="1:16" x14ac:dyDescent="0.25">
      <c r="A952" s="54">
        <v>959</v>
      </c>
      <c r="B952" s="55"/>
      <c r="D952" s="21" t="e">
        <f>VLOOKUP('Reported Performance Table'!D952,'Master List'!$B$22:$C$41,2,FALSE)</f>
        <v>#N/A</v>
      </c>
      <c r="E952" t="e">
        <f>VLOOKUP('Reported Performance Table'!E952,'Master List'!$B$45:$C$143,2,FALSE)</f>
        <v>#N/A</v>
      </c>
      <c r="F952" t="e">
        <f>VLOOKUP('Reported Performance Table'!D952,'Master List'!$B$22:$D$42,3,FALSE)</f>
        <v>#N/A</v>
      </c>
      <c r="G952" s="92" t="e">
        <f>VLOOKUP('Reported Performance Table'!C952,'Master List'!$B$11:$D$19,3,FALSE)</f>
        <v>#N/A</v>
      </c>
      <c r="H952" t="e">
        <f t="shared" si="28"/>
        <v>#N/A</v>
      </c>
      <c r="I952" t="e">
        <f>IF(VLOOKUP('Reported Performance Table'!E952,'Master List'!$B$45:$D$143,3,FALSE)="","No",VLOOKUP('Reported Performance Table'!E952,'Master List'!$B$45:$D$143,3,FALSE))</f>
        <v>#N/A</v>
      </c>
      <c r="J952" s="164" t="str">
        <f>IF('Reported Performance Table'!E952="","",
  IF('Reported Performance Table'!F952="Yes",
   IF('Reported Performance Table'!G952="Premium","Premium_LUNA_CCT","LUNA_CCT"),
   IF('Reported Performance Table'!C952="Outdoor Luminaires",
    IF(OR('Reported Performance Table'!E952="Fuel Pump Canopy Luminaires",'Reported Performance Table'!E952="Sports Lighting"),
     IF('Reported Performance Table'!G952="Premium","Premium_Sports_and_Fuel_Pump_CCT", "Sports_and_Fuel_Pump_CCT"),
     IF('Reported Performance Table'!G952="Premium","Premium_Outdoor_CCT","Outdoor_CCT")),
    IF('Reported Performance Table'!G952="Premium","Premium_CCT","Reported_CCT"))))</f>
        <v/>
      </c>
      <c r="K952" t="str">
        <f>IF('Reported Performance Table'!E952="","",IF(J952="LUNA_CCT",VLOOKUP('Reported Performance Table'!E952,'Master List'!$B$45:$E$143,4,FALSE),"Reported_BUG"))</f>
        <v/>
      </c>
      <c r="L952" t="str">
        <f>IF('Reported Performance Table'!E952="","",IF(AND('Reported Performance Table'!$F952="Yes",OR('Reported Performance Table'!$E952='Master List'!$B$45,'Reported Performance Table'!$E952='Master List'!$B$46,'Reported Performance Table'!$E952='Master List'!$B$47,'Reported Performance Table'!$E952='Master List'!$B$49,'Reported Performance Table'!$E952='Master List'!$B$51,'Reported Performance Table'!$E952='Master List'!$B$115,'Reported Performance Table'!$E952='Master List'!$B$118,'Reported Performance Table'!$E952='Master List'!$B$142)),"LUNA_Dimming","Dimming_Capability_and_Range"))</f>
        <v/>
      </c>
      <c r="M952" s="100" t="e">
        <f>'Reported Performance Table'!#REF!</f>
        <v>#REF!</v>
      </c>
      <c r="N952" s="100" t="e">
        <f>'Reported Performance Table'!#REF!</f>
        <v>#REF!</v>
      </c>
      <c r="O952" s="100" t="e">
        <f>'Reported Performance Table'!#REF!</f>
        <v>#REF!</v>
      </c>
      <c r="P952" t="str">
        <f t="shared" si="29"/>
        <v>No</v>
      </c>
    </row>
    <row r="953" spans="1:16" x14ac:dyDescent="0.25">
      <c r="A953" s="54">
        <v>960</v>
      </c>
      <c r="B953" s="55"/>
      <c r="D953" s="21" t="e">
        <f>VLOOKUP('Reported Performance Table'!D953,'Master List'!$B$22:$C$41,2,FALSE)</f>
        <v>#N/A</v>
      </c>
      <c r="E953" t="e">
        <f>VLOOKUP('Reported Performance Table'!E953,'Master List'!$B$45:$C$143,2,FALSE)</f>
        <v>#N/A</v>
      </c>
      <c r="F953" t="e">
        <f>VLOOKUP('Reported Performance Table'!D953,'Master List'!$B$22:$D$42,3,FALSE)</f>
        <v>#N/A</v>
      </c>
      <c r="G953" s="92" t="e">
        <f>VLOOKUP('Reported Performance Table'!C953,'Master List'!$B$11:$D$19,3,FALSE)</f>
        <v>#N/A</v>
      </c>
      <c r="H953" t="e">
        <f t="shared" si="28"/>
        <v>#N/A</v>
      </c>
      <c r="I953" t="e">
        <f>IF(VLOOKUP('Reported Performance Table'!E953,'Master List'!$B$45:$D$143,3,FALSE)="","No",VLOOKUP('Reported Performance Table'!E953,'Master List'!$B$45:$D$143,3,FALSE))</f>
        <v>#N/A</v>
      </c>
      <c r="J953" s="164" t="str">
        <f>IF('Reported Performance Table'!E953="","",
  IF('Reported Performance Table'!F953="Yes",
   IF('Reported Performance Table'!G953="Premium","Premium_LUNA_CCT","LUNA_CCT"),
   IF('Reported Performance Table'!C953="Outdoor Luminaires",
    IF(OR('Reported Performance Table'!E953="Fuel Pump Canopy Luminaires",'Reported Performance Table'!E953="Sports Lighting"),
     IF('Reported Performance Table'!G953="Premium","Premium_Sports_and_Fuel_Pump_CCT", "Sports_and_Fuel_Pump_CCT"),
     IF('Reported Performance Table'!G953="Premium","Premium_Outdoor_CCT","Outdoor_CCT")),
    IF('Reported Performance Table'!G953="Premium","Premium_CCT","Reported_CCT"))))</f>
        <v/>
      </c>
      <c r="K953" t="str">
        <f>IF('Reported Performance Table'!E953="","",IF(J953="LUNA_CCT",VLOOKUP('Reported Performance Table'!E953,'Master List'!$B$45:$E$143,4,FALSE),"Reported_BUG"))</f>
        <v/>
      </c>
      <c r="L953" t="str">
        <f>IF('Reported Performance Table'!E953="","",IF(AND('Reported Performance Table'!$F953="Yes",OR('Reported Performance Table'!$E953='Master List'!$B$45,'Reported Performance Table'!$E953='Master List'!$B$46,'Reported Performance Table'!$E953='Master List'!$B$47,'Reported Performance Table'!$E953='Master List'!$B$49,'Reported Performance Table'!$E953='Master List'!$B$51,'Reported Performance Table'!$E953='Master List'!$B$115,'Reported Performance Table'!$E953='Master List'!$B$118,'Reported Performance Table'!$E953='Master List'!$B$142)),"LUNA_Dimming","Dimming_Capability_and_Range"))</f>
        <v/>
      </c>
      <c r="M953" s="100" t="e">
        <f>'Reported Performance Table'!#REF!</f>
        <v>#REF!</v>
      </c>
      <c r="N953" s="100" t="e">
        <f>'Reported Performance Table'!#REF!</f>
        <v>#REF!</v>
      </c>
      <c r="O953" s="100" t="e">
        <f>'Reported Performance Table'!#REF!</f>
        <v>#REF!</v>
      </c>
      <c r="P953" t="str">
        <f t="shared" si="29"/>
        <v>No</v>
      </c>
    </row>
    <row r="954" spans="1:16" x14ac:dyDescent="0.25">
      <c r="A954" s="54">
        <v>961</v>
      </c>
      <c r="B954" s="55"/>
      <c r="D954" s="21" t="e">
        <f>VLOOKUP('Reported Performance Table'!D954,'Master List'!$B$22:$C$41,2,FALSE)</f>
        <v>#N/A</v>
      </c>
      <c r="E954" t="e">
        <f>VLOOKUP('Reported Performance Table'!E954,'Master List'!$B$45:$C$143,2,FALSE)</f>
        <v>#N/A</v>
      </c>
      <c r="F954" t="e">
        <f>VLOOKUP('Reported Performance Table'!D954,'Master List'!$B$22:$D$42,3,FALSE)</f>
        <v>#N/A</v>
      </c>
      <c r="G954" s="92" t="e">
        <f>VLOOKUP('Reported Performance Table'!C954,'Master List'!$B$11:$D$19,3,FALSE)</f>
        <v>#N/A</v>
      </c>
      <c r="H954" t="e">
        <f t="shared" si="28"/>
        <v>#N/A</v>
      </c>
      <c r="I954" t="e">
        <f>IF(VLOOKUP('Reported Performance Table'!E954,'Master List'!$B$45:$D$143,3,FALSE)="","No",VLOOKUP('Reported Performance Table'!E954,'Master List'!$B$45:$D$143,3,FALSE))</f>
        <v>#N/A</v>
      </c>
      <c r="J954" s="164" t="str">
        <f>IF('Reported Performance Table'!E954="","",
  IF('Reported Performance Table'!F954="Yes",
   IF('Reported Performance Table'!G954="Premium","Premium_LUNA_CCT","LUNA_CCT"),
   IF('Reported Performance Table'!C954="Outdoor Luminaires",
    IF(OR('Reported Performance Table'!E954="Fuel Pump Canopy Luminaires",'Reported Performance Table'!E954="Sports Lighting"),
     IF('Reported Performance Table'!G954="Premium","Premium_Sports_and_Fuel_Pump_CCT", "Sports_and_Fuel_Pump_CCT"),
     IF('Reported Performance Table'!G954="Premium","Premium_Outdoor_CCT","Outdoor_CCT")),
    IF('Reported Performance Table'!G954="Premium","Premium_CCT","Reported_CCT"))))</f>
        <v/>
      </c>
      <c r="K954" t="str">
        <f>IF('Reported Performance Table'!E954="","",IF(J954="LUNA_CCT",VLOOKUP('Reported Performance Table'!E954,'Master List'!$B$45:$E$143,4,FALSE),"Reported_BUG"))</f>
        <v/>
      </c>
      <c r="L954" t="str">
        <f>IF('Reported Performance Table'!E954="","",IF(AND('Reported Performance Table'!$F954="Yes",OR('Reported Performance Table'!$E954='Master List'!$B$45,'Reported Performance Table'!$E954='Master List'!$B$46,'Reported Performance Table'!$E954='Master List'!$B$47,'Reported Performance Table'!$E954='Master List'!$B$49,'Reported Performance Table'!$E954='Master List'!$B$51,'Reported Performance Table'!$E954='Master List'!$B$115,'Reported Performance Table'!$E954='Master List'!$B$118,'Reported Performance Table'!$E954='Master List'!$B$142)),"LUNA_Dimming","Dimming_Capability_and_Range"))</f>
        <v/>
      </c>
      <c r="M954" s="100" t="e">
        <f>'Reported Performance Table'!#REF!</f>
        <v>#REF!</v>
      </c>
      <c r="N954" s="100" t="e">
        <f>'Reported Performance Table'!#REF!</f>
        <v>#REF!</v>
      </c>
      <c r="O954" s="100" t="e">
        <f>'Reported Performance Table'!#REF!</f>
        <v>#REF!</v>
      </c>
      <c r="P954" t="str">
        <f t="shared" si="29"/>
        <v>No</v>
      </c>
    </row>
    <row r="955" spans="1:16" x14ac:dyDescent="0.25">
      <c r="A955" s="54">
        <v>962</v>
      </c>
      <c r="B955" s="55"/>
      <c r="D955" s="21" t="e">
        <f>VLOOKUP('Reported Performance Table'!D955,'Master List'!$B$22:$C$41,2,FALSE)</f>
        <v>#N/A</v>
      </c>
      <c r="E955" t="e">
        <f>VLOOKUP('Reported Performance Table'!E955,'Master List'!$B$45:$C$143,2,FALSE)</f>
        <v>#N/A</v>
      </c>
      <c r="F955" t="e">
        <f>VLOOKUP('Reported Performance Table'!D955,'Master List'!$B$22:$D$42,3,FALSE)</f>
        <v>#N/A</v>
      </c>
      <c r="G955" s="92" t="e">
        <f>VLOOKUP('Reported Performance Table'!C955,'Master List'!$B$11:$D$19,3,FALSE)</f>
        <v>#N/A</v>
      </c>
      <c r="H955" t="e">
        <f t="shared" si="28"/>
        <v>#N/A</v>
      </c>
      <c r="I955" t="e">
        <f>IF(VLOOKUP('Reported Performance Table'!E955,'Master List'!$B$45:$D$143,3,FALSE)="","No",VLOOKUP('Reported Performance Table'!E955,'Master List'!$B$45:$D$143,3,FALSE))</f>
        <v>#N/A</v>
      </c>
      <c r="J955" s="164" t="str">
        <f>IF('Reported Performance Table'!E955="","",
  IF('Reported Performance Table'!F955="Yes",
   IF('Reported Performance Table'!G955="Premium","Premium_LUNA_CCT","LUNA_CCT"),
   IF('Reported Performance Table'!C955="Outdoor Luminaires",
    IF(OR('Reported Performance Table'!E955="Fuel Pump Canopy Luminaires",'Reported Performance Table'!E955="Sports Lighting"),
     IF('Reported Performance Table'!G955="Premium","Premium_Sports_and_Fuel_Pump_CCT", "Sports_and_Fuel_Pump_CCT"),
     IF('Reported Performance Table'!G955="Premium","Premium_Outdoor_CCT","Outdoor_CCT")),
    IF('Reported Performance Table'!G955="Premium","Premium_CCT","Reported_CCT"))))</f>
        <v/>
      </c>
      <c r="K955" t="str">
        <f>IF('Reported Performance Table'!E955="","",IF(J955="LUNA_CCT",VLOOKUP('Reported Performance Table'!E955,'Master List'!$B$45:$E$143,4,FALSE),"Reported_BUG"))</f>
        <v/>
      </c>
      <c r="L955" t="str">
        <f>IF('Reported Performance Table'!E955="","",IF(AND('Reported Performance Table'!$F955="Yes",OR('Reported Performance Table'!$E955='Master List'!$B$45,'Reported Performance Table'!$E955='Master List'!$B$46,'Reported Performance Table'!$E955='Master List'!$B$47,'Reported Performance Table'!$E955='Master List'!$B$49,'Reported Performance Table'!$E955='Master List'!$B$51,'Reported Performance Table'!$E955='Master List'!$B$115,'Reported Performance Table'!$E955='Master List'!$B$118,'Reported Performance Table'!$E955='Master List'!$B$142)),"LUNA_Dimming","Dimming_Capability_and_Range"))</f>
        <v/>
      </c>
      <c r="M955" s="100" t="e">
        <f>'Reported Performance Table'!#REF!</f>
        <v>#REF!</v>
      </c>
      <c r="N955" s="100" t="e">
        <f>'Reported Performance Table'!#REF!</f>
        <v>#REF!</v>
      </c>
      <c r="O955" s="100" t="e">
        <f>'Reported Performance Table'!#REF!</f>
        <v>#REF!</v>
      </c>
      <c r="P955" t="str">
        <f t="shared" si="29"/>
        <v>No</v>
      </c>
    </row>
    <row r="956" spans="1:16" x14ac:dyDescent="0.25">
      <c r="A956" s="54">
        <v>963</v>
      </c>
      <c r="B956" s="55"/>
      <c r="D956" s="21" t="e">
        <f>VLOOKUP('Reported Performance Table'!D956,'Master List'!$B$22:$C$41,2,FALSE)</f>
        <v>#N/A</v>
      </c>
      <c r="E956" t="e">
        <f>VLOOKUP('Reported Performance Table'!E956,'Master List'!$B$45:$C$143,2,FALSE)</f>
        <v>#N/A</v>
      </c>
      <c r="F956" t="e">
        <f>VLOOKUP('Reported Performance Table'!D956,'Master List'!$B$22:$D$42,3,FALSE)</f>
        <v>#N/A</v>
      </c>
      <c r="G956" s="92" t="e">
        <f>VLOOKUP('Reported Performance Table'!C956,'Master List'!$B$11:$D$19,3,FALSE)</f>
        <v>#N/A</v>
      </c>
      <c r="H956" t="e">
        <f t="shared" si="28"/>
        <v>#N/A</v>
      </c>
      <c r="I956" t="e">
        <f>IF(VLOOKUP('Reported Performance Table'!E956,'Master List'!$B$45:$D$143,3,FALSE)="","No",VLOOKUP('Reported Performance Table'!E956,'Master List'!$B$45:$D$143,3,FALSE))</f>
        <v>#N/A</v>
      </c>
      <c r="J956" s="164" t="str">
        <f>IF('Reported Performance Table'!E956="","",
  IF('Reported Performance Table'!F956="Yes",
   IF('Reported Performance Table'!G956="Premium","Premium_LUNA_CCT","LUNA_CCT"),
   IF('Reported Performance Table'!C956="Outdoor Luminaires",
    IF(OR('Reported Performance Table'!E956="Fuel Pump Canopy Luminaires",'Reported Performance Table'!E956="Sports Lighting"),
     IF('Reported Performance Table'!G956="Premium","Premium_Sports_and_Fuel_Pump_CCT", "Sports_and_Fuel_Pump_CCT"),
     IF('Reported Performance Table'!G956="Premium","Premium_Outdoor_CCT","Outdoor_CCT")),
    IF('Reported Performance Table'!G956="Premium","Premium_CCT","Reported_CCT"))))</f>
        <v/>
      </c>
      <c r="K956" t="str">
        <f>IF('Reported Performance Table'!E956="","",IF(J956="LUNA_CCT",VLOOKUP('Reported Performance Table'!E956,'Master List'!$B$45:$E$143,4,FALSE),"Reported_BUG"))</f>
        <v/>
      </c>
      <c r="L956" t="str">
        <f>IF('Reported Performance Table'!E956="","",IF(AND('Reported Performance Table'!$F956="Yes",OR('Reported Performance Table'!$E956='Master List'!$B$45,'Reported Performance Table'!$E956='Master List'!$B$46,'Reported Performance Table'!$E956='Master List'!$B$47,'Reported Performance Table'!$E956='Master List'!$B$49,'Reported Performance Table'!$E956='Master List'!$B$51,'Reported Performance Table'!$E956='Master List'!$B$115,'Reported Performance Table'!$E956='Master List'!$B$118,'Reported Performance Table'!$E956='Master List'!$B$142)),"LUNA_Dimming","Dimming_Capability_and_Range"))</f>
        <v/>
      </c>
      <c r="M956" s="100" t="e">
        <f>'Reported Performance Table'!#REF!</f>
        <v>#REF!</v>
      </c>
      <c r="N956" s="100" t="e">
        <f>'Reported Performance Table'!#REF!</f>
        <v>#REF!</v>
      </c>
      <c r="O956" s="100" t="e">
        <f>'Reported Performance Table'!#REF!</f>
        <v>#REF!</v>
      </c>
      <c r="P956" t="str">
        <f t="shared" si="29"/>
        <v>No</v>
      </c>
    </row>
    <row r="957" spans="1:16" x14ac:dyDescent="0.25">
      <c r="A957" s="54">
        <v>964</v>
      </c>
      <c r="B957" s="55"/>
      <c r="D957" s="21" t="e">
        <f>VLOOKUP('Reported Performance Table'!D957,'Master List'!$B$22:$C$41,2,FALSE)</f>
        <v>#N/A</v>
      </c>
      <c r="E957" t="e">
        <f>VLOOKUP('Reported Performance Table'!E957,'Master List'!$B$45:$C$143,2,FALSE)</f>
        <v>#N/A</v>
      </c>
      <c r="F957" t="e">
        <f>VLOOKUP('Reported Performance Table'!D957,'Master List'!$B$22:$D$42,3,FALSE)</f>
        <v>#N/A</v>
      </c>
      <c r="G957" s="92" t="e">
        <f>VLOOKUP('Reported Performance Table'!C957,'Master List'!$B$11:$D$19,3,FALSE)</f>
        <v>#N/A</v>
      </c>
      <c r="H957" t="e">
        <f t="shared" si="28"/>
        <v>#N/A</v>
      </c>
      <c r="I957" t="e">
        <f>IF(VLOOKUP('Reported Performance Table'!E957,'Master List'!$B$45:$D$143,3,FALSE)="","No",VLOOKUP('Reported Performance Table'!E957,'Master List'!$B$45:$D$143,3,FALSE))</f>
        <v>#N/A</v>
      </c>
      <c r="J957" s="164" t="str">
        <f>IF('Reported Performance Table'!E957="","",
  IF('Reported Performance Table'!F957="Yes",
   IF('Reported Performance Table'!G957="Premium","Premium_LUNA_CCT","LUNA_CCT"),
   IF('Reported Performance Table'!C957="Outdoor Luminaires",
    IF(OR('Reported Performance Table'!E957="Fuel Pump Canopy Luminaires",'Reported Performance Table'!E957="Sports Lighting"),
     IF('Reported Performance Table'!G957="Premium","Premium_Sports_and_Fuel_Pump_CCT", "Sports_and_Fuel_Pump_CCT"),
     IF('Reported Performance Table'!G957="Premium","Premium_Outdoor_CCT","Outdoor_CCT")),
    IF('Reported Performance Table'!G957="Premium","Premium_CCT","Reported_CCT"))))</f>
        <v/>
      </c>
      <c r="K957" t="str">
        <f>IF('Reported Performance Table'!E957="","",IF(J957="LUNA_CCT",VLOOKUP('Reported Performance Table'!E957,'Master List'!$B$45:$E$143,4,FALSE),"Reported_BUG"))</f>
        <v/>
      </c>
      <c r="L957" t="str">
        <f>IF('Reported Performance Table'!E957="","",IF(AND('Reported Performance Table'!$F957="Yes",OR('Reported Performance Table'!$E957='Master List'!$B$45,'Reported Performance Table'!$E957='Master List'!$B$46,'Reported Performance Table'!$E957='Master List'!$B$47,'Reported Performance Table'!$E957='Master List'!$B$49,'Reported Performance Table'!$E957='Master List'!$B$51,'Reported Performance Table'!$E957='Master List'!$B$115,'Reported Performance Table'!$E957='Master List'!$B$118,'Reported Performance Table'!$E957='Master List'!$B$142)),"LUNA_Dimming","Dimming_Capability_and_Range"))</f>
        <v/>
      </c>
      <c r="M957" s="100" t="e">
        <f>'Reported Performance Table'!#REF!</f>
        <v>#REF!</v>
      </c>
      <c r="N957" s="100" t="e">
        <f>'Reported Performance Table'!#REF!</f>
        <v>#REF!</v>
      </c>
      <c r="O957" s="100" t="e">
        <f>'Reported Performance Table'!#REF!</f>
        <v>#REF!</v>
      </c>
      <c r="P957" t="str">
        <f t="shared" si="29"/>
        <v>No</v>
      </c>
    </row>
    <row r="958" spans="1:16" x14ac:dyDescent="0.25">
      <c r="A958" s="54">
        <v>965</v>
      </c>
      <c r="B958" s="55"/>
      <c r="D958" s="21" t="e">
        <f>VLOOKUP('Reported Performance Table'!D958,'Master List'!$B$22:$C$41,2,FALSE)</f>
        <v>#N/A</v>
      </c>
      <c r="E958" t="e">
        <f>VLOOKUP('Reported Performance Table'!E958,'Master List'!$B$45:$C$143,2,FALSE)</f>
        <v>#N/A</v>
      </c>
      <c r="F958" t="e">
        <f>VLOOKUP('Reported Performance Table'!D958,'Master List'!$B$22:$D$42,3,FALSE)</f>
        <v>#N/A</v>
      </c>
      <c r="G958" s="92" t="e">
        <f>VLOOKUP('Reported Performance Table'!C958,'Master List'!$B$11:$D$19,3,FALSE)</f>
        <v>#N/A</v>
      </c>
      <c r="H958" t="e">
        <f t="shared" si="28"/>
        <v>#N/A</v>
      </c>
      <c r="I958" t="e">
        <f>IF(VLOOKUP('Reported Performance Table'!E958,'Master List'!$B$45:$D$143,3,FALSE)="","No",VLOOKUP('Reported Performance Table'!E958,'Master List'!$B$45:$D$143,3,FALSE))</f>
        <v>#N/A</v>
      </c>
      <c r="J958" s="164" t="str">
        <f>IF('Reported Performance Table'!E958="","",
  IF('Reported Performance Table'!F958="Yes",
   IF('Reported Performance Table'!G958="Premium","Premium_LUNA_CCT","LUNA_CCT"),
   IF('Reported Performance Table'!C958="Outdoor Luminaires",
    IF(OR('Reported Performance Table'!E958="Fuel Pump Canopy Luminaires",'Reported Performance Table'!E958="Sports Lighting"),
     IF('Reported Performance Table'!G958="Premium","Premium_Sports_and_Fuel_Pump_CCT", "Sports_and_Fuel_Pump_CCT"),
     IF('Reported Performance Table'!G958="Premium","Premium_Outdoor_CCT","Outdoor_CCT")),
    IF('Reported Performance Table'!G958="Premium","Premium_CCT","Reported_CCT"))))</f>
        <v/>
      </c>
      <c r="K958" t="str">
        <f>IF('Reported Performance Table'!E958="","",IF(J958="LUNA_CCT",VLOOKUP('Reported Performance Table'!E958,'Master List'!$B$45:$E$143,4,FALSE),"Reported_BUG"))</f>
        <v/>
      </c>
      <c r="L958" t="str">
        <f>IF('Reported Performance Table'!E958="","",IF(AND('Reported Performance Table'!$F958="Yes",OR('Reported Performance Table'!$E958='Master List'!$B$45,'Reported Performance Table'!$E958='Master List'!$B$46,'Reported Performance Table'!$E958='Master List'!$B$47,'Reported Performance Table'!$E958='Master List'!$B$49,'Reported Performance Table'!$E958='Master List'!$B$51,'Reported Performance Table'!$E958='Master List'!$B$115,'Reported Performance Table'!$E958='Master List'!$B$118,'Reported Performance Table'!$E958='Master List'!$B$142)),"LUNA_Dimming","Dimming_Capability_and_Range"))</f>
        <v/>
      </c>
      <c r="M958" s="100" t="e">
        <f>'Reported Performance Table'!#REF!</f>
        <v>#REF!</v>
      </c>
      <c r="N958" s="100" t="e">
        <f>'Reported Performance Table'!#REF!</f>
        <v>#REF!</v>
      </c>
      <c r="O958" s="100" t="e">
        <f>'Reported Performance Table'!#REF!</f>
        <v>#REF!</v>
      </c>
      <c r="P958" t="str">
        <f t="shared" si="29"/>
        <v>No</v>
      </c>
    </row>
    <row r="959" spans="1:16" x14ac:dyDescent="0.25">
      <c r="A959" s="54">
        <v>966</v>
      </c>
      <c r="B959" s="55"/>
      <c r="D959" s="21" t="e">
        <f>VLOOKUP('Reported Performance Table'!D959,'Master List'!$B$22:$C$41,2,FALSE)</f>
        <v>#N/A</v>
      </c>
      <c r="E959" t="e">
        <f>VLOOKUP('Reported Performance Table'!E959,'Master List'!$B$45:$C$143,2,FALSE)</f>
        <v>#N/A</v>
      </c>
      <c r="F959" t="e">
        <f>VLOOKUP('Reported Performance Table'!D959,'Master List'!$B$22:$D$42,3,FALSE)</f>
        <v>#N/A</v>
      </c>
      <c r="G959" s="92" t="e">
        <f>VLOOKUP('Reported Performance Table'!C959,'Master List'!$B$11:$D$19,3,FALSE)</f>
        <v>#N/A</v>
      </c>
      <c r="H959" t="e">
        <f t="shared" si="28"/>
        <v>#N/A</v>
      </c>
      <c r="I959" t="e">
        <f>IF(VLOOKUP('Reported Performance Table'!E959,'Master List'!$B$45:$D$143,3,FALSE)="","No",VLOOKUP('Reported Performance Table'!E959,'Master List'!$B$45:$D$143,3,FALSE))</f>
        <v>#N/A</v>
      </c>
      <c r="J959" s="164" t="str">
        <f>IF('Reported Performance Table'!E959="","",
  IF('Reported Performance Table'!F959="Yes",
   IF('Reported Performance Table'!G959="Premium","Premium_LUNA_CCT","LUNA_CCT"),
   IF('Reported Performance Table'!C959="Outdoor Luminaires",
    IF(OR('Reported Performance Table'!E959="Fuel Pump Canopy Luminaires",'Reported Performance Table'!E959="Sports Lighting"),
     IF('Reported Performance Table'!G959="Premium","Premium_Sports_and_Fuel_Pump_CCT", "Sports_and_Fuel_Pump_CCT"),
     IF('Reported Performance Table'!G959="Premium","Premium_Outdoor_CCT","Outdoor_CCT")),
    IF('Reported Performance Table'!G959="Premium","Premium_CCT","Reported_CCT"))))</f>
        <v/>
      </c>
      <c r="K959" t="str">
        <f>IF('Reported Performance Table'!E959="","",IF(J959="LUNA_CCT",VLOOKUP('Reported Performance Table'!E959,'Master List'!$B$45:$E$143,4,FALSE),"Reported_BUG"))</f>
        <v/>
      </c>
      <c r="L959" t="str">
        <f>IF('Reported Performance Table'!E959="","",IF(AND('Reported Performance Table'!$F959="Yes",OR('Reported Performance Table'!$E959='Master List'!$B$45,'Reported Performance Table'!$E959='Master List'!$B$46,'Reported Performance Table'!$E959='Master List'!$B$47,'Reported Performance Table'!$E959='Master List'!$B$49,'Reported Performance Table'!$E959='Master List'!$B$51,'Reported Performance Table'!$E959='Master List'!$B$115,'Reported Performance Table'!$E959='Master List'!$B$118,'Reported Performance Table'!$E959='Master List'!$B$142)),"LUNA_Dimming","Dimming_Capability_and_Range"))</f>
        <v/>
      </c>
      <c r="M959" s="100" t="e">
        <f>'Reported Performance Table'!#REF!</f>
        <v>#REF!</v>
      </c>
      <c r="N959" s="100" t="e">
        <f>'Reported Performance Table'!#REF!</f>
        <v>#REF!</v>
      </c>
      <c r="O959" s="100" t="e">
        <f>'Reported Performance Table'!#REF!</f>
        <v>#REF!</v>
      </c>
      <c r="P959" t="str">
        <f t="shared" si="29"/>
        <v>No</v>
      </c>
    </row>
    <row r="960" spans="1:16" x14ac:dyDescent="0.25">
      <c r="A960" s="54">
        <v>967</v>
      </c>
      <c r="B960" s="55"/>
      <c r="D960" s="21" t="e">
        <f>VLOOKUP('Reported Performance Table'!D960,'Master List'!$B$22:$C$41,2,FALSE)</f>
        <v>#N/A</v>
      </c>
      <c r="E960" t="e">
        <f>VLOOKUP('Reported Performance Table'!E960,'Master List'!$B$45:$C$143,2,FALSE)</f>
        <v>#N/A</v>
      </c>
      <c r="F960" t="e">
        <f>VLOOKUP('Reported Performance Table'!D960,'Master List'!$B$22:$D$42,3,FALSE)</f>
        <v>#N/A</v>
      </c>
      <c r="G960" s="92" t="e">
        <f>VLOOKUP('Reported Performance Table'!C960,'Master List'!$B$11:$D$19,3,FALSE)</f>
        <v>#N/A</v>
      </c>
      <c r="H960" t="e">
        <f t="shared" si="28"/>
        <v>#N/A</v>
      </c>
      <c r="I960" t="e">
        <f>IF(VLOOKUP('Reported Performance Table'!E960,'Master List'!$B$45:$D$143,3,FALSE)="","No",VLOOKUP('Reported Performance Table'!E960,'Master List'!$B$45:$D$143,3,FALSE))</f>
        <v>#N/A</v>
      </c>
      <c r="J960" s="164" t="str">
        <f>IF('Reported Performance Table'!E960="","",
  IF('Reported Performance Table'!F960="Yes",
   IF('Reported Performance Table'!G960="Premium","Premium_LUNA_CCT","LUNA_CCT"),
   IF('Reported Performance Table'!C960="Outdoor Luminaires",
    IF(OR('Reported Performance Table'!E960="Fuel Pump Canopy Luminaires",'Reported Performance Table'!E960="Sports Lighting"),
     IF('Reported Performance Table'!G960="Premium","Premium_Sports_and_Fuel_Pump_CCT", "Sports_and_Fuel_Pump_CCT"),
     IF('Reported Performance Table'!G960="Premium","Premium_Outdoor_CCT","Outdoor_CCT")),
    IF('Reported Performance Table'!G960="Premium","Premium_CCT","Reported_CCT"))))</f>
        <v/>
      </c>
      <c r="K960" t="str">
        <f>IF('Reported Performance Table'!E960="","",IF(J960="LUNA_CCT",VLOOKUP('Reported Performance Table'!E960,'Master List'!$B$45:$E$143,4,FALSE),"Reported_BUG"))</f>
        <v/>
      </c>
      <c r="L960" t="str">
        <f>IF('Reported Performance Table'!E960="","",IF(AND('Reported Performance Table'!$F960="Yes",OR('Reported Performance Table'!$E960='Master List'!$B$45,'Reported Performance Table'!$E960='Master List'!$B$46,'Reported Performance Table'!$E960='Master List'!$B$47,'Reported Performance Table'!$E960='Master List'!$B$49,'Reported Performance Table'!$E960='Master List'!$B$51,'Reported Performance Table'!$E960='Master List'!$B$115,'Reported Performance Table'!$E960='Master List'!$B$118,'Reported Performance Table'!$E960='Master List'!$B$142)),"LUNA_Dimming","Dimming_Capability_and_Range"))</f>
        <v/>
      </c>
      <c r="M960" s="100" t="e">
        <f>'Reported Performance Table'!#REF!</f>
        <v>#REF!</v>
      </c>
      <c r="N960" s="100" t="e">
        <f>'Reported Performance Table'!#REF!</f>
        <v>#REF!</v>
      </c>
      <c r="O960" s="100" t="e">
        <f>'Reported Performance Table'!#REF!</f>
        <v>#REF!</v>
      </c>
      <c r="P960" t="str">
        <f t="shared" si="29"/>
        <v>No</v>
      </c>
    </row>
    <row r="961" spans="1:16" x14ac:dyDescent="0.25">
      <c r="A961" s="54">
        <v>968</v>
      </c>
      <c r="B961" s="55"/>
      <c r="D961" s="21" t="e">
        <f>VLOOKUP('Reported Performance Table'!D961,'Master List'!$B$22:$C$41,2,FALSE)</f>
        <v>#N/A</v>
      </c>
      <c r="E961" t="e">
        <f>VLOOKUP('Reported Performance Table'!E961,'Master List'!$B$45:$C$143,2,FALSE)</f>
        <v>#N/A</v>
      </c>
      <c r="F961" t="e">
        <f>VLOOKUP('Reported Performance Table'!D961,'Master List'!$B$22:$D$42,3,FALSE)</f>
        <v>#N/A</v>
      </c>
      <c r="G961" s="92" t="e">
        <f>VLOOKUP('Reported Performance Table'!C961,'Master List'!$B$11:$D$19,3,FALSE)</f>
        <v>#N/A</v>
      </c>
      <c r="H961" t="e">
        <f t="shared" si="28"/>
        <v>#N/A</v>
      </c>
      <c r="I961" t="e">
        <f>IF(VLOOKUP('Reported Performance Table'!E961,'Master List'!$B$45:$D$143,3,FALSE)="","No",VLOOKUP('Reported Performance Table'!E961,'Master List'!$B$45:$D$143,3,FALSE))</f>
        <v>#N/A</v>
      </c>
      <c r="J961" s="164" t="str">
        <f>IF('Reported Performance Table'!E961="","",
  IF('Reported Performance Table'!F961="Yes",
   IF('Reported Performance Table'!G961="Premium","Premium_LUNA_CCT","LUNA_CCT"),
   IF('Reported Performance Table'!C961="Outdoor Luminaires",
    IF(OR('Reported Performance Table'!E961="Fuel Pump Canopy Luminaires",'Reported Performance Table'!E961="Sports Lighting"),
     IF('Reported Performance Table'!G961="Premium","Premium_Sports_and_Fuel_Pump_CCT", "Sports_and_Fuel_Pump_CCT"),
     IF('Reported Performance Table'!G961="Premium","Premium_Outdoor_CCT","Outdoor_CCT")),
    IF('Reported Performance Table'!G961="Premium","Premium_CCT","Reported_CCT"))))</f>
        <v/>
      </c>
      <c r="K961" t="str">
        <f>IF('Reported Performance Table'!E961="","",IF(J961="LUNA_CCT",VLOOKUP('Reported Performance Table'!E961,'Master List'!$B$45:$E$143,4,FALSE),"Reported_BUG"))</f>
        <v/>
      </c>
      <c r="L961" t="str">
        <f>IF('Reported Performance Table'!E961="","",IF(AND('Reported Performance Table'!$F961="Yes",OR('Reported Performance Table'!$E961='Master List'!$B$45,'Reported Performance Table'!$E961='Master List'!$B$46,'Reported Performance Table'!$E961='Master List'!$B$47,'Reported Performance Table'!$E961='Master List'!$B$49,'Reported Performance Table'!$E961='Master List'!$B$51,'Reported Performance Table'!$E961='Master List'!$B$115,'Reported Performance Table'!$E961='Master List'!$B$118,'Reported Performance Table'!$E961='Master List'!$B$142)),"LUNA_Dimming","Dimming_Capability_and_Range"))</f>
        <v/>
      </c>
      <c r="M961" s="100" t="e">
        <f>'Reported Performance Table'!#REF!</f>
        <v>#REF!</v>
      </c>
      <c r="N961" s="100" t="e">
        <f>'Reported Performance Table'!#REF!</f>
        <v>#REF!</v>
      </c>
      <c r="O961" s="100" t="e">
        <f>'Reported Performance Table'!#REF!</f>
        <v>#REF!</v>
      </c>
      <c r="P961" t="str">
        <f t="shared" si="29"/>
        <v>No</v>
      </c>
    </row>
    <row r="962" spans="1:16" x14ac:dyDescent="0.25">
      <c r="A962" s="54">
        <v>969</v>
      </c>
      <c r="B962" s="55"/>
      <c r="D962" s="21" t="e">
        <f>VLOOKUP('Reported Performance Table'!D962,'Master List'!$B$22:$C$41,2,FALSE)</f>
        <v>#N/A</v>
      </c>
      <c r="E962" t="e">
        <f>VLOOKUP('Reported Performance Table'!E962,'Master List'!$B$45:$C$143,2,FALSE)</f>
        <v>#N/A</v>
      </c>
      <c r="F962" t="e">
        <f>VLOOKUP('Reported Performance Table'!D962,'Master List'!$B$22:$D$42,3,FALSE)</f>
        <v>#N/A</v>
      </c>
      <c r="G962" s="92" t="e">
        <f>VLOOKUP('Reported Performance Table'!C962,'Master List'!$B$11:$D$19,3,FALSE)</f>
        <v>#N/A</v>
      </c>
      <c r="H962" t="e">
        <f t="shared" si="28"/>
        <v>#N/A</v>
      </c>
      <c r="I962" t="e">
        <f>IF(VLOOKUP('Reported Performance Table'!E962,'Master List'!$B$45:$D$143,3,FALSE)="","No",VLOOKUP('Reported Performance Table'!E962,'Master List'!$B$45:$D$143,3,FALSE))</f>
        <v>#N/A</v>
      </c>
      <c r="J962" s="164" t="str">
        <f>IF('Reported Performance Table'!E962="","",
  IF('Reported Performance Table'!F962="Yes",
   IF('Reported Performance Table'!G962="Premium","Premium_LUNA_CCT","LUNA_CCT"),
   IF('Reported Performance Table'!C962="Outdoor Luminaires",
    IF(OR('Reported Performance Table'!E962="Fuel Pump Canopy Luminaires",'Reported Performance Table'!E962="Sports Lighting"),
     IF('Reported Performance Table'!G962="Premium","Premium_Sports_and_Fuel_Pump_CCT", "Sports_and_Fuel_Pump_CCT"),
     IF('Reported Performance Table'!G962="Premium","Premium_Outdoor_CCT","Outdoor_CCT")),
    IF('Reported Performance Table'!G962="Premium","Premium_CCT","Reported_CCT"))))</f>
        <v/>
      </c>
      <c r="K962" t="str">
        <f>IF('Reported Performance Table'!E962="","",IF(J962="LUNA_CCT",VLOOKUP('Reported Performance Table'!E962,'Master List'!$B$45:$E$143,4,FALSE),"Reported_BUG"))</f>
        <v/>
      </c>
      <c r="L962" t="str">
        <f>IF('Reported Performance Table'!E962="","",IF(AND('Reported Performance Table'!$F962="Yes",OR('Reported Performance Table'!$E962='Master List'!$B$45,'Reported Performance Table'!$E962='Master List'!$B$46,'Reported Performance Table'!$E962='Master List'!$B$47,'Reported Performance Table'!$E962='Master List'!$B$49,'Reported Performance Table'!$E962='Master List'!$B$51,'Reported Performance Table'!$E962='Master List'!$B$115,'Reported Performance Table'!$E962='Master List'!$B$118,'Reported Performance Table'!$E962='Master List'!$B$142)),"LUNA_Dimming","Dimming_Capability_and_Range"))</f>
        <v/>
      </c>
      <c r="M962" s="100" t="e">
        <f>'Reported Performance Table'!#REF!</f>
        <v>#REF!</v>
      </c>
      <c r="N962" s="100" t="e">
        <f>'Reported Performance Table'!#REF!</f>
        <v>#REF!</v>
      </c>
      <c r="O962" s="100" t="e">
        <f>'Reported Performance Table'!#REF!</f>
        <v>#REF!</v>
      </c>
      <c r="P962" t="str">
        <f t="shared" si="29"/>
        <v>No</v>
      </c>
    </row>
    <row r="963" spans="1:16" x14ac:dyDescent="0.25">
      <c r="A963" s="54">
        <v>970</v>
      </c>
      <c r="B963" s="55"/>
      <c r="D963" s="21" t="e">
        <f>VLOOKUP('Reported Performance Table'!D963,'Master List'!$B$22:$C$41,2,FALSE)</f>
        <v>#N/A</v>
      </c>
      <c r="E963" t="e">
        <f>VLOOKUP('Reported Performance Table'!E963,'Master List'!$B$45:$C$143,2,FALSE)</f>
        <v>#N/A</v>
      </c>
      <c r="F963" t="e">
        <f>VLOOKUP('Reported Performance Table'!D963,'Master List'!$B$22:$D$42,3,FALSE)</f>
        <v>#N/A</v>
      </c>
      <c r="G963" s="92" t="e">
        <f>VLOOKUP('Reported Performance Table'!C963,'Master List'!$B$11:$D$19,3,FALSE)</f>
        <v>#N/A</v>
      </c>
      <c r="H963" t="e">
        <f t="shared" si="28"/>
        <v>#N/A</v>
      </c>
      <c r="I963" t="e">
        <f>IF(VLOOKUP('Reported Performance Table'!E963,'Master List'!$B$45:$D$143,3,FALSE)="","No",VLOOKUP('Reported Performance Table'!E963,'Master List'!$B$45:$D$143,3,FALSE))</f>
        <v>#N/A</v>
      </c>
      <c r="J963" s="164" t="str">
        <f>IF('Reported Performance Table'!E963="","",
  IF('Reported Performance Table'!F963="Yes",
   IF('Reported Performance Table'!G963="Premium","Premium_LUNA_CCT","LUNA_CCT"),
   IF('Reported Performance Table'!C963="Outdoor Luminaires",
    IF(OR('Reported Performance Table'!E963="Fuel Pump Canopy Luminaires",'Reported Performance Table'!E963="Sports Lighting"),
     IF('Reported Performance Table'!G963="Premium","Premium_Sports_and_Fuel_Pump_CCT", "Sports_and_Fuel_Pump_CCT"),
     IF('Reported Performance Table'!G963="Premium","Premium_Outdoor_CCT","Outdoor_CCT")),
    IF('Reported Performance Table'!G963="Premium","Premium_CCT","Reported_CCT"))))</f>
        <v/>
      </c>
      <c r="K963" t="str">
        <f>IF('Reported Performance Table'!E963="","",IF(J963="LUNA_CCT",VLOOKUP('Reported Performance Table'!E963,'Master List'!$B$45:$E$143,4,FALSE),"Reported_BUG"))</f>
        <v/>
      </c>
      <c r="L963" t="str">
        <f>IF('Reported Performance Table'!E963="","",IF(AND('Reported Performance Table'!$F963="Yes",OR('Reported Performance Table'!$E963='Master List'!$B$45,'Reported Performance Table'!$E963='Master List'!$B$46,'Reported Performance Table'!$E963='Master List'!$B$47,'Reported Performance Table'!$E963='Master List'!$B$49,'Reported Performance Table'!$E963='Master List'!$B$51,'Reported Performance Table'!$E963='Master List'!$B$115,'Reported Performance Table'!$E963='Master List'!$B$118,'Reported Performance Table'!$E963='Master List'!$B$142)),"LUNA_Dimming","Dimming_Capability_and_Range"))</f>
        <v/>
      </c>
      <c r="M963" s="100" t="e">
        <f>'Reported Performance Table'!#REF!</f>
        <v>#REF!</v>
      </c>
      <c r="N963" s="100" t="e">
        <f>'Reported Performance Table'!#REF!</f>
        <v>#REF!</v>
      </c>
      <c r="O963" s="100" t="e">
        <f>'Reported Performance Table'!#REF!</f>
        <v>#REF!</v>
      </c>
      <c r="P963" t="str">
        <f t="shared" si="29"/>
        <v>No</v>
      </c>
    </row>
    <row r="964" spans="1:16" x14ac:dyDescent="0.25">
      <c r="A964" s="54">
        <v>971</v>
      </c>
      <c r="B964" s="55"/>
      <c r="D964" s="21" t="e">
        <f>VLOOKUP('Reported Performance Table'!D964,'Master List'!$B$22:$C$41,2,FALSE)</f>
        <v>#N/A</v>
      </c>
      <c r="E964" t="e">
        <f>VLOOKUP('Reported Performance Table'!E964,'Master List'!$B$45:$C$143,2,FALSE)</f>
        <v>#N/A</v>
      </c>
      <c r="F964" t="e">
        <f>VLOOKUP('Reported Performance Table'!D964,'Master List'!$B$22:$D$42,3,FALSE)</f>
        <v>#N/A</v>
      </c>
      <c r="G964" s="92" t="e">
        <f>VLOOKUP('Reported Performance Table'!C964,'Master List'!$B$11:$D$19,3,FALSE)</f>
        <v>#N/A</v>
      </c>
      <c r="H964" t="e">
        <f t="shared" si="28"/>
        <v>#N/A</v>
      </c>
      <c r="I964" t="e">
        <f>IF(VLOOKUP('Reported Performance Table'!E964,'Master List'!$B$45:$D$143,3,FALSE)="","No",VLOOKUP('Reported Performance Table'!E964,'Master List'!$B$45:$D$143,3,FALSE))</f>
        <v>#N/A</v>
      </c>
      <c r="J964" s="164" t="str">
        <f>IF('Reported Performance Table'!E964="","",
  IF('Reported Performance Table'!F964="Yes",
   IF('Reported Performance Table'!G964="Premium","Premium_LUNA_CCT","LUNA_CCT"),
   IF('Reported Performance Table'!C964="Outdoor Luminaires",
    IF(OR('Reported Performance Table'!E964="Fuel Pump Canopy Luminaires",'Reported Performance Table'!E964="Sports Lighting"),
     IF('Reported Performance Table'!G964="Premium","Premium_Sports_and_Fuel_Pump_CCT", "Sports_and_Fuel_Pump_CCT"),
     IF('Reported Performance Table'!G964="Premium","Premium_Outdoor_CCT","Outdoor_CCT")),
    IF('Reported Performance Table'!G964="Premium","Premium_CCT","Reported_CCT"))))</f>
        <v/>
      </c>
      <c r="K964" t="str">
        <f>IF('Reported Performance Table'!E964="","",IF(J964="LUNA_CCT",VLOOKUP('Reported Performance Table'!E964,'Master List'!$B$45:$E$143,4,FALSE),"Reported_BUG"))</f>
        <v/>
      </c>
      <c r="L964" t="str">
        <f>IF('Reported Performance Table'!E964="","",IF(AND('Reported Performance Table'!$F964="Yes",OR('Reported Performance Table'!$E964='Master List'!$B$45,'Reported Performance Table'!$E964='Master List'!$B$46,'Reported Performance Table'!$E964='Master List'!$B$47,'Reported Performance Table'!$E964='Master List'!$B$49,'Reported Performance Table'!$E964='Master List'!$B$51,'Reported Performance Table'!$E964='Master List'!$B$115,'Reported Performance Table'!$E964='Master List'!$B$118,'Reported Performance Table'!$E964='Master List'!$B$142)),"LUNA_Dimming","Dimming_Capability_and_Range"))</f>
        <v/>
      </c>
      <c r="M964" s="100" t="e">
        <f>'Reported Performance Table'!#REF!</f>
        <v>#REF!</v>
      </c>
      <c r="N964" s="100" t="e">
        <f>'Reported Performance Table'!#REF!</f>
        <v>#REF!</v>
      </c>
      <c r="O964" s="100" t="e">
        <f>'Reported Performance Table'!#REF!</f>
        <v>#REF!</v>
      </c>
      <c r="P964" t="str">
        <f t="shared" si="29"/>
        <v>No</v>
      </c>
    </row>
    <row r="965" spans="1:16" x14ac:dyDescent="0.25">
      <c r="A965" s="54">
        <v>972</v>
      </c>
      <c r="B965" s="55"/>
      <c r="D965" s="21" t="e">
        <f>VLOOKUP('Reported Performance Table'!D965,'Master List'!$B$22:$C$41,2,FALSE)</f>
        <v>#N/A</v>
      </c>
      <c r="E965" t="e">
        <f>VLOOKUP('Reported Performance Table'!E965,'Master List'!$B$45:$C$143,2,FALSE)</f>
        <v>#N/A</v>
      </c>
      <c r="F965" t="e">
        <f>VLOOKUP('Reported Performance Table'!D965,'Master List'!$B$22:$D$42,3,FALSE)</f>
        <v>#N/A</v>
      </c>
      <c r="G965" s="92" t="e">
        <f>VLOOKUP('Reported Performance Table'!C965,'Master List'!$B$11:$D$19,3,FALSE)</f>
        <v>#N/A</v>
      </c>
      <c r="H965" t="e">
        <f t="shared" si="28"/>
        <v>#N/A</v>
      </c>
      <c r="I965" t="e">
        <f>IF(VLOOKUP('Reported Performance Table'!E965,'Master List'!$B$45:$D$143,3,FALSE)="","No",VLOOKUP('Reported Performance Table'!E965,'Master List'!$B$45:$D$143,3,FALSE))</f>
        <v>#N/A</v>
      </c>
      <c r="J965" s="164" t="str">
        <f>IF('Reported Performance Table'!E965="","",
  IF('Reported Performance Table'!F965="Yes",
   IF('Reported Performance Table'!G965="Premium","Premium_LUNA_CCT","LUNA_CCT"),
   IF('Reported Performance Table'!C965="Outdoor Luminaires",
    IF(OR('Reported Performance Table'!E965="Fuel Pump Canopy Luminaires",'Reported Performance Table'!E965="Sports Lighting"),
     IF('Reported Performance Table'!G965="Premium","Premium_Sports_and_Fuel_Pump_CCT", "Sports_and_Fuel_Pump_CCT"),
     IF('Reported Performance Table'!G965="Premium","Premium_Outdoor_CCT","Outdoor_CCT")),
    IF('Reported Performance Table'!G965="Premium","Premium_CCT","Reported_CCT"))))</f>
        <v/>
      </c>
      <c r="K965" t="str">
        <f>IF('Reported Performance Table'!E965="","",IF(J965="LUNA_CCT",VLOOKUP('Reported Performance Table'!E965,'Master List'!$B$45:$E$143,4,FALSE),"Reported_BUG"))</f>
        <v/>
      </c>
      <c r="L965" t="str">
        <f>IF('Reported Performance Table'!E965="","",IF(AND('Reported Performance Table'!$F965="Yes",OR('Reported Performance Table'!$E965='Master List'!$B$45,'Reported Performance Table'!$E965='Master List'!$B$46,'Reported Performance Table'!$E965='Master List'!$B$47,'Reported Performance Table'!$E965='Master List'!$B$49,'Reported Performance Table'!$E965='Master List'!$B$51,'Reported Performance Table'!$E965='Master List'!$B$115,'Reported Performance Table'!$E965='Master List'!$B$118,'Reported Performance Table'!$E965='Master List'!$B$142)),"LUNA_Dimming","Dimming_Capability_and_Range"))</f>
        <v/>
      </c>
      <c r="M965" s="100" t="e">
        <f>'Reported Performance Table'!#REF!</f>
        <v>#REF!</v>
      </c>
      <c r="N965" s="100" t="e">
        <f>'Reported Performance Table'!#REF!</f>
        <v>#REF!</v>
      </c>
      <c r="O965" s="100" t="e">
        <f>'Reported Performance Table'!#REF!</f>
        <v>#REF!</v>
      </c>
      <c r="P965" t="str">
        <f t="shared" si="29"/>
        <v>No</v>
      </c>
    </row>
    <row r="966" spans="1:16" x14ac:dyDescent="0.25">
      <c r="A966" s="54">
        <v>973</v>
      </c>
      <c r="B966" s="55"/>
      <c r="D966" s="21" t="e">
        <f>VLOOKUP('Reported Performance Table'!D966,'Master List'!$B$22:$C$41,2,FALSE)</f>
        <v>#N/A</v>
      </c>
      <c r="E966" t="e">
        <f>VLOOKUP('Reported Performance Table'!E966,'Master List'!$B$45:$C$143,2,FALSE)</f>
        <v>#N/A</v>
      </c>
      <c r="F966" t="e">
        <f>VLOOKUP('Reported Performance Table'!D966,'Master List'!$B$22:$D$42,3,FALSE)</f>
        <v>#N/A</v>
      </c>
      <c r="G966" s="92" t="e">
        <f>VLOOKUP('Reported Performance Table'!C966,'Master List'!$B$11:$D$19,3,FALSE)</f>
        <v>#N/A</v>
      </c>
      <c r="H966" t="e">
        <f t="shared" si="28"/>
        <v>#N/A</v>
      </c>
      <c r="I966" t="e">
        <f>IF(VLOOKUP('Reported Performance Table'!E966,'Master List'!$B$45:$D$143,3,FALSE)="","No",VLOOKUP('Reported Performance Table'!E966,'Master List'!$B$45:$D$143,3,FALSE))</f>
        <v>#N/A</v>
      </c>
      <c r="J966" s="164" t="str">
        <f>IF('Reported Performance Table'!E966="","",
  IF('Reported Performance Table'!F966="Yes",
   IF('Reported Performance Table'!G966="Premium","Premium_LUNA_CCT","LUNA_CCT"),
   IF('Reported Performance Table'!C966="Outdoor Luminaires",
    IF(OR('Reported Performance Table'!E966="Fuel Pump Canopy Luminaires",'Reported Performance Table'!E966="Sports Lighting"),
     IF('Reported Performance Table'!G966="Premium","Premium_Sports_and_Fuel_Pump_CCT", "Sports_and_Fuel_Pump_CCT"),
     IF('Reported Performance Table'!G966="Premium","Premium_Outdoor_CCT","Outdoor_CCT")),
    IF('Reported Performance Table'!G966="Premium","Premium_CCT","Reported_CCT"))))</f>
        <v/>
      </c>
      <c r="K966" t="str">
        <f>IF('Reported Performance Table'!E966="","",IF(J966="LUNA_CCT",VLOOKUP('Reported Performance Table'!E966,'Master List'!$B$45:$E$143,4,FALSE),"Reported_BUG"))</f>
        <v/>
      </c>
      <c r="L966" t="str">
        <f>IF('Reported Performance Table'!E966="","",IF(AND('Reported Performance Table'!$F966="Yes",OR('Reported Performance Table'!$E966='Master List'!$B$45,'Reported Performance Table'!$E966='Master List'!$B$46,'Reported Performance Table'!$E966='Master List'!$B$47,'Reported Performance Table'!$E966='Master List'!$B$49,'Reported Performance Table'!$E966='Master List'!$B$51,'Reported Performance Table'!$E966='Master List'!$B$115,'Reported Performance Table'!$E966='Master List'!$B$118,'Reported Performance Table'!$E966='Master List'!$B$142)),"LUNA_Dimming","Dimming_Capability_and_Range"))</f>
        <v/>
      </c>
      <c r="M966" s="100" t="e">
        <f>'Reported Performance Table'!#REF!</f>
        <v>#REF!</v>
      </c>
      <c r="N966" s="100" t="e">
        <f>'Reported Performance Table'!#REF!</f>
        <v>#REF!</v>
      </c>
      <c r="O966" s="100" t="e">
        <f>'Reported Performance Table'!#REF!</f>
        <v>#REF!</v>
      </c>
      <c r="P966" t="str">
        <f t="shared" si="29"/>
        <v>No</v>
      </c>
    </row>
    <row r="967" spans="1:16" x14ac:dyDescent="0.25">
      <c r="A967" s="54">
        <v>974</v>
      </c>
      <c r="B967" s="55"/>
      <c r="D967" s="21" t="e">
        <f>VLOOKUP('Reported Performance Table'!D967,'Master List'!$B$22:$C$41,2,FALSE)</f>
        <v>#N/A</v>
      </c>
      <c r="E967" t="e">
        <f>VLOOKUP('Reported Performance Table'!E967,'Master List'!$B$45:$C$143,2,FALSE)</f>
        <v>#N/A</v>
      </c>
      <c r="F967" t="e">
        <f>VLOOKUP('Reported Performance Table'!D967,'Master List'!$B$22:$D$42,3,FALSE)</f>
        <v>#N/A</v>
      </c>
      <c r="G967" s="92" t="e">
        <f>VLOOKUP('Reported Performance Table'!C967,'Master List'!$B$11:$D$19,3,FALSE)</f>
        <v>#N/A</v>
      </c>
      <c r="H967" t="e">
        <f t="shared" si="28"/>
        <v>#N/A</v>
      </c>
      <c r="I967" t="e">
        <f>IF(VLOOKUP('Reported Performance Table'!E967,'Master List'!$B$45:$D$143,3,FALSE)="","No",VLOOKUP('Reported Performance Table'!E967,'Master List'!$B$45:$D$143,3,FALSE))</f>
        <v>#N/A</v>
      </c>
      <c r="J967" s="164" t="str">
        <f>IF('Reported Performance Table'!E967="","",
  IF('Reported Performance Table'!F967="Yes",
   IF('Reported Performance Table'!G967="Premium","Premium_LUNA_CCT","LUNA_CCT"),
   IF('Reported Performance Table'!C967="Outdoor Luminaires",
    IF(OR('Reported Performance Table'!E967="Fuel Pump Canopy Luminaires",'Reported Performance Table'!E967="Sports Lighting"),
     IF('Reported Performance Table'!G967="Premium","Premium_Sports_and_Fuel_Pump_CCT", "Sports_and_Fuel_Pump_CCT"),
     IF('Reported Performance Table'!G967="Premium","Premium_Outdoor_CCT","Outdoor_CCT")),
    IF('Reported Performance Table'!G967="Premium","Premium_CCT","Reported_CCT"))))</f>
        <v/>
      </c>
      <c r="K967" t="str">
        <f>IF('Reported Performance Table'!E967="","",IF(J967="LUNA_CCT",VLOOKUP('Reported Performance Table'!E967,'Master List'!$B$45:$E$143,4,FALSE),"Reported_BUG"))</f>
        <v/>
      </c>
      <c r="L967" t="str">
        <f>IF('Reported Performance Table'!E967="","",IF(AND('Reported Performance Table'!$F967="Yes",OR('Reported Performance Table'!$E967='Master List'!$B$45,'Reported Performance Table'!$E967='Master List'!$B$46,'Reported Performance Table'!$E967='Master List'!$B$47,'Reported Performance Table'!$E967='Master List'!$B$49,'Reported Performance Table'!$E967='Master List'!$B$51,'Reported Performance Table'!$E967='Master List'!$B$115,'Reported Performance Table'!$E967='Master List'!$B$118,'Reported Performance Table'!$E967='Master List'!$B$142)),"LUNA_Dimming","Dimming_Capability_and_Range"))</f>
        <v/>
      </c>
      <c r="M967" s="100" t="e">
        <f>'Reported Performance Table'!#REF!</f>
        <v>#REF!</v>
      </c>
      <c r="N967" s="100" t="e">
        <f>'Reported Performance Table'!#REF!</f>
        <v>#REF!</v>
      </c>
      <c r="O967" s="100" t="e">
        <f>'Reported Performance Table'!#REF!</f>
        <v>#REF!</v>
      </c>
      <c r="P967" t="str">
        <f t="shared" si="29"/>
        <v>No</v>
      </c>
    </row>
    <row r="968" spans="1:16" x14ac:dyDescent="0.25">
      <c r="A968" s="54">
        <v>975</v>
      </c>
      <c r="B968" s="55"/>
      <c r="D968" s="21" t="e">
        <f>VLOOKUP('Reported Performance Table'!D968,'Master List'!$B$22:$C$41,2,FALSE)</f>
        <v>#N/A</v>
      </c>
      <c r="E968" t="e">
        <f>VLOOKUP('Reported Performance Table'!E968,'Master List'!$B$45:$C$143,2,FALSE)</f>
        <v>#N/A</v>
      </c>
      <c r="F968" t="e">
        <f>VLOOKUP('Reported Performance Table'!D968,'Master List'!$B$22:$D$42,3,FALSE)</f>
        <v>#N/A</v>
      </c>
      <c r="G968" s="92" t="e">
        <f>VLOOKUP('Reported Performance Table'!C968,'Master List'!$B$11:$D$19,3,FALSE)</f>
        <v>#N/A</v>
      </c>
      <c r="H968" t="e">
        <f t="shared" si="28"/>
        <v>#N/A</v>
      </c>
      <c r="I968" t="e">
        <f>IF(VLOOKUP('Reported Performance Table'!E968,'Master List'!$B$45:$D$143,3,FALSE)="","No",VLOOKUP('Reported Performance Table'!E968,'Master List'!$B$45:$D$143,3,FALSE))</f>
        <v>#N/A</v>
      </c>
      <c r="J968" s="164" t="str">
        <f>IF('Reported Performance Table'!E968="","",
  IF('Reported Performance Table'!F968="Yes",
   IF('Reported Performance Table'!G968="Premium","Premium_LUNA_CCT","LUNA_CCT"),
   IF('Reported Performance Table'!C968="Outdoor Luminaires",
    IF(OR('Reported Performance Table'!E968="Fuel Pump Canopy Luminaires",'Reported Performance Table'!E968="Sports Lighting"),
     IF('Reported Performance Table'!G968="Premium","Premium_Sports_and_Fuel_Pump_CCT", "Sports_and_Fuel_Pump_CCT"),
     IF('Reported Performance Table'!G968="Premium","Premium_Outdoor_CCT","Outdoor_CCT")),
    IF('Reported Performance Table'!G968="Premium","Premium_CCT","Reported_CCT"))))</f>
        <v/>
      </c>
      <c r="K968" t="str">
        <f>IF('Reported Performance Table'!E968="","",IF(J968="LUNA_CCT",VLOOKUP('Reported Performance Table'!E968,'Master List'!$B$45:$E$143,4,FALSE),"Reported_BUG"))</f>
        <v/>
      </c>
      <c r="L968" t="str">
        <f>IF('Reported Performance Table'!E968="","",IF(AND('Reported Performance Table'!$F968="Yes",OR('Reported Performance Table'!$E968='Master List'!$B$45,'Reported Performance Table'!$E968='Master List'!$B$46,'Reported Performance Table'!$E968='Master List'!$B$47,'Reported Performance Table'!$E968='Master List'!$B$49,'Reported Performance Table'!$E968='Master List'!$B$51,'Reported Performance Table'!$E968='Master List'!$B$115,'Reported Performance Table'!$E968='Master List'!$B$118,'Reported Performance Table'!$E968='Master List'!$B$142)),"LUNA_Dimming","Dimming_Capability_and_Range"))</f>
        <v/>
      </c>
      <c r="M968" s="100" t="e">
        <f>'Reported Performance Table'!#REF!</f>
        <v>#REF!</v>
      </c>
      <c r="N968" s="100" t="e">
        <f>'Reported Performance Table'!#REF!</f>
        <v>#REF!</v>
      </c>
      <c r="O968" s="100" t="e">
        <f>'Reported Performance Table'!#REF!</f>
        <v>#REF!</v>
      </c>
      <c r="P968" t="str">
        <f t="shared" si="29"/>
        <v>No</v>
      </c>
    </row>
    <row r="969" spans="1:16" x14ac:dyDescent="0.25">
      <c r="A969" s="54">
        <v>976</v>
      </c>
      <c r="B969" s="55"/>
      <c r="D969" s="21" t="e">
        <f>VLOOKUP('Reported Performance Table'!D969,'Master List'!$B$22:$C$41,2,FALSE)</f>
        <v>#N/A</v>
      </c>
      <c r="E969" t="e">
        <f>VLOOKUP('Reported Performance Table'!E969,'Master List'!$B$45:$C$143,2,FALSE)</f>
        <v>#N/A</v>
      </c>
      <c r="F969" t="e">
        <f>VLOOKUP('Reported Performance Table'!D969,'Master List'!$B$22:$D$42,3,FALSE)</f>
        <v>#N/A</v>
      </c>
      <c r="G969" s="92" t="e">
        <f>VLOOKUP('Reported Performance Table'!C969,'Master List'!$B$11:$D$19,3,FALSE)</f>
        <v>#N/A</v>
      </c>
      <c r="H969" t="e">
        <f t="shared" si="28"/>
        <v>#N/A</v>
      </c>
      <c r="I969" t="e">
        <f>IF(VLOOKUP('Reported Performance Table'!E969,'Master List'!$B$45:$D$143,3,FALSE)="","No",VLOOKUP('Reported Performance Table'!E969,'Master List'!$B$45:$D$143,3,FALSE))</f>
        <v>#N/A</v>
      </c>
      <c r="J969" s="164" t="str">
        <f>IF('Reported Performance Table'!E969="","",
  IF('Reported Performance Table'!F969="Yes",
   IF('Reported Performance Table'!G969="Premium","Premium_LUNA_CCT","LUNA_CCT"),
   IF('Reported Performance Table'!C969="Outdoor Luminaires",
    IF(OR('Reported Performance Table'!E969="Fuel Pump Canopy Luminaires",'Reported Performance Table'!E969="Sports Lighting"),
     IF('Reported Performance Table'!G969="Premium","Premium_Sports_and_Fuel_Pump_CCT", "Sports_and_Fuel_Pump_CCT"),
     IF('Reported Performance Table'!G969="Premium","Premium_Outdoor_CCT","Outdoor_CCT")),
    IF('Reported Performance Table'!G969="Premium","Premium_CCT","Reported_CCT"))))</f>
        <v/>
      </c>
      <c r="K969" t="str">
        <f>IF('Reported Performance Table'!E969="","",IF(J969="LUNA_CCT",VLOOKUP('Reported Performance Table'!E969,'Master List'!$B$45:$E$143,4,FALSE),"Reported_BUG"))</f>
        <v/>
      </c>
      <c r="L969" t="str">
        <f>IF('Reported Performance Table'!E969="","",IF(AND('Reported Performance Table'!$F969="Yes",OR('Reported Performance Table'!$E969='Master List'!$B$45,'Reported Performance Table'!$E969='Master List'!$B$46,'Reported Performance Table'!$E969='Master List'!$B$47,'Reported Performance Table'!$E969='Master List'!$B$49,'Reported Performance Table'!$E969='Master List'!$B$51,'Reported Performance Table'!$E969='Master List'!$B$115,'Reported Performance Table'!$E969='Master List'!$B$118,'Reported Performance Table'!$E969='Master List'!$B$142)),"LUNA_Dimming","Dimming_Capability_and_Range"))</f>
        <v/>
      </c>
      <c r="M969" s="100" t="e">
        <f>'Reported Performance Table'!#REF!</f>
        <v>#REF!</v>
      </c>
      <c r="N969" s="100" t="e">
        <f>'Reported Performance Table'!#REF!</f>
        <v>#REF!</v>
      </c>
      <c r="O969" s="100" t="e">
        <f>'Reported Performance Table'!#REF!</f>
        <v>#REF!</v>
      </c>
      <c r="P969" t="str">
        <f t="shared" si="29"/>
        <v>No</v>
      </c>
    </row>
    <row r="970" spans="1:16" x14ac:dyDescent="0.25">
      <c r="A970" s="54">
        <v>977</v>
      </c>
      <c r="B970" s="55"/>
      <c r="D970" s="21" t="e">
        <f>VLOOKUP('Reported Performance Table'!D970,'Master List'!$B$22:$C$41,2,FALSE)</f>
        <v>#N/A</v>
      </c>
      <c r="E970" t="e">
        <f>VLOOKUP('Reported Performance Table'!E970,'Master List'!$B$45:$C$143,2,FALSE)</f>
        <v>#N/A</v>
      </c>
      <c r="F970" t="e">
        <f>VLOOKUP('Reported Performance Table'!D970,'Master List'!$B$22:$D$42,3,FALSE)</f>
        <v>#N/A</v>
      </c>
      <c r="G970" s="92" t="e">
        <f>VLOOKUP('Reported Performance Table'!C970,'Master List'!$B$11:$D$19,3,FALSE)</f>
        <v>#N/A</v>
      </c>
      <c r="H970" t="e">
        <f t="shared" si="28"/>
        <v>#N/A</v>
      </c>
      <c r="I970" t="e">
        <f>IF(VLOOKUP('Reported Performance Table'!E970,'Master List'!$B$45:$D$143,3,FALSE)="","No",VLOOKUP('Reported Performance Table'!E970,'Master List'!$B$45:$D$143,3,FALSE))</f>
        <v>#N/A</v>
      </c>
      <c r="J970" s="164" t="str">
        <f>IF('Reported Performance Table'!E970="","",
  IF('Reported Performance Table'!F970="Yes",
   IF('Reported Performance Table'!G970="Premium","Premium_LUNA_CCT","LUNA_CCT"),
   IF('Reported Performance Table'!C970="Outdoor Luminaires",
    IF(OR('Reported Performance Table'!E970="Fuel Pump Canopy Luminaires",'Reported Performance Table'!E970="Sports Lighting"),
     IF('Reported Performance Table'!G970="Premium","Premium_Sports_and_Fuel_Pump_CCT", "Sports_and_Fuel_Pump_CCT"),
     IF('Reported Performance Table'!G970="Premium","Premium_Outdoor_CCT","Outdoor_CCT")),
    IF('Reported Performance Table'!G970="Premium","Premium_CCT","Reported_CCT"))))</f>
        <v/>
      </c>
      <c r="K970" t="str">
        <f>IF('Reported Performance Table'!E970="","",IF(J970="LUNA_CCT",VLOOKUP('Reported Performance Table'!E970,'Master List'!$B$45:$E$143,4,FALSE),"Reported_BUG"))</f>
        <v/>
      </c>
      <c r="L970" t="str">
        <f>IF('Reported Performance Table'!E970="","",IF(AND('Reported Performance Table'!$F970="Yes",OR('Reported Performance Table'!$E970='Master List'!$B$45,'Reported Performance Table'!$E970='Master List'!$B$46,'Reported Performance Table'!$E970='Master List'!$B$47,'Reported Performance Table'!$E970='Master List'!$B$49,'Reported Performance Table'!$E970='Master List'!$B$51,'Reported Performance Table'!$E970='Master List'!$B$115,'Reported Performance Table'!$E970='Master List'!$B$118,'Reported Performance Table'!$E970='Master List'!$B$142)),"LUNA_Dimming","Dimming_Capability_and_Range"))</f>
        <v/>
      </c>
      <c r="M970" s="100" t="e">
        <f>'Reported Performance Table'!#REF!</f>
        <v>#REF!</v>
      </c>
      <c r="N970" s="100" t="e">
        <f>'Reported Performance Table'!#REF!</f>
        <v>#REF!</v>
      </c>
      <c r="O970" s="100" t="e">
        <f>'Reported Performance Table'!#REF!</f>
        <v>#REF!</v>
      </c>
      <c r="P970" t="str">
        <f t="shared" si="29"/>
        <v>No</v>
      </c>
    </row>
    <row r="971" spans="1:16" x14ac:dyDescent="0.25">
      <c r="A971" s="54">
        <v>978</v>
      </c>
      <c r="B971" s="55"/>
      <c r="D971" s="21" t="e">
        <f>VLOOKUP('Reported Performance Table'!D971,'Master List'!$B$22:$C$41,2,FALSE)</f>
        <v>#N/A</v>
      </c>
      <c r="E971" t="e">
        <f>VLOOKUP('Reported Performance Table'!E971,'Master List'!$B$45:$C$143,2,FALSE)</f>
        <v>#N/A</v>
      </c>
      <c r="F971" t="e">
        <f>VLOOKUP('Reported Performance Table'!D971,'Master List'!$B$22:$D$42,3,FALSE)</f>
        <v>#N/A</v>
      </c>
      <c r="G971" s="92" t="e">
        <f>VLOOKUP('Reported Performance Table'!C971,'Master List'!$B$11:$D$19,3,FALSE)</f>
        <v>#N/A</v>
      </c>
      <c r="H971" t="e">
        <f t="shared" ref="H971:H1034" si="30">CONCATENATE(F971,G971)</f>
        <v>#N/A</v>
      </c>
      <c r="I971" t="e">
        <f>IF(VLOOKUP('Reported Performance Table'!E971,'Master List'!$B$45:$D$143,3,FALSE)="","No",VLOOKUP('Reported Performance Table'!E971,'Master List'!$B$45:$D$143,3,FALSE))</f>
        <v>#N/A</v>
      </c>
      <c r="J971" s="164" t="str">
        <f>IF('Reported Performance Table'!E971="","",
  IF('Reported Performance Table'!F971="Yes",
   IF('Reported Performance Table'!G971="Premium","Premium_LUNA_CCT","LUNA_CCT"),
   IF('Reported Performance Table'!C971="Outdoor Luminaires",
    IF(OR('Reported Performance Table'!E971="Fuel Pump Canopy Luminaires",'Reported Performance Table'!E971="Sports Lighting"),
     IF('Reported Performance Table'!G971="Premium","Premium_Sports_and_Fuel_Pump_CCT", "Sports_and_Fuel_Pump_CCT"),
     IF('Reported Performance Table'!G971="Premium","Premium_Outdoor_CCT","Outdoor_CCT")),
    IF('Reported Performance Table'!G971="Premium","Premium_CCT","Reported_CCT"))))</f>
        <v/>
      </c>
      <c r="K971" t="str">
        <f>IF('Reported Performance Table'!E971="","",IF(J971="LUNA_CCT",VLOOKUP('Reported Performance Table'!E971,'Master List'!$B$45:$E$143,4,FALSE),"Reported_BUG"))</f>
        <v/>
      </c>
      <c r="L971" t="str">
        <f>IF('Reported Performance Table'!E971="","",IF(AND('Reported Performance Table'!$F971="Yes",OR('Reported Performance Table'!$E971='Master List'!$B$45,'Reported Performance Table'!$E971='Master List'!$B$46,'Reported Performance Table'!$E971='Master List'!$B$47,'Reported Performance Table'!$E971='Master List'!$B$49,'Reported Performance Table'!$E971='Master List'!$B$51,'Reported Performance Table'!$E971='Master List'!$B$115,'Reported Performance Table'!$E971='Master List'!$B$118,'Reported Performance Table'!$E971='Master List'!$B$142)),"LUNA_Dimming","Dimming_Capability_and_Range"))</f>
        <v/>
      </c>
      <c r="M971" s="100" t="e">
        <f>'Reported Performance Table'!#REF!</f>
        <v>#REF!</v>
      </c>
      <c r="N971" s="100" t="e">
        <f>'Reported Performance Table'!#REF!</f>
        <v>#REF!</v>
      </c>
      <c r="O971" s="100" t="e">
        <f>'Reported Performance Table'!#REF!</f>
        <v>#REF!</v>
      </c>
      <c r="P971" t="str">
        <f t="shared" si="29"/>
        <v>No</v>
      </c>
    </row>
    <row r="972" spans="1:16" x14ac:dyDescent="0.25">
      <c r="A972" s="54">
        <v>979</v>
      </c>
      <c r="B972" s="55"/>
      <c r="D972" s="21" t="e">
        <f>VLOOKUP('Reported Performance Table'!D972,'Master List'!$B$22:$C$41,2,FALSE)</f>
        <v>#N/A</v>
      </c>
      <c r="E972" t="e">
        <f>VLOOKUP('Reported Performance Table'!E972,'Master List'!$B$45:$C$143,2,FALSE)</f>
        <v>#N/A</v>
      </c>
      <c r="F972" t="e">
        <f>VLOOKUP('Reported Performance Table'!D972,'Master List'!$B$22:$D$42,3,FALSE)</f>
        <v>#N/A</v>
      </c>
      <c r="G972" s="92" t="e">
        <f>VLOOKUP('Reported Performance Table'!C972,'Master List'!$B$11:$D$19,3,FALSE)</f>
        <v>#N/A</v>
      </c>
      <c r="H972" t="e">
        <f t="shared" si="30"/>
        <v>#N/A</v>
      </c>
      <c r="I972" t="e">
        <f>IF(VLOOKUP('Reported Performance Table'!E972,'Master List'!$B$45:$D$143,3,FALSE)="","No",VLOOKUP('Reported Performance Table'!E972,'Master List'!$B$45:$D$143,3,FALSE))</f>
        <v>#N/A</v>
      </c>
      <c r="J972" s="164" t="str">
        <f>IF('Reported Performance Table'!E972="","",
  IF('Reported Performance Table'!F972="Yes",
   IF('Reported Performance Table'!G972="Premium","Premium_LUNA_CCT","LUNA_CCT"),
   IF('Reported Performance Table'!C972="Outdoor Luminaires",
    IF(OR('Reported Performance Table'!E972="Fuel Pump Canopy Luminaires",'Reported Performance Table'!E972="Sports Lighting"),
     IF('Reported Performance Table'!G972="Premium","Premium_Sports_and_Fuel_Pump_CCT", "Sports_and_Fuel_Pump_CCT"),
     IF('Reported Performance Table'!G972="Premium","Premium_Outdoor_CCT","Outdoor_CCT")),
    IF('Reported Performance Table'!G972="Premium","Premium_CCT","Reported_CCT"))))</f>
        <v/>
      </c>
      <c r="K972" t="str">
        <f>IF('Reported Performance Table'!E972="","",IF(J972="LUNA_CCT",VLOOKUP('Reported Performance Table'!E972,'Master List'!$B$45:$E$143,4,FALSE),"Reported_BUG"))</f>
        <v/>
      </c>
      <c r="L972" t="str">
        <f>IF('Reported Performance Table'!E972="","",IF(AND('Reported Performance Table'!$F972="Yes",OR('Reported Performance Table'!$E972='Master List'!$B$45,'Reported Performance Table'!$E972='Master List'!$B$46,'Reported Performance Table'!$E972='Master List'!$B$47,'Reported Performance Table'!$E972='Master List'!$B$49,'Reported Performance Table'!$E972='Master List'!$B$51,'Reported Performance Table'!$E972='Master List'!$B$115,'Reported Performance Table'!$E972='Master List'!$B$118,'Reported Performance Table'!$E972='Master List'!$B$142)),"LUNA_Dimming","Dimming_Capability_and_Range"))</f>
        <v/>
      </c>
      <c r="M972" s="100" t="e">
        <f>'Reported Performance Table'!#REF!</f>
        <v>#REF!</v>
      </c>
      <c r="N972" s="100" t="e">
        <f>'Reported Performance Table'!#REF!</f>
        <v>#REF!</v>
      </c>
      <c r="O972" s="100" t="e">
        <f>'Reported Performance Table'!#REF!</f>
        <v>#REF!</v>
      </c>
      <c r="P972" t="str">
        <f t="shared" ref="P972:P1035" si="31">IF(COUNTIF(M972:O972,"Yes")=3,"Yes","No")</f>
        <v>No</v>
      </c>
    </row>
    <row r="973" spans="1:16" x14ac:dyDescent="0.25">
      <c r="A973" s="54">
        <v>980</v>
      </c>
      <c r="B973" s="55"/>
      <c r="D973" s="21" t="e">
        <f>VLOOKUP('Reported Performance Table'!D973,'Master List'!$B$22:$C$41,2,FALSE)</f>
        <v>#N/A</v>
      </c>
      <c r="E973" t="e">
        <f>VLOOKUP('Reported Performance Table'!E973,'Master List'!$B$45:$C$143,2,FALSE)</f>
        <v>#N/A</v>
      </c>
      <c r="F973" t="e">
        <f>VLOOKUP('Reported Performance Table'!D973,'Master List'!$B$22:$D$42,3,FALSE)</f>
        <v>#N/A</v>
      </c>
      <c r="G973" s="92" t="e">
        <f>VLOOKUP('Reported Performance Table'!C973,'Master List'!$B$11:$D$19,3,FALSE)</f>
        <v>#N/A</v>
      </c>
      <c r="H973" t="e">
        <f t="shared" si="30"/>
        <v>#N/A</v>
      </c>
      <c r="I973" t="e">
        <f>IF(VLOOKUP('Reported Performance Table'!E973,'Master List'!$B$45:$D$143,3,FALSE)="","No",VLOOKUP('Reported Performance Table'!E973,'Master List'!$B$45:$D$143,3,FALSE))</f>
        <v>#N/A</v>
      </c>
      <c r="J973" s="164" t="str">
        <f>IF('Reported Performance Table'!E973="","",
  IF('Reported Performance Table'!F973="Yes",
   IF('Reported Performance Table'!G973="Premium","Premium_LUNA_CCT","LUNA_CCT"),
   IF('Reported Performance Table'!C973="Outdoor Luminaires",
    IF(OR('Reported Performance Table'!E973="Fuel Pump Canopy Luminaires",'Reported Performance Table'!E973="Sports Lighting"),
     IF('Reported Performance Table'!G973="Premium","Premium_Sports_and_Fuel_Pump_CCT", "Sports_and_Fuel_Pump_CCT"),
     IF('Reported Performance Table'!G973="Premium","Premium_Outdoor_CCT","Outdoor_CCT")),
    IF('Reported Performance Table'!G973="Premium","Premium_CCT","Reported_CCT"))))</f>
        <v/>
      </c>
      <c r="K973" t="str">
        <f>IF('Reported Performance Table'!E973="","",IF(J973="LUNA_CCT",VLOOKUP('Reported Performance Table'!E973,'Master List'!$B$45:$E$143,4,FALSE),"Reported_BUG"))</f>
        <v/>
      </c>
      <c r="L973" t="str">
        <f>IF('Reported Performance Table'!E973="","",IF(AND('Reported Performance Table'!$F973="Yes",OR('Reported Performance Table'!$E973='Master List'!$B$45,'Reported Performance Table'!$E973='Master List'!$B$46,'Reported Performance Table'!$E973='Master List'!$B$47,'Reported Performance Table'!$E973='Master List'!$B$49,'Reported Performance Table'!$E973='Master List'!$B$51,'Reported Performance Table'!$E973='Master List'!$B$115,'Reported Performance Table'!$E973='Master List'!$B$118,'Reported Performance Table'!$E973='Master List'!$B$142)),"LUNA_Dimming","Dimming_Capability_and_Range"))</f>
        <v/>
      </c>
      <c r="M973" s="100" t="e">
        <f>'Reported Performance Table'!#REF!</f>
        <v>#REF!</v>
      </c>
      <c r="N973" s="100" t="e">
        <f>'Reported Performance Table'!#REF!</f>
        <v>#REF!</v>
      </c>
      <c r="O973" s="100" t="e">
        <f>'Reported Performance Table'!#REF!</f>
        <v>#REF!</v>
      </c>
      <c r="P973" t="str">
        <f t="shared" si="31"/>
        <v>No</v>
      </c>
    </row>
    <row r="974" spans="1:16" x14ac:dyDescent="0.25">
      <c r="A974" s="54">
        <v>981</v>
      </c>
      <c r="B974" s="55"/>
      <c r="D974" s="21" t="e">
        <f>VLOOKUP('Reported Performance Table'!D974,'Master List'!$B$22:$C$41,2,FALSE)</f>
        <v>#N/A</v>
      </c>
      <c r="E974" t="e">
        <f>VLOOKUP('Reported Performance Table'!E974,'Master List'!$B$45:$C$143,2,FALSE)</f>
        <v>#N/A</v>
      </c>
      <c r="F974" t="e">
        <f>VLOOKUP('Reported Performance Table'!D974,'Master List'!$B$22:$D$42,3,FALSE)</f>
        <v>#N/A</v>
      </c>
      <c r="G974" s="92" t="e">
        <f>VLOOKUP('Reported Performance Table'!C974,'Master List'!$B$11:$D$19,3,FALSE)</f>
        <v>#N/A</v>
      </c>
      <c r="H974" t="e">
        <f t="shared" si="30"/>
        <v>#N/A</v>
      </c>
      <c r="I974" t="e">
        <f>IF(VLOOKUP('Reported Performance Table'!E974,'Master List'!$B$45:$D$143,3,FALSE)="","No",VLOOKUP('Reported Performance Table'!E974,'Master List'!$B$45:$D$143,3,FALSE))</f>
        <v>#N/A</v>
      </c>
      <c r="J974" s="164" t="str">
        <f>IF('Reported Performance Table'!E974="","",
  IF('Reported Performance Table'!F974="Yes",
   IF('Reported Performance Table'!G974="Premium","Premium_LUNA_CCT","LUNA_CCT"),
   IF('Reported Performance Table'!C974="Outdoor Luminaires",
    IF(OR('Reported Performance Table'!E974="Fuel Pump Canopy Luminaires",'Reported Performance Table'!E974="Sports Lighting"),
     IF('Reported Performance Table'!G974="Premium","Premium_Sports_and_Fuel_Pump_CCT", "Sports_and_Fuel_Pump_CCT"),
     IF('Reported Performance Table'!G974="Premium","Premium_Outdoor_CCT","Outdoor_CCT")),
    IF('Reported Performance Table'!G974="Premium","Premium_CCT","Reported_CCT"))))</f>
        <v/>
      </c>
      <c r="K974" t="str">
        <f>IF('Reported Performance Table'!E974="","",IF(J974="LUNA_CCT",VLOOKUP('Reported Performance Table'!E974,'Master List'!$B$45:$E$143,4,FALSE),"Reported_BUG"))</f>
        <v/>
      </c>
      <c r="L974" t="str">
        <f>IF('Reported Performance Table'!E974="","",IF(AND('Reported Performance Table'!$F974="Yes",OR('Reported Performance Table'!$E974='Master List'!$B$45,'Reported Performance Table'!$E974='Master List'!$B$46,'Reported Performance Table'!$E974='Master List'!$B$47,'Reported Performance Table'!$E974='Master List'!$B$49,'Reported Performance Table'!$E974='Master List'!$B$51,'Reported Performance Table'!$E974='Master List'!$B$115,'Reported Performance Table'!$E974='Master List'!$B$118,'Reported Performance Table'!$E974='Master List'!$B$142)),"LUNA_Dimming","Dimming_Capability_and_Range"))</f>
        <v/>
      </c>
      <c r="M974" s="100" t="e">
        <f>'Reported Performance Table'!#REF!</f>
        <v>#REF!</v>
      </c>
      <c r="N974" s="100" t="e">
        <f>'Reported Performance Table'!#REF!</f>
        <v>#REF!</v>
      </c>
      <c r="O974" s="100" t="e">
        <f>'Reported Performance Table'!#REF!</f>
        <v>#REF!</v>
      </c>
      <c r="P974" t="str">
        <f t="shared" si="31"/>
        <v>No</v>
      </c>
    </row>
    <row r="975" spans="1:16" x14ac:dyDescent="0.25">
      <c r="A975" s="54">
        <v>982</v>
      </c>
      <c r="B975" s="55"/>
      <c r="D975" s="21" t="e">
        <f>VLOOKUP('Reported Performance Table'!D975,'Master List'!$B$22:$C$41,2,FALSE)</f>
        <v>#N/A</v>
      </c>
      <c r="E975" t="e">
        <f>VLOOKUP('Reported Performance Table'!E975,'Master List'!$B$45:$C$143,2,FALSE)</f>
        <v>#N/A</v>
      </c>
      <c r="F975" t="e">
        <f>VLOOKUP('Reported Performance Table'!D975,'Master List'!$B$22:$D$42,3,FALSE)</f>
        <v>#N/A</v>
      </c>
      <c r="G975" s="92" t="e">
        <f>VLOOKUP('Reported Performance Table'!C975,'Master List'!$B$11:$D$19,3,FALSE)</f>
        <v>#N/A</v>
      </c>
      <c r="H975" t="e">
        <f t="shared" si="30"/>
        <v>#N/A</v>
      </c>
      <c r="I975" t="e">
        <f>IF(VLOOKUP('Reported Performance Table'!E975,'Master List'!$B$45:$D$143,3,FALSE)="","No",VLOOKUP('Reported Performance Table'!E975,'Master List'!$B$45:$D$143,3,FALSE))</f>
        <v>#N/A</v>
      </c>
      <c r="J975" s="164" t="str">
        <f>IF('Reported Performance Table'!E975="","",
  IF('Reported Performance Table'!F975="Yes",
   IF('Reported Performance Table'!G975="Premium","Premium_LUNA_CCT","LUNA_CCT"),
   IF('Reported Performance Table'!C975="Outdoor Luminaires",
    IF(OR('Reported Performance Table'!E975="Fuel Pump Canopy Luminaires",'Reported Performance Table'!E975="Sports Lighting"),
     IF('Reported Performance Table'!G975="Premium","Premium_Sports_and_Fuel_Pump_CCT", "Sports_and_Fuel_Pump_CCT"),
     IF('Reported Performance Table'!G975="Premium","Premium_Outdoor_CCT","Outdoor_CCT")),
    IF('Reported Performance Table'!G975="Premium","Premium_CCT","Reported_CCT"))))</f>
        <v/>
      </c>
      <c r="K975" t="str">
        <f>IF('Reported Performance Table'!E975="","",IF(J975="LUNA_CCT",VLOOKUP('Reported Performance Table'!E975,'Master List'!$B$45:$E$143,4,FALSE),"Reported_BUG"))</f>
        <v/>
      </c>
      <c r="L975" t="str">
        <f>IF('Reported Performance Table'!E975="","",IF(AND('Reported Performance Table'!$F975="Yes",OR('Reported Performance Table'!$E975='Master List'!$B$45,'Reported Performance Table'!$E975='Master List'!$B$46,'Reported Performance Table'!$E975='Master List'!$B$47,'Reported Performance Table'!$E975='Master List'!$B$49,'Reported Performance Table'!$E975='Master List'!$B$51,'Reported Performance Table'!$E975='Master List'!$B$115,'Reported Performance Table'!$E975='Master List'!$B$118,'Reported Performance Table'!$E975='Master List'!$B$142)),"LUNA_Dimming","Dimming_Capability_and_Range"))</f>
        <v/>
      </c>
      <c r="M975" s="100" t="e">
        <f>'Reported Performance Table'!#REF!</f>
        <v>#REF!</v>
      </c>
      <c r="N975" s="100" t="e">
        <f>'Reported Performance Table'!#REF!</f>
        <v>#REF!</v>
      </c>
      <c r="O975" s="100" t="e">
        <f>'Reported Performance Table'!#REF!</f>
        <v>#REF!</v>
      </c>
      <c r="P975" t="str">
        <f t="shared" si="31"/>
        <v>No</v>
      </c>
    </row>
    <row r="976" spans="1:16" x14ac:dyDescent="0.25">
      <c r="A976" s="54">
        <v>983</v>
      </c>
      <c r="B976" s="55"/>
      <c r="D976" s="21" t="e">
        <f>VLOOKUP('Reported Performance Table'!D976,'Master List'!$B$22:$C$41,2,FALSE)</f>
        <v>#N/A</v>
      </c>
      <c r="E976" t="e">
        <f>VLOOKUP('Reported Performance Table'!E976,'Master List'!$B$45:$C$143,2,FALSE)</f>
        <v>#N/A</v>
      </c>
      <c r="F976" t="e">
        <f>VLOOKUP('Reported Performance Table'!D976,'Master List'!$B$22:$D$42,3,FALSE)</f>
        <v>#N/A</v>
      </c>
      <c r="G976" s="92" t="e">
        <f>VLOOKUP('Reported Performance Table'!C976,'Master List'!$B$11:$D$19,3,FALSE)</f>
        <v>#N/A</v>
      </c>
      <c r="H976" t="e">
        <f t="shared" si="30"/>
        <v>#N/A</v>
      </c>
      <c r="I976" t="e">
        <f>IF(VLOOKUP('Reported Performance Table'!E976,'Master List'!$B$45:$D$143,3,FALSE)="","No",VLOOKUP('Reported Performance Table'!E976,'Master List'!$B$45:$D$143,3,FALSE))</f>
        <v>#N/A</v>
      </c>
      <c r="J976" s="164" t="str">
        <f>IF('Reported Performance Table'!E976="","",
  IF('Reported Performance Table'!F976="Yes",
   IF('Reported Performance Table'!G976="Premium","Premium_LUNA_CCT","LUNA_CCT"),
   IF('Reported Performance Table'!C976="Outdoor Luminaires",
    IF(OR('Reported Performance Table'!E976="Fuel Pump Canopy Luminaires",'Reported Performance Table'!E976="Sports Lighting"),
     IF('Reported Performance Table'!G976="Premium","Premium_Sports_and_Fuel_Pump_CCT", "Sports_and_Fuel_Pump_CCT"),
     IF('Reported Performance Table'!G976="Premium","Premium_Outdoor_CCT","Outdoor_CCT")),
    IF('Reported Performance Table'!G976="Premium","Premium_CCT","Reported_CCT"))))</f>
        <v/>
      </c>
      <c r="K976" t="str">
        <f>IF('Reported Performance Table'!E976="","",IF(J976="LUNA_CCT",VLOOKUP('Reported Performance Table'!E976,'Master List'!$B$45:$E$143,4,FALSE),"Reported_BUG"))</f>
        <v/>
      </c>
      <c r="L976" t="str">
        <f>IF('Reported Performance Table'!E976="","",IF(AND('Reported Performance Table'!$F976="Yes",OR('Reported Performance Table'!$E976='Master List'!$B$45,'Reported Performance Table'!$E976='Master List'!$B$46,'Reported Performance Table'!$E976='Master List'!$B$47,'Reported Performance Table'!$E976='Master List'!$B$49,'Reported Performance Table'!$E976='Master List'!$B$51,'Reported Performance Table'!$E976='Master List'!$B$115,'Reported Performance Table'!$E976='Master List'!$B$118,'Reported Performance Table'!$E976='Master List'!$B$142)),"LUNA_Dimming","Dimming_Capability_and_Range"))</f>
        <v/>
      </c>
      <c r="M976" s="100" t="e">
        <f>'Reported Performance Table'!#REF!</f>
        <v>#REF!</v>
      </c>
      <c r="N976" s="100" t="e">
        <f>'Reported Performance Table'!#REF!</f>
        <v>#REF!</v>
      </c>
      <c r="O976" s="100" t="e">
        <f>'Reported Performance Table'!#REF!</f>
        <v>#REF!</v>
      </c>
      <c r="P976" t="str">
        <f t="shared" si="31"/>
        <v>No</v>
      </c>
    </row>
    <row r="977" spans="1:16" x14ac:dyDescent="0.25">
      <c r="A977" s="54">
        <v>984</v>
      </c>
      <c r="B977" s="55"/>
      <c r="D977" s="21" t="e">
        <f>VLOOKUP('Reported Performance Table'!D977,'Master List'!$B$22:$C$41,2,FALSE)</f>
        <v>#N/A</v>
      </c>
      <c r="E977" t="e">
        <f>VLOOKUP('Reported Performance Table'!E977,'Master List'!$B$45:$C$143,2,FALSE)</f>
        <v>#N/A</v>
      </c>
      <c r="F977" t="e">
        <f>VLOOKUP('Reported Performance Table'!D977,'Master List'!$B$22:$D$42,3,FALSE)</f>
        <v>#N/A</v>
      </c>
      <c r="G977" s="92" t="e">
        <f>VLOOKUP('Reported Performance Table'!C977,'Master List'!$B$11:$D$19,3,FALSE)</f>
        <v>#N/A</v>
      </c>
      <c r="H977" t="e">
        <f t="shared" si="30"/>
        <v>#N/A</v>
      </c>
      <c r="I977" t="e">
        <f>IF(VLOOKUP('Reported Performance Table'!E977,'Master List'!$B$45:$D$143,3,FALSE)="","No",VLOOKUP('Reported Performance Table'!E977,'Master List'!$B$45:$D$143,3,FALSE))</f>
        <v>#N/A</v>
      </c>
      <c r="J977" s="164" t="str">
        <f>IF('Reported Performance Table'!E977="","",
  IF('Reported Performance Table'!F977="Yes",
   IF('Reported Performance Table'!G977="Premium","Premium_LUNA_CCT","LUNA_CCT"),
   IF('Reported Performance Table'!C977="Outdoor Luminaires",
    IF(OR('Reported Performance Table'!E977="Fuel Pump Canopy Luminaires",'Reported Performance Table'!E977="Sports Lighting"),
     IF('Reported Performance Table'!G977="Premium","Premium_Sports_and_Fuel_Pump_CCT", "Sports_and_Fuel_Pump_CCT"),
     IF('Reported Performance Table'!G977="Premium","Premium_Outdoor_CCT","Outdoor_CCT")),
    IF('Reported Performance Table'!G977="Premium","Premium_CCT","Reported_CCT"))))</f>
        <v/>
      </c>
      <c r="K977" t="str">
        <f>IF('Reported Performance Table'!E977="","",IF(J977="LUNA_CCT",VLOOKUP('Reported Performance Table'!E977,'Master List'!$B$45:$E$143,4,FALSE),"Reported_BUG"))</f>
        <v/>
      </c>
      <c r="L977" t="str">
        <f>IF('Reported Performance Table'!E977="","",IF(AND('Reported Performance Table'!$F977="Yes",OR('Reported Performance Table'!$E977='Master List'!$B$45,'Reported Performance Table'!$E977='Master List'!$B$46,'Reported Performance Table'!$E977='Master List'!$B$47,'Reported Performance Table'!$E977='Master List'!$B$49,'Reported Performance Table'!$E977='Master List'!$B$51,'Reported Performance Table'!$E977='Master List'!$B$115,'Reported Performance Table'!$E977='Master List'!$B$118,'Reported Performance Table'!$E977='Master List'!$B$142)),"LUNA_Dimming","Dimming_Capability_and_Range"))</f>
        <v/>
      </c>
      <c r="M977" s="100" t="e">
        <f>'Reported Performance Table'!#REF!</f>
        <v>#REF!</v>
      </c>
      <c r="N977" s="100" t="e">
        <f>'Reported Performance Table'!#REF!</f>
        <v>#REF!</v>
      </c>
      <c r="O977" s="100" t="e">
        <f>'Reported Performance Table'!#REF!</f>
        <v>#REF!</v>
      </c>
      <c r="P977" t="str">
        <f t="shared" si="31"/>
        <v>No</v>
      </c>
    </row>
    <row r="978" spans="1:16" x14ac:dyDescent="0.25">
      <c r="A978" s="54">
        <v>985</v>
      </c>
      <c r="B978" s="55"/>
      <c r="D978" s="21" t="e">
        <f>VLOOKUP('Reported Performance Table'!D978,'Master List'!$B$22:$C$41,2,FALSE)</f>
        <v>#N/A</v>
      </c>
      <c r="E978" t="e">
        <f>VLOOKUP('Reported Performance Table'!E978,'Master List'!$B$45:$C$143,2,FALSE)</f>
        <v>#N/A</v>
      </c>
      <c r="F978" t="e">
        <f>VLOOKUP('Reported Performance Table'!D978,'Master List'!$B$22:$D$42,3,FALSE)</f>
        <v>#N/A</v>
      </c>
      <c r="G978" s="92" t="e">
        <f>VLOOKUP('Reported Performance Table'!C978,'Master List'!$B$11:$D$19,3,FALSE)</f>
        <v>#N/A</v>
      </c>
      <c r="H978" t="e">
        <f t="shared" si="30"/>
        <v>#N/A</v>
      </c>
      <c r="I978" t="e">
        <f>IF(VLOOKUP('Reported Performance Table'!E978,'Master List'!$B$45:$D$143,3,FALSE)="","No",VLOOKUP('Reported Performance Table'!E978,'Master List'!$B$45:$D$143,3,FALSE))</f>
        <v>#N/A</v>
      </c>
      <c r="J978" s="164" t="str">
        <f>IF('Reported Performance Table'!E978="","",
  IF('Reported Performance Table'!F978="Yes",
   IF('Reported Performance Table'!G978="Premium","Premium_LUNA_CCT","LUNA_CCT"),
   IF('Reported Performance Table'!C978="Outdoor Luminaires",
    IF(OR('Reported Performance Table'!E978="Fuel Pump Canopy Luminaires",'Reported Performance Table'!E978="Sports Lighting"),
     IF('Reported Performance Table'!G978="Premium","Premium_Sports_and_Fuel_Pump_CCT", "Sports_and_Fuel_Pump_CCT"),
     IF('Reported Performance Table'!G978="Premium","Premium_Outdoor_CCT","Outdoor_CCT")),
    IF('Reported Performance Table'!G978="Premium","Premium_CCT","Reported_CCT"))))</f>
        <v/>
      </c>
      <c r="K978" t="str">
        <f>IF('Reported Performance Table'!E978="","",IF(J978="LUNA_CCT",VLOOKUP('Reported Performance Table'!E978,'Master List'!$B$45:$E$143,4,FALSE),"Reported_BUG"))</f>
        <v/>
      </c>
      <c r="L978" t="str">
        <f>IF('Reported Performance Table'!E978="","",IF(AND('Reported Performance Table'!$F978="Yes",OR('Reported Performance Table'!$E978='Master List'!$B$45,'Reported Performance Table'!$E978='Master List'!$B$46,'Reported Performance Table'!$E978='Master List'!$B$47,'Reported Performance Table'!$E978='Master List'!$B$49,'Reported Performance Table'!$E978='Master List'!$B$51,'Reported Performance Table'!$E978='Master List'!$B$115,'Reported Performance Table'!$E978='Master List'!$B$118,'Reported Performance Table'!$E978='Master List'!$B$142)),"LUNA_Dimming","Dimming_Capability_and_Range"))</f>
        <v/>
      </c>
      <c r="M978" s="100" t="e">
        <f>'Reported Performance Table'!#REF!</f>
        <v>#REF!</v>
      </c>
      <c r="N978" s="100" t="e">
        <f>'Reported Performance Table'!#REF!</f>
        <v>#REF!</v>
      </c>
      <c r="O978" s="100" t="e">
        <f>'Reported Performance Table'!#REF!</f>
        <v>#REF!</v>
      </c>
      <c r="P978" t="str">
        <f t="shared" si="31"/>
        <v>No</v>
      </c>
    </row>
    <row r="979" spans="1:16" x14ac:dyDescent="0.25">
      <c r="A979" s="54">
        <v>986</v>
      </c>
      <c r="B979" s="55"/>
      <c r="D979" s="21" t="e">
        <f>VLOOKUP('Reported Performance Table'!D979,'Master List'!$B$22:$C$41,2,FALSE)</f>
        <v>#N/A</v>
      </c>
      <c r="E979" t="e">
        <f>VLOOKUP('Reported Performance Table'!E979,'Master List'!$B$45:$C$143,2,FALSE)</f>
        <v>#N/A</v>
      </c>
      <c r="F979" t="e">
        <f>VLOOKUP('Reported Performance Table'!D979,'Master List'!$B$22:$D$42,3,FALSE)</f>
        <v>#N/A</v>
      </c>
      <c r="G979" s="92" t="e">
        <f>VLOOKUP('Reported Performance Table'!C979,'Master List'!$B$11:$D$19,3,FALSE)</f>
        <v>#N/A</v>
      </c>
      <c r="H979" t="e">
        <f t="shared" si="30"/>
        <v>#N/A</v>
      </c>
      <c r="I979" t="e">
        <f>IF(VLOOKUP('Reported Performance Table'!E979,'Master List'!$B$45:$D$143,3,FALSE)="","No",VLOOKUP('Reported Performance Table'!E979,'Master List'!$B$45:$D$143,3,FALSE))</f>
        <v>#N/A</v>
      </c>
      <c r="J979" s="164" t="str">
        <f>IF('Reported Performance Table'!E979="","",
  IF('Reported Performance Table'!F979="Yes",
   IF('Reported Performance Table'!G979="Premium","Premium_LUNA_CCT","LUNA_CCT"),
   IF('Reported Performance Table'!C979="Outdoor Luminaires",
    IF(OR('Reported Performance Table'!E979="Fuel Pump Canopy Luminaires",'Reported Performance Table'!E979="Sports Lighting"),
     IF('Reported Performance Table'!G979="Premium","Premium_Sports_and_Fuel_Pump_CCT", "Sports_and_Fuel_Pump_CCT"),
     IF('Reported Performance Table'!G979="Premium","Premium_Outdoor_CCT","Outdoor_CCT")),
    IF('Reported Performance Table'!G979="Premium","Premium_CCT","Reported_CCT"))))</f>
        <v/>
      </c>
      <c r="K979" t="str">
        <f>IF('Reported Performance Table'!E979="","",IF(J979="LUNA_CCT",VLOOKUP('Reported Performance Table'!E979,'Master List'!$B$45:$E$143,4,FALSE),"Reported_BUG"))</f>
        <v/>
      </c>
      <c r="L979" t="str">
        <f>IF('Reported Performance Table'!E979="","",IF(AND('Reported Performance Table'!$F979="Yes",OR('Reported Performance Table'!$E979='Master List'!$B$45,'Reported Performance Table'!$E979='Master List'!$B$46,'Reported Performance Table'!$E979='Master List'!$B$47,'Reported Performance Table'!$E979='Master List'!$B$49,'Reported Performance Table'!$E979='Master List'!$B$51,'Reported Performance Table'!$E979='Master List'!$B$115,'Reported Performance Table'!$E979='Master List'!$B$118,'Reported Performance Table'!$E979='Master List'!$B$142)),"LUNA_Dimming","Dimming_Capability_and_Range"))</f>
        <v/>
      </c>
      <c r="M979" s="100" t="e">
        <f>'Reported Performance Table'!#REF!</f>
        <v>#REF!</v>
      </c>
      <c r="N979" s="100" t="e">
        <f>'Reported Performance Table'!#REF!</f>
        <v>#REF!</v>
      </c>
      <c r="O979" s="100" t="e">
        <f>'Reported Performance Table'!#REF!</f>
        <v>#REF!</v>
      </c>
      <c r="P979" t="str">
        <f t="shared" si="31"/>
        <v>No</v>
      </c>
    </row>
    <row r="980" spans="1:16" x14ac:dyDescent="0.25">
      <c r="A980" s="54">
        <v>987</v>
      </c>
      <c r="B980" s="55"/>
      <c r="D980" s="21" t="e">
        <f>VLOOKUP('Reported Performance Table'!D980,'Master List'!$B$22:$C$41,2,FALSE)</f>
        <v>#N/A</v>
      </c>
      <c r="E980" t="e">
        <f>VLOOKUP('Reported Performance Table'!E980,'Master List'!$B$45:$C$143,2,FALSE)</f>
        <v>#N/A</v>
      </c>
      <c r="F980" t="e">
        <f>VLOOKUP('Reported Performance Table'!D980,'Master List'!$B$22:$D$42,3,FALSE)</f>
        <v>#N/A</v>
      </c>
      <c r="G980" s="92" t="e">
        <f>VLOOKUP('Reported Performance Table'!C980,'Master List'!$B$11:$D$19,3,FALSE)</f>
        <v>#N/A</v>
      </c>
      <c r="H980" t="e">
        <f t="shared" si="30"/>
        <v>#N/A</v>
      </c>
      <c r="I980" t="e">
        <f>IF(VLOOKUP('Reported Performance Table'!E980,'Master List'!$B$45:$D$143,3,FALSE)="","No",VLOOKUP('Reported Performance Table'!E980,'Master List'!$B$45:$D$143,3,FALSE))</f>
        <v>#N/A</v>
      </c>
      <c r="J980" s="164" t="str">
        <f>IF('Reported Performance Table'!E980="","",
  IF('Reported Performance Table'!F980="Yes",
   IF('Reported Performance Table'!G980="Premium","Premium_LUNA_CCT","LUNA_CCT"),
   IF('Reported Performance Table'!C980="Outdoor Luminaires",
    IF(OR('Reported Performance Table'!E980="Fuel Pump Canopy Luminaires",'Reported Performance Table'!E980="Sports Lighting"),
     IF('Reported Performance Table'!G980="Premium","Premium_Sports_and_Fuel_Pump_CCT", "Sports_and_Fuel_Pump_CCT"),
     IF('Reported Performance Table'!G980="Premium","Premium_Outdoor_CCT","Outdoor_CCT")),
    IF('Reported Performance Table'!G980="Premium","Premium_CCT","Reported_CCT"))))</f>
        <v/>
      </c>
      <c r="K980" t="str">
        <f>IF('Reported Performance Table'!E980="","",IF(J980="LUNA_CCT",VLOOKUP('Reported Performance Table'!E980,'Master List'!$B$45:$E$143,4,FALSE),"Reported_BUG"))</f>
        <v/>
      </c>
      <c r="L980" t="str">
        <f>IF('Reported Performance Table'!E980="","",IF(AND('Reported Performance Table'!$F980="Yes",OR('Reported Performance Table'!$E980='Master List'!$B$45,'Reported Performance Table'!$E980='Master List'!$B$46,'Reported Performance Table'!$E980='Master List'!$B$47,'Reported Performance Table'!$E980='Master List'!$B$49,'Reported Performance Table'!$E980='Master List'!$B$51,'Reported Performance Table'!$E980='Master List'!$B$115,'Reported Performance Table'!$E980='Master List'!$B$118,'Reported Performance Table'!$E980='Master List'!$B$142)),"LUNA_Dimming","Dimming_Capability_and_Range"))</f>
        <v/>
      </c>
      <c r="M980" s="100" t="e">
        <f>'Reported Performance Table'!#REF!</f>
        <v>#REF!</v>
      </c>
      <c r="N980" s="100" t="e">
        <f>'Reported Performance Table'!#REF!</f>
        <v>#REF!</v>
      </c>
      <c r="O980" s="100" t="e">
        <f>'Reported Performance Table'!#REF!</f>
        <v>#REF!</v>
      </c>
      <c r="P980" t="str">
        <f t="shared" si="31"/>
        <v>No</v>
      </c>
    </row>
    <row r="981" spans="1:16" x14ac:dyDescent="0.25">
      <c r="A981" s="54">
        <v>988</v>
      </c>
      <c r="B981" s="55"/>
      <c r="D981" s="21" t="e">
        <f>VLOOKUP('Reported Performance Table'!D981,'Master List'!$B$22:$C$41,2,FALSE)</f>
        <v>#N/A</v>
      </c>
      <c r="E981" t="e">
        <f>VLOOKUP('Reported Performance Table'!E981,'Master List'!$B$45:$C$143,2,FALSE)</f>
        <v>#N/A</v>
      </c>
      <c r="F981" t="e">
        <f>VLOOKUP('Reported Performance Table'!D981,'Master List'!$B$22:$D$42,3,FALSE)</f>
        <v>#N/A</v>
      </c>
      <c r="G981" s="92" t="e">
        <f>VLOOKUP('Reported Performance Table'!C981,'Master List'!$B$11:$D$19,3,FALSE)</f>
        <v>#N/A</v>
      </c>
      <c r="H981" t="e">
        <f t="shared" si="30"/>
        <v>#N/A</v>
      </c>
      <c r="I981" t="e">
        <f>IF(VLOOKUP('Reported Performance Table'!E981,'Master List'!$B$45:$D$143,3,FALSE)="","No",VLOOKUP('Reported Performance Table'!E981,'Master List'!$B$45:$D$143,3,FALSE))</f>
        <v>#N/A</v>
      </c>
      <c r="J981" s="164" t="str">
        <f>IF('Reported Performance Table'!E981="","",
  IF('Reported Performance Table'!F981="Yes",
   IF('Reported Performance Table'!G981="Premium","Premium_LUNA_CCT","LUNA_CCT"),
   IF('Reported Performance Table'!C981="Outdoor Luminaires",
    IF(OR('Reported Performance Table'!E981="Fuel Pump Canopy Luminaires",'Reported Performance Table'!E981="Sports Lighting"),
     IF('Reported Performance Table'!G981="Premium","Premium_Sports_and_Fuel_Pump_CCT", "Sports_and_Fuel_Pump_CCT"),
     IF('Reported Performance Table'!G981="Premium","Premium_Outdoor_CCT","Outdoor_CCT")),
    IF('Reported Performance Table'!G981="Premium","Premium_CCT","Reported_CCT"))))</f>
        <v/>
      </c>
      <c r="K981" t="str">
        <f>IF('Reported Performance Table'!E981="","",IF(J981="LUNA_CCT",VLOOKUP('Reported Performance Table'!E981,'Master List'!$B$45:$E$143,4,FALSE),"Reported_BUG"))</f>
        <v/>
      </c>
      <c r="L981" t="str">
        <f>IF('Reported Performance Table'!E981="","",IF(AND('Reported Performance Table'!$F981="Yes",OR('Reported Performance Table'!$E981='Master List'!$B$45,'Reported Performance Table'!$E981='Master List'!$B$46,'Reported Performance Table'!$E981='Master List'!$B$47,'Reported Performance Table'!$E981='Master List'!$B$49,'Reported Performance Table'!$E981='Master List'!$B$51,'Reported Performance Table'!$E981='Master List'!$B$115,'Reported Performance Table'!$E981='Master List'!$B$118,'Reported Performance Table'!$E981='Master List'!$B$142)),"LUNA_Dimming","Dimming_Capability_and_Range"))</f>
        <v/>
      </c>
      <c r="M981" s="100" t="e">
        <f>'Reported Performance Table'!#REF!</f>
        <v>#REF!</v>
      </c>
      <c r="N981" s="100" t="e">
        <f>'Reported Performance Table'!#REF!</f>
        <v>#REF!</v>
      </c>
      <c r="O981" s="100" t="e">
        <f>'Reported Performance Table'!#REF!</f>
        <v>#REF!</v>
      </c>
      <c r="P981" t="str">
        <f t="shared" si="31"/>
        <v>No</v>
      </c>
    </row>
    <row r="982" spans="1:16" x14ac:dyDescent="0.25">
      <c r="A982" s="54">
        <v>989</v>
      </c>
      <c r="B982" s="55"/>
      <c r="D982" s="21" t="e">
        <f>VLOOKUP('Reported Performance Table'!D982,'Master List'!$B$22:$C$41,2,FALSE)</f>
        <v>#N/A</v>
      </c>
      <c r="E982" t="e">
        <f>VLOOKUP('Reported Performance Table'!E982,'Master List'!$B$45:$C$143,2,FALSE)</f>
        <v>#N/A</v>
      </c>
      <c r="F982" t="e">
        <f>VLOOKUP('Reported Performance Table'!D982,'Master List'!$B$22:$D$42,3,FALSE)</f>
        <v>#N/A</v>
      </c>
      <c r="G982" s="92" t="e">
        <f>VLOOKUP('Reported Performance Table'!C982,'Master List'!$B$11:$D$19,3,FALSE)</f>
        <v>#N/A</v>
      </c>
      <c r="H982" t="e">
        <f t="shared" si="30"/>
        <v>#N/A</v>
      </c>
      <c r="I982" t="e">
        <f>IF(VLOOKUP('Reported Performance Table'!E982,'Master List'!$B$45:$D$143,3,FALSE)="","No",VLOOKUP('Reported Performance Table'!E982,'Master List'!$B$45:$D$143,3,FALSE))</f>
        <v>#N/A</v>
      </c>
      <c r="J982" s="164" t="str">
        <f>IF('Reported Performance Table'!E982="","",
  IF('Reported Performance Table'!F982="Yes",
   IF('Reported Performance Table'!G982="Premium","Premium_LUNA_CCT","LUNA_CCT"),
   IF('Reported Performance Table'!C982="Outdoor Luminaires",
    IF(OR('Reported Performance Table'!E982="Fuel Pump Canopy Luminaires",'Reported Performance Table'!E982="Sports Lighting"),
     IF('Reported Performance Table'!G982="Premium","Premium_Sports_and_Fuel_Pump_CCT", "Sports_and_Fuel_Pump_CCT"),
     IF('Reported Performance Table'!G982="Premium","Premium_Outdoor_CCT","Outdoor_CCT")),
    IF('Reported Performance Table'!G982="Premium","Premium_CCT","Reported_CCT"))))</f>
        <v/>
      </c>
      <c r="K982" t="str">
        <f>IF('Reported Performance Table'!E982="","",IF(J982="LUNA_CCT",VLOOKUP('Reported Performance Table'!E982,'Master List'!$B$45:$E$143,4,FALSE),"Reported_BUG"))</f>
        <v/>
      </c>
      <c r="L982" t="str">
        <f>IF('Reported Performance Table'!E982="","",IF(AND('Reported Performance Table'!$F982="Yes",OR('Reported Performance Table'!$E982='Master List'!$B$45,'Reported Performance Table'!$E982='Master List'!$B$46,'Reported Performance Table'!$E982='Master List'!$B$47,'Reported Performance Table'!$E982='Master List'!$B$49,'Reported Performance Table'!$E982='Master List'!$B$51,'Reported Performance Table'!$E982='Master List'!$B$115,'Reported Performance Table'!$E982='Master List'!$B$118,'Reported Performance Table'!$E982='Master List'!$B$142)),"LUNA_Dimming","Dimming_Capability_and_Range"))</f>
        <v/>
      </c>
      <c r="M982" s="100" t="e">
        <f>'Reported Performance Table'!#REF!</f>
        <v>#REF!</v>
      </c>
      <c r="N982" s="100" t="e">
        <f>'Reported Performance Table'!#REF!</f>
        <v>#REF!</v>
      </c>
      <c r="O982" s="100" t="e">
        <f>'Reported Performance Table'!#REF!</f>
        <v>#REF!</v>
      </c>
      <c r="P982" t="str">
        <f t="shared" si="31"/>
        <v>No</v>
      </c>
    </row>
    <row r="983" spans="1:16" x14ac:dyDescent="0.25">
      <c r="A983" s="54">
        <v>990</v>
      </c>
      <c r="B983" s="55"/>
      <c r="D983" s="21" t="e">
        <f>VLOOKUP('Reported Performance Table'!D983,'Master List'!$B$22:$C$41,2,FALSE)</f>
        <v>#N/A</v>
      </c>
      <c r="E983" t="e">
        <f>VLOOKUP('Reported Performance Table'!E983,'Master List'!$B$45:$C$143,2,FALSE)</f>
        <v>#N/A</v>
      </c>
      <c r="F983" t="e">
        <f>VLOOKUP('Reported Performance Table'!D983,'Master List'!$B$22:$D$42,3,FALSE)</f>
        <v>#N/A</v>
      </c>
      <c r="G983" s="92" t="e">
        <f>VLOOKUP('Reported Performance Table'!C983,'Master List'!$B$11:$D$19,3,FALSE)</f>
        <v>#N/A</v>
      </c>
      <c r="H983" t="e">
        <f t="shared" si="30"/>
        <v>#N/A</v>
      </c>
      <c r="I983" t="e">
        <f>IF(VLOOKUP('Reported Performance Table'!E983,'Master List'!$B$45:$D$143,3,FALSE)="","No",VLOOKUP('Reported Performance Table'!E983,'Master List'!$B$45:$D$143,3,FALSE))</f>
        <v>#N/A</v>
      </c>
      <c r="J983" s="164" t="str">
        <f>IF('Reported Performance Table'!E983="","",
  IF('Reported Performance Table'!F983="Yes",
   IF('Reported Performance Table'!G983="Premium","Premium_LUNA_CCT","LUNA_CCT"),
   IF('Reported Performance Table'!C983="Outdoor Luminaires",
    IF(OR('Reported Performance Table'!E983="Fuel Pump Canopy Luminaires",'Reported Performance Table'!E983="Sports Lighting"),
     IF('Reported Performance Table'!G983="Premium","Premium_Sports_and_Fuel_Pump_CCT", "Sports_and_Fuel_Pump_CCT"),
     IF('Reported Performance Table'!G983="Premium","Premium_Outdoor_CCT","Outdoor_CCT")),
    IF('Reported Performance Table'!G983="Premium","Premium_CCT","Reported_CCT"))))</f>
        <v/>
      </c>
      <c r="K983" t="str">
        <f>IF('Reported Performance Table'!E983="","",IF(J983="LUNA_CCT",VLOOKUP('Reported Performance Table'!E983,'Master List'!$B$45:$E$143,4,FALSE),"Reported_BUG"))</f>
        <v/>
      </c>
      <c r="L983" t="str">
        <f>IF('Reported Performance Table'!E983="","",IF(AND('Reported Performance Table'!$F983="Yes",OR('Reported Performance Table'!$E983='Master List'!$B$45,'Reported Performance Table'!$E983='Master List'!$B$46,'Reported Performance Table'!$E983='Master List'!$B$47,'Reported Performance Table'!$E983='Master List'!$B$49,'Reported Performance Table'!$E983='Master List'!$B$51,'Reported Performance Table'!$E983='Master List'!$B$115,'Reported Performance Table'!$E983='Master List'!$B$118,'Reported Performance Table'!$E983='Master List'!$B$142)),"LUNA_Dimming","Dimming_Capability_and_Range"))</f>
        <v/>
      </c>
      <c r="M983" s="100" t="e">
        <f>'Reported Performance Table'!#REF!</f>
        <v>#REF!</v>
      </c>
      <c r="N983" s="100" t="e">
        <f>'Reported Performance Table'!#REF!</f>
        <v>#REF!</v>
      </c>
      <c r="O983" s="100" t="e">
        <f>'Reported Performance Table'!#REF!</f>
        <v>#REF!</v>
      </c>
      <c r="P983" t="str">
        <f t="shared" si="31"/>
        <v>No</v>
      </c>
    </row>
    <row r="984" spans="1:16" x14ac:dyDescent="0.25">
      <c r="A984" s="54">
        <v>991</v>
      </c>
      <c r="B984" s="55"/>
      <c r="D984" s="21" t="e">
        <f>VLOOKUP('Reported Performance Table'!D984,'Master List'!$B$22:$C$41,2,FALSE)</f>
        <v>#N/A</v>
      </c>
      <c r="E984" t="e">
        <f>VLOOKUP('Reported Performance Table'!E984,'Master List'!$B$45:$C$143,2,FALSE)</f>
        <v>#N/A</v>
      </c>
      <c r="F984" t="e">
        <f>VLOOKUP('Reported Performance Table'!D984,'Master List'!$B$22:$D$42,3,FALSE)</f>
        <v>#N/A</v>
      </c>
      <c r="G984" s="92" t="e">
        <f>VLOOKUP('Reported Performance Table'!C984,'Master List'!$B$11:$D$19,3,FALSE)</f>
        <v>#N/A</v>
      </c>
      <c r="H984" t="e">
        <f t="shared" si="30"/>
        <v>#N/A</v>
      </c>
      <c r="I984" t="e">
        <f>IF(VLOOKUP('Reported Performance Table'!E984,'Master List'!$B$45:$D$143,3,FALSE)="","No",VLOOKUP('Reported Performance Table'!E984,'Master List'!$B$45:$D$143,3,FALSE))</f>
        <v>#N/A</v>
      </c>
      <c r="J984" s="164" t="str">
        <f>IF('Reported Performance Table'!E984="","",
  IF('Reported Performance Table'!F984="Yes",
   IF('Reported Performance Table'!G984="Premium","Premium_LUNA_CCT","LUNA_CCT"),
   IF('Reported Performance Table'!C984="Outdoor Luminaires",
    IF(OR('Reported Performance Table'!E984="Fuel Pump Canopy Luminaires",'Reported Performance Table'!E984="Sports Lighting"),
     IF('Reported Performance Table'!G984="Premium","Premium_Sports_and_Fuel_Pump_CCT", "Sports_and_Fuel_Pump_CCT"),
     IF('Reported Performance Table'!G984="Premium","Premium_Outdoor_CCT","Outdoor_CCT")),
    IF('Reported Performance Table'!G984="Premium","Premium_CCT","Reported_CCT"))))</f>
        <v/>
      </c>
      <c r="K984" t="str">
        <f>IF('Reported Performance Table'!E984="","",IF(J984="LUNA_CCT",VLOOKUP('Reported Performance Table'!E984,'Master List'!$B$45:$E$143,4,FALSE),"Reported_BUG"))</f>
        <v/>
      </c>
      <c r="L984" t="str">
        <f>IF('Reported Performance Table'!E984="","",IF(AND('Reported Performance Table'!$F984="Yes",OR('Reported Performance Table'!$E984='Master List'!$B$45,'Reported Performance Table'!$E984='Master List'!$B$46,'Reported Performance Table'!$E984='Master List'!$B$47,'Reported Performance Table'!$E984='Master List'!$B$49,'Reported Performance Table'!$E984='Master List'!$B$51,'Reported Performance Table'!$E984='Master List'!$B$115,'Reported Performance Table'!$E984='Master List'!$B$118,'Reported Performance Table'!$E984='Master List'!$B$142)),"LUNA_Dimming","Dimming_Capability_and_Range"))</f>
        <v/>
      </c>
      <c r="M984" s="100" t="e">
        <f>'Reported Performance Table'!#REF!</f>
        <v>#REF!</v>
      </c>
      <c r="N984" s="100" t="e">
        <f>'Reported Performance Table'!#REF!</f>
        <v>#REF!</v>
      </c>
      <c r="O984" s="100" t="e">
        <f>'Reported Performance Table'!#REF!</f>
        <v>#REF!</v>
      </c>
      <c r="P984" t="str">
        <f t="shared" si="31"/>
        <v>No</v>
      </c>
    </row>
    <row r="985" spans="1:16" x14ac:dyDescent="0.25">
      <c r="A985" s="54">
        <v>992</v>
      </c>
      <c r="B985" s="55"/>
      <c r="D985" s="21" t="e">
        <f>VLOOKUP('Reported Performance Table'!D985,'Master List'!$B$22:$C$41,2,FALSE)</f>
        <v>#N/A</v>
      </c>
      <c r="E985" t="e">
        <f>VLOOKUP('Reported Performance Table'!E985,'Master List'!$B$45:$C$143,2,FALSE)</f>
        <v>#N/A</v>
      </c>
      <c r="F985" t="e">
        <f>VLOOKUP('Reported Performance Table'!D985,'Master List'!$B$22:$D$42,3,FALSE)</f>
        <v>#N/A</v>
      </c>
      <c r="G985" s="92" t="e">
        <f>VLOOKUP('Reported Performance Table'!C985,'Master List'!$B$11:$D$19,3,FALSE)</f>
        <v>#N/A</v>
      </c>
      <c r="H985" t="e">
        <f t="shared" si="30"/>
        <v>#N/A</v>
      </c>
      <c r="I985" t="e">
        <f>IF(VLOOKUP('Reported Performance Table'!E985,'Master List'!$B$45:$D$143,3,FALSE)="","No",VLOOKUP('Reported Performance Table'!E985,'Master List'!$B$45:$D$143,3,FALSE))</f>
        <v>#N/A</v>
      </c>
      <c r="J985" s="164" t="str">
        <f>IF('Reported Performance Table'!E985="","",
  IF('Reported Performance Table'!F985="Yes",
   IF('Reported Performance Table'!G985="Premium","Premium_LUNA_CCT","LUNA_CCT"),
   IF('Reported Performance Table'!C985="Outdoor Luminaires",
    IF(OR('Reported Performance Table'!E985="Fuel Pump Canopy Luminaires",'Reported Performance Table'!E985="Sports Lighting"),
     IF('Reported Performance Table'!G985="Premium","Premium_Sports_and_Fuel_Pump_CCT", "Sports_and_Fuel_Pump_CCT"),
     IF('Reported Performance Table'!G985="Premium","Premium_Outdoor_CCT","Outdoor_CCT")),
    IF('Reported Performance Table'!G985="Premium","Premium_CCT","Reported_CCT"))))</f>
        <v/>
      </c>
      <c r="K985" t="str">
        <f>IF('Reported Performance Table'!E985="","",IF(J985="LUNA_CCT",VLOOKUP('Reported Performance Table'!E985,'Master List'!$B$45:$E$143,4,FALSE),"Reported_BUG"))</f>
        <v/>
      </c>
      <c r="L985" t="str">
        <f>IF('Reported Performance Table'!E985="","",IF(AND('Reported Performance Table'!$F985="Yes",OR('Reported Performance Table'!$E985='Master List'!$B$45,'Reported Performance Table'!$E985='Master List'!$B$46,'Reported Performance Table'!$E985='Master List'!$B$47,'Reported Performance Table'!$E985='Master List'!$B$49,'Reported Performance Table'!$E985='Master List'!$B$51,'Reported Performance Table'!$E985='Master List'!$B$115,'Reported Performance Table'!$E985='Master List'!$B$118,'Reported Performance Table'!$E985='Master List'!$B$142)),"LUNA_Dimming","Dimming_Capability_and_Range"))</f>
        <v/>
      </c>
      <c r="M985" s="100" t="e">
        <f>'Reported Performance Table'!#REF!</f>
        <v>#REF!</v>
      </c>
      <c r="N985" s="100" t="e">
        <f>'Reported Performance Table'!#REF!</f>
        <v>#REF!</v>
      </c>
      <c r="O985" s="100" t="e">
        <f>'Reported Performance Table'!#REF!</f>
        <v>#REF!</v>
      </c>
      <c r="P985" t="str">
        <f t="shared" si="31"/>
        <v>No</v>
      </c>
    </row>
    <row r="986" spans="1:16" x14ac:dyDescent="0.25">
      <c r="A986" s="54">
        <v>993</v>
      </c>
      <c r="B986" s="55"/>
      <c r="D986" s="21" t="e">
        <f>VLOOKUP('Reported Performance Table'!D986,'Master List'!$B$22:$C$41,2,FALSE)</f>
        <v>#N/A</v>
      </c>
      <c r="E986" t="e">
        <f>VLOOKUP('Reported Performance Table'!E986,'Master List'!$B$45:$C$143,2,FALSE)</f>
        <v>#N/A</v>
      </c>
      <c r="F986" t="e">
        <f>VLOOKUP('Reported Performance Table'!D986,'Master List'!$B$22:$D$42,3,FALSE)</f>
        <v>#N/A</v>
      </c>
      <c r="G986" s="92" t="e">
        <f>VLOOKUP('Reported Performance Table'!C986,'Master List'!$B$11:$D$19,3,FALSE)</f>
        <v>#N/A</v>
      </c>
      <c r="H986" t="e">
        <f t="shared" si="30"/>
        <v>#N/A</v>
      </c>
      <c r="I986" t="e">
        <f>IF(VLOOKUP('Reported Performance Table'!E986,'Master List'!$B$45:$D$143,3,FALSE)="","No",VLOOKUP('Reported Performance Table'!E986,'Master List'!$B$45:$D$143,3,FALSE))</f>
        <v>#N/A</v>
      </c>
      <c r="J986" s="164" t="str">
        <f>IF('Reported Performance Table'!E986="","",
  IF('Reported Performance Table'!F986="Yes",
   IF('Reported Performance Table'!G986="Premium","Premium_LUNA_CCT","LUNA_CCT"),
   IF('Reported Performance Table'!C986="Outdoor Luminaires",
    IF(OR('Reported Performance Table'!E986="Fuel Pump Canopy Luminaires",'Reported Performance Table'!E986="Sports Lighting"),
     IF('Reported Performance Table'!G986="Premium","Premium_Sports_and_Fuel_Pump_CCT", "Sports_and_Fuel_Pump_CCT"),
     IF('Reported Performance Table'!G986="Premium","Premium_Outdoor_CCT","Outdoor_CCT")),
    IF('Reported Performance Table'!G986="Premium","Premium_CCT","Reported_CCT"))))</f>
        <v/>
      </c>
      <c r="K986" t="str">
        <f>IF('Reported Performance Table'!E986="","",IF(J986="LUNA_CCT",VLOOKUP('Reported Performance Table'!E986,'Master List'!$B$45:$E$143,4,FALSE),"Reported_BUG"))</f>
        <v/>
      </c>
      <c r="L986" t="str">
        <f>IF('Reported Performance Table'!E986="","",IF(AND('Reported Performance Table'!$F986="Yes",OR('Reported Performance Table'!$E986='Master List'!$B$45,'Reported Performance Table'!$E986='Master List'!$B$46,'Reported Performance Table'!$E986='Master List'!$B$47,'Reported Performance Table'!$E986='Master List'!$B$49,'Reported Performance Table'!$E986='Master List'!$B$51,'Reported Performance Table'!$E986='Master List'!$B$115,'Reported Performance Table'!$E986='Master List'!$B$118,'Reported Performance Table'!$E986='Master List'!$B$142)),"LUNA_Dimming","Dimming_Capability_and_Range"))</f>
        <v/>
      </c>
      <c r="M986" s="100" t="e">
        <f>'Reported Performance Table'!#REF!</f>
        <v>#REF!</v>
      </c>
      <c r="N986" s="100" t="e">
        <f>'Reported Performance Table'!#REF!</f>
        <v>#REF!</v>
      </c>
      <c r="O986" s="100" t="e">
        <f>'Reported Performance Table'!#REF!</f>
        <v>#REF!</v>
      </c>
      <c r="P986" t="str">
        <f t="shared" si="31"/>
        <v>No</v>
      </c>
    </row>
    <row r="987" spans="1:16" x14ac:dyDescent="0.25">
      <c r="A987" s="54">
        <v>994</v>
      </c>
      <c r="B987" s="55"/>
      <c r="D987" s="21" t="e">
        <f>VLOOKUP('Reported Performance Table'!D987,'Master List'!$B$22:$C$41,2,FALSE)</f>
        <v>#N/A</v>
      </c>
      <c r="E987" t="e">
        <f>VLOOKUP('Reported Performance Table'!E987,'Master List'!$B$45:$C$143,2,FALSE)</f>
        <v>#N/A</v>
      </c>
      <c r="F987" t="e">
        <f>VLOOKUP('Reported Performance Table'!D987,'Master List'!$B$22:$D$42,3,FALSE)</f>
        <v>#N/A</v>
      </c>
      <c r="G987" s="92" t="e">
        <f>VLOOKUP('Reported Performance Table'!C987,'Master List'!$B$11:$D$19,3,FALSE)</f>
        <v>#N/A</v>
      </c>
      <c r="H987" t="e">
        <f t="shared" si="30"/>
        <v>#N/A</v>
      </c>
      <c r="I987" t="e">
        <f>IF(VLOOKUP('Reported Performance Table'!E987,'Master List'!$B$45:$D$143,3,FALSE)="","No",VLOOKUP('Reported Performance Table'!E987,'Master List'!$B$45:$D$143,3,FALSE))</f>
        <v>#N/A</v>
      </c>
      <c r="J987" s="164" t="str">
        <f>IF('Reported Performance Table'!E987="","",
  IF('Reported Performance Table'!F987="Yes",
   IF('Reported Performance Table'!G987="Premium","Premium_LUNA_CCT","LUNA_CCT"),
   IF('Reported Performance Table'!C987="Outdoor Luminaires",
    IF(OR('Reported Performance Table'!E987="Fuel Pump Canopy Luminaires",'Reported Performance Table'!E987="Sports Lighting"),
     IF('Reported Performance Table'!G987="Premium","Premium_Sports_and_Fuel_Pump_CCT", "Sports_and_Fuel_Pump_CCT"),
     IF('Reported Performance Table'!G987="Premium","Premium_Outdoor_CCT","Outdoor_CCT")),
    IF('Reported Performance Table'!G987="Premium","Premium_CCT","Reported_CCT"))))</f>
        <v/>
      </c>
      <c r="K987" t="str">
        <f>IF('Reported Performance Table'!E987="","",IF(J987="LUNA_CCT",VLOOKUP('Reported Performance Table'!E987,'Master List'!$B$45:$E$143,4,FALSE),"Reported_BUG"))</f>
        <v/>
      </c>
      <c r="L987" t="str">
        <f>IF('Reported Performance Table'!E987="","",IF(AND('Reported Performance Table'!$F987="Yes",OR('Reported Performance Table'!$E987='Master List'!$B$45,'Reported Performance Table'!$E987='Master List'!$B$46,'Reported Performance Table'!$E987='Master List'!$B$47,'Reported Performance Table'!$E987='Master List'!$B$49,'Reported Performance Table'!$E987='Master List'!$B$51,'Reported Performance Table'!$E987='Master List'!$B$115,'Reported Performance Table'!$E987='Master List'!$B$118,'Reported Performance Table'!$E987='Master List'!$B$142)),"LUNA_Dimming","Dimming_Capability_and_Range"))</f>
        <v/>
      </c>
      <c r="M987" s="100" t="e">
        <f>'Reported Performance Table'!#REF!</f>
        <v>#REF!</v>
      </c>
      <c r="N987" s="100" t="e">
        <f>'Reported Performance Table'!#REF!</f>
        <v>#REF!</v>
      </c>
      <c r="O987" s="100" t="e">
        <f>'Reported Performance Table'!#REF!</f>
        <v>#REF!</v>
      </c>
      <c r="P987" t="str">
        <f t="shared" si="31"/>
        <v>No</v>
      </c>
    </row>
    <row r="988" spans="1:16" x14ac:dyDescent="0.25">
      <c r="A988" s="54">
        <v>995</v>
      </c>
      <c r="B988" s="55"/>
      <c r="D988" s="21" t="e">
        <f>VLOOKUP('Reported Performance Table'!D988,'Master List'!$B$22:$C$41,2,FALSE)</f>
        <v>#N/A</v>
      </c>
      <c r="E988" t="e">
        <f>VLOOKUP('Reported Performance Table'!E988,'Master List'!$B$45:$C$143,2,FALSE)</f>
        <v>#N/A</v>
      </c>
      <c r="F988" t="e">
        <f>VLOOKUP('Reported Performance Table'!D988,'Master List'!$B$22:$D$42,3,FALSE)</f>
        <v>#N/A</v>
      </c>
      <c r="G988" s="92" t="e">
        <f>VLOOKUP('Reported Performance Table'!C988,'Master List'!$B$11:$D$19,3,FALSE)</f>
        <v>#N/A</v>
      </c>
      <c r="H988" t="e">
        <f t="shared" si="30"/>
        <v>#N/A</v>
      </c>
      <c r="I988" t="e">
        <f>IF(VLOOKUP('Reported Performance Table'!E988,'Master List'!$B$45:$D$143,3,FALSE)="","No",VLOOKUP('Reported Performance Table'!E988,'Master List'!$B$45:$D$143,3,FALSE))</f>
        <v>#N/A</v>
      </c>
      <c r="J988" s="164" t="str">
        <f>IF('Reported Performance Table'!E988="","",
  IF('Reported Performance Table'!F988="Yes",
   IF('Reported Performance Table'!G988="Premium","Premium_LUNA_CCT","LUNA_CCT"),
   IF('Reported Performance Table'!C988="Outdoor Luminaires",
    IF(OR('Reported Performance Table'!E988="Fuel Pump Canopy Luminaires",'Reported Performance Table'!E988="Sports Lighting"),
     IF('Reported Performance Table'!G988="Premium","Premium_Sports_and_Fuel_Pump_CCT", "Sports_and_Fuel_Pump_CCT"),
     IF('Reported Performance Table'!G988="Premium","Premium_Outdoor_CCT","Outdoor_CCT")),
    IF('Reported Performance Table'!G988="Premium","Premium_CCT","Reported_CCT"))))</f>
        <v/>
      </c>
      <c r="K988" t="str">
        <f>IF('Reported Performance Table'!E988="","",IF(J988="LUNA_CCT",VLOOKUP('Reported Performance Table'!E988,'Master List'!$B$45:$E$143,4,FALSE),"Reported_BUG"))</f>
        <v/>
      </c>
      <c r="L988" t="str">
        <f>IF('Reported Performance Table'!E988="","",IF(AND('Reported Performance Table'!$F988="Yes",OR('Reported Performance Table'!$E988='Master List'!$B$45,'Reported Performance Table'!$E988='Master List'!$B$46,'Reported Performance Table'!$E988='Master List'!$B$47,'Reported Performance Table'!$E988='Master List'!$B$49,'Reported Performance Table'!$E988='Master List'!$B$51,'Reported Performance Table'!$E988='Master List'!$B$115,'Reported Performance Table'!$E988='Master List'!$B$118,'Reported Performance Table'!$E988='Master List'!$B$142)),"LUNA_Dimming","Dimming_Capability_and_Range"))</f>
        <v/>
      </c>
      <c r="M988" s="100" t="e">
        <f>'Reported Performance Table'!#REF!</f>
        <v>#REF!</v>
      </c>
      <c r="N988" s="100" t="e">
        <f>'Reported Performance Table'!#REF!</f>
        <v>#REF!</v>
      </c>
      <c r="O988" s="100" t="e">
        <f>'Reported Performance Table'!#REF!</f>
        <v>#REF!</v>
      </c>
      <c r="P988" t="str">
        <f t="shared" si="31"/>
        <v>No</v>
      </c>
    </row>
    <row r="989" spans="1:16" x14ac:dyDescent="0.25">
      <c r="A989" s="54">
        <v>996</v>
      </c>
      <c r="B989" s="55"/>
      <c r="D989" s="21" t="e">
        <f>VLOOKUP('Reported Performance Table'!D989,'Master List'!$B$22:$C$41,2,FALSE)</f>
        <v>#N/A</v>
      </c>
      <c r="E989" t="e">
        <f>VLOOKUP('Reported Performance Table'!E989,'Master List'!$B$45:$C$143,2,FALSE)</f>
        <v>#N/A</v>
      </c>
      <c r="F989" t="e">
        <f>VLOOKUP('Reported Performance Table'!D989,'Master List'!$B$22:$D$42,3,FALSE)</f>
        <v>#N/A</v>
      </c>
      <c r="G989" s="92" t="e">
        <f>VLOOKUP('Reported Performance Table'!C989,'Master List'!$B$11:$D$19,3,FALSE)</f>
        <v>#N/A</v>
      </c>
      <c r="H989" t="e">
        <f t="shared" si="30"/>
        <v>#N/A</v>
      </c>
      <c r="I989" t="e">
        <f>IF(VLOOKUP('Reported Performance Table'!E989,'Master List'!$B$45:$D$143,3,FALSE)="","No",VLOOKUP('Reported Performance Table'!E989,'Master List'!$B$45:$D$143,3,FALSE))</f>
        <v>#N/A</v>
      </c>
      <c r="J989" s="164" t="str">
        <f>IF('Reported Performance Table'!E989="","",
  IF('Reported Performance Table'!F989="Yes",
   IF('Reported Performance Table'!G989="Premium","Premium_LUNA_CCT","LUNA_CCT"),
   IF('Reported Performance Table'!C989="Outdoor Luminaires",
    IF(OR('Reported Performance Table'!E989="Fuel Pump Canopy Luminaires",'Reported Performance Table'!E989="Sports Lighting"),
     IF('Reported Performance Table'!G989="Premium","Premium_Sports_and_Fuel_Pump_CCT", "Sports_and_Fuel_Pump_CCT"),
     IF('Reported Performance Table'!G989="Premium","Premium_Outdoor_CCT","Outdoor_CCT")),
    IF('Reported Performance Table'!G989="Premium","Premium_CCT","Reported_CCT"))))</f>
        <v/>
      </c>
      <c r="K989" t="str">
        <f>IF('Reported Performance Table'!E989="","",IF(J989="LUNA_CCT",VLOOKUP('Reported Performance Table'!E989,'Master List'!$B$45:$E$143,4,FALSE),"Reported_BUG"))</f>
        <v/>
      </c>
      <c r="L989" t="str">
        <f>IF('Reported Performance Table'!E989="","",IF(AND('Reported Performance Table'!$F989="Yes",OR('Reported Performance Table'!$E989='Master List'!$B$45,'Reported Performance Table'!$E989='Master List'!$B$46,'Reported Performance Table'!$E989='Master List'!$B$47,'Reported Performance Table'!$E989='Master List'!$B$49,'Reported Performance Table'!$E989='Master List'!$B$51,'Reported Performance Table'!$E989='Master List'!$B$115,'Reported Performance Table'!$E989='Master List'!$B$118,'Reported Performance Table'!$E989='Master List'!$B$142)),"LUNA_Dimming","Dimming_Capability_and_Range"))</f>
        <v/>
      </c>
      <c r="M989" s="100" t="e">
        <f>'Reported Performance Table'!#REF!</f>
        <v>#REF!</v>
      </c>
      <c r="N989" s="100" t="e">
        <f>'Reported Performance Table'!#REF!</f>
        <v>#REF!</v>
      </c>
      <c r="O989" s="100" t="e">
        <f>'Reported Performance Table'!#REF!</f>
        <v>#REF!</v>
      </c>
      <c r="P989" t="str">
        <f t="shared" si="31"/>
        <v>No</v>
      </c>
    </row>
    <row r="990" spans="1:16" x14ac:dyDescent="0.25">
      <c r="A990" s="54">
        <v>997</v>
      </c>
      <c r="B990" s="55"/>
      <c r="D990" s="21" t="e">
        <f>VLOOKUP('Reported Performance Table'!D990,'Master List'!$B$22:$C$41,2,FALSE)</f>
        <v>#N/A</v>
      </c>
      <c r="E990" t="e">
        <f>VLOOKUP('Reported Performance Table'!E990,'Master List'!$B$45:$C$143,2,FALSE)</f>
        <v>#N/A</v>
      </c>
      <c r="F990" t="e">
        <f>VLOOKUP('Reported Performance Table'!D990,'Master List'!$B$22:$D$42,3,FALSE)</f>
        <v>#N/A</v>
      </c>
      <c r="G990" s="92" t="e">
        <f>VLOOKUP('Reported Performance Table'!C990,'Master List'!$B$11:$D$19,3,FALSE)</f>
        <v>#N/A</v>
      </c>
      <c r="H990" t="e">
        <f t="shared" si="30"/>
        <v>#N/A</v>
      </c>
      <c r="I990" t="e">
        <f>IF(VLOOKUP('Reported Performance Table'!E990,'Master List'!$B$45:$D$143,3,FALSE)="","No",VLOOKUP('Reported Performance Table'!E990,'Master List'!$B$45:$D$143,3,FALSE))</f>
        <v>#N/A</v>
      </c>
      <c r="J990" s="164" t="str">
        <f>IF('Reported Performance Table'!E990="","",
  IF('Reported Performance Table'!F990="Yes",
   IF('Reported Performance Table'!G990="Premium","Premium_LUNA_CCT","LUNA_CCT"),
   IF('Reported Performance Table'!C990="Outdoor Luminaires",
    IF(OR('Reported Performance Table'!E990="Fuel Pump Canopy Luminaires",'Reported Performance Table'!E990="Sports Lighting"),
     IF('Reported Performance Table'!G990="Premium","Premium_Sports_and_Fuel_Pump_CCT", "Sports_and_Fuel_Pump_CCT"),
     IF('Reported Performance Table'!G990="Premium","Premium_Outdoor_CCT","Outdoor_CCT")),
    IF('Reported Performance Table'!G990="Premium","Premium_CCT","Reported_CCT"))))</f>
        <v/>
      </c>
      <c r="K990" t="str">
        <f>IF('Reported Performance Table'!E990="","",IF(J990="LUNA_CCT",VLOOKUP('Reported Performance Table'!E990,'Master List'!$B$45:$E$143,4,FALSE),"Reported_BUG"))</f>
        <v/>
      </c>
      <c r="L990" t="str">
        <f>IF('Reported Performance Table'!E990="","",IF(AND('Reported Performance Table'!$F990="Yes",OR('Reported Performance Table'!$E990='Master List'!$B$45,'Reported Performance Table'!$E990='Master List'!$B$46,'Reported Performance Table'!$E990='Master List'!$B$47,'Reported Performance Table'!$E990='Master List'!$B$49,'Reported Performance Table'!$E990='Master List'!$B$51,'Reported Performance Table'!$E990='Master List'!$B$115,'Reported Performance Table'!$E990='Master List'!$B$118,'Reported Performance Table'!$E990='Master List'!$B$142)),"LUNA_Dimming","Dimming_Capability_and_Range"))</f>
        <v/>
      </c>
      <c r="M990" s="100" t="e">
        <f>'Reported Performance Table'!#REF!</f>
        <v>#REF!</v>
      </c>
      <c r="N990" s="100" t="e">
        <f>'Reported Performance Table'!#REF!</f>
        <v>#REF!</v>
      </c>
      <c r="O990" s="100" t="e">
        <f>'Reported Performance Table'!#REF!</f>
        <v>#REF!</v>
      </c>
      <c r="P990" t="str">
        <f t="shared" si="31"/>
        <v>No</v>
      </c>
    </row>
    <row r="991" spans="1:16" x14ac:dyDescent="0.25">
      <c r="A991" s="54">
        <v>998</v>
      </c>
      <c r="B991" s="55"/>
      <c r="D991" s="21" t="e">
        <f>VLOOKUP('Reported Performance Table'!D991,'Master List'!$B$22:$C$41,2,FALSE)</f>
        <v>#N/A</v>
      </c>
      <c r="E991" t="e">
        <f>VLOOKUP('Reported Performance Table'!E991,'Master List'!$B$45:$C$143,2,FALSE)</f>
        <v>#N/A</v>
      </c>
      <c r="F991" t="e">
        <f>VLOOKUP('Reported Performance Table'!D991,'Master List'!$B$22:$D$42,3,FALSE)</f>
        <v>#N/A</v>
      </c>
      <c r="G991" s="92" t="e">
        <f>VLOOKUP('Reported Performance Table'!C991,'Master List'!$B$11:$D$19,3,FALSE)</f>
        <v>#N/A</v>
      </c>
      <c r="H991" t="e">
        <f t="shared" si="30"/>
        <v>#N/A</v>
      </c>
      <c r="I991" t="e">
        <f>IF(VLOOKUP('Reported Performance Table'!E991,'Master List'!$B$45:$D$143,3,FALSE)="","No",VLOOKUP('Reported Performance Table'!E991,'Master List'!$B$45:$D$143,3,FALSE))</f>
        <v>#N/A</v>
      </c>
      <c r="J991" s="164" t="str">
        <f>IF('Reported Performance Table'!E991="","",
  IF('Reported Performance Table'!F991="Yes",
   IF('Reported Performance Table'!G991="Premium","Premium_LUNA_CCT","LUNA_CCT"),
   IF('Reported Performance Table'!C991="Outdoor Luminaires",
    IF(OR('Reported Performance Table'!E991="Fuel Pump Canopy Luminaires",'Reported Performance Table'!E991="Sports Lighting"),
     IF('Reported Performance Table'!G991="Premium","Premium_Sports_and_Fuel_Pump_CCT", "Sports_and_Fuel_Pump_CCT"),
     IF('Reported Performance Table'!G991="Premium","Premium_Outdoor_CCT","Outdoor_CCT")),
    IF('Reported Performance Table'!G991="Premium","Premium_CCT","Reported_CCT"))))</f>
        <v/>
      </c>
      <c r="K991" t="str">
        <f>IF('Reported Performance Table'!E991="","",IF(J991="LUNA_CCT",VLOOKUP('Reported Performance Table'!E991,'Master List'!$B$45:$E$143,4,FALSE),"Reported_BUG"))</f>
        <v/>
      </c>
      <c r="L991" t="str">
        <f>IF('Reported Performance Table'!E991="","",IF(AND('Reported Performance Table'!$F991="Yes",OR('Reported Performance Table'!$E991='Master List'!$B$45,'Reported Performance Table'!$E991='Master List'!$B$46,'Reported Performance Table'!$E991='Master List'!$B$47,'Reported Performance Table'!$E991='Master List'!$B$49,'Reported Performance Table'!$E991='Master List'!$B$51,'Reported Performance Table'!$E991='Master List'!$B$115,'Reported Performance Table'!$E991='Master List'!$B$118,'Reported Performance Table'!$E991='Master List'!$B$142)),"LUNA_Dimming","Dimming_Capability_and_Range"))</f>
        <v/>
      </c>
      <c r="M991" s="100" t="e">
        <f>'Reported Performance Table'!#REF!</f>
        <v>#REF!</v>
      </c>
      <c r="N991" s="100" t="e">
        <f>'Reported Performance Table'!#REF!</f>
        <v>#REF!</v>
      </c>
      <c r="O991" s="100" t="e">
        <f>'Reported Performance Table'!#REF!</f>
        <v>#REF!</v>
      </c>
      <c r="P991" t="str">
        <f t="shared" si="31"/>
        <v>No</v>
      </c>
    </row>
    <row r="992" spans="1:16" x14ac:dyDescent="0.25">
      <c r="A992" s="54">
        <v>999</v>
      </c>
      <c r="B992" s="55"/>
      <c r="D992" s="21" t="e">
        <f>VLOOKUP('Reported Performance Table'!D992,'Master List'!$B$22:$C$41,2,FALSE)</f>
        <v>#N/A</v>
      </c>
      <c r="E992" t="e">
        <f>VLOOKUP('Reported Performance Table'!E992,'Master List'!$B$45:$C$143,2,FALSE)</f>
        <v>#N/A</v>
      </c>
      <c r="F992" t="e">
        <f>VLOOKUP('Reported Performance Table'!D992,'Master List'!$B$22:$D$42,3,FALSE)</f>
        <v>#N/A</v>
      </c>
      <c r="G992" s="92" t="e">
        <f>VLOOKUP('Reported Performance Table'!C992,'Master List'!$B$11:$D$19,3,FALSE)</f>
        <v>#N/A</v>
      </c>
      <c r="H992" t="e">
        <f t="shared" si="30"/>
        <v>#N/A</v>
      </c>
      <c r="I992" t="e">
        <f>IF(VLOOKUP('Reported Performance Table'!E992,'Master List'!$B$45:$D$143,3,FALSE)="","No",VLOOKUP('Reported Performance Table'!E992,'Master List'!$B$45:$D$143,3,FALSE))</f>
        <v>#N/A</v>
      </c>
      <c r="J992" s="164" t="str">
        <f>IF('Reported Performance Table'!E992="","",
  IF('Reported Performance Table'!F992="Yes",
   IF('Reported Performance Table'!G992="Premium","Premium_LUNA_CCT","LUNA_CCT"),
   IF('Reported Performance Table'!C992="Outdoor Luminaires",
    IF(OR('Reported Performance Table'!E992="Fuel Pump Canopy Luminaires",'Reported Performance Table'!E992="Sports Lighting"),
     IF('Reported Performance Table'!G992="Premium","Premium_Sports_and_Fuel_Pump_CCT", "Sports_and_Fuel_Pump_CCT"),
     IF('Reported Performance Table'!G992="Premium","Premium_Outdoor_CCT","Outdoor_CCT")),
    IF('Reported Performance Table'!G992="Premium","Premium_CCT","Reported_CCT"))))</f>
        <v/>
      </c>
      <c r="K992" t="str">
        <f>IF('Reported Performance Table'!E992="","",IF(J992="LUNA_CCT",VLOOKUP('Reported Performance Table'!E992,'Master List'!$B$45:$E$143,4,FALSE),"Reported_BUG"))</f>
        <v/>
      </c>
      <c r="L992" t="str">
        <f>IF('Reported Performance Table'!E992="","",IF(AND('Reported Performance Table'!$F992="Yes",OR('Reported Performance Table'!$E992='Master List'!$B$45,'Reported Performance Table'!$E992='Master List'!$B$46,'Reported Performance Table'!$E992='Master List'!$B$47,'Reported Performance Table'!$E992='Master List'!$B$49,'Reported Performance Table'!$E992='Master List'!$B$51,'Reported Performance Table'!$E992='Master List'!$B$115,'Reported Performance Table'!$E992='Master List'!$B$118,'Reported Performance Table'!$E992='Master List'!$B$142)),"LUNA_Dimming","Dimming_Capability_and_Range"))</f>
        <v/>
      </c>
      <c r="M992" s="100" t="e">
        <f>'Reported Performance Table'!#REF!</f>
        <v>#REF!</v>
      </c>
      <c r="N992" s="100" t="e">
        <f>'Reported Performance Table'!#REF!</f>
        <v>#REF!</v>
      </c>
      <c r="O992" s="100" t="e">
        <f>'Reported Performance Table'!#REF!</f>
        <v>#REF!</v>
      </c>
      <c r="P992" t="str">
        <f t="shared" si="31"/>
        <v>No</v>
      </c>
    </row>
    <row r="993" spans="1:16" x14ac:dyDescent="0.25">
      <c r="A993" s="54">
        <v>1000</v>
      </c>
      <c r="B993" s="55"/>
      <c r="D993" s="21" t="e">
        <f>VLOOKUP('Reported Performance Table'!D993,'Master List'!$B$22:$C$41,2,FALSE)</f>
        <v>#N/A</v>
      </c>
      <c r="E993" t="e">
        <f>VLOOKUP('Reported Performance Table'!E993,'Master List'!$B$45:$C$143,2,FALSE)</f>
        <v>#N/A</v>
      </c>
      <c r="F993" t="e">
        <f>VLOOKUP('Reported Performance Table'!D993,'Master List'!$B$22:$D$42,3,FALSE)</f>
        <v>#N/A</v>
      </c>
      <c r="G993" s="92" t="e">
        <f>VLOOKUP('Reported Performance Table'!C993,'Master List'!$B$11:$D$19,3,FALSE)</f>
        <v>#N/A</v>
      </c>
      <c r="H993" t="e">
        <f t="shared" si="30"/>
        <v>#N/A</v>
      </c>
      <c r="I993" t="e">
        <f>IF(VLOOKUP('Reported Performance Table'!E993,'Master List'!$B$45:$D$143,3,FALSE)="","No",VLOOKUP('Reported Performance Table'!E993,'Master List'!$B$45:$D$143,3,FALSE))</f>
        <v>#N/A</v>
      </c>
      <c r="J993" s="164" t="str">
        <f>IF('Reported Performance Table'!E993="","",
  IF('Reported Performance Table'!F993="Yes",
   IF('Reported Performance Table'!G993="Premium","Premium_LUNA_CCT","LUNA_CCT"),
   IF('Reported Performance Table'!C993="Outdoor Luminaires",
    IF(OR('Reported Performance Table'!E993="Fuel Pump Canopy Luminaires",'Reported Performance Table'!E993="Sports Lighting"),
     IF('Reported Performance Table'!G993="Premium","Premium_Sports_and_Fuel_Pump_CCT", "Sports_and_Fuel_Pump_CCT"),
     IF('Reported Performance Table'!G993="Premium","Premium_Outdoor_CCT","Outdoor_CCT")),
    IF('Reported Performance Table'!G993="Premium","Premium_CCT","Reported_CCT"))))</f>
        <v/>
      </c>
      <c r="K993" t="str">
        <f>IF('Reported Performance Table'!E993="","",IF(J993="LUNA_CCT",VLOOKUP('Reported Performance Table'!E993,'Master List'!$B$45:$E$143,4,FALSE),"Reported_BUG"))</f>
        <v/>
      </c>
      <c r="L993" t="str">
        <f>IF('Reported Performance Table'!E993="","",IF(AND('Reported Performance Table'!$F993="Yes",OR('Reported Performance Table'!$E993='Master List'!$B$45,'Reported Performance Table'!$E993='Master List'!$B$46,'Reported Performance Table'!$E993='Master List'!$B$47,'Reported Performance Table'!$E993='Master List'!$B$49,'Reported Performance Table'!$E993='Master List'!$B$51,'Reported Performance Table'!$E993='Master List'!$B$115,'Reported Performance Table'!$E993='Master List'!$B$118,'Reported Performance Table'!$E993='Master List'!$B$142)),"LUNA_Dimming","Dimming_Capability_and_Range"))</f>
        <v/>
      </c>
      <c r="M993" s="100" t="e">
        <f>'Reported Performance Table'!#REF!</f>
        <v>#REF!</v>
      </c>
      <c r="N993" s="100" t="e">
        <f>'Reported Performance Table'!#REF!</f>
        <v>#REF!</v>
      </c>
      <c r="O993" s="100" t="e">
        <f>'Reported Performance Table'!#REF!</f>
        <v>#REF!</v>
      </c>
      <c r="P993" t="str">
        <f t="shared" si="31"/>
        <v>No</v>
      </c>
    </row>
    <row r="994" spans="1:16" x14ac:dyDescent="0.25">
      <c r="A994" s="54">
        <v>1001</v>
      </c>
      <c r="B994" s="55"/>
      <c r="D994" s="21" t="e">
        <f>VLOOKUP('Reported Performance Table'!D994,'Master List'!$B$22:$C$41,2,FALSE)</f>
        <v>#N/A</v>
      </c>
      <c r="E994" t="e">
        <f>VLOOKUP('Reported Performance Table'!E994,'Master List'!$B$45:$C$143,2,FALSE)</f>
        <v>#N/A</v>
      </c>
      <c r="F994" t="e">
        <f>VLOOKUP('Reported Performance Table'!D994,'Master List'!$B$22:$D$42,3,FALSE)</f>
        <v>#N/A</v>
      </c>
      <c r="G994" s="92" t="e">
        <f>VLOOKUP('Reported Performance Table'!C994,'Master List'!$B$11:$D$19,3,FALSE)</f>
        <v>#N/A</v>
      </c>
      <c r="H994" t="e">
        <f t="shared" si="30"/>
        <v>#N/A</v>
      </c>
      <c r="I994" t="e">
        <f>IF(VLOOKUP('Reported Performance Table'!E994,'Master List'!$B$45:$D$143,3,FALSE)="","No",VLOOKUP('Reported Performance Table'!E994,'Master List'!$B$45:$D$143,3,FALSE))</f>
        <v>#N/A</v>
      </c>
      <c r="J994" s="164" t="str">
        <f>IF('Reported Performance Table'!E994="","",
  IF('Reported Performance Table'!F994="Yes",
   IF('Reported Performance Table'!G994="Premium","Premium_LUNA_CCT","LUNA_CCT"),
   IF('Reported Performance Table'!C994="Outdoor Luminaires",
    IF(OR('Reported Performance Table'!E994="Fuel Pump Canopy Luminaires",'Reported Performance Table'!E994="Sports Lighting"),
     IF('Reported Performance Table'!G994="Premium","Premium_Sports_and_Fuel_Pump_CCT", "Sports_and_Fuel_Pump_CCT"),
     IF('Reported Performance Table'!G994="Premium","Premium_Outdoor_CCT","Outdoor_CCT")),
    IF('Reported Performance Table'!G994="Premium","Premium_CCT","Reported_CCT"))))</f>
        <v/>
      </c>
      <c r="K994" t="str">
        <f>IF('Reported Performance Table'!E994="","",IF(J994="LUNA_CCT",VLOOKUP('Reported Performance Table'!E994,'Master List'!$B$45:$E$143,4,FALSE),"Reported_BUG"))</f>
        <v/>
      </c>
      <c r="L994" t="str">
        <f>IF('Reported Performance Table'!E994="","",IF(AND('Reported Performance Table'!$F994="Yes",OR('Reported Performance Table'!$E994='Master List'!$B$45,'Reported Performance Table'!$E994='Master List'!$B$46,'Reported Performance Table'!$E994='Master List'!$B$47,'Reported Performance Table'!$E994='Master List'!$B$49,'Reported Performance Table'!$E994='Master List'!$B$51,'Reported Performance Table'!$E994='Master List'!$B$115,'Reported Performance Table'!$E994='Master List'!$B$118,'Reported Performance Table'!$E994='Master List'!$B$142)),"LUNA_Dimming","Dimming_Capability_and_Range"))</f>
        <v/>
      </c>
      <c r="M994" s="100" t="e">
        <f>'Reported Performance Table'!#REF!</f>
        <v>#REF!</v>
      </c>
      <c r="N994" s="100" t="e">
        <f>'Reported Performance Table'!#REF!</f>
        <v>#REF!</v>
      </c>
      <c r="O994" s="100" t="e">
        <f>'Reported Performance Table'!#REF!</f>
        <v>#REF!</v>
      </c>
      <c r="P994" t="str">
        <f t="shared" si="31"/>
        <v>No</v>
      </c>
    </row>
    <row r="995" spans="1:16" x14ac:dyDescent="0.25">
      <c r="A995" s="54">
        <v>1002</v>
      </c>
      <c r="B995" s="55"/>
      <c r="D995" s="21" t="e">
        <f>VLOOKUP('Reported Performance Table'!D995,'Master List'!$B$22:$C$41,2,FALSE)</f>
        <v>#N/A</v>
      </c>
      <c r="E995" t="e">
        <f>VLOOKUP('Reported Performance Table'!E995,'Master List'!$B$45:$C$143,2,FALSE)</f>
        <v>#N/A</v>
      </c>
      <c r="F995" t="e">
        <f>VLOOKUP('Reported Performance Table'!D995,'Master List'!$B$22:$D$42,3,FALSE)</f>
        <v>#N/A</v>
      </c>
      <c r="G995" s="92" t="e">
        <f>VLOOKUP('Reported Performance Table'!C995,'Master List'!$B$11:$D$19,3,FALSE)</f>
        <v>#N/A</v>
      </c>
      <c r="H995" t="e">
        <f t="shared" si="30"/>
        <v>#N/A</v>
      </c>
      <c r="I995" t="e">
        <f>IF(VLOOKUP('Reported Performance Table'!E995,'Master List'!$B$45:$D$143,3,FALSE)="","No",VLOOKUP('Reported Performance Table'!E995,'Master List'!$B$45:$D$143,3,FALSE))</f>
        <v>#N/A</v>
      </c>
      <c r="J995" s="164" t="str">
        <f>IF('Reported Performance Table'!E995="","",
  IF('Reported Performance Table'!F995="Yes",
   IF('Reported Performance Table'!G995="Premium","Premium_LUNA_CCT","LUNA_CCT"),
   IF('Reported Performance Table'!C995="Outdoor Luminaires",
    IF(OR('Reported Performance Table'!E995="Fuel Pump Canopy Luminaires",'Reported Performance Table'!E995="Sports Lighting"),
     IF('Reported Performance Table'!G995="Premium","Premium_Sports_and_Fuel_Pump_CCT", "Sports_and_Fuel_Pump_CCT"),
     IF('Reported Performance Table'!G995="Premium","Premium_Outdoor_CCT","Outdoor_CCT")),
    IF('Reported Performance Table'!G995="Premium","Premium_CCT","Reported_CCT"))))</f>
        <v/>
      </c>
      <c r="K995" t="str">
        <f>IF('Reported Performance Table'!E995="","",IF(J995="LUNA_CCT",VLOOKUP('Reported Performance Table'!E995,'Master List'!$B$45:$E$143,4,FALSE),"Reported_BUG"))</f>
        <v/>
      </c>
      <c r="L995" t="str">
        <f>IF('Reported Performance Table'!E995="","",IF(AND('Reported Performance Table'!$F995="Yes",OR('Reported Performance Table'!$E995='Master List'!$B$45,'Reported Performance Table'!$E995='Master List'!$B$46,'Reported Performance Table'!$E995='Master List'!$B$47,'Reported Performance Table'!$E995='Master List'!$B$49,'Reported Performance Table'!$E995='Master List'!$B$51,'Reported Performance Table'!$E995='Master List'!$B$115,'Reported Performance Table'!$E995='Master List'!$B$118,'Reported Performance Table'!$E995='Master List'!$B$142)),"LUNA_Dimming","Dimming_Capability_and_Range"))</f>
        <v/>
      </c>
      <c r="M995" s="100" t="e">
        <f>'Reported Performance Table'!#REF!</f>
        <v>#REF!</v>
      </c>
      <c r="N995" s="100" t="e">
        <f>'Reported Performance Table'!#REF!</f>
        <v>#REF!</v>
      </c>
      <c r="O995" s="100" t="e">
        <f>'Reported Performance Table'!#REF!</f>
        <v>#REF!</v>
      </c>
      <c r="P995" t="str">
        <f t="shared" si="31"/>
        <v>No</v>
      </c>
    </row>
    <row r="996" spans="1:16" x14ac:dyDescent="0.25">
      <c r="A996" s="54">
        <v>1003</v>
      </c>
      <c r="B996" s="55"/>
      <c r="D996" s="21" t="e">
        <f>VLOOKUP('Reported Performance Table'!D996,'Master List'!$B$22:$C$41,2,FALSE)</f>
        <v>#N/A</v>
      </c>
      <c r="E996" t="e">
        <f>VLOOKUP('Reported Performance Table'!E996,'Master List'!$B$45:$C$143,2,FALSE)</f>
        <v>#N/A</v>
      </c>
      <c r="F996" t="e">
        <f>VLOOKUP('Reported Performance Table'!D996,'Master List'!$B$22:$D$42,3,FALSE)</f>
        <v>#N/A</v>
      </c>
      <c r="G996" s="92" t="e">
        <f>VLOOKUP('Reported Performance Table'!C996,'Master List'!$B$11:$D$19,3,FALSE)</f>
        <v>#N/A</v>
      </c>
      <c r="H996" t="e">
        <f t="shared" si="30"/>
        <v>#N/A</v>
      </c>
      <c r="I996" t="e">
        <f>IF(VLOOKUP('Reported Performance Table'!E996,'Master List'!$B$45:$D$143,3,FALSE)="","No",VLOOKUP('Reported Performance Table'!E996,'Master List'!$B$45:$D$143,3,FALSE))</f>
        <v>#N/A</v>
      </c>
      <c r="J996" s="164" t="str">
        <f>IF('Reported Performance Table'!E996="","",
  IF('Reported Performance Table'!F996="Yes",
   IF('Reported Performance Table'!G996="Premium","Premium_LUNA_CCT","LUNA_CCT"),
   IF('Reported Performance Table'!C996="Outdoor Luminaires",
    IF(OR('Reported Performance Table'!E996="Fuel Pump Canopy Luminaires",'Reported Performance Table'!E996="Sports Lighting"),
     IF('Reported Performance Table'!G996="Premium","Premium_Sports_and_Fuel_Pump_CCT", "Sports_and_Fuel_Pump_CCT"),
     IF('Reported Performance Table'!G996="Premium","Premium_Outdoor_CCT","Outdoor_CCT")),
    IF('Reported Performance Table'!G996="Premium","Premium_CCT","Reported_CCT"))))</f>
        <v/>
      </c>
      <c r="K996" t="str">
        <f>IF('Reported Performance Table'!E996="","",IF(J996="LUNA_CCT",VLOOKUP('Reported Performance Table'!E996,'Master List'!$B$45:$E$143,4,FALSE),"Reported_BUG"))</f>
        <v/>
      </c>
      <c r="L996" t="str">
        <f>IF('Reported Performance Table'!E996="","",IF(AND('Reported Performance Table'!$F996="Yes",OR('Reported Performance Table'!$E996='Master List'!$B$45,'Reported Performance Table'!$E996='Master List'!$B$46,'Reported Performance Table'!$E996='Master List'!$B$47,'Reported Performance Table'!$E996='Master List'!$B$49,'Reported Performance Table'!$E996='Master List'!$B$51,'Reported Performance Table'!$E996='Master List'!$B$115,'Reported Performance Table'!$E996='Master List'!$B$118,'Reported Performance Table'!$E996='Master List'!$B$142)),"LUNA_Dimming","Dimming_Capability_and_Range"))</f>
        <v/>
      </c>
      <c r="M996" s="100" t="e">
        <f>'Reported Performance Table'!#REF!</f>
        <v>#REF!</v>
      </c>
      <c r="N996" s="100" t="e">
        <f>'Reported Performance Table'!#REF!</f>
        <v>#REF!</v>
      </c>
      <c r="O996" s="100" t="e">
        <f>'Reported Performance Table'!#REF!</f>
        <v>#REF!</v>
      </c>
      <c r="P996" t="str">
        <f t="shared" si="31"/>
        <v>No</v>
      </c>
    </row>
    <row r="997" spans="1:16" x14ac:dyDescent="0.25">
      <c r="A997" s="54">
        <v>1004</v>
      </c>
      <c r="B997" s="55"/>
      <c r="D997" s="21" t="e">
        <f>VLOOKUP('Reported Performance Table'!D997,'Master List'!$B$22:$C$41,2,FALSE)</f>
        <v>#N/A</v>
      </c>
      <c r="E997" t="e">
        <f>VLOOKUP('Reported Performance Table'!E997,'Master List'!$B$45:$C$143,2,FALSE)</f>
        <v>#N/A</v>
      </c>
      <c r="F997" t="e">
        <f>VLOOKUP('Reported Performance Table'!D997,'Master List'!$B$22:$D$42,3,FALSE)</f>
        <v>#N/A</v>
      </c>
      <c r="G997" s="92" t="e">
        <f>VLOOKUP('Reported Performance Table'!C997,'Master List'!$B$11:$D$19,3,FALSE)</f>
        <v>#N/A</v>
      </c>
      <c r="H997" t="e">
        <f t="shared" si="30"/>
        <v>#N/A</v>
      </c>
      <c r="I997" t="e">
        <f>IF(VLOOKUP('Reported Performance Table'!E997,'Master List'!$B$45:$D$143,3,FALSE)="","No",VLOOKUP('Reported Performance Table'!E997,'Master List'!$B$45:$D$143,3,FALSE))</f>
        <v>#N/A</v>
      </c>
      <c r="J997" s="164" t="str">
        <f>IF('Reported Performance Table'!E997="","",
  IF('Reported Performance Table'!F997="Yes",
   IF('Reported Performance Table'!G997="Premium","Premium_LUNA_CCT","LUNA_CCT"),
   IF('Reported Performance Table'!C997="Outdoor Luminaires",
    IF(OR('Reported Performance Table'!E997="Fuel Pump Canopy Luminaires",'Reported Performance Table'!E997="Sports Lighting"),
     IF('Reported Performance Table'!G997="Premium","Premium_Sports_and_Fuel_Pump_CCT", "Sports_and_Fuel_Pump_CCT"),
     IF('Reported Performance Table'!G997="Premium","Premium_Outdoor_CCT","Outdoor_CCT")),
    IF('Reported Performance Table'!G997="Premium","Premium_CCT","Reported_CCT"))))</f>
        <v/>
      </c>
      <c r="K997" t="str">
        <f>IF('Reported Performance Table'!E997="","",IF(J997="LUNA_CCT",VLOOKUP('Reported Performance Table'!E997,'Master List'!$B$45:$E$143,4,FALSE),"Reported_BUG"))</f>
        <v/>
      </c>
      <c r="L997" t="str">
        <f>IF('Reported Performance Table'!E997="","",IF(AND('Reported Performance Table'!$F997="Yes",OR('Reported Performance Table'!$E997='Master List'!$B$45,'Reported Performance Table'!$E997='Master List'!$B$46,'Reported Performance Table'!$E997='Master List'!$B$47,'Reported Performance Table'!$E997='Master List'!$B$49,'Reported Performance Table'!$E997='Master List'!$B$51,'Reported Performance Table'!$E997='Master List'!$B$115,'Reported Performance Table'!$E997='Master List'!$B$118,'Reported Performance Table'!$E997='Master List'!$B$142)),"LUNA_Dimming","Dimming_Capability_and_Range"))</f>
        <v/>
      </c>
      <c r="M997" s="100" t="e">
        <f>'Reported Performance Table'!#REF!</f>
        <v>#REF!</v>
      </c>
      <c r="N997" s="100" t="e">
        <f>'Reported Performance Table'!#REF!</f>
        <v>#REF!</v>
      </c>
      <c r="O997" s="100" t="e">
        <f>'Reported Performance Table'!#REF!</f>
        <v>#REF!</v>
      </c>
      <c r="P997" t="str">
        <f t="shared" si="31"/>
        <v>No</v>
      </c>
    </row>
    <row r="998" spans="1:16" x14ac:dyDescent="0.25">
      <c r="A998" s="54">
        <v>1005</v>
      </c>
      <c r="B998" s="55"/>
      <c r="D998" s="21" t="e">
        <f>VLOOKUP('Reported Performance Table'!D998,'Master List'!$B$22:$C$41,2,FALSE)</f>
        <v>#N/A</v>
      </c>
      <c r="E998" t="e">
        <f>VLOOKUP('Reported Performance Table'!E998,'Master List'!$B$45:$C$143,2,FALSE)</f>
        <v>#N/A</v>
      </c>
      <c r="F998" t="e">
        <f>VLOOKUP('Reported Performance Table'!D998,'Master List'!$B$22:$D$42,3,FALSE)</f>
        <v>#N/A</v>
      </c>
      <c r="G998" s="92" t="e">
        <f>VLOOKUP('Reported Performance Table'!C998,'Master List'!$B$11:$D$19,3,FALSE)</f>
        <v>#N/A</v>
      </c>
      <c r="H998" t="e">
        <f t="shared" si="30"/>
        <v>#N/A</v>
      </c>
      <c r="I998" t="e">
        <f>IF(VLOOKUP('Reported Performance Table'!E998,'Master List'!$B$45:$D$143,3,FALSE)="","No",VLOOKUP('Reported Performance Table'!E998,'Master List'!$B$45:$D$143,3,FALSE))</f>
        <v>#N/A</v>
      </c>
      <c r="J998" s="164" t="str">
        <f>IF('Reported Performance Table'!E998="","",
  IF('Reported Performance Table'!F998="Yes",
   IF('Reported Performance Table'!G998="Premium","Premium_LUNA_CCT","LUNA_CCT"),
   IF('Reported Performance Table'!C998="Outdoor Luminaires",
    IF(OR('Reported Performance Table'!E998="Fuel Pump Canopy Luminaires",'Reported Performance Table'!E998="Sports Lighting"),
     IF('Reported Performance Table'!G998="Premium","Premium_Sports_and_Fuel_Pump_CCT", "Sports_and_Fuel_Pump_CCT"),
     IF('Reported Performance Table'!G998="Premium","Premium_Outdoor_CCT","Outdoor_CCT")),
    IF('Reported Performance Table'!G998="Premium","Premium_CCT","Reported_CCT"))))</f>
        <v/>
      </c>
      <c r="K998" t="str">
        <f>IF('Reported Performance Table'!E998="","",IF(J998="LUNA_CCT",VLOOKUP('Reported Performance Table'!E998,'Master List'!$B$45:$E$143,4,FALSE),"Reported_BUG"))</f>
        <v/>
      </c>
      <c r="L998" t="str">
        <f>IF('Reported Performance Table'!E998="","",IF(AND('Reported Performance Table'!$F998="Yes",OR('Reported Performance Table'!$E998='Master List'!$B$45,'Reported Performance Table'!$E998='Master List'!$B$46,'Reported Performance Table'!$E998='Master List'!$B$47,'Reported Performance Table'!$E998='Master List'!$B$49,'Reported Performance Table'!$E998='Master List'!$B$51,'Reported Performance Table'!$E998='Master List'!$B$115,'Reported Performance Table'!$E998='Master List'!$B$118,'Reported Performance Table'!$E998='Master List'!$B$142)),"LUNA_Dimming","Dimming_Capability_and_Range"))</f>
        <v/>
      </c>
      <c r="M998" s="100" t="e">
        <f>'Reported Performance Table'!#REF!</f>
        <v>#REF!</v>
      </c>
      <c r="N998" s="100" t="e">
        <f>'Reported Performance Table'!#REF!</f>
        <v>#REF!</v>
      </c>
      <c r="O998" s="100" t="e">
        <f>'Reported Performance Table'!#REF!</f>
        <v>#REF!</v>
      </c>
      <c r="P998" t="str">
        <f t="shared" si="31"/>
        <v>No</v>
      </c>
    </row>
    <row r="999" spans="1:16" x14ac:dyDescent="0.25">
      <c r="A999" s="54">
        <v>1006</v>
      </c>
      <c r="B999" s="55"/>
      <c r="D999" s="21" t="e">
        <f>VLOOKUP('Reported Performance Table'!D999,'Master List'!$B$22:$C$41,2,FALSE)</f>
        <v>#N/A</v>
      </c>
      <c r="E999" t="e">
        <f>VLOOKUP('Reported Performance Table'!E999,'Master List'!$B$45:$C$143,2,FALSE)</f>
        <v>#N/A</v>
      </c>
      <c r="F999" t="e">
        <f>VLOOKUP('Reported Performance Table'!D999,'Master List'!$B$22:$D$42,3,FALSE)</f>
        <v>#N/A</v>
      </c>
      <c r="G999" s="92" t="e">
        <f>VLOOKUP('Reported Performance Table'!C999,'Master List'!$B$11:$D$19,3,FALSE)</f>
        <v>#N/A</v>
      </c>
      <c r="H999" t="e">
        <f t="shared" si="30"/>
        <v>#N/A</v>
      </c>
      <c r="I999" t="e">
        <f>IF(VLOOKUP('Reported Performance Table'!E999,'Master List'!$B$45:$D$143,3,FALSE)="","No",VLOOKUP('Reported Performance Table'!E999,'Master List'!$B$45:$D$143,3,FALSE))</f>
        <v>#N/A</v>
      </c>
      <c r="J999" s="164" t="str">
        <f>IF('Reported Performance Table'!E999="","",
  IF('Reported Performance Table'!F999="Yes",
   IF('Reported Performance Table'!G999="Premium","Premium_LUNA_CCT","LUNA_CCT"),
   IF('Reported Performance Table'!C999="Outdoor Luminaires",
    IF(OR('Reported Performance Table'!E999="Fuel Pump Canopy Luminaires",'Reported Performance Table'!E999="Sports Lighting"),
     IF('Reported Performance Table'!G999="Premium","Premium_Sports_and_Fuel_Pump_CCT", "Sports_and_Fuel_Pump_CCT"),
     IF('Reported Performance Table'!G999="Premium","Premium_Outdoor_CCT","Outdoor_CCT")),
    IF('Reported Performance Table'!G999="Premium","Premium_CCT","Reported_CCT"))))</f>
        <v/>
      </c>
      <c r="K999" t="str">
        <f>IF('Reported Performance Table'!E999="","",IF(J999="LUNA_CCT",VLOOKUP('Reported Performance Table'!E999,'Master List'!$B$45:$E$143,4,FALSE),"Reported_BUG"))</f>
        <v/>
      </c>
      <c r="L999" t="str">
        <f>IF('Reported Performance Table'!E999="","",IF(AND('Reported Performance Table'!$F999="Yes",OR('Reported Performance Table'!$E999='Master List'!$B$45,'Reported Performance Table'!$E999='Master List'!$B$46,'Reported Performance Table'!$E999='Master List'!$B$47,'Reported Performance Table'!$E999='Master List'!$B$49,'Reported Performance Table'!$E999='Master List'!$B$51,'Reported Performance Table'!$E999='Master List'!$B$115,'Reported Performance Table'!$E999='Master List'!$B$118,'Reported Performance Table'!$E999='Master List'!$B$142)),"LUNA_Dimming","Dimming_Capability_and_Range"))</f>
        <v/>
      </c>
      <c r="M999" s="100" t="e">
        <f>'Reported Performance Table'!#REF!</f>
        <v>#REF!</v>
      </c>
      <c r="N999" s="100" t="e">
        <f>'Reported Performance Table'!#REF!</f>
        <v>#REF!</v>
      </c>
      <c r="O999" s="100" t="e">
        <f>'Reported Performance Table'!#REF!</f>
        <v>#REF!</v>
      </c>
      <c r="P999" t="str">
        <f t="shared" si="31"/>
        <v>No</v>
      </c>
    </row>
    <row r="1000" spans="1:16" x14ac:dyDescent="0.25">
      <c r="A1000" s="54">
        <v>1007</v>
      </c>
      <c r="B1000" s="55"/>
      <c r="D1000" s="21" t="e">
        <f>VLOOKUP('Reported Performance Table'!D1000,'Master List'!$B$22:$C$41,2,FALSE)</f>
        <v>#N/A</v>
      </c>
      <c r="E1000" t="e">
        <f>VLOOKUP('Reported Performance Table'!E1000,'Master List'!$B$45:$C$143,2,FALSE)</f>
        <v>#N/A</v>
      </c>
      <c r="F1000" t="e">
        <f>VLOOKUP('Reported Performance Table'!D1000,'Master List'!$B$22:$D$42,3,FALSE)</f>
        <v>#N/A</v>
      </c>
      <c r="G1000" s="92" t="e">
        <f>VLOOKUP('Reported Performance Table'!C1000,'Master List'!$B$11:$D$19,3,FALSE)</f>
        <v>#N/A</v>
      </c>
      <c r="H1000" t="e">
        <f t="shared" si="30"/>
        <v>#N/A</v>
      </c>
      <c r="I1000" t="e">
        <f>IF(VLOOKUP('Reported Performance Table'!E1000,'Master List'!$B$45:$D$143,3,FALSE)="","No",VLOOKUP('Reported Performance Table'!E1000,'Master List'!$B$45:$D$143,3,FALSE))</f>
        <v>#N/A</v>
      </c>
      <c r="J1000" s="164" t="str">
        <f>IF('Reported Performance Table'!E1000="","",
  IF('Reported Performance Table'!F1000="Yes",
   IF('Reported Performance Table'!G1000="Premium","Premium_LUNA_CCT","LUNA_CCT"),
   IF('Reported Performance Table'!C1000="Outdoor Luminaires",
    IF(OR('Reported Performance Table'!E1000="Fuel Pump Canopy Luminaires",'Reported Performance Table'!E1000="Sports Lighting"),
     IF('Reported Performance Table'!G1000="Premium","Premium_Sports_and_Fuel_Pump_CCT", "Sports_and_Fuel_Pump_CCT"),
     IF('Reported Performance Table'!G1000="Premium","Premium_Outdoor_CCT","Outdoor_CCT")),
    IF('Reported Performance Table'!G1000="Premium","Premium_CCT","Reported_CCT"))))</f>
        <v/>
      </c>
      <c r="K1000" t="str">
        <f>IF('Reported Performance Table'!E1000="","",IF(J1000="LUNA_CCT",VLOOKUP('Reported Performance Table'!E1000,'Master List'!$B$45:$E$143,4,FALSE),"Reported_BUG"))</f>
        <v/>
      </c>
      <c r="L1000" t="str">
        <f>IF('Reported Performance Table'!E1000="","",IF(AND('Reported Performance Table'!$F1000="Yes",OR('Reported Performance Table'!$E1000='Master List'!$B$45,'Reported Performance Table'!$E1000='Master List'!$B$46,'Reported Performance Table'!$E1000='Master List'!$B$47,'Reported Performance Table'!$E1000='Master List'!$B$49,'Reported Performance Table'!$E1000='Master List'!$B$51,'Reported Performance Table'!$E1000='Master List'!$B$115,'Reported Performance Table'!$E1000='Master List'!$B$118,'Reported Performance Table'!$E1000='Master List'!$B$142)),"LUNA_Dimming","Dimming_Capability_and_Range"))</f>
        <v/>
      </c>
      <c r="M1000" s="100" t="e">
        <f>'Reported Performance Table'!#REF!</f>
        <v>#REF!</v>
      </c>
      <c r="N1000" s="100" t="e">
        <f>'Reported Performance Table'!#REF!</f>
        <v>#REF!</v>
      </c>
      <c r="O1000" s="100" t="e">
        <f>'Reported Performance Table'!#REF!</f>
        <v>#REF!</v>
      </c>
      <c r="P1000" t="str">
        <f t="shared" si="31"/>
        <v>No</v>
      </c>
    </row>
    <row r="1001" spans="1:16" x14ac:dyDescent="0.25">
      <c r="A1001" s="54">
        <v>1008</v>
      </c>
      <c r="B1001" s="55"/>
      <c r="D1001" s="21" t="e">
        <f>VLOOKUP('Reported Performance Table'!D1001,'Master List'!$B$22:$C$41,2,FALSE)</f>
        <v>#N/A</v>
      </c>
      <c r="E1001" t="e">
        <f>VLOOKUP('Reported Performance Table'!E1001,'Master List'!$B$45:$C$143,2,FALSE)</f>
        <v>#N/A</v>
      </c>
      <c r="F1001" t="e">
        <f>VLOOKUP('Reported Performance Table'!D1001,'Master List'!$B$22:$D$42,3,FALSE)</f>
        <v>#N/A</v>
      </c>
      <c r="G1001" s="92" t="e">
        <f>VLOOKUP('Reported Performance Table'!C1001,'Master List'!$B$11:$D$19,3,FALSE)</f>
        <v>#N/A</v>
      </c>
      <c r="H1001" t="e">
        <f t="shared" si="30"/>
        <v>#N/A</v>
      </c>
      <c r="I1001" t="e">
        <f>IF(VLOOKUP('Reported Performance Table'!E1001,'Master List'!$B$45:$D$143,3,FALSE)="","No",VLOOKUP('Reported Performance Table'!E1001,'Master List'!$B$45:$D$143,3,FALSE))</f>
        <v>#N/A</v>
      </c>
      <c r="J1001" s="164" t="str">
        <f>IF('Reported Performance Table'!E1001="","",
  IF('Reported Performance Table'!F1001="Yes",
   IF('Reported Performance Table'!G1001="Premium","Premium_LUNA_CCT","LUNA_CCT"),
   IF('Reported Performance Table'!C1001="Outdoor Luminaires",
    IF(OR('Reported Performance Table'!E1001="Fuel Pump Canopy Luminaires",'Reported Performance Table'!E1001="Sports Lighting"),
     IF('Reported Performance Table'!G1001="Premium","Premium_Sports_and_Fuel_Pump_CCT", "Sports_and_Fuel_Pump_CCT"),
     IF('Reported Performance Table'!G1001="Premium","Premium_Outdoor_CCT","Outdoor_CCT")),
    IF('Reported Performance Table'!G1001="Premium","Premium_CCT","Reported_CCT"))))</f>
        <v/>
      </c>
      <c r="K1001" t="str">
        <f>IF('Reported Performance Table'!E1001="","",IF(J1001="LUNA_CCT",VLOOKUP('Reported Performance Table'!E1001,'Master List'!$B$45:$E$143,4,FALSE),"Reported_BUG"))</f>
        <v/>
      </c>
      <c r="L1001" t="str">
        <f>IF('Reported Performance Table'!E1001="","",IF(AND('Reported Performance Table'!$F1001="Yes",OR('Reported Performance Table'!$E1001='Master List'!$B$45,'Reported Performance Table'!$E1001='Master List'!$B$46,'Reported Performance Table'!$E1001='Master List'!$B$47,'Reported Performance Table'!$E1001='Master List'!$B$49,'Reported Performance Table'!$E1001='Master List'!$B$51,'Reported Performance Table'!$E1001='Master List'!$B$115,'Reported Performance Table'!$E1001='Master List'!$B$118,'Reported Performance Table'!$E1001='Master List'!$B$142)),"LUNA_Dimming","Dimming_Capability_and_Range"))</f>
        <v/>
      </c>
      <c r="M1001" s="100" t="e">
        <f>'Reported Performance Table'!#REF!</f>
        <v>#REF!</v>
      </c>
      <c r="N1001" s="100" t="e">
        <f>'Reported Performance Table'!#REF!</f>
        <v>#REF!</v>
      </c>
      <c r="O1001" s="100" t="e">
        <f>'Reported Performance Table'!#REF!</f>
        <v>#REF!</v>
      </c>
      <c r="P1001" t="str">
        <f t="shared" si="31"/>
        <v>No</v>
      </c>
    </row>
    <row r="1002" spans="1:16" x14ac:dyDescent="0.25">
      <c r="A1002" s="54">
        <v>1009</v>
      </c>
      <c r="B1002" s="55"/>
      <c r="D1002" s="21" t="e">
        <f>VLOOKUP('Reported Performance Table'!D1002,'Master List'!$B$22:$C$41,2,FALSE)</f>
        <v>#N/A</v>
      </c>
      <c r="E1002" t="e">
        <f>VLOOKUP('Reported Performance Table'!E1002,'Master List'!$B$45:$C$143,2,FALSE)</f>
        <v>#N/A</v>
      </c>
      <c r="F1002" t="e">
        <f>VLOOKUP('Reported Performance Table'!D1002,'Master List'!$B$22:$D$42,3,FALSE)</f>
        <v>#N/A</v>
      </c>
      <c r="G1002" s="92" t="e">
        <f>VLOOKUP('Reported Performance Table'!C1002,'Master List'!$B$11:$D$19,3,FALSE)</f>
        <v>#N/A</v>
      </c>
      <c r="H1002" t="e">
        <f t="shared" si="30"/>
        <v>#N/A</v>
      </c>
      <c r="I1002" t="e">
        <f>IF(VLOOKUP('Reported Performance Table'!E1002,'Master List'!$B$45:$D$143,3,FALSE)="","No",VLOOKUP('Reported Performance Table'!E1002,'Master List'!$B$45:$D$143,3,FALSE))</f>
        <v>#N/A</v>
      </c>
      <c r="J1002" s="164" t="str">
        <f>IF('Reported Performance Table'!E1002="","",
  IF('Reported Performance Table'!F1002="Yes",
   IF('Reported Performance Table'!G1002="Premium","Premium_LUNA_CCT","LUNA_CCT"),
   IF('Reported Performance Table'!C1002="Outdoor Luminaires",
    IF(OR('Reported Performance Table'!E1002="Fuel Pump Canopy Luminaires",'Reported Performance Table'!E1002="Sports Lighting"),
     IF('Reported Performance Table'!G1002="Premium","Premium_Sports_and_Fuel_Pump_CCT", "Sports_and_Fuel_Pump_CCT"),
     IF('Reported Performance Table'!G1002="Premium","Premium_Outdoor_CCT","Outdoor_CCT")),
    IF('Reported Performance Table'!G1002="Premium","Premium_CCT","Reported_CCT"))))</f>
        <v/>
      </c>
      <c r="K1002" t="str">
        <f>IF('Reported Performance Table'!E1002="","",IF(J1002="LUNA_CCT",VLOOKUP('Reported Performance Table'!E1002,'Master List'!$B$45:$E$143,4,FALSE),"Reported_BUG"))</f>
        <v/>
      </c>
      <c r="L1002" t="str">
        <f>IF('Reported Performance Table'!E1002="","",IF(AND('Reported Performance Table'!$F1002="Yes",OR('Reported Performance Table'!$E1002='Master List'!$B$45,'Reported Performance Table'!$E1002='Master List'!$B$46,'Reported Performance Table'!$E1002='Master List'!$B$47,'Reported Performance Table'!$E1002='Master List'!$B$49,'Reported Performance Table'!$E1002='Master List'!$B$51,'Reported Performance Table'!$E1002='Master List'!$B$115,'Reported Performance Table'!$E1002='Master List'!$B$118,'Reported Performance Table'!$E1002='Master List'!$B$142)),"LUNA_Dimming","Dimming_Capability_and_Range"))</f>
        <v/>
      </c>
      <c r="M1002" s="100" t="e">
        <f>'Reported Performance Table'!#REF!</f>
        <v>#REF!</v>
      </c>
      <c r="N1002" s="100" t="e">
        <f>'Reported Performance Table'!#REF!</f>
        <v>#REF!</v>
      </c>
      <c r="O1002" s="100" t="e">
        <f>'Reported Performance Table'!#REF!</f>
        <v>#REF!</v>
      </c>
      <c r="P1002" t="str">
        <f t="shared" si="31"/>
        <v>No</v>
      </c>
    </row>
    <row r="1003" spans="1:16" x14ac:dyDescent="0.25">
      <c r="A1003" s="54">
        <v>1010</v>
      </c>
      <c r="B1003" s="55"/>
      <c r="D1003" s="21" t="e">
        <f>VLOOKUP('Reported Performance Table'!D1003,'Master List'!$B$22:$C$41,2,FALSE)</f>
        <v>#N/A</v>
      </c>
      <c r="E1003" t="e">
        <f>VLOOKUP('Reported Performance Table'!E1003,'Master List'!$B$45:$C$143,2,FALSE)</f>
        <v>#N/A</v>
      </c>
      <c r="F1003" t="e">
        <f>VLOOKUP('Reported Performance Table'!D1003,'Master List'!$B$22:$D$42,3,FALSE)</f>
        <v>#N/A</v>
      </c>
      <c r="G1003" s="92" t="e">
        <f>VLOOKUP('Reported Performance Table'!C1003,'Master List'!$B$11:$D$19,3,FALSE)</f>
        <v>#N/A</v>
      </c>
      <c r="H1003" t="e">
        <f t="shared" si="30"/>
        <v>#N/A</v>
      </c>
      <c r="I1003" t="e">
        <f>IF(VLOOKUP('Reported Performance Table'!E1003,'Master List'!$B$45:$D$143,3,FALSE)="","No",VLOOKUP('Reported Performance Table'!E1003,'Master List'!$B$45:$D$143,3,FALSE))</f>
        <v>#N/A</v>
      </c>
      <c r="J1003" s="164" t="str">
        <f>IF('Reported Performance Table'!E1003="","",
  IF('Reported Performance Table'!F1003="Yes",
   IF('Reported Performance Table'!G1003="Premium","Premium_LUNA_CCT","LUNA_CCT"),
   IF('Reported Performance Table'!C1003="Outdoor Luminaires",
    IF(OR('Reported Performance Table'!E1003="Fuel Pump Canopy Luminaires",'Reported Performance Table'!E1003="Sports Lighting"),
     IF('Reported Performance Table'!G1003="Premium","Premium_Sports_and_Fuel_Pump_CCT", "Sports_and_Fuel_Pump_CCT"),
     IF('Reported Performance Table'!G1003="Premium","Premium_Outdoor_CCT","Outdoor_CCT")),
    IF('Reported Performance Table'!G1003="Premium","Premium_CCT","Reported_CCT"))))</f>
        <v/>
      </c>
      <c r="K1003" t="str">
        <f>IF('Reported Performance Table'!E1003="","",IF(J1003="LUNA_CCT",VLOOKUP('Reported Performance Table'!E1003,'Master List'!$B$45:$E$143,4,FALSE),"Reported_BUG"))</f>
        <v/>
      </c>
      <c r="L1003" t="str">
        <f>IF('Reported Performance Table'!E1003="","",IF(AND('Reported Performance Table'!$F1003="Yes",OR('Reported Performance Table'!$E1003='Master List'!$B$45,'Reported Performance Table'!$E1003='Master List'!$B$46,'Reported Performance Table'!$E1003='Master List'!$B$47,'Reported Performance Table'!$E1003='Master List'!$B$49,'Reported Performance Table'!$E1003='Master List'!$B$51,'Reported Performance Table'!$E1003='Master List'!$B$115,'Reported Performance Table'!$E1003='Master List'!$B$118,'Reported Performance Table'!$E1003='Master List'!$B$142)),"LUNA_Dimming","Dimming_Capability_and_Range"))</f>
        <v/>
      </c>
      <c r="M1003" s="100" t="e">
        <f>'Reported Performance Table'!#REF!</f>
        <v>#REF!</v>
      </c>
      <c r="N1003" s="100" t="e">
        <f>'Reported Performance Table'!#REF!</f>
        <v>#REF!</v>
      </c>
      <c r="O1003" s="100" t="e">
        <f>'Reported Performance Table'!#REF!</f>
        <v>#REF!</v>
      </c>
      <c r="P1003" t="str">
        <f t="shared" si="31"/>
        <v>No</v>
      </c>
    </row>
    <row r="1004" spans="1:16" x14ac:dyDescent="0.25">
      <c r="A1004" s="54">
        <v>1011</v>
      </c>
      <c r="B1004" s="55"/>
      <c r="D1004" s="21" t="e">
        <f>VLOOKUP('Reported Performance Table'!D1004,'Master List'!$B$22:$C$41,2,FALSE)</f>
        <v>#N/A</v>
      </c>
      <c r="E1004" t="e">
        <f>VLOOKUP('Reported Performance Table'!E1004,'Master List'!$B$45:$C$143,2,FALSE)</f>
        <v>#N/A</v>
      </c>
      <c r="F1004" t="e">
        <f>VLOOKUP('Reported Performance Table'!D1004,'Master List'!$B$22:$D$42,3,FALSE)</f>
        <v>#N/A</v>
      </c>
      <c r="G1004" s="92" t="e">
        <f>VLOOKUP('Reported Performance Table'!C1004,'Master List'!$B$11:$D$19,3,FALSE)</f>
        <v>#N/A</v>
      </c>
      <c r="H1004" t="e">
        <f t="shared" si="30"/>
        <v>#N/A</v>
      </c>
      <c r="I1004" t="e">
        <f>IF(VLOOKUP('Reported Performance Table'!E1004,'Master List'!$B$45:$D$143,3,FALSE)="","No",VLOOKUP('Reported Performance Table'!E1004,'Master List'!$B$45:$D$143,3,FALSE))</f>
        <v>#N/A</v>
      </c>
      <c r="J1004" s="164" t="str">
        <f>IF('Reported Performance Table'!E1004="","",
  IF('Reported Performance Table'!F1004="Yes",
   IF('Reported Performance Table'!G1004="Premium","Premium_LUNA_CCT","LUNA_CCT"),
   IF('Reported Performance Table'!C1004="Outdoor Luminaires",
    IF(OR('Reported Performance Table'!E1004="Fuel Pump Canopy Luminaires",'Reported Performance Table'!E1004="Sports Lighting"),
     IF('Reported Performance Table'!G1004="Premium","Premium_Sports_and_Fuel_Pump_CCT", "Sports_and_Fuel_Pump_CCT"),
     IF('Reported Performance Table'!G1004="Premium","Premium_Outdoor_CCT","Outdoor_CCT")),
    IF('Reported Performance Table'!G1004="Premium","Premium_CCT","Reported_CCT"))))</f>
        <v/>
      </c>
      <c r="K1004" t="str">
        <f>IF('Reported Performance Table'!E1004="","",IF(J1004="LUNA_CCT",VLOOKUP('Reported Performance Table'!E1004,'Master List'!$B$45:$E$143,4,FALSE),"Reported_BUG"))</f>
        <v/>
      </c>
      <c r="L1004" t="str">
        <f>IF('Reported Performance Table'!E1004="","",IF(AND('Reported Performance Table'!$F1004="Yes",OR('Reported Performance Table'!$E1004='Master List'!$B$45,'Reported Performance Table'!$E1004='Master List'!$B$46,'Reported Performance Table'!$E1004='Master List'!$B$47,'Reported Performance Table'!$E1004='Master List'!$B$49,'Reported Performance Table'!$E1004='Master List'!$B$51,'Reported Performance Table'!$E1004='Master List'!$B$115,'Reported Performance Table'!$E1004='Master List'!$B$118,'Reported Performance Table'!$E1004='Master List'!$B$142)),"LUNA_Dimming","Dimming_Capability_and_Range"))</f>
        <v/>
      </c>
      <c r="M1004" s="100" t="e">
        <f>'Reported Performance Table'!#REF!</f>
        <v>#REF!</v>
      </c>
      <c r="N1004" s="100" t="e">
        <f>'Reported Performance Table'!#REF!</f>
        <v>#REF!</v>
      </c>
      <c r="O1004" s="100" t="e">
        <f>'Reported Performance Table'!#REF!</f>
        <v>#REF!</v>
      </c>
      <c r="P1004" t="str">
        <f t="shared" si="31"/>
        <v>No</v>
      </c>
    </row>
    <row r="1005" spans="1:16" x14ac:dyDescent="0.25">
      <c r="A1005" s="54">
        <v>1012</v>
      </c>
      <c r="B1005" s="55"/>
      <c r="D1005" s="21" t="e">
        <f>VLOOKUP('Reported Performance Table'!D1005,'Master List'!$B$22:$C$41,2,FALSE)</f>
        <v>#N/A</v>
      </c>
      <c r="E1005" t="e">
        <f>VLOOKUP('Reported Performance Table'!E1005,'Master List'!$B$45:$C$143,2,FALSE)</f>
        <v>#N/A</v>
      </c>
      <c r="F1005" t="e">
        <f>VLOOKUP('Reported Performance Table'!D1005,'Master List'!$B$22:$D$42,3,FALSE)</f>
        <v>#N/A</v>
      </c>
      <c r="G1005" s="92" t="e">
        <f>VLOOKUP('Reported Performance Table'!C1005,'Master List'!$B$11:$D$19,3,FALSE)</f>
        <v>#N/A</v>
      </c>
      <c r="H1005" t="e">
        <f t="shared" si="30"/>
        <v>#N/A</v>
      </c>
      <c r="I1005" t="e">
        <f>IF(VLOOKUP('Reported Performance Table'!E1005,'Master List'!$B$45:$D$143,3,FALSE)="","No",VLOOKUP('Reported Performance Table'!E1005,'Master List'!$B$45:$D$143,3,FALSE))</f>
        <v>#N/A</v>
      </c>
      <c r="J1005" s="164" t="str">
        <f>IF('Reported Performance Table'!E1005="","",
  IF('Reported Performance Table'!F1005="Yes",
   IF('Reported Performance Table'!G1005="Premium","Premium_LUNA_CCT","LUNA_CCT"),
   IF('Reported Performance Table'!C1005="Outdoor Luminaires",
    IF(OR('Reported Performance Table'!E1005="Fuel Pump Canopy Luminaires",'Reported Performance Table'!E1005="Sports Lighting"),
     IF('Reported Performance Table'!G1005="Premium","Premium_Sports_and_Fuel_Pump_CCT", "Sports_and_Fuel_Pump_CCT"),
     IF('Reported Performance Table'!G1005="Premium","Premium_Outdoor_CCT","Outdoor_CCT")),
    IF('Reported Performance Table'!G1005="Premium","Premium_CCT","Reported_CCT"))))</f>
        <v/>
      </c>
      <c r="K1005" t="str">
        <f>IF('Reported Performance Table'!E1005="","",IF(J1005="LUNA_CCT",VLOOKUP('Reported Performance Table'!E1005,'Master List'!$B$45:$E$143,4,FALSE),"Reported_BUG"))</f>
        <v/>
      </c>
      <c r="L1005" t="str">
        <f>IF('Reported Performance Table'!E1005="","",IF(AND('Reported Performance Table'!$F1005="Yes",OR('Reported Performance Table'!$E1005='Master List'!$B$45,'Reported Performance Table'!$E1005='Master List'!$B$46,'Reported Performance Table'!$E1005='Master List'!$B$47,'Reported Performance Table'!$E1005='Master List'!$B$49,'Reported Performance Table'!$E1005='Master List'!$B$51,'Reported Performance Table'!$E1005='Master List'!$B$115,'Reported Performance Table'!$E1005='Master List'!$B$118,'Reported Performance Table'!$E1005='Master List'!$B$142)),"LUNA_Dimming","Dimming_Capability_and_Range"))</f>
        <v/>
      </c>
      <c r="M1005" s="100" t="e">
        <f>'Reported Performance Table'!#REF!</f>
        <v>#REF!</v>
      </c>
      <c r="N1005" s="100" t="e">
        <f>'Reported Performance Table'!#REF!</f>
        <v>#REF!</v>
      </c>
      <c r="O1005" s="100" t="e">
        <f>'Reported Performance Table'!#REF!</f>
        <v>#REF!</v>
      </c>
      <c r="P1005" t="str">
        <f t="shared" si="31"/>
        <v>No</v>
      </c>
    </row>
    <row r="1006" spans="1:16" x14ac:dyDescent="0.25">
      <c r="A1006" s="54">
        <v>1013</v>
      </c>
      <c r="B1006" s="55"/>
      <c r="D1006" s="21" t="e">
        <f>VLOOKUP('Reported Performance Table'!D1006,'Master List'!$B$22:$C$41,2,FALSE)</f>
        <v>#N/A</v>
      </c>
      <c r="E1006" t="e">
        <f>VLOOKUP('Reported Performance Table'!E1006,'Master List'!$B$45:$C$143,2,FALSE)</f>
        <v>#N/A</v>
      </c>
      <c r="F1006" t="e">
        <f>VLOOKUP('Reported Performance Table'!D1006,'Master List'!$B$22:$D$42,3,FALSE)</f>
        <v>#N/A</v>
      </c>
      <c r="G1006" s="92" t="e">
        <f>VLOOKUP('Reported Performance Table'!C1006,'Master List'!$B$11:$D$19,3,FALSE)</f>
        <v>#N/A</v>
      </c>
      <c r="H1006" t="e">
        <f t="shared" si="30"/>
        <v>#N/A</v>
      </c>
      <c r="I1006" t="e">
        <f>IF(VLOOKUP('Reported Performance Table'!E1006,'Master List'!$B$45:$D$143,3,FALSE)="","No",VLOOKUP('Reported Performance Table'!E1006,'Master List'!$B$45:$D$143,3,FALSE))</f>
        <v>#N/A</v>
      </c>
      <c r="J1006" s="164" t="str">
        <f>IF('Reported Performance Table'!E1006="","",
  IF('Reported Performance Table'!F1006="Yes",
   IF('Reported Performance Table'!G1006="Premium","Premium_LUNA_CCT","LUNA_CCT"),
   IF('Reported Performance Table'!C1006="Outdoor Luminaires",
    IF(OR('Reported Performance Table'!E1006="Fuel Pump Canopy Luminaires",'Reported Performance Table'!E1006="Sports Lighting"),
     IF('Reported Performance Table'!G1006="Premium","Premium_Sports_and_Fuel_Pump_CCT", "Sports_and_Fuel_Pump_CCT"),
     IF('Reported Performance Table'!G1006="Premium","Premium_Outdoor_CCT","Outdoor_CCT")),
    IF('Reported Performance Table'!G1006="Premium","Premium_CCT","Reported_CCT"))))</f>
        <v/>
      </c>
      <c r="K1006" t="str">
        <f>IF('Reported Performance Table'!E1006="","",IF(J1006="LUNA_CCT",VLOOKUP('Reported Performance Table'!E1006,'Master List'!$B$45:$E$143,4,FALSE),"Reported_BUG"))</f>
        <v/>
      </c>
      <c r="L1006" t="str">
        <f>IF('Reported Performance Table'!E1006="","",IF(AND('Reported Performance Table'!$F1006="Yes",OR('Reported Performance Table'!$E1006='Master List'!$B$45,'Reported Performance Table'!$E1006='Master List'!$B$46,'Reported Performance Table'!$E1006='Master List'!$B$47,'Reported Performance Table'!$E1006='Master List'!$B$49,'Reported Performance Table'!$E1006='Master List'!$B$51,'Reported Performance Table'!$E1006='Master List'!$B$115,'Reported Performance Table'!$E1006='Master List'!$B$118,'Reported Performance Table'!$E1006='Master List'!$B$142)),"LUNA_Dimming","Dimming_Capability_and_Range"))</f>
        <v/>
      </c>
      <c r="M1006" s="100" t="e">
        <f>'Reported Performance Table'!#REF!</f>
        <v>#REF!</v>
      </c>
      <c r="N1006" s="100" t="e">
        <f>'Reported Performance Table'!#REF!</f>
        <v>#REF!</v>
      </c>
      <c r="O1006" s="100" t="e">
        <f>'Reported Performance Table'!#REF!</f>
        <v>#REF!</v>
      </c>
      <c r="P1006" t="str">
        <f t="shared" si="31"/>
        <v>No</v>
      </c>
    </row>
    <row r="1007" spans="1:16" x14ac:dyDescent="0.25">
      <c r="A1007" s="54">
        <v>1014</v>
      </c>
      <c r="B1007" s="55"/>
      <c r="D1007" s="21" t="e">
        <f>VLOOKUP('Reported Performance Table'!D1007,'Master List'!$B$22:$C$41,2,FALSE)</f>
        <v>#N/A</v>
      </c>
      <c r="E1007" t="e">
        <f>VLOOKUP('Reported Performance Table'!E1007,'Master List'!$B$45:$C$143,2,FALSE)</f>
        <v>#N/A</v>
      </c>
      <c r="F1007" t="e">
        <f>VLOOKUP('Reported Performance Table'!D1007,'Master List'!$B$22:$D$42,3,FALSE)</f>
        <v>#N/A</v>
      </c>
      <c r="G1007" s="92" t="e">
        <f>VLOOKUP('Reported Performance Table'!C1007,'Master List'!$B$11:$D$19,3,FALSE)</f>
        <v>#N/A</v>
      </c>
      <c r="H1007" t="e">
        <f t="shared" si="30"/>
        <v>#N/A</v>
      </c>
      <c r="I1007" t="e">
        <f>IF(VLOOKUP('Reported Performance Table'!E1007,'Master List'!$B$45:$D$143,3,FALSE)="","No",VLOOKUP('Reported Performance Table'!E1007,'Master List'!$B$45:$D$143,3,FALSE))</f>
        <v>#N/A</v>
      </c>
      <c r="J1007" s="164" t="str">
        <f>IF('Reported Performance Table'!E1007="","",
  IF('Reported Performance Table'!F1007="Yes",
   IF('Reported Performance Table'!G1007="Premium","Premium_LUNA_CCT","LUNA_CCT"),
   IF('Reported Performance Table'!C1007="Outdoor Luminaires",
    IF(OR('Reported Performance Table'!E1007="Fuel Pump Canopy Luminaires",'Reported Performance Table'!E1007="Sports Lighting"),
     IF('Reported Performance Table'!G1007="Premium","Premium_Sports_and_Fuel_Pump_CCT", "Sports_and_Fuel_Pump_CCT"),
     IF('Reported Performance Table'!G1007="Premium","Premium_Outdoor_CCT","Outdoor_CCT")),
    IF('Reported Performance Table'!G1007="Premium","Premium_CCT","Reported_CCT"))))</f>
        <v/>
      </c>
      <c r="K1007" t="str">
        <f>IF('Reported Performance Table'!E1007="","",IF(J1007="LUNA_CCT",VLOOKUP('Reported Performance Table'!E1007,'Master List'!$B$45:$E$143,4,FALSE),"Reported_BUG"))</f>
        <v/>
      </c>
      <c r="L1007" t="str">
        <f>IF('Reported Performance Table'!E1007="","",IF(AND('Reported Performance Table'!$F1007="Yes",OR('Reported Performance Table'!$E1007='Master List'!$B$45,'Reported Performance Table'!$E1007='Master List'!$B$46,'Reported Performance Table'!$E1007='Master List'!$B$47,'Reported Performance Table'!$E1007='Master List'!$B$49,'Reported Performance Table'!$E1007='Master List'!$B$51,'Reported Performance Table'!$E1007='Master List'!$B$115,'Reported Performance Table'!$E1007='Master List'!$B$118,'Reported Performance Table'!$E1007='Master List'!$B$142)),"LUNA_Dimming","Dimming_Capability_and_Range"))</f>
        <v/>
      </c>
      <c r="M1007" s="100" t="e">
        <f>'Reported Performance Table'!#REF!</f>
        <v>#REF!</v>
      </c>
      <c r="N1007" s="100" t="e">
        <f>'Reported Performance Table'!#REF!</f>
        <v>#REF!</v>
      </c>
      <c r="O1007" s="100" t="e">
        <f>'Reported Performance Table'!#REF!</f>
        <v>#REF!</v>
      </c>
      <c r="P1007" t="str">
        <f t="shared" si="31"/>
        <v>No</v>
      </c>
    </row>
    <row r="1008" spans="1:16" x14ac:dyDescent="0.25">
      <c r="A1008" s="54">
        <v>1015</v>
      </c>
      <c r="B1008" s="55"/>
      <c r="D1008" s="21" t="e">
        <f>VLOOKUP('Reported Performance Table'!D1008,'Master List'!$B$22:$C$41,2,FALSE)</f>
        <v>#N/A</v>
      </c>
      <c r="E1008" t="e">
        <f>VLOOKUP('Reported Performance Table'!E1008,'Master List'!$B$45:$C$143,2,FALSE)</f>
        <v>#N/A</v>
      </c>
      <c r="F1008" t="e">
        <f>VLOOKUP('Reported Performance Table'!D1008,'Master List'!$B$22:$D$42,3,FALSE)</f>
        <v>#N/A</v>
      </c>
      <c r="G1008" s="92" t="e">
        <f>VLOOKUP('Reported Performance Table'!C1008,'Master List'!$B$11:$D$19,3,FALSE)</f>
        <v>#N/A</v>
      </c>
      <c r="H1008" t="e">
        <f t="shared" si="30"/>
        <v>#N/A</v>
      </c>
      <c r="I1008" t="e">
        <f>IF(VLOOKUP('Reported Performance Table'!E1008,'Master List'!$B$45:$D$143,3,FALSE)="","No",VLOOKUP('Reported Performance Table'!E1008,'Master List'!$B$45:$D$143,3,FALSE))</f>
        <v>#N/A</v>
      </c>
      <c r="J1008" s="164" t="str">
        <f>IF('Reported Performance Table'!E1008="","",
  IF('Reported Performance Table'!F1008="Yes",
   IF('Reported Performance Table'!G1008="Premium","Premium_LUNA_CCT","LUNA_CCT"),
   IF('Reported Performance Table'!C1008="Outdoor Luminaires",
    IF(OR('Reported Performance Table'!E1008="Fuel Pump Canopy Luminaires",'Reported Performance Table'!E1008="Sports Lighting"),
     IF('Reported Performance Table'!G1008="Premium","Premium_Sports_and_Fuel_Pump_CCT", "Sports_and_Fuel_Pump_CCT"),
     IF('Reported Performance Table'!G1008="Premium","Premium_Outdoor_CCT","Outdoor_CCT")),
    IF('Reported Performance Table'!G1008="Premium","Premium_CCT","Reported_CCT"))))</f>
        <v/>
      </c>
      <c r="K1008" t="str">
        <f>IF('Reported Performance Table'!E1008="","",IF(J1008="LUNA_CCT",VLOOKUP('Reported Performance Table'!E1008,'Master List'!$B$45:$E$143,4,FALSE),"Reported_BUG"))</f>
        <v/>
      </c>
      <c r="L1008" t="str">
        <f>IF('Reported Performance Table'!E1008="","",IF(AND('Reported Performance Table'!$F1008="Yes",OR('Reported Performance Table'!$E1008='Master List'!$B$45,'Reported Performance Table'!$E1008='Master List'!$B$46,'Reported Performance Table'!$E1008='Master List'!$B$47,'Reported Performance Table'!$E1008='Master List'!$B$49,'Reported Performance Table'!$E1008='Master List'!$B$51,'Reported Performance Table'!$E1008='Master List'!$B$115,'Reported Performance Table'!$E1008='Master List'!$B$118,'Reported Performance Table'!$E1008='Master List'!$B$142)),"LUNA_Dimming","Dimming_Capability_and_Range"))</f>
        <v/>
      </c>
      <c r="M1008" s="100" t="e">
        <f>'Reported Performance Table'!#REF!</f>
        <v>#REF!</v>
      </c>
      <c r="N1008" s="100" t="e">
        <f>'Reported Performance Table'!#REF!</f>
        <v>#REF!</v>
      </c>
      <c r="O1008" s="100" t="e">
        <f>'Reported Performance Table'!#REF!</f>
        <v>#REF!</v>
      </c>
      <c r="P1008" t="str">
        <f t="shared" si="31"/>
        <v>No</v>
      </c>
    </row>
    <row r="1009" spans="1:16" x14ac:dyDescent="0.25">
      <c r="A1009" s="54">
        <v>1016</v>
      </c>
      <c r="B1009" s="55"/>
      <c r="D1009" s="21" t="e">
        <f>VLOOKUP('Reported Performance Table'!D1009,'Master List'!$B$22:$C$41,2,FALSE)</f>
        <v>#N/A</v>
      </c>
      <c r="E1009" t="e">
        <f>VLOOKUP('Reported Performance Table'!E1009,'Master List'!$B$45:$C$143,2,FALSE)</f>
        <v>#N/A</v>
      </c>
      <c r="F1009" t="e">
        <f>VLOOKUP('Reported Performance Table'!D1009,'Master List'!$B$22:$D$42,3,FALSE)</f>
        <v>#N/A</v>
      </c>
      <c r="G1009" s="92" t="e">
        <f>VLOOKUP('Reported Performance Table'!C1009,'Master List'!$B$11:$D$19,3,FALSE)</f>
        <v>#N/A</v>
      </c>
      <c r="H1009" t="e">
        <f t="shared" si="30"/>
        <v>#N/A</v>
      </c>
      <c r="I1009" t="e">
        <f>IF(VLOOKUP('Reported Performance Table'!E1009,'Master List'!$B$45:$D$143,3,FALSE)="","No",VLOOKUP('Reported Performance Table'!E1009,'Master List'!$B$45:$D$143,3,FALSE))</f>
        <v>#N/A</v>
      </c>
      <c r="J1009" s="164" t="str">
        <f>IF('Reported Performance Table'!E1009="","",
  IF('Reported Performance Table'!F1009="Yes",
   IF('Reported Performance Table'!G1009="Premium","Premium_LUNA_CCT","LUNA_CCT"),
   IF('Reported Performance Table'!C1009="Outdoor Luminaires",
    IF(OR('Reported Performance Table'!E1009="Fuel Pump Canopy Luminaires",'Reported Performance Table'!E1009="Sports Lighting"),
     IF('Reported Performance Table'!G1009="Premium","Premium_Sports_and_Fuel_Pump_CCT", "Sports_and_Fuel_Pump_CCT"),
     IF('Reported Performance Table'!G1009="Premium","Premium_Outdoor_CCT","Outdoor_CCT")),
    IF('Reported Performance Table'!G1009="Premium","Premium_CCT","Reported_CCT"))))</f>
        <v/>
      </c>
      <c r="K1009" t="str">
        <f>IF('Reported Performance Table'!E1009="","",IF(J1009="LUNA_CCT",VLOOKUP('Reported Performance Table'!E1009,'Master List'!$B$45:$E$143,4,FALSE),"Reported_BUG"))</f>
        <v/>
      </c>
      <c r="L1009" t="str">
        <f>IF('Reported Performance Table'!E1009="","",IF(AND('Reported Performance Table'!$F1009="Yes",OR('Reported Performance Table'!$E1009='Master List'!$B$45,'Reported Performance Table'!$E1009='Master List'!$B$46,'Reported Performance Table'!$E1009='Master List'!$B$47,'Reported Performance Table'!$E1009='Master List'!$B$49,'Reported Performance Table'!$E1009='Master List'!$B$51,'Reported Performance Table'!$E1009='Master List'!$B$115,'Reported Performance Table'!$E1009='Master List'!$B$118,'Reported Performance Table'!$E1009='Master List'!$B$142)),"LUNA_Dimming","Dimming_Capability_and_Range"))</f>
        <v/>
      </c>
      <c r="M1009" s="100" t="e">
        <f>'Reported Performance Table'!#REF!</f>
        <v>#REF!</v>
      </c>
      <c r="N1009" s="100" t="e">
        <f>'Reported Performance Table'!#REF!</f>
        <v>#REF!</v>
      </c>
      <c r="O1009" s="100" t="e">
        <f>'Reported Performance Table'!#REF!</f>
        <v>#REF!</v>
      </c>
      <c r="P1009" t="str">
        <f t="shared" si="31"/>
        <v>No</v>
      </c>
    </row>
    <row r="1010" spans="1:16" x14ac:dyDescent="0.25">
      <c r="A1010" s="54">
        <v>1017</v>
      </c>
      <c r="B1010" s="55"/>
      <c r="D1010" s="21" t="e">
        <f>VLOOKUP('Reported Performance Table'!D1010,'Master List'!$B$22:$C$41,2,FALSE)</f>
        <v>#N/A</v>
      </c>
      <c r="E1010" t="e">
        <f>VLOOKUP('Reported Performance Table'!E1010,'Master List'!$B$45:$C$143,2,FALSE)</f>
        <v>#N/A</v>
      </c>
      <c r="F1010" t="e">
        <f>VLOOKUP('Reported Performance Table'!D1010,'Master List'!$B$22:$D$42,3,FALSE)</f>
        <v>#N/A</v>
      </c>
      <c r="G1010" s="92" t="e">
        <f>VLOOKUP('Reported Performance Table'!C1010,'Master List'!$B$11:$D$19,3,FALSE)</f>
        <v>#N/A</v>
      </c>
      <c r="H1010" t="e">
        <f t="shared" si="30"/>
        <v>#N/A</v>
      </c>
      <c r="I1010" t="e">
        <f>IF(VLOOKUP('Reported Performance Table'!E1010,'Master List'!$B$45:$D$143,3,FALSE)="","No",VLOOKUP('Reported Performance Table'!E1010,'Master List'!$B$45:$D$143,3,FALSE))</f>
        <v>#N/A</v>
      </c>
      <c r="J1010" s="164" t="str">
        <f>IF('Reported Performance Table'!E1010="","",
  IF('Reported Performance Table'!F1010="Yes",
   IF('Reported Performance Table'!G1010="Premium","Premium_LUNA_CCT","LUNA_CCT"),
   IF('Reported Performance Table'!C1010="Outdoor Luminaires",
    IF(OR('Reported Performance Table'!E1010="Fuel Pump Canopy Luminaires",'Reported Performance Table'!E1010="Sports Lighting"),
     IF('Reported Performance Table'!G1010="Premium","Premium_Sports_and_Fuel_Pump_CCT", "Sports_and_Fuel_Pump_CCT"),
     IF('Reported Performance Table'!G1010="Premium","Premium_Outdoor_CCT","Outdoor_CCT")),
    IF('Reported Performance Table'!G1010="Premium","Premium_CCT","Reported_CCT"))))</f>
        <v/>
      </c>
      <c r="K1010" t="str">
        <f>IF('Reported Performance Table'!E1010="","",IF(J1010="LUNA_CCT",VLOOKUP('Reported Performance Table'!E1010,'Master List'!$B$45:$E$143,4,FALSE),"Reported_BUG"))</f>
        <v/>
      </c>
      <c r="L1010" t="str">
        <f>IF('Reported Performance Table'!E1010="","",IF(AND('Reported Performance Table'!$F1010="Yes",OR('Reported Performance Table'!$E1010='Master List'!$B$45,'Reported Performance Table'!$E1010='Master List'!$B$46,'Reported Performance Table'!$E1010='Master List'!$B$47,'Reported Performance Table'!$E1010='Master List'!$B$49,'Reported Performance Table'!$E1010='Master List'!$B$51,'Reported Performance Table'!$E1010='Master List'!$B$115,'Reported Performance Table'!$E1010='Master List'!$B$118,'Reported Performance Table'!$E1010='Master List'!$B$142)),"LUNA_Dimming","Dimming_Capability_and_Range"))</f>
        <v/>
      </c>
      <c r="M1010" s="100" t="e">
        <f>'Reported Performance Table'!#REF!</f>
        <v>#REF!</v>
      </c>
      <c r="N1010" s="100" t="e">
        <f>'Reported Performance Table'!#REF!</f>
        <v>#REF!</v>
      </c>
      <c r="O1010" s="100" t="e">
        <f>'Reported Performance Table'!#REF!</f>
        <v>#REF!</v>
      </c>
      <c r="P1010" t="str">
        <f t="shared" si="31"/>
        <v>No</v>
      </c>
    </row>
    <row r="1011" spans="1:16" x14ac:dyDescent="0.25">
      <c r="A1011" s="54">
        <v>1018</v>
      </c>
      <c r="B1011" s="55"/>
      <c r="D1011" s="21" t="e">
        <f>VLOOKUP('Reported Performance Table'!D1011,'Master List'!$B$22:$C$41,2,FALSE)</f>
        <v>#N/A</v>
      </c>
      <c r="E1011" t="e">
        <f>VLOOKUP('Reported Performance Table'!E1011,'Master List'!$B$45:$C$143,2,FALSE)</f>
        <v>#N/A</v>
      </c>
      <c r="F1011" t="e">
        <f>VLOOKUP('Reported Performance Table'!D1011,'Master List'!$B$22:$D$42,3,FALSE)</f>
        <v>#N/A</v>
      </c>
      <c r="G1011" s="92" t="e">
        <f>VLOOKUP('Reported Performance Table'!C1011,'Master List'!$B$11:$D$19,3,FALSE)</f>
        <v>#N/A</v>
      </c>
      <c r="H1011" t="e">
        <f t="shared" si="30"/>
        <v>#N/A</v>
      </c>
      <c r="I1011" t="e">
        <f>IF(VLOOKUP('Reported Performance Table'!E1011,'Master List'!$B$45:$D$143,3,FALSE)="","No",VLOOKUP('Reported Performance Table'!E1011,'Master List'!$B$45:$D$143,3,FALSE))</f>
        <v>#N/A</v>
      </c>
      <c r="J1011" s="164" t="str">
        <f>IF('Reported Performance Table'!E1011="","",
  IF('Reported Performance Table'!F1011="Yes",
   IF('Reported Performance Table'!G1011="Premium","Premium_LUNA_CCT","LUNA_CCT"),
   IF('Reported Performance Table'!C1011="Outdoor Luminaires",
    IF(OR('Reported Performance Table'!E1011="Fuel Pump Canopy Luminaires",'Reported Performance Table'!E1011="Sports Lighting"),
     IF('Reported Performance Table'!G1011="Premium","Premium_Sports_and_Fuel_Pump_CCT", "Sports_and_Fuel_Pump_CCT"),
     IF('Reported Performance Table'!G1011="Premium","Premium_Outdoor_CCT","Outdoor_CCT")),
    IF('Reported Performance Table'!G1011="Premium","Premium_CCT","Reported_CCT"))))</f>
        <v/>
      </c>
      <c r="K1011" t="str">
        <f>IF('Reported Performance Table'!E1011="","",IF(J1011="LUNA_CCT",VLOOKUP('Reported Performance Table'!E1011,'Master List'!$B$45:$E$143,4,FALSE),"Reported_BUG"))</f>
        <v/>
      </c>
      <c r="L1011" t="str">
        <f>IF('Reported Performance Table'!E1011="","",IF(AND('Reported Performance Table'!$F1011="Yes",OR('Reported Performance Table'!$E1011='Master List'!$B$45,'Reported Performance Table'!$E1011='Master List'!$B$46,'Reported Performance Table'!$E1011='Master List'!$B$47,'Reported Performance Table'!$E1011='Master List'!$B$49,'Reported Performance Table'!$E1011='Master List'!$B$51,'Reported Performance Table'!$E1011='Master List'!$B$115,'Reported Performance Table'!$E1011='Master List'!$B$118,'Reported Performance Table'!$E1011='Master List'!$B$142)),"LUNA_Dimming","Dimming_Capability_and_Range"))</f>
        <v/>
      </c>
      <c r="M1011" s="100" t="e">
        <f>'Reported Performance Table'!#REF!</f>
        <v>#REF!</v>
      </c>
      <c r="N1011" s="100" t="e">
        <f>'Reported Performance Table'!#REF!</f>
        <v>#REF!</v>
      </c>
      <c r="O1011" s="100" t="e">
        <f>'Reported Performance Table'!#REF!</f>
        <v>#REF!</v>
      </c>
      <c r="P1011" t="str">
        <f t="shared" si="31"/>
        <v>No</v>
      </c>
    </row>
    <row r="1012" spans="1:16" x14ac:dyDescent="0.25">
      <c r="A1012" s="54">
        <v>1019</v>
      </c>
      <c r="B1012" s="55"/>
      <c r="D1012" s="21" t="e">
        <f>VLOOKUP('Reported Performance Table'!D1012,'Master List'!$B$22:$C$41,2,FALSE)</f>
        <v>#N/A</v>
      </c>
      <c r="E1012" t="e">
        <f>VLOOKUP('Reported Performance Table'!E1012,'Master List'!$B$45:$C$143,2,FALSE)</f>
        <v>#N/A</v>
      </c>
      <c r="F1012" t="e">
        <f>VLOOKUP('Reported Performance Table'!D1012,'Master List'!$B$22:$D$42,3,FALSE)</f>
        <v>#N/A</v>
      </c>
      <c r="G1012" s="92" t="e">
        <f>VLOOKUP('Reported Performance Table'!C1012,'Master List'!$B$11:$D$19,3,FALSE)</f>
        <v>#N/A</v>
      </c>
      <c r="H1012" t="e">
        <f t="shared" si="30"/>
        <v>#N/A</v>
      </c>
      <c r="I1012" t="e">
        <f>IF(VLOOKUP('Reported Performance Table'!E1012,'Master List'!$B$45:$D$143,3,FALSE)="","No",VLOOKUP('Reported Performance Table'!E1012,'Master List'!$B$45:$D$143,3,FALSE))</f>
        <v>#N/A</v>
      </c>
      <c r="J1012" s="164" t="str">
        <f>IF('Reported Performance Table'!E1012="","",
  IF('Reported Performance Table'!F1012="Yes",
   IF('Reported Performance Table'!G1012="Premium","Premium_LUNA_CCT","LUNA_CCT"),
   IF('Reported Performance Table'!C1012="Outdoor Luminaires",
    IF(OR('Reported Performance Table'!E1012="Fuel Pump Canopy Luminaires",'Reported Performance Table'!E1012="Sports Lighting"),
     IF('Reported Performance Table'!G1012="Premium","Premium_Sports_and_Fuel_Pump_CCT", "Sports_and_Fuel_Pump_CCT"),
     IF('Reported Performance Table'!G1012="Premium","Premium_Outdoor_CCT","Outdoor_CCT")),
    IF('Reported Performance Table'!G1012="Premium","Premium_CCT","Reported_CCT"))))</f>
        <v/>
      </c>
      <c r="K1012" t="str">
        <f>IF('Reported Performance Table'!E1012="","",IF(J1012="LUNA_CCT",VLOOKUP('Reported Performance Table'!E1012,'Master List'!$B$45:$E$143,4,FALSE),"Reported_BUG"))</f>
        <v/>
      </c>
      <c r="L1012" t="str">
        <f>IF('Reported Performance Table'!E1012="","",IF(AND('Reported Performance Table'!$F1012="Yes",OR('Reported Performance Table'!$E1012='Master List'!$B$45,'Reported Performance Table'!$E1012='Master List'!$B$46,'Reported Performance Table'!$E1012='Master List'!$B$47,'Reported Performance Table'!$E1012='Master List'!$B$49,'Reported Performance Table'!$E1012='Master List'!$B$51,'Reported Performance Table'!$E1012='Master List'!$B$115,'Reported Performance Table'!$E1012='Master List'!$B$118,'Reported Performance Table'!$E1012='Master List'!$B$142)),"LUNA_Dimming","Dimming_Capability_and_Range"))</f>
        <v/>
      </c>
      <c r="M1012" s="100" t="e">
        <f>'Reported Performance Table'!#REF!</f>
        <v>#REF!</v>
      </c>
      <c r="N1012" s="100" t="e">
        <f>'Reported Performance Table'!#REF!</f>
        <v>#REF!</v>
      </c>
      <c r="O1012" s="100" t="e">
        <f>'Reported Performance Table'!#REF!</f>
        <v>#REF!</v>
      </c>
      <c r="P1012" t="str">
        <f t="shared" si="31"/>
        <v>No</v>
      </c>
    </row>
    <row r="1013" spans="1:16" x14ac:dyDescent="0.25">
      <c r="A1013" s="54">
        <v>1020</v>
      </c>
      <c r="B1013" s="55"/>
      <c r="D1013" s="21" t="e">
        <f>VLOOKUP('Reported Performance Table'!D1013,'Master List'!$B$22:$C$41,2,FALSE)</f>
        <v>#N/A</v>
      </c>
      <c r="E1013" t="e">
        <f>VLOOKUP('Reported Performance Table'!E1013,'Master List'!$B$45:$C$143,2,FALSE)</f>
        <v>#N/A</v>
      </c>
      <c r="F1013" t="e">
        <f>VLOOKUP('Reported Performance Table'!D1013,'Master List'!$B$22:$D$42,3,FALSE)</f>
        <v>#N/A</v>
      </c>
      <c r="G1013" s="92" t="e">
        <f>VLOOKUP('Reported Performance Table'!C1013,'Master List'!$B$11:$D$19,3,FALSE)</f>
        <v>#N/A</v>
      </c>
      <c r="H1013" t="e">
        <f t="shared" si="30"/>
        <v>#N/A</v>
      </c>
      <c r="I1013" t="e">
        <f>IF(VLOOKUP('Reported Performance Table'!E1013,'Master List'!$B$45:$D$143,3,FALSE)="","No",VLOOKUP('Reported Performance Table'!E1013,'Master List'!$B$45:$D$143,3,FALSE))</f>
        <v>#N/A</v>
      </c>
      <c r="J1013" s="164" t="str">
        <f>IF('Reported Performance Table'!E1013="","",
  IF('Reported Performance Table'!F1013="Yes",
   IF('Reported Performance Table'!G1013="Premium","Premium_LUNA_CCT","LUNA_CCT"),
   IF('Reported Performance Table'!C1013="Outdoor Luminaires",
    IF(OR('Reported Performance Table'!E1013="Fuel Pump Canopy Luminaires",'Reported Performance Table'!E1013="Sports Lighting"),
     IF('Reported Performance Table'!G1013="Premium","Premium_Sports_and_Fuel_Pump_CCT", "Sports_and_Fuel_Pump_CCT"),
     IF('Reported Performance Table'!G1013="Premium","Premium_Outdoor_CCT","Outdoor_CCT")),
    IF('Reported Performance Table'!G1013="Premium","Premium_CCT","Reported_CCT"))))</f>
        <v/>
      </c>
      <c r="K1013" t="str">
        <f>IF('Reported Performance Table'!E1013="","",IF(J1013="LUNA_CCT",VLOOKUP('Reported Performance Table'!E1013,'Master List'!$B$45:$E$143,4,FALSE),"Reported_BUG"))</f>
        <v/>
      </c>
      <c r="L1013" t="str">
        <f>IF('Reported Performance Table'!E1013="","",IF(AND('Reported Performance Table'!$F1013="Yes",OR('Reported Performance Table'!$E1013='Master List'!$B$45,'Reported Performance Table'!$E1013='Master List'!$B$46,'Reported Performance Table'!$E1013='Master List'!$B$47,'Reported Performance Table'!$E1013='Master List'!$B$49,'Reported Performance Table'!$E1013='Master List'!$B$51,'Reported Performance Table'!$E1013='Master List'!$B$115,'Reported Performance Table'!$E1013='Master List'!$B$118,'Reported Performance Table'!$E1013='Master List'!$B$142)),"LUNA_Dimming","Dimming_Capability_and_Range"))</f>
        <v/>
      </c>
      <c r="M1013" s="100" t="e">
        <f>'Reported Performance Table'!#REF!</f>
        <v>#REF!</v>
      </c>
      <c r="N1013" s="100" t="e">
        <f>'Reported Performance Table'!#REF!</f>
        <v>#REF!</v>
      </c>
      <c r="O1013" s="100" t="e">
        <f>'Reported Performance Table'!#REF!</f>
        <v>#REF!</v>
      </c>
      <c r="P1013" t="str">
        <f t="shared" si="31"/>
        <v>No</v>
      </c>
    </row>
    <row r="1014" spans="1:16" x14ac:dyDescent="0.25">
      <c r="A1014" s="54">
        <v>1021</v>
      </c>
      <c r="B1014" s="55"/>
      <c r="D1014" s="21" t="e">
        <f>VLOOKUP('Reported Performance Table'!D1014,'Master List'!$B$22:$C$41,2,FALSE)</f>
        <v>#N/A</v>
      </c>
      <c r="E1014" t="e">
        <f>VLOOKUP('Reported Performance Table'!E1014,'Master List'!$B$45:$C$143,2,FALSE)</f>
        <v>#N/A</v>
      </c>
      <c r="F1014" t="e">
        <f>VLOOKUP('Reported Performance Table'!D1014,'Master List'!$B$22:$D$42,3,FALSE)</f>
        <v>#N/A</v>
      </c>
      <c r="G1014" s="92" t="e">
        <f>VLOOKUP('Reported Performance Table'!C1014,'Master List'!$B$11:$D$19,3,FALSE)</f>
        <v>#N/A</v>
      </c>
      <c r="H1014" t="e">
        <f t="shared" si="30"/>
        <v>#N/A</v>
      </c>
      <c r="I1014" t="e">
        <f>IF(VLOOKUP('Reported Performance Table'!E1014,'Master List'!$B$45:$D$143,3,FALSE)="","No",VLOOKUP('Reported Performance Table'!E1014,'Master List'!$B$45:$D$143,3,FALSE))</f>
        <v>#N/A</v>
      </c>
      <c r="J1014" s="164" t="str">
        <f>IF('Reported Performance Table'!E1014="","",
  IF('Reported Performance Table'!F1014="Yes",
   IF('Reported Performance Table'!G1014="Premium","Premium_LUNA_CCT","LUNA_CCT"),
   IF('Reported Performance Table'!C1014="Outdoor Luminaires",
    IF(OR('Reported Performance Table'!E1014="Fuel Pump Canopy Luminaires",'Reported Performance Table'!E1014="Sports Lighting"),
     IF('Reported Performance Table'!G1014="Premium","Premium_Sports_and_Fuel_Pump_CCT", "Sports_and_Fuel_Pump_CCT"),
     IF('Reported Performance Table'!G1014="Premium","Premium_Outdoor_CCT","Outdoor_CCT")),
    IF('Reported Performance Table'!G1014="Premium","Premium_CCT","Reported_CCT"))))</f>
        <v/>
      </c>
      <c r="K1014" t="str">
        <f>IF('Reported Performance Table'!E1014="","",IF(J1014="LUNA_CCT",VLOOKUP('Reported Performance Table'!E1014,'Master List'!$B$45:$E$143,4,FALSE),"Reported_BUG"))</f>
        <v/>
      </c>
      <c r="L1014" t="str">
        <f>IF('Reported Performance Table'!E1014="","",IF(AND('Reported Performance Table'!$F1014="Yes",OR('Reported Performance Table'!$E1014='Master List'!$B$45,'Reported Performance Table'!$E1014='Master List'!$B$46,'Reported Performance Table'!$E1014='Master List'!$B$47,'Reported Performance Table'!$E1014='Master List'!$B$49,'Reported Performance Table'!$E1014='Master List'!$B$51,'Reported Performance Table'!$E1014='Master List'!$B$115,'Reported Performance Table'!$E1014='Master List'!$B$118,'Reported Performance Table'!$E1014='Master List'!$B$142)),"LUNA_Dimming","Dimming_Capability_and_Range"))</f>
        <v/>
      </c>
      <c r="M1014" s="100" t="e">
        <f>'Reported Performance Table'!#REF!</f>
        <v>#REF!</v>
      </c>
      <c r="N1014" s="100" t="e">
        <f>'Reported Performance Table'!#REF!</f>
        <v>#REF!</v>
      </c>
      <c r="O1014" s="100" t="e">
        <f>'Reported Performance Table'!#REF!</f>
        <v>#REF!</v>
      </c>
      <c r="P1014" t="str">
        <f t="shared" si="31"/>
        <v>No</v>
      </c>
    </row>
    <row r="1015" spans="1:16" x14ac:dyDescent="0.25">
      <c r="A1015" s="54">
        <v>1022</v>
      </c>
      <c r="B1015" s="55"/>
      <c r="D1015" s="21" t="e">
        <f>VLOOKUP('Reported Performance Table'!D1015,'Master List'!$B$22:$C$41,2,FALSE)</f>
        <v>#N/A</v>
      </c>
      <c r="E1015" t="e">
        <f>VLOOKUP('Reported Performance Table'!E1015,'Master List'!$B$45:$C$143,2,FALSE)</f>
        <v>#N/A</v>
      </c>
      <c r="F1015" t="e">
        <f>VLOOKUP('Reported Performance Table'!D1015,'Master List'!$B$22:$D$42,3,FALSE)</f>
        <v>#N/A</v>
      </c>
      <c r="G1015" s="92" t="e">
        <f>VLOOKUP('Reported Performance Table'!C1015,'Master List'!$B$11:$D$19,3,FALSE)</f>
        <v>#N/A</v>
      </c>
      <c r="H1015" t="e">
        <f t="shared" si="30"/>
        <v>#N/A</v>
      </c>
      <c r="I1015" t="e">
        <f>IF(VLOOKUP('Reported Performance Table'!E1015,'Master List'!$B$45:$D$143,3,FALSE)="","No",VLOOKUP('Reported Performance Table'!E1015,'Master List'!$B$45:$D$143,3,FALSE))</f>
        <v>#N/A</v>
      </c>
      <c r="J1015" s="164" t="str">
        <f>IF('Reported Performance Table'!E1015="","",
  IF('Reported Performance Table'!F1015="Yes",
   IF('Reported Performance Table'!G1015="Premium","Premium_LUNA_CCT","LUNA_CCT"),
   IF('Reported Performance Table'!C1015="Outdoor Luminaires",
    IF(OR('Reported Performance Table'!E1015="Fuel Pump Canopy Luminaires",'Reported Performance Table'!E1015="Sports Lighting"),
     IF('Reported Performance Table'!G1015="Premium","Premium_Sports_and_Fuel_Pump_CCT", "Sports_and_Fuel_Pump_CCT"),
     IF('Reported Performance Table'!G1015="Premium","Premium_Outdoor_CCT","Outdoor_CCT")),
    IF('Reported Performance Table'!G1015="Premium","Premium_CCT","Reported_CCT"))))</f>
        <v/>
      </c>
      <c r="K1015" t="str">
        <f>IF('Reported Performance Table'!E1015="","",IF(J1015="LUNA_CCT",VLOOKUP('Reported Performance Table'!E1015,'Master List'!$B$45:$E$143,4,FALSE),"Reported_BUG"))</f>
        <v/>
      </c>
      <c r="L1015" t="str">
        <f>IF('Reported Performance Table'!E1015="","",IF(AND('Reported Performance Table'!$F1015="Yes",OR('Reported Performance Table'!$E1015='Master List'!$B$45,'Reported Performance Table'!$E1015='Master List'!$B$46,'Reported Performance Table'!$E1015='Master List'!$B$47,'Reported Performance Table'!$E1015='Master List'!$B$49,'Reported Performance Table'!$E1015='Master List'!$B$51,'Reported Performance Table'!$E1015='Master List'!$B$115,'Reported Performance Table'!$E1015='Master List'!$B$118,'Reported Performance Table'!$E1015='Master List'!$B$142)),"LUNA_Dimming","Dimming_Capability_and_Range"))</f>
        <v/>
      </c>
      <c r="M1015" s="100" t="e">
        <f>'Reported Performance Table'!#REF!</f>
        <v>#REF!</v>
      </c>
      <c r="N1015" s="100" t="e">
        <f>'Reported Performance Table'!#REF!</f>
        <v>#REF!</v>
      </c>
      <c r="O1015" s="100" t="e">
        <f>'Reported Performance Table'!#REF!</f>
        <v>#REF!</v>
      </c>
      <c r="P1015" t="str">
        <f t="shared" si="31"/>
        <v>No</v>
      </c>
    </row>
    <row r="1016" spans="1:16" x14ac:dyDescent="0.25">
      <c r="A1016" s="54">
        <v>1023</v>
      </c>
      <c r="B1016" s="55"/>
      <c r="D1016" s="21" t="e">
        <f>VLOOKUP('Reported Performance Table'!D1016,'Master List'!$B$22:$C$41,2,FALSE)</f>
        <v>#N/A</v>
      </c>
      <c r="E1016" t="e">
        <f>VLOOKUP('Reported Performance Table'!E1016,'Master List'!$B$45:$C$143,2,FALSE)</f>
        <v>#N/A</v>
      </c>
      <c r="F1016" t="e">
        <f>VLOOKUP('Reported Performance Table'!D1016,'Master List'!$B$22:$D$42,3,FALSE)</f>
        <v>#N/A</v>
      </c>
      <c r="G1016" s="92" t="e">
        <f>VLOOKUP('Reported Performance Table'!C1016,'Master List'!$B$11:$D$19,3,FALSE)</f>
        <v>#N/A</v>
      </c>
      <c r="H1016" t="e">
        <f t="shared" si="30"/>
        <v>#N/A</v>
      </c>
      <c r="I1016" t="e">
        <f>IF(VLOOKUP('Reported Performance Table'!E1016,'Master List'!$B$45:$D$143,3,FALSE)="","No",VLOOKUP('Reported Performance Table'!E1016,'Master List'!$B$45:$D$143,3,FALSE))</f>
        <v>#N/A</v>
      </c>
      <c r="J1016" s="164" t="str">
        <f>IF('Reported Performance Table'!E1016="","",
  IF('Reported Performance Table'!F1016="Yes",
   IF('Reported Performance Table'!G1016="Premium","Premium_LUNA_CCT","LUNA_CCT"),
   IF('Reported Performance Table'!C1016="Outdoor Luminaires",
    IF(OR('Reported Performance Table'!E1016="Fuel Pump Canopy Luminaires",'Reported Performance Table'!E1016="Sports Lighting"),
     IF('Reported Performance Table'!G1016="Premium","Premium_Sports_and_Fuel_Pump_CCT", "Sports_and_Fuel_Pump_CCT"),
     IF('Reported Performance Table'!G1016="Premium","Premium_Outdoor_CCT","Outdoor_CCT")),
    IF('Reported Performance Table'!G1016="Premium","Premium_CCT","Reported_CCT"))))</f>
        <v/>
      </c>
      <c r="K1016" t="str">
        <f>IF('Reported Performance Table'!E1016="","",IF(J1016="LUNA_CCT",VLOOKUP('Reported Performance Table'!E1016,'Master List'!$B$45:$E$143,4,FALSE),"Reported_BUG"))</f>
        <v/>
      </c>
      <c r="L1016" t="str">
        <f>IF('Reported Performance Table'!E1016="","",IF(AND('Reported Performance Table'!$F1016="Yes",OR('Reported Performance Table'!$E1016='Master List'!$B$45,'Reported Performance Table'!$E1016='Master List'!$B$46,'Reported Performance Table'!$E1016='Master List'!$B$47,'Reported Performance Table'!$E1016='Master List'!$B$49,'Reported Performance Table'!$E1016='Master List'!$B$51,'Reported Performance Table'!$E1016='Master List'!$B$115,'Reported Performance Table'!$E1016='Master List'!$B$118,'Reported Performance Table'!$E1016='Master List'!$B$142)),"LUNA_Dimming","Dimming_Capability_and_Range"))</f>
        <v/>
      </c>
      <c r="M1016" s="100" t="e">
        <f>'Reported Performance Table'!#REF!</f>
        <v>#REF!</v>
      </c>
      <c r="N1016" s="100" t="e">
        <f>'Reported Performance Table'!#REF!</f>
        <v>#REF!</v>
      </c>
      <c r="O1016" s="100" t="e">
        <f>'Reported Performance Table'!#REF!</f>
        <v>#REF!</v>
      </c>
      <c r="P1016" t="str">
        <f t="shared" si="31"/>
        <v>No</v>
      </c>
    </row>
    <row r="1017" spans="1:16" x14ac:dyDescent="0.25">
      <c r="A1017" s="54">
        <v>1024</v>
      </c>
      <c r="B1017" s="55"/>
      <c r="D1017" s="21" t="e">
        <f>VLOOKUP('Reported Performance Table'!D1017,'Master List'!$B$22:$C$41,2,FALSE)</f>
        <v>#N/A</v>
      </c>
      <c r="E1017" t="e">
        <f>VLOOKUP('Reported Performance Table'!E1017,'Master List'!$B$45:$C$143,2,FALSE)</f>
        <v>#N/A</v>
      </c>
      <c r="F1017" t="e">
        <f>VLOOKUP('Reported Performance Table'!D1017,'Master List'!$B$22:$D$42,3,FALSE)</f>
        <v>#N/A</v>
      </c>
      <c r="G1017" s="92" t="e">
        <f>VLOOKUP('Reported Performance Table'!C1017,'Master List'!$B$11:$D$19,3,FALSE)</f>
        <v>#N/A</v>
      </c>
      <c r="H1017" t="e">
        <f t="shared" si="30"/>
        <v>#N/A</v>
      </c>
      <c r="I1017" t="e">
        <f>IF(VLOOKUP('Reported Performance Table'!E1017,'Master List'!$B$45:$D$143,3,FALSE)="","No",VLOOKUP('Reported Performance Table'!E1017,'Master List'!$B$45:$D$143,3,FALSE))</f>
        <v>#N/A</v>
      </c>
      <c r="J1017" s="164" t="str">
        <f>IF('Reported Performance Table'!E1017="","",
  IF('Reported Performance Table'!F1017="Yes",
   IF('Reported Performance Table'!G1017="Premium","Premium_LUNA_CCT","LUNA_CCT"),
   IF('Reported Performance Table'!C1017="Outdoor Luminaires",
    IF(OR('Reported Performance Table'!E1017="Fuel Pump Canopy Luminaires",'Reported Performance Table'!E1017="Sports Lighting"),
     IF('Reported Performance Table'!G1017="Premium","Premium_Sports_and_Fuel_Pump_CCT", "Sports_and_Fuel_Pump_CCT"),
     IF('Reported Performance Table'!G1017="Premium","Premium_Outdoor_CCT","Outdoor_CCT")),
    IF('Reported Performance Table'!G1017="Premium","Premium_CCT","Reported_CCT"))))</f>
        <v/>
      </c>
      <c r="K1017" t="str">
        <f>IF('Reported Performance Table'!E1017="","",IF(J1017="LUNA_CCT",VLOOKUP('Reported Performance Table'!E1017,'Master List'!$B$45:$E$143,4,FALSE),"Reported_BUG"))</f>
        <v/>
      </c>
      <c r="L1017" t="str">
        <f>IF('Reported Performance Table'!E1017="","",IF(AND('Reported Performance Table'!$F1017="Yes",OR('Reported Performance Table'!$E1017='Master List'!$B$45,'Reported Performance Table'!$E1017='Master List'!$B$46,'Reported Performance Table'!$E1017='Master List'!$B$47,'Reported Performance Table'!$E1017='Master List'!$B$49,'Reported Performance Table'!$E1017='Master List'!$B$51,'Reported Performance Table'!$E1017='Master List'!$B$115,'Reported Performance Table'!$E1017='Master List'!$B$118,'Reported Performance Table'!$E1017='Master List'!$B$142)),"LUNA_Dimming","Dimming_Capability_and_Range"))</f>
        <v/>
      </c>
      <c r="M1017" s="100" t="e">
        <f>'Reported Performance Table'!#REF!</f>
        <v>#REF!</v>
      </c>
      <c r="N1017" s="100" t="e">
        <f>'Reported Performance Table'!#REF!</f>
        <v>#REF!</v>
      </c>
      <c r="O1017" s="100" t="e">
        <f>'Reported Performance Table'!#REF!</f>
        <v>#REF!</v>
      </c>
      <c r="P1017" t="str">
        <f t="shared" si="31"/>
        <v>No</v>
      </c>
    </row>
    <row r="1018" spans="1:16" x14ac:dyDescent="0.25">
      <c r="A1018" s="54">
        <v>1025</v>
      </c>
      <c r="B1018" s="55"/>
      <c r="D1018" s="21" t="e">
        <f>VLOOKUP('Reported Performance Table'!D1018,'Master List'!$B$22:$C$41,2,FALSE)</f>
        <v>#N/A</v>
      </c>
      <c r="E1018" t="e">
        <f>VLOOKUP('Reported Performance Table'!E1018,'Master List'!$B$45:$C$143,2,FALSE)</f>
        <v>#N/A</v>
      </c>
      <c r="F1018" t="e">
        <f>VLOOKUP('Reported Performance Table'!D1018,'Master List'!$B$22:$D$42,3,FALSE)</f>
        <v>#N/A</v>
      </c>
      <c r="G1018" s="92" t="e">
        <f>VLOOKUP('Reported Performance Table'!C1018,'Master List'!$B$11:$D$19,3,FALSE)</f>
        <v>#N/A</v>
      </c>
      <c r="H1018" t="e">
        <f t="shared" si="30"/>
        <v>#N/A</v>
      </c>
      <c r="I1018" t="e">
        <f>IF(VLOOKUP('Reported Performance Table'!E1018,'Master List'!$B$45:$D$143,3,FALSE)="","No",VLOOKUP('Reported Performance Table'!E1018,'Master List'!$B$45:$D$143,3,FALSE))</f>
        <v>#N/A</v>
      </c>
      <c r="J1018" s="164" t="str">
        <f>IF('Reported Performance Table'!E1018="","",
  IF('Reported Performance Table'!F1018="Yes",
   IF('Reported Performance Table'!G1018="Premium","Premium_LUNA_CCT","LUNA_CCT"),
   IF('Reported Performance Table'!C1018="Outdoor Luminaires",
    IF(OR('Reported Performance Table'!E1018="Fuel Pump Canopy Luminaires",'Reported Performance Table'!E1018="Sports Lighting"),
     IF('Reported Performance Table'!G1018="Premium","Premium_Sports_and_Fuel_Pump_CCT", "Sports_and_Fuel_Pump_CCT"),
     IF('Reported Performance Table'!G1018="Premium","Premium_Outdoor_CCT","Outdoor_CCT")),
    IF('Reported Performance Table'!G1018="Premium","Premium_CCT","Reported_CCT"))))</f>
        <v/>
      </c>
      <c r="K1018" t="str">
        <f>IF('Reported Performance Table'!E1018="","",IF(J1018="LUNA_CCT",VLOOKUP('Reported Performance Table'!E1018,'Master List'!$B$45:$E$143,4,FALSE),"Reported_BUG"))</f>
        <v/>
      </c>
      <c r="L1018" t="str">
        <f>IF('Reported Performance Table'!E1018="","",IF(AND('Reported Performance Table'!$F1018="Yes",OR('Reported Performance Table'!$E1018='Master List'!$B$45,'Reported Performance Table'!$E1018='Master List'!$B$46,'Reported Performance Table'!$E1018='Master List'!$B$47,'Reported Performance Table'!$E1018='Master List'!$B$49,'Reported Performance Table'!$E1018='Master List'!$B$51,'Reported Performance Table'!$E1018='Master List'!$B$115,'Reported Performance Table'!$E1018='Master List'!$B$118,'Reported Performance Table'!$E1018='Master List'!$B$142)),"LUNA_Dimming","Dimming_Capability_and_Range"))</f>
        <v/>
      </c>
      <c r="M1018" s="100" t="e">
        <f>'Reported Performance Table'!#REF!</f>
        <v>#REF!</v>
      </c>
      <c r="N1018" s="100" t="e">
        <f>'Reported Performance Table'!#REF!</f>
        <v>#REF!</v>
      </c>
      <c r="O1018" s="100" t="e">
        <f>'Reported Performance Table'!#REF!</f>
        <v>#REF!</v>
      </c>
      <c r="P1018" t="str">
        <f t="shared" si="31"/>
        <v>No</v>
      </c>
    </row>
    <row r="1019" spans="1:16" x14ac:dyDescent="0.25">
      <c r="A1019" s="54">
        <v>1026</v>
      </c>
      <c r="B1019" s="55"/>
      <c r="D1019" s="21" t="e">
        <f>VLOOKUP('Reported Performance Table'!D1019,'Master List'!$B$22:$C$41,2,FALSE)</f>
        <v>#N/A</v>
      </c>
      <c r="E1019" t="e">
        <f>VLOOKUP('Reported Performance Table'!E1019,'Master List'!$B$45:$C$143,2,FALSE)</f>
        <v>#N/A</v>
      </c>
      <c r="F1019" t="e">
        <f>VLOOKUP('Reported Performance Table'!D1019,'Master List'!$B$22:$D$42,3,FALSE)</f>
        <v>#N/A</v>
      </c>
      <c r="G1019" s="92" t="e">
        <f>VLOOKUP('Reported Performance Table'!C1019,'Master List'!$B$11:$D$19,3,FALSE)</f>
        <v>#N/A</v>
      </c>
      <c r="H1019" t="e">
        <f t="shared" si="30"/>
        <v>#N/A</v>
      </c>
      <c r="I1019" t="e">
        <f>IF(VLOOKUP('Reported Performance Table'!E1019,'Master List'!$B$45:$D$143,3,FALSE)="","No",VLOOKUP('Reported Performance Table'!E1019,'Master List'!$B$45:$D$143,3,FALSE))</f>
        <v>#N/A</v>
      </c>
      <c r="J1019" s="164" t="str">
        <f>IF('Reported Performance Table'!E1019="","",
  IF('Reported Performance Table'!F1019="Yes",
   IF('Reported Performance Table'!G1019="Premium","Premium_LUNA_CCT","LUNA_CCT"),
   IF('Reported Performance Table'!C1019="Outdoor Luminaires",
    IF(OR('Reported Performance Table'!E1019="Fuel Pump Canopy Luminaires",'Reported Performance Table'!E1019="Sports Lighting"),
     IF('Reported Performance Table'!G1019="Premium","Premium_Sports_and_Fuel_Pump_CCT", "Sports_and_Fuel_Pump_CCT"),
     IF('Reported Performance Table'!G1019="Premium","Premium_Outdoor_CCT","Outdoor_CCT")),
    IF('Reported Performance Table'!G1019="Premium","Premium_CCT","Reported_CCT"))))</f>
        <v/>
      </c>
      <c r="K1019" t="str">
        <f>IF('Reported Performance Table'!E1019="","",IF(J1019="LUNA_CCT",VLOOKUP('Reported Performance Table'!E1019,'Master List'!$B$45:$E$143,4,FALSE),"Reported_BUG"))</f>
        <v/>
      </c>
      <c r="L1019" t="str">
        <f>IF('Reported Performance Table'!E1019="","",IF(AND('Reported Performance Table'!$F1019="Yes",OR('Reported Performance Table'!$E1019='Master List'!$B$45,'Reported Performance Table'!$E1019='Master List'!$B$46,'Reported Performance Table'!$E1019='Master List'!$B$47,'Reported Performance Table'!$E1019='Master List'!$B$49,'Reported Performance Table'!$E1019='Master List'!$B$51,'Reported Performance Table'!$E1019='Master List'!$B$115,'Reported Performance Table'!$E1019='Master List'!$B$118,'Reported Performance Table'!$E1019='Master List'!$B$142)),"LUNA_Dimming","Dimming_Capability_and_Range"))</f>
        <v/>
      </c>
      <c r="M1019" s="100" t="e">
        <f>'Reported Performance Table'!#REF!</f>
        <v>#REF!</v>
      </c>
      <c r="N1019" s="100" t="e">
        <f>'Reported Performance Table'!#REF!</f>
        <v>#REF!</v>
      </c>
      <c r="O1019" s="100" t="e">
        <f>'Reported Performance Table'!#REF!</f>
        <v>#REF!</v>
      </c>
      <c r="P1019" t="str">
        <f t="shared" si="31"/>
        <v>No</v>
      </c>
    </row>
    <row r="1020" spans="1:16" x14ac:dyDescent="0.25">
      <c r="A1020" s="54">
        <v>1027</v>
      </c>
      <c r="B1020" s="55"/>
      <c r="D1020" s="21" t="e">
        <f>VLOOKUP('Reported Performance Table'!D1020,'Master List'!$B$22:$C$41,2,FALSE)</f>
        <v>#N/A</v>
      </c>
      <c r="E1020" t="e">
        <f>VLOOKUP('Reported Performance Table'!E1020,'Master List'!$B$45:$C$143,2,FALSE)</f>
        <v>#N/A</v>
      </c>
      <c r="F1020" t="e">
        <f>VLOOKUP('Reported Performance Table'!D1020,'Master List'!$B$22:$D$42,3,FALSE)</f>
        <v>#N/A</v>
      </c>
      <c r="G1020" s="92" t="e">
        <f>VLOOKUP('Reported Performance Table'!C1020,'Master List'!$B$11:$D$19,3,FALSE)</f>
        <v>#N/A</v>
      </c>
      <c r="H1020" t="e">
        <f t="shared" si="30"/>
        <v>#N/A</v>
      </c>
      <c r="I1020" t="e">
        <f>IF(VLOOKUP('Reported Performance Table'!E1020,'Master List'!$B$45:$D$143,3,FALSE)="","No",VLOOKUP('Reported Performance Table'!E1020,'Master List'!$B$45:$D$143,3,FALSE))</f>
        <v>#N/A</v>
      </c>
      <c r="J1020" s="164" t="str">
        <f>IF('Reported Performance Table'!E1020="","",
  IF('Reported Performance Table'!F1020="Yes",
   IF('Reported Performance Table'!G1020="Premium","Premium_LUNA_CCT","LUNA_CCT"),
   IF('Reported Performance Table'!C1020="Outdoor Luminaires",
    IF(OR('Reported Performance Table'!E1020="Fuel Pump Canopy Luminaires",'Reported Performance Table'!E1020="Sports Lighting"),
     IF('Reported Performance Table'!G1020="Premium","Premium_Sports_and_Fuel_Pump_CCT", "Sports_and_Fuel_Pump_CCT"),
     IF('Reported Performance Table'!G1020="Premium","Premium_Outdoor_CCT","Outdoor_CCT")),
    IF('Reported Performance Table'!G1020="Premium","Premium_CCT","Reported_CCT"))))</f>
        <v/>
      </c>
      <c r="K1020" t="str">
        <f>IF('Reported Performance Table'!E1020="","",IF(J1020="LUNA_CCT",VLOOKUP('Reported Performance Table'!E1020,'Master List'!$B$45:$E$143,4,FALSE),"Reported_BUG"))</f>
        <v/>
      </c>
      <c r="L1020" t="str">
        <f>IF('Reported Performance Table'!E1020="","",IF(AND('Reported Performance Table'!$F1020="Yes",OR('Reported Performance Table'!$E1020='Master List'!$B$45,'Reported Performance Table'!$E1020='Master List'!$B$46,'Reported Performance Table'!$E1020='Master List'!$B$47,'Reported Performance Table'!$E1020='Master List'!$B$49,'Reported Performance Table'!$E1020='Master List'!$B$51,'Reported Performance Table'!$E1020='Master List'!$B$115,'Reported Performance Table'!$E1020='Master List'!$B$118,'Reported Performance Table'!$E1020='Master List'!$B$142)),"LUNA_Dimming","Dimming_Capability_and_Range"))</f>
        <v/>
      </c>
      <c r="M1020" s="100" t="e">
        <f>'Reported Performance Table'!#REF!</f>
        <v>#REF!</v>
      </c>
      <c r="N1020" s="100" t="e">
        <f>'Reported Performance Table'!#REF!</f>
        <v>#REF!</v>
      </c>
      <c r="O1020" s="100" t="e">
        <f>'Reported Performance Table'!#REF!</f>
        <v>#REF!</v>
      </c>
      <c r="P1020" t="str">
        <f t="shared" si="31"/>
        <v>No</v>
      </c>
    </row>
    <row r="1021" spans="1:16" x14ac:dyDescent="0.25">
      <c r="A1021" s="54">
        <v>1028</v>
      </c>
      <c r="B1021" s="55"/>
      <c r="D1021" s="21" t="e">
        <f>VLOOKUP('Reported Performance Table'!D1021,'Master List'!$B$22:$C$41,2,FALSE)</f>
        <v>#N/A</v>
      </c>
      <c r="E1021" t="e">
        <f>VLOOKUP('Reported Performance Table'!E1021,'Master List'!$B$45:$C$143,2,FALSE)</f>
        <v>#N/A</v>
      </c>
      <c r="F1021" t="e">
        <f>VLOOKUP('Reported Performance Table'!D1021,'Master List'!$B$22:$D$42,3,FALSE)</f>
        <v>#N/A</v>
      </c>
      <c r="G1021" s="92" t="e">
        <f>VLOOKUP('Reported Performance Table'!C1021,'Master List'!$B$11:$D$19,3,FALSE)</f>
        <v>#N/A</v>
      </c>
      <c r="H1021" t="e">
        <f t="shared" si="30"/>
        <v>#N/A</v>
      </c>
      <c r="I1021" t="e">
        <f>IF(VLOOKUP('Reported Performance Table'!E1021,'Master List'!$B$45:$D$143,3,FALSE)="","No",VLOOKUP('Reported Performance Table'!E1021,'Master List'!$B$45:$D$143,3,FALSE))</f>
        <v>#N/A</v>
      </c>
      <c r="J1021" s="164" t="str">
        <f>IF('Reported Performance Table'!E1021="","",
  IF('Reported Performance Table'!F1021="Yes",
   IF('Reported Performance Table'!G1021="Premium","Premium_LUNA_CCT","LUNA_CCT"),
   IF('Reported Performance Table'!C1021="Outdoor Luminaires",
    IF(OR('Reported Performance Table'!E1021="Fuel Pump Canopy Luminaires",'Reported Performance Table'!E1021="Sports Lighting"),
     IF('Reported Performance Table'!G1021="Premium","Premium_Sports_and_Fuel_Pump_CCT", "Sports_and_Fuel_Pump_CCT"),
     IF('Reported Performance Table'!G1021="Premium","Premium_Outdoor_CCT","Outdoor_CCT")),
    IF('Reported Performance Table'!G1021="Premium","Premium_CCT","Reported_CCT"))))</f>
        <v/>
      </c>
      <c r="K1021" t="str">
        <f>IF('Reported Performance Table'!E1021="","",IF(J1021="LUNA_CCT",VLOOKUP('Reported Performance Table'!E1021,'Master List'!$B$45:$E$143,4,FALSE),"Reported_BUG"))</f>
        <v/>
      </c>
      <c r="L1021" t="str">
        <f>IF('Reported Performance Table'!E1021="","",IF(AND('Reported Performance Table'!$F1021="Yes",OR('Reported Performance Table'!$E1021='Master List'!$B$45,'Reported Performance Table'!$E1021='Master List'!$B$46,'Reported Performance Table'!$E1021='Master List'!$B$47,'Reported Performance Table'!$E1021='Master List'!$B$49,'Reported Performance Table'!$E1021='Master List'!$B$51,'Reported Performance Table'!$E1021='Master List'!$B$115,'Reported Performance Table'!$E1021='Master List'!$B$118,'Reported Performance Table'!$E1021='Master List'!$B$142)),"LUNA_Dimming","Dimming_Capability_and_Range"))</f>
        <v/>
      </c>
      <c r="M1021" s="100" t="e">
        <f>'Reported Performance Table'!#REF!</f>
        <v>#REF!</v>
      </c>
      <c r="N1021" s="100" t="e">
        <f>'Reported Performance Table'!#REF!</f>
        <v>#REF!</v>
      </c>
      <c r="O1021" s="100" t="e">
        <f>'Reported Performance Table'!#REF!</f>
        <v>#REF!</v>
      </c>
      <c r="P1021" t="str">
        <f t="shared" si="31"/>
        <v>No</v>
      </c>
    </row>
    <row r="1022" spans="1:16" x14ac:dyDescent="0.25">
      <c r="A1022" s="54">
        <v>1029</v>
      </c>
      <c r="B1022" s="55"/>
      <c r="D1022" s="21" t="e">
        <f>VLOOKUP('Reported Performance Table'!D1022,'Master List'!$B$22:$C$41,2,FALSE)</f>
        <v>#N/A</v>
      </c>
      <c r="E1022" t="e">
        <f>VLOOKUP('Reported Performance Table'!E1022,'Master List'!$B$45:$C$143,2,FALSE)</f>
        <v>#N/A</v>
      </c>
      <c r="F1022" t="e">
        <f>VLOOKUP('Reported Performance Table'!D1022,'Master List'!$B$22:$D$42,3,FALSE)</f>
        <v>#N/A</v>
      </c>
      <c r="G1022" s="92" t="e">
        <f>VLOOKUP('Reported Performance Table'!C1022,'Master List'!$B$11:$D$19,3,FALSE)</f>
        <v>#N/A</v>
      </c>
      <c r="H1022" t="e">
        <f t="shared" si="30"/>
        <v>#N/A</v>
      </c>
      <c r="I1022" t="e">
        <f>IF(VLOOKUP('Reported Performance Table'!E1022,'Master List'!$B$45:$D$143,3,FALSE)="","No",VLOOKUP('Reported Performance Table'!E1022,'Master List'!$B$45:$D$143,3,FALSE))</f>
        <v>#N/A</v>
      </c>
      <c r="J1022" s="164" t="str">
        <f>IF('Reported Performance Table'!E1022="","",
  IF('Reported Performance Table'!F1022="Yes",
   IF('Reported Performance Table'!G1022="Premium","Premium_LUNA_CCT","LUNA_CCT"),
   IF('Reported Performance Table'!C1022="Outdoor Luminaires",
    IF(OR('Reported Performance Table'!E1022="Fuel Pump Canopy Luminaires",'Reported Performance Table'!E1022="Sports Lighting"),
     IF('Reported Performance Table'!G1022="Premium","Premium_Sports_and_Fuel_Pump_CCT", "Sports_and_Fuel_Pump_CCT"),
     IF('Reported Performance Table'!G1022="Premium","Premium_Outdoor_CCT","Outdoor_CCT")),
    IF('Reported Performance Table'!G1022="Premium","Premium_CCT","Reported_CCT"))))</f>
        <v/>
      </c>
      <c r="K1022" t="str">
        <f>IF('Reported Performance Table'!E1022="","",IF(J1022="LUNA_CCT",VLOOKUP('Reported Performance Table'!E1022,'Master List'!$B$45:$E$143,4,FALSE),"Reported_BUG"))</f>
        <v/>
      </c>
      <c r="L1022" t="str">
        <f>IF('Reported Performance Table'!E1022="","",IF(AND('Reported Performance Table'!$F1022="Yes",OR('Reported Performance Table'!$E1022='Master List'!$B$45,'Reported Performance Table'!$E1022='Master List'!$B$46,'Reported Performance Table'!$E1022='Master List'!$B$47,'Reported Performance Table'!$E1022='Master List'!$B$49,'Reported Performance Table'!$E1022='Master List'!$B$51,'Reported Performance Table'!$E1022='Master List'!$B$115,'Reported Performance Table'!$E1022='Master List'!$B$118,'Reported Performance Table'!$E1022='Master List'!$B$142)),"LUNA_Dimming","Dimming_Capability_and_Range"))</f>
        <v/>
      </c>
      <c r="M1022" s="100" t="e">
        <f>'Reported Performance Table'!#REF!</f>
        <v>#REF!</v>
      </c>
      <c r="N1022" s="100" t="e">
        <f>'Reported Performance Table'!#REF!</f>
        <v>#REF!</v>
      </c>
      <c r="O1022" s="100" t="e">
        <f>'Reported Performance Table'!#REF!</f>
        <v>#REF!</v>
      </c>
      <c r="P1022" t="str">
        <f t="shared" si="31"/>
        <v>No</v>
      </c>
    </row>
    <row r="1023" spans="1:16" x14ac:dyDescent="0.25">
      <c r="A1023" s="54">
        <v>1030</v>
      </c>
      <c r="B1023" s="55"/>
      <c r="D1023" s="21" t="e">
        <f>VLOOKUP('Reported Performance Table'!D1023,'Master List'!$B$22:$C$41,2,FALSE)</f>
        <v>#N/A</v>
      </c>
      <c r="E1023" t="e">
        <f>VLOOKUP('Reported Performance Table'!E1023,'Master List'!$B$45:$C$143,2,FALSE)</f>
        <v>#N/A</v>
      </c>
      <c r="F1023" t="e">
        <f>VLOOKUP('Reported Performance Table'!D1023,'Master List'!$B$22:$D$42,3,FALSE)</f>
        <v>#N/A</v>
      </c>
      <c r="G1023" s="92" t="e">
        <f>VLOOKUP('Reported Performance Table'!C1023,'Master List'!$B$11:$D$19,3,FALSE)</f>
        <v>#N/A</v>
      </c>
      <c r="H1023" t="e">
        <f t="shared" si="30"/>
        <v>#N/A</v>
      </c>
      <c r="I1023" t="e">
        <f>IF(VLOOKUP('Reported Performance Table'!E1023,'Master List'!$B$45:$D$143,3,FALSE)="","No",VLOOKUP('Reported Performance Table'!E1023,'Master List'!$B$45:$D$143,3,FALSE))</f>
        <v>#N/A</v>
      </c>
      <c r="J1023" s="164" t="str">
        <f>IF('Reported Performance Table'!E1023="","",
  IF('Reported Performance Table'!F1023="Yes",
   IF('Reported Performance Table'!G1023="Premium","Premium_LUNA_CCT","LUNA_CCT"),
   IF('Reported Performance Table'!C1023="Outdoor Luminaires",
    IF(OR('Reported Performance Table'!E1023="Fuel Pump Canopy Luminaires",'Reported Performance Table'!E1023="Sports Lighting"),
     IF('Reported Performance Table'!G1023="Premium","Premium_Sports_and_Fuel_Pump_CCT", "Sports_and_Fuel_Pump_CCT"),
     IF('Reported Performance Table'!G1023="Premium","Premium_Outdoor_CCT","Outdoor_CCT")),
    IF('Reported Performance Table'!G1023="Premium","Premium_CCT","Reported_CCT"))))</f>
        <v/>
      </c>
      <c r="K1023" t="str">
        <f>IF('Reported Performance Table'!E1023="","",IF(J1023="LUNA_CCT",VLOOKUP('Reported Performance Table'!E1023,'Master List'!$B$45:$E$143,4,FALSE),"Reported_BUG"))</f>
        <v/>
      </c>
      <c r="L1023" t="str">
        <f>IF('Reported Performance Table'!E1023="","",IF(AND('Reported Performance Table'!$F1023="Yes",OR('Reported Performance Table'!$E1023='Master List'!$B$45,'Reported Performance Table'!$E1023='Master List'!$B$46,'Reported Performance Table'!$E1023='Master List'!$B$47,'Reported Performance Table'!$E1023='Master List'!$B$49,'Reported Performance Table'!$E1023='Master List'!$B$51,'Reported Performance Table'!$E1023='Master List'!$B$115,'Reported Performance Table'!$E1023='Master List'!$B$118,'Reported Performance Table'!$E1023='Master List'!$B$142)),"LUNA_Dimming","Dimming_Capability_and_Range"))</f>
        <v/>
      </c>
      <c r="M1023" s="100" t="e">
        <f>'Reported Performance Table'!#REF!</f>
        <v>#REF!</v>
      </c>
      <c r="N1023" s="100" t="e">
        <f>'Reported Performance Table'!#REF!</f>
        <v>#REF!</v>
      </c>
      <c r="O1023" s="100" t="e">
        <f>'Reported Performance Table'!#REF!</f>
        <v>#REF!</v>
      </c>
      <c r="P1023" t="str">
        <f t="shared" si="31"/>
        <v>No</v>
      </c>
    </row>
    <row r="1024" spans="1:16" x14ac:dyDescent="0.25">
      <c r="A1024" s="54">
        <v>1031</v>
      </c>
      <c r="B1024" s="55"/>
      <c r="D1024" s="21" t="e">
        <f>VLOOKUP('Reported Performance Table'!D1024,'Master List'!$B$22:$C$41,2,FALSE)</f>
        <v>#N/A</v>
      </c>
      <c r="E1024" t="e">
        <f>VLOOKUP('Reported Performance Table'!E1024,'Master List'!$B$45:$C$143,2,FALSE)</f>
        <v>#N/A</v>
      </c>
      <c r="F1024" t="e">
        <f>VLOOKUP('Reported Performance Table'!D1024,'Master List'!$B$22:$D$42,3,FALSE)</f>
        <v>#N/A</v>
      </c>
      <c r="G1024" s="92" t="e">
        <f>VLOOKUP('Reported Performance Table'!C1024,'Master List'!$B$11:$D$19,3,FALSE)</f>
        <v>#N/A</v>
      </c>
      <c r="H1024" t="e">
        <f t="shared" si="30"/>
        <v>#N/A</v>
      </c>
      <c r="I1024" t="e">
        <f>IF(VLOOKUP('Reported Performance Table'!E1024,'Master List'!$B$45:$D$143,3,FALSE)="","No",VLOOKUP('Reported Performance Table'!E1024,'Master List'!$B$45:$D$143,3,FALSE))</f>
        <v>#N/A</v>
      </c>
      <c r="J1024" s="164" t="str">
        <f>IF('Reported Performance Table'!E1024="","",
  IF('Reported Performance Table'!F1024="Yes",
   IF('Reported Performance Table'!G1024="Premium","Premium_LUNA_CCT","LUNA_CCT"),
   IF('Reported Performance Table'!C1024="Outdoor Luminaires",
    IF(OR('Reported Performance Table'!E1024="Fuel Pump Canopy Luminaires",'Reported Performance Table'!E1024="Sports Lighting"),
     IF('Reported Performance Table'!G1024="Premium","Premium_Sports_and_Fuel_Pump_CCT", "Sports_and_Fuel_Pump_CCT"),
     IF('Reported Performance Table'!G1024="Premium","Premium_Outdoor_CCT","Outdoor_CCT")),
    IF('Reported Performance Table'!G1024="Premium","Premium_CCT","Reported_CCT"))))</f>
        <v/>
      </c>
      <c r="K1024" t="str">
        <f>IF('Reported Performance Table'!E1024="","",IF(J1024="LUNA_CCT",VLOOKUP('Reported Performance Table'!E1024,'Master List'!$B$45:$E$143,4,FALSE),"Reported_BUG"))</f>
        <v/>
      </c>
      <c r="L1024" t="str">
        <f>IF('Reported Performance Table'!E1024="","",IF(AND('Reported Performance Table'!$F1024="Yes",OR('Reported Performance Table'!$E1024='Master List'!$B$45,'Reported Performance Table'!$E1024='Master List'!$B$46,'Reported Performance Table'!$E1024='Master List'!$B$47,'Reported Performance Table'!$E1024='Master List'!$B$49,'Reported Performance Table'!$E1024='Master List'!$B$51,'Reported Performance Table'!$E1024='Master List'!$B$115,'Reported Performance Table'!$E1024='Master List'!$B$118,'Reported Performance Table'!$E1024='Master List'!$B$142)),"LUNA_Dimming","Dimming_Capability_and_Range"))</f>
        <v/>
      </c>
      <c r="M1024" s="100" t="e">
        <f>'Reported Performance Table'!#REF!</f>
        <v>#REF!</v>
      </c>
      <c r="N1024" s="100" t="e">
        <f>'Reported Performance Table'!#REF!</f>
        <v>#REF!</v>
      </c>
      <c r="O1024" s="100" t="e">
        <f>'Reported Performance Table'!#REF!</f>
        <v>#REF!</v>
      </c>
      <c r="P1024" t="str">
        <f t="shared" si="31"/>
        <v>No</v>
      </c>
    </row>
    <row r="1025" spans="1:16" x14ac:dyDescent="0.25">
      <c r="A1025" s="54">
        <v>1032</v>
      </c>
      <c r="B1025" s="55"/>
      <c r="D1025" s="21" t="e">
        <f>VLOOKUP('Reported Performance Table'!D1025,'Master List'!$B$22:$C$41,2,FALSE)</f>
        <v>#N/A</v>
      </c>
      <c r="E1025" t="e">
        <f>VLOOKUP('Reported Performance Table'!E1025,'Master List'!$B$45:$C$143,2,FALSE)</f>
        <v>#N/A</v>
      </c>
      <c r="F1025" t="e">
        <f>VLOOKUP('Reported Performance Table'!D1025,'Master List'!$B$22:$D$42,3,FALSE)</f>
        <v>#N/A</v>
      </c>
      <c r="G1025" s="92" t="e">
        <f>VLOOKUP('Reported Performance Table'!C1025,'Master List'!$B$11:$D$19,3,FALSE)</f>
        <v>#N/A</v>
      </c>
      <c r="H1025" t="e">
        <f t="shared" si="30"/>
        <v>#N/A</v>
      </c>
      <c r="I1025" t="e">
        <f>IF(VLOOKUP('Reported Performance Table'!E1025,'Master List'!$B$45:$D$143,3,FALSE)="","No",VLOOKUP('Reported Performance Table'!E1025,'Master List'!$B$45:$D$143,3,FALSE))</f>
        <v>#N/A</v>
      </c>
      <c r="J1025" s="164" t="str">
        <f>IF('Reported Performance Table'!E1025="","",
  IF('Reported Performance Table'!F1025="Yes",
   IF('Reported Performance Table'!G1025="Premium","Premium_LUNA_CCT","LUNA_CCT"),
   IF('Reported Performance Table'!C1025="Outdoor Luminaires",
    IF(OR('Reported Performance Table'!E1025="Fuel Pump Canopy Luminaires",'Reported Performance Table'!E1025="Sports Lighting"),
     IF('Reported Performance Table'!G1025="Premium","Premium_Sports_and_Fuel_Pump_CCT", "Sports_and_Fuel_Pump_CCT"),
     IF('Reported Performance Table'!G1025="Premium","Premium_Outdoor_CCT","Outdoor_CCT")),
    IF('Reported Performance Table'!G1025="Premium","Premium_CCT","Reported_CCT"))))</f>
        <v/>
      </c>
      <c r="K1025" t="str">
        <f>IF('Reported Performance Table'!E1025="","",IF(J1025="LUNA_CCT",VLOOKUP('Reported Performance Table'!E1025,'Master List'!$B$45:$E$143,4,FALSE),"Reported_BUG"))</f>
        <v/>
      </c>
      <c r="L1025" t="str">
        <f>IF('Reported Performance Table'!E1025="","",IF(AND('Reported Performance Table'!$F1025="Yes",OR('Reported Performance Table'!$E1025='Master List'!$B$45,'Reported Performance Table'!$E1025='Master List'!$B$46,'Reported Performance Table'!$E1025='Master List'!$B$47,'Reported Performance Table'!$E1025='Master List'!$B$49,'Reported Performance Table'!$E1025='Master List'!$B$51,'Reported Performance Table'!$E1025='Master List'!$B$115,'Reported Performance Table'!$E1025='Master List'!$B$118,'Reported Performance Table'!$E1025='Master List'!$B$142)),"LUNA_Dimming","Dimming_Capability_and_Range"))</f>
        <v/>
      </c>
      <c r="M1025" s="100" t="e">
        <f>'Reported Performance Table'!#REF!</f>
        <v>#REF!</v>
      </c>
      <c r="N1025" s="100" t="e">
        <f>'Reported Performance Table'!#REF!</f>
        <v>#REF!</v>
      </c>
      <c r="O1025" s="100" t="e">
        <f>'Reported Performance Table'!#REF!</f>
        <v>#REF!</v>
      </c>
      <c r="P1025" t="str">
        <f t="shared" si="31"/>
        <v>No</v>
      </c>
    </row>
    <row r="1026" spans="1:16" x14ac:dyDescent="0.25">
      <c r="A1026" s="54">
        <v>1033</v>
      </c>
      <c r="B1026" s="55"/>
      <c r="D1026" s="21" t="e">
        <f>VLOOKUP('Reported Performance Table'!D1026,'Master List'!$B$22:$C$41,2,FALSE)</f>
        <v>#N/A</v>
      </c>
      <c r="E1026" t="e">
        <f>VLOOKUP('Reported Performance Table'!E1026,'Master List'!$B$45:$C$143,2,FALSE)</f>
        <v>#N/A</v>
      </c>
      <c r="F1026" t="e">
        <f>VLOOKUP('Reported Performance Table'!D1026,'Master List'!$B$22:$D$42,3,FALSE)</f>
        <v>#N/A</v>
      </c>
      <c r="G1026" s="92" t="e">
        <f>VLOOKUP('Reported Performance Table'!C1026,'Master List'!$B$11:$D$19,3,FALSE)</f>
        <v>#N/A</v>
      </c>
      <c r="H1026" t="e">
        <f t="shared" si="30"/>
        <v>#N/A</v>
      </c>
      <c r="I1026" t="e">
        <f>IF(VLOOKUP('Reported Performance Table'!E1026,'Master List'!$B$45:$D$143,3,FALSE)="","No",VLOOKUP('Reported Performance Table'!E1026,'Master List'!$B$45:$D$143,3,FALSE))</f>
        <v>#N/A</v>
      </c>
      <c r="J1026" s="164" t="str">
        <f>IF('Reported Performance Table'!E1026="","",
  IF('Reported Performance Table'!F1026="Yes",
   IF('Reported Performance Table'!G1026="Premium","Premium_LUNA_CCT","LUNA_CCT"),
   IF('Reported Performance Table'!C1026="Outdoor Luminaires",
    IF(OR('Reported Performance Table'!E1026="Fuel Pump Canopy Luminaires",'Reported Performance Table'!E1026="Sports Lighting"),
     IF('Reported Performance Table'!G1026="Premium","Premium_Sports_and_Fuel_Pump_CCT", "Sports_and_Fuel_Pump_CCT"),
     IF('Reported Performance Table'!G1026="Premium","Premium_Outdoor_CCT","Outdoor_CCT")),
    IF('Reported Performance Table'!G1026="Premium","Premium_CCT","Reported_CCT"))))</f>
        <v/>
      </c>
      <c r="K1026" t="str">
        <f>IF('Reported Performance Table'!E1026="","",IF(J1026="LUNA_CCT",VLOOKUP('Reported Performance Table'!E1026,'Master List'!$B$45:$E$143,4,FALSE),"Reported_BUG"))</f>
        <v/>
      </c>
      <c r="L1026" t="str">
        <f>IF('Reported Performance Table'!E1026="","",IF(AND('Reported Performance Table'!$F1026="Yes",OR('Reported Performance Table'!$E1026='Master List'!$B$45,'Reported Performance Table'!$E1026='Master List'!$B$46,'Reported Performance Table'!$E1026='Master List'!$B$47,'Reported Performance Table'!$E1026='Master List'!$B$49,'Reported Performance Table'!$E1026='Master List'!$B$51,'Reported Performance Table'!$E1026='Master List'!$B$115,'Reported Performance Table'!$E1026='Master List'!$B$118,'Reported Performance Table'!$E1026='Master List'!$B$142)),"LUNA_Dimming","Dimming_Capability_and_Range"))</f>
        <v/>
      </c>
      <c r="M1026" s="100" t="e">
        <f>'Reported Performance Table'!#REF!</f>
        <v>#REF!</v>
      </c>
      <c r="N1026" s="100" t="e">
        <f>'Reported Performance Table'!#REF!</f>
        <v>#REF!</v>
      </c>
      <c r="O1026" s="100" t="e">
        <f>'Reported Performance Table'!#REF!</f>
        <v>#REF!</v>
      </c>
      <c r="P1026" t="str">
        <f t="shared" si="31"/>
        <v>No</v>
      </c>
    </row>
    <row r="1027" spans="1:16" x14ac:dyDescent="0.25">
      <c r="A1027" s="54">
        <v>1034</v>
      </c>
      <c r="B1027" s="55"/>
      <c r="D1027" s="21" t="e">
        <f>VLOOKUP('Reported Performance Table'!D1027,'Master List'!$B$22:$C$41,2,FALSE)</f>
        <v>#N/A</v>
      </c>
      <c r="E1027" t="e">
        <f>VLOOKUP('Reported Performance Table'!E1027,'Master List'!$B$45:$C$143,2,FALSE)</f>
        <v>#N/A</v>
      </c>
      <c r="F1027" t="e">
        <f>VLOOKUP('Reported Performance Table'!D1027,'Master List'!$B$22:$D$42,3,FALSE)</f>
        <v>#N/A</v>
      </c>
      <c r="G1027" s="92" t="e">
        <f>VLOOKUP('Reported Performance Table'!C1027,'Master List'!$B$11:$D$19,3,FALSE)</f>
        <v>#N/A</v>
      </c>
      <c r="H1027" t="e">
        <f t="shared" si="30"/>
        <v>#N/A</v>
      </c>
      <c r="I1027" t="e">
        <f>IF(VLOOKUP('Reported Performance Table'!E1027,'Master List'!$B$45:$D$143,3,FALSE)="","No",VLOOKUP('Reported Performance Table'!E1027,'Master List'!$B$45:$D$143,3,FALSE))</f>
        <v>#N/A</v>
      </c>
      <c r="J1027" s="164" t="str">
        <f>IF('Reported Performance Table'!E1027="","",
  IF('Reported Performance Table'!F1027="Yes",
   IF('Reported Performance Table'!G1027="Premium","Premium_LUNA_CCT","LUNA_CCT"),
   IF('Reported Performance Table'!C1027="Outdoor Luminaires",
    IF(OR('Reported Performance Table'!E1027="Fuel Pump Canopy Luminaires",'Reported Performance Table'!E1027="Sports Lighting"),
     IF('Reported Performance Table'!G1027="Premium","Premium_Sports_and_Fuel_Pump_CCT", "Sports_and_Fuel_Pump_CCT"),
     IF('Reported Performance Table'!G1027="Premium","Premium_Outdoor_CCT","Outdoor_CCT")),
    IF('Reported Performance Table'!G1027="Premium","Premium_CCT","Reported_CCT"))))</f>
        <v/>
      </c>
      <c r="K1027" t="str">
        <f>IF('Reported Performance Table'!E1027="","",IF(J1027="LUNA_CCT",VLOOKUP('Reported Performance Table'!E1027,'Master List'!$B$45:$E$143,4,FALSE),"Reported_BUG"))</f>
        <v/>
      </c>
      <c r="L1027" t="str">
        <f>IF('Reported Performance Table'!E1027="","",IF(AND('Reported Performance Table'!$F1027="Yes",OR('Reported Performance Table'!$E1027='Master List'!$B$45,'Reported Performance Table'!$E1027='Master List'!$B$46,'Reported Performance Table'!$E1027='Master List'!$B$47,'Reported Performance Table'!$E1027='Master List'!$B$49,'Reported Performance Table'!$E1027='Master List'!$B$51,'Reported Performance Table'!$E1027='Master List'!$B$115,'Reported Performance Table'!$E1027='Master List'!$B$118,'Reported Performance Table'!$E1027='Master List'!$B$142)),"LUNA_Dimming","Dimming_Capability_and_Range"))</f>
        <v/>
      </c>
      <c r="M1027" s="100" t="e">
        <f>'Reported Performance Table'!#REF!</f>
        <v>#REF!</v>
      </c>
      <c r="N1027" s="100" t="e">
        <f>'Reported Performance Table'!#REF!</f>
        <v>#REF!</v>
      </c>
      <c r="O1027" s="100" t="e">
        <f>'Reported Performance Table'!#REF!</f>
        <v>#REF!</v>
      </c>
      <c r="P1027" t="str">
        <f t="shared" si="31"/>
        <v>No</v>
      </c>
    </row>
    <row r="1028" spans="1:16" x14ac:dyDescent="0.25">
      <c r="A1028" s="54">
        <v>1035</v>
      </c>
      <c r="B1028" s="55"/>
      <c r="D1028" s="21" t="e">
        <f>VLOOKUP('Reported Performance Table'!D1028,'Master List'!$B$22:$C$41,2,FALSE)</f>
        <v>#N/A</v>
      </c>
      <c r="E1028" t="e">
        <f>VLOOKUP('Reported Performance Table'!E1028,'Master List'!$B$45:$C$143,2,FALSE)</f>
        <v>#N/A</v>
      </c>
      <c r="F1028" t="e">
        <f>VLOOKUP('Reported Performance Table'!D1028,'Master List'!$B$22:$D$42,3,FALSE)</f>
        <v>#N/A</v>
      </c>
      <c r="G1028" s="92" t="e">
        <f>VLOOKUP('Reported Performance Table'!C1028,'Master List'!$B$11:$D$19,3,FALSE)</f>
        <v>#N/A</v>
      </c>
      <c r="H1028" t="e">
        <f t="shared" si="30"/>
        <v>#N/A</v>
      </c>
      <c r="I1028" t="e">
        <f>IF(VLOOKUP('Reported Performance Table'!E1028,'Master List'!$B$45:$D$143,3,FALSE)="","No",VLOOKUP('Reported Performance Table'!E1028,'Master List'!$B$45:$D$143,3,FALSE))</f>
        <v>#N/A</v>
      </c>
      <c r="J1028" s="164" t="str">
        <f>IF('Reported Performance Table'!E1028="","",
  IF('Reported Performance Table'!F1028="Yes",
   IF('Reported Performance Table'!G1028="Premium","Premium_LUNA_CCT","LUNA_CCT"),
   IF('Reported Performance Table'!C1028="Outdoor Luminaires",
    IF(OR('Reported Performance Table'!E1028="Fuel Pump Canopy Luminaires",'Reported Performance Table'!E1028="Sports Lighting"),
     IF('Reported Performance Table'!G1028="Premium","Premium_Sports_and_Fuel_Pump_CCT", "Sports_and_Fuel_Pump_CCT"),
     IF('Reported Performance Table'!G1028="Premium","Premium_Outdoor_CCT","Outdoor_CCT")),
    IF('Reported Performance Table'!G1028="Premium","Premium_CCT","Reported_CCT"))))</f>
        <v/>
      </c>
      <c r="K1028" t="str">
        <f>IF('Reported Performance Table'!E1028="","",IF(J1028="LUNA_CCT",VLOOKUP('Reported Performance Table'!E1028,'Master List'!$B$45:$E$143,4,FALSE),"Reported_BUG"))</f>
        <v/>
      </c>
      <c r="L1028" t="str">
        <f>IF('Reported Performance Table'!E1028="","",IF(AND('Reported Performance Table'!$F1028="Yes",OR('Reported Performance Table'!$E1028='Master List'!$B$45,'Reported Performance Table'!$E1028='Master List'!$B$46,'Reported Performance Table'!$E1028='Master List'!$B$47,'Reported Performance Table'!$E1028='Master List'!$B$49,'Reported Performance Table'!$E1028='Master List'!$B$51,'Reported Performance Table'!$E1028='Master List'!$B$115,'Reported Performance Table'!$E1028='Master List'!$B$118,'Reported Performance Table'!$E1028='Master List'!$B$142)),"LUNA_Dimming","Dimming_Capability_and_Range"))</f>
        <v/>
      </c>
      <c r="M1028" s="100" t="e">
        <f>'Reported Performance Table'!#REF!</f>
        <v>#REF!</v>
      </c>
      <c r="N1028" s="100" t="e">
        <f>'Reported Performance Table'!#REF!</f>
        <v>#REF!</v>
      </c>
      <c r="O1028" s="100" t="e">
        <f>'Reported Performance Table'!#REF!</f>
        <v>#REF!</v>
      </c>
      <c r="P1028" t="str">
        <f t="shared" si="31"/>
        <v>No</v>
      </c>
    </row>
    <row r="1029" spans="1:16" x14ac:dyDescent="0.25">
      <c r="A1029" s="54">
        <v>1036</v>
      </c>
      <c r="B1029" s="55"/>
      <c r="D1029" s="21" t="e">
        <f>VLOOKUP('Reported Performance Table'!D1029,'Master List'!$B$22:$C$41,2,FALSE)</f>
        <v>#N/A</v>
      </c>
      <c r="E1029" t="e">
        <f>VLOOKUP('Reported Performance Table'!E1029,'Master List'!$B$45:$C$143,2,FALSE)</f>
        <v>#N/A</v>
      </c>
      <c r="F1029" t="e">
        <f>VLOOKUP('Reported Performance Table'!D1029,'Master List'!$B$22:$D$42,3,FALSE)</f>
        <v>#N/A</v>
      </c>
      <c r="G1029" s="92" t="e">
        <f>VLOOKUP('Reported Performance Table'!C1029,'Master List'!$B$11:$D$19,3,FALSE)</f>
        <v>#N/A</v>
      </c>
      <c r="H1029" t="e">
        <f t="shared" si="30"/>
        <v>#N/A</v>
      </c>
      <c r="I1029" t="e">
        <f>IF(VLOOKUP('Reported Performance Table'!E1029,'Master List'!$B$45:$D$143,3,FALSE)="","No",VLOOKUP('Reported Performance Table'!E1029,'Master List'!$B$45:$D$143,3,FALSE))</f>
        <v>#N/A</v>
      </c>
      <c r="J1029" s="164" t="str">
        <f>IF('Reported Performance Table'!E1029="","",
  IF('Reported Performance Table'!F1029="Yes",
   IF('Reported Performance Table'!G1029="Premium","Premium_LUNA_CCT","LUNA_CCT"),
   IF('Reported Performance Table'!C1029="Outdoor Luminaires",
    IF(OR('Reported Performance Table'!E1029="Fuel Pump Canopy Luminaires",'Reported Performance Table'!E1029="Sports Lighting"),
     IF('Reported Performance Table'!G1029="Premium","Premium_Sports_and_Fuel_Pump_CCT", "Sports_and_Fuel_Pump_CCT"),
     IF('Reported Performance Table'!G1029="Premium","Premium_Outdoor_CCT","Outdoor_CCT")),
    IF('Reported Performance Table'!G1029="Premium","Premium_CCT","Reported_CCT"))))</f>
        <v/>
      </c>
      <c r="K1029" t="str">
        <f>IF('Reported Performance Table'!E1029="","",IF(J1029="LUNA_CCT",VLOOKUP('Reported Performance Table'!E1029,'Master List'!$B$45:$E$143,4,FALSE),"Reported_BUG"))</f>
        <v/>
      </c>
      <c r="L1029" t="str">
        <f>IF('Reported Performance Table'!E1029="","",IF(AND('Reported Performance Table'!$F1029="Yes",OR('Reported Performance Table'!$E1029='Master List'!$B$45,'Reported Performance Table'!$E1029='Master List'!$B$46,'Reported Performance Table'!$E1029='Master List'!$B$47,'Reported Performance Table'!$E1029='Master List'!$B$49,'Reported Performance Table'!$E1029='Master List'!$B$51,'Reported Performance Table'!$E1029='Master List'!$B$115,'Reported Performance Table'!$E1029='Master List'!$B$118,'Reported Performance Table'!$E1029='Master List'!$B$142)),"LUNA_Dimming","Dimming_Capability_and_Range"))</f>
        <v/>
      </c>
      <c r="M1029" s="100" t="e">
        <f>'Reported Performance Table'!#REF!</f>
        <v>#REF!</v>
      </c>
      <c r="N1029" s="100" t="e">
        <f>'Reported Performance Table'!#REF!</f>
        <v>#REF!</v>
      </c>
      <c r="O1029" s="100" t="e">
        <f>'Reported Performance Table'!#REF!</f>
        <v>#REF!</v>
      </c>
      <c r="P1029" t="str">
        <f t="shared" si="31"/>
        <v>No</v>
      </c>
    </row>
    <row r="1030" spans="1:16" x14ac:dyDescent="0.25">
      <c r="A1030" s="54">
        <v>1037</v>
      </c>
      <c r="B1030" s="55"/>
      <c r="D1030" s="21" t="e">
        <f>VLOOKUP('Reported Performance Table'!D1030,'Master List'!$B$22:$C$41,2,FALSE)</f>
        <v>#N/A</v>
      </c>
      <c r="E1030" t="e">
        <f>VLOOKUP('Reported Performance Table'!E1030,'Master List'!$B$45:$C$143,2,FALSE)</f>
        <v>#N/A</v>
      </c>
      <c r="F1030" t="e">
        <f>VLOOKUP('Reported Performance Table'!D1030,'Master List'!$B$22:$D$42,3,FALSE)</f>
        <v>#N/A</v>
      </c>
      <c r="G1030" s="92" t="e">
        <f>VLOOKUP('Reported Performance Table'!C1030,'Master List'!$B$11:$D$19,3,FALSE)</f>
        <v>#N/A</v>
      </c>
      <c r="H1030" t="e">
        <f t="shared" si="30"/>
        <v>#N/A</v>
      </c>
      <c r="I1030" t="e">
        <f>IF(VLOOKUP('Reported Performance Table'!E1030,'Master List'!$B$45:$D$143,3,FALSE)="","No",VLOOKUP('Reported Performance Table'!E1030,'Master List'!$B$45:$D$143,3,FALSE))</f>
        <v>#N/A</v>
      </c>
      <c r="J1030" s="164" t="str">
        <f>IF('Reported Performance Table'!E1030="","",
  IF('Reported Performance Table'!F1030="Yes",
   IF('Reported Performance Table'!G1030="Premium","Premium_LUNA_CCT","LUNA_CCT"),
   IF('Reported Performance Table'!C1030="Outdoor Luminaires",
    IF(OR('Reported Performance Table'!E1030="Fuel Pump Canopy Luminaires",'Reported Performance Table'!E1030="Sports Lighting"),
     IF('Reported Performance Table'!G1030="Premium","Premium_Sports_and_Fuel_Pump_CCT", "Sports_and_Fuel_Pump_CCT"),
     IF('Reported Performance Table'!G1030="Premium","Premium_Outdoor_CCT","Outdoor_CCT")),
    IF('Reported Performance Table'!G1030="Premium","Premium_CCT","Reported_CCT"))))</f>
        <v/>
      </c>
      <c r="K1030" t="str">
        <f>IF('Reported Performance Table'!E1030="","",IF(J1030="LUNA_CCT",VLOOKUP('Reported Performance Table'!E1030,'Master List'!$B$45:$E$143,4,FALSE),"Reported_BUG"))</f>
        <v/>
      </c>
      <c r="L1030" t="str">
        <f>IF('Reported Performance Table'!E1030="","",IF(AND('Reported Performance Table'!$F1030="Yes",OR('Reported Performance Table'!$E1030='Master List'!$B$45,'Reported Performance Table'!$E1030='Master List'!$B$46,'Reported Performance Table'!$E1030='Master List'!$B$47,'Reported Performance Table'!$E1030='Master List'!$B$49,'Reported Performance Table'!$E1030='Master List'!$B$51,'Reported Performance Table'!$E1030='Master List'!$B$115,'Reported Performance Table'!$E1030='Master List'!$B$118,'Reported Performance Table'!$E1030='Master List'!$B$142)),"LUNA_Dimming","Dimming_Capability_and_Range"))</f>
        <v/>
      </c>
      <c r="M1030" s="100" t="e">
        <f>'Reported Performance Table'!#REF!</f>
        <v>#REF!</v>
      </c>
      <c r="N1030" s="100" t="e">
        <f>'Reported Performance Table'!#REF!</f>
        <v>#REF!</v>
      </c>
      <c r="O1030" s="100" t="e">
        <f>'Reported Performance Table'!#REF!</f>
        <v>#REF!</v>
      </c>
      <c r="P1030" t="str">
        <f t="shared" si="31"/>
        <v>No</v>
      </c>
    </row>
    <row r="1031" spans="1:16" x14ac:dyDescent="0.25">
      <c r="A1031" s="54">
        <v>1038</v>
      </c>
      <c r="B1031" s="55"/>
      <c r="D1031" s="21" t="e">
        <f>VLOOKUP('Reported Performance Table'!D1031,'Master List'!$B$22:$C$41,2,FALSE)</f>
        <v>#N/A</v>
      </c>
      <c r="E1031" t="e">
        <f>VLOOKUP('Reported Performance Table'!E1031,'Master List'!$B$45:$C$143,2,FALSE)</f>
        <v>#N/A</v>
      </c>
      <c r="F1031" t="e">
        <f>VLOOKUP('Reported Performance Table'!D1031,'Master List'!$B$22:$D$42,3,FALSE)</f>
        <v>#N/A</v>
      </c>
      <c r="G1031" s="92" t="e">
        <f>VLOOKUP('Reported Performance Table'!C1031,'Master List'!$B$11:$D$19,3,FALSE)</f>
        <v>#N/A</v>
      </c>
      <c r="H1031" t="e">
        <f t="shared" si="30"/>
        <v>#N/A</v>
      </c>
      <c r="I1031" t="e">
        <f>IF(VLOOKUP('Reported Performance Table'!E1031,'Master List'!$B$45:$D$143,3,FALSE)="","No",VLOOKUP('Reported Performance Table'!E1031,'Master List'!$B$45:$D$143,3,FALSE))</f>
        <v>#N/A</v>
      </c>
      <c r="J1031" s="164" t="str">
        <f>IF('Reported Performance Table'!E1031="","",
  IF('Reported Performance Table'!F1031="Yes",
   IF('Reported Performance Table'!G1031="Premium","Premium_LUNA_CCT","LUNA_CCT"),
   IF('Reported Performance Table'!C1031="Outdoor Luminaires",
    IF(OR('Reported Performance Table'!E1031="Fuel Pump Canopy Luminaires",'Reported Performance Table'!E1031="Sports Lighting"),
     IF('Reported Performance Table'!G1031="Premium","Premium_Sports_and_Fuel_Pump_CCT", "Sports_and_Fuel_Pump_CCT"),
     IF('Reported Performance Table'!G1031="Premium","Premium_Outdoor_CCT","Outdoor_CCT")),
    IF('Reported Performance Table'!G1031="Premium","Premium_CCT","Reported_CCT"))))</f>
        <v/>
      </c>
      <c r="K1031" t="str">
        <f>IF('Reported Performance Table'!E1031="","",IF(J1031="LUNA_CCT",VLOOKUP('Reported Performance Table'!E1031,'Master List'!$B$45:$E$143,4,FALSE),"Reported_BUG"))</f>
        <v/>
      </c>
      <c r="L1031" t="str">
        <f>IF('Reported Performance Table'!E1031="","",IF(AND('Reported Performance Table'!$F1031="Yes",OR('Reported Performance Table'!$E1031='Master List'!$B$45,'Reported Performance Table'!$E1031='Master List'!$B$46,'Reported Performance Table'!$E1031='Master List'!$B$47,'Reported Performance Table'!$E1031='Master List'!$B$49,'Reported Performance Table'!$E1031='Master List'!$B$51,'Reported Performance Table'!$E1031='Master List'!$B$115,'Reported Performance Table'!$E1031='Master List'!$B$118,'Reported Performance Table'!$E1031='Master List'!$B$142)),"LUNA_Dimming","Dimming_Capability_and_Range"))</f>
        <v/>
      </c>
      <c r="M1031" s="100" t="e">
        <f>'Reported Performance Table'!#REF!</f>
        <v>#REF!</v>
      </c>
      <c r="N1031" s="100" t="e">
        <f>'Reported Performance Table'!#REF!</f>
        <v>#REF!</v>
      </c>
      <c r="O1031" s="100" t="e">
        <f>'Reported Performance Table'!#REF!</f>
        <v>#REF!</v>
      </c>
      <c r="P1031" t="str">
        <f t="shared" si="31"/>
        <v>No</v>
      </c>
    </row>
    <row r="1032" spans="1:16" x14ac:dyDescent="0.25">
      <c r="A1032" s="54">
        <v>1039</v>
      </c>
      <c r="B1032" s="55"/>
      <c r="D1032" s="21" t="e">
        <f>VLOOKUP('Reported Performance Table'!D1032,'Master List'!$B$22:$C$41,2,FALSE)</f>
        <v>#N/A</v>
      </c>
      <c r="E1032" t="e">
        <f>VLOOKUP('Reported Performance Table'!E1032,'Master List'!$B$45:$C$143,2,FALSE)</f>
        <v>#N/A</v>
      </c>
      <c r="F1032" t="e">
        <f>VLOOKUP('Reported Performance Table'!D1032,'Master List'!$B$22:$D$42,3,FALSE)</f>
        <v>#N/A</v>
      </c>
      <c r="G1032" s="92" t="e">
        <f>VLOOKUP('Reported Performance Table'!C1032,'Master List'!$B$11:$D$19,3,FALSE)</f>
        <v>#N/A</v>
      </c>
      <c r="H1032" t="e">
        <f t="shared" si="30"/>
        <v>#N/A</v>
      </c>
      <c r="I1032" t="e">
        <f>IF(VLOOKUP('Reported Performance Table'!E1032,'Master List'!$B$45:$D$143,3,FALSE)="","No",VLOOKUP('Reported Performance Table'!E1032,'Master List'!$B$45:$D$143,3,FALSE))</f>
        <v>#N/A</v>
      </c>
      <c r="J1032" s="164" t="str">
        <f>IF('Reported Performance Table'!E1032="","",
  IF('Reported Performance Table'!F1032="Yes",
   IF('Reported Performance Table'!G1032="Premium","Premium_LUNA_CCT","LUNA_CCT"),
   IF('Reported Performance Table'!C1032="Outdoor Luminaires",
    IF(OR('Reported Performance Table'!E1032="Fuel Pump Canopy Luminaires",'Reported Performance Table'!E1032="Sports Lighting"),
     IF('Reported Performance Table'!G1032="Premium","Premium_Sports_and_Fuel_Pump_CCT", "Sports_and_Fuel_Pump_CCT"),
     IF('Reported Performance Table'!G1032="Premium","Premium_Outdoor_CCT","Outdoor_CCT")),
    IF('Reported Performance Table'!G1032="Premium","Premium_CCT","Reported_CCT"))))</f>
        <v/>
      </c>
      <c r="K1032" t="str">
        <f>IF('Reported Performance Table'!E1032="","",IF(J1032="LUNA_CCT",VLOOKUP('Reported Performance Table'!E1032,'Master List'!$B$45:$E$143,4,FALSE),"Reported_BUG"))</f>
        <v/>
      </c>
      <c r="L1032" t="str">
        <f>IF('Reported Performance Table'!E1032="","",IF(AND('Reported Performance Table'!$F1032="Yes",OR('Reported Performance Table'!$E1032='Master List'!$B$45,'Reported Performance Table'!$E1032='Master List'!$B$46,'Reported Performance Table'!$E1032='Master List'!$B$47,'Reported Performance Table'!$E1032='Master List'!$B$49,'Reported Performance Table'!$E1032='Master List'!$B$51,'Reported Performance Table'!$E1032='Master List'!$B$115,'Reported Performance Table'!$E1032='Master List'!$B$118,'Reported Performance Table'!$E1032='Master List'!$B$142)),"LUNA_Dimming","Dimming_Capability_and_Range"))</f>
        <v/>
      </c>
      <c r="M1032" s="100" t="e">
        <f>'Reported Performance Table'!#REF!</f>
        <v>#REF!</v>
      </c>
      <c r="N1032" s="100" t="e">
        <f>'Reported Performance Table'!#REF!</f>
        <v>#REF!</v>
      </c>
      <c r="O1032" s="100" t="e">
        <f>'Reported Performance Table'!#REF!</f>
        <v>#REF!</v>
      </c>
      <c r="P1032" t="str">
        <f t="shared" si="31"/>
        <v>No</v>
      </c>
    </row>
    <row r="1033" spans="1:16" x14ac:dyDescent="0.25">
      <c r="A1033" s="54">
        <v>1040</v>
      </c>
      <c r="B1033" s="55"/>
      <c r="D1033" s="21" t="e">
        <f>VLOOKUP('Reported Performance Table'!D1033,'Master List'!$B$22:$C$41,2,FALSE)</f>
        <v>#N/A</v>
      </c>
      <c r="E1033" t="e">
        <f>VLOOKUP('Reported Performance Table'!E1033,'Master List'!$B$45:$C$143,2,FALSE)</f>
        <v>#N/A</v>
      </c>
      <c r="F1033" t="e">
        <f>VLOOKUP('Reported Performance Table'!D1033,'Master List'!$B$22:$D$42,3,FALSE)</f>
        <v>#N/A</v>
      </c>
      <c r="G1033" s="92" t="e">
        <f>VLOOKUP('Reported Performance Table'!C1033,'Master List'!$B$11:$D$19,3,FALSE)</f>
        <v>#N/A</v>
      </c>
      <c r="H1033" t="e">
        <f t="shared" si="30"/>
        <v>#N/A</v>
      </c>
      <c r="I1033" t="e">
        <f>IF(VLOOKUP('Reported Performance Table'!E1033,'Master List'!$B$45:$D$143,3,FALSE)="","No",VLOOKUP('Reported Performance Table'!E1033,'Master List'!$B$45:$D$143,3,FALSE))</f>
        <v>#N/A</v>
      </c>
      <c r="J1033" s="164" t="str">
        <f>IF('Reported Performance Table'!E1033="","",
  IF('Reported Performance Table'!F1033="Yes",
   IF('Reported Performance Table'!G1033="Premium","Premium_LUNA_CCT","LUNA_CCT"),
   IF('Reported Performance Table'!C1033="Outdoor Luminaires",
    IF(OR('Reported Performance Table'!E1033="Fuel Pump Canopy Luminaires",'Reported Performance Table'!E1033="Sports Lighting"),
     IF('Reported Performance Table'!G1033="Premium","Premium_Sports_and_Fuel_Pump_CCT", "Sports_and_Fuel_Pump_CCT"),
     IF('Reported Performance Table'!G1033="Premium","Premium_Outdoor_CCT","Outdoor_CCT")),
    IF('Reported Performance Table'!G1033="Premium","Premium_CCT","Reported_CCT"))))</f>
        <v/>
      </c>
      <c r="K1033" t="str">
        <f>IF('Reported Performance Table'!E1033="","",IF(J1033="LUNA_CCT",VLOOKUP('Reported Performance Table'!E1033,'Master List'!$B$45:$E$143,4,FALSE),"Reported_BUG"))</f>
        <v/>
      </c>
      <c r="L1033" t="str">
        <f>IF('Reported Performance Table'!E1033="","",IF(AND('Reported Performance Table'!$F1033="Yes",OR('Reported Performance Table'!$E1033='Master List'!$B$45,'Reported Performance Table'!$E1033='Master List'!$B$46,'Reported Performance Table'!$E1033='Master List'!$B$47,'Reported Performance Table'!$E1033='Master List'!$B$49,'Reported Performance Table'!$E1033='Master List'!$B$51,'Reported Performance Table'!$E1033='Master List'!$B$115,'Reported Performance Table'!$E1033='Master List'!$B$118,'Reported Performance Table'!$E1033='Master List'!$B$142)),"LUNA_Dimming","Dimming_Capability_and_Range"))</f>
        <v/>
      </c>
      <c r="M1033" s="100" t="e">
        <f>'Reported Performance Table'!#REF!</f>
        <v>#REF!</v>
      </c>
      <c r="N1033" s="100" t="e">
        <f>'Reported Performance Table'!#REF!</f>
        <v>#REF!</v>
      </c>
      <c r="O1033" s="100" t="e">
        <f>'Reported Performance Table'!#REF!</f>
        <v>#REF!</v>
      </c>
      <c r="P1033" t="str">
        <f t="shared" si="31"/>
        <v>No</v>
      </c>
    </row>
    <row r="1034" spans="1:16" x14ac:dyDescent="0.25">
      <c r="A1034" s="54">
        <v>1041</v>
      </c>
      <c r="B1034" s="55"/>
      <c r="D1034" s="21" t="e">
        <f>VLOOKUP('Reported Performance Table'!D1034,'Master List'!$B$22:$C$41,2,FALSE)</f>
        <v>#N/A</v>
      </c>
      <c r="E1034" t="e">
        <f>VLOOKUP('Reported Performance Table'!E1034,'Master List'!$B$45:$C$143,2,FALSE)</f>
        <v>#N/A</v>
      </c>
      <c r="F1034" t="e">
        <f>VLOOKUP('Reported Performance Table'!D1034,'Master List'!$B$22:$D$42,3,FALSE)</f>
        <v>#N/A</v>
      </c>
      <c r="G1034" s="92" t="e">
        <f>VLOOKUP('Reported Performance Table'!C1034,'Master List'!$B$11:$D$19,3,FALSE)</f>
        <v>#N/A</v>
      </c>
      <c r="H1034" t="e">
        <f t="shared" si="30"/>
        <v>#N/A</v>
      </c>
      <c r="I1034" t="e">
        <f>IF(VLOOKUP('Reported Performance Table'!E1034,'Master List'!$B$45:$D$143,3,FALSE)="","No",VLOOKUP('Reported Performance Table'!E1034,'Master List'!$B$45:$D$143,3,FALSE))</f>
        <v>#N/A</v>
      </c>
      <c r="J1034" s="164" t="str">
        <f>IF('Reported Performance Table'!E1034="","",
  IF('Reported Performance Table'!F1034="Yes",
   IF('Reported Performance Table'!G1034="Premium","Premium_LUNA_CCT","LUNA_CCT"),
   IF('Reported Performance Table'!C1034="Outdoor Luminaires",
    IF(OR('Reported Performance Table'!E1034="Fuel Pump Canopy Luminaires",'Reported Performance Table'!E1034="Sports Lighting"),
     IF('Reported Performance Table'!G1034="Premium","Premium_Sports_and_Fuel_Pump_CCT", "Sports_and_Fuel_Pump_CCT"),
     IF('Reported Performance Table'!G1034="Premium","Premium_Outdoor_CCT","Outdoor_CCT")),
    IF('Reported Performance Table'!G1034="Premium","Premium_CCT","Reported_CCT"))))</f>
        <v/>
      </c>
      <c r="K1034" t="str">
        <f>IF('Reported Performance Table'!E1034="","",IF(J1034="LUNA_CCT",VLOOKUP('Reported Performance Table'!E1034,'Master List'!$B$45:$E$143,4,FALSE),"Reported_BUG"))</f>
        <v/>
      </c>
      <c r="L1034" t="str">
        <f>IF('Reported Performance Table'!E1034="","",IF(AND('Reported Performance Table'!$F1034="Yes",OR('Reported Performance Table'!$E1034='Master List'!$B$45,'Reported Performance Table'!$E1034='Master List'!$B$46,'Reported Performance Table'!$E1034='Master List'!$B$47,'Reported Performance Table'!$E1034='Master List'!$B$49,'Reported Performance Table'!$E1034='Master List'!$B$51,'Reported Performance Table'!$E1034='Master List'!$B$115,'Reported Performance Table'!$E1034='Master List'!$B$118,'Reported Performance Table'!$E1034='Master List'!$B$142)),"LUNA_Dimming","Dimming_Capability_and_Range"))</f>
        <v/>
      </c>
      <c r="M1034" s="100" t="e">
        <f>'Reported Performance Table'!#REF!</f>
        <v>#REF!</v>
      </c>
      <c r="N1034" s="100" t="e">
        <f>'Reported Performance Table'!#REF!</f>
        <v>#REF!</v>
      </c>
      <c r="O1034" s="100" t="e">
        <f>'Reported Performance Table'!#REF!</f>
        <v>#REF!</v>
      </c>
      <c r="P1034" t="str">
        <f t="shared" si="31"/>
        <v>No</v>
      </c>
    </row>
    <row r="1035" spans="1:16" x14ac:dyDescent="0.25">
      <c r="A1035" s="54">
        <v>1042</v>
      </c>
      <c r="B1035" s="55"/>
      <c r="D1035" s="21" t="e">
        <f>VLOOKUP('Reported Performance Table'!D1035,'Master List'!$B$22:$C$41,2,FALSE)</f>
        <v>#N/A</v>
      </c>
      <c r="E1035" t="e">
        <f>VLOOKUP('Reported Performance Table'!E1035,'Master List'!$B$45:$C$143,2,FALSE)</f>
        <v>#N/A</v>
      </c>
      <c r="F1035" t="e">
        <f>VLOOKUP('Reported Performance Table'!D1035,'Master List'!$B$22:$D$42,3,FALSE)</f>
        <v>#N/A</v>
      </c>
      <c r="G1035" s="92" t="e">
        <f>VLOOKUP('Reported Performance Table'!C1035,'Master List'!$B$11:$D$19,3,FALSE)</f>
        <v>#N/A</v>
      </c>
      <c r="H1035" t="e">
        <f t="shared" ref="H1035:H1098" si="32">CONCATENATE(F1035,G1035)</f>
        <v>#N/A</v>
      </c>
      <c r="I1035" t="e">
        <f>IF(VLOOKUP('Reported Performance Table'!E1035,'Master List'!$B$45:$D$143,3,FALSE)="","No",VLOOKUP('Reported Performance Table'!E1035,'Master List'!$B$45:$D$143,3,FALSE))</f>
        <v>#N/A</v>
      </c>
      <c r="J1035" s="164" t="str">
        <f>IF('Reported Performance Table'!E1035="","",
  IF('Reported Performance Table'!F1035="Yes",
   IF('Reported Performance Table'!G1035="Premium","Premium_LUNA_CCT","LUNA_CCT"),
   IF('Reported Performance Table'!C1035="Outdoor Luminaires",
    IF(OR('Reported Performance Table'!E1035="Fuel Pump Canopy Luminaires",'Reported Performance Table'!E1035="Sports Lighting"),
     IF('Reported Performance Table'!G1035="Premium","Premium_Sports_and_Fuel_Pump_CCT", "Sports_and_Fuel_Pump_CCT"),
     IF('Reported Performance Table'!G1035="Premium","Premium_Outdoor_CCT","Outdoor_CCT")),
    IF('Reported Performance Table'!G1035="Premium","Premium_CCT","Reported_CCT"))))</f>
        <v/>
      </c>
      <c r="K1035" t="str">
        <f>IF('Reported Performance Table'!E1035="","",IF(J1035="LUNA_CCT",VLOOKUP('Reported Performance Table'!E1035,'Master List'!$B$45:$E$143,4,FALSE),"Reported_BUG"))</f>
        <v/>
      </c>
      <c r="L1035" t="str">
        <f>IF('Reported Performance Table'!E1035="","",IF(AND('Reported Performance Table'!$F1035="Yes",OR('Reported Performance Table'!$E1035='Master List'!$B$45,'Reported Performance Table'!$E1035='Master List'!$B$46,'Reported Performance Table'!$E1035='Master List'!$B$47,'Reported Performance Table'!$E1035='Master List'!$B$49,'Reported Performance Table'!$E1035='Master List'!$B$51,'Reported Performance Table'!$E1035='Master List'!$B$115,'Reported Performance Table'!$E1035='Master List'!$B$118,'Reported Performance Table'!$E1035='Master List'!$B$142)),"LUNA_Dimming","Dimming_Capability_and_Range"))</f>
        <v/>
      </c>
      <c r="M1035" s="100" t="e">
        <f>'Reported Performance Table'!#REF!</f>
        <v>#REF!</v>
      </c>
      <c r="N1035" s="100" t="e">
        <f>'Reported Performance Table'!#REF!</f>
        <v>#REF!</v>
      </c>
      <c r="O1035" s="100" t="e">
        <f>'Reported Performance Table'!#REF!</f>
        <v>#REF!</v>
      </c>
      <c r="P1035" t="str">
        <f t="shared" si="31"/>
        <v>No</v>
      </c>
    </row>
    <row r="1036" spans="1:16" x14ac:dyDescent="0.25">
      <c r="A1036" s="54">
        <v>1043</v>
      </c>
      <c r="B1036" s="55"/>
      <c r="D1036" s="21" t="e">
        <f>VLOOKUP('Reported Performance Table'!D1036,'Master List'!$B$22:$C$41,2,FALSE)</f>
        <v>#N/A</v>
      </c>
      <c r="E1036" t="e">
        <f>VLOOKUP('Reported Performance Table'!E1036,'Master List'!$B$45:$C$143,2,FALSE)</f>
        <v>#N/A</v>
      </c>
      <c r="F1036" t="e">
        <f>VLOOKUP('Reported Performance Table'!D1036,'Master List'!$B$22:$D$42,3,FALSE)</f>
        <v>#N/A</v>
      </c>
      <c r="G1036" s="92" t="e">
        <f>VLOOKUP('Reported Performance Table'!C1036,'Master List'!$B$11:$D$19,3,FALSE)</f>
        <v>#N/A</v>
      </c>
      <c r="H1036" t="e">
        <f t="shared" si="32"/>
        <v>#N/A</v>
      </c>
      <c r="I1036" t="e">
        <f>IF(VLOOKUP('Reported Performance Table'!E1036,'Master List'!$B$45:$D$143,3,FALSE)="","No",VLOOKUP('Reported Performance Table'!E1036,'Master List'!$B$45:$D$143,3,FALSE))</f>
        <v>#N/A</v>
      </c>
      <c r="J1036" s="164" t="str">
        <f>IF('Reported Performance Table'!E1036="","",
  IF('Reported Performance Table'!F1036="Yes",
   IF('Reported Performance Table'!G1036="Premium","Premium_LUNA_CCT","LUNA_CCT"),
   IF('Reported Performance Table'!C1036="Outdoor Luminaires",
    IF(OR('Reported Performance Table'!E1036="Fuel Pump Canopy Luminaires",'Reported Performance Table'!E1036="Sports Lighting"),
     IF('Reported Performance Table'!G1036="Premium","Premium_Sports_and_Fuel_Pump_CCT", "Sports_and_Fuel_Pump_CCT"),
     IF('Reported Performance Table'!G1036="Premium","Premium_Outdoor_CCT","Outdoor_CCT")),
    IF('Reported Performance Table'!G1036="Premium","Premium_CCT","Reported_CCT"))))</f>
        <v/>
      </c>
      <c r="K1036" t="str">
        <f>IF('Reported Performance Table'!E1036="","",IF(J1036="LUNA_CCT",VLOOKUP('Reported Performance Table'!E1036,'Master List'!$B$45:$E$143,4,FALSE),"Reported_BUG"))</f>
        <v/>
      </c>
      <c r="L1036" t="str">
        <f>IF('Reported Performance Table'!E1036="","",IF(AND('Reported Performance Table'!$F1036="Yes",OR('Reported Performance Table'!$E1036='Master List'!$B$45,'Reported Performance Table'!$E1036='Master List'!$B$46,'Reported Performance Table'!$E1036='Master List'!$B$47,'Reported Performance Table'!$E1036='Master List'!$B$49,'Reported Performance Table'!$E1036='Master List'!$B$51,'Reported Performance Table'!$E1036='Master List'!$B$115,'Reported Performance Table'!$E1036='Master List'!$B$118,'Reported Performance Table'!$E1036='Master List'!$B$142)),"LUNA_Dimming","Dimming_Capability_and_Range"))</f>
        <v/>
      </c>
      <c r="M1036" s="100" t="e">
        <f>'Reported Performance Table'!#REF!</f>
        <v>#REF!</v>
      </c>
      <c r="N1036" s="100" t="e">
        <f>'Reported Performance Table'!#REF!</f>
        <v>#REF!</v>
      </c>
      <c r="O1036" s="100" t="e">
        <f>'Reported Performance Table'!#REF!</f>
        <v>#REF!</v>
      </c>
      <c r="P1036" t="str">
        <f t="shared" ref="P1036:P1099" si="33">IF(COUNTIF(M1036:O1036,"Yes")=3,"Yes","No")</f>
        <v>No</v>
      </c>
    </row>
    <row r="1037" spans="1:16" x14ac:dyDescent="0.25">
      <c r="A1037" s="54">
        <v>1044</v>
      </c>
      <c r="B1037" s="55"/>
      <c r="D1037" s="21" t="e">
        <f>VLOOKUP('Reported Performance Table'!D1037,'Master List'!$B$22:$C$41,2,FALSE)</f>
        <v>#N/A</v>
      </c>
      <c r="E1037" t="e">
        <f>VLOOKUP('Reported Performance Table'!E1037,'Master List'!$B$45:$C$143,2,FALSE)</f>
        <v>#N/A</v>
      </c>
      <c r="F1037" t="e">
        <f>VLOOKUP('Reported Performance Table'!D1037,'Master List'!$B$22:$D$42,3,FALSE)</f>
        <v>#N/A</v>
      </c>
      <c r="G1037" s="92" t="e">
        <f>VLOOKUP('Reported Performance Table'!C1037,'Master List'!$B$11:$D$19,3,FALSE)</f>
        <v>#N/A</v>
      </c>
      <c r="H1037" t="e">
        <f t="shared" si="32"/>
        <v>#N/A</v>
      </c>
      <c r="I1037" t="e">
        <f>IF(VLOOKUP('Reported Performance Table'!E1037,'Master List'!$B$45:$D$143,3,FALSE)="","No",VLOOKUP('Reported Performance Table'!E1037,'Master List'!$B$45:$D$143,3,FALSE))</f>
        <v>#N/A</v>
      </c>
      <c r="J1037" s="164" t="str">
        <f>IF('Reported Performance Table'!E1037="","",
  IF('Reported Performance Table'!F1037="Yes",
   IF('Reported Performance Table'!G1037="Premium","Premium_LUNA_CCT","LUNA_CCT"),
   IF('Reported Performance Table'!C1037="Outdoor Luminaires",
    IF(OR('Reported Performance Table'!E1037="Fuel Pump Canopy Luminaires",'Reported Performance Table'!E1037="Sports Lighting"),
     IF('Reported Performance Table'!G1037="Premium","Premium_Sports_and_Fuel_Pump_CCT", "Sports_and_Fuel_Pump_CCT"),
     IF('Reported Performance Table'!G1037="Premium","Premium_Outdoor_CCT","Outdoor_CCT")),
    IF('Reported Performance Table'!G1037="Premium","Premium_CCT","Reported_CCT"))))</f>
        <v/>
      </c>
      <c r="K1037" t="str">
        <f>IF('Reported Performance Table'!E1037="","",IF(J1037="LUNA_CCT",VLOOKUP('Reported Performance Table'!E1037,'Master List'!$B$45:$E$143,4,FALSE),"Reported_BUG"))</f>
        <v/>
      </c>
      <c r="L1037" t="str">
        <f>IF('Reported Performance Table'!E1037="","",IF(AND('Reported Performance Table'!$F1037="Yes",OR('Reported Performance Table'!$E1037='Master List'!$B$45,'Reported Performance Table'!$E1037='Master List'!$B$46,'Reported Performance Table'!$E1037='Master List'!$B$47,'Reported Performance Table'!$E1037='Master List'!$B$49,'Reported Performance Table'!$E1037='Master List'!$B$51,'Reported Performance Table'!$E1037='Master List'!$B$115,'Reported Performance Table'!$E1037='Master List'!$B$118,'Reported Performance Table'!$E1037='Master List'!$B$142)),"LUNA_Dimming","Dimming_Capability_and_Range"))</f>
        <v/>
      </c>
      <c r="M1037" s="100" t="e">
        <f>'Reported Performance Table'!#REF!</f>
        <v>#REF!</v>
      </c>
      <c r="N1037" s="100" t="e">
        <f>'Reported Performance Table'!#REF!</f>
        <v>#REF!</v>
      </c>
      <c r="O1037" s="100" t="e">
        <f>'Reported Performance Table'!#REF!</f>
        <v>#REF!</v>
      </c>
      <c r="P1037" t="str">
        <f t="shared" si="33"/>
        <v>No</v>
      </c>
    </row>
    <row r="1038" spans="1:16" x14ac:dyDescent="0.25">
      <c r="A1038" s="54">
        <v>1045</v>
      </c>
      <c r="B1038" s="55"/>
      <c r="D1038" s="21" t="e">
        <f>VLOOKUP('Reported Performance Table'!D1038,'Master List'!$B$22:$C$41,2,FALSE)</f>
        <v>#N/A</v>
      </c>
      <c r="E1038" t="e">
        <f>VLOOKUP('Reported Performance Table'!E1038,'Master List'!$B$45:$C$143,2,FALSE)</f>
        <v>#N/A</v>
      </c>
      <c r="F1038" t="e">
        <f>VLOOKUP('Reported Performance Table'!D1038,'Master List'!$B$22:$D$42,3,FALSE)</f>
        <v>#N/A</v>
      </c>
      <c r="G1038" s="92" t="e">
        <f>VLOOKUP('Reported Performance Table'!C1038,'Master List'!$B$11:$D$19,3,FALSE)</f>
        <v>#N/A</v>
      </c>
      <c r="H1038" t="e">
        <f t="shared" si="32"/>
        <v>#N/A</v>
      </c>
      <c r="I1038" t="e">
        <f>IF(VLOOKUP('Reported Performance Table'!E1038,'Master List'!$B$45:$D$143,3,FALSE)="","No",VLOOKUP('Reported Performance Table'!E1038,'Master List'!$B$45:$D$143,3,FALSE))</f>
        <v>#N/A</v>
      </c>
      <c r="J1038" s="164" t="str">
        <f>IF('Reported Performance Table'!E1038="","",
  IF('Reported Performance Table'!F1038="Yes",
   IF('Reported Performance Table'!G1038="Premium","Premium_LUNA_CCT","LUNA_CCT"),
   IF('Reported Performance Table'!C1038="Outdoor Luminaires",
    IF(OR('Reported Performance Table'!E1038="Fuel Pump Canopy Luminaires",'Reported Performance Table'!E1038="Sports Lighting"),
     IF('Reported Performance Table'!G1038="Premium","Premium_Sports_and_Fuel_Pump_CCT", "Sports_and_Fuel_Pump_CCT"),
     IF('Reported Performance Table'!G1038="Premium","Premium_Outdoor_CCT","Outdoor_CCT")),
    IF('Reported Performance Table'!G1038="Premium","Premium_CCT","Reported_CCT"))))</f>
        <v/>
      </c>
      <c r="K1038" t="str">
        <f>IF('Reported Performance Table'!E1038="","",IF(J1038="LUNA_CCT",VLOOKUP('Reported Performance Table'!E1038,'Master List'!$B$45:$E$143,4,FALSE),"Reported_BUG"))</f>
        <v/>
      </c>
      <c r="L1038" t="str">
        <f>IF('Reported Performance Table'!E1038="","",IF(AND('Reported Performance Table'!$F1038="Yes",OR('Reported Performance Table'!$E1038='Master List'!$B$45,'Reported Performance Table'!$E1038='Master List'!$B$46,'Reported Performance Table'!$E1038='Master List'!$B$47,'Reported Performance Table'!$E1038='Master List'!$B$49,'Reported Performance Table'!$E1038='Master List'!$B$51,'Reported Performance Table'!$E1038='Master List'!$B$115,'Reported Performance Table'!$E1038='Master List'!$B$118,'Reported Performance Table'!$E1038='Master List'!$B$142)),"LUNA_Dimming","Dimming_Capability_and_Range"))</f>
        <v/>
      </c>
      <c r="M1038" s="100" t="e">
        <f>'Reported Performance Table'!#REF!</f>
        <v>#REF!</v>
      </c>
      <c r="N1038" s="100" t="e">
        <f>'Reported Performance Table'!#REF!</f>
        <v>#REF!</v>
      </c>
      <c r="O1038" s="100" t="e">
        <f>'Reported Performance Table'!#REF!</f>
        <v>#REF!</v>
      </c>
      <c r="P1038" t="str">
        <f t="shared" si="33"/>
        <v>No</v>
      </c>
    </row>
    <row r="1039" spans="1:16" x14ac:dyDescent="0.25">
      <c r="A1039" s="54">
        <v>1046</v>
      </c>
      <c r="B1039" s="55"/>
      <c r="D1039" s="21" t="e">
        <f>VLOOKUP('Reported Performance Table'!D1039,'Master List'!$B$22:$C$41,2,FALSE)</f>
        <v>#N/A</v>
      </c>
      <c r="E1039" t="e">
        <f>VLOOKUP('Reported Performance Table'!E1039,'Master List'!$B$45:$C$143,2,FALSE)</f>
        <v>#N/A</v>
      </c>
      <c r="F1039" t="e">
        <f>VLOOKUP('Reported Performance Table'!D1039,'Master List'!$B$22:$D$42,3,FALSE)</f>
        <v>#N/A</v>
      </c>
      <c r="G1039" s="92" t="e">
        <f>VLOOKUP('Reported Performance Table'!C1039,'Master List'!$B$11:$D$19,3,FALSE)</f>
        <v>#N/A</v>
      </c>
      <c r="H1039" t="e">
        <f t="shared" si="32"/>
        <v>#N/A</v>
      </c>
      <c r="I1039" t="e">
        <f>IF(VLOOKUP('Reported Performance Table'!E1039,'Master List'!$B$45:$D$143,3,FALSE)="","No",VLOOKUP('Reported Performance Table'!E1039,'Master List'!$B$45:$D$143,3,FALSE))</f>
        <v>#N/A</v>
      </c>
      <c r="J1039" s="164" t="str">
        <f>IF('Reported Performance Table'!E1039="","",
  IF('Reported Performance Table'!F1039="Yes",
   IF('Reported Performance Table'!G1039="Premium","Premium_LUNA_CCT","LUNA_CCT"),
   IF('Reported Performance Table'!C1039="Outdoor Luminaires",
    IF(OR('Reported Performance Table'!E1039="Fuel Pump Canopy Luminaires",'Reported Performance Table'!E1039="Sports Lighting"),
     IF('Reported Performance Table'!G1039="Premium","Premium_Sports_and_Fuel_Pump_CCT", "Sports_and_Fuel_Pump_CCT"),
     IF('Reported Performance Table'!G1039="Premium","Premium_Outdoor_CCT","Outdoor_CCT")),
    IF('Reported Performance Table'!G1039="Premium","Premium_CCT","Reported_CCT"))))</f>
        <v/>
      </c>
      <c r="K1039" t="str">
        <f>IF('Reported Performance Table'!E1039="","",IF(J1039="LUNA_CCT",VLOOKUP('Reported Performance Table'!E1039,'Master List'!$B$45:$E$143,4,FALSE),"Reported_BUG"))</f>
        <v/>
      </c>
      <c r="L1039" t="str">
        <f>IF('Reported Performance Table'!E1039="","",IF(AND('Reported Performance Table'!$F1039="Yes",OR('Reported Performance Table'!$E1039='Master List'!$B$45,'Reported Performance Table'!$E1039='Master List'!$B$46,'Reported Performance Table'!$E1039='Master List'!$B$47,'Reported Performance Table'!$E1039='Master List'!$B$49,'Reported Performance Table'!$E1039='Master List'!$B$51,'Reported Performance Table'!$E1039='Master List'!$B$115,'Reported Performance Table'!$E1039='Master List'!$B$118,'Reported Performance Table'!$E1039='Master List'!$B$142)),"LUNA_Dimming","Dimming_Capability_and_Range"))</f>
        <v/>
      </c>
      <c r="M1039" s="100" t="e">
        <f>'Reported Performance Table'!#REF!</f>
        <v>#REF!</v>
      </c>
      <c r="N1039" s="100" t="e">
        <f>'Reported Performance Table'!#REF!</f>
        <v>#REF!</v>
      </c>
      <c r="O1039" s="100" t="e">
        <f>'Reported Performance Table'!#REF!</f>
        <v>#REF!</v>
      </c>
      <c r="P1039" t="str">
        <f t="shared" si="33"/>
        <v>No</v>
      </c>
    </row>
    <row r="1040" spans="1:16" x14ac:dyDescent="0.25">
      <c r="A1040" s="54">
        <v>1047</v>
      </c>
      <c r="B1040" s="55"/>
      <c r="D1040" s="21" t="e">
        <f>VLOOKUP('Reported Performance Table'!D1040,'Master List'!$B$22:$C$41,2,FALSE)</f>
        <v>#N/A</v>
      </c>
      <c r="E1040" t="e">
        <f>VLOOKUP('Reported Performance Table'!E1040,'Master List'!$B$45:$C$143,2,FALSE)</f>
        <v>#N/A</v>
      </c>
      <c r="F1040" t="e">
        <f>VLOOKUP('Reported Performance Table'!D1040,'Master List'!$B$22:$D$42,3,FALSE)</f>
        <v>#N/A</v>
      </c>
      <c r="G1040" s="92" t="e">
        <f>VLOOKUP('Reported Performance Table'!C1040,'Master List'!$B$11:$D$19,3,FALSE)</f>
        <v>#N/A</v>
      </c>
      <c r="H1040" t="e">
        <f t="shared" si="32"/>
        <v>#N/A</v>
      </c>
      <c r="I1040" t="e">
        <f>IF(VLOOKUP('Reported Performance Table'!E1040,'Master List'!$B$45:$D$143,3,FALSE)="","No",VLOOKUP('Reported Performance Table'!E1040,'Master List'!$B$45:$D$143,3,FALSE))</f>
        <v>#N/A</v>
      </c>
      <c r="J1040" s="164" t="str">
        <f>IF('Reported Performance Table'!E1040="","",
  IF('Reported Performance Table'!F1040="Yes",
   IF('Reported Performance Table'!G1040="Premium","Premium_LUNA_CCT","LUNA_CCT"),
   IF('Reported Performance Table'!C1040="Outdoor Luminaires",
    IF(OR('Reported Performance Table'!E1040="Fuel Pump Canopy Luminaires",'Reported Performance Table'!E1040="Sports Lighting"),
     IF('Reported Performance Table'!G1040="Premium","Premium_Sports_and_Fuel_Pump_CCT", "Sports_and_Fuel_Pump_CCT"),
     IF('Reported Performance Table'!G1040="Premium","Premium_Outdoor_CCT","Outdoor_CCT")),
    IF('Reported Performance Table'!G1040="Premium","Premium_CCT","Reported_CCT"))))</f>
        <v/>
      </c>
      <c r="K1040" t="str">
        <f>IF('Reported Performance Table'!E1040="","",IF(J1040="LUNA_CCT",VLOOKUP('Reported Performance Table'!E1040,'Master List'!$B$45:$E$143,4,FALSE),"Reported_BUG"))</f>
        <v/>
      </c>
      <c r="L1040" t="str">
        <f>IF('Reported Performance Table'!E1040="","",IF(AND('Reported Performance Table'!$F1040="Yes",OR('Reported Performance Table'!$E1040='Master List'!$B$45,'Reported Performance Table'!$E1040='Master List'!$B$46,'Reported Performance Table'!$E1040='Master List'!$B$47,'Reported Performance Table'!$E1040='Master List'!$B$49,'Reported Performance Table'!$E1040='Master List'!$B$51,'Reported Performance Table'!$E1040='Master List'!$B$115,'Reported Performance Table'!$E1040='Master List'!$B$118,'Reported Performance Table'!$E1040='Master List'!$B$142)),"LUNA_Dimming","Dimming_Capability_and_Range"))</f>
        <v/>
      </c>
      <c r="M1040" s="100" t="e">
        <f>'Reported Performance Table'!#REF!</f>
        <v>#REF!</v>
      </c>
      <c r="N1040" s="100" t="e">
        <f>'Reported Performance Table'!#REF!</f>
        <v>#REF!</v>
      </c>
      <c r="O1040" s="100" t="e">
        <f>'Reported Performance Table'!#REF!</f>
        <v>#REF!</v>
      </c>
      <c r="P1040" t="str">
        <f t="shared" si="33"/>
        <v>No</v>
      </c>
    </row>
    <row r="1041" spans="1:16" x14ac:dyDescent="0.25">
      <c r="A1041" s="54">
        <v>1048</v>
      </c>
      <c r="B1041" s="55"/>
      <c r="D1041" s="21" t="e">
        <f>VLOOKUP('Reported Performance Table'!D1041,'Master List'!$B$22:$C$41,2,FALSE)</f>
        <v>#N/A</v>
      </c>
      <c r="E1041" t="e">
        <f>VLOOKUP('Reported Performance Table'!E1041,'Master List'!$B$45:$C$143,2,FALSE)</f>
        <v>#N/A</v>
      </c>
      <c r="F1041" t="e">
        <f>VLOOKUP('Reported Performance Table'!D1041,'Master List'!$B$22:$D$42,3,FALSE)</f>
        <v>#N/A</v>
      </c>
      <c r="G1041" s="92" t="e">
        <f>VLOOKUP('Reported Performance Table'!C1041,'Master List'!$B$11:$D$19,3,FALSE)</f>
        <v>#N/A</v>
      </c>
      <c r="H1041" t="e">
        <f t="shared" si="32"/>
        <v>#N/A</v>
      </c>
      <c r="I1041" t="e">
        <f>IF(VLOOKUP('Reported Performance Table'!E1041,'Master List'!$B$45:$D$143,3,FALSE)="","No",VLOOKUP('Reported Performance Table'!E1041,'Master List'!$B$45:$D$143,3,FALSE))</f>
        <v>#N/A</v>
      </c>
      <c r="J1041" s="164" t="str">
        <f>IF('Reported Performance Table'!E1041="","",
  IF('Reported Performance Table'!F1041="Yes",
   IF('Reported Performance Table'!G1041="Premium","Premium_LUNA_CCT","LUNA_CCT"),
   IF('Reported Performance Table'!C1041="Outdoor Luminaires",
    IF(OR('Reported Performance Table'!E1041="Fuel Pump Canopy Luminaires",'Reported Performance Table'!E1041="Sports Lighting"),
     IF('Reported Performance Table'!G1041="Premium","Premium_Sports_and_Fuel_Pump_CCT", "Sports_and_Fuel_Pump_CCT"),
     IF('Reported Performance Table'!G1041="Premium","Premium_Outdoor_CCT","Outdoor_CCT")),
    IF('Reported Performance Table'!G1041="Premium","Premium_CCT","Reported_CCT"))))</f>
        <v/>
      </c>
      <c r="K1041" t="str">
        <f>IF('Reported Performance Table'!E1041="","",IF(J1041="LUNA_CCT",VLOOKUP('Reported Performance Table'!E1041,'Master List'!$B$45:$E$143,4,FALSE),"Reported_BUG"))</f>
        <v/>
      </c>
      <c r="L1041" t="str">
        <f>IF('Reported Performance Table'!E1041="","",IF(AND('Reported Performance Table'!$F1041="Yes",OR('Reported Performance Table'!$E1041='Master List'!$B$45,'Reported Performance Table'!$E1041='Master List'!$B$46,'Reported Performance Table'!$E1041='Master List'!$B$47,'Reported Performance Table'!$E1041='Master List'!$B$49,'Reported Performance Table'!$E1041='Master List'!$B$51,'Reported Performance Table'!$E1041='Master List'!$B$115,'Reported Performance Table'!$E1041='Master List'!$B$118,'Reported Performance Table'!$E1041='Master List'!$B$142)),"LUNA_Dimming","Dimming_Capability_and_Range"))</f>
        <v/>
      </c>
      <c r="M1041" s="100" t="e">
        <f>'Reported Performance Table'!#REF!</f>
        <v>#REF!</v>
      </c>
      <c r="N1041" s="100" t="e">
        <f>'Reported Performance Table'!#REF!</f>
        <v>#REF!</v>
      </c>
      <c r="O1041" s="100" t="e">
        <f>'Reported Performance Table'!#REF!</f>
        <v>#REF!</v>
      </c>
      <c r="P1041" t="str">
        <f t="shared" si="33"/>
        <v>No</v>
      </c>
    </row>
    <row r="1042" spans="1:16" x14ac:dyDescent="0.25">
      <c r="A1042" s="54">
        <v>1049</v>
      </c>
      <c r="B1042" s="55"/>
      <c r="D1042" s="21" t="e">
        <f>VLOOKUP('Reported Performance Table'!D1042,'Master List'!$B$22:$C$41,2,FALSE)</f>
        <v>#N/A</v>
      </c>
      <c r="E1042" t="e">
        <f>VLOOKUP('Reported Performance Table'!E1042,'Master List'!$B$45:$C$143,2,FALSE)</f>
        <v>#N/A</v>
      </c>
      <c r="F1042" t="e">
        <f>VLOOKUP('Reported Performance Table'!D1042,'Master List'!$B$22:$D$42,3,FALSE)</f>
        <v>#N/A</v>
      </c>
      <c r="G1042" s="92" t="e">
        <f>VLOOKUP('Reported Performance Table'!C1042,'Master List'!$B$11:$D$19,3,FALSE)</f>
        <v>#N/A</v>
      </c>
      <c r="H1042" t="e">
        <f t="shared" si="32"/>
        <v>#N/A</v>
      </c>
      <c r="I1042" t="e">
        <f>IF(VLOOKUP('Reported Performance Table'!E1042,'Master List'!$B$45:$D$143,3,FALSE)="","No",VLOOKUP('Reported Performance Table'!E1042,'Master List'!$B$45:$D$143,3,FALSE))</f>
        <v>#N/A</v>
      </c>
      <c r="J1042" s="164" t="str">
        <f>IF('Reported Performance Table'!E1042="","",
  IF('Reported Performance Table'!F1042="Yes",
   IF('Reported Performance Table'!G1042="Premium","Premium_LUNA_CCT","LUNA_CCT"),
   IF('Reported Performance Table'!C1042="Outdoor Luminaires",
    IF(OR('Reported Performance Table'!E1042="Fuel Pump Canopy Luminaires",'Reported Performance Table'!E1042="Sports Lighting"),
     IF('Reported Performance Table'!G1042="Premium","Premium_Sports_and_Fuel_Pump_CCT", "Sports_and_Fuel_Pump_CCT"),
     IF('Reported Performance Table'!G1042="Premium","Premium_Outdoor_CCT","Outdoor_CCT")),
    IF('Reported Performance Table'!G1042="Premium","Premium_CCT","Reported_CCT"))))</f>
        <v/>
      </c>
      <c r="K1042" t="str">
        <f>IF('Reported Performance Table'!E1042="","",IF(J1042="LUNA_CCT",VLOOKUP('Reported Performance Table'!E1042,'Master List'!$B$45:$E$143,4,FALSE),"Reported_BUG"))</f>
        <v/>
      </c>
      <c r="L1042" t="str">
        <f>IF('Reported Performance Table'!E1042="","",IF(AND('Reported Performance Table'!$F1042="Yes",OR('Reported Performance Table'!$E1042='Master List'!$B$45,'Reported Performance Table'!$E1042='Master List'!$B$46,'Reported Performance Table'!$E1042='Master List'!$B$47,'Reported Performance Table'!$E1042='Master List'!$B$49,'Reported Performance Table'!$E1042='Master List'!$B$51,'Reported Performance Table'!$E1042='Master List'!$B$115,'Reported Performance Table'!$E1042='Master List'!$B$118,'Reported Performance Table'!$E1042='Master List'!$B$142)),"LUNA_Dimming","Dimming_Capability_and_Range"))</f>
        <v/>
      </c>
      <c r="M1042" s="100" t="e">
        <f>'Reported Performance Table'!#REF!</f>
        <v>#REF!</v>
      </c>
      <c r="N1042" s="100" t="e">
        <f>'Reported Performance Table'!#REF!</f>
        <v>#REF!</v>
      </c>
      <c r="O1042" s="100" t="e">
        <f>'Reported Performance Table'!#REF!</f>
        <v>#REF!</v>
      </c>
      <c r="P1042" t="str">
        <f t="shared" si="33"/>
        <v>No</v>
      </c>
    </row>
    <row r="1043" spans="1:16" x14ac:dyDescent="0.25">
      <c r="A1043" s="54">
        <v>1050</v>
      </c>
      <c r="B1043" s="55"/>
      <c r="D1043" s="21" t="e">
        <f>VLOOKUP('Reported Performance Table'!D1043,'Master List'!$B$22:$C$41,2,FALSE)</f>
        <v>#N/A</v>
      </c>
      <c r="E1043" t="e">
        <f>VLOOKUP('Reported Performance Table'!E1043,'Master List'!$B$45:$C$143,2,FALSE)</f>
        <v>#N/A</v>
      </c>
      <c r="F1043" t="e">
        <f>VLOOKUP('Reported Performance Table'!D1043,'Master List'!$B$22:$D$42,3,FALSE)</f>
        <v>#N/A</v>
      </c>
      <c r="G1043" s="92" t="e">
        <f>VLOOKUP('Reported Performance Table'!C1043,'Master List'!$B$11:$D$19,3,FALSE)</f>
        <v>#N/A</v>
      </c>
      <c r="H1043" t="e">
        <f t="shared" si="32"/>
        <v>#N/A</v>
      </c>
      <c r="I1043" t="e">
        <f>IF(VLOOKUP('Reported Performance Table'!E1043,'Master List'!$B$45:$D$143,3,FALSE)="","No",VLOOKUP('Reported Performance Table'!E1043,'Master List'!$B$45:$D$143,3,FALSE))</f>
        <v>#N/A</v>
      </c>
      <c r="J1043" s="164" t="str">
        <f>IF('Reported Performance Table'!E1043="","",
  IF('Reported Performance Table'!F1043="Yes",
   IF('Reported Performance Table'!G1043="Premium","Premium_LUNA_CCT","LUNA_CCT"),
   IF('Reported Performance Table'!C1043="Outdoor Luminaires",
    IF(OR('Reported Performance Table'!E1043="Fuel Pump Canopy Luminaires",'Reported Performance Table'!E1043="Sports Lighting"),
     IF('Reported Performance Table'!G1043="Premium","Premium_Sports_and_Fuel_Pump_CCT", "Sports_and_Fuel_Pump_CCT"),
     IF('Reported Performance Table'!G1043="Premium","Premium_Outdoor_CCT","Outdoor_CCT")),
    IF('Reported Performance Table'!G1043="Premium","Premium_CCT","Reported_CCT"))))</f>
        <v/>
      </c>
      <c r="K1043" t="str">
        <f>IF('Reported Performance Table'!E1043="","",IF(J1043="LUNA_CCT",VLOOKUP('Reported Performance Table'!E1043,'Master List'!$B$45:$E$143,4,FALSE),"Reported_BUG"))</f>
        <v/>
      </c>
      <c r="L1043" t="str">
        <f>IF('Reported Performance Table'!E1043="","",IF(AND('Reported Performance Table'!$F1043="Yes",OR('Reported Performance Table'!$E1043='Master List'!$B$45,'Reported Performance Table'!$E1043='Master List'!$B$46,'Reported Performance Table'!$E1043='Master List'!$B$47,'Reported Performance Table'!$E1043='Master List'!$B$49,'Reported Performance Table'!$E1043='Master List'!$B$51,'Reported Performance Table'!$E1043='Master List'!$B$115,'Reported Performance Table'!$E1043='Master List'!$B$118,'Reported Performance Table'!$E1043='Master List'!$B$142)),"LUNA_Dimming","Dimming_Capability_and_Range"))</f>
        <v/>
      </c>
      <c r="M1043" s="100" t="e">
        <f>'Reported Performance Table'!#REF!</f>
        <v>#REF!</v>
      </c>
      <c r="N1043" s="100" t="e">
        <f>'Reported Performance Table'!#REF!</f>
        <v>#REF!</v>
      </c>
      <c r="O1043" s="100" t="e">
        <f>'Reported Performance Table'!#REF!</f>
        <v>#REF!</v>
      </c>
      <c r="P1043" t="str">
        <f t="shared" si="33"/>
        <v>No</v>
      </c>
    </row>
    <row r="1044" spans="1:16" x14ac:dyDescent="0.25">
      <c r="A1044" s="54">
        <v>1051</v>
      </c>
      <c r="B1044" s="55"/>
      <c r="D1044" s="21" t="e">
        <f>VLOOKUP('Reported Performance Table'!D1044,'Master List'!$B$22:$C$41,2,FALSE)</f>
        <v>#N/A</v>
      </c>
      <c r="E1044" t="e">
        <f>VLOOKUP('Reported Performance Table'!E1044,'Master List'!$B$45:$C$143,2,FALSE)</f>
        <v>#N/A</v>
      </c>
      <c r="F1044" t="e">
        <f>VLOOKUP('Reported Performance Table'!D1044,'Master List'!$B$22:$D$42,3,FALSE)</f>
        <v>#N/A</v>
      </c>
      <c r="G1044" s="92" t="e">
        <f>VLOOKUP('Reported Performance Table'!C1044,'Master List'!$B$11:$D$19,3,FALSE)</f>
        <v>#N/A</v>
      </c>
      <c r="H1044" t="e">
        <f t="shared" si="32"/>
        <v>#N/A</v>
      </c>
      <c r="I1044" t="e">
        <f>IF(VLOOKUP('Reported Performance Table'!E1044,'Master List'!$B$45:$D$143,3,FALSE)="","No",VLOOKUP('Reported Performance Table'!E1044,'Master List'!$B$45:$D$143,3,FALSE))</f>
        <v>#N/A</v>
      </c>
      <c r="J1044" s="164" t="str">
        <f>IF('Reported Performance Table'!E1044="","",
  IF('Reported Performance Table'!F1044="Yes",
   IF('Reported Performance Table'!G1044="Premium","Premium_LUNA_CCT","LUNA_CCT"),
   IF('Reported Performance Table'!C1044="Outdoor Luminaires",
    IF(OR('Reported Performance Table'!E1044="Fuel Pump Canopy Luminaires",'Reported Performance Table'!E1044="Sports Lighting"),
     IF('Reported Performance Table'!G1044="Premium","Premium_Sports_and_Fuel_Pump_CCT", "Sports_and_Fuel_Pump_CCT"),
     IF('Reported Performance Table'!G1044="Premium","Premium_Outdoor_CCT","Outdoor_CCT")),
    IF('Reported Performance Table'!G1044="Premium","Premium_CCT","Reported_CCT"))))</f>
        <v/>
      </c>
      <c r="K1044" t="str">
        <f>IF('Reported Performance Table'!E1044="","",IF(J1044="LUNA_CCT",VLOOKUP('Reported Performance Table'!E1044,'Master List'!$B$45:$E$143,4,FALSE),"Reported_BUG"))</f>
        <v/>
      </c>
      <c r="L1044" t="str">
        <f>IF('Reported Performance Table'!E1044="","",IF(AND('Reported Performance Table'!$F1044="Yes",OR('Reported Performance Table'!$E1044='Master List'!$B$45,'Reported Performance Table'!$E1044='Master List'!$B$46,'Reported Performance Table'!$E1044='Master List'!$B$47,'Reported Performance Table'!$E1044='Master List'!$B$49,'Reported Performance Table'!$E1044='Master List'!$B$51,'Reported Performance Table'!$E1044='Master List'!$B$115,'Reported Performance Table'!$E1044='Master List'!$B$118,'Reported Performance Table'!$E1044='Master List'!$B$142)),"LUNA_Dimming","Dimming_Capability_and_Range"))</f>
        <v/>
      </c>
      <c r="M1044" s="100" t="e">
        <f>'Reported Performance Table'!#REF!</f>
        <v>#REF!</v>
      </c>
      <c r="N1044" s="100" t="e">
        <f>'Reported Performance Table'!#REF!</f>
        <v>#REF!</v>
      </c>
      <c r="O1044" s="100" t="e">
        <f>'Reported Performance Table'!#REF!</f>
        <v>#REF!</v>
      </c>
      <c r="P1044" t="str">
        <f t="shared" si="33"/>
        <v>No</v>
      </c>
    </row>
    <row r="1045" spans="1:16" x14ac:dyDescent="0.25">
      <c r="A1045" s="54">
        <v>1052</v>
      </c>
      <c r="B1045" s="55"/>
      <c r="D1045" s="21" t="e">
        <f>VLOOKUP('Reported Performance Table'!D1045,'Master List'!$B$22:$C$41,2,FALSE)</f>
        <v>#N/A</v>
      </c>
      <c r="E1045" t="e">
        <f>VLOOKUP('Reported Performance Table'!E1045,'Master List'!$B$45:$C$143,2,FALSE)</f>
        <v>#N/A</v>
      </c>
      <c r="F1045" t="e">
        <f>VLOOKUP('Reported Performance Table'!D1045,'Master List'!$B$22:$D$42,3,FALSE)</f>
        <v>#N/A</v>
      </c>
      <c r="G1045" s="92" t="e">
        <f>VLOOKUP('Reported Performance Table'!C1045,'Master List'!$B$11:$D$19,3,FALSE)</f>
        <v>#N/A</v>
      </c>
      <c r="H1045" t="e">
        <f t="shared" si="32"/>
        <v>#N/A</v>
      </c>
      <c r="I1045" t="e">
        <f>IF(VLOOKUP('Reported Performance Table'!E1045,'Master List'!$B$45:$D$143,3,FALSE)="","No",VLOOKUP('Reported Performance Table'!E1045,'Master List'!$B$45:$D$143,3,FALSE))</f>
        <v>#N/A</v>
      </c>
      <c r="J1045" s="164" t="str">
        <f>IF('Reported Performance Table'!E1045="","",
  IF('Reported Performance Table'!F1045="Yes",
   IF('Reported Performance Table'!G1045="Premium","Premium_LUNA_CCT","LUNA_CCT"),
   IF('Reported Performance Table'!C1045="Outdoor Luminaires",
    IF(OR('Reported Performance Table'!E1045="Fuel Pump Canopy Luminaires",'Reported Performance Table'!E1045="Sports Lighting"),
     IF('Reported Performance Table'!G1045="Premium","Premium_Sports_and_Fuel_Pump_CCT", "Sports_and_Fuel_Pump_CCT"),
     IF('Reported Performance Table'!G1045="Premium","Premium_Outdoor_CCT","Outdoor_CCT")),
    IF('Reported Performance Table'!G1045="Premium","Premium_CCT","Reported_CCT"))))</f>
        <v/>
      </c>
      <c r="K1045" t="str">
        <f>IF('Reported Performance Table'!E1045="","",IF(J1045="LUNA_CCT",VLOOKUP('Reported Performance Table'!E1045,'Master List'!$B$45:$E$143,4,FALSE),"Reported_BUG"))</f>
        <v/>
      </c>
      <c r="L1045" t="str">
        <f>IF('Reported Performance Table'!E1045="","",IF(AND('Reported Performance Table'!$F1045="Yes",OR('Reported Performance Table'!$E1045='Master List'!$B$45,'Reported Performance Table'!$E1045='Master List'!$B$46,'Reported Performance Table'!$E1045='Master List'!$B$47,'Reported Performance Table'!$E1045='Master List'!$B$49,'Reported Performance Table'!$E1045='Master List'!$B$51,'Reported Performance Table'!$E1045='Master List'!$B$115,'Reported Performance Table'!$E1045='Master List'!$B$118,'Reported Performance Table'!$E1045='Master List'!$B$142)),"LUNA_Dimming","Dimming_Capability_and_Range"))</f>
        <v/>
      </c>
      <c r="M1045" s="100" t="e">
        <f>'Reported Performance Table'!#REF!</f>
        <v>#REF!</v>
      </c>
      <c r="N1045" s="100" t="e">
        <f>'Reported Performance Table'!#REF!</f>
        <v>#REF!</v>
      </c>
      <c r="O1045" s="100" t="e">
        <f>'Reported Performance Table'!#REF!</f>
        <v>#REF!</v>
      </c>
      <c r="P1045" t="str">
        <f t="shared" si="33"/>
        <v>No</v>
      </c>
    </row>
    <row r="1046" spans="1:16" x14ac:dyDescent="0.25">
      <c r="A1046" s="54">
        <v>1053</v>
      </c>
      <c r="B1046" s="55"/>
      <c r="D1046" s="21" t="e">
        <f>VLOOKUP('Reported Performance Table'!D1046,'Master List'!$B$22:$C$41,2,FALSE)</f>
        <v>#N/A</v>
      </c>
      <c r="E1046" t="e">
        <f>VLOOKUP('Reported Performance Table'!E1046,'Master List'!$B$45:$C$143,2,FALSE)</f>
        <v>#N/A</v>
      </c>
      <c r="F1046" t="e">
        <f>VLOOKUP('Reported Performance Table'!D1046,'Master List'!$B$22:$D$42,3,FALSE)</f>
        <v>#N/A</v>
      </c>
      <c r="G1046" s="92" t="e">
        <f>VLOOKUP('Reported Performance Table'!C1046,'Master List'!$B$11:$D$19,3,FALSE)</f>
        <v>#N/A</v>
      </c>
      <c r="H1046" t="e">
        <f t="shared" si="32"/>
        <v>#N/A</v>
      </c>
      <c r="I1046" t="e">
        <f>IF(VLOOKUP('Reported Performance Table'!E1046,'Master List'!$B$45:$D$143,3,FALSE)="","No",VLOOKUP('Reported Performance Table'!E1046,'Master List'!$B$45:$D$143,3,FALSE))</f>
        <v>#N/A</v>
      </c>
      <c r="J1046" s="164" t="str">
        <f>IF('Reported Performance Table'!E1046="","",
  IF('Reported Performance Table'!F1046="Yes",
   IF('Reported Performance Table'!G1046="Premium","Premium_LUNA_CCT","LUNA_CCT"),
   IF('Reported Performance Table'!C1046="Outdoor Luminaires",
    IF(OR('Reported Performance Table'!E1046="Fuel Pump Canopy Luminaires",'Reported Performance Table'!E1046="Sports Lighting"),
     IF('Reported Performance Table'!G1046="Premium","Premium_Sports_and_Fuel_Pump_CCT", "Sports_and_Fuel_Pump_CCT"),
     IF('Reported Performance Table'!G1046="Premium","Premium_Outdoor_CCT","Outdoor_CCT")),
    IF('Reported Performance Table'!G1046="Premium","Premium_CCT","Reported_CCT"))))</f>
        <v/>
      </c>
      <c r="K1046" t="str">
        <f>IF('Reported Performance Table'!E1046="","",IF(J1046="LUNA_CCT",VLOOKUP('Reported Performance Table'!E1046,'Master List'!$B$45:$E$143,4,FALSE),"Reported_BUG"))</f>
        <v/>
      </c>
      <c r="L1046" t="str">
        <f>IF('Reported Performance Table'!E1046="","",IF(AND('Reported Performance Table'!$F1046="Yes",OR('Reported Performance Table'!$E1046='Master List'!$B$45,'Reported Performance Table'!$E1046='Master List'!$B$46,'Reported Performance Table'!$E1046='Master List'!$B$47,'Reported Performance Table'!$E1046='Master List'!$B$49,'Reported Performance Table'!$E1046='Master List'!$B$51,'Reported Performance Table'!$E1046='Master List'!$B$115,'Reported Performance Table'!$E1046='Master List'!$B$118,'Reported Performance Table'!$E1046='Master List'!$B$142)),"LUNA_Dimming","Dimming_Capability_and_Range"))</f>
        <v/>
      </c>
      <c r="M1046" s="100" t="e">
        <f>'Reported Performance Table'!#REF!</f>
        <v>#REF!</v>
      </c>
      <c r="N1046" s="100" t="e">
        <f>'Reported Performance Table'!#REF!</f>
        <v>#REF!</v>
      </c>
      <c r="O1046" s="100" t="e">
        <f>'Reported Performance Table'!#REF!</f>
        <v>#REF!</v>
      </c>
      <c r="P1046" t="str">
        <f t="shared" si="33"/>
        <v>No</v>
      </c>
    </row>
    <row r="1047" spans="1:16" x14ac:dyDescent="0.25">
      <c r="A1047" s="54">
        <v>1054</v>
      </c>
      <c r="B1047" s="55"/>
      <c r="D1047" s="21" t="e">
        <f>VLOOKUP('Reported Performance Table'!D1047,'Master List'!$B$22:$C$41,2,FALSE)</f>
        <v>#N/A</v>
      </c>
      <c r="E1047" t="e">
        <f>VLOOKUP('Reported Performance Table'!E1047,'Master List'!$B$45:$C$143,2,FALSE)</f>
        <v>#N/A</v>
      </c>
      <c r="F1047" t="e">
        <f>VLOOKUP('Reported Performance Table'!D1047,'Master List'!$B$22:$D$42,3,FALSE)</f>
        <v>#N/A</v>
      </c>
      <c r="G1047" s="92" t="e">
        <f>VLOOKUP('Reported Performance Table'!C1047,'Master List'!$B$11:$D$19,3,FALSE)</f>
        <v>#N/A</v>
      </c>
      <c r="H1047" t="e">
        <f t="shared" si="32"/>
        <v>#N/A</v>
      </c>
      <c r="I1047" t="e">
        <f>IF(VLOOKUP('Reported Performance Table'!E1047,'Master List'!$B$45:$D$143,3,FALSE)="","No",VLOOKUP('Reported Performance Table'!E1047,'Master List'!$B$45:$D$143,3,FALSE))</f>
        <v>#N/A</v>
      </c>
      <c r="J1047" s="164" t="str">
        <f>IF('Reported Performance Table'!E1047="","",
  IF('Reported Performance Table'!F1047="Yes",
   IF('Reported Performance Table'!G1047="Premium","Premium_LUNA_CCT","LUNA_CCT"),
   IF('Reported Performance Table'!C1047="Outdoor Luminaires",
    IF(OR('Reported Performance Table'!E1047="Fuel Pump Canopy Luminaires",'Reported Performance Table'!E1047="Sports Lighting"),
     IF('Reported Performance Table'!G1047="Premium","Premium_Sports_and_Fuel_Pump_CCT", "Sports_and_Fuel_Pump_CCT"),
     IF('Reported Performance Table'!G1047="Premium","Premium_Outdoor_CCT","Outdoor_CCT")),
    IF('Reported Performance Table'!G1047="Premium","Premium_CCT","Reported_CCT"))))</f>
        <v/>
      </c>
      <c r="K1047" t="str">
        <f>IF('Reported Performance Table'!E1047="","",IF(J1047="LUNA_CCT",VLOOKUP('Reported Performance Table'!E1047,'Master List'!$B$45:$E$143,4,FALSE),"Reported_BUG"))</f>
        <v/>
      </c>
      <c r="L1047" t="str">
        <f>IF('Reported Performance Table'!E1047="","",IF(AND('Reported Performance Table'!$F1047="Yes",OR('Reported Performance Table'!$E1047='Master List'!$B$45,'Reported Performance Table'!$E1047='Master List'!$B$46,'Reported Performance Table'!$E1047='Master List'!$B$47,'Reported Performance Table'!$E1047='Master List'!$B$49,'Reported Performance Table'!$E1047='Master List'!$B$51,'Reported Performance Table'!$E1047='Master List'!$B$115,'Reported Performance Table'!$E1047='Master List'!$B$118,'Reported Performance Table'!$E1047='Master List'!$B$142)),"LUNA_Dimming","Dimming_Capability_and_Range"))</f>
        <v/>
      </c>
      <c r="M1047" s="100" t="e">
        <f>'Reported Performance Table'!#REF!</f>
        <v>#REF!</v>
      </c>
      <c r="N1047" s="100" t="e">
        <f>'Reported Performance Table'!#REF!</f>
        <v>#REF!</v>
      </c>
      <c r="O1047" s="100" t="e">
        <f>'Reported Performance Table'!#REF!</f>
        <v>#REF!</v>
      </c>
      <c r="P1047" t="str">
        <f t="shared" si="33"/>
        <v>No</v>
      </c>
    </row>
    <row r="1048" spans="1:16" x14ac:dyDescent="0.25">
      <c r="A1048" s="54">
        <v>1055</v>
      </c>
      <c r="B1048" s="55"/>
      <c r="D1048" s="21" t="e">
        <f>VLOOKUP('Reported Performance Table'!D1048,'Master List'!$B$22:$C$41,2,FALSE)</f>
        <v>#N/A</v>
      </c>
      <c r="E1048" t="e">
        <f>VLOOKUP('Reported Performance Table'!E1048,'Master List'!$B$45:$C$143,2,FALSE)</f>
        <v>#N/A</v>
      </c>
      <c r="F1048" t="e">
        <f>VLOOKUP('Reported Performance Table'!D1048,'Master List'!$B$22:$D$42,3,FALSE)</f>
        <v>#N/A</v>
      </c>
      <c r="G1048" s="92" t="e">
        <f>VLOOKUP('Reported Performance Table'!C1048,'Master List'!$B$11:$D$19,3,FALSE)</f>
        <v>#N/A</v>
      </c>
      <c r="H1048" t="e">
        <f t="shared" si="32"/>
        <v>#N/A</v>
      </c>
      <c r="I1048" t="e">
        <f>IF(VLOOKUP('Reported Performance Table'!E1048,'Master List'!$B$45:$D$143,3,FALSE)="","No",VLOOKUP('Reported Performance Table'!E1048,'Master List'!$B$45:$D$143,3,FALSE))</f>
        <v>#N/A</v>
      </c>
      <c r="J1048" s="164" t="str">
        <f>IF('Reported Performance Table'!E1048="","",
  IF('Reported Performance Table'!F1048="Yes",
   IF('Reported Performance Table'!G1048="Premium","Premium_LUNA_CCT","LUNA_CCT"),
   IF('Reported Performance Table'!C1048="Outdoor Luminaires",
    IF(OR('Reported Performance Table'!E1048="Fuel Pump Canopy Luminaires",'Reported Performance Table'!E1048="Sports Lighting"),
     IF('Reported Performance Table'!G1048="Premium","Premium_Sports_and_Fuel_Pump_CCT", "Sports_and_Fuel_Pump_CCT"),
     IF('Reported Performance Table'!G1048="Premium","Premium_Outdoor_CCT","Outdoor_CCT")),
    IF('Reported Performance Table'!G1048="Premium","Premium_CCT","Reported_CCT"))))</f>
        <v/>
      </c>
      <c r="K1048" t="str">
        <f>IF('Reported Performance Table'!E1048="","",IF(J1048="LUNA_CCT",VLOOKUP('Reported Performance Table'!E1048,'Master List'!$B$45:$E$143,4,FALSE),"Reported_BUG"))</f>
        <v/>
      </c>
      <c r="L1048" t="str">
        <f>IF('Reported Performance Table'!E1048="","",IF(AND('Reported Performance Table'!$F1048="Yes",OR('Reported Performance Table'!$E1048='Master List'!$B$45,'Reported Performance Table'!$E1048='Master List'!$B$46,'Reported Performance Table'!$E1048='Master List'!$B$47,'Reported Performance Table'!$E1048='Master List'!$B$49,'Reported Performance Table'!$E1048='Master List'!$B$51,'Reported Performance Table'!$E1048='Master List'!$B$115,'Reported Performance Table'!$E1048='Master List'!$B$118,'Reported Performance Table'!$E1048='Master List'!$B$142)),"LUNA_Dimming","Dimming_Capability_and_Range"))</f>
        <v/>
      </c>
      <c r="M1048" s="100" t="e">
        <f>'Reported Performance Table'!#REF!</f>
        <v>#REF!</v>
      </c>
      <c r="N1048" s="100" t="e">
        <f>'Reported Performance Table'!#REF!</f>
        <v>#REF!</v>
      </c>
      <c r="O1048" s="100" t="e">
        <f>'Reported Performance Table'!#REF!</f>
        <v>#REF!</v>
      </c>
      <c r="P1048" t="str">
        <f t="shared" si="33"/>
        <v>No</v>
      </c>
    </row>
    <row r="1049" spans="1:16" x14ac:dyDescent="0.25">
      <c r="A1049" s="54">
        <v>1056</v>
      </c>
      <c r="B1049" s="55"/>
      <c r="D1049" s="21" t="e">
        <f>VLOOKUP('Reported Performance Table'!D1049,'Master List'!$B$22:$C$41,2,FALSE)</f>
        <v>#N/A</v>
      </c>
      <c r="E1049" t="e">
        <f>VLOOKUP('Reported Performance Table'!E1049,'Master List'!$B$45:$C$143,2,FALSE)</f>
        <v>#N/A</v>
      </c>
      <c r="F1049" t="e">
        <f>VLOOKUP('Reported Performance Table'!D1049,'Master List'!$B$22:$D$42,3,FALSE)</f>
        <v>#N/A</v>
      </c>
      <c r="G1049" s="92" t="e">
        <f>VLOOKUP('Reported Performance Table'!C1049,'Master List'!$B$11:$D$19,3,FALSE)</f>
        <v>#N/A</v>
      </c>
      <c r="H1049" t="e">
        <f t="shared" si="32"/>
        <v>#N/A</v>
      </c>
      <c r="I1049" t="e">
        <f>IF(VLOOKUP('Reported Performance Table'!E1049,'Master List'!$B$45:$D$143,3,FALSE)="","No",VLOOKUP('Reported Performance Table'!E1049,'Master List'!$B$45:$D$143,3,FALSE))</f>
        <v>#N/A</v>
      </c>
      <c r="J1049" s="164" t="str">
        <f>IF('Reported Performance Table'!E1049="","",
  IF('Reported Performance Table'!F1049="Yes",
   IF('Reported Performance Table'!G1049="Premium","Premium_LUNA_CCT","LUNA_CCT"),
   IF('Reported Performance Table'!C1049="Outdoor Luminaires",
    IF(OR('Reported Performance Table'!E1049="Fuel Pump Canopy Luminaires",'Reported Performance Table'!E1049="Sports Lighting"),
     IF('Reported Performance Table'!G1049="Premium","Premium_Sports_and_Fuel_Pump_CCT", "Sports_and_Fuel_Pump_CCT"),
     IF('Reported Performance Table'!G1049="Premium","Premium_Outdoor_CCT","Outdoor_CCT")),
    IF('Reported Performance Table'!G1049="Premium","Premium_CCT","Reported_CCT"))))</f>
        <v/>
      </c>
      <c r="K1049" t="str">
        <f>IF('Reported Performance Table'!E1049="","",IF(J1049="LUNA_CCT",VLOOKUP('Reported Performance Table'!E1049,'Master List'!$B$45:$E$143,4,FALSE),"Reported_BUG"))</f>
        <v/>
      </c>
      <c r="L1049" t="str">
        <f>IF('Reported Performance Table'!E1049="","",IF(AND('Reported Performance Table'!$F1049="Yes",OR('Reported Performance Table'!$E1049='Master List'!$B$45,'Reported Performance Table'!$E1049='Master List'!$B$46,'Reported Performance Table'!$E1049='Master List'!$B$47,'Reported Performance Table'!$E1049='Master List'!$B$49,'Reported Performance Table'!$E1049='Master List'!$B$51,'Reported Performance Table'!$E1049='Master List'!$B$115,'Reported Performance Table'!$E1049='Master List'!$B$118,'Reported Performance Table'!$E1049='Master List'!$B$142)),"LUNA_Dimming","Dimming_Capability_and_Range"))</f>
        <v/>
      </c>
      <c r="M1049" s="100" t="e">
        <f>'Reported Performance Table'!#REF!</f>
        <v>#REF!</v>
      </c>
      <c r="N1049" s="100" t="e">
        <f>'Reported Performance Table'!#REF!</f>
        <v>#REF!</v>
      </c>
      <c r="O1049" s="100" t="e">
        <f>'Reported Performance Table'!#REF!</f>
        <v>#REF!</v>
      </c>
      <c r="P1049" t="str">
        <f t="shared" si="33"/>
        <v>No</v>
      </c>
    </row>
    <row r="1050" spans="1:16" x14ac:dyDescent="0.25">
      <c r="A1050" s="54">
        <v>1057</v>
      </c>
      <c r="B1050" s="55"/>
      <c r="D1050" s="21" t="e">
        <f>VLOOKUP('Reported Performance Table'!D1050,'Master List'!$B$22:$C$41,2,FALSE)</f>
        <v>#N/A</v>
      </c>
      <c r="E1050" t="e">
        <f>VLOOKUP('Reported Performance Table'!E1050,'Master List'!$B$45:$C$143,2,FALSE)</f>
        <v>#N/A</v>
      </c>
      <c r="F1050" t="e">
        <f>VLOOKUP('Reported Performance Table'!D1050,'Master List'!$B$22:$D$42,3,FALSE)</f>
        <v>#N/A</v>
      </c>
      <c r="G1050" s="92" t="e">
        <f>VLOOKUP('Reported Performance Table'!C1050,'Master List'!$B$11:$D$19,3,FALSE)</f>
        <v>#N/A</v>
      </c>
      <c r="H1050" t="e">
        <f t="shared" si="32"/>
        <v>#N/A</v>
      </c>
      <c r="I1050" t="e">
        <f>IF(VLOOKUP('Reported Performance Table'!E1050,'Master List'!$B$45:$D$143,3,FALSE)="","No",VLOOKUP('Reported Performance Table'!E1050,'Master List'!$B$45:$D$143,3,FALSE))</f>
        <v>#N/A</v>
      </c>
      <c r="J1050" s="164" t="str">
        <f>IF('Reported Performance Table'!E1050="","",
  IF('Reported Performance Table'!F1050="Yes",
   IF('Reported Performance Table'!G1050="Premium","Premium_LUNA_CCT","LUNA_CCT"),
   IF('Reported Performance Table'!C1050="Outdoor Luminaires",
    IF(OR('Reported Performance Table'!E1050="Fuel Pump Canopy Luminaires",'Reported Performance Table'!E1050="Sports Lighting"),
     IF('Reported Performance Table'!G1050="Premium","Premium_Sports_and_Fuel_Pump_CCT", "Sports_and_Fuel_Pump_CCT"),
     IF('Reported Performance Table'!G1050="Premium","Premium_Outdoor_CCT","Outdoor_CCT")),
    IF('Reported Performance Table'!G1050="Premium","Premium_CCT","Reported_CCT"))))</f>
        <v/>
      </c>
      <c r="K1050" t="str">
        <f>IF('Reported Performance Table'!E1050="","",IF(J1050="LUNA_CCT",VLOOKUP('Reported Performance Table'!E1050,'Master List'!$B$45:$E$143,4,FALSE),"Reported_BUG"))</f>
        <v/>
      </c>
      <c r="L1050" t="str">
        <f>IF('Reported Performance Table'!E1050="","",IF(AND('Reported Performance Table'!$F1050="Yes",OR('Reported Performance Table'!$E1050='Master List'!$B$45,'Reported Performance Table'!$E1050='Master List'!$B$46,'Reported Performance Table'!$E1050='Master List'!$B$47,'Reported Performance Table'!$E1050='Master List'!$B$49,'Reported Performance Table'!$E1050='Master List'!$B$51,'Reported Performance Table'!$E1050='Master List'!$B$115,'Reported Performance Table'!$E1050='Master List'!$B$118,'Reported Performance Table'!$E1050='Master List'!$B$142)),"LUNA_Dimming","Dimming_Capability_and_Range"))</f>
        <v/>
      </c>
      <c r="M1050" s="100" t="e">
        <f>'Reported Performance Table'!#REF!</f>
        <v>#REF!</v>
      </c>
      <c r="N1050" s="100" t="e">
        <f>'Reported Performance Table'!#REF!</f>
        <v>#REF!</v>
      </c>
      <c r="O1050" s="100" t="e">
        <f>'Reported Performance Table'!#REF!</f>
        <v>#REF!</v>
      </c>
      <c r="P1050" t="str">
        <f t="shared" si="33"/>
        <v>No</v>
      </c>
    </row>
    <row r="1051" spans="1:16" x14ac:dyDescent="0.25">
      <c r="A1051" s="54">
        <v>1058</v>
      </c>
      <c r="B1051" s="55"/>
      <c r="D1051" s="21" t="e">
        <f>VLOOKUP('Reported Performance Table'!D1051,'Master List'!$B$22:$C$41,2,FALSE)</f>
        <v>#N/A</v>
      </c>
      <c r="E1051" t="e">
        <f>VLOOKUP('Reported Performance Table'!E1051,'Master List'!$B$45:$C$143,2,FALSE)</f>
        <v>#N/A</v>
      </c>
      <c r="F1051" t="e">
        <f>VLOOKUP('Reported Performance Table'!D1051,'Master List'!$B$22:$D$42,3,FALSE)</f>
        <v>#N/A</v>
      </c>
      <c r="G1051" s="92" t="e">
        <f>VLOOKUP('Reported Performance Table'!C1051,'Master List'!$B$11:$D$19,3,FALSE)</f>
        <v>#N/A</v>
      </c>
      <c r="H1051" t="e">
        <f t="shared" si="32"/>
        <v>#N/A</v>
      </c>
      <c r="I1051" t="e">
        <f>IF(VLOOKUP('Reported Performance Table'!E1051,'Master List'!$B$45:$D$143,3,FALSE)="","No",VLOOKUP('Reported Performance Table'!E1051,'Master List'!$B$45:$D$143,3,FALSE))</f>
        <v>#N/A</v>
      </c>
      <c r="J1051" s="164" t="str">
        <f>IF('Reported Performance Table'!E1051="","",
  IF('Reported Performance Table'!F1051="Yes",
   IF('Reported Performance Table'!G1051="Premium","Premium_LUNA_CCT","LUNA_CCT"),
   IF('Reported Performance Table'!C1051="Outdoor Luminaires",
    IF(OR('Reported Performance Table'!E1051="Fuel Pump Canopy Luminaires",'Reported Performance Table'!E1051="Sports Lighting"),
     IF('Reported Performance Table'!G1051="Premium","Premium_Sports_and_Fuel_Pump_CCT", "Sports_and_Fuel_Pump_CCT"),
     IF('Reported Performance Table'!G1051="Premium","Premium_Outdoor_CCT","Outdoor_CCT")),
    IF('Reported Performance Table'!G1051="Premium","Premium_CCT","Reported_CCT"))))</f>
        <v/>
      </c>
      <c r="K1051" t="str">
        <f>IF('Reported Performance Table'!E1051="","",IF(J1051="LUNA_CCT",VLOOKUP('Reported Performance Table'!E1051,'Master List'!$B$45:$E$143,4,FALSE),"Reported_BUG"))</f>
        <v/>
      </c>
      <c r="L1051" t="str">
        <f>IF('Reported Performance Table'!E1051="","",IF(AND('Reported Performance Table'!$F1051="Yes",OR('Reported Performance Table'!$E1051='Master List'!$B$45,'Reported Performance Table'!$E1051='Master List'!$B$46,'Reported Performance Table'!$E1051='Master List'!$B$47,'Reported Performance Table'!$E1051='Master List'!$B$49,'Reported Performance Table'!$E1051='Master List'!$B$51,'Reported Performance Table'!$E1051='Master List'!$B$115,'Reported Performance Table'!$E1051='Master List'!$B$118,'Reported Performance Table'!$E1051='Master List'!$B$142)),"LUNA_Dimming","Dimming_Capability_and_Range"))</f>
        <v/>
      </c>
      <c r="M1051" s="100" t="e">
        <f>'Reported Performance Table'!#REF!</f>
        <v>#REF!</v>
      </c>
      <c r="N1051" s="100" t="e">
        <f>'Reported Performance Table'!#REF!</f>
        <v>#REF!</v>
      </c>
      <c r="O1051" s="100" t="e">
        <f>'Reported Performance Table'!#REF!</f>
        <v>#REF!</v>
      </c>
      <c r="P1051" t="str">
        <f t="shared" si="33"/>
        <v>No</v>
      </c>
    </row>
    <row r="1052" spans="1:16" x14ac:dyDescent="0.25">
      <c r="A1052" s="54">
        <v>1059</v>
      </c>
      <c r="B1052" s="55"/>
      <c r="D1052" s="21" t="e">
        <f>VLOOKUP('Reported Performance Table'!D1052,'Master List'!$B$22:$C$41,2,FALSE)</f>
        <v>#N/A</v>
      </c>
      <c r="E1052" t="e">
        <f>VLOOKUP('Reported Performance Table'!E1052,'Master List'!$B$45:$C$143,2,FALSE)</f>
        <v>#N/A</v>
      </c>
      <c r="F1052" t="e">
        <f>VLOOKUP('Reported Performance Table'!D1052,'Master List'!$B$22:$D$42,3,FALSE)</f>
        <v>#N/A</v>
      </c>
      <c r="G1052" s="92" t="e">
        <f>VLOOKUP('Reported Performance Table'!C1052,'Master List'!$B$11:$D$19,3,FALSE)</f>
        <v>#N/A</v>
      </c>
      <c r="H1052" t="e">
        <f t="shared" si="32"/>
        <v>#N/A</v>
      </c>
      <c r="I1052" t="e">
        <f>IF(VLOOKUP('Reported Performance Table'!E1052,'Master List'!$B$45:$D$143,3,FALSE)="","No",VLOOKUP('Reported Performance Table'!E1052,'Master List'!$B$45:$D$143,3,FALSE))</f>
        <v>#N/A</v>
      </c>
      <c r="J1052" s="164" t="str">
        <f>IF('Reported Performance Table'!E1052="","",
  IF('Reported Performance Table'!F1052="Yes",
   IF('Reported Performance Table'!G1052="Premium","Premium_LUNA_CCT","LUNA_CCT"),
   IF('Reported Performance Table'!C1052="Outdoor Luminaires",
    IF(OR('Reported Performance Table'!E1052="Fuel Pump Canopy Luminaires",'Reported Performance Table'!E1052="Sports Lighting"),
     IF('Reported Performance Table'!G1052="Premium","Premium_Sports_and_Fuel_Pump_CCT", "Sports_and_Fuel_Pump_CCT"),
     IF('Reported Performance Table'!G1052="Premium","Premium_Outdoor_CCT","Outdoor_CCT")),
    IF('Reported Performance Table'!G1052="Premium","Premium_CCT","Reported_CCT"))))</f>
        <v/>
      </c>
      <c r="K1052" t="str">
        <f>IF('Reported Performance Table'!E1052="","",IF(J1052="LUNA_CCT",VLOOKUP('Reported Performance Table'!E1052,'Master List'!$B$45:$E$143,4,FALSE),"Reported_BUG"))</f>
        <v/>
      </c>
      <c r="L1052" t="str">
        <f>IF('Reported Performance Table'!E1052="","",IF(AND('Reported Performance Table'!$F1052="Yes",OR('Reported Performance Table'!$E1052='Master List'!$B$45,'Reported Performance Table'!$E1052='Master List'!$B$46,'Reported Performance Table'!$E1052='Master List'!$B$47,'Reported Performance Table'!$E1052='Master List'!$B$49,'Reported Performance Table'!$E1052='Master List'!$B$51,'Reported Performance Table'!$E1052='Master List'!$B$115,'Reported Performance Table'!$E1052='Master List'!$B$118,'Reported Performance Table'!$E1052='Master List'!$B$142)),"LUNA_Dimming","Dimming_Capability_and_Range"))</f>
        <v/>
      </c>
      <c r="M1052" s="100" t="e">
        <f>'Reported Performance Table'!#REF!</f>
        <v>#REF!</v>
      </c>
      <c r="N1052" s="100" t="e">
        <f>'Reported Performance Table'!#REF!</f>
        <v>#REF!</v>
      </c>
      <c r="O1052" s="100" t="e">
        <f>'Reported Performance Table'!#REF!</f>
        <v>#REF!</v>
      </c>
      <c r="P1052" t="str">
        <f t="shared" si="33"/>
        <v>No</v>
      </c>
    </row>
    <row r="1053" spans="1:16" x14ac:dyDescent="0.25">
      <c r="A1053" s="54">
        <v>1060</v>
      </c>
      <c r="B1053" s="55"/>
      <c r="D1053" s="21" t="e">
        <f>VLOOKUP('Reported Performance Table'!D1053,'Master List'!$B$22:$C$41,2,FALSE)</f>
        <v>#N/A</v>
      </c>
      <c r="E1053" t="e">
        <f>VLOOKUP('Reported Performance Table'!E1053,'Master List'!$B$45:$C$143,2,FALSE)</f>
        <v>#N/A</v>
      </c>
      <c r="F1053" t="e">
        <f>VLOOKUP('Reported Performance Table'!D1053,'Master List'!$B$22:$D$42,3,FALSE)</f>
        <v>#N/A</v>
      </c>
      <c r="G1053" s="92" t="e">
        <f>VLOOKUP('Reported Performance Table'!C1053,'Master List'!$B$11:$D$19,3,FALSE)</f>
        <v>#N/A</v>
      </c>
      <c r="H1053" t="e">
        <f t="shared" si="32"/>
        <v>#N/A</v>
      </c>
      <c r="I1053" t="e">
        <f>IF(VLOOKUP('Reported Performance Table'!E1053,'Master List'!$B$45:$D$143,3,FALSE)="","No",VLOOKUP('Reported Performance Table'!E1053,'Master List'!$B$45:$D$143,3,FALSE))</f>
        <v>#N/A</v>
      </c>
      <c r="J1053" s="164" t="str">
        <f>IF('Reported Performance Table'!E1053="","",
  IF('Reported Performance Table'!F1053="Yes",
   IF('Reported Performance Table'!G1053="Premium","Premium_LUNA_CCT","LUNA_CCT"),
   IF('Reported Performance Table'!C1053="Outdoor Luminaires",
    IF(OR('Reported Performance Table'!E1053="Fuel Pump Canopy Luminaires",'Reported Performance Table'!E1053="Sports Lighting"),
     IF('Reported Performance Table'!G1053="Premium","Premium_Sports_and_Fuel_Pump_CCT", "Sports_and_Fuel_Pump_CCT"),
     IF('Reported Performance Table'!G1053="Premium","Premium_Outdoor_CCT","Outdoor_CCT")),
    IF('Reported Performance Table'!G1053="Premium","Premium_CCT","Reported_CCT"))))</f>
        <v/>
      </c>
      <c r="K1053" t="str">
        <f>IF('Reported Performance Table'!E1053="","",IF(J1053="LUNA_CCT",VLOOKUP('Reported Performance Table'!E1053,'Master List'!$B$45:$E$143,4,FALSE),"Reported_BUG"))</f>
        <v/>
      </c>
      <c r="L1053" t="str">
        <f>IF('Reported Performance Table'!E1053="","",IF(AND('Reported Performance Table'!$F1053="Yes",OR('Reported Performance Table'!$E1053='Master List'!$B$45,'Reported Performance Table'!$E1053='Master List'!$B$46,'Reported Performance Table'!$E1053='Master List'!$B$47,'Reported Performance Table'!$E1053='Master List'!$B$49,'Reported Performance Table'!$E1053='Master List'!$B$51,'Reported Performance Table'!$E1053='Master List'!$B$115,'Reported Performance Table'!$E1053='Master List'!$B$118,'Reported Performance Table'!$E1053='Master List'!$B$142)),"LUNA_Dimming","Dimming_Capability_and_Range"))</f>
        <v/>
      </c>
      <c r="M1053" s="100" t="e">
        <f>'Reported Performance Table'!#REF!</f>
        <v>#REF!</v>
      </c>
      <c r="N1053" s="100" t="e">
        <f>'Reported Performance Table'!#REF!</f>
        <v>#REF!</v>
      </c>
      <c r="O1053" s="100" t="e">
        <f>'Reported Performance Table'!#REF!</f>
        <v>#REF!</v>
      </c>
      <c r="P1053" t="str">
        <f t="shared" si="33"/>
        <v>No</v>
      </c>
    </row>
    <row r="1054" spans="1:16" x14ac:dyDescent="0.25">
      <c r="A1054" s="54">
        <v>1061</v>
      </c>
      <c r="B1054" s="55"/>
      <c r="D1054" s="21" t="e">
        <f>VLOOKUP('Reported Performance Table'!D1054,'Master List'!$B$22:$C$41,2,FALSE)</f>
        <v>#N/A</v>
      </c>
      <c r="E1054" t="e">
        <f>VLOOKUP('Reported Performance Table'!E1054,'Master List'!$B$45:$C$143,2,FALSE)</f>
        <v>#N/A</v>
      </c>
      <c r="F1054" t="e">
        <f>VLOOKUP('Reported Performance Table'!D1054,'Master List'!$B$22:$D$42,3,FALSE)</f>
        <v>#N/A</v>
      </c>
      <c r="G1054" s="92" t="e">
        <f>VLOOKUP('Reported Performance Table'!C1054,'Master List'!$B$11:$D$19,3,FALSE)</f>
        <v>#N/A</v>
      </c>
      <c r="H1054" t="e">
        <f t="shared" si="32"/>
        <v>#N/A</v>
      </c>
      <c r="I1054" t="e">
        <f>IF(VLOOKUP('Reported Performance Table'!E1054,'Master List'!$B$45:$D$143,3,FALSE)="","No",VLOOKUP('Reported Performance Table'!E1054,'Master List'!$B$45:$D$143,3,FALSE))</f>
        <v>#N/A</v>
      </c>
      <c r="J1054" s="164" t="str">
        <f>IF('Reported Performance Table'!E1054="","",
  IF('Reported Performance Table'!F1054="Yes",
   IF('Reported Performance Table'!G1054="Premium","Premium_LUNA_CCT","LUNA_CCT"),
   IF('Reported Performance Table'!C1054="Outdoor Luminaires",
    IF(OR('Reported Performance Table'!E1054="Fuel Pump Canopy Luminaires",'Reported Performance Table'!E1054="Sports Lighting"),
     IF('Reported Performance Table'!G1054="Premium","Premium_Sports_and_Fuel_Pump_CCT", "Sports_and_Fuel_Pump_CCT"),
     IF('Reported Performance Table'!G1054="Premium","Premium_Outdoor_CCT","Outdoor_CCT")),
    IF('Reported Performance Table'!G1054="Premium","Premium_CCT","Reported_CCT"))))</f>
        <v/>
      </c>
      <c r="K1054" t="str">
        <f>IF('Reported Performance Table'!E1054="","",IF(J1054="LUNA_CCT",VLOOKUP('Reported Performance Table'!E1054,'Master List'!$B$45:$E$143,4,FALSE),"Reported_BUG"))</f>
        <v/>
      </c>
      <c r="L1054" t="str">
        <f>IF('Reported Performance Table'!E1054="","",IF(AND('Reported Performance Table'!$F1054="Yes",OR('Reported Performance Table'!$E1054='Master List'!$B$45,'Reported Performance Table'!$E1054='Master List'!$B$46,'Reported Performance Table'!$E1054='Master List'!$B$47,'Reported Performance Table'!$E1054='Master List'!$B$49,'Reported Performance Table'!$E1054='Master List'!$B$51,'Reported Performance Table'!$E1054='Master List'!$B$115,'Reported Performance Table'!$E1054='Master List'!$B$118,'Reported Performance Table'!$E1054='Master List'!$B$142)),"LUNA_Dimming","Dimming_Capability_and_Range"))</f>
        <v/>
      </c>
      <c r="M1054" s="100" t="e">
        <f>'Reported Performance Table'!#REF!</f>
        <v>#REF!</v>
      </c>
      <c r="N1054" s="100" t="e">
        <f>'Reported Performance Table'!#REF!</f>
        <v>#REF!</v>
      </c>
      <c r="O1054" s="100" t="e">
        <f>'Reported Performance Table'!#REF!</f>
        <v>#REF!</v>
      </c>
      <c r="P1054" t="str">
        <f t="shared" si="33"/>
        <v>No</v>
      </c>
    </row>
    <row r="1055" spans="1:16" x14ac:dyDescent="0.25">
      <c r="A1055" s="54">
        <v>1062</v>
      </c>
      <c r="B1055" s="55"/>
      <c r="D1055" s="21" t="e">
        <f>VLOOKUP('Reported Performance Table'!D1055,'Master List'!$B$22:$C$41,2,FALSE)</f>
        <v>#N/A</v>
      </c>
      <c r="E1055" t="e">
        <f>VLOOKUP('Reported Performance Table'!E1055,'Master List'!$B$45:$C$143,2,FALSE)</f>
        <v>#N/A</v>
      </c>
      <c r="F1055" t="e">
        <f>VLOOKUP('Reported Performance Table'!D1055,'Master List'!$B$22:$D$42,3,FALSE)</f>
        <v>#N/A</v>
      </c>
      <c r="G1055" s="92" t="e">
        <f>VLOOKUP('Reported Performance Table'!C1055,'Master List'!$B$11:$D$19,3,FALSE)</f>
        <v>#N/A</v>
      </c>
      <c r="H1055" t="e">
        <f t="shared" si="32"/>
        <v>#N/A</v>
      </c>
      <c r="I1055" t="e">
        <f>IF(VLOOKUP('Reported Performance Table'!E1055,'Master List'!$B$45:$D$143,3,FALSE)="","No",VLOOKUP('Reported Performance Table'!E1055,'Master List'!$B$45:$D$143,3,FALSE))</f>
        <v>#N/A</v>
      </c>
      <c r="J1055" s="164" t="str">
        <f>IF('Reported Performance Table'!E1055="","",
  IF('Reported Performance Table'!F1055="Yes",
   IF('Reported Performance Table'!G1055="Premium","Premium_LUNA_CCT","LUNA_CCT"),
   IF('Reported Performance Table'!C1055="Outdoor Luminaires",
    IF(OR('Reported Performance Table'!E1055="Fuel Pump Canopy Luminaires",'Reported Performance Table'!E1055="Sports Lighting"),
     IF('Reported Performance Table'!G1055="Premium","Premium_Sports_and_Fuel_Pump_CCT", "Sports_and_Fuel_Pump_CCT"),
     IF('Reported Performance Table'!G1055="Premium","Premium_Outdoor_CCT","Outdoor_CCT")),
    IF('Reported Performance Table'!G1055="Premium","Premium_CCT","Reported_CCT"))))</f>
        <v/>
      </c>
      <c r="K1055" t="str">
        <f>IF('Reported Performance Table'!E1055="","",IF(J1055="LUNA_CCT",VLOOKUP('Reported Performance Table'!E1055,'Master List'!$B$45:$E$143,4,FALSE),"Reported_BUG"))</f>
        <v/>
      </c>
      <c r="L1055" t="str">
        <f>IF('Reported Performance Table'!E1055="","",IF(AND('Reported Performance Table'!$F1055="Yes",OR('Reported Performance Table'!$E1055='Master List'!$B$45,'Reported Performance Table'!$E1055='Master List'!$B$46,'Reported Performance Table'!$E1055='Master List'!$B$47,'Reported Performance Table'!$E1055='Master List'!$B$49,'Reported Performance Table'!$E1055='Master List'!$B$51,'Reported Performance Table'!$E1055='Master List'!$B$115,'Reported Performance Table'!$E1055='Master List'!$B$118,'Reported Performance Table'!$E1055='Master List'!$B$142)),"LUNA_Dimming","Dimming_Capability_and_Range"))</f>
        <v/>
      </c>
      <c r="M1055" s="100" t="e">
        <f>'Reported Performance Table'!#REF!</f>
        <v>#REF!</v>
      </c>
      <c r="N1055" s="100" t="e">
        <f>'Reported Performance Table'!#REF!</f>
        <v>#REF!</v>
      </c>
      <c r="O1055" s="100" t="e">
        <f>'Reported Performance Table'!#REF!</f>
        <v>#REF!</v>
      </c>
      <c r="P1055" t="str">
        <f t="shared" si="33"/>
        <v>No</v>
      </c>
    </row>
    <row r="1056" spans="1:16" x14ac:dyDescent="0.25">
      <c r="A1056" s="54">
        <v>1063</v>
      </c>
      <c r="B1056" s="55"/>
      <c r="D1056" s="21" t="e">
        <f>VLOOKUP('Reported Performance Table'!D1056,'Master List'!$B$22:$C$41,2,FALSE)</f>
        <v>#N/A</v>
      </c>
      <c r="E1056" t="e">
        <f>VLOOKUP('Reported Performance Table'!E1056,'Master List'!$B$45:$C$143,2,FALSE)</f>
        <v>#N/A</v>
      </c>
      <c r="F1056" t="e">
        <f>VLOOKUP('Reported Performance Table'!D1056,'Master List'!$B$22:$D$42,3,FALSE)</f>
        <v>#N/A</v>
      </c>
      <c r="G1056" s="92" t="e">
        <f>VLOOKUP('Reported Performance Table'!C1056,'Master List'!$B$11:$D$19,3,FALSE)</f>
        <v>#N/A</v>
      </c>
      <c r="H1056" t="e">
        <f t="shared" si="32"/>
        <v>#N/A</v>
      </c>
      <c r="I1056" t="e">
        <f>IF(VLOOKUP('Reported Performance Table'!E1056,'Master List'!$B$45:$D$143,3,FALSE)="","No",VLOOKUP('Reported Performance Table'!E1056,'Master List'!$B$45:$D$143,3,FALSE))</f>
        <v>#N/A</v>
      </c>
      <c r="J1056" s="164" t="str">
        <f>IF('Reported Performance Table'!E1056="","",
  IF('Reported Performance Table'!F1056="Yes",
   IF('Reported Performance Table'!G1056="Premium","Premium_LUNA_CCT","LUNA_CCT"),
   IF('Reported Performance Table'!C1056="Outdoor Luminaires",
    IF(OR('Reported Performance Table'!E1056="Fuel Pump Canopy Luminaires",'Reported Performance Table'!E1056="Sports Lighting"),
     IF('Reported Performance Table'!G1056="Premium","Premium_Sports_and_Fuel_Pump_CCT", "Sports_and_Fuel_Pump_CCT"),
     IF('Reported Performance Table'!G1056="Premium","Premium_Outdoor_CCT","Outdoor_CCT")),
    IF('Reported Performance Table'!G1056="Premium","Premium_CCT","Reported_CCT"))))</f>
        <v/>
      </c>
      <c r="K1056" t="str">
        <f>IF('Reported Performance Table'!E1056="","",IF(J1056="LUNA_CCT",VLOOKUP('Reported Performance Table'!E1056,'Master List'!$B$45:$E$143,4,FALSE),"Reported_BUG"))</f>
        <v/>
      </c>
      <c r="L1056" t="str">
        <f>IF('Reported Performance Table'!E1056="","",IF(AND('Reported Performance Table'!$F1056="Yes",OR('Reported Performance Table'!$E1056='Master List'!$B$45,'Reported Performance Table'!$E1056='Master List'!$B$46,'Reported Performance Table'!$E1056='Master List'!$B$47,'Reported Performance Table'!$E1056='Master List'!$B$49,'Reported Performance Table'!$E1056='Master List'!$B$51,'Reported Performance Table'!$E1056='Master List'!$B$115,'Reported Performance Table'!$E1056='Master List'!$B$118,'Reported Performance Table'!$E1056='Master List'!$B$142)),"LUNA_Dimming","Dimming_Capability_and_Range"))</f>
        <v/>
      </c>
      <c r="M1056" s="100" t="e">
        <f>'Reported Performance Table'!#REF!</f>
        <v>#REF!</v>
      </c>
      <c r="N1056" s="100" t="e">
        <f>'Reported Performance Table'!#REF!</f>
        <v>#REF!</v>
      </c>
      <c r="O1056" s="100" t="e">
        <f>'Reported Performance Table'!#REF!</f>
        <v>#REF!</v>
      </c>
      <c r="P1056" t="str">
        <f t="shared" si="33"/>
        <v>No</v>
      </c>
    </row>
    <row r="1057" spans="1:16" x14ac:dyDescent="0.25">
      <c r="A1057" s="54">
        <v>1064</v>
      </c>
      <c r="B1057" s="55"/>
      <c r="D1057" s="21" t="e">
        <f>VLOOKUP('Reported Performance Table'!D1057,'Master List'!$B$22:$C$41,2,FALSE)</f>
        <v>#N/A</v>
      </c>
      <c r="E1057" t="e">
        <f>VLOOKUP('Reported Performance Table'!E1057,'Master List'!$B$45:$C$143,2,FALSE)</f>
        <v>#N/A</v>
      </c>
      <c r="F1057" t="e">
        <f>VLOOKUP('Reported Performance Table'!D1057,'Master List'!$B$22:$D$42,3,FALSE)</f>
        <v>#N/A</v>
      </c>
      <c r="G1057" s="92" t="e">
        <f>VLOOKUP('Reported Performance Table'!C1057,'Master List'!$B$11:$D$19,3,FALSE)</f>
        <v>#N/A</v>
      </c>
      <c r="H1057" t="e">
        <f t="shared" si="32"/>
        <v>#N/A</v>
      </c>
      <c r="I1057" t="e">
        <f>IF(VLOOKUP('Reported Performance Table'!E1057,'Master List'!$B$45:$D$143,3,FALSE)="","No",VLOOKUP('Reported Performance Table'!E1057,'Master List'!$B$45:$D$143,3,FALSE))</f>
        <v>#N/A</v>
      </c>
      <c r="J1057" s="164" t="str">
        <f>IF('Reported Performance Table'!E1057="","",
  IF('Reported Performance Table'!F1057="Yes",
   IF('Reported Performance Table'!G1057="Premium","Premium_LUNA_CCT","LUNA_CCT"),
   IF('Reported Performance Table'!C1057="Outdoor Luminaires",
    IF(OR('Reported Performance Table'!E1057="Fuel Pump Canopy Luminaires",'Reported Performance Table'!E1057="Sports Lighting"),
     IF('Reported Performance Table'!G1057="Premium","Premium_Sports_and_Fuel_Pump_CCT", "Sports_and_Fuel_Pump_CCT"),
     IF('Reported Performance Table'!G1057="Premium","Premium_Outdoor_CCT","Outdoor_CCT")),
    IF('Reported Performance Table'!G1057="Premium","Premium_CCT","Reported_CCT"))))</f>
        <v/>
      </c>
      <c r="K1057" t="str">
        <f>IF('Reported Performance Table'!E1057="","",IF(J1057="LUNA_CCT",VLOOKUP('Reported Performance Table'!E1057,'Master List'!$B$45:$E$143,4,FALSE),"Reported_BUG"))</f>
        <v/>
      </c>
      <c r="L1057" t="str">
        <f>IF('Reported Performance Table'!E1057="","",IF(AND('Reported Performance Table'!$F1057="Yes",OR('Reported Performance Table'!$E1057='Master List'!$B$45,'Reported Performance Table'!$E1057='Master List'!$B$46,'Reported Performance Table'!$E1057='Master List'!$B$47,'Reported Performance Table'!$E1057='Master List'!$B$49,'Reported Performance Table'!$E1057='Master List'!$B$51,'Reported Performance Table'!$E1057='Master List'!$B$115,'Reported Performance Table'!$E1057='Master List'!$B$118,'Reported Performance Table'!$E1057='Master List'!$B$142)),"LUNA_Dimming","Dimming_Capability_and_Range"))</f>
        <v/>
      </c>
      <c r="M1057" s="100" t="e">
        <f>'Reported Performance Table'!#REF!</f>
        <v>#REF!</v>
      </c>
      <c r="N1057" s="100" t="e">
        <f>'Reported Performance Table'!#REF!</f>
        <v>#REF!</v>
      </c>
      <c r="O1057" s="100" t="e">
        <f>'Reported Performance Table'!#REF!</f>
        <v>#REF!</v>
      </c>
      <c r="P1057" t="str">
        <f t="shared" si="33"/>
        <v>No</v>
      </c>
    </row>
    <row r="1058" spans="1:16" x14ac:dyDescent="0.25">
      <c r="A1058" s="54">
        <v>1065</v>
      </c>
      <c r="B1058" s="55"/>
      <c r="D1058" s="21" t="e">
        <f>VLOOKUP('Reported Performance Table'!D1058,'Master List'!$B$22:$C$41,2,FALSE)</f>
        <v>#N/A</v>
      </c>
      <c r="E1058" t="e">
        <f>VLOOKUP('Reported Performance Table'!E1058,'Master List'!$B$45:$C$143,2,FALSE)</f>
        <v>#N/A</v>
      </c>
      <c r="F1058" t="e">
        <f>VLOOKUP('Reported Performance Table'!D1058,'Master List'!$B$22:$D$42,3,FALSE)</f>
        <v>#N/A</v>
      </c>
      <c r="G1058" s="92" t="e">
        <f>VLOOKUP('Reported Performance Table'!C1058,'Master List'!$B$11:$D$19,3,FALSE)</f>
        <v>#N/A</v>
      </c>
      <c r="H1058" t="e">
        <f t="shared" si="32"/>
        <v>#N/A</v>
      </c>
      <c r="I1058" t="e">
        <f>IF(VLOOKUP('Reported Performance Table'!E1058,'Master List'!$B$45:$D$143,3,FALSE)="","No",VLOOKUP('Reported Performance Table'!E1058,'Master List'!$B$45:$D$143,3,FALSE))</f>
        <v>#N/A</v>
      </c>
      <c r="J1058" s="164" t="str">
        <f>IF('Reported Performance Table'!E1058="","",
  IF('Reported Performance Table'!F1058="Yes",
   IF('Reported Performance Table'!G1058="Premium","Premium_LUNA_CCT","LUNA_CCT"),
   IF('Reported Performance Table'!C1058="Outdoor Luminaires",
    IF(OR('Reported Performance Table'!E1058="Fuel Pump Canopy Luminaires",'Reported Performance Table'!E1058="Sports Lighting"),
     IF('Reported Performance Table'!G1058="Premium","Premium_Sports_and_Fuel_Pump_CCT", "Sports_and_Fuel_Pump_CCT"),
     IF('Reported Performance Table'!G1058="Premium","Premium_Outdoor_CCT","Outdoor_CCT")),
    IF('Reported Performance Table'!G1058="Premium","Premium_CCT","Reported_CCT"))))</f>
        <v/>
      </c>
      <c r="K1058" t="str">
        <f>IF('Reported Performance Table'!E1058="","",IF(J1058="LUNA_CCT",VLOOKUP('Reported Performance Table'!E1058,'Master List'!$B$45:$E$143,4,FALSE),"Reported_BUG"))</f>
        <v/>
      </c>
      <c r="L1058" t="str">
        <f>IF('Reported Performance Table'!E1058="","",IF(AND('Reported Performance Table'!$F1058="Yes",OR('Reported Performance Table'!$E1058='Master List'!$B$45,'Reported Performance Table'!$E1058='Master List'!$B$46,'Reported Performance Table'!$E1058='Master List'!$B$47,'Reported Performance Table'!$E1058='Master List'!$B$49,'Reported Performance Table'!$E1058='Master List'!$B$51,'Reported Performance Table'!$E1058='Master List'!$B$115,'Reported Performance Table'!$E1058='Master List'!$B$118,'Reported Performance Table'!$E1058='Master List'!$B$142)),"LUNA_Dimming","Dimming_Capability_and_Range"))</f>
        <v/>
      </c>
      <c r="M1058" s="100" t="e">
        <f>'Reported Performance Table'!#REF!</f>
        <v>#REF!</v>
      </c>
      <c r="N1058" s="100" t="e">
        <f>'Reported Performance Table'!#REF!</f>
        <v>#REF!</v>
      </c>
      <c r="O1058" s="100" t="e">
        <f>'Reported Performance Table'!#REF!</f>
        <v>#REF!</v>
      </c>
      <c r="P1058" t="str">
        <f t="shared" si="33"/>
        <v>No</v>
      </c>
    </row>
    <row r="1059" spans="1:16" x14ac:dyDescent="0.25">
      <c r="A1059" s="54">
        <v>1066</v>
      </c>
      <c r="B1059" s="55"/>
      <c r="D1059" s="21" t="e">
        <f>VLOOKUP('Reported Performance Table'!D1059,'Master List'!$B$22:$C$41,2,FALSE)</f>
        <v>#N/A</v>
      </c>
      <c r="E1059" t="e">
        <f>VLOOKUP('Reported Performance Table'!E1059,'Master List'!$B$45:$C$143,2,FALSE)</f>
        <v>#N/A</v>
      </c>
      <c r="F1059" t="e">
        <f>VLOOKUP('Reported Performance Table'!D1059,'Master List'!$B$22:$D$42,3,FALSE)</f>
        <v>#N/A</v>
      </c>
      <c r="G1059" s="92" t="e">
        <f>VLOOKUP('Reported Performance Table'!C1059,'Master List'!$B$11:$D$19,3,FALSE)</f>
        <v>#N/A</v>
      </c>
      <c r="H1059" t="e">
        <f t="shared" si="32"/>
        <v>#N/A</v>
      </c>
      <c r="I1059" t="e">
        <f>IF(VLOOKUP('Reported Performance Table'!E1059,'Master List'!$B$45:$D$143,3,FALSE)="","No",VLOOKUP('Reported Performance Table'!E1059,'Master List'!$B$45:$D$143,3,FALSE))</f>
        <v>#N/A</v>
      </c>
      <c r="J1059" s="164" t="str">
        <f>IF('Reported Performance Table'!E1059="","",
  IF('Reported Performance Table'!F1059="Yes",
   IF('Reported Performance Table'!G1059="Premium","Premium_LUNA_CCT","LUNA_CCT"),
   IF('Reported Performance Table'!C1059="Outdoor Luminaires",
    IF(OR('Reported Performance Table'!E1059="Fuel Pump Canopy Luminaires",'Reported Performance Table'!E1059="Sports Lighting"),
     IF('Reported Performance Table'!G1059="Premium","Premium_Sports_and_Fuel_Pump_CCT", "Sports_and_Fuel_Pump_CCT"),
     IF('Reported Performance Table'!G1059="Premium","Premium_Outdoor_CCT","Outdoor_CCT")),
    IF('Reported Performance Table'!G1059="Premium","Premium_CCT","Reported_CCT"))))</f>
        <v/>
      </c>
      <c r="K1059" t="str">
        <f>IF('Reported Performance Table'!E1059="","",IF(J1059="LUNA_CCT",VLOOKUP('Reported Performance Table'!E1059,'Master List'!$B$45:$E$143,4,FALSE),"Reported_BUG"))</f>
        <v/>
      </c>
      <c r="L1059" t="str">
        <f>IF('Reported Performance Table'!E1059="","",IF(AND('Reported Performance Table'!$F1059="Yes",OR('Reported Performance Table'!$E1059='Master List'!$B$45,'Reported Performance Table'!$E1059='Master List'!$B$46,'Reported Performance Table'!$E1059='Master List'!$B$47,'Reported Performance Table'!$E1059='Master List'!$B$49,'Reported Performance Table'!$E1059='Master List'!$B$51,'Reported Performance Table'!$E1059='Master List'!$B$115,'Reported Performance Table'!$E1059='Master List'!$B$118,'Reported Performance Table'!$E1059='Master List'!$B$142)),"LUNA_Dimming","Dimming_Capability_and_Range"))</f>
        <v/>
      </c>
      <c r="M1059" s="100" t="e">
        <f>'Reported Performance Table'!#REF!</f>
        <v>#REF!</v>
      </c>
      <c r="N1059" s="100" t="e">
        <f>'Reported Performance Table'!#REF!</f>
        <v>#REF!</v>
      </c>
      <c r="O1059" s="100" t="e">
        <f>'Reported Performance Table'!#REF!</f>
        <v>#REF!</v>
      </c>
      <c r="P1059" t="str">
        <f t="shared" si="33"/>
        <v>No</v>
      </c>
    </row>
    <row r="1060" spans="1:16" x14ac:dyDescent="0.25">
      <c r="A1060" s="54">
        <v>1067</v>
      </c>
      <c r="B1060" s="55"/>
      <c r="D1060" s="21" t="e">
        <f>VLOOKUP('Reported Performance Table'!D1060,'Master List'!$B$22:$C$41,2,FALSE)</f>
        <v>#N/A</v>
      </c>
      <c r="E1060" t="e">
        <f>VLOOKUP('Reported Performance Table'!E1060,'Master List'!$B$45:$C$143,2,FALSE)</f>
        <v>#N/A</v>
      </c>
      <c r="F1060" t="e">
        <f>VLOOKUP('Reported Performance Table'!D1060,'Master List'!$B$22:$D$42,3,FALSE)</f>
        <v>#N/A</v>
      </c>
      <c r="G1060" s="92" t="e">
        <f>VLOOKUP('Reported Performance Table'!C1060,'Master List'!$B$11:$D$19,3,FALSE)</f>
        <v>#N/A</v>
      </c>
      <c r="H1060" t="e">
        <f t="shared" si="32"/>
        <v>#N/A</v>
      </c>
      <c r="I1060" t="e">
        <f>IF(VLOOKUP('Reported Performance Table'!E1060,'Master List'!$B$45:$D$143,3,FALSE)="","No",VLOOKUP('Reported Performance Table'!E1060,'Master List'!$B$45:$D$143,3,FALSE))</f>
        <v>#N/A</v>
      </c>
      <c r="J1060" s="164" t="str">
        <f>IF('Reported Performance Table'!E1060="","",
  IF('Reported Performance Table'!F1060="Yes",
   IF('Reported Performance Table'!G1060="Premium","Premium_LUNA_CCT","LUNA_CCT"),
   IF('Reported Performance Table'!C1060="Outdoor Luminaires",
    IF(OR('Reported Performance Table'!E1060="Fuel Pump Canopy Luminaires",'Reported Performance Table'!E1060="Sports Lighting"),
     IF('Reported Performance Table'!G1060="Premium","Premium_Sports_and_Fuel_Pump_CCT", "Sports_and_Fuel_Pump_CCT"),
     IF('Reported Performance Table'!G1060="Premium","Premium_Outdoor_CCT","Outdoor_CCT")),
    IF('Reported Performance Table'!G1060="Premium","Premium_CCT","Reported_CCT"))))</f>
        <v/>
      </c>
      <c r="K1060" t="str">
        <f>IF('Reported Performance Table'!E1060="","",IF(J1060="LUNA_CCT",VLOOKUP('Reported Performance Table'!E1060,'Master List'!$B$45:$E$143,4,FALSE),"Reported_BUG"))</f>
        <v/>
      </c>
      <c r="L1060" t="str">
        <f>IF('Reported Performance Table'!E1060="","",IF(AND('Reported Performance Table'!$F1060="Yes",OR('Reported Performance Table'!$E1060='Master List'!$B$45,'Reported Performance Table'!$E1060='Master List'!$B$46,'Reported Performance Table'!$E1060='Master List'!$B$47,'Reported Performance Table'!$E1060='Master List'!$B$49,'Reported Performance Table'!$E1060='Master List'!$B$51,'Reported Performance Table'!$E1060='Master List'!$B$115,'Reported Performance Table'!$E1060='Master List'!$B$118,'Reported Performance Table'!$E1060='Master List'!$B$142)),"LUNA_Dimming","Dimming_Capability_and_Range"))</f>
        <v/>
      </c>
      <c r="M1060" s="100" t="e">
        <f>'Reported Performance Table'!#REF!</f>
        <v>#REF!</v>
      </c>
      <c r="N1060" s="100" t="e">
        <f>'Reported Performance Table'!#REF!</f>
        <v>#REF!</v>
      </c>
      <c r="O1060" s="100" t="e">
        <f>'Reported Performance Table'!#REF!</f>
        <v>#REF!</v>
      </c>
      <c r="P1060" t="str">
        <f t="shared" si="33"/>
        <v>No</v>
      </c>
    </row>
    <row r="1061" spans="1:16" x14ac:dyDescent="0.25">
      <c r="A1061" s="54">
        <v>1068</v>
      </c>
      <c r="B1061" s="55"/>
      <c r="D1061" s="21" t="e">
        <f>VLOOKUP('Reported Performance Table'!D1061,'Master List'!$B$22:$C$41,2,FALSE)</f>
        <v>#N/A</v>
      </c>
      <c r="E1061" t="e">
        <f>VLOOKUP('Reported Performance Table'!E1061,'Master List'!$B$45:$C$143,2,FALSE)</f>
        <v>#N/A</v>
      </c>
      <c r="F1061" t="e">
        <f>VLOOKUP('Reported Performance Table'!D1061,'Master List'!$B$22:$D$42,3,FALSE)</f>
        <v>#N/A</v>
      </c>
      <c r="G1061" s="92" t="e">
        <f>VLOOKUP('Reported Performance Table'!C1061,'Master List'!$B$11:$D$19,3,FALSE)</f>
        <v>#N/A</v>
      </c>
      <c r="H1061" t="e">
        <f t="shared" si="32"/>
        <v>#N/A</v>
      </c>
      <c r="I1061" t="e">
        <f>IF(VLOOKUP('Reported Performance Table'!E1061,'Master List'!$B$45:$D$143,3,FALSE)="","No",VLOOKUP('Reported Performance Table'!E1061,'Master List'!$B$45:$D$143,3,FALSE))</f>
        <v>#N/A</v>
      </c>
      <c r="J1061" s="164" t="str">
        <f>IF('Reported Performance Table'!E1061="","",
  IF('Reported Performance Table'!F1061="Yes",
   IF('Reported Performance Table'!G1061="Premium","Premium_LUNA_CCT","LUNA_CCT"),
   IF('Reported Performance Table'!C1061="Outdoor Luminaires",
    IF(OR('Reported Performance Table'!E1061="Fuel Pump Canopy Luminaires",'Reported Performance Table'!E1061="Sports Lighting"),
     IF('Reported Performance Table'!G1061="Premium","Premium_Sports_and_Fuel_Pump_CCT", "Sports_and_Fuel_Pump_CCT"),
     IF('Reported Performance Table'!G1061="Premium","Premium_Outdoor_CCT","Outdoor_CCT")),
    IF('Reported Performance Table'!G1061="Premium","Premium_CCT","Reported_CCT"))))</f>
        <v/>
      </c>
      <c r="K1061" t="str">
        <f>IF('Reported Performance Table'!E1061="","",IF(J1061="LUNA_CCT",VLOOKUP('Reported Performance Table'!E1061,'Master List'!$B$45:$E$143,4,FALSE),"Reported_BUG"))</f>
        <v/>
      </c>
      <c r="L1061" t="str">
        <f>IF('Reported Performance Table'!E1061="","",IF(AND('Reported Performance Table'!$F1061="Yes",OR('Reported Performance Table'!$E1061='Master List'!$B$45,'Reported Performance Table'!$E1061='Master List'!$B$46,'Reported Performance Table'!$E1061='Master List'!$B$47,'Reported Performance Table'!$E1061='Master List'!$B$49,'Reported Performance Table'!$E1061='Master List'!$B$51,'Reported Performance Table'!$E1061='Master List'!$B$115,'Reported Performance Table'!$E1061='Master List'!$B$118,'Reported Performance Table'!$E1061='Master List'!$B$142)),"LUNA_Dimming","Dimming_Capability_and_Range"))</f>
        <v/>
      </c>
      <c r="M1061" s="100" t="e">
        <f>'Reported Performance Table'!#REF!</f>
        <v>#REF!</v>
      </c>
      <c r="N1061" s="100" t="e">
        <f>'Reported Performance Table'!#REF!</f>
        <v>#REF!</v>
      </c>
      <c r="O1061" s="100" t="e">
        <f>'Reported Performance Table'!#REF!</f>
        <v>#REF!</v>
      </c>
      <c r="P1061" t="str">
        <f t="shared" si="33"/>
        <v>No</v>
      </c>
    </row>
    <row r="1062" spans="1:16" x14ac:dyDescent="0.25">
      <c r="A1062" s="54">
        <v>1069</v>
      </c>
      <c r="B1062" s="55"/>
      <c r="D1062" s="21" t="e">
        <f>VLOOKUP('Reported Performance Table'!D1062,'Master List'!$B$22:$C$41,2,FALSE)</f>
        <v>#N/A</v>
      </c>
      <c r="E1062" t="e">
        <f>VLOOKUP('Reported Performance Table'!E1062,'Master List'!$B$45:$C$143,2,FALSE)</f>
        <v>#N/A</v>
      </c>
      <c r="F1062" t="e">
        <f>VLOOKUP('Reported Performance Table'!D1062,'Master List'!$B$22:$D$42,3,FALSE)</f>
        <v>#N/A</v>
      </c>
      <c r="G1062" s="92" t="e">
        <f>VLOOKUP('Reported Performance Table'!C1062,'Master List'!$B$11:$D$19,3,FALSE)</f>
        <v>#N/A</v>
      </c>
      <c r="H1062" t="e">
        <f t="shared" si="32"/>
        <v>#N/A</v>
      </c>
      <c r="I1062" t="e">
        <f>IF(VLOOKUP('Reported Performance Table'!E1062,'Master List'!$B$45:$D$143,3,FALSE)="","No",VLOOKUP('Reported Performance Table'!E1062,'Master List'!$B$45:$D$143,3,FALSE))</f>
        <v>#N/A</v>
      </c>
      <c r="J1062" s="164" t="str">
        <f>IF('Reported Performance Table'!E1062="","",
  IF('Reported Performance Table'!F1062="Yes",
   IF('Reported Performance Table'!G1062="Premium","Premium_LUNA_CCT","LUNA_CCT"),
   IF('Reported Performance Table'!C1062="Outdoor Luminaires",
    IF(OR('Reported Performance Table'!E1062="Fuel Pump Canopy Luminaires",'Reported Performance Table'!E1062="Sports Lighting"),
     IF('Reported Performance Table'!G1062="Premium","Premium_Sports_and_Fuel_Pump_CCT", "Sports_and_Fuel_Pump_CCT"),
     IF('Reported Performance Table'!G1062="Premium","Premium_Outdoor_CCT","Outdoor_CCT")),
    IF('Reported Performance Table'!G1062="Premium","Premium_CCT","Reported_CCT"))))</f>
        <v/>
      </c>
      <c r="K1062" t="str">
        <f>IF('Reported Performance Table'!E1062="","",IF(J1062="LUNA_CCT",VLOOKUP('Reported Performance Table'!E1062,'Master List'!$B$45:$E$143,4,FALSE),"Reported_BUG"))</f>
        <v/>
      </c>
      <c r="L1062" t="str">
        <f>IF('Reported Performance Table'!E1062="","",IF(AND('Reported Performance Table'!$F1062="Yes",OR('Reported Performance Table'!$E1062='Master List'!$B$45,'Reported Performance Table'!$E1062='Master List'!$B$46,'Reported Performance Table'!$E1062='Master List'!$B$47,'Reported Performance Table'!$E1062='Master List'!$B$49,'Reported Performance Table'!$E1062='Master List'!$B$51,'Reported Performance Table'!$E1062='Master List'!$B$115,'Reported Performance Table'!$E1062='Master List'!$B$118,'Reported Performance Table'!$E1062='Master List'!$B$142)),"LUNA_Dimming","Dimming_Capability_and_Range"))</f>
        <v/>
      </c>
      <c r="M1062" s="100" t="e">
        <f>'Reported Performance Table'!#REF!</f>
        <v>#REF!</v>
      </c>
      <c r="N1062" s="100" t="e">
        <f>'Reported Performance Table'!#REF!</f>
        <v>#REF!</v>
      </c>
      <c r="O1062" s="100" t="e">
        <f>'Reported Performance Table'!#REF!</f>
        <v>#REF!</v>
      </c>
      <c r="P1062" t="str">
        <f t="shared" si="33"/>
        <v>No</v>
      </c>
    </row>
    <row r="1063" spans="1:16" x14ac:dyDescent="0.25">
      <c r="A1063" s="54">
        <v>1070</v>
      </c>
      <c r="B1063" s="55"/>
      <c r="D1063" s="21" t="e">
        <f>VLOOKUP('Reported Performance Table'!D1063,'Master List'!$B$22:$C$41,2,FALSE)</f>
        <v>#N/A</v>
      </c>
      <c r="E1063" t="e">
        <f>VLOOKUP('Reported Performance Table'!E1063,'Master List'!$B$45:$C$143,2,FALSE)</f>
        <v>#N/A</v>
      </c>
      <c r="F1063" t="e">
        <f>VLOOKUP('Reported Performance Table'!D1063,'Master List'!$B$22:$D$42,3,FALSE)</f>
        <v>#N/A</v>
      </c>
      <c r="G1063" s="92" t="e">
        <f>VLOOKUP('Reported Performance Table'!C1063,'Master List'!$B$11:$D$19,3,FALSE)</f>
        <v>#N/A</v>
      </c>
      <c r="H1063" t="e">
        <f t="shared" si="32"/>
        <v>#N/A</v>
      </c>
      <c r="I1063" t="e">
        <f>IF(VLOOKUP('Reported Performance Table'!E1063,'Master List'!$B$45:$D$143,3,FALSE)="","No",VLOOKUP('Reported Performance Table'!E1063,'Master List'!$B$45:$D$143,3,FALSE))</f>
        <v>#N/A</v>
      </c>
      <c r="J1063" s="164" t="str">
        <f>IF('Reported Performance Table'!E1063="","",
  IF('Reported Performance Table'!F1063="Yes",
   IF('Reported Performance Table'!G1063="Premium","Premium_LUNA_CCT","LUNA_CCT"),
   IF('Reported Performance Table'!C1063="Outdoor Luminaires",
    IF(OR('Reported Performance Table'!E1063="Fuel Pump Canopy Luminaires",'Reported Performance Table'!E1063="Sports Lighting"),
     IF('Reported Performance Table'!G1063="Premium","Premium_Sports_and_Fuel_Pump_CCT", "Sports_and_Fuel_Pump_CCT"),
     IF('Reported Performance Table'!G1063="Premium","Premium_Outdoor_CCT","Outdoor_CCT")),
    IF('Reported Performance Table'!G1063="Premium","Premium_CCT","Reported_CCT"))))</f>
        <v/>
      </c>
      <c r="K1063" t="str">
        <f>IF('Reported Performance Table'!E1063="","",IF(J1063="LUNA_CCT",VLOOKUP('Reported Performance Table'!E1063,'Master List'!$B$45:$E$143,4,FALSE),"Reported_BUG"))</f>
        <v/>
      </c>
      <c r="L1063" t="str">
        <f>IF('Reported Performance Table'!E1063="","",IF(AND('Reported Performance Table'!$F1063="Yes",OR('Reported Performance Table'!$E1063='Master List'!$B$45,'Reported Performance Table'!$E1063='Master List'!$B$46,'Reported Performance Table'!$E1063='Master List'!$B$47,'Reported Performance Table'!$E1063='Master List'!$B$49,'Reported Performance Table'!$E1063='Master List'!$B$51,'Reported Performance Table'!$E1063='Master List'!$B$115,'Reported Performance Table'!$E1063='Master List'!$B$118,'Reported Performance Table'!$E1063='Master List'!$B$142)),"LUNA_Dimming","Dimming_Capability_and_Range"))</f>
        <v/>
      </c>
      <c r="M1063" s="100" t="e">
        <f>'Reported Performance Table'!#REF!</f>
        <v>#REF!</v>
      </c>
      <c r="N1063" s="100" t="e">
        <f>'Reported Performance Table'!#REF!</f>
        <v>#REF!</v>
      </c>
      <c r="O1063" s="100" t="e">
        <f>'Reported Performance Table'!#REF!</f>
        <v>#REF!</v>
      </c>
      <c r="P1063" t="str">
        <f t="shared" si="33"/>
        <v>No</v>
      </c>
    </row>
    <row r="1064" spans="1:16" x14ac:dyDescent="0.25">
      <c r="A1064" s="54">
        <v>1071</v>
      </c>
      <c r="B1064" s="55"/>
      <c r="D1064" s="21" t="e">
        <f>VLOOKUP('Reported Performance Table'!D1064,'Master List'!$B$22:$C$41,2,FALSE)</f>
        <v>#N/A</v>
      </c>
      <c r="E1064" t="e">
        <f>VLOOKUP('Reported Performance Table'!E1064,'Master List'!$B$45:$C$143,2,FALSE)</f>
        <v>#N/A</v>
      </c>
      <c r="F1064" t="e">
        <f>VLOOKUP('Reported Performance Table'!D1064,'Master List'!$B$22:$D$42,3,FALSE)</f>
        <v>#N/A</v>
      </c>
      <c r="G1064" s="92" t="e">
        <f>VLOOKUP('Reported Performance Table'!C1064,'Master List'!$B$11:$D$19,3,FALSE)</f>
        <v>#N/A</v>
      </c>
      <c r="H1064" t="e">
        <f t="shared" si="32"/>
        <v>#N/A</v>
      </c>
      <c r="I1064" t="e">
        <f>IF(VLOOKUP('Reported Performance Table'!E1064,'Master List'!$B$45:$D$143,3,FALSE)="","No",VLOOKUP('Reported Performance Table'!E1064,'Master List'!$B$45:$D$143,3,FALSE))</f>
        <v>#N/A</v>
      </c>
      <c r="J1064" s="164" t="str">
        <f>IF('Reported Performance Table'!E1064="","",
  IF('Reported Performance Table'!F1064="Yes",
   IF('Reported Performance Table'!G1064="Premium","Premium_LUNA_CCT","LUNA_CCT"),
   IF('Reported Performance Table'!C1064="Outdoor Luminaires",
    IF(OR('Reported Performance Table'!E1064="Fuel Pump Canopy Luminaires",'Reported Performance Table'!E1064="Sports Lighting"),
     IF('Reported Performance Table'!G1064="Premium","Premium_Sports_and_Fuel_Pump_CCT", "Sports_and_Fuel_Pump_CCT"),
     IF('Reported Performance Table'!G1064="Premium","Premium_Outdoor_CCT","Outdoor_CCT")),
    IF('Reported Performance Table'!G1064="Premium","Premium_CCT","Reported_CCT"))))</f>
        <v/>
      </c>
      <c r="K1064" t="str">
        <f>IF('Reported Performance Table'!E1064="","",IF(J1064="LUNA_CCT",VLOOKUP('Reported Performance Table'!E1064,'Master List'!$B$45:$E$143,4,FALSE),"Reported_BUG"))</f>
        <v/>
      </c>
      <c r="L1064" t="str">
        <f>IF('Reported Performance Table'!E1064="","",IF(AND('Reported Performance Table'!$F1064="Yes",OR('Reported Performance Table'!$E1064='Master List'!$B$45,'Reported Performance Table'!$E1064='Master List'!$B$46,'Reported Performance Table'!$E1064='Master List'!$B$47,'Reported Performance Table'!$E1064='Master List'!$B$49,'Reported Performance Table'!$E1064='Master List'!$B$51,'Reported Performance Table'!$E1064='Master List'!$B$115,'Reported Performance Table'!$E1064='Master List'!$B$118,'Reported Performance Table'!$E1064='Master List'!$B$142)),"LUNA_Dimming","Dimming_Capability_and_Range"))</f>
        <v/>
      </c>
      <c r="M1064" s="100" t="e">
        <f>'Reported Performance Table'!#REF!</f>
        <v>#REF!</v>
      </c>
      <c r="N1064" s="100" t="e">
        <f>'Reported Performance Table'!#REF!</f>
        <v>#REF!</v>
      </c>
      <c r="O1064" s="100" t="e">
        <f>'Reported Performance Table'!#REF!</f>
        <v>#REF!</v>
      </c>
      <c r="P1064" t="str">
        <f t="shared" si="33"/>
        <v>No</v>
      </c>
    </row>
    <row r="1065" spans="1:16" x14ac:dyDescent="0.25">
      <c r="A1065" s="54">
        <v>1072</v>
      </c>
      <c r="B1065" s="55"/>
      <c r="D1065" s="21" t="e">
        <f>VLOOKUP('Reported Performance Table'!D1065,'Master List'!$B$22:$C$41,2,FALSE)</f>
        <v>#N/A</v>
      </c>
      <c r="E1065" t="e">
        <f>VLOOKUP('Reported Performance Table'!E1065,'Master List'!$B$45:$C$143,2,FALSE)</f>
        <v>#N/A</v>
      </c>
      <c r="F1065" t="e">
        <f>VLOOKUP('Reported Performance Table'!D1065,'Master List'!$B$22:$D$42,3,FALSE)</f>
        <v>#N/A</v>
      </c>
      <c r="G1065" s="92" t="e">
        <f>VLOOKUP('Reported Performance Table'!C1065,'Master List'!$B$11:$D$19,3,FALSE)</f>
        <v>#N/A</v>
      </c>
      <c r="H1065" t="e">
        <f t="shared" si="32"/>
        <v>#N/A</v>
      </c>
      <c r="I1065" t="e">
        <f>IF(VLOOKUP('Reported Performance Table'!E1065,'Master List'!$B$45:$D$143,3,FALSE)="","No",VLOOKUP('Reported Performance Table'!E1065,'Master List'!$B$45:$D$143,3,FALSE))</f>
        <v>#N/A</v>
      </c>
      <c r="J1065" s="164" t="str">
        <f>IF('Reported Performance Table'!E1065="","",
  IF('Reported Performance Table'!F1065="Yes",
   IF('Reported Performance Table'!G1065="Premium","Premium_LUNA_CCT","LUNA_CCT"),
   IF('Reported Performance Table'!C1065="Outdoor Luminaires",
    IF(OR('Reported Performance Table'!E1065="Fuel Pump Canopy Luminaires",'Reported Performance Table'!E1065="Sports Lighting"),
     IF('Reported Performance Table'!G1065="Premium","Premium_Sports_and_Fuel_Pump_CCT", "Sports_and_Fuel_Pump_CCT"),
     IF('Reported Performance Table'!G1065="Premium","Premium_Outdoor_CCT","Outdoor_CCT")),
    IF('Reported Performance Table'!G1065="Premium","Premium_CCT","Reported_CCT"))))</f>
        <v/>
      </c>
      <c r="K1065" t="str">
        <f>IF('Reported Performance Table'!E1065="","",IF(J1065="LUNA_CCT",VLOOKUP('Reported Performance Table'!E1065,'Master List'!$B$45:$E$143,4,FALSE),"Reported_BUG"))</f>
        <v/>
      </c>
      <c r="L1065" t="str">
        <f>IF('Reported Performance Table'!E1065="","",IF(AND('Reported Performance Table'!$F1065="Yes",OR('Reported Performance Table'!$E1065='Master List'!$B$45,'Reported Performance Table'!$E1065='Master List'!$B$46,'Reported Performance Table'!$E1065='Master List'!$B$47,'Reported Performance Table'!$E1065='Master List'!$B$49,'Reported Performance Table'!$E1065='Master List'!$B$51,'Reported Performance Table'!$E1065='Master List'!$B$115,'Reported Performance Table'!$E1065='Master List'!$B$118,'Reported Performance Table'!$E1065='Master List'!$B$142)),"LUNA_Dimming","Dimming_Capability_and_Range"))</f>
        <v/>
      </c>
      <c r="M1065" s="100" t="e">
        <f>'Reported Performance Table'!#REF!</f>
        <v>#REF!</v>
      </c>
      <c r="N1065" s="100" t="e">
        <f>'Reported Performance Table'!#REF!</f>
        <v>#REF!</v>
      </c>
      <c r="O1065" s="100" t="e">
        <f>'Reported Performance Table'!#REF!</f>
        <v>#REF!</v>
      </c>
      <c r="P1065" t="str">
        <f t="shared" si="33"/>
        <v>No</v>
      </c>
    </row>
    <row r="1066" spans="1:16" x14ac:dyDescent="0.25">
      <c r="A1066" s="54">
        <v>1073</v>
      </c>
      <c r="B1066" s="55"/>
      <c r="D1066" s="21" t="e">
        <f>VLOOKUP('Reported Performance Table'!D1066,'Master List'!$B$22:$C$41,2,FALSE)</f>
        <v>#N/A</v>
      </c>
      <c r="E1066" t="e">
        <f>VLOOKUP('Reported Performance Table'!E1066,'Master List'!$B$45:$C$143,2,FALSE)</f>
        <v>#N/A</v>
      </c>
      <c r="F1066" t="e">
        <f>VLOOKUP('Reported Performance Table'!D1066,'Master List'!$B$22:$D$42,3,FALSE)</f>
        <v>#N/A</v>
      </c>
      <c r="G1066" s="92" t="e">
        <f>VLOOKUP('Reported Performance Table'!C1066,'Master List'!$B$11:$D$19,3,FALSE)</f>
        <v>#N/A</v>
      </c>
      <c r="H1066" t="e">
        <f t="shared" si="32"/>
        <v>#N/A</v>
      </c>
      <c r="I1066" t="e">
        <f>IF(VLOOKUP('Reported Performance Table'!E1066,'Master List'!$B$45:$D$143,3,FALSE)="","No",VLOOKUP('Reported Performance Table'!E1066,'Master List'!$B$45:$D$143,3,FALSE))</f>
        <v>#N/A</v>
      </c>
      <c r="J1066" s="164" t="str">
        <f>IF('Reported Performance Table'!E1066="","",
  IF('Reported Performance Table'!F1066="Yes",
   IF('Reported Performance Table'!G1066="Premium","Premium_LUNA_CCT","LUNA_CCT"),
   IF('Reported Performance Table'!C1066="Outdoor Luminaires",
    IF(OR('Reported Performance Table'!E1066="Fuel Pump Canopy Luminaires",'Reported Performance Table'!E1066="Sports Lighting"),
     IF('Reported Performance Table'!G1066="Premium","Premium_Sports_and_Fuel_Pump_CCT", "Sports_and_Fuel_Pump_CCT"),
     IF('Reported Performance Table'!G1066="Premium","Premium_Outdoor_CCT","Outdoor_CCT")),
    IF('Reported Performance Table'!G1066="Premium","Premium_CCT","Reported_CCT"))))</f>
        <v/>
      </c>
      <c r="K1066" t="str">
        <f>IF('Reported Performance Table'!E1066="","",IF(J1066="LUNA_CCT",VLOOKUP('Reported Performance Table'!E1066,'Master List'!$B$45:$E$143,4,FALSE),"Reported_BUG"))</f>
        <v/>
      </c>
      <c r="L1066" t="str">
        <f>IF('Reported Performance Table'!E1066="","",IF(AND('Reported Performance Table'!$F1066="Yes",OR('Reported Performance Table'!$E1066='Master List'!$B$45,'Reported Performance Table'!$E1066='Master List'!$B$46,'Reported Performance Table'!$E1066='Master List'!$B$47,'Reported Performance Table'!$E1066='Master List'!$B$49,'Reported Performance Table'!$E1066='Master List'!$B$51,'Reported Performance Table'!$E1066='Master List'!$B$115,'Reported Performance Table'!$E1066='Master List'!$B$118,'Reported Performance Table'!$E1066='Master List'!$B$142)),"LUNA_Dimming","Dimming_Capability_and_Range"))</f>
        <v/>
      </c>
      <c r="M1066" s="100" t="e">
        <f>'Reported Performance Table'!#REF!</f>
        <v>#REF!</v>
      </c>
      <c r="N1066" s="100" t="e">
        <f>'Reported Performance Table'!#REF!</f>
        <v>#REF!</v>
      </c>
      <c r="O1066" s="100" t="e">
        <f>'Reported Performance Table'!#REF!</f>
        <v>#REF!</v>
      </c>
      <c r="P1066" t="str">
        <f t="shared" si="33"/>
        <v>No</v>
      </c>
    </row>
    <row r="1067" spans="1:16" x14ac:dyDescent="0.25">
      <c r="A1067" s="54">
        <v>1074</v>
      </c>
      <c r="B1067" s="55"/>
      <c r="D1067" s="21" t="e">
        <f>VLOOKUP('Reported Performance Table'!D1067,'Master List'!$B$22:$C$41,2,FALSE)</f>
        <v>#N/A</v>
      </c>
      <c r="E1067" t="e">
        <f>VLOOKUP('Reported Performance Table'!E1067,'Master List'!$B$45:$C$143,2,FALSE)</f>
        <v>#N/A</v>
      </c>
      <c r="F1067" t="e">
        <f>VLOOKUP('Reported Performance Table'!D1067,'Master List'!$B$22:$D$42,3,FALSE)</f>
        <v>#N/A</v>
      </c>
      <c r="G1067" s="92" t="e">
        <f>VLOOKUP('Reported Performance Table'!C1067,'Master List'!$B$11:$D$19,3,FALSE)</f>
        <v>#N/A</v>
      </c>
      <c r="H1067" t="e">
        <f t="shared" si="32"/>
        <v>#N/A</v>
      </c>
      <c r="I1067" t="e">
        <f>IF(VLOOKUP('Reported Performance Table'!E1067,'Master List'!$B$45:$D$143,3,FALSE)="","No",VLOOKUP('Reported Performance Table'!E1067,'Master List'!$B$45:$D$143,3,FALSE))</f>
        <v>#N/A</v>
      </c>
      <c r="J1067" s="164" t="str">
        <f>IF('Reported Performance Table'!E1067="","",
  IF('Reported Performance Table'!F1067="Yes",
   IF('Reported Performance Table'!G1067="Premium","Premium_LUNA_CCT","LUNA_CCT"),
   IF('Reported Performance Table'!C1067="Outdoor Luminaires",
    IF(OR('Reported Performance Table'!E1067="Fuel Pump Canopy Luminaires",'Reported Performance Table'!E1067="Sports Lighting"),
     IF('Reported Performance Table'!G1067="Premium","Premium_Sports_and_Fuel_Pump_CCT", "Sports_and_Fuel_Pump_CCT"),
     IF('Reported Performance Table'!G1067="Premium","Premium_Outdoor_CCT","Outdoor_CCT")),
    IF('Reported Performance Table'!G1067="Premium","Premium_CCT","Reported_CCT"))))</f>
        <v/>
      </c>
      <c r="K1067" t="str">
        <f>IF('Reported Performance Table'!E1067="","",IF(J1067="LUNA_CCT",VLOOKUP('Reported Performance Table'!E1067,'Master List'!$B$45:$E$143,4,FALSE),"Reported_BUG"))</f>
        <v/>
      </c>
      <c r="L1067" t="str">
        <f>IF('Reported Performance Table'!E1067="","",IF(AND('Reported Performance Table'!$F1067="Yes",OR('Reported Performance Table'!$E1067='Master List'!$B$45,'Reported Performance Table'!$E1067='Master List'!$B$46,'Reported Performance Table'!$E1067='Master List'!$B$47,'Reported Performance Table'!$E1067='Master List'!$B$49,'Reported Performance Table'!$E1067='Master List'!$B$51,'Reported Performance Table'!$E1067='Master List'!$B$115,'Reported Performance Table'!$E1067='Master List'!$B$118,'Reported Performance Table'!$E1067='Master List'!$B$142)),"LUNA_Dimming","Dimming_Capability_and_Range"))</f>
        <v/>
      </c>
      <c r="M1067" s="100" t="e">
        <f>'Reported Performance Table'!#REF!</f>
        <v>#REF!</v>
      </c>
      <c r="N1067" s="100" t="e">
        <f>'Reported Performance Table'!#REF!</f>
        <v>#REF!</v>
      </c>
      <c r="O1067" s="100" t="e">
        <f>'Reported Performance Table'!#REF!</f>
        <v>#REF!</v>
      </c>
      <c r="P1067" t="str">
        <f t="shared" si="33"/>
        <v>No</v>
      </c>
    </row>
    <row r="1068" spans="1:16" x14ac:dyDescent="0.25">
      <c r="A1068" s="54">
        <v>1075</v>
      </c>
      <c r="B1068" s="55"/>
      <c r="D1068" s="21" t="e">
        <f>VLOOKUP('Reported Performance Table'!D1068,'Master List'!$B$22:$C$41,2,FALSE)</f>
        <v>#N/A</v>
      </c>
      <c r="E1068" t="e">
        <f>VLOOKUP('Reported Performance Table'!E1068,'Master List'!$B$45:$C$143,2,FALSE)</f>
        <v>#N/A</v>
      </c>
      <c r="F1068" t="e">
        <f>VLOOKUP('Reported Performance Table'!D1068,'Master List'!$B$22:$D$42,3,FALSE)</f>
        <v>#N/A</v>
      </c>
      <c r="G1068" s="92" t="e">
        <f>VLOOKUP('Reported Performance Table'!C1068,'Master List'!$B$11:$D$19,3,FALSE)</f>
        <v>#N/A</v>
      </c>
      <c r="H1068" t="e">
        <f t="shared" si="32"/>
        <v>#N/A</v>
      </c>
      <c r="I1068" t="e">
        <f>IF(VLOOKUP('Reported Performance Table'!E1068,'Master List'!$B$45:$D$143,3,FALSE)="","No",VLOOKUP('Reported Performance Table'!E1068,'Master List'!$B$45:$D$143,3,FALSE))</f>
        <v>#N/A</v>
      </c>
      <c r="J1068" s="164" t="str">
        <f>IF('Reported Performance Table'!E1068="","",
  IF('Reported Performance Table'!F1068="Yes",
   IF('Reported Performance Table'!G1068="Premium","Premium_LUNA_CCT","LUNA_CCT"),
   IF('Reported Performance Table'!C1068="Outdoor Luminaires",
    IF(OR('Reported Performance Table'!E1068="Fuel Pump Canopy Luminaires",'Reported Performance Table'!E1068="Sports Lighting"),
     IF('Reported Performance Table'!G1068="Premium","Premium_Sports_and_Fuel_Pump_CCT", "Sports_and_Fuel_Pump_CCT"),
     IF('Reported Performance Table'!G1068="Premium","Premium_Outdoor_CCT","Outdoor_CCT")),
    IF('Reported Performance Table'!G1068="Premium","Premium_CCT","Reported_CCT"))))</f>
        <v/>
      </c>
      <c r="K1068" t="str">
        <f>IF('Reported Performance Table'!E1068="","",IF(J1068="LUNA_CCT",VLOOKUP('Reported Performance Table'!E1068,'Master List'!$B$45:$E$143,4,FALSE),"Reported_BUG"))</f>
        <v/>
      </c>
      <c r="L1068" t="str">
        <f>IF('Reported Performance Table'!E1068="","",IF(AND('Reported Performance Table'!$F1068="Yes",OR('Reported Performance Table'!$E1068='Master List'!$B$45,'Reported Performance Table'!$E1068='Master List'!$B$46,'Reported Performance Table'!$E1068='Master List'!$B$47,'Reported Performance Table'!$E1068='Master List'!$B$49,'Reported Performance Table'!$E1068='Master List'!$B$51,'Reported Performance Table'!$E1068='Master List'!$B$115,'Reported Performance Table'!$E1068='Master List'!$B$118,'Reported Performance Table'!$E1068='Master List'!$B$142)),"LUNA_Dimming","Dimming_Capability_and_Range"))</f>
        <v/>
      </c>
      <c r="M1068" s="100" t="e">
        <f>'Reported Performance Table'!#REF!</f>
        <v>#REF!</v>
      </c>
      <c r="N1068" s="100" t="e">
        <f>'Reported Performance Table'!#REF!</f>
        <v>#REF!</v>
      </c>
      <c r="O1068" s="100" t="e">
        <f>'Reported Performance Table'!#REF!</f>
        <v>#REF!</v>
      </c>
      <c r="P1068" t="str">
        <f t="shared" si="33"/>
        <v>No</v>
      </c>
    </row>
    <row r="1069" spans="1:16" x14ac:dyDescent="0.25">
      <c r="A1069" s="54">
        <v>1076</v>
      </c>
      <c r="B1069" s="55"/>
      <c r="D1069" s="21" t="e">
        <f>VLOOKUP('Reported Performance Table'!D1069,'Master List'!$B$22:$C$41,2,FALSE)</f>
        <v>#N/A</v>
      </c>
      <c r="E1069" t="e">
        <f>VLOOKUP('Reported Performance Table'!E1069,'Master List'!$B$45:$C$143,2,FALSE)</f>
        <v>#N/A</v>
      </c>
      <c r="F1069" t="e">
        <f>VLOOKUP('Reported Performance Table'!D1069,'Master List'!$B$22:$D$42,3,FALSE)</f>
        <v>#N/A</v>
      </c>
      <c r="G1069" s="92" t="e">
        <f>VLOOKUP('Reported Performance Table'!C1069,'Master List'!$B$11:$D$19,3,FALSE)</f>
        <v>#N/A</v>
      </c>
      <c r="H1069" t="e">
        <f t="shared" si="32"/>
        <v>#N/A</v>
      </c>
      <c r="I1069" t="e">
        <f>IF(VLOOKUP('Reported Performance Table'!E1069,'Master List'!$B$45:$D$143,3,FALSE)="","No",VLOOKUP('Reported Performance Table'!E1069,'Master List'!$B$45:$D$143,3,FALSE))</f>
        <v>#N/A</v>
      </c>
      <c r="J1069" s="164" t="str">
        <f>IF('Reported Performance Table'!E1069="","",
  IF('Reported Performance Table'!F1069="Yes",
   IF('Reported Performance Table'!G1069="Premium","Premium_LUNA_CCT","LUNA_CCT"),
   IF('Reported Performance Table'!C1069="Outdoor Luminaires",
    IF(OR('Reported Performance Table'!E1069="Fuel Pump Canopy Luminaires",'Reported Performance Table'!E1069="Sports Lighting"),
     IF('Reported Performance Table'!G1069="Premium","Premium_Sports_and_Fuel_Pump_CCT", "Sports_and_Fuel_Pump_CCT"),
     IF('Reported Performance Table'!G1069="Premium","Premium_Outdoor_CCT","Outdoor_CCT")),
    IF('Reported Performance Table'!G1069="Premium","Premium_CCT","Reported_CCT"))))</f>
        <v/>
      </c>
      <c r="K1069" t="str">
        <f>IF('Reported Performance Table'!E1069="","",IF(J1069="LUNA_CCT",VLOOKUP('Reported Performance Table'!E1069,'Master List'!$B$45:$E$143,4,FALSE),"Reported_BUG"))</f>
        <v/>
      </c>
      <c r="L1069" t="str">
        <f>IF('Reported Performance Table'!E1069="","",IF(AND('Reported Performance Table'!$F1069="Yes",OR('Reported Performance Table'!$E1069='Master List'!$B$45,'Reported Performance Table'!$E1069='Master List'!$B$46,'Reported Performance Table'!$E1069='Master List'!$B$47,'Reported Performance Table'!$E1069='Master List'!$B$49,'Reported Performance Table'!$E1069='Master List'!$B$51,'Reported Performance Table'!$E1069='Master List'!$B$115,'Reported Performance Table'!$E1069='Master List'!$B$118,'Reported Performance Table'!$E1069='Master List'!$B$142)),"LUNA_Dimming","Dimming_Capability_and_Range"))</f>
        <v/>
      </c>
      <c r="M1069" s="100" t="e">
        <f>'Reported Performance Table'!#REF!</f>
        <v>#REF!</v>
      </c>
      <c r="N1069" s="100" t="e">
        <f>'Reported Performance Table'!#REF!</f>
        <v>#REF!</v>
      </c>
      <c r="O1069" s="100" t="e">
        <f>'Reported Performance Table'!#REF!</f>
        <v>#REF!</v>
      </c>
      <c r="P1069" t="str">
        <f t="shared" si="33"/>
        <v>No</v>
      </c>
    </row>
    <row r="1070" spans="1:16" x14ac:dyDescent="0.25">
      <c r="A1070" s="54">
        <v>1077</v>
      </c>
      <c r="B1070" s="55"/>
      <c r="D1070" s="21" t="e">
        <f>VLOOKUP('Reported Performance Table'!D1070,'Master List'!$B$22:$C$41,2,FALSE)</f>
        <v>#N/A</v>
      </c>
      <c r="E1070" t="e">
        <f>VLOOKUP('Reported Performance Table'!E1070,'Master List'!$B$45:$C$143,2,FALSE)</f>
        <v>#N/A</v>
      </c>
      <c r="F1070" t="e">
        <f>VLOOKUP('Reported Performance Table'!D1070,'Master List'!$B$22:$D$42,3,FALSE)</f>
        <v>#N/A</v>
      </c>
      <c r="G1070" s="92" t="e">
        <f>VLOOKUP('Reported Performance Table'!C1070,'Master List'!$B$11:$D$19,3,FALSE)</f>
        <v>#N/A</v>
      </c>
      <c r="H1070" t="e">
        <f t="shared" si="32"/>
        <v>#N/A</v>
      </c>
      <c r="I1070" t="e">
        <f>IF(VLOOKUP('Reported Performance Table'!E1070,'Master List'!$B$45:$D$143,3,FALSE)="","No",VLOOKUP('Reported Performance Table'!E1070,'Master List'!$B$45:$D$143,3,FALSE))</f>
        <v>#N/A</v>
      </c>
      <c r="J1070" s="164" t="str">
        <f>IF('Reported Performance Table'!E1070="","",
  IF('Reported Performance Table'!F1070="Yes",
   IF('Reported Performance Table'!G1070="Premium","Premium_LUNA_CCT","LUNA_CCT"),
   IF('Reported Performance Table'!C1070="Outdoor Luminaires",
    IF(OR('Reported Performance Table'!E1070="Fuel Pump Canopy Luminaires",'Reported Performance Table'!E1070="Sports Lighting"),
     IF('Reported Performance Table'!G1070="Premium","Premium_Sports_and_Fuel_Pump_CCT", "Sports_and_Fuel_Pump_CCT"),
     IF('Reported Performance Table'!G1070="Premium","Premium_Outdoor_CCT","Outdoor_CCT")),
    IF('Reported Performance Table'!G1070="Premium","Premium_CCT","Reported_CCT"))))</f>
        <v/>
      </c>
      <c r="K1070" t="str">
        <f>IF('Reported Performance Table'!E1070="","",IF(J1070="LUNA_CCT",VLOOKUP('Reported Performance Table'!E1070,'Master List'!$B$45:$E$143,4,FALSE),"Reported_BUG"))</f>
        <v/>
      </c>
      <c r="L1070" t="str">
        <f>IF('Reported Performance Table'!E1070="","",IF(AND('Reported Performance Table'!$F1070="Yes",OR('Reported Performance Table'!$E1070='Master List'!$B$45,'Reported Performance Table'!$E1070='Master List'!$B$46,'Reported Performance Table'!$E1070='Master List'!$B$47,'Reported Performance Table'!$E1070='Master List'!$B$49,'Reported Performance Table'!$E1070='Master List'!$B$51,'Reported Performance Table'!$E1070='Master List'!$B$115,'Reported Performance Table'!$E1070='Master List'!$B$118,'Reported Performance Table'!$E1070='Master List'!$B$142)),"LUNA_Dimming","Dimming_Capability_and_Range"))</f>
        <v/>
      </c>
      <c r="M1070" s="100" t="e">
        <f>'Reported Performance Table'!#REF!</f>
        <v>#REF!</v>
      </c>
      <c r="N1070" s="100" t="e">
        <f>'Reported Performance Table'!#REF!</f>
        <v>#REF!</v>
      </c>
      <c r="O1070" s="100" t="e">
        <f>'Reported Performance Table'!#REF!</f>
        <v>#REF!</v>
      </c>
      <c r="P1070" t="str">
        <f t="shared" si="33"/>
        <v>No</v>
      </c>
    </row>
    <row r="1071" spans="1:16" x14ac:dyDescent="0.25">
      <c r="A1071" s="54">
        <v>1078</v>
      </c>
      <c r="B1071" s="55"/>
      <c r="D1071" s="21" t="e">
        <f>VLOOKUP('Reported Performance Table'!D1071,'Master List'!$B$22:$C$41,2,FALSE)</f>
        <v>#N/A</v>
      </c>
      <c r="E1071" t="e">
        <f>VLOOKUP('Reported Performance Table'!E1071,'Master List'!$B$45:$C$143,2,FALSE)</f>
        <v>#N/A</v>
      </c>
      <c r="F1071" t="e">
        <f>VLOOKUP('Reported Performance Table'!D1071,'Master List'!$B$22:$D$42,3,FALSE)</f>
        <v>#N/A</v>
      </c>
      <c r="G1071" s="92" t="e">
        <f>VLOOKUP('Reported Performance Table'!C1071,'Master List'!$B$11:$D$19,3,FALSE)</f>
        <v>#N/A</v>
      </c>
      <c r="H1071" t="e">
        <f t="shared" si="32"/>
        <v>#N/A</v>
      </c>
      <c r="I1071" t="e">
        <f>IF(VLOOKUP('Reported Performance Table'!E1071,'Master List'!$B$45:$D$143,3,FALSE)="","No",VLOOKUP('Reported Performance Table'!E1071,'Master List'!$B$45:$D$143,3,FALSE))</f>
        <v>#N/A</v>
      </c>
      <c r="J1071" s="164" t="str">
        <f>IF('Reported Performance Table'!E1071="","",
  IF('Reported Performance Table'!F1071="Yes",
   IF('Reported Performance Table'!G1071="Premium","Premium_LUNA_CCT","LUNA_CCT"),
   IF('Reported Performance Table'!C1071="Outdoor Luminaires",
    IF(OR('Reported Performance Table'!E1071="Fuel Pump Canopy Luminaires",'Reported Performance Table'!E1071="Sports Lighting"),
     IF('Reported Performance Table'!G1071="Premium","Premium_Sports_and_Fuel_Pump_CCT", "Sports_and_Fuel_Pump_CCT"),
     IF('Reported Performance Table'!G1071="Premium","Premium_Outdoor_CCT","Outdoor_CCT")),
    IF('Reported Performance Table'!G1071="Premium","Premium_CCT","Reported_CCT"))))</f>
        <v/>
      </c>
      <c r="K1071" t="str">
        <f>IF('Reported Performance Table'!E1071="","",IF(J1071="LUNA_CCT",VLOOKUP('Reported Performance Table'!E1071,'Master List'!$B$45:$E$143,4,FALSE),"Reported_BUG"))</f>
        <v/>
      </c>
      <c r="L1071" t="str">
        <f>IF('Reported Performance Table'!E1071="","",IF(AND('Reported Performance Table'!$F1071="Yes",OR('Reported Performance Table'!$E1071='Master List'!$B$45,'Reported Performance Table'!$E1071='Master List'!$B$46,'Reported Performance Table'!$E1071='Master List'!$B$47,'Reported Performance Table'!$E1071='Master List'!$B$49,'Reported Performance Table'!$E1071='Master List'!$B$51,'Reported Performance Table'!$E1071='Master List'!$B$115,'Reported Performance Table'!$E1071='Master List'!$B$118,'Reported Performance Table'!$E1071='Master List'!$B$142)),"LUNA_Dimming","Dimming_Capability_and_Range"))</f>
        <v/>
      </c>
      <c r="M1071" s="100" t="e">
        <f>'Reported Performance Table'!#REF!</f>
        <v>#REF!</v>
      </c>
      <c r="N1071" s="100" t="e">
        <f>'Reported Performance Table'!#REF!</f>
        <v>#REF!</v>
      </c>
      <c r="O1071" s="100" t="e">
        <f>'Reported Performance Table'!#REF!</f>
        <v>#REF!</v>
      </c>
      <c r="P1071" t="str">
        <f t="shared" si="33"/>
        <v>No</v>
      </c>
    </row>
    <row r="1072" spans="1:16" x14ac:dyDescent="0.25">
      <c r="A1072" s="54">
        <v>1079</v>
      </c>
      <c r="B1072" s="55"/>
      <c r="D1072" s="21" t="e">
        <f>VLOOKUP('Reported Performance Table'!D1072,'Master List'!$B$22:$C$41,2,FALSE)</f>
        <v>#N/A</v>
      </c>
      <c r="E1072" t="e">
        <f>VLOOKUP('Reported Performance Table'!E1072,'Master List'!$B$45:$C$143,2,FALSE)</f>
        <v>#N/A</v>
      </c>
      <c r="F1072" t="e">
        <f>VLOOKUP('Reported Performance Table'!D1072,'Master List'!$B$22:$D$42,3,FALSE)</f>
        <v>#N/A</v>
      </c>
      <c r="G1072" s="92" t="e">
        <f>VLOOKUP('Reported Performance Table'!C1072,'Master List'!$B$11:$D$19,3,FALSE)</f>
        <v>#N/A</v>
      </c>
      <c r="H1072" t="e">
        <f t="shared" si="32"/>
        <v>#N/A</v>
      </c>
      <c r="I1072" t="e">
        <f>IF(VLOOKUP('Reported Performance Table'!E1072,'Master List'!$B$45:$D$143,3,FALSE)="","No",VLOOKUP('Reported Performance Table'!E1072,'Master List'!$B$45:$D$143,3,FALSE))</f>
        <v>#N/A</v>
      </c>
      <c r="J1072" s="164" t="str">
        <f>IF('Reported Performance Table'!E1072="","",
  IF('Reported Performance Table'!F1072="Yes",
   IF('Reported Performance Table'!G1072="Premium","Premium_LUNA_CCT","LUNA_CCT"),
   IF('Reported Performance Table'!C1072="Outdoor Luminaires",
    IF(OR('Reported Performance Table'!E1072="Fuel Pump Canopy Luminaires",'Reported Performance Table'!E1072="Sports Lighting"),
     IF('Reported Performance Table'!G1072="Premium","Premium_Sports_and_Fuel_Pump_CCT", "Sports_and_Fuel_Pump_CCT"),
     IF('Reported Performance Table'!G1072="Premium","Premium_Outdoor_CCT","Outdoor_CCT")),
    IF('Reported Performance Table'!G1072="Premium","Premium_CCT","Reported_CCT"))))</f>
        <v/>
      </c>
      <c r="K1072" t="str">
        <f>IF('Reported Performance Table'!E1072="","",IF(J1072="LUNA_CCT",VLOOKUP('Reported Performance Table'!E1072,'Master List'!$B$45:$E$143,4,FALSE),"Reported_BUG"))</f>
        <v/>
      </c>
      <c r="L1072" t="str">
        <f>IF('Reported Performance Table'!E1072="","",IF(AND('Reported Performance Table'!$F1072="Yes",OR('Reported Performance Table'!$E1072='Master List'!$B$45,'Reported Performance Table'!$E1072='Master List'!$B$46,'Reported Performance Table'!$E1072='Master List'!$B$47,'Reported Performance Table'!$E1072='Master List'!$B$49,'Reported Performance Table'!$E1072='Master List'!$B$51,'Reported Performance Table'!$E1072='Master List'!$B$115,'Reported Performance Table'!$E1072='Master List'!$B$118,'Reported Performance Table'!$E1072='Master List'!$B$142)),"LUNA_Dimming","Dimming_Capability_and_Range"))</f>
        <v/>
      </c>
      <c r="M1072" s="100" t="e">
        <f>'Reported Performance Table'!#REF!</f>
        <v>#REF!</v>
      </c>
      <c r="N1072" s="100" t="e">
        <f>'Reported Performance Table'!#REF!</f>
        <v>#REF!</v>
      </c>
      <c r="O1072" s="100" t="e">
        <f>'Reported Performance Table'!#REF!</f>
        <v>#REF!</v>
      </c>
      <c r="P1072" t="str">
        <f t="shared" si="33"/>
        <v>No</v>
      </c>
    </row>
    <row r="1073" spans="1:16" x14ac:dyDescent="0.25">
      <c r="A1073" s="54">
        <v>1080</v>
      </c>
      <c r="B1073" s="55"/>
      <c r="D1073" s="21" t="e">
        <f>VLOOKUP('Reported Performance Table'!D1073,'Master List'!$B$22:$C$41,2,FALSE)</f>
        <v>#N/A</v>
      </c>
      <c r="E1073" t="e">
        <f>VLOOKUP('Reported Performance Table'!E1073,'Master List'!$B$45:$C$143,2,FALSE)</f>
        <v>#N/A</v>
      </c>
      <c r="F1073" t="e">
        <f>VLOOKUP('Reported Performance Table'!D1073,'Master List'!$B$22:$D$42,3,FALSE)</f>
        <v>#N/A</v>
      </c>
      <c r="G1073" s="92" t="e">
        <f>VLOOKUP('Reported Performance Table'!C1073,'Master List'!$B$11:$D$19,3,FALSE)</f>
        <v>#N/A</v>
      </c>
      <c r="H1073" t="e">
        <f t="shared" si="32"/>
        <v>#N/A</v>
      </c>
      <c r="I1073" t="e">
        <f>IF(VLOOKUP('Reported Performance Table'!E1073,'Master List'!$B$45:$D$143,3,FALSE)="","No",VLOOKUP('Reported Performance Table'!E1073,'Master List'!$B$45:$D$143,3,FALSE))</f>
        <v>#N/A</v>
      </c>
      <c r="J1073" s="164" t="str">
        <f>IF('Reported Performance Table'!E1073="","",
  IF('Reported Performance Table'!F1073="Yes",
   IF('Reported Performance Table'!G1073="Premium","Premium_LUNA_CCT","LUNA_CCT"),
   IF('Reported Performance Table'!C1073="Outdoor Luminaires",
    IF(OR('Reported Performance Table'!E1073="Fuel Pump Canopy Luminaires",'Reported Performance Table'!E1073="Sports Lighting"),
     IF('Reported Performance Table'!G1073="Premium","Premium_Sports_and_Fuel_Pump_CCT", "Sports_and_Fuel_Pump_CCT"),
     IF('Reported Performance Table'!G1073="Premium","Premium_Outdoor_CCT","Outdoor_CCT")),
    IF('Reported Performance Table'!G1073="Premium","Premium_CCT","Reported_CCT"))))</f>
        <v/>
      </c>
      <c r="K1073" t="str">
        <f>IF('Reported Performance Table'!E1073="","",IF(J1073="LUNA_CCT",VLOOKUP('Reported Performance Table'!E1073,'Master List'!$B$45:$E$143,4,FALSE),"Reported_BUG"))</f>
        <v/>
      </c>
      <c r="L1073" t="str">
        <f>IF('Reported Performance Table'!E1073="","",IF(AND('Reported Performance Table'!$F1073="Yes",OR('Reported Performance Table'!$E1073='Master List'!$B$45,'Reported Performance Table'!$E1073='Master List'!$B$46,'Reported Performance Table'!$E1073='Master List'!$B$47,'Reported Performance Table'!$E1073='Master List'!$B$49,'Reported Performance Table'!$E1073='Master List'!$B$51,'Reported Performance Table'!$E1073='Master List'!$B$115,'Reported Performance Table'!$E1073='Master List'!$B$118,'Reported Performance Table'!$E1073='Master List'!$B$142)),"LUNA_Dimming","Dimming_Capability_and_Range"))</f>
        <v/>
      </c>
      <c r="M1073" s="100" t="e">
        <f>'Reported Performance Table'!#REF!</f>
        <v>#REF!</v>
      </c>
      <c r="N1073" s="100" t="e">
        <f>'Reported Performance Table'!#REF!</f>
        <v>#REF!</v>
      </c>
      <c r="O1073" s="100" t="e">
        <f>'Reported Performance Table'!#REF!</f>
        <v>#REF!</v>
      </c>
      <c r="P1073" t="str">
        <f t="shared" si="33"/>
        <v>No</v>
      </c>
    </row>
    <row r="1074" spans="1:16" x14ac:dyDescent="0.25">
      <c r="A1074" s="54">
        <v>1081</v>
      </c>
      <c r="B1074" s="55"/>
      <c r="D1074" s="21" t="e">
        <f>VLOOKUP('Reported Performance Table'!D1074,'Master List'!$B$22:$C$41,2,FALSE)</f>
        <v>#N/A</v>
      </c>
      <c r="E1074" t="e">
        <f>VLOOKUP('Reported Performance Table'!E1074,'Master List'!$B$45:$C$143,2,FALSE)</f>
        <v>#N/A</v>
      </c>
      <c r="F1074" t="e">
        <f>VLOOKUP('Reported Performance Table'!D1074,'Master List'!$B$22:$D$42,3,FALSE)</f>
        <v>#N/A</v>
      </c>
      <c r="G1074" s="92" t="e">
        <f>VLOOKUP('Reported Performance Table'!C1074,'Master List'!$B$11:$D$19,3,FALSE)</f>
        <v>#N/A</v>
      </c>
      <c r="H1074" t="e">
        <f t="shared" si="32"/>
        <v>#N/A</v>
      </c>
      <c r="I1074" t="e">
        <f>IF(VLOOKUP('Reported Performance Table'!E1074,'Master List'!$B$45:$D$143,3,FALSE)="","No",VLOOKUP('Reported Performance Table'!E1074,'Master List'!$B$45:$D$143,3,FALSE))</f>
        <v>#N/A</v>
      </c>
      <c r="J1074" s="164" t="str">
        <f>IF('Reported Performance Table'!E1074="","",
  IF('Reported Performance Table'!F1074="Yes",
   IF('Reported Performance Table'!G1074="Premium","Premium_LUNA_CCT","LUNA_CCT"),
   IF('Reported Performance Table'!C1074="Outdoor Luminaires",
    IF(OR('Reported Performance Table'!E1074="Fuel Pump Canopy Luminaires",'Reported Performance Table'!E1074="Sports Lighting"),
     IF('Reported Performance Table'!G1074="Premium","Premium_Sports_and_Fuel_Pump_CCT", "Sports_and_Fuel_Pump_CCT"),
     IF('Reported Performance Table'!G1074="Premium","Premium_Outdoor_CCT","Outdoor_CCT")),
    IF('Reported Performance Table'!G1074="Premium","Premium_CCT","Reported_CCT"))))</f>
        <v/>
      </c>
      <c r="K1074" t="str">
        <f>IF('Reported Performance Table'!E1074="","",IF(J1074="LUNA_CCT",VLOOKUP('Reported Performance Table'!E1074,'Master List'!$B$45:$E$143,4,FALSE),"Reported_BUG"))</f>
        <v/>
      </c>
      <c r="L1074" t="str">
        <f>IF('Reported Performance Table'!E1074="","",IF(AND('Reported Performance Table'!$F1074="Yes",OR('Reported Performance Table'!$E1074='Master List'!$B$45,'Reported Performance Table'!$E1074='Master List'!$B$46,'Reported Performance Table'!$E1074='Master List'!$B$47,'Reported Performance Table'!$E1074='Master List'!$B$49,'Reported Performance Table'!$E1074='Master List'!$B$51,'Reported Performance Table'!$E1074='Master List'!$B$115,'Reported Performance Table'!$E1074='Master List'!$B$118,'Reported Performance Table'!$E1074='Master List'!$B$142)),"LUNA_Dimming","Dimming_Capability_and_Range"))</f>
        <v/>
      </c>
      <c r="M1074" s="100" t="e">
        <f>'Reported Performance Table'!#REF!</f>
        <v>#REF!</v>
      </c>
      <c r="N1074" s="100" t="e">
        <f>'Reported Performance Table'!#REF!</f>
        <v>#REF!</v>
      </c>
      <c r="O1074" s="100" t="e">
        <f>'Reported Performance Table'!#REF!</f>
        <v>#REF!</v>
      </c>
      <c r="P1074" t="str">
        <f t="shared" si="33"/>
        <v>No</v>
      </c>
    </row>
    <row r="1075" spans="1:16" x14ac:dyDescent="0.25">
      <c r="A1075" s="54">
        <v>1082</v>
      </c>
      <c r="B1075" s="55"/>
      <c r="D1075" s="21" t="e">
        <f>VLOOKUP('Reported Performance Table'!D1075,'Master List'!$B$22:$C$41,2,FALSE)</f>
        <v>#N/A</v>
      </c>
      <c r="E1075" t="e">
        <f>VLOOKUP('Reported Performance Table'!E1075,'Master List'!$B$45:$C$143,2,FALSE)</f>
        <v>#N/A</v>
      </c>
      <c r="F1075" t="e">
        <f>VLOOKUP('Reported Performance Table'!D1075,'Master List'!$B$22:$D$42,3,FALSE)</f>
        <v>#N/A</v>
      </c>
      <c r="G1075" s="92" t="e">
        <f>VLOOKUP('Reported Performance Table'!C1075,'Master List'!$B$11:$D$19,3,FALSE)</f>
        <v>#N/A</v>
      </c>
      <c r="H1075" t="e">
        <f t="shared" si="32"/>
        <v>#N/A</v>
      </c>
      <c r="I1075" t="e">
        <f>IF(VLOOKUP('Reported Performance Table'!E1075,'Master List'!$B$45:$D$143,3,FALSE)="","No",VLOOKUP('Reported Performance Table'!E1075,'Master List'!$B$45:$D$143,3,FALSE))</f>
        <v>#N/A</v>
      </c>
      <c r="J1075" s="164" t="str">
        <f>IF('Reported Performance Table'!E1075="","",
  IF('Reported Performance Table'!F1075="Yes",
   IF('Reported Performance Table'!G1075="Premium","Premium_LUNA_CCT","LUNA_CCT"),
   IF('Reported Performance Table'!C1075="Outdoor Luminaires",
    IF(OR('Reported Performance Table'!E1075="Fuel Pump Canopy Luminaires",'Reported Performance Table'!E1075="Sports Lighting"),
     IF('Reported Performance Table'!G1075="Premium","Premium_Sports_and_Fuel_Pump_CCT", "Sports_and_Fuel_Pump_CCT"),
     IF('Reported Performance Table'!G1075="Premium","Premium_Outdoor_CCT","Outdoor_CCT")),
    IF('Reported Performance Table'!G1075="Premium","Premium_CCT","Reported_CCT"))))</f>
        <v/>
      </c>
      <c r="K1075" t="str">
        <f>IF('Reported Performance Table'!E1075="","",IF(J1075="LUNA_CCT",VLOOKUP('Reported Performance Table'!E1075,'Master List'!$B$45:$E$143,4,FALSE),"Reported_BUG"))</f>
        <v/>
      </c>
      <c r="L1075" t="str">
        <f>IF('Reported Performance Table'!E1075="","",IF(AND('Reported Performance Table'!$F1075="Yes",OR('Reported Performance Table'!$E1075='Master List'!$B$45,'Reported Performance Table'!$E1075='Master List'!$B$46,'Reported Performance Table'!$E1075='Master List'!$B$47,'Reported Performance Table'!$E1075='Master List'!$B$49,'Reported Performance Table'!$E1075='Master List'!$B$51,'Reported Performance Table'!$E1075='Master List'!$B$115,'Reported Performance Table'!$E1075='Master List'!$B$118,'Reported Performance Table'!$E1075='Master List'!$B$142)),"LUNA_Dimming","Dimming_Capability_and_Range"))</f>
        <v/>
      </c>
      <c r="M1075" s="100" t="e">
        <f>'Reported Performance Table'!#REF!</f>
        <v>#REF!</v>
      </c>
      <c r="N1075" s="100" t="e">
        <f>'Reported Performance Table'!#REF!</f>
        <v>#REF!</v>
      </c>
      <c r="O1075" s="100" t="e">
        <f>'Reported Performance Table'!#REF!</f>
        <v>#REF!</v>
      </c>
      <c r="P1075" t="str">
        <f t="shared" si="33"/>
        <v>No</v>
      </c>
    </row>
    <row r="1076" spans="1:16" x14ac:dyDescent="0.25">
      <c r="A1076" s="54">
        <v>1083</v>
      </c>
      <c r="B1076" s="55"/>
      <c r="D1076" s="21" t="e">
        <f>VLOOKUP('Reported Performance Table'!D1076,'Master List'!$B$22:$C$41,2,FALSE)</f>
        <v>#N/A</v>
      </c>
      <c r="E1076" t="e">
        <f>VLOOKUP('Reported Performance Table'!E1076,'Master List'!$B$45:$C$143,2,FALSE)</f>
        <v>#N/A</v>
      </c>
      <c r="F1076" t="e">
        <f>VLOOKUP('Reported Performance Table'!D1076,'Master List'!$B$22:$D$42,3,FALSE)</f>
        <v>#N/A</v>
      </c>
      <c r="G1076" s="92" t="e">
        <f>VLOOKUP('Reported Performance Table'!C1076,'Master List'!$B$11:$D$19,3,FALSE)</f>
        <v>#N/A</v>
      </c>
      <c r="H1076" t="e">
        <f t="shared" si="32"/>
        <v>#N/A</v>
      </c>
      <c r="I1076" t="e">
        <f>IF(VLOOKUP('Reported Performance Table'!E1076,'Master List'!$B$45:$D$143,3,FALSE)="","No",VLOOKUP('Reported Performance Table'!E1076,'Master List'!$B$45:$D$143,3,FALSE))</f>
        <v>#N/A</v>
      </c>
      <c r="J1076" s="164" t="str">
        <f>IF('Reported Performance Table'!E1076="","",
  IF('Reported Performance Table'!F1076="Yes",
   IF('Reported Performance Table'!G1076="Premium","Premium_LUNA_CCT","LUNA_CCT"),
   IF('Reported Performance Table'!C1076="Outdoor Luminaires",
    IF(OR('Reported Performance Table'!E1076="Fuel Pump Canopy Luminaires",'Reported Performance Table'!E1076="Sports Lighting"),
     IF('Reported Performance Table'!G1076="Premium","Premium_Sports_and_Fuel_Pump_CCT", "Sports_and_Fuel_Pump_CCT"),
     IF('Reported Performance Table'!G1076="Premium","Premium_Outdoor_CCT","Outdoor_CCT")),
    IF('Reported Performance Table'!G1076="Premium","Premium_CCT","Reported_CCT"))))</f>
        <v/>
      </c>
      <c r="K1076" t="str">
        <f>IF('Reported Performance Table'!E1076="","",IF(J1076="LUNA_CCT",VLOOKUP('Reported Performance Table'!E1076,'Master List'!$B$45:$E$143,4,FALSE),"Reported_BUG"))</f>
        <v/>
      </c>
      <c r="L1076" t="str">
        <f>IF('Reported Performance Table'!E1076="","",IF(AND('Reported Performance Table'!$F1076="Yes",OR('Reported Performance Table'!$E1076='Master List'!$B$45,'Reported Performance Table'!$E1076='Master List'!$B$46,'Reported Performance Table'!$E1076='Master List'!$B$47,'Reported Performance Table'!$E1076='Master List'!$B$49,'Reported Performance Table'!$E1076='Master List'!$B$51,'Reported Performance Table'!$E1076='Master List'!$B$115,'Reported Performance Table'!$E1076='Master List'!$B$118,'Reported Performance Table'!$E1076='Master List'!$B$142)),"LUNA_Dimming","Dimming_Capability_and_Range"))</f>
        <v/>
      </c>
      <c r="M1076" s="100" t="e">
        <f>'Reported Performance Table'!#REF!</f>
        <v>#REF!</v>
      </c>
      <c r="N1076" s="100" t="e">
        <f>'Reported Performance Table'!#REF!</f>
        <v>#REF!</v>
      </c>
      <c r="O1076" s="100" t="e">
        <f>'Reported Performance Table'!#REF!</f>
        <v>#REF!</v>
      </c>
      <c r="P1076" t="str">
        <f t="shared" si="33"/>
        <v>No</v>
      </c>
    </row>
    <row r="1077" spans="1:16" x14ac:dyDescent="0.25">
      <c r="A1077" s="54">
        <v>1084</v>
      </c>
      <c r="B1077" s="55"/>
      <c r="D1077" s="21" t="e">
        <f>VLOOKUP('Reported Performance Table'!D1077,'Master List'!$B$22:$C$41,2,FALSE)</f>
        <v>#N/A</v>
      </c>
      <c r="E1077" t="e">
        <f>VLOOKUP('Reported Performance Table'!E1077,'Master List'!$B$45:$C$143,2,FALSE)</f>
        <v>#N/A</v>
      </c>
      <c r="F1077" t="e">
        <f>VLOOKUP('Reported Performance Table'!D1077,'Master List'!$B$22:$D$42,3,FALSE)</f>
        <v>#N/A</v>
      </c>
      <c r="G1077" s="92" t="e">
        <f>VLOOKUP('Reported Performance Table'!C1077,'Master List'!$B$11:$D$19,3,FALSE)</f>
        <v>#N/A</v>
      </c>
      <c r="H1077" t="e">
        <f t="shared" si="32"/>
        <v>#N/A</v>
      </c>
      <c r="I1077" t="e">
        <f>IF(VLOOKUP('Reported Performance Table'!E1077,'Master List'!$B$45:$D$143,3,FALSE)="","No",VLOOKUP('Reported Performance Table'!E1077,'Master List'!$B$45:$D$143,3,FALSE))</f>
        <v>#N/A</v>
      </c>
      <c r="J1077" s="164" t="str">
        <f>IF('Reported Performance Table'!E1077="","",
  IF('Reported Performance Table'!F1077="Yes",
   IF('Reported Performance Table'!G1077="Premium","Premium_LUNA_CCT","LUNA_CCT"),
   IF('Reported Performance Table'!C1077="Outdoor Luminaires",
    IF(OR('Reported Performance Table'!E1077="Fuel Pump Canopy Luminaires",'Reported Performance Table'!E1077="Sports Lighting"),
     IF('Reported Performance Table'!G1077="Premium","Premium_Sports_and_Fuel_Pump_CCT", "Sports_and_Fuel_Pump_CCT"),
     IF('Reported Performance Table'!G1077="Premium","Premium_Outdoor_CCT","Outdoor_CCT")),
    IF('Reported Performance Table'!G1077="Premium","Premium_CCT","Reported_CCT"))))</f>
        <v/>
      </c>
      <c r="K1077" t="str">
        <f>IF('Reported Performance Table'!E1077="","",IF(J1077="LUNA_CCT",VLOOKUP('Reported Performance Table'!E1077,'Master List'!$B$45:$E$143,4,FALSE),"Reported_BUG"))</f>
        <v/>
      </c>
      <c r="L1077" t="str">
        <f>IF('Reported Performance Table'!E1077="","",IF(AND('Reported Performance Table'!$F1077="Yes",OR('Reported Performance Table'!$E1077='Master List'!$B$45,'Reported Performance Table'!$E1077='Master List'!$B$46,'Reported Performance Table'!$E1077='Master List'!$B$47,'Reported Performance Table'!$E1077='Master List'!$B$49,'Reported Performance Table'!$E1077='Master List'!$B$51,'Reported Performance Table'!$E1077='Master List'!$B$115,'Reported Performance Table'!$E1077='Master List'!$B$118,'Reported Performance Table'!$E1077='Master List'!$B$142)),"LUNA_Dimming","Dimming_Capability_and_Range"))</f>
        <v/>
      </c>
      <c r="M1077" s="100" t="e">
        <f>'Reported Performance Table'!#REF!</f>
        <v>#REF!</v>
      </c>
      <c r="N1077" s="100" t="e">
        <f>'Reported Performance Table'!#REF!</f>
        <v>#REF!</v>
      </c>
      <c r="O1077" s="100" t="e">
        <f>'Reported Performance Table'!#REF!</f>
        <v>#REF!</v>
      </c>
      <c r="P1077" t="str">
        <f t="shared" si="33"/>
        <v>No</v>
      </c>
    </row>
    <row r="1078" spans="1:16" x14ac:dyDescent="0.25">
      <c r="A1078" s="54">
        <v>1085</v>
      </c>
      <c r="B1078" s="55"/>
      <c r="D1078" s="21" t="e">
        <f>VLOOKUP('Reported Performance Table'!D1078,'Master List'!$B$22:$C$41,2,FALSE)</f>
        <v>#N/A</v>
      </c>
      <c r="E1078" t="e">
        <f>VLOOKUP('Reported Performance Table'!E1078,'Master List'!$B$45:$C$143,2,FALSE)</f>
        <v>#N/A</v>
      </c>
      <c r="F1078" t="e">
        <f>VLOOKUP('Reported Performance Table'!D1078,'Master List'!$B$22:$D$42,3,FALSE)</f>
        <v>#N/A</v>
      </c>
      <c r="G1078" s="92" t="e">
        <f>VLOOKUP('Reported Performance Table'!C1078,'Master List'!$B$11:$D$19,3,FALSE)</f>
        <v>#N/A</v>
      </c>
      <c r="H1078" t="e">
        <f t="shared" si="32"/>
        <v>#N/A</v>
      </c>
      <c r="I1078" t="e">
        <f>IF(VLOOKUP('Reported Performance Table'!E1078,'Master List'!$B$45:$D$143,3,FALSE)="","No",VLOOKUP('Reported Performance Table'!E1078,'Master List'!$B$45:$D$143,3,FALSE))</f>
        <v>#N/A</v>
      </c>
      <c r="J1078" s="164" t="str">
        <f>IF('Reported Performance Table'!E1078="","",
  IF('Reported Performance Table'!F1078="Yes",
   IF('Reported Performance Table'!G1078="Premium","Premium_LUNA_CCT","LUNA_CCT"),
   IF('Reported Performance Table'!C1078="Outdoor Luminaires",
    IF(OR('Reported Performance Table'!E1078="Fuel Pump Canopy Luminaires",'Reported Performance Table'!E1078="Sports Lighting"),
     IF('Reported Performance Table'!G1078="Premium","Premium_Sports_and_Fuel_Pump_CCT", "Sports_and_Fuel_Pump_CCT"),
     IF('Reported Performance Table'!G1078="Premium","Premium_Outdoor_CCT","Outdoor_CCT")),
    IF('Reported Performance Table'!G1078="Premium","Premium_CCT","Reported_CCT"))))</f>
        <v/>
      </c>
      <c r="K1078" t="str">
        <f>IF('Reported Performance Table'!E1078="","",IF(J1078="LUNA_CCT",VLOOKUP('Reported Performance Table'!E1078,'Master List'!$B$45:$E$143,4,FALSE),"Reported_BUG"))</f>
        <v/>
      </c>
      <c r="L1078" t="str">
        <f>IF('Reported Performance Table'!E1078="","",IF(AND('Reported Performance Table'!$F1078="Yes",OR('Reported Performance Table'!$E1078='Master List'!$B$45,'Reported Performance Table'!$E1078='Master List'!$B$46,'Reported Performance Table'!$E1078='Master List'!$B$47,'Reported Performance Table'!$E1078='Master List'!$B$49,'Reported Performance Table'!$E1078='Master List'!$B$51,'Reported Performance Table'!$E1078='Master List'!$B$115,'Reported Performance Table'!$E1078='Master List'!$B$118,'Reported Performance Table'!$E1078='Master List'!$B$142)),"LUNA_Dimming","Dimming_Capability_and_Range"))</f>
        <v/>
      </c>
      <c r="M1078" s="100" t="e">
        <f>'Reported Performance Table'!#REF!</f>
        <v>#REF!</v>
      </c>
      <c r="N1078" s="100" t="e">
        <f>'Reported Performance Table'!#REF!</f>
        <v>#REF!</v>
      </c>
      <c r="O1078" s="100" t="e">
        <f>'Reported Performance Table'!#REF!</f>
        <v>#REF!</v>
      </c>
      <c r="P1078" t="str">
        <f t="shared" si="33"/>
        <v>No</v>
      </c>
    </row>
    <row r="1079" spans="1:16" x14ac:dyDescent="0.25">
      <c r="A1079" s="54">
        <v>1086</v>
      </c>
      <c r="B1079" s="55"/>
      <c r="D1079" s="21" t="e">
        <f>VLOOKUP('Reported Performance Table'!D1079,'Master List'!$B$22:$C$41,2,FALSE)</f>
        <v>#N/A</v>
      </c>
      <c r="E1079" t="e">
        <f>VLOOKUP('Reported Performance Table'!E1079,'Master List'!$B$45:$C$143,2,FALSE)</f>
        <v>#N/A</v>
      </c>
      <c r="F1079" t="e">
        <f>VLOOKUP('Reported Performance Table'!D1079,'Master List'!$B$22:$D$42,3,FALSE)</f>
        <v>#N/A</v>
      </c>
      <c r="G1079" s="92" t="e">
        <f>VLOOKUP('Reported Performance Table'!C1079,'Master List'!$B$11:$D$19,3,FALSE)</f>
        <v>#N/A</v>
      </c>
      <c r="H1079" t="e">
        <f t="shared" si="32"/>
        <v>#N/A</v>
      </c>
      <c r="I1079" t="e">
        <f>IF(VLOOKUP('Reported Performance Table'!E1079,'Master List'!$B$45:$D$143,3,FALSE)="","No",VLOOKUP('Reported Performance Table'!E1079,'Master List'!$B$45:$D$143,3,FALSE))</f>
        <v>#N/A</v>
      </c>
      <c r="J1079" s="164" t="str">
        <f>IF('Reported Performance Table'!E1079="","",
  IF('Reported Performance Table'!F1079="Yes",
   IF('Reported Performance Table'!G1079="Premium","Premium_LUNA_CCT","LUNA_CCT"),
   IF('Reported Performance Table'!C1079="Outdoor Luminaires",
    IF(OR('Reported Performance Table'!E1079="Fuel Pump Canopy Luminaires",'Reported Performance Table'!E1079="Sports Lighting"),
     IF('Reported Performance Table'!G1079="Premium","Premium_Sports_and_Fuel_Pump_CCT", "Sports_and_Fuel_Pump_CCT"),
     IF('Reported Performance Table'!G1079="Premium","Premium_Outdoor_CCT","Outdoor_CCT")),
    IF('Reported Performance Table'!G1079="Premium","Premium_CCT","Reported_CCT"))))</f>
        <v/>
      </c>
      <c r="K1079" t="str">
        <f>IF('Reported Performance Table'!E1079="","",IF(J1079="LUNA_CCT",VLOOKUP('Reported Performance Table'!E1079,'Master List'!$B$45:$E$143,4,FALSE),"Reported_BUG"))</f>
        <v/>
      </c>
      <c r="L1079" t="str">
        <f>IF('Reported Performance Table'!E1079="","",IF(AND('Reported Performance Table'!$F1079="Yes",OR('Reported Performance Table'!$E1079='Master List'!$B$45,'Reported Performance Table'!$E1079='Master List'!$B$46,'Reported Performance Table'!$E1079='Master List'!$B$47,'Reported Performance Table'!$E1079='Master List'!$B$49,'Reported Performance Table'!$E1079='Master List'!$B$51,'Reported Performance Table'!$E1079='Master List'!$B$115,'Reported Performance Table'!$E1079='Master List'!$B$118,'Reported Performance Table'!$E1079='Master List'!$B$142)),"LUNA_Dimming","Dimming_Capability_and_Range"))</f>
        <v/>
      </c>
      <c r="M1079" s="100" t="e">
        <f>'Reported Performance Table'!#REF!</f>
        <v>#REF!</v>
      </c>
      <c r="N1079" s="100" t="e">
        <f>'Reported Performance Table'!#REF!</f>
        <v>#REF!</v>
      </c>
      <c r="O1079" s="100" t="e">
        <f>'Reported Performance Table'!#REF!</f>
        <v>#REF!</v>
      </c>
      <c r="P1079" t="str">
        <f t="shared" si="33"/>
        <v>No</v>
      </c>
    </row>
    <row r="1080" spans="1:16" x14ac:dyDescent="0.25">
      <c r="A1080" s="54">
        <v>1087</v>
      </c>
      <c r="B1080" s="55"/>
      <c r="D1080" s="21" t="e">
        <f>VLOOKUP('Reported Performance Table'!D1080,'Master List'!$B$22:$C$41,2,FALSE)</f>
        <v>#N/A</v>
      </c>
      <c r="E1080" t="e">
        <f>VLOOKUP('Reported Performance Table'!E1080,'Master List'!$B$45:$C$143,2,FALSE)</f>
        <v>#N/A</v>
      </c>
      <c r="F1080" t="e">
        <f>VLOOKUP('Reported Performance Table'!D1080,'Master List'!$B$22:$D$42,3,FALSE)</f>
        <v>#N/A</v>
      </c>
      <c r="G1080" s="92" t="e">
        <f>VLOOKUP('Reported Performance Table'!C1080,'Master List'!$B$11:$D$19,3,FALSE)</f>
        <v>#N/A</v>
      </c>
      <c r="H1080" t="e">
        <f t="shared" si="32"/>
        <v>#N/A</v>
      </c>
      <c r="I1080" t="e">
        <f>IF(VLOOKUP('Reported Performance Table'!E1080,'Master List'!$B$45:$D$143,3,FALSE)="","No",VLOOKUP('Reported Performance Table'!E1080,'Master List'!$B$45:$D$143,3,FALSE))</f>
        <v>#N/A</v>
      </c>
      <c r="J1080" s="164" t="str">
        <f>IF('Reported Performance Table'!E1080="","",
  IF('Reported Performance Table'!F1080="Yes",
   IF('Reported Performance Table'!G1080="Premium","Premium_LUNA_CCT","LUNA_CCT"),
   IF('Reported Performance Table'!C1080="Outdoor Luminaires",
    IF(OR('Reported Performance Table'!E1080="Fuel Pump Canopy Luminaires",'Reported Performance Table'!E1080="Sports Lighting"),
     IF('Reported Performance Table'!G1080="Premium","Premium_Sports_and_Fuel_Pump_CCT", "Sports_and_Fuel_Pump_CCT"),
     IF('Reported Performance Table'!G1080="Premium","Premium_Outdoor_CCT","Outdoor_CCT")),
    IF('Reported Performance Table'!G1080="Premium","Premium_CCT","Reported_CCT"))))</f>
        <v/>
      </c>
      <c r="K1080" t="str">
        <f>IF('Reported Performance Table'!E1080="","",IF(J1080="LUNA_CCT",VLOOKUP('Reported Performance Table'!E1080,'Master List'!$B$45:$E$143,4,FALSE),"Reported_BUG"))</f>
        <v/>
      </c>
      <c r="L1080" t="str">
        <f>IF('Reported Performance Table'!E1080="","",IF(AND('Reported Performance Table'!$F1080="Yes",OR('Reported Performance Table'!$E1080='Master List'!$B$45,'Reported Performance Table'!$E1080='Master List'!$B$46,'Reported Performance Table'!$E1080='Master List'!$B$47,'Reported Performance Table'!$E1080='Master List'!$B$49,'Reported Performance Table'!$E1080='Master List'!$B$51,'Reported Performance Table'!$E1080='Master List'!$B$115,'Reported Performance Table'!$E1080='Master List'!$B$118,'Reported Performance Table'!$E1080='Master List'!$B$142)),"LUNA_Dimming","Dimming_Capability_and_Range"))</f>
        <v/>
      </c>
      <c r="M1080" s="100" t="e">
        <f>'Reported Performance Table'!#REF!</f>
        <v>#REF!</v>
      </c>
      <c r="N1080" s="100" t="e">
        <f>'Reported Performance Table'!#REF!</f>
        <v>#REF!</v>
      </c>
      <c r="O1080" s="100" t="e">
        <f>'Reported Performance Table'!#REF!</f>
        <v>#REF!</v>
      </c>
      <c r="P1080" t="str">
        <f t="shared" si="33"/>
        <v>No</v>
      </c>
    </row>
    <row r="1081" spans="1:16" x14ac:dyDescent="0.25">
      <c r="A1081" s="54">
        <v>1088</v>
      </c>
      <c r="B1081" s="55"/>
      <c r="D1081" s="21" t="e">
        <f>VLOOKUP('Reported Performance Table'!D1081,'Master List'!$B$22:$C$41,2,FALSE)</f>
        <v>#N/A</v>
      </c>
      <c r="E1081" t="e">
        <f>VLOOKUP('Reported Performance Table'!E1081,'Master List'!$B$45:$C$143,2,FALSE)</f>
        <v>#N/A</v>
      </c>
      <c r="F1081" t="e">
        <f>VLOOKUP('Reported Performance Table'!D1081,'Master List'!$B$22:$D$42,3,FALSE)</f>
        <v>#N/A</v>
      </c>
      <c r="G1081" s="92" t="e">
        <f>VLOOKUP('Reported Performance Table'!C1081,'Master List'!$B$11:$D$19,3,FALSE)</f>
        <v>#N/A</v>
      </c>
      <c r="H1081" t="e">
        <f t="shared" si="32"/>
        <v>#N/A</v>
      </c>
      <c r="I1081" t="e">
        <f>IF(VLOOKUP('Reported Performance Table'!E1081,'Master List'!$B$45:$D$143,3,FALSE)="","No",VLOOKUP('Reported Performance Table'!E1081,'Master List'!$B$45:$D$143,3,FALSE))</f>
        <v>#N/A</v>
      </c>
      <c r="J1081" s="164" t="str">
        <f>IF('Reported Performance Table'!E1081="","",
  IF('Reported Performance Table'!F1081="Yes",
   IF('Reported Performance Table'!G1081="Premium","Premium_LUNA_CCT","LUNA_CCT"),
   IF('Reported Performance Table'!C1081="Outdoor Luminaires",
    IF(OR('Reported Performance Table'!E1081="Fuel Pump Canopy Luminaires",'Reported Performance Table'!E1081="Sports Lighting"),
     IF('Reported Performance Table'!G1081="Premium","Premium_Sports_and_Fuel_Pump_CCT", "Sports_and_Fuel_Pump_CCT"),
     IF('Reported Performance Table'!G1081="Premium","Premium_Outdoor_CCT","Outdoor_CCT")),
    IF('Reported Performance Table'!G1081="Premium","Premium_CCT","Reported_CCT"))))</f>
        <v/>
      </c>
      <c r="K1081" t="str">
        <f>IF('Reported Performance Table'!E1081="","",IF(J1081="LUNA_CCT",VLOOKUP('Reported Performance Table'!E1081,'Master List'!$B$45:$E$143,4,FALSE),"Reported_BUG"))</f>
        <v/>
      </c>
      <c r="L1081" t="str">
        <f>IF('Reported Performance Table'!E1081="","",IF(AND('Reported Performance Table'!$F1081="Yes",OR('Reported Performance Table'!$E1081='Master List'!$B$45,'Reported Performance Table'!$E1081='Master List'!$B$46,'Reported Performance Table'!$E1081='Master List'!$B$47,'Reported Performance Table'!$E1081='Master List'!$B$49,'Reported Performance Table'!$E1081='Master List'!$B$51,'Reported Performance Table'!$E1081='Master List'!$B$115,'Reported Performance Table'!$E1081='Master List'!$B$118,'Reported Performance Table'!$E1081='Master List'!$B$142)),"LUNA_Dimming","Dimming_Capability_and_Range"))</f>
        <v/>
      </c>
      <c r="M1081" s="100" t="e">
        <f>'Reported Performance Table'!#REF!</f>
        <v>#REF!</v>
      </c>
      <c r="N1081" s="100" t="e">
        <f>'Reported Performance Table'!#REF!</f>
        <v>#REF!</v>
      </c>
      <c r="O1081" s="100" t="e">
        <f>'Reported Performance Table'!#REF!</f>
        <v>#REF!</v>
      </c>
      <c r="P1081" t="str">
        <f t="shared" si="33"/>
        <v>No</v>
      </c>
    </row>
    <row r="1082" spans="1:16" x14ac:dyDescent="0.25">
      <c r="A1082" s="54">
        <v>1089</v>
      </c>
      <c r="B1082" s="55"/>
      <c r="D1082" s="21" t="e">
        <f>VLOOKUP('Reported Performance Table'!D1082,'Master List'!$B$22:$C$41,2,FALSE)</f>
        <v>#N/A</v>
      </c>
      <c r="E1082" t="e">
        <f>VLOOKUP('Reported Performance Table'!E1082,'Master List'!$B$45:$C$143,2,FALSE)</f>
        <v>#N/A</v>
      </c>
      <c r="F1082" t="e">
        <f>VLOOKUP('Reported Performance Table'!D1082,'Master List'!$B$22:$D$42,3,FALSE)</f>
        <v>#N/A</v>
      </c>
      <c r="G1082" s="92" t="e">
        <f>VLOOKUP('Reported Performance Table'!C1082,'Master List'!$B$11:$D$19,3,FALSE)</f>
        <v>#N/A</v>
      </c>
      <c r="H1082" t="e">
        <f t="shared" si="32"/>
        <v>#N/A</v>
      </c>
      <c r="I1082" t="e">
        <f>IF(VLOOKUP('Reported Performance Table'!E1082,'Master List'!$B$45:$D$143,3,FALSE)="","No",VLOOKUP('Reported Performance Table'!E1082,'Master List'!$B$45:$D$143,3,FALSE))</f>
        <v>#N/A</v>
      </c>
      <c r="J1082" s="164" t="str">
        <f>IF('Reported Performance Table'!E1082="","",
  IF('Reported Performance Table'!F1082="Yes",
   IF('Reported Performance Table'!G1082="Premium","Premium_LUNA_CCT","LUNA_CCT"),
   IF('Reported Performance Table'!C1082="Outdoor Luminaires",
    IF(OR('Reported Performance Table'!E1082="Fuel Pump Canopy Luminaires",'Reported Performance Table'!E1082="Sports Lighting"),
     IF('Reported Performance Table'!G1082="Premium","Premium_Sports_and_Fuel_Pump_CCT", "Sports_and_Fuel_Pump_CCT"),
     IF('Reported Performance Table'!G1082="Premium","Premium_Outdoor_CCT","Outdoor_CCT")),
    IF('Reported Performance Table'!G1082="Premium","Premium_CCT","Reported_CCT"))))</f>
        <v/>
      </c>
      <c r="K1082" t="str">
        <f>IF('Reported Performance Table'!E1082="","",IF(J1082="LUNA_CCT",VLOOKUP('Reported Performance Table'!E1082,'Master List'!$B$45:$E$143,4,FALSE),"Reported_BUG"))</f>
        <v/>
      </c>
      <c r="L1082" t="str">
        <f>IF('Reported Performance Table'!E1082="","",IF(AND('Reported Performance Table'!$F1082="Yes",OR('Reported Performance Table'!$E1082='Master List'!$B$45,'Reported Performance Table'!$E1082='Master List'!$B$46,'Reported Performance Table'!$E1082='Master List'!$B$47,'Reported Performance Table'!$E1082='Master List'!$B$49,'Reported Performance Table'!$E1082='Master List'!$B$51,'Reported Performance Table'!$E1082='Master List'!$B$115,'Reported Performance Table'!$E1082='Master List'!$B$118,'Reported Performance Table'!$E1082='Master List'!$B$142)),"LUNA_Dimming","Dimming_Capability_and_Range"))</f>
        <v/>
      </c>
      <c r="M1082" s="100" t="e">
        <f>'Reported Performance Table'!#REF!</f>
        <v>#REF!</v>
      </c>
      <c r="N1082" s="100" t="e">
        <f>'Reported Performance Table'!#REF!</f>
        <v>#REF!</v>
      </c>
      <c r="O1082" s="100" t="e">
        <f>'Reported Performance Table'!#REF!</f>
        <v>#REF!</v>
      </c>
      <c r="P1082" t="str">
        <f t="shared" si="33"/>
        <v>No</v>
      </c>
    </row>
    <row r="1083" spans="1:16" x14ac:dyDescent="0.25">
      <c r="A1083" s="54">
        <v>1090</v>
      </c>
      <c r="B1083" s="55"/>
      <c r="D1083" s="21" t="e">
        <f>VLOOKUP('Reported Performance Table'!D1083,'Master List'!$B$22:$C$41,2,FALSE)</f>
        <v>#N/A</v>
      </c>
      <c r="E1083" t="e">
        <f>VLOOKUP('Reported Performance Table'!E1083,'Master List'!$B$45:$C$143,2,FALSE)</f>
        <v>#N/A</v>
      </c>
      <c r="F1083" t="e">
        <f>VLOOKUP('Reported Performance Table'!D1083,'Master List'!$B$22:$D$42,3,FALSE)</f>
        <v>#N/A</v>
      </c>
      <c r="G1083" s="92" t="e">
        <f>VLOOKUP('Reported Performance Table'!C1083,'Master List'!$B$11:$D$19,3,FALSE)</f>
        <v>#N/A</v>
      </c>
      <c r="H1083" t="e">
        <f t="shared" si="32"/>
        <v>#N/A</v>
      </c>
      <c r="I1083" t="e">
        <f>IF(VLOOKUP('Reported Performance Table'!E1083,'Master List'!$B$45:$D$143,3,FALSE)="","No",VLOOKUP('Reported Performance Table'!E1083,'Master List'!$B$45:$D$143,3,FALSE))</f>
        <v>#N/A</v>
      </c>
      <c r="J1083" s="164" t="str">
        <f>IF('Reported Performance Table'!E1083="","",
  IF('Reported Performance Table'!F1083="Yes",
   IF('Reported Performance Table'!G1083="Premium","Premium_LUNA_CCT","LUNA_CCT"),
   IF('Reported Performance Table'!C1083="Outdoor Luminaires",
    IF(OR('Reported Performance Table'!E1083="Fuel Pump Canopy Luminaires",'Reported Performance Table'!E1083="Sports Lighting"),
     IF('Reported Performance Table'!G1083="Premium","Premium_Sports_and_Fuel_Pump_CCT", "Sports_and_Fuel_Pump_CCT"),
     IF('Reported Performance Table'!G1083="Premium","Premium_Outdoor_CCT","Outdoor_CCT")),
    IF('Reported Performance Table'!G1083="Premium","Premium_CCT","Reported_CCT"))))</f>
        <v/>
      </c>
      <c r="K1083" t="str">
        <f>IF('Reported Performance Table'!E1083="","",IF(J1083="LUNA_CCT",VLOOKUP('Reported Performance Table'!E1083,'Master List'!$B$45:$E$143,4,FALSE),"Reported_BUG"))</f>
        <v/>
      </c>
      <c r="L1083" t="str">
        <f>IF('Reported Performance Table'!E1083="","",IF(AND('Reported Performance Table'!$F1083="Yes",OR('Reported Performance Table'!$E1083='Master List'!$B$45,'Reported Performance Table'!$E1083='Master List'!$B$46,'Reported Performance Table'!$E1083='Master List'!$B$47,'Reported Performance Table'!$E1083='Master List'!$B$49,'Reported Performance Table'!$E1083='Master List'!$B$51,'Reported Performance Table'!$E1083='Master List'!$B$115,'Reported Performance Table'!$E1083='Master List'!$B$118,'Reported Performance Table'!$E1083='Master List'!$B$142)),"LUNA_Dimming","Dimming_Capability_and_Range"))</f>
        <v/>
      </c>
      <c r="M1083" s="100" t="e">
        <f>'Reported Performance Table'!#REF!</f>
        <v>#REF!</v>
      </c>
      <c r="N1083" s="100" t="e">
        <f>'Reported Performance Table'!#REF!</f>
        <v>#REF!</v>
      </c>
      <c r="O1083" s="100" t="e">
        <f>'Reported Performance Table'!#REF!</f>
        <v>#REF!</v>
      </c>
      <c r="P1083" t="str">
        <f t="shared" si="33"/>
        <v>No</v>
      </c>
    </row>
    <row r="1084" spans="1:16" x14ac:dyDescent="0.25">
      <c r="A1084" s="54">
        <v>1091</v>
      </c>
      <c r="B1084" s="55"/>
      <c r="D1084" s="21" t="e">
        <f>VLOOKUP('Reported Performance Table'!D1084,'Master List'!$B$22:$C$41,2,FALSE)</f>
        <v>#N/A</v>
      </c>
      <c r="E1084" t="e">
        <f>VLOOKUP('Reported Performance Table'!E1084,'Master List'!$B$45:$C$143,2,FALSE)</f>
        <v>#N/A</v>
      </c>
      <c r="F1084" t="e">
        <f>VLOOKUP('Reported Performance Table'!D1084,'Master List'!$B$22:$D$42,3,FALSE)</f>
        <v>#N/A</v>
      </c>
      <c r="G1084" s="92" t="e">
        <f>VLOOKUP('Reported Performance Table'!C1084,'Master List'!$B$11:$D$19,3,FALSE)</f>
        <v>#N/A</v>
      </c>
      <c r="H1084" t="e">
        <f t="shared" si="32"/>
        <v>#N/A</v>
      </c>
      <c r="I1084" t="e">
        <f>IF(VLOOKUP('Reported Performance Table'!E1084,'Master List'!$B$45:$D$143,3,FALSE)="","No",VLOOKUP('Reported Performance Table'!E1084,'Master List'!$B$45:$D$143,3,FALSE))</f>
        <v>#N/A</v>
      </c>
      <c r="J1084" s="164" t="str">
        <f>IF('Reported Performance Table'!E1084="","",
  IF('Reported Performance Table'!F1084="Yes",
   IF('Reported Performance Table'!G1084="Premium","Premium_LUNA_CCT","LUNA_CCT"),
   IF('Reported Performance Table'!C1084="Outdoor Luminaires",
    IF(OR('Reported Performance Table'!E1084="Fuel Pump Canopy Luminaires",'Reported Performance Table'!E1084="Sports Lighting"),
     IF('Reported Performance Table'!G1084="Premium","Premium_Sports_and_Fuel_Pump_CCT", "Sports_and_Fuel_Pump_CCT"),
     IF('Reported Performance Table'!G1084="Premium","Premium_Outdoor_CCT","Outdoor_CCT")),
    IF('Reported Performance Table'!G1084="Premium","Premium_CCT","Reported_CCT"))))</f>
        <v/>
      </c>
      <c r="K1084" t="str">
        <f>IF('Reported Performance Table'!E1084="","",IF(J1084="LUNA_CCT",VLOOKUP('Reported Performance Table'!E1084,'Master List'!$B$45:$E$143,4,FALSE),"Reported_BUG"))</f>
        <v/>
      </c>
      <c r="L1084" t="str">
        <f>IF('Reported Performance Table'!E1084="","",IF(AND('Reported Performance Table'!$F1084="Yes",OR('Reported Performance Table'!$E1084='Master List'!$B$45,'Reported Performance Table'!$E1084='Master List'!$B$46,'Reported Performance Table'!$E1084='Master List'!$B$47,'Reported Performance Table'!$E1084='Master List'!$B$49,'Reported Performance Table'!$E1084='Master List'!$B$51,'Reported Performance Table'!$E1084='Master List'!$B$115,'Reported Performance Table'!$E1084='Master List'!$B$118,'Reported Performance Table'!$E1084='Master List'!$B$142)),"LUNA_Dimming","Dimming_Capability_and_Range"))</f>
        <v/>
      </c>
      <c r="M1084" s="100" t="e">
        <f>'Reported Performance Table'!#REF!</f>
        <v>#REF!</v>
      </c>
      <c r="N1084" s="100" t="e">
        <f>'Reported Performance Table'!#REF!</f>
        <v>#REF!</v>
      </c>
      <c r="O1084" s="100" t="e">
        <f>'Reported Performance Table'!#REF!</f>
        <v>#REF!</v>
      </c>
      <c r="P1084" t="str">
        <f t="shared" si="33"/>
        <v>No</v>
      </c>
    </row>
    <row r="1085" spans="1:16" x14ac:dyDescent="0.25">
      <c r="A1085" s="54">
        <v>1092</v>
      </c>
      <c r="B1085" s="55"/>
      <c r="D1085" s="21" t="e">
        <f>VLOOKUP('Reported Performance Table'!D1085,'Master List'!$B$22:$C$41,2,FALSE)</f>
        <v>#N/A</v>
      </c>
      <c r="E1085" t="e">
        <f>VLOOKUP('Reported Performance Table'!E1085,'Master List'!$B$45:$C$143,2,FALSE)</f>
        <v>#N/A</v>
      </c>
      <c r="F1085" t="e">
        <f>VLOOKUP('Reported Performance Table'!D1085,'Master List'!$B$22:$D$42,3,FALSE)</f>
        <v>#N/A</v>
      </c>
      <c r="G1085" s="92" t="e">
        <f>VLOOKUP('Reported Performance Table'!C1085,'Master List'!$B$11:$D$19,3,FALSE)</f>
        <v>#N/A</v>
      </c>
      <c r="H1085" t="e">
        <f t="shared" si="32"/>
        <v>#N/A</v>
      </c>
      <c r="I1085" t="e">
        <f>IF(VLOOKUP('Reported Performance Table'!E1085,'Master List'!$B$45:$D$143,3,FALSE)="","No",VLOOKUP('Reported Performance Table'!E1085,'Master List'!$B$45:$D$143,3,FALSE))</f>
        <v>#N/A</v>
      </c>
      <c r="J1085" s="164" t="str">
        <f>IF('Reported Performance Table'!E1085="","",
  IF('Reported Performance Table'!F1085="Yes",
   IF('Reported Performance Table'!G1085="Premium","Premium_LUNA_CCT","LUNA_CCT"),
   IF('Reported Performance Table'!C1085="Outdoor Luminaires",
    IF(OR('Reported Performance Table'!E1085="Fuel Pump Canopy Luminaires",'Reported Performance Table'!E1085="Sports Lighting"),
     IF('Reported Performance Table'!G1085="Premium","Premium_Sports_and_Fuel_Pump_CCT", "Sports_and_Fuel_Pump_CCT"),
     IF('Reported Performance Table'!G1085="Premium","Premium_Outdoor_CCT","Outdoor_CCT")),
    IF('Reported Performance Table'!G1085="Premium","Premium_CCT","Reported_CCT"))))</f>
        <v/>
      </c>
      <c r="K1085" t="str">
        <f>IF('Reported Performance Table'!E1085="","",IF(J1085="LUNA_CCT",VLOOKUP('Reported Performance Table'!E1085,'Master List'!$B$45:$E$143,4,FALSE),"Reported_BUG"))</f>
        <v/>
      </c>
      <c r="L1085" t="str">
        <f>IF('Reported Performance Table'!E1085="","",IF(AND('Reported Performance Table'!$F1085="Yes",OR('Reported Performance Table'!$E1085='Master List'!$B$45,'Reported Performance Table'!$E1085='Master List'!$B$46,'Reported Performance Table'!$E1085='Master List'!$B$47,'Reported Performance Table'!$E1085='Master List'!$B$49,'Reported Performance Table'!$E1085='Master List'!$B$51,'Reported Performance Table'!$E1085='Master List'!$B$115,'Reported Performance Table'!$E1085='Master List'!$B$118,'Reported Performance Table'!$E1085='Master List'!$B$142)),"LUNA_Dimming","Dimming_Capability_and_Range"))</f>
        <v/>
      </c>
      <c r="M1085" s="100" t="e">
        <f>'Reported Performance Table'!#REF!</f>
        <v>#REF!</v>
      </c>
      <c r="N1085" s="100" t="e">
        <f>'Reported Performance Table'!#REF!</f>
        <v>#REF!</v>
      </c>
      <c r="O1085" s="100" t="e">
        <f>'Reported Performance Table'!#REF!</f>
        <v>#REF!</v>
      </c>
      <c r="P1085" t="str">
        <f t="shared" si="33"/>
        <v>No</v>
      </c>
    </row>
    <row r="1086" spans="1:16" x14ac:dyDescent="0.25">
      <c r="A1086" s="54">
        <v>1093</v>
      </c>
      <c r="B1086" s="55"/>
      <c r="D1086" s="21" t="e">
        <f>VLOOKUP('Reported Performance Table'!D1086,'Master List'!$B$22:$C$41,2,FALSE)</f>
        <v>#N/A</v>
      </c>
      <c r="E1086" t="e">
        <f>VLOOKUP('Reported Performance Table'!E1086,'Master List'!$B$45:$C$143,2,FALSE)</f>
        <v>#N/A</v>
      </c>
      <c r="F1086" t="e">
        <f>VLOOKUP('Reported Performance Table'!D1086,'Master List'!$B$22:$D$42,3,FALSE)</f>
        <v>#N/A</v>
      </c>
      <c r="G1086" s="92" t="e">
        <f>VLOOKUP('Reported Performance Table'!C1086,'Master List'!$B$11:$D$19,3,FALSE)</f>
        <v>#N/A</v>
      </c>
      <c r="H1086" t="e">
        <f t="shared" si="32"/>
        <v>#N/A</v>
      </c>
      <c r="I1086" t="e">
        <f>IF(VLOOKUP('Reported Performance Table'!E1086,'Master List'!$B$45:$D$143,3,FALSE)="","No",VLOOKUP('Reported Performance Table'!E1086,'Master List'!$B$45:$D$143,3,FALSE))</f>
        <v>#N/A</v>
      </c>
      <c r="J1086" s="164" t="str">
        <f>IF('Reported Performance Table'!E1086="","",
  IF('Reported Performance Table'!F1086="Yes",
   IF('Reported Performance Table'!G1086="Premium","Premium_LUNA_CCT","LUNA_CCT"),
   IF('Reported Performance Table'!C1086="Outdoor Luminaires",
    IF(OR('Reported Performance Table'!E1086="Fuel Pump Canopy Luminaires",'Reported Performance Table'!E1086="Sports Lighting"),
     IF('Reported Performance Table'!G1086="Premium","Premium_Sports_and_Fuel_Pump_CCT", "Sports_and_Fuel_Pump_CCT"),
     IF('Reported Performance Table'!G1086="Premium","Premium_Outdoor_CCT","Outdoor_CCT")),
    IF('Reported Performance Table'!G1086="Premium","Premium_CCT","Reported_CCT"))))</f>
        <v/>
      </c>
      <c r="K1086" t="str">
        <f>IF('Reported Performance Table'!E1086="","",IF(J1086="LUNA_CCT",VLOOKUP('Reported Performance Table'!E1086,'Master List'!$B$45:$E$143,4,FALSE),"Reported_BUG"))</f>
        <v/>
      </c>
      <c r="L1086" t="str">
        <f>IF('Reported Performance Table'!E1086="","",IF(AND('Reported Performance Table'!$F1086="Yes",OR('Reported Performance Table'!$E1086='Master List'!$B$45,'Reported Performance Table'!$E1086='Master List'!$B$46,'Reported Performance Table'!$E1086='Master List'!$B$47,'Reported Performance Table'!$E1086='Master List'!$B$49,'Reported Performance Table'!$E1086='Master List'!$B$51,'Reported Performance Table'!$E1086='Master List'!$B$115,'Reported Performance Table'!$E1086='Master List'!$B$118,'Reported Performance Table'!$E1086='Master List'!$B$142)),"LUNA_Dimming","Dimming_Capability_and_Range"))</f>
        <v/>
      </c>
      <c r="M1086" s="100" t="e">
        <f>'Reported Performance Table'!#REF!</f>
        <v>#REF!</v>
      </c>
      <c r="N1086" s="100" t="e">
        <f>'Reported Performance Table'!#REF!</f>
        <v>#REF!</v>
      </c>
      <c r="O1086" s="100" t="e">
        <f>'Reported Performance Table'!#REF!</f>
        <v>#REF!</v>
      </c>
      <c r="P1086" t="str">
        <f t="shared" si="33"/>
        <v>No</v>
      </c>
    </row>
    <row r="1087" spans="1:16" x14ac:dyDescent="0.25">
      <c r="A1087" s="54">
        <v>1094</v>
      </c>
      <c r="B1087" s="55"/>
      <c r="D1087" s="21" t="e">
        <f>VLOOKUP('Reported Performance Table'!D1087,'Master List'!$B$22:$C$41,2,FALSE)</f>
        <v>#N/A</v>
      </c>
      <c r="E1087" t="e">
        <f>VLOOKUP('Reported Performance Table'!E1087,'Master List'!$B$45:$C$143,2,FALSE)</f>
        <v>#N/A</v>
      </c>
      <c r="F1087" t="e">
        <f>VLOOKUP('Reported Performance Table'!D1087,'Master List'!$B$22:$D$42,3,FALSE)</f>
        <v>#N/A</v>
      </c>
      <c r="G1087" s="92" t="e">
        <f>VLOOKUP('Reported Performance Table'!C1087,'Master List'!$B$11:$D$19,3,FALSE)</f>
        <v>#N/A</v>
      </c>
      <c r="H1087" t="e">
        <f t="shared" si="32"/>
        <v>#N/A</v>
      </c>
      <c r="I1087" t="e">
        <f>IF(VLOOKUP('Reported Performance Table'!E1087,'Master List'!$B$45:$D$143,3,FALSE)="","No",VLOOKUP('Reported Performance Table'!E1087,'Master List'!$B$45:$D$143,3,FALSE))</f>
        <v>#N/A</v>
      </c>
      <c r="J1087" s="164" t="str">
        <f>IF('Reported Performance Table'!E1087="","",
  IF('Reported Performance Table'!F1087="Yes",
   IF('Reported Performance Table'!G1087="Premium","Premium_LUNA_CCT","LUNA_CCT"),
   IF('Reported Performance Table'!C1087="Outdoor Luminaires",
    IF(OR('Reported Performance Table'!E1087="Fuel Pump Canopy Luminaires",'Reported Performance Table'!E1087="Sports Lighting"),
     IF('Reported Performance Table'!G1087="Premium","Premium_Sports_and_Fuel_Pump_CCT", "Sports_and_Fuel_Pump_CCT"),
     IF('Reported Performance Table'!G1087="Premium","Premium_Outdoor_CCT","Outdoor_CCT")),
    IF('Reported Performance Table'!G1087="Premium","Premium_CCT","Reported_CCT"))))</f>
        <v/>
      </c>
      <c r="K1087" t="str">
        <f>IF('Reported Performance Table'!E1087="","",IF(J1087="LUNA_CCT",VLOOKUP('Reported Performance Table'!E1087,'Master List'!$B$45:$E$143,4,FALSE),"Reported_BUG"))</f>
        <v/>
      </c>
      <c r="L1087" t="str">
        <f>IF('Reported Performance Table'!E1087="","",IF(AND('Reported Performance Table'!$F1087="Yes",OR('Reported Performance Table'!$E1087='Master List'!$B$45,'Reported Performance Table'!$E1087='Master List'!$B$46,'Reported Performance Table'!$E1087='Master List'!$B$47,'Reported Performance Table'!$E1087='Master List'!$B$49,'Reported Performance Table'!$E1087='Master List'!$B$51,'Reported Performance Table'!$E1087='Master List'!$B$115,'Reported Performance Table'!$E1087='Master List'!$B$118,'Reported Performance Table'!$E1087='Master List'!$B$142)),"LUNA_Dimming","Dimming_Capability_and_Range"))</f>
        <v/>
      </c>
      <c r="M1087" s="100" t="e">
        <f>'Reported Performance Table'!#REF!</f>
        <v>#REF!</v>
      </c>
      <c r="N1087" s="100" t="e">
        <f>'Reported Performance Table'!#REF!</f>
        <v>#REF!</v>
      </c>
      <c r="O1087" s="100" t="e">
        <f>'Reported Performance Table'!#REF!</f>
        <v>#REF!</v>
      </c>
      <c r="P1087" t="str">
        <f t="shared" si="33"/>
        <v>No</v>
      </c>
    </row>
    <row r="1088" spans="1:16" x14ac:dyDescent="0.25">
      <c r="A1088" s="54">
        <v>1095</v>
      </c>
      <c r="B1088" s="55"/>
      <c r="D1088" s="21" t="e">
        <f>VLOOKUP('Reported Performance Table'!D1088,'Master List'!$B$22:$C$41,2,FALSE)</f>
        <v>#N/A</v>
      </c>
      <c r="E1088" t="e">
        <f>VLOOKUP('Reported Performance Table'!E1088,'Master List'!$B$45:$C$143,2,FALSE)</f>
        <v>#N/A</v>
      </c>
      <c r="F1088" t="e">
        <f>VLOOKUP('Reported Performance Table'!D1088,'Master List'!$B$22:$D$42,3,FALSE)</f>
        <v>#N/A</v>
      </c>
      <c r="G1088" s="92" t="e">
        <f>VLOOKUP('Reported Performance Table'!C1088,'Master List'!$B$11:$D$19,3,FALSE)</f>
        <v>#N/A</v>
      </c>
      <c r="H1088" t="e">
        <f t="shared" si="32"/>
        <v>#N/A</v>
      </c>
      <c r="I1088" t="e">
        <f>IF(VLOOKUP('Reported Performance Table'!E1088,'Master List'!$B$45:$D$143,3,FALSE)="","No",VLOOKUP('Reported Performance Table'!E1088,'Master List'!$B$45:$D$143,3,FALSE))</f>
        <v>#N/A</v>
      </c>
      <c r="J1088" s="164" t="str">
        <f>IF('Reported Performance Table'!E1088="","",
  IF('Reported Performance Table'!F1088="Yes",
   IF('Reported Performance Table'!G1088="Premium","Premium_LUNA_CCT","LUNA_CCT"),
   IF('Reported Performance Table'!C1088="Outdoor Luminaires",
    IF(OR('Reported Performance Table'!E1088="Fuel Pump Canopy Luminaires",'Reported Performance Table'!E1088="Sports Lighting"),
     IF('Reported Performance Table'!G1088="Premium","Premium_Sports_and_Fuel_Pump_CCT", "Sports_and_Fuel_Pump_CCT"),
     IF('Reported Performance Table'!G1088="Premium","Premium_Outdoor_CCT","Outdoor_CCT")),
    IF('Reported Performance Table'!G1088="Premium","Premium_CCT","Reported_CCT"))))</f>
        <v/>
      </c>
      <c r="K1088" t="str">
        <f>IF('Reported Performance Table'!E1088="","",IF(J1088="LUNA_CCT",VLOOKUP('Reported Performance Table'!E1088,'Master List'!$B$45:$E$143,4,FALSE),"Reported_BUG"))</f>
        <v/>
      </c>
      <c r="L1088" t="str">
        <f>IF('Reported Performance Table'!E1088="","",IF(AND('Reported Performance Table'!$F1088="Yes",OR('Reported Performance Table'!$E1088='Master List'!$B$45,'Reported Performance Table'!$E1088='Master List'!$B$46,'Reported Performance Table'!$E1088='Master List'!$B$47,'Reported Performance Table'!$E1088='Master List'!$B$49,'Reported Performance Table'!$E1088='Master List'!$B$51,'Reported Performance Table'!$E1088='Master List'!$B$115,'Reported Performance Table'!$E1088='Master List'!$B$118,'Reported Performance Table'!$E1088='Master List'!$B$142)),"LUNA_Dimming","Dimming_Capability_and_Range"))</f>
        <v/>
      </c>
      <c r="M1088" s="100" t="e">
        <f>'Reported Performance Table'!#REF!</f>
        <v>#REF!</v>
      </c>
      <c r="N1088" s="100" t="e">
        <f>'Reported Performance Table'!#REF!</f>
        <v>#REF!</v>
      </c>
      <c r="O1088" s="100" t="e">
        <f>'Reported Performance Table'!#REF!</f>
        <v>#REF!</v>
      </c>
      <c r="P1088" t="str">
        <f t="shared" si="33"/>
        <v>No</v>
      </c>
    </row>
    <row r="1089" spans="1:16" x14ac:dyDescent="0.25">
      <c r="A1089" s="54">
        <v>1096</v>
      </c>
      <c r="B1089" s="55"/>
      <c r="D1089" s="21" t="e">
        <f>VLOOKUP('Reported Performance Table'!D1089,'Master List'!$B$22:$C$41,2,FALSE)</f>
        <v>#N/A</v>
      </c>
      <c r="E1089" t="e">
        <f>VLOOKUP('Reported Performance Table'!E1089,'Master List'!$B$45:$C$143,2,FALSE)</f>
        <v>#N/A</v>
      </c>
      <c r="F1089" t="e">
        <f>VLOOKUP('Reported Performance Table'!D1089,'Master List'!$B$22:$D$42,3,FALSE)</f>
        <v>#N/A</v>
      </c>
      <c r="G1089" s="92" t="e">
        <f>VLOOKUP('Reported Performance Table'!C1089,'Master List'!$B$11:$D$19,3,FALSE)</f>
        <v>#N/A</v>
      </c>
      <c r="H1089" t="e">
        <f t="shared" si="32"/>
        <v>#N/A</v>
      </c>
      <c r="I1089" t="e">
        <f>IF(VLOOKUP('Reported Performance Table'!E1089,'Master List'!$B$45:$D$143,3,FALSE)="","No",VLOOKUP('Reported Performance Table'!E1089,'Master List'!$B$45:$D$143,3,FALSE))</f>
        <v>#N/A</v>
      </c>
      <c r="J1089" s="164" t="str">
        <f>IF('Reported Performance Table'!E1089="","",
  IF('Reported Performance Table'!F1089="Yes",
   IF('Reported Performance Table'!G1089="Premium","Premium_LUNA_CCT","LUNA_CCT"),
   IF('Reported Performance Table'!C1089="Outdoor Luminaires",
    IF(OR('Reported Performance Table'!E1089="Fuel Pump Canopy Luminaires",'Reported Performance Table'!E1089="Sports Lighting"),
     IF('Reported Performance Table'!G1089="Premium","Premium_Sports_and_Fuel_Pump_CCT", "Sports_and_Fuel_Pump_CCT"),
     IF('Reported Performance Table'!G1089="Premium","Premium_Outdoor_CCT","Outdoor_CCT")),
    IF('Reported Performance Table'!G1089="Premium","Premium_CCT","Reported_CCT"))))</f>
        <v/>
      </c>
      <c r="K1089" t="str">
        <f>IF('Reported Performance Table'!E1089="","",IF(J1089="LUNA_CCT",VLOOKUP('Reported Performance Table'!E1089,'Master List'!$B$45:$E$143,4,FALSE),"Reported_BUG"))</f>
        <v/>
      </c>
      <c r="L1089" t="str">
        <f>IF('Reported Performance Table'!E1089="","",IF(AND('Reported Performance Table'!$F1089="Yes",OR('Reported Performance Table'!$E1089='Master List'!$B$45,'Reported Performance Table'!$E1089='Master List'!$B$46,'Reported Performance Table'!$E1089='Master List'!$B$47,'Reported Performance Table'!$E1089='Master List'!$B$49,'Reported Performance Table'!$E1089='Master List'!$B$51,'Reported Performance Table'!$E1089='Master List'!$B$115,'Reported Performance Table'!$E1089='Master List'!$B$118,'Reported Performance Table'!$E1089='Master List'!$B$142)),"LUNA_Dimming","Dimming_Capability_and_Range"))</f>
        <v/>
      </c>
      <c r="M1089" s="100" t="e">
        <f>'Reported Performance Table'!#REF!</f>
        <v>#REF!</v>
      </c>
      <c r="N1089" s="100" t="e">
        <f>'Reported Performance Table'!#REF!</f>
        <v>#REF!</v>
      </c>
      <c r="O1089" s="100" t="e">
        <f>'Reported Performance Table'!#REF!</f>
        <v>#REF!</v>
      </c>
      <c r="P1089" t="str">
        <f t="shared" si="33"/>
        <v>No</v>
      </c>
    </row>
    <row r="1090" spans="1:16" x14ac:dyDescent="0.25">
      <c r="A1090" s="54">
        <v>1097</v>
      </c>
      <c r="B1090" s="55"/>
      <c r="D1090" s="21" t="e">
        <f>VLOOKUP('Reported Performance Table'!D1090,'Master List'!$B$22:$C$41,2,FALSE)</f>
        <v>#N/A</v>
      </c>
      <c r="E1090" t="e">
        <f>VLOOKUP('Reported Performance Table'!E1090,'Master List'!$B$45:$C$143,2,FALSE)</f>
        <v>#N/A</v>
      </c>
      <c r="F1090" t="e">
        <f>VLOOKUP('Reported Performance Table'!D1090,'Master List'!$B$22:$D$42,3,FALSE)</f>
        <v>#N/A</v>
      </c>
      <c r="G1090" s="92" t="e">
        <f>VLOOKUP('Reported Performance Table'!C1090,'Master List'!$B$11:$D$19,3,FALSE)</f>
        <v>#N/A</v>
      </c>
      <c r="H1090" t="e">
        <f t="shared" si="32"/>
        <v>#N/A</v>
      </c>
      <c r="I1090" t="e">
        <f>IF(VLOOKUP('Reported Performance Table'!E1090,'Master List'!$B$45:$D$143,3,FALSE)="","No",VLOOKUP('Reported Performance Table'!E1090,'Master List'!$B$45:$D$143,3,FALSE))</f>
        <v>#N/A</v>
      </c>
      <c r="J1090" s="164" t="str">
        <f>IF('Reported Performance Table'!E1090="","",
  IF('Reported Performance Table'!F1090="Yes",
   IF('Reported Performance Table'!G1090="Premium","Premium_LUNA_CCT","LUNA_CCT"),
   IF('Reported Performance Table'!C1090="Outdoor Luminaires",
    IF(OR('Reported Performance Table'!E1090="Fuel Pump Canopy Luminaires",'Reported Performance Table'!E1090="Sports Lighting"),
     IF('Reported Performance Table'!G1090="Premium","Premium_Sports_and_Fuel_Pump_CCT", "Sports_and_Fuel_Pump_CCT"),
     IF('Reported Performance Table'!G1090="Premium","Premium_Outdoor_CCT","Outdoor_CCT")),
    IF('Reported Performance Table'!G1090="Premium","Premium_CCT","Reported_CCT"))))</f>
        <v/>
      </c>
      <c r="K1090" t="str">
        <f>IF('Reported Performance Table'!E1090="","",IF(J1090="LUNA_CCT",VLOOKUP('Reported Performance Table'!E1090,'Master List'!$B$45:$E$143,4,FALSE),"Reported_BUG"))</f>
        <v/>
      </c>
      <c r="L1090" t="str">
        <f>IF('Reported Performance Table'!E1090="","",IF(AND('Reported Performance Table'!$F1090="Yes",OR('Reported Performance Table'!$E1090='Master List'!$B$45,'Reported Performance Table'!$E1090='Master List'!$B$46,'Reported Performance Table'!$E1090='Master List'!$B$47,'Reported Performance Table'!$E1090='Master List'!$B$49,'Reported Performance Table'!$E1090='Master List'!$B$51,'Reported Performance Table'!$E1090='Master List'!$B$115,'Reported Performance Table'!$E1090='Master List'!$B$118,'Reported Performance Table'!$E1090='Master List'!$B$142)),"LUNA_Dimming","Dimming_Capability_and_Range"))</f>
        <v/>
      </c>
      <c r="M1090" s="100" t="e">
        <f>'Reported Performance Table'!#REF!</f>
        <v>#REF!</v>
      </c>
      <c r="N1090" s="100" t="e">
        <f>'Reported Performance Table'!#REF!</f>
        <v>#REF!</v>
      </c>
      <c r="O1090" s="100" t="e">
        <f>'Reported Performance Table'!#REF!</f>
        <v>#REF!</v>
      </c>
      <c r="P1090" t="str">
        <f t="shared" si="33"/>
        <v>No</v>
      </c>
    </row>
    <row r="1091" spans="1:16" x14ac:dyDescent="0.25">
      <c r="A1091" s="54">
        <v>1098</v>
      </c>
      <c r="B1091" s="55"/>
      <c r="D1091" s="21" t="e">
        <f>VLOOKUP('Reported Performance Table'!D1091,'Master List'!$B$22:$C$41,2,FALSE)</f>
        <v>#N/A</v>
      </c>
      <c r="E1091" t="e">
        <f>VLOOKUP('Reported Performance Table'!E1091,'Master List'!$B$45:$C$143,2,FALSE)</f>
        <v>#N/A</v>
      </c>
      <c r="F1091" t="e">
        <f>VLOOKUP('Reported Performance Table'!D1091,'Master List'!$B$22:$D$42,3,FALSE)</f>
        <v>#N/A</v>
      </c>
      <c r="G1091" s="92" t="e">
        <f>VLOOKUP('Reported Performance Table'!C1091,'Master List'!$B$11:$D$19,3,FALSE)</f>
        <v>#N/A</v>
      </c>
      <c r="H1091" t="e">
        <f t="shared" si="32"/>
        <v>#N/A</v>
      </c>
      <c r="I1091" t="e">
        <f>IF(VLOOKUP('Reported Performance Table'!E1091,'Master List'!$B$45:$D$143,3,FALSE)="","No",VLOOKUP('Reported Performance Table'!E1091,'Master List'!$B$45:$D$143,3,FALSE))</f>
        <v>#N/A</v>
      </c>
      <c r="J1091" s="164" t="str">
        <f>IF('Reported Performance Table'!E1091="","",
  IF('Reported Performance Table'!F1091="Yes",
   IF('Reported Performance Table'!G1091="Premium","Premium_LUNA_CCT","LUNA_CCT"),
   IF('Reported Performance Table'!C1091="Outdoor Luminaires",
    IF(OR('Reported Performance Table'!E1091="Fuel Pump Canopy Luminaires",'Reported Performance Table'!E1091="Sports Lighting"),
     IF('Reported Performance Table'!G1091="Premium","Premium_Sports_and_Fuel_Pump_CCT", "Sports_and_Fuel_Pump_CCT"),
     IF('Reported Performance Table'!G1091="Premium","Premium_Outdoor_CCT","Outdoor_CCT")),
    IF('Reported Performance Table'!G1091="Premium","Premium_CCT","Reported_CCT"))))</f>
        <v/>
      </c>
      <c r="K1091" t="str">
        <f>IF('Reported Performance Table'!E1091="","",IF(J1091="LUNA_CCT",VLOOKUP('Reported Performance Table'!E1091,'Master List'!$B$45:$E$143,4,FALSE),"Reported_BUG"))</f>
        <v/>
      </c>
      <c r="L1091" t="str">
        <f>IF('Reported Performance Table'!E1091="","",IF(AND('Reported Performance Table'!$F1091="Yes",OR('Reported Performance Table'!$E1091='Master List'!$B$45,'Reported Performance Table'!$E1091='Master List'!$B$46,'Reported Performance Table'!$E1091='Master List'!$B$47,'Reported Performance Table'!$E1091='Master List'!$B$49,'Reported Performance Table'!$E1091='Master List'!$B$51,'Reported Performance Table'!$E1091='Master List'!$B$115,'Reported Performance Table'!$E1091='Master List'!$B$118,'Reported Performance Table'!$E1091='Master List'!$B$142)),"LUNA_Dimming","Dimming_Capability_and_Range"))</f>
        <v/>
      </c>
      <c r="M1091" s="100" t="e">
        <f>'Reported Performance Table'!#REF!</f>
        <v>#REF!</v>
      </c>
      <c r="N1091" s="100" t="e">
        <f>'Reported Performance Table'!#REF!</f>
        <v>#REF!</v>
      </c>
      <c r="O1091" s="100" t="e">
        <f>'Reported Performance Table'!#REF!</f>
        <v>#REF!</v>
      </c>
      <c r="P1091" t="str">
        <f t="shared" si="33"/>
        <v>No</v>
      </c>
    </row>
    <row r="1092" spans="1:16" x14ac:dyDescent="0.25">
      <c r="A1092" s="54">
        <v>1099</v>
      </c>
      <c r="B1092" s="55"/>
      <c r="D1092" s="21" t="e">
        <f>VLOOKUP('Reported Performance Table'!D1092,'Master List'!$B$22:$C$41,2,FALSE)</f>
        <v>#N/A</v>
      </c>
      <c r="E1092" t="e">
        <f>VLOOKUP('Reported Performance Table'!E1092,'Master List'!$B$45:$C$143,2,FALSE)</f>
        <v>#N/A</v>
      </c>
      <c r="F1092" t="e">
        <f>VLOOKUP('Reported Performance Table'!D1092,'Master List'!$B$22:$D$42,3,FALSE)</f>
        <v>#N/A</v>
      </c>
      <c r="G1092" s="92" t="e">
        <f>VLOOKUP('Reported Performance Table'!C1092,'Master List'!$B$11:$D$19,3,FALSE)</f>
        <v>#N/A</v>
      </c>
      <c r="H1092" t="e">
        <f t="shared" si="32"/>
        <v>#N/A</v>
      </c>
      <c r="I1092" t="e">
        <f>IF(VLOOKUP('Reported Performance Table'!E1092,'Master List'!$B$45:$D$143,3,FALSE)="","No",VLOOKUP('Reported Performance Table'!E1092,'Master List'!$B$45:$D$143,3,FALSE))</f>
        <v>#N/A</v>
      </c>
      <c r="J1092" s="164" t="str">
        <f>IF('Reported Performance Table'!E1092="","",
  IF('Reported Performance Table'!F1092="Yes",
   IF('Reported Performance Table'!G1092="Premium","Premium_LUNA_CCT","LUNA_CCT"),
   IF('Reported Performance Table'!C1092="Outdoor Luminaires",
    IF(OR('Reported Performance Table'!E1092="Fuel Pump Canopy Luminaires",'Reported Performance Table'!E1092="Sports Lighting"),
     IF('Reported Performance Table'!G1092="Premium","Premium_Sports_and_Fuel_Pump_CCT", "Sports_and_Fuel_Pump_CCT"),
     IF('Reported Performance Table'!G1092="Premium","Premium_Outdoor_CCT","Outdoor_CCT")),
    IF('Reported Performance Table'!G1092="Premium","Premium_CCT","Reported_CCT"))))</f>
        <v/>
      </c>
      <c r="K1092" t="str">
        <f>IF('Reported Performance Table'!E1092="","",IF(J1092="LUNA_CCT",VLOOKUP('Reported Performance Table'!E1092,'Master List'!$B$45:$E$143,4,FALSE),"Reported_BUG"))</f>
        <v/>
      </c>
      <c r="L1092" t="str">
        <f>IF('Reported Performance Table'!E1092="","",IF(AND('Reported Performance Table'!$F1092="Yes",OR('Reported Performance Table'!$E1092='Master List'!$B$45,'Reported Performance Table'!$E1092='Master List'!$B$46,'Reported Performance Table'!$E1092='Master List'!$B$47,'Reported Performance Table'!$E1092='Master List'!$B$49,'Reported Performance Table'!$E1092='Master List'!$B$51,'Reported Performance Table'!$E1092='Master List'!$B$115,'Reported Performance Table'!$E1092='Master List'!$B$118,'Reported Performance Table'!$E1092='Master List'!$B$142)),"LUNA_Dimming","Dimming_Capability_and_Range"))</f>
        <v/>
      </c>
      <c r="M1092" s="100" t="e">
        <f>'Reported Performance Table'!#REF!</f>
        <v>#REF!</v>
      </c>
      <c r="N1092" s="100" t="e">
        <f>'Reported Performance Table'!#REF!</f>
        <v>#REF!</v>
      </c>
      <c r="O1092" s="100" t="e">
        <f>'Reported Performance Table'!#REF!</f>
        <v>#REF!</v>
      </c>
      <c r="P1092" t="str">
        <f t="shared" si="33"/>
        <v>No</v>
      </c>
    </row>
    <row r="1093" spans="1:16" x14ac:dyDescent="0.25">
      <c r="A1093" s="54">
        <v>1100</v>
      </c>
      <c r="B1093" s="55"/>
      <c r="D1093" s="21" t="e">
        <f>VLOOKUP('Reported Performance Table'!D1093,'Master List'!$B$22:$C$41,2,FALSE)</f>
        <v>#N/A</v>
      </c>
      <c r="E1093" t="e">
        <f>VLOOKUP('Reported Performance Table'!E1093,'Master List'!$B$45:$C$143,2,FALSE)</f>
        <v>#N/A</v>
      </c>
      <c r="F1093" t="e">
        <f>VLOOKUP('Reported Performance Table'!D1093,'Master List'!$B$22:$D$42,3,FALSE)</f>
        <v>#N/A</v>
      </c>
      <c r="G1093" s="92" t="e">
        <f>VLOOKUP('Reported Performance Table'!C1093,'Master List'!$B$11:$D$19,3,FALSE)</f>
        <v>#N/A</v>
      </c>
      <c r="H1093" t="e">
        <f t="shared" si="32"/>
        <v>#N/A</v>
      </c>
      <c r="I1093" t="e">
        <f>IF(VLOOKUP('Reported Performance Table'!E1093,'Master List'!$B$45:$D$143,3,FALSE)="","No",VLOOKUP('Reported Performance Table'!E1093,'Master List'!$B$45:$D$143,3,FALSE))</f>
        <v>#N/A</v>
      </c>
      <c r="J1093" s="164" t="str">
        <f>IF('Reported Performance Table'!E1093="","",
  IF('Reported Performance Table'!F1093="Yes",
   IF('Reported Performance Table'!G1093="Premium","Premium_LUNA_CCT","LUNA_CCT"),
   IF('Reported Performance Table'!C1093="Outdoor Luminaires",
    IF(OR('Reported Performance Table'!E1093="Fuel Pump Canopy Luminaires",'Reported Performance Table'!E1093="Sports Lighting"),
     IF('Reported Performance Table'!G1093="Premium","Premium_Sports_and_Fuel_Pump_CCT", "Sports_and_Fuel_Pump_CCT"),
     IF('Reported Performance Table'!G1093="Premium","Premium_Outdoor_CCT","Outdoor_CCT")),
    IF('Reported Performance Table'!G1093="Premium","Premium_CCT","Reported_CCT"))))</f>
        <v/>
      </c>
      <c r="K1093" t="str">
        <f>IF('Reported Performance Table'!E1093="","",IF(J1093="LUNA_CCT",VLOOKUP('Reported Performance Table'!E1093,'Master List'!$B$45:$E$143,4,FALSE),"Reported_BUG"))</f>
        <v/>
      </c>
      <c r="L1093" t="str">
        <f>IF('Reported Performance Table'!E1093="","",IF(AND('Reported Performance Table'!$F1093="Yes",OR('Reported Performance Table'!$E1093='Master List'!$B$45,'Reported Performance Table'!$E1093='Master List'!$B$46,'Reported Performance Table'!$E1093='Master List'!$B$47,'Reported Performance Table'!$E1093='Master List'!$B$49,'Reported Performance Table'!$E1093='Master List'!$B$51,'Reported Performance Table'!$E1093='Master List'!$B$115,'Reported Performance Table'!$E1093='Master List'!$B$118,'Reported Performance Table'!$E1093='Master List'!$B$142)),"LUNA_Dimming","Dimming_Capability_and_Range"))</f>
        <v/>
      </c>
      <c r="M1093" s="100" t="e">
        <f>'Reported Performance Table'!#REF!</f>
        <v>#REF!</v>
      </c>
      <c r="N1093" s="100" t="e">
        <f>'Reported Performance Table'!#REF!</f>
        <v>#REF!</v>
      </c>
      <c r="O1093" s="100" t="e">
        <f>'Reported Performance Table'!#REF!</f>
        <v>#REF!</v>
      </c>
      <c r="P1093" t="str">
        <f t="shared" si="33"/>
        <v>No</v>
      </c>
    </row>
    <row r="1094" spans="1:16" x14ac:dyDescent="0.25">
      <c r="A1094" s="54">
        <v>1101</v>
      </c>
      <c r="B1094" s="55"/>
      <c r="D1094" s="21" t="e">
        <f>VLOOKUP('Reported Performance Table'!D1094,'Master List'!$B$22:$C$41,2,FALSE)</f>
        <v>#N/A</v>
      </c>
      <c r="E1094" t="e">
        <f>VLOOKUP('Reported Performance Table'!E1094,'Master List'!$B$45:$C$143,2,FALSE)</f>
        <v>#N/A</v>
      </c>
      <c r="F1094" t="e">
        <f>VLOOKUP('Reported Performance Table'!D1094,'Master List'!$B$22:$D$42,3,FALSE)</f>
        <v>#N/A</v>
      </c>
      <c r="G1094" s="92" t="e">
        <f>VLOOKUP('Reported Performance Table'!C1094,'Master List'!$B$11:$D$19,3,FALSE)</f>
        <v>#N/A</v>
      </c>
      <c r="H1094" t="e">
        <f t="shared" si="32"/>
        <v>#N/A</v>
      </c>
      <c r="I1094" t="e">
        <f>IF(VLOOKUP('Reported Performance Table'!E1094,'Master List'!$B$45:$D$143,3,FALSE)="","No",VLOOKUP('Reported Performance Table'!E1094,'Master List'!$B$45:$D$143,3,FALSE))</f>
        <v>#N/A</v>
      </c>
      <c r="J1094" s="164" t="str">
        <f>IF('Reported Performance Table'!E1094="","",
  IF('Reported Performance Table'!F1094="Yes",
   IF('Reported Performance Table'!G1094="Premium","Premium_LUNA_CCT","LUNA_CCT"),
   IF('Reported Performance Table'!C1094="Outdoor Luminaires",
    IF(OR('Reported Performance Table'!E1094="Fuel Pump Canopy Luminaires",'Reported Performance Table'!E1094="Sports Lighting"),
     IF('Reported Performance Table'!G1094="Premium","Premium_Sports_and_Fuel_Pump_CCT", "Sports_and_Fuel_Pump_CCT"),
     IF('Reported Performance Table'!G1094="Premium","Premium_Outdoor_CCT","Outdoor_CCT")),
    IF('Reported Performance Table'!G1094="Premium","Premium_CCT","Reported_CCT"))))</f>
        <v/>
      </c>
      <c r="K1094" t="str">
        <f>IF('Reported Performance Table'!E1094="","",IF(J1094="LUNA_CCT",VLOOKUP('Reported Performance Table'!E1094,'Master List'!$B$45:$E$143,4,FALSE),"Reported_BUG"))</f>
        <v/>
      </c>
      <c r="L1094" t="str">
        <f>IF('Reported Performance Table'!E1094="","",IF(AND('Reported Performance Table'!$F1094="Yes",OR('Reported Performance Table'!$E1094='Master List'!$B$45,'Reported Performance Table'!$E1094='Master List'!$B$46,'Reported Performance Table'!$E1094='Master List'!$B$47,'Reported Performance Table'!$E1094='Master List'!$B$49,'Reported Performance Table'!$E1094='Master List'!$B$51,'Reported Performance Table'!$E1094='Master List'!$B$115,'Reported Performance Table'!$E1094='Master List'!$B$118,'Reported Performance Table'!$E1094='Master List'!$B$142)),"LUNA_Dimming","Dimming_Capability_and_Range"))</f>
        <v/>
      </c>
      <c r="M1094" s="100" t="e">
        <f>'Reported Performance Table'!#REF!</f>
        <v>#REF!</v>
      </c>
      <c r="N1094" s="100" t="e">
        <f>'Reported Performance Table'!#REF!</f>
        <v>#REF!</v>
      </c>
      <c r="O1094" s="100" t="e">
        <f>'Reported Performance Table'!#REF!</f>
        <v>#REF!</v>
      </c>
      <c r="P1094" t="str">
        <f t="shared" si="33"/>
        <v>No</v>
      </c>
    </row>
    <row r="1095" spans="1:16" x14ac:dyDescent="0.25">
      <c r="A1095" s="54">
        <v>1102</v>
      </c>
      <c r="B1095" s="55"/>
      <c r="D1095" s="21" t="e">
        <f>VLOOKUP('Reported Performance Table'!D1095,'Master List'!$B$22:$C$41,2,FALSE)</f>
        <v>#N/A</v>
      </c>
      <c r="E1095" t="e">
        <f>VLOOKUP('Reported Performance Table'!E1095,'Master List'!$B$45:$C$143,2,FALSE)</f>
        <v>#N/A</v>
      </c>
      <c r="F1095" t="e">
        <f>VLOOKUP('Reported Performance Table'!D1095,'Master List'!$B$22:$D$42,3,FALSE)</f>
        <v>#N/A</v>
      </c>
      <c r="G1095" s="92" t="e">
        <f>VLOOKUP('Reported Performance Table'!C1095,'Master List'!$B$11:$D$19,3,FALSE)</f>
        <v>#N/A</v>
      </c>
      <c r="H1095" t="e">
        <f t="shared" si="32"/>
        <v>#N/A</v>
      </c>
      <c r="I1095" t="e">
        <f>IF(VLOOKUP('Reported Performance Table'!E1095,'Master List'!$B$45:$D$143,3,FALSE)="","No",VLOOKUP('Reported Performance Table'!E1095,'Master List'!$B$45:$D$143,3,FALSE))</f>
        <v>#N/A</v>
      </c>
      <c r="J1095" s="164" t="str">
        <f>IF('Reported Performance Table'!E1095="","",
  IF('Reported Performance Table'!F1095="Yes",
   IF('Reported Performance Table'!G1095="Premium","Premium_LUNA_CCT","LUNA_CCT"),
   IF('Reported Performance Table'!C1095="Outdoor Luminaires",
    IF(OR('Reported Performance Table'!E1095="Fuel Pump Canopy Luminaires",'Reported Performance Table'!E1095="Sports Lighting"),
     IF('Reported Performance Table'!G1095="Premium","Premium_Sports_and_Fuel_Pump_CCT", "Sports_and_Fuel_Pump_CCT"),
     IF('Reported Performance Table'!G1095="Premium","Premium_Outdoor_CCT","Outdoor_CCT")),
    IF('Reported Performance Table'!G1095="Premium","Premium_CCT","Reported_CCT"))))</f>
        <v/>
      </c>
      <c r="K1095" t="str">
        <f>IF('Reported Performance Table'!E1095="","",IF(J1095="LUNA_CCT",VLOOKUP('Reported Performance Table'!E1095,'Master List'!$B$45:$E$143,4,FALSE),"Reported_BUG"))</f>
        <v/>
      </c>
      <c r="L1095" t="str">
        <f>IF('Reported Performance Table'!E1095="","",IF(AND('Reported Performance Table'!$F1095="Yes",OR('Reported Performance Table'!$E1095='Master List'!$B$45,'Reported Performance Table'!$E1095='Master List'!$B$46,'Reported Performance Table'!$E1095='Master List'!$B$47,'Reported Performance Table'!$E1095='Master List'!$B$49,'Reported Performance Table'!$E1095='Master List'!$B$51,'Reported Performance Table'!$E1095='Master List'!$B$115,'Reported Performance Table'!$E1095='Master List'!$B$118,'Reported Performance Table'!$E1095='Master List'!$B$142)),"LUNA_Dimming","Dimming_Capability_and_Range"))</f>
        <v/>
      </c>
      <c r="M1095" s="100" t="e">
        <f>'Reported Performance Table'!#REF!</f>
        <v>#REF!</v>
      </c>
      <c r="N1095" s="100" t="e">
        <f>'Reported Performance Table'!#REF!</f>
        <v>#REF!</v>
      </c>
      <c r="O1095" s="100" t="e">
        <f>'Reported Performance Table'!#REF!</f>
        <v>#REF!</v>
      </c>
      <c r="P1095" t="str">
        <f t="shared" si="33"/>
        <v>No</v>
      </c>
    </row>
    <row r="1096" spans="1:16" x14ac:dyDescent="0.25">
      <c r="A1096" s="54">
        <v>1103</v>
      </c>
      <c r="B1096" s="55"/>
      <c r="D1096" s="21" t="e">
        <f>VLOOKUP('Reported Performance Table'!D1096,'Master List'!$B$22:$C$41,2,FALSE)</f>
        <v>#N/A</v>
      </c>
      <c r="E1096" t="e">
        <f>VLOOKUP('Reported Performance Table'!E1096,'Master List'!$B$45:$C$143,2,FALSE)</f>
        <v>#N/A</v>
      </c>
      <c r="F1096" t="e">
        <f>VLOOKUP('Reported Performance Table'!D1096,'Master List'!$B$22:$D$42,3,FALSE)</f>
        <v>#N/A</v>
      </c>
      <c r="G1096" s="92" t="e">
        <f>VLOOKUP('Reported Performance Table'!C1096,'Master List'!$B$11:$D$19,3,FALSE)</f>
        <v>#N/A</v>
      </c>
      <c r="H1096" t="e">
        <f t="shared" si="32"/>
        <v>#N/A</v>
      </c>
      <c r="I1096" t="e">
        <f>IF(VLOOKUP('Reported Performance Table'!E1096,'Master List'!$B$45:$D$143,3,FALSE)="","No",VLOOKUP('Reported Performance Table'!E1096,'Master List'!$B$45:$D$143,3,FALSE))</f>
        <v>#N/A</v>
      </c>
      <c r="J1096" s="164" t="str">
        <f>IF('Reported Performance Table'!E1096="","",
  IF('Reported Performance Table'!F1096="Yes",
   IF('Reported Performance Table'!G1096="Premium","Premium_LUNA_CCT","LUNA_CCT"),
   IF('Reported Performance Table'!C1096="Outdoor Luminaires",
    IF(OR('Reported Performance Table'!E1096="Fuel Pump Canopy Luminaires",'Reported Performance Table'!E1096="Sports Lighting"),
     IF('Reported Performance Table'!G1096="Premium","Premium_Sports_and_Fuel_Pump_CCT", "Sports_and_Fuel_Pump_CCT"),
     IF('Reported Performance Table'!G1096="Premium","Premium_Outdoor_CCT","Outdoor_CCT")),
    IF('Reported Performance Table'!G1096="Premium","Premium_CCT","Reported_CCT"))))</f>
        <v/>
      </c>
      <c r="K1096" t="str">
        <f>IF('Reported Performance Table'!E1096="","",IF(J1096="LUNA_CCT",VLOOKUP('Reported Performance Table'!E1096,'Master List'!$B$45:$E$143,4,FALSE),"Reported_BUG"))</f>
        <v/>
      </c>
      <c r="L1096" t="str">
        <f>IF('Reported Performance Table'!E1096="","",IF(AND('Reported Performance Table'!$F1096="Yes",OR('Reported Performance Table'!$E1096='Master List'!$B$45,'Reported Performance Table'!$E1096='Master List'!$B$46,'Reported Performance Table'!$E1096='Master List'!$B$47,'Reported Performance Table'!$E1096='Master List'!$B$49,'Reported Performance Table'!$E1096='Master List'!$B$51,'Reported Performance Table'!$E1096='Master List'!$B$115,'Reported Performance Table'!$E1096='Master List'!$B$118,'Reported Performance Table'!$E1096='Master List'!$B$142)),"LUNA_Dimming","Dimming_Capability_and_Range"))</f>
        <v/>
      </c>
      <c r="M1096" s="100" t="e">
        <f>'Reported Performance Table'!#REF!</f>
        <v>#REF!</v>
      </c>
      <c r="N1096" s="100" t="e">
        <f>'Reported Performance Table'!#REF!</f>
        <v>#REF!</v>
      </c>
      <c r="O1096" s="100" t="e">
        <f>'Reported Performance Table'!#REF!</f>
        <v>#REF!</v>
      </c>
      <c r="P1096" t="str">
        <f t="shared" si="33"/>
        <v>No</v>
      </c>
    </row>
    <row r="1097" spans="1:16" x14ac:dyDescent="0.25">
      <c r="A1097" s="54">
        <v>1104</v>
      </c>
      <c r="B1097" s="55"/>
      <c r="D1097" s="21" t="e">
        <f>VLOOKUP('Reported Performance Table'!D1097,'Master List'!$B$22:$C$41,2,FALSE)</f>
        <v>#N/A</v>
      </c>
      <c r="E1097" t="e">
        <f>VLOOKUP('Reported Performance Table'!E1097,'Master List'!$B$45:$C$143,2,FALSE)</f>
        <v>#N/A</v>
      </c>
      <c r="F1097" t="e">
        <f>VLOOKUP('Reported Performance Table'!D1097,'Master List'!$B$22:$D$42,3,FALSE)</f>
        <v>#N/A</v>
      </c>
      <c r="G1097" s="92" t="e">
        <f>VLOOKUP('Reported Performance Table'!C1097,'Master List'!$B$11:$D$19,3,FALSE)</f>
        <v>#N/A</v>
      </c>
      <c r="H1097" t="e">
        <f t="shared" si="32"/>
        <v>#N/A</v>
      </c>
      <c r="I1097" t="e">
        <f>IF(VLOOKUP('Reported Performance Table'!E1097,'Master List'!$B$45:$D$143,3,FALSE)="","No",VLOOKUP('Reported Performance Table'!E1097,'Master List'!$B$45:$D$143,3,FALSE))</f>
        <v>#N/A</v>
      </c>
      <c r="J1097" s="164" t="str">
        <f>IF('Reported Performance Table'!E1097="","",
  IF('Reported Performance Table'!F1097="Yes",
   IF('Reported Performance Table'!G1097="Premium","Premium_LUNA_CCT","LUNA_CCT"),
   IF('Reported Performance Table'!C1097="Outdoor Luminaires",
    IF(OR('Reported Performance Table'!E1097="Fuel Pump Canopy Luminaires",'Reported Performance Table'!E1097="Sports Lighting"),
     IF('Reported Performance Table'!G1097="Premium","Premium_Sports_and_Fuel_Pump_CCT", "Sports_and_Fuel_Pump_CCT"),
     IF('Reported Performance Table'!G1097="Premium","Premium_Outdoor_CCT","Outdoor_CCT")),
    IF('Reported Performance Table'!G1097="Premium","Premium_CCT","Reported_CCT"))))</f>
        <v/>
      </c>
      <c r="K1097" t="str">
        <f>IF('Reported Performance Table'!E1097="","",IF(J1097="LUNA_CCT",VLOOKUP('Reported Performance Table'!E1097,'Master List'!$B$45:$E$143,4,FALSE),"Reported_BUG"))</f>
        <v/>
      </c>
      <c r="L1097" t="str">
        <f>IF('Reported Performance Table'!E1097="","",IF(AND('Reported Performance Table'!$F1097="Yes",OR('Reported Performance Table'!$E1097='Master List'!$B$45,'Reported Performance Table'!$E1097='Master List'!$B$46,'Reported Performance Table'!$E1097='Master List'!$B$47,'Reported Performance Table'!$E1097='Master List'!$B$49,'Reported Performance Table'!$E1097='Master List'!$B$51,'Reported Performance Table'!$E1097='Master List'!$B$115,'Reported Performance Table'!$E1097='Master List'!$B$118,'Reported Performance Table'!$E1097='Master List'!$B$142)),"LUNA_Dimming","Dimming_Capability_and_Range"))</f>
        <v/>
      </c>
      <c r="M1097" s="100" t="e">
        <f>'Reported Performance Table'!#REF!</f>
        <v>#REF!</v>
      </c>
      <c r="N1097" s="100" t="e">
        <f>'Reported Performance Table'!#REF!</f>
        <v>#REF!</v>
      </c>
      <c r="O1097" s="100" t="e">
        <f>'Reported Performance Table'!#REF!</f>
        <v>#REF!</v>
      </c>
      <c r="P1097" t="str">
        <f t="shared" si="33"/>
        <v>No</v>
      </c>
    </row>
    <row r="1098" spans="1:16" x14ac:dyDescent="0.25">
      <c r="A1098" s="54">
        <v>1105</v>
      </c>
      <c r="B1098" s="55"/>
      <c r="D1098" s="21" t="e">
        <f>VLOOKUP('Reported Performance Table'!D1098,'Master List'!$B$22:$C$41,2,FALSE)</f>
        <v>#N/A</v>
      </c>
      <c r="E1098" t="e">
        <f>VLOOKUP('Reported Performance Table'!E1098,'Master List'!$B$45:$C$143,2,FALSE)</f>
        <v>#N/A</v>
      </c>
      <c r="F1098" t="e">
        <f>VLOOKUP('Reported Performance Table'!D1098,'Master List'!$B$22:$D$42,3,FALSE)</f>
        <v>#N/A</v>
      </c>
      <c r="G1098" s="92" t="e">
        <f>VLOOKUP('Reported Performance Table'!C1098,'Master List'!$B$11:$D$19,3,FALSE)</f>
        <v>#N/A</v>
      </c>
      <c r="H1098" t="e">
        <f t="shared" si="32"/>
        <v>#N/A</v>
      </c>
      <c r="I1098" t="e">
        <f>IF(VLOOKUP('Reported Performance Table'!E1098,'Master List'!$B$45:$D$143,3,FALSE)="","No",VLOOKUP('Reported Performance Table'!E1098,'Master List'!$B$45:$D$143,3,FALSE))</f>
        <v>#N/A</v>
      </c>
      <c r="J1098" s="164" t="str">
        <f>IF('Reported Performance Table'!E1098="","",
  IF('Reported Performance Table'!F1098="Yes",
   IF('Reported Performance Table'!G1098="Premium","Premium_LUNA_CCT","LUNA_CCT"),
   IF('Reported Performance Table'!C1098="Outdoor Luminaires",
    IF(OR('Reported Performance Table'!E1098="Fuel Pump Canopy Luminaires",'Reported Performance Table'!E1098="Sports Lighting"),
     IF('Reported Performance Table'!G1098="Premium","Premium_Sports_and_Fuel_Pump_CCT", "Sports_and_Fuel_Pump_CCT"),
     IF('Reported Performance Table'!G1098="Premium","Premium_Outdoor_CCT","Outdoor_CCT")),
    IF('Reported Performance Table'!G1098="Premium","Premium_CCT","Reported_CCT"))))</f>
        <v/>
      </c>
      <c r="K1098" t="str">
        <f>IF('Reported Performance Table'!E1098="","",IF(J1098="LUNA_CCT",VLOOKUP('Reported Performance Table'!E1098,'Master List'!$B$45:$E$143,4,FALSE),"Reported_BUG"))</f>
        <v/>
      </c>
      <c r="L1098" t="str">
        <f>IF('Reported Performance Table'!E1098="","",IF(AND('Reported Performance Table'!$F1098="Yes",OR('Reported Performance Table'!$E1098='Master List'!$B$45,'Reported Performance Table'!$E1098='Master List'!$B$46,'Reported Performance Table'!$E1098='Master List'!$B$47,'Reported Performance Table'!$E1098='Master List'!$B$49,'Reported Performance Table'!$E1098='Master List'!$B$51,'Reported Performance Table'!$E1098='Master List'!$B$115,'Reported Performance Table'!$E1098='Master List'!$B$118,'Reported Performance Table'!$E1098='Master List'!$B$142)),"LUNA_Dimming","Dimming_Capability_and_Range"))</f>
        <v/>
      </c>
      <c r="M1098" s="100" t="e">
        <f>'Reported Performance Table'!#REF!</f>
        <v>#REF!</v>
      </c>
      <c r="N1098" s="100" t="e">
        <f>'Reported Performance Table'!#REF!</f>
        <v>#REF!</v>
      </c>
      <c r="O1098" s="100" t="e">
        <f>'Reported Performance Table'!#REF!</f>
        <v>#REF!</v>
      </c>
      <c r="P1098" t="str">
        <f t="shared" si="33"/>
        <v>No</v>
      </c>
    </row>
    <row r="1099" spans="1:16" x14ac:dyDescent="0.25">
      <c r="A1099" s="54">
        <v>1106</v>
      </c>
      <c r="B1099" s="55"/>
      <c r="D1099" s="21" t="e">
        <f>VLOOKUP('Reported Performance Table'!D1099,'Master List'!$B$22:$C$41,2,FALSE)</f>
        <v>#N/A</v>
      </c>
      <c r="E1099" t="e">
        <f>VLOOKUP('Reported Performance Table'!E1099,'Master List'!$B$45:$C$143,2,FALSE)</f>
        <v>#N/A</v>
      </c>
      <c r="F1099" t="e">
        <f>VLOOKUP('Reported Performance Table'!D1099,'Master List'!$B$22:$D$42,3,FALSE)</f>
        <v>#N/A</v>
      </c>
      <c r="G1099" s="92" t="e">
        <f>VLOOKUP('Reported Performance Table'!C1099,'Master List'!$B$11:$D$19,3,FALSE)</f>
        <v>#N/A</v>
      </c>
      <c r="H1099" t="e">
        <f t="shared" ref="H1099:H1162" si="34">CONCATENATE(F1099,G1099)</f>
        <v>#N/A</v>
      </c>
      <c r="I1099" t="e">
        <f>IF(VLOOKUP('Reported Performance Table'!E1099,'Master List'!$B$45:$D$143,3,FALSE)="","No",VLOOKUP('Reported Performance Table'!E1099,'Master List'!$B$45:$D$143,3,FALSE))</f>
        <v>#N/A</v>
      </c>
      <c r="J1099" s="164" t="str">
        <f>IF('Reported Performance Table'!E1099="","",
  IF('Reported Performance Table'!F1099="Yes",
   IF('Reported Performance Table'!G1099="Premium","Premium_LUNA_CCT","LUNA_CCT"),
   IF('Reported Performance Table'!C1099="Outdoor Luminaires",
    IF(OR('Reported Performance Table'!E1099="Fuel Pump Canopy Luminaires",'Reported Performance Table'!E1099="Sports Lighting"),
     IF('Reported Performance Table'!G1099="Premium","Premium_Sports_and_Fuel_Pump_CCT", "Sports_and_Fuel_Pump_CCT"),
     IF('Reported Performance Table'!G1099="Premium","Premium_Outdoor_CCT","Outdoor_CCT")),
    IF('Reported Performance Table'!G1099="Premium","Premium_CCT","Reported_CCT"))))</f>
        <v/>
      </c>
      <c r="K1099" t="str">
        <f>IF('Reported Performance Table'!E1099="","",IF(J1099="LUNA_CCT",VLOOKUP('Reported Performance Table'!E1099,'Master List'!$B$45:$E$143,4,FALSE),"Reported_BUG"))</f>
        <v/>
      </c>
      <c r="L1099" t="str">
        <f>IF('Reported Performance Table'!E1099="","",IF(AND('Reported Performance Table'!$F1099="Yes",OR('Reported Performance Table'!$E1099='Master List'!$B$45,'Reported Performance Table'!$E1099='Master List'!$B$46,'Reported Performance Table'!$E1099='Master List'!$B$47,'Reported Performance Table'!$E1099='Master List'!$B$49,'Reported Performance Table'!$E1099='Master List'!$B$51,'Reported Performance Table'!$E1099='Master List'!$B$115,'Reported Performance Table'!$E1099='Master List'!$B$118,'Reported Performance Table'!$E1099='Master List'!$B$142)),"LUNA_Dimming","Dimming_Capability_and_Range"))</f>
        <v/>
      </c>
      <c r="M1099" s="100" t="e">
        <f>'Reported Performance Table'!#REF!</f>
        <v>#REF!</v>
      </c>
      <c r="N1099" s="100" t="e">
        <f>'Reported Performance Table'!#REF!</f>
        <v>#REF!</v>
      </c>
      <c r="O1099" s="100" t="e">
        <f>'Reported Performance Table'!#REF!</f>
        <v>#REF!</v>
      </c>
      <c r="P1099" t="str">
        <f t="shared" si="33"/>
        <v>No</v>
      </c>
    </row>
    <row r="1100" spans="1:16" x14ac:dyDescent="0.25">
      <c r="A1100" s="54">
        <v>1107</v>
      </c>
      <c r="B1100" s="55"/>
      <c r="D1100" s="21" t="e">
        <f>VLOOKUP('Reported Performance Table'!D1100,'Master List'!$B$22:$C$41,2,FALSE)</f>
        <v>#N/A</v>
      </c>
      <c r="E1100" t="e">
        <f>VLOOKUP('Reported Performance Table'!E1100,'Master List'!$B$45:$C$143,2,FALSE)</f>
        <v>#N/A</v>
      </c>
      <c r="F1100" t="e">
        <f>VLOOKUP('Reported Performance Table'!D1100,'Master List'!$B$22:$D$42,3,FALSE)</f>
        <v>#N/A</v>
      </c>
      <c r="G1100" s="92" t="e">
        <f>VLOOKUP('Reported Performance Table'!C1100,'Master List'!$B$11:$D$19,3,FALSE)</f>
        <v>#N/A</v>
      </c>
      <c r="H1100" t="e">
        <f t="shared" si="34"/>
        <v>#N/A</v>
      </c>
      <c r="I1100" t="e">
        <f>IF(VLOOKUP('Reported Performance Table'!E1100,'Master List'!$B$45:$D$143,3,FALSE)="","No",VLOOKUP('Reported Performance Table'!E1100,'Master List'!$B$45:$D$143,3,FALSE))</f>
        <v>#N/A</v>
      </c>
      <c r="J1100" s="164" t="str">
        <f>IF('Reported Performance Table'!E1100="","",
  IF('Reported Performance Table'!F1100="Yes",
   IF('Reported Performance Table'!G1100="Premium","Premium_LUNA_CCT","LUNA_CCT"),
   IF('Reported Performance Table'!C1100="Outdoor Luminaires",
    IF(OR('Reported Performance Table'!E1100="Fuel Pump Canopy Luminaires",'Reported Performance Table'!E1100="Sports Lighting"),
     IF('Reported Performance Table'!G1100="Premium","Premium_Sports_and_Fuel_Pump_CCT", "Sports_and_Fuel_Pump_CCT"),
     IF('Reported Performance Table'!G1100="Premium","Premium_Outdoor_CCT","Outdoor_CCT")),
    IF('Reported Performance Table'!G1100="Premium","Premium_CCT","Reported_CCT"))))</f>
        <v/>
      </c>
      <c r="K1100" t="str">
        <f>IF('Reported Performance Table'!E1100="","",IF(J1100="LUNA_CCT",VLOOKUP('Reported Performance Table'!E1100,'Master List'!$B$45:$E$143,4,FALSE),"Reported_BUG"))</f>
        <v/>
      </c>
      <c r="L1100" t="str">
        <f>IF('Reported Performance Table'!E1100="","",IF(AND('Reported Performance Table'!$F1100="Yes",OR('Reported Performance Table'!$E1100='Master List'!$B$45,'Reported Performance Table'!$E1100='Master List'!$B$46,'Reported Performance Table'!$E1100='Master List'!$B$47,'Reported Performance Table'!$E1100='Master List'!$B$49,'Reported Performance Table'!$E1100='Master List'!$B$51,'Reported Performance Table'!$E1100='Master List'!$B$115,'Reported Performance Table'!$E1100='Master List'!$B$118,'Reported Performance Table'!$E1100='Master List'!$B$142)),"LUNA_Dimming","Dimming_Capability_and_Range"))</f>
        <v/>
      </c>
      <c r="M1100" s="100" t="e">
        <f>'Reported Performance Table'!#REF!</f>
        <v>#REF!</v>
      </c>
      <c r="N1100" s="100" t="e">
        <f>'Reported Performance Table'!#REF!</f>
        <v>#REF!</v>
      </c>
      <c r="O1100" s="100" t="e">
        <f>'Reported Performance Table'!#REF!</f>
        <v>#REF!</v>
      </c>
      <c r="P1100" t="str">
        <f t="shared" ref="P1100:P1163" si="35">IF(COUNTIF(M1100:O1100,"Yes")=3,"Yes","No")</f>
        <v>No</v>
      </c>
    </row>
    <row r="1101" spans="1:16" x14ac:dyDescent="0.25">
      <c r="A1101" s="54">
        <v>1108</v>
      </c>
      <c r="B1101" s="55"/>
      <c r="D1101" s="21" t="e">
        <f>VLOOKUP('Reported Performance Table'!D1101,'Master List'!$B$22:$C$41,2,FALSE)</f>
        <v>#N/A</v>
      </c>
      <c r="E1101" t="e">
        <f>VLOOKUP('Reported Performance Table'!E1101,'Master List'!$B$45:$C$143,2,FALSE)</f>
        <v>#N/A</v>
      </c>
      <c r="F1101" t="e">
        <f>VLOOKUP('Reported Performance Table'!D1101,'Master List'!$B$22:$D$42,3,FALSE)</f>
        <v>#N/A</v>
      </c>
      <c r="G1101" s="92" t="e">
        <f>VLOOKUP('Reported Performance Table'!C1101,'Master List'!$B$11:$D$19,3,FALSE)</f>
        <v>#N/A</v>
      </c>
      <c r="H1101" t="e">
        <f t="shared" si="34"/>
        <v>#N/A</v>
      </c>
      <c r="I1101" t="e">
        <f>IF(VLOOKUP('Reported Performance Table'!E1101,'Master List'!$B$45:$D$143,3,FALSE)="","No",VLOOKUP('Reported Performance Table'!E1101,'Master List'!$B$45:$D$143,3,FALSE))</f>
        <v>#N/A</v>
      </c>
      <c r="J1101" s="164" t="str">
        <f>IF('Reported Performance Table'!E1101="","",
  IF('Reported Performance Table'!F1101="Yes",
   IF('Reported Performance Table'!G1101="Premium","Premium_LUNA_CCT","LUNA_CCT"),
   IF('Reported Performance Table'!C1101="Outdoor Luminaires",
    IF(OR('Reported Performance Table'!E1101="Fuel Pump Canopy Luminaires",'Reported Performance Table'!E1101="Sports Lighting"),
     IF('Reported Performance Table'!G1101="Premium","Premium_Sports_and_Fuel_Pump_CCT", "Sports_and_Fuel_Pump_CCT"),
     IF('Reported Performance Table'!G1101="Premium","Premium_Outdoor_CCT","Outdoor_CCT")),
    IF('Reported Performance Table'!G1101="Premium","Premium_CCT","Reported_CCT"))))</f>
        <v/>
      </c>
      <c r="K1101" t="str">
        <f>IF('Reported Performance Table'!E1101="","",IF(J1101="LUNA_CCT",VLOOKUP('Reported Performance Table'!E1101,'Master List'!$B$45:$E$143,4,FALSE),"Reported_BUG"))</f>
        <v/>
      </c>
      <c r="L1101" t="str">
        <f>IF('Reported Performance Table'!E1101="","",IF(AND('Reported Performance Table'!$F1101="Yes",OR('Reported Performance Table'!$E1101='Master List'!$B$45,'Reported Performance Table'!$E1101='Master List'!$B$46,'Reported Performance Table'!$E1101='Master List'!$B$47,'Reported Performance Table'!$E1101='Master List'!$B$49,'Reported Performance Table'!$E1101='Master List'!$B$51,'Reported Performance Table'!$E1101='Master List'!$B$115,'Reported Performance Table'!$E1101='Master List'!$B$118,'Reported Performance Table'!$E1101='Master List'!$B$142)),"LUNA_Dimming","Dimming_Capability_and_Range"))</f>
        <v/>
      </c>
      <c r="M1101" s="100" t="e">
        <f>'Reported Performance Table'!#REF!</f>
        <v>#REF!</v>
      </c>
      <c r="N1101" s="100" t="e">
        <f>'Reported Performance Table'!#REF!</f>
        <v>#REF!</v>
      </c>
      <c r="O1101" s="100" t="e">
        <f>'Reported Performance Table'!#REF!</f>
        <v>#REF!</v>
      </c>
      <c r="P1101" t="str">
        <f t="shared" si="35"/>
        <v>No</v>
      </c>
    </row>
    <row r="1102" spans="1:16" x14ac:dyDescent="0.25">
      <c r="A1102" s="54">
        <v>1109</v>
      </c>
      <c r="B1102" s="55"/>
      <c r="D1102" s="21" t="e">
        <f>VLOOKUP('Reported Performance Table'!D1102,'Master List'!$B$22:$C$41,2,FALSE)</f>
        <v>#N/A</v>
      </c>
      <c r="E1102" t="e">
        <f>VLOOKUP('Reported Performance Table'!E1102,'Master List'!$B$45:$C$143,2,FALSE)</f>
        <v>#N/A</v>
      </c>
      <c r="F1102" t="e">
        <f>VLOOKUP('Reported Performance Table'!D1102,'Master List'!$B$22:$D$42,3,FALSE)</f>
        <v>#N/A</v>
      </c>
      <c r="G1102" s="92" t="e">
        <f>VLOOKUP('Reported Performance Table'!C1102,'Master List'!$B$11:$D$19,3,FALSE)</f>
        <v>#N/A</v>
      </c>
      <c r="H1102" t="e">
        <f t="shared" si="34"/>
        <v>#N/A</v>
      </c>
      <c r="I1102" t="e">
        <f>IF(VLOOKUP('Reported Performance Table'!E1102,'Master List'!$B$45:$D$143,3,FALSE)="","No",VLOOKUP('Reported Performance Table'!E1102,'Master List'!$B$45:$D$143,3,FALSE))</f>
        <v>#N/A</v>
      </c>
      <c r="J1102" s="164" t="str">
        <f>IF('Reported Performance Table'!E1102="","",
  IF('Reported Performance Table'!F1102="Yes",
   IF('Reported Performance Table'!G1102="Premium","Premium_LUNA_CCT","LUNA_CCT"),
   IF('Reported Performance Table'!C1102="Outdoor Luminaires",
    IF(OR('Reported Performance Table'!E1102="Fuel Pump Canopy Luminaires",'Reported Performance Table'!E1102="Sports Lighting"),
     IF('Reported Performance Table'!G1102="Premium","Premium_Sports_and_Fuel_Pump_CCT", "Sports_and_Fuel_Pump_CCT"),
     IF('Reported Performance Table'!G1102="Premium","Premium_Outdoor_CCT","Outdoor_CCT")),
    IF('Reported Performance Table'!G1102="Premium","Premium_CCT","Reported_CCT"))))</f>
        <v/>
      </c>
      <c r="K1102" t="str">
        <f>IF('Reported Performance Table'!E1102="","",IF(J1102="LUNA_CCT",VLOOKUP('Reported Performance Table'!E1102,'Master List'!$B$45:$E$143,4,FALSE),"Reported_BUG"))</f>
        <v/>
      </c>
      <c r="L1102" t="str">
        <f>IF('Reported Performance Table'!E1102="","",IF(AND('Reported Performance Table'!$F1102="Yes",OR('Reported Performance Table'!$E1102='Master List'!$B$45,'Reported Performance Table'!$E1102='Master List'!$B$46,'Reported Performance Table'!$E1102='Master List'!$B$47,'Reported Performance Table'!$E1102='Master List'!$B$49,'Reported Performance Table'!$E1102='Master List'!$B$51,'Reported Performance Table'!$E1102='Master List'!$B$115,'Reported Performance Table'!$E1102='Master List'!$B$118,'Reported Performance Table'!$E1102='Master List'!$B$142)),"LUNA_Dimming","Dimming_Capability_and_Range"))</f>
        <v/>
      </c>
      <c r="M1102" s="100" t="e">
        <f>'Reported Performance Table'!#REF!</f>
        <v>#REF!</v>
      </c>
      <c r="N1102" s="100" t="e">
        <f>'Reported Performance Table'!#REF!</f>
        <v>#REF!</v>
      </c>
      <c r="O1102" s="100" t="e">
        <f>'Reported Performance Table'!#REF!</f>
        <v>#REF!</v>
      </c>
      <c r="P1102" t="str">
        <f t="shared" si="35"/>
        <v>No</v>
      </c>
    </row>
    <row r="1103" spans="1:16" x14ac:dyDescent="0.25">
      <c r="A1103" s="54">
        <v>1110</v>
      </c>
      <c r="B1103" s="55"/>
      <c r="D1103" s="21" t="e">
        <f>VLOOKUP('Reported Performance Table'!D1103,'Master List'!$B$22:$C$41,2,FALSE)</f>
        <v>#N/A</v>
      </c>
      <c r="E1103" t="e">
        <f>VLOOKUP('Reported Performance Table'!E1103,'Master List'!$B$45:$C$143,2,FALSE)</f>
        <v>#N/A</v>
      </c>
      <c r="F1103" t="e">
        <f>VLOOKUP('Reported Performance Table'!D1103,'Master List'!$B$22:$D$42,3,FALSE)</f>
        <v>#N/A</v>
      </c>
      <c r="G1103" s="92" t="e">
        <f>VLOOKUP('Reported Performance Table'!C1103,'Master List'!$B$11:$D$19,3,FALSE)</f>
        <v>#N/A</v>
      </c>
      <c r="H1103" t="e">
        <f t="shared" si="34"/>
        <v>#N/A</v>
      </c>
      <c r="I1103" t="e">
        <f>IF(VLOOKUP('Reported Performance Table'!E1103,'Master List'!$B$45:$D$143,3,FALSE)="","No",VLOOKUP('Reported Performance Table'!E1103,'Master List'!$B$45:$D$143,3,FALSE))</f>
        <v>#N/A</v>
      </c>
      <c r="J1103" s="164" t="str">
        <f>IF('Reported Performance Table'!E1103="","",
  IF('Reported Performance Table'!F1103="Yes",
   IF('Reported Performance Table'!G1103="Premium","Premium_LUNA_CCT","LUNA_CCT"),
   IF('Reported Performance Table'!C1103="Outdoor Luminaires",
    IF(OR('Reported Performance Table'!E1103="Fuel Pump Canopy Luminaires",'Reported Performance Table'!E1103="Sports Lighting"),
     IF('Reported Performance Table'!G1103="Premium","Premium_Sports_and_Fuel_Pump_CCT", "Sports_and_Fuel_Pump_CCT"),
     IF('Reported Performance Table'!G1103="Premium","Premium_Outdoor_CCT","Outdoor_CCT")),
    IF('Reported Performance Table'!G1103="Premium","Premium_CCT","Reported_CCT"))))</f>
        <v/>
      </c>
      <c r="K1103" t="str">
        <f>IF('Reported Performance Table'!E1103="","",IF(J1103="LUNA_CCT",VLOOKUP('Reported Performance Table'!E1103,'Master List'!$B$45:$E$143,4,FALSE),"Reported_BUG"))</f>
        <v/>
      </c>
      <c r="L1103" t="str">
        <f>IF('Reported Performance Table'!E1103="","",IF(AND('Reported Performance Table'!$F1103="Yes",OR('Reported Performance Table'!$E1103='Master List'!$B$45,'Reported Performance Table'!$E1103='Master List'!$B$46,'Reported Performance Table'!$E1103='Master List'!$B$47,'Reported Performance Table'!$E1103='Master List'!$B$49,'Reported Performance Table'!$E1103='Master List'!$B$51,'Reported Performance Table'!$E1103='Master List'!$B$115,'Reported Performance Table'!$E1103='Master List'!$B$118,'Reported Performance Table'!$E1103='Master List'!$B$142)),"LUNA_Dimming","Dimming_Capability_and_Range"))</f>
        <v/>
      </c>
      <c r="M1103" s="100" t="e">
        <f>'Reported Performance Table'!#REF!</f>
        <v>#REF!</v>
      </c>
      <c r="N1103" s="100" t="e">
        <f>'Reported Performance Table'!#REF!</f>
        <v>#REF!</v>
      </c>
      <c r="O1103" s="100" t="e">
        <f>'Reported Performance Table'!#REF!</f>
        <v>#REF!</v>
      </c>
      <c r="P1103" t="str">
        <f t="shared" si="35"/>
        <v>No</v>
      </c>
    </row>
    <row r="1104" spans="1:16" x14ac:dyDescent="0.25">
      <c r="A1104" s="54">
        <v>1111</v>
      </c>
      <c r="B1104" s="55"/>
      <c r="D1104" s="21" t="e">
        <f>VLOOKUP('Reported Performance Table'!D1104,'Master List'!$B$22:$C$41,2,FALSE)</f>
        <v>#N/A</v>
      </c>
      <c r="E1104" t="e">
        <f>VLOOKUP('Reported Performance Table'!E1104,'Master List'!$B$45:$C$143,2,FALSE)</f>
        <v>#N/A</v>
      </c>
      <c r="F1104" t="e">
        <f>VLOOKUP('Reported Performance Table'!D1104,'Master List'!$B$22:$D$42,3,FALSE)</f>
        <v>#N/A</v>
      </c>
      <c r="G1104" s="92" t="e">
        <f>VLOOKUP('Reported Performance Table'!C1104,'Master List'!$B$11:$D$19,3,FALSE)</f>
        <v>#N/A</v>
      </c>
      <c r="H1104" t="e">
        <f t="shared" si="34"/>
        <v>#N/A</v>
      </c>
      <c r="I1104" t="e">
        <f>IF(VLOOKUP('Reported Performance Table'!E1104,'Master List'!$B$45:$D$143,3,FALSE)="","No",VLOOKUP('Reported Performance Table'!E1104,'Master List'!$B$45:$D$143,3,FALSE))</f>
        <v>#N/A</v>
      </c>
      <c r="J1104" s="164" t="str">
        <f>IF('Reported Performance Table'!E1104="","",
  IF('Reported Performance Table'!F1104="Yes",
   IF('Reported Performance Table'!G1104="Premium","Premium_LUNA_CCT","LUNA_CCT"),
   IF('Reported Performance Table'!C1104="Outdoor Luminaires",
    IF(OR('Reported Performance Table'!E1104="Fuel Pump Canopy Luminaires",'Reported Performance Table'!E1104="Sports Lighting"),
     IF('Reported Performance Table'!G1104="Premium","Premium_Sports_and_Fuel_Pump_CCT", "Sports_and_Fuel_Pump_CCT"),
     IF('Reported Performance Table'!G1104="Premium","Premium_Outdoor_CCT","Outdoor_CCT")),
    IF('Reported Performance Table'!G1104="Premium","Premium_CCT","Reported_CCT"))))</f>
        <v/>
      </c>
      <c r="K1104" t="str">
        <f>IF('Reported Performance Table'!E1104="","",IF(J1104="LUNA_CCT",VLOOKUP('Reported Performance Table'!E1104,'Master List'!$B$45:$E$143,4,FALSE),"Reported_BUG"))</f>
        <v/>
      </c>
      <c r="L1104" t="str">
        <f>IF('Reported Performance Table'!E1104="","",IF(AND('Reported Performance Table'!$F1104="Yes",OR('Reported Performance Table'!$E1104='Master List'!$B$45,'Reported Performance Table'!$E1104='Master List'!$B$46,'Reported Performance Table'!$E1104='Master List'!$B$47,'Reported Performance Table'!$E1104='Master List'!$B$49,'Reported Performance Table'!$E1104='Master List'!$B$51,'Reported Performance Table'!$E1104='Master List'!$B$115,'Reported Performance Table'!$E1104='Master List'!$B$118,'Reported Performance Table'!$E1104='Master List'!$B$142)),"LUNA_Dimming","Dimming_Capability_and_Range"))</f>
        <v/>
      </c>
      <c r="M1104" s="100" t="e">
        <f>'Reported Performance Table'!#REF!</f>
        <v>#REF!</v>
      </c>
      <c r="N1104" s="100" t="e">
        <f>'Reported Performance Table'!#REF!</f>
        <v>#REF!</v>
      </c>
      <c r="O1104" s="100" t="e">
        <f>'Reported Performance Table'!#REF!</f>
        <v>#REF!</v>
      </c>
      <c r="P1104" t="str">
        <f t="shared" si="35"/>
        <v>No</v>
      </c>
    </row>
    <row r="1105" spans="1:16" x14ac:dyDescent="0.25">
      <c r="A1105" s="54">
        <v>1112</v>
      </c>
      <c r="B1105" s="55"/>
      <c r="D1105" s="21" t="e">
        <f>VLOOKUP('Reported Performance Table'!D1105,'Master List'!$B$22:$C$41,2,FALSE)</f>
        <v>#N/A</v>
      </c>
      <c r="E1105" t="e">
        <f>VLOOKUP('Reported Performance Table'!E1105,'Master List'!$B$45:$C$143,2,FALSE)</f>
        <v>#N/A</v>
      </c>
      <c r="F1105" t="e">
        <f>VLOOKUP('Reported Performance Table'!D1105,'Master List'!$B$22:$D$42,3,FALSE)</f>
        <v>#N/A</v>
      </c>
      <c r="G1105" s="92" t="e">
        <f>VLOOKUP('Reported Performance Table'!C1105,'Master List'!$B$11:$D$19,3,FALSE)</f>
        <v>#N/A</v>
      </c>
      <c r="H1105" t="e">
        <f t="shared" si="34"/>
        <v>#N/A</v>
      </c>
      <c r="I1105" t="e">
        <f>IF(VLOOKUP('Reported Performance Table'!E1105,'Master List'!$B$45:$D$143,3,FALSE)="","No",VLOOKUP('Reported Performance Table'!E1105,'Master List'!$B$45:$D$143,3,FALSE))</f>
        <v>#N/A</v>
      </c>
      <c r="J1105" s="164" t="str">
        <f>IF('Reported Performance Table'!E1105="","",
  IF('Reported Performance Table'!F1105="Yes",
   IF('Reported Performance Table'!G1105="Premium","Premium_LUNA_CCT","LUNA_CCT"),
   IF('Reported Performance Table'!C1105="Outdoor Luminaires",
    IF(OR('Reported Performance Table'!E1105="Fuel Pump Canopy Luminaires",'Reported Performance Table'!E1105="Sports Lighting"),
     IF('Reported Performance Table'!G1105="Premium","Premium_Sports_and_Fuel_Pump_CCT", "Sports_and_Fuel_Pump_CCT"),
     IF('Reported Performance Table'!G1105="Premium","Premium_Outdoor_CCT","Outdoor_CCT")),
    IF('Reported Performance Table'!G1105="Premium","Premium_CCT","Reported_CCT"))))</f>
        <v/>
      </c>
      <c r="K1105" t="str">
        <f>IF('Reported Performance Table'!E1105="","",IF(J1105="LUNA_CCT",VLOOKUP('Reported Performance Table'!E1105,'Master List'!$B$45:$E$143,4,FALSE),"Reported_BUG"))</f>
        <v/>
      </c>
      <c r="L1105" t="str">
        <f>IF('Reported Performance Table'!E1105="","",IF(AND('Reported Performance Table'!$F1105="Yes",OR('Reported Performance Table'!$E1105='Master List'!$B$45,'Reported Performance Table'!$E1105='Master List'!$B$46,'Reported Performance Table'!$E1105='Master List'!$B$47,'Reported Performance Table'!$E1105='Master List'!$B$49,'Reported Performance Table'!$E1105='Master List'!$B$51,'Reported Performance Table'!$E1105='Master List'!$B$115,'Reported Performance Table'!$E1105='Master List'!$B$118,'Reported Performance Table'!$E1105='Master List'!$B$142)),"LUNA_Dimming","Dimming_Capability_and_Range"))</f>
        <v/>
      </c>
      <c r="M1105" s="100" t="e">
        <f>'Reported Performance Table'!#REF!</f>
        <v>#REF!</v>
      </c>
      <c r="N1105" s="100" t="e">
        <f>'Reported Performance Table'!#REF!</f>
        <v>#REF!</v>
      </c>
      <c r="O1105" s="100" t="e">
        <f>'Reported Performance Table'!#REF!</f>
        <v>#REF!</v>
      </c>
      <c r="P1105" t="str">
        <f t="shared" si="35"/>
        <v>No</v>
      </c>
    </row>
    <row r="1106" spans="1:16" x14ac:dyDescent="0.25">
      <c r="A1106" s="54">
        <v>1113</v>
      </c>
      <c r="B1106" s="55"/>
      <c r="D1106" s="21" t="e">
        <f>VLOOKUP('Reported Performance Table'!D1106,'Master List'!$B$22:$C$41,2,FALSE)</f>
        <v>#N/A</v>
      </c>
      <c r="E1106" t="e">
        <f>VLOOKUP('Reported Performance Table'!E1106,'Master List'!$B$45:$C$143,2,FALSE)</f>
        <v>#N/A</v>
      </c>
      <c r="F1106" t="e">
        <f>VLOOKUP('Reported Performance Table'!D1106,'Master List'!$B$22:$D$42,3,FALSE)</f>
        <v>#N/A</v>
      </c>
      <c r="G1106" s="92" t="e">
        <f>VLOOKUP('Reported Performance Table'!C1106,'Master List'!$B$11:$D$19,3,FALSE)</f>
        <v>#N/A</v>
      </c>
      <c r="H1106" t="e">
        <f t="shared" si="34"/>
        <v>#N/A</v>
      </c>
      <c r="I1106" t="e">
        <f>IF(VLOOKUP('Reported Performance Table'!E1106,'Master List'!$B$45:$D$143,3,FALSE)="","No",VLOOKUP('Reported Performance Table'!E1106,'Master List'!$B$45:$D$143,3,FALSE))</f>
        <v>#N/A</v>
      </c>
      <c r="J1106" s="164" t="str">
        <f>IF('Reported Performance Table'!E1106="","",
  IF('Reported Performance Table'!F1106="Yes",
   IF('Reported Performance Table'!G1106="Premium","Premium_LUNA_CCT","LUNA_CCT"),
   IF('Reported Performance Table'!C1106="Outdoor Luminaires",
    IF(OR('Reported Performance Table'!E1106="Fuel Pump Canopy Luminaires",'Reported Performance Table'!E1106="Sports Lighting"),
     IF('Reported Performance Table'!G1106="Premium","Premium_Sports_and_Fuel_Pump_CCT", "Sports_and_Fuel_Pump_CCT"),
     IF('Reported Performance Table'!G1106="Premium","Premium_Outdoor_CCT","Outdoor_CCT")),
    IF('Reported Performance Table'!G1106="Premium","Premium_CCT","Reported_CCT"))))</f>
        <v/>
      </c>
      <c r="K1106" t="str">
        <f>IF('Reported Performance Table'!E1106="","",IF(J1106="LUNA_CCT",VLOOKUP('Reported Performance Table'!E1106,'Master List'!$B$45:$E$143,4,FALSE),"Reported_BUG"))</f>
        <v/>
      </c>
      <c r="L1106" t="str">
        <f>IF('Reported Performance Table'!E1106="","",IF(AND('Reported Performance Table'!$F1106="Yes",OR('Reported Performance Table'!$E1106='Master List'!$B$45,'Reported Performance Table'!$E1106='Master List'!$B$46,'Reported Performance Table'!$E1106='Master List'!$B$47,'Reported Performance Table'!$E1106='Master List'!$B$49,'Reported Performance Table'!$E1106='Master List'!$B$51,'Reported Performance Table'!$E1106='Master List'!$B$115,'Reported Performance Table'!$E1106='Master List'!$B$118,'Reported Performance Table'!$E1106='Master List'!$B$142)),"LUNA_Dimming","Dimming_Capability_and_Range"))</f>
        <v/>
      </c>
      <c r="M1106" s="100" t="e">
        <f>'Reported Performance Table'!#REF!</f>
        <v>#REF!</v>
      </c>
      <c r="N1106" s="100" t="e">
        <f>'Reported Performance Table'!#REF!</f>
        <v>#REF!</v>
      </c>
      <c r="O1106" s="100" t="e">
        <f>'Reported Performance Table'!#REF!</f>
        <v>#REF!</v>
      </c>
      <c r="P1106" t="str">
        <f t="shared" si="35"/>
        <v>No</v>
      </c>
    </row>
    <row r="1107" spans="1:16" x14ac:dyDescent="0.25">
      <c r="A1107" s="54">
        <v>1114</v>
      </c>
      <c r="B1107" s="55"/>
      <c r="D1107" s="21" t="e">
        <f>VLOOKUP('Reported Performance Table'!D1107,'Master List'!$B$22:$C$41,2,FALSE)</f>
        <v>#N/A</v>
      </c>
      <c r="E1107" t="e">
        <f>VLOOKUP('Reported Performance Table'!E1107,'Master List'!$B$45:$C$143,2,FALSE)</f>
        <v>#N/A</v>
      </c>
      <c r="F1107" t="e">
        <f>VLOOKUP('Reported Performance Table'!D1107,'Master List'!$B$22:$D$42,3,FALSE)</f>
        <v>#N/A</v>
      </c>
      <c r="G1107" s="92" t="e">
        <f>VLOOKUP('Reported Performance Table'!C1107,'Master List'!$B$11:$D$19,3,FALSE)</f>
        <v>#N/A</v>
      </c>
      <c r="H1107" t="e">
        <f t="shared" si="34"/>
        <v>#N/A</v>
      </c>
      <c r="I1107" t="e">
        <f>IF(VLOOKUP('Reported Performance Table'!E1107,'Master List'!$B$45:$D$143,3,FALSE)="","No",VLOOKUP('Reported Performance Table'!E1107,'Master List'!$B$45:$D$143,3,FALSE))</f>
        <v>#N/A</v>
      </c>
      <c r="J1107" s="164" t="str">
        <f>IF('Reported Performance Table'!E1107="","",
  IF('Reported Performance Table'!F1107="Yes",
   IF('Reported Performance Table'!G1107="Premium","Premium_LUNA_CCT","LUNA_CCT"),
   IF('Reported Performance Table'!C1107="Outdoor Luminaires",
    IF(OR('Reported Performance Table'!E1107="Fuel Pump Canopy Luminaires",'Reported Performance Table'!E1107="Sports Lighting"),
     IF('Reported Performance Table'!G1107="Premium","Premium_Sports_and_Fuel_Pump_CCT", "Sports_and_Fuel_Pump_CCT"),
     IF('Reported Performance Table'!G1107="Premium","Premium_Outdoor_CCT","Outdoor_CCT")),
    IF('Reported Performance Table'!G1107="Premium","Premium_CCT","Reported_CCT"))))</f>
        <v/>
      </c>
      <c r="K1107" t="str">
        <f>IF('Reported Performance Table'!E1107="","",IF(J1107="LUNA_CCT",VLOOKUP('Reported Performance Table'!E1107,'Master List'!$B$45:$E$143,4,FALSE),"Reported_BUG"))</f>
        <v/>
      </c>
      <c r="L1107" t="str">
        <f>IF('Reported Performance Table'!E1107="","",IF(AND('Reported Performance Table'!$F1107="Yes",OR('Reported Performance Table'!$E1107='Master List'!$B$45,'Reported Performance Table'!$E1107='Master List'!$B$46,'Reported Performance Table'!$E1107='Master List'!$B$47,'Reported Performance Table'!$E1107='Master List'!$B$49,'Reported Performance Table'!$E1107='Master List'!$B$51,'Reported Performance Table'!$E1107='Master List'!$B$115,'Reported Performance Table'!$E1107='Master List'!$B$118,'Reported Performance Table'!$E1107='Master List'!$B$142)),"LUNA_Dimming","Dimming_Capability_and_Range"))</f>
        <v/>
      </c>
      <c r="M1107" s="100" t="e">
        <f>'Reported Performance Table'!#REF!</f>
        <v>#REF!</v>
      </c>
      <c r="N1107" s="100" t="e">
        <f>'Reported Performance Table'!#REF!</f>
        <v>#REF!</v>
      </c>
      <c r="O1107" s="100" t="e">
        <f>'Reported Performance Table'!#REF!</f>
        <v>#REF!</v>
      </c>
      <c r="P1107" t="str">
        <f t="shared" si="35"/>
        <v>No</v>
      </c>
    </row>
    <row r="1108" spans="1:16" x14ac:dyDescent="0.25">
      <c r="A1108" s="54">
        <v>1115</v>
      </c>
      <c r="B1108" s="55"/>
      <c r="D1108" s="21" t="e">
        <f>VLOOKUP('Reported Performance Table'!D1108,'Master List'!$B$22:$C$41,2,FALSE)</f>
        <v>#N/A</v>
      </c>
      <c r="E1108" t="e">
        <f>VLOOKUP('Reported Performance Table'!E1108,'Master List'!$B$45:$C$143,2,FALSE)</f>
        <v>#N/A</v>
      </c>
      <c r="F1108" t="e">
        <f>VLOOKUP('Reported Performance Table'!D1108,'Master List'!$B$22:$D$42,3,FALSE)</f>
        <v>#N/A</v>
      </c>
      <c r="G1108" s="92" t="e">
        <f>VLOOKUP('Reported Performance Table'!C1108,'Master List'!$B$11:$D$19,3,FALSE)</f>
        <v>#N/A</v>
      </c>
      <c r="H1108" t="e">
        <f t="shared" si="34"/>
        <v>#N/A</v>
      </c>
      <c r="I1108" t="e">
        <f>IF(VLOOKUP('Reported Performance Table'!E1108,'Master List'!$B$45:$D$143,3,FALSE)="","No",VLOOKUP('Reported Performance Table'!E1108,'Master List'!$B$45:$D$143,3,FALSE))</f>
        <v>#N/A</v>
      </c>
      <c r="J1108" s="164" t="str">
        <f>IF('Reported Performance Table'!E1108="","",
  IF('Reported Performance Table'!F1108="Yes",
   IF('Reported Performance Table'!G1108="Premium","Premium_LUNA_CCT","LUNA_CCT"),
   IF('Reported Performance Table'!C1108="Outdoor Luminaires",
    IF(OR('Reported Performance Table'!E1108="Fuel Pump Canopy Luminaires",'Reported Performance Table'!E1108="Sports Lighting"),
     IF('Reported Performance Table'!G1108="Premium","Premium_Sports_and_Fuel_Pump_CCT", "Sports_and_Fuel_Pump_CCT"),
     IF('Reported Performance Table'!G1108="Premium","Premium_Outdoor_CCT","Outdoor_CCT")),
    IF('Reported Performance Table'!G1108="Premium","Premium_CCT","Reported_CCT"))))</f>
        <v/>
      </c>
      <c r="K1108" t="str">
        <f>IF('Reported Performance Table'!E1108="","",IF(J1108="LUNA_CCT",VLOOKUP('Reported Performance Table'!E1108,'Master List'!$B$45:$E$143,4,FALSE),"Reported_BUG"))</f>
        <v/>
      </c>
      <c r="L1108" t="str">
        <f>IF('Reported Performance Table'!E1108="","",IF(AND('Reported Performance Table'!$F1108="Yes",OR('Reported Performance Table'!$E1108='Master List'!$B$45,'Reported Performance Table'!$E1108='Master List'!$B$46,'Reported Performance Table'!$E1108='Master List'!$B$47,'Reported Performance Table'!$E1108='Master List'!$B$49,'Reported Performance Table'!$E1108='Master List'!$B$51,'Reported Performance Table'!$E1108='Master List'!$B$115,'Reported Performance Table'!$E1108='Master List'!$B$118,'Reported Performance Table'!$E1108='Master List'!$B$142)),"LUNA_Dimming","Dimming_Capability_and_Range"))</f>
        <v/>
      </c>
      <c r="M1108" s="100" t="e">
        <f>'Reported Performance Table'!#REF!</f>
        <v>#REF!</v>
      </c>
      <c r="N1108" s="100" t="e">
        <f>'Reported Performance Table'!#REF!</f>
        <v>#REF!</v>
      </c>
      <c r="O1108" s="100" t="e">
        <f>'Reported Performance Table'!#REF!</f>
        <v>#REF!</v>
      </c>
      <c r="P1108" t="str">
        <f t="shared" si="35"/>
        <v>No</v>
      </c>
    </row>
    <row r="1109" spans="1:16" x14ac:dyDescent="0.25">
      <c r="A1109" s="54">
        <v>1116</v>
      </c>
      <c r="B1109" s="55"/>
      <c r="D1109" s="21" t="e">
        <f>VLOOKUP('Reported Performance Table'!D1109,'Master List'!$B$22:$C$41,2,FALSE)</f>
        <v>#N/A</v>
      </c>
      <c r="E1109" t="e">
        <f>VLOOKUP('Reported Performance Table'!E1109,'Master List'!$B$45:$C$143,2,FALSE)</f>
        <v>#N/A</v>
      </c>
      <c r="F1109" t="e">
        <f>VLOOKUP('Reported Performance Table'!D1109,'Master List'!$B$22:$D$42,3,FALSE)</f>
        <v>#N/A</v>
      </c>
      <c r="G1109" s="92" t="e">
        <f>VLOOKUP('Reported Performance Table'!C1109,'Master List'!$B$11:$D$19,3,FALSE)</f>
        <v>#N/A</v>
      </c>
      <c r="H1109" t="e">
        <f t="shared" si="34"/>
        <v>#N/A</v>
      </c>
      <c r="I1109" t="e">
        <f>IF(VLOOKUP('Reported Performance Table'!E1109,'Master List'!$B$45:$D$143,3,FALSE)="","No",VLOOKUP('Reported Performance Table'!E1109,'Master List'!$B$45:$D$143,3,FALSE))</f>
        <v>#N/A</v>
      </c>
      <c r="J1109" s="164" t="str">
        <f>IF('Reported Performance Table'!E1109="","",
  IF('Reported Performance Table'!F1109="Yes",
   IF('Reported Performance Table'!G1109="Premium","Premium_LUNA_CCT","LUNA_CCT"),
   IF('Reported Performance Table'!C1109="Outdoor Luminaires",
    IF(OR('Reported Performance Table'!E1109="Fuel Pump Canopy Luminaires",'Reported Performance Table'!E1109="Sports Lighting"),
     IF('Reported Performance Table'!G1109="Premium","Premium_Sports_and_Fuel_Pump_CCT", "Sports_and_Fuel_Pump_CCT"),
     IF('Reported Performance Table'!G1109="Premium","Premium_Outdoor_CCT","Outdoor_CCT")),
    IF('Reported Performance Table'!G1109="Premium","Premium_CCT","Reported_CCT"))))</f>
        <v/>
      </c>
      <c r="K1109" t="str">
        <f>IF('Reported Performance Table'!E1109="","",IF(J1109="LUNA_CCT",VLOOKUP('Reported Performance Table'!E1109,'Master List'!$B$45:$E$143,4,FALSE),"Reported_BUG"))</f>
        <v/>
      </c>
      <c r="L1109" t="str">
        <f>IF('Reported Performance Table'!E1109="","",IF(AND('Reported Performance Table'!$F1109="Yes",OR('Reported Performance Table'!$E1109='Master List'!$B$45,'Reported Performance Table'!$E1109='Master List'!$B$46,'Reported Performance Table'!$E1109='Master List'!$B$47,'Reported Performance Table'!$E1109='Master List'!$B$49,'Reported Performance Table'!$E1109='Master List'!$B$51,'Reported Performance Table'!$E1109='Master List'!$B$115,'Reported Performance Table'!$E1109='Master List'!$B$118,'Reported Performance Table'!$E1109='Master List'!$B$142)),"LUNA_Dimming","Dimming_Capability_and_Range"))</f>
        <v/>
      </c>
      <c r="M1109" s="100" t="e">
        <f>'Reported Performance Table'!#REF!</f>
        <v>#REF!</v>
      </c>
      <c r="N1109" s="100" t="e">
        <f>'Reported Performance Table'!#REF!</f>
        <v>#REF!</v>
      </c>
      <c r="O1109" s="100" t="e">
        <f>'Reported Performance Table'!#REF!</f>
        <v>#REF!</v>
      </c>
      <c r="P1109" t="str">
        <f t="shared" si="35"/>
        <v>No</v>
      </c>
    </row>
    <row r="1110" spans="1:16" x14ac:dyDescent="0.25">
      <c r="A1110" s="54">
        <v>1117</v>
      </c>
      <c r="B1110" s="55"/>
      <c r="D1110" s="21" t="e">
        <f>VLOOKUP('Reported Performance Table'!D1110,'Master List'!$B$22:$C$41,2,FALSE)</f>
        <v>#N/A</v>
      </c>
      <c r="E1110" t="e">
        <f>VLOOKUP('Reported Performance Table'!E1110,'Master List'!$B$45:$C$143,2,FALSE)</f>
        <v>#N/A</v>
      </c>
      <c r="F1110" t="e">
        <f>VLOOKUP('Reported Performance Table'!D1110,'Master List'!$B$22:$D$42,3,FALSE)</f>
        <v>#N/A</v>
      </c>
      <c r="G1110" s="92" t="e">
        <f>VLOOKUP('Reported Performance Table'!C1110,'Master List'!$B$11:$D$19,3,FALSE)</f>
        <v>#N/A</v>
      </c>
      <c r="H1110" t="e">
        <f t="shared" si="34"/>
        <v>#N/A</v>
      </c>
      <c r="I1110" t="e">
        <f>IF(VLOOKUP('Reported Performance Table'!E1110,'Master List'!$B$45:$D$143,3,FALSE)="","No",VLOOKUP('Reported Performance Table'!E1110,'Master List'!$B$45:$D$143,3,FALSE))</f>
        <v>#N/A</v>
      </c>
      <c r="J1110" s="164" t="str">
        <f>IF('Reported Performance Table'!E1110="","",
  IF('Reported Performance Table'!F1110="Yes",
   IF('Reported Performance Table'!G1110="Premium","Premium_LUNA_CCT","LUNA_CCT"),
   IF('Reported Performance Table'!C1110="Outdoor Luminaires",
    IF(OR('Reported Performance Table'!E1110="Fuel Pump Canopy Luminaires",'Reported Performance Table'!E1110="Sports Lighting"),
     IF('Reported Performance Table'!G1110="Premium","Premium_Sports_and_Fuel_Pump_CCT", "Sports_and_Fuel_Pump_CCT"),
     IF('Reported Performance Table'!G1110="Premium","Premium_Outdoor_CCT","Outdoor_CCT")),
    IF('Reported Performance Table'!G1110="Premium","Premium_CCT","Reported_CCT"))))</f>
        <v/>
      </c>
      <c r="K1110" t="str">
        <f>IF('Reported Performance Table'!E1110="","",IF(J1110="LUNA_CCT",VLOOKUP('Reported Performance Table'!E1110,'Master List'!$B$45:$E$143,4,FALSE),"Reported_BUG"))</f>
        <v/>
      </c>
      <c r="L1110" t="str">
        <f>IF('Reported Performance Table'!E1110="","",IF(AND('Reported Performance Table'!$F1110="Yes",OR('Reported Performance Table'!$E1110='Master List'!$B$45,'Reported Performance Table'!$E1110='Master List'!$B$46,'Reported Performance Table'!$E1110='Master List'!$B$47,'Reported Performance Table'!$E1110='Master List'!$B$49,'Reported Performance Table'!$E1110='Master List'!$B$51,'Reported Performance Table'!$E1110='Master List'!$B$115,'Reported Performance Table'!$E1110='Master List'!$B$118,'Reported Performance Table'!$E1110='Master List'!$B$142)),"LUNA_Dimming","Dimming_Capability_and_Range"))</f>
        <v/>
      </c>
      <c r="M1110" s="100" t="e">
        <f>'Reported Performance Table'!#REF!</f>
        <v>#REF!</v>
      </c>
      <c r="N1110" s="100" t="e">
        <f>'Reported Performance Table'!#REF!</f>
        <v>#REF!</v>
      </c>
      <c r="O1110" s="100" t="e">
        <f>'Reported Performance Table'!#REF!</f>
        <v>#REF!</v>
      </c>
      <c r="P1110" t="str">
        <f t="shared" si="35"/>
        <v>No</v>
      </c>
    </row>
    <row r="1111" spans="1:16" x14ac:dyDescent="0.25">
      <c r="A1111" s="54">
        <v>1118</v>
      </c>
      <c r="B1111" s="55"/>
      <c r="D1111" s="21" t="e">
        <f>VLOOKUP('Reported Performance Table'!D1111,'Master List'!$B$22:$C$41,2,FALSE)</f>
        <v>#N/A</v>
      </c>
      <c r="E1111" t="e">
        <f>VLOOKUP('Reported Performance Table'!E1111,'Master List'!$B$45:$C$143,2,FALSE)</f>
        <v>#N/A</v>
      </c>
      <c r="F1111" t="e">
        <f>VLOOKUP('Reported Performance Table'!D1111,'Master List'!$B$22:$D$42,3,FALSE)</f>
        <v>#N/A</v>
      </c>
      <c r="G1111" s="92" t="e">
        <f>VLOOKUP('Reported Performance Table'!C1111,'Master List'!$B$11:$D$19,3,FALSE)</f>
        <v>#N/A</v>
      </c>
      <c r="H1111" t="e">
        <f t="shared" si="34"/>
        <v>#N/A</v>
      </c>
      <c r="I1111" t="e">
        <f>IF(VLOOKUP('Reported Performance Table'!E1111,'Master List'!$B$45:$D$143,3,FALSE)="","No",VLOOKUP('Reported Performance Table'!E1111,'Master List'!$B$45:$D$143,3,FALSE))</f>
        <v>#N/A</v>
      </c>
      <c r="J1111" s="164" t="str">
        <f>IF('Reported Performance Table'!E1111="","",
  IF('Reported Performance Table'!F1111="Yes",
   IF('Reported Performance Table'!G1111="Premium","Premium_LUNA_CCT","LUNA_CCT"),
   IF('Reported Performance Table'!C1111="Outdoor Luminaires",
    IF(OR('Reported Performance Table'!E1111="Fuel Pump Canopy Luminaires",'Reported Performance Table'!E1111="Sports Lighting"),
     IF('Reported Performance Table'!G1111="Premium","Premium_Sports_and_Fuel_Pump_CCT", "Sports_and_Fuel_Pump_CCT"),
     IF('Reported Performance Table'!G1111="Premium","Premium_Outdoor_CCT","Outdoor_CCT")),
    IF('Reported Performance Table'!G1111="Premium","Premium_CCT","Reported_CCT"))))</f>
        <v/>
      </c>
      <c r="K1111" t="str">
        <f>IF('Reported Performance Table'!E1111="","",IF(J1111="LUNA_CCT",VLOOKUP('Reported Performance Table'!E1111,'Master List'!$B$45:$E$143,4,FALSE),"Reported_BUG"))</f>
        <v/>
      </c>
      <c r="L1111" t="str">
        <f>IF('Reported Performance Table'!E1111="","",IF(AND('Reported Performance Table'!$F1111="Yes",OR('Reported Performance Table'!$E1111='Master List'!$B$45,'Reported Performance Table'!$E1111='Master List'!$B$46,'Reported Performance Table'!$E1111='Master List'!$B$47,'Reported Performance Table'!$E1111='Master List'!$B$49,'Reported Performance Table'!$E1111='Master List'!$B$51,'Reported Performance Table'!$E1111='Master List'!$B$115,'Reported Performance Table'!$E1111='Master List'!$B$118,'Reported Performance Table'!$E1111='Master List'!$B$142)),"LUNA_Dimming","Dimming_Capability_and_Range"))</f>
        <v/>
      </c>
      <c r="M1111" s="100" t="e">
        <f>'Reported Performance Table'!#REF!</f>
        <v>#REF!</v>
      </c>
      <c r="N1111" s="100" t="e">
        <f>'Reported Performance Table'!#REF!</f>
        <v>#REF!</v>
      </c>
      <c r="O1111" s="100" t="e">
        <f>'Reported Performance Table'!#REF!</f>
        <v>#REF!</v>
      </c>
      <c r="P1111" t="str">
        <f t="shared" si="35"/>
        <v>No</v>
      </c>
    </row>
    <row r="1112" spans="1:16" x14ac:dyDescent="0.25">
      <c r="A1112" s="54">
        <v>1119</v>
      </c>
      <c r="B1112" s="55"/>
      <c r="D1112" s="21" t="e">
        <f>VLOOKUP('Reported Performance Table'!D1112,'Master List'!$B$22:$C$41,2,FALSE)</f>
        <v>#N/A</v>
      </c>
      <c r="E1112" t="e">
        <f>VLOOKUP('Reported Performance Table'!E1112,'Master List'!$B$45:$C$143,2,FALSE)</f>
        <v>#N/A</v>
      </c>
      <c r="F1112" t="e">
        <f>VLOOKUP('Reported Performance Table'!D1112,'Master List'!$B$22:$D$42,3,FALSE)</f>
        <v>#N/A</v>
      </c>
      <c r="G1112" s="92" t="e">
        <f>VLOOKUP('Reported Performance Table'!C1112,'Master List'!$B$11:$D$19,3,FALSE)</f>
        <v>#N/A</v>
      </c>
      <c r="H1112" t="e">
        <f t="shared" si="34"/>
        <v>#N/A</v>
      </c>
      <c r="I1112" t="e">
        <f>IF(VLOOKUP('Reported Performance Table'!E1112,'Master List'!$B$45:$D$143,3,FALSE)="","No",VLOOKUP('Reported Performance Table'!E1112,'Master List'!$B$45:$D$143,3,FALSE))</f>
        <v>#N/A</v>
      </c>
      <c r="J1112" s="164" t="str">
        <f>IF('Reported Performance Table'!E1112="","",
  IF('Reported Performance Table'!F1112="Yes",
   IF('Reported Performance Table'!G1112="Premium","Premium_LUNA_CCT","LUNA_CCT"),
   IF('Reported Performance Table'!C1112="Outdoor Luminaires",
    IF(OR('Reported Performance Table'!E1112="Fuel Pump Canopy Luminaires",'Reported Performance Table'!E1112="Sports Lighting"),
     IF('Reported Performance Table'!G1112="Premium","Premium_Sports_and_Fuel_Pump_CCT", "Sports_and_Fuel_Pump_CCT"),
     IF('Reported Performance Table'!G1112="Premium","Premium_Outdoor_CCT","Outdoor_CCT")),
    IF('Reported Performance Table'!G1112="Premium","Premium_CCT","Reported_CCT"))))</f>
        <v/>
      </c>
      <c r="K1112" t="str">
        <f>IF('Reported Performance Table'!E1112="","",IF(J1112="LUNA_CCT",VLOOKUP('Reported Performance Table'!E1112,'Master List'!$B$45:$E$143,4,FALSE),"Reported_BUG"))</f>
        <v/>
      </c>
      <c r="L1112" t="str">
        <f>IF('Reported Performance Table'!E1112="","",IF(AND('Reported Performance Table'!$F1112="Yes",OR('Reported Performance Table'!$E1112='Master List'!$B$45,'Reported Performance Table'!$E1112='Master List'!$B$46,'Reported Performance Table'!$E1112='Master List'!$B$47,'Reported Performance Table'!$E1112='Master List'!$B$49,'Reported Performance Table'!$E1112='Master List'!$B$51,'Reported Performance Table'!$E1112='Master List'!$B$115,'Reported Performance Table'!$E1112='Master List'!$B$118,'Reported Performance Table'!$E1112='Master List'!$B$142)),"LUNA_Dimming","Dimming_Capability_and_Range"))</f>
        <v/>
      </c>
      <c r="M1112" s="100" t="e">
        <f>'Reported Performance Table'!#REF!</f>
        <v>#REF!</v>
      </c>
      <c r="N1112" s="100" t="e">
        <f>'Reported Performance Table'!#REF!</f>
        <v>#REF!</v>
      </c>
      <c r="O1112" s="100" t="e">
        <f>'Reported Performance Table'!#REF!</f>
        <v>#REF!</v>
      </c>
      <c r="P1112" t="str">
        <f t="shared" si="35"/>
        <v>No</v>
      </c>
    </row>
    <row r="1113" spans="1:16" x14ac:dyDescent="0.25">
      <c r="A1113" s="54">
        <v>1120</v>
      </c>
      <c r="B1113" s="55"/>
      <c r="D1113" s="21" t="e">
        <f>VLOOKUP('Reported Performance Table'!D1113,'Master List'!$B$22:$C$41,2,FALSE)</f>
        <v>#N/A</v>
      </c>
      <c r="E1113" t="e">
        <f>VLOOKUP('Reported Performance Table'!E1113,'Master List'!$B$45:$C$143,2,FALSE)</f>
        <v>#N/A</v>
      </c>
      <c r="F1113" t="e">
        <f>VLOOKUP('Reported Performance Table'!D1113,'Master List'!$B$22:$D$42,3,FALSE)</f>
        <v>#N/A</v>
      </c>
      <c r="G1113" s="92" t="e">
        <f>VLOOKUP('Reported Performance Table'!C1113,'Master List'!$B$11:$D$19,3,FALSE)</f>
        <v>#N/A</v>
      </c>
      <c r="H1113" t="e">
        <f t="shared" si="34"/>
        <v>#N/A</v>
      </c>
      <c r="I1113" t="e">
        <f>IF(VLOOKUP('Reported Performance Table'!E1113,'Master List'!$B$45:$D$143,3,FALSE)="","No",VLOOKUP('Reported Performance Table'!E1113,'Master List'!$B$45:$D$143,3,FALSE))</f>
        <v>#N/A</v>
      </c>
      <c r="J1113" s="164" t="str">
        <f>IF('Reported Performance Table'!E1113="","",
  IF('Reported Performance Table'!F1113="Yes",
   IF('Reported Performance Table'!G1113="Premium","Premium_LUNA_CCT","LUNA_CCT"),
   IF('Reported Performance Table'!C1113="Outdoor Luminaires",
    IF(OR('Reported Performance Table'!E1113="Fuel Pump Canopy Luminaires",'Reported Performance Table'!E1113="Sports Lighting"),
     IF('Reported Performance Table'!G1113="Premium","Premium_Sports_and_Fuel_Pump_CCT", "Sports_and_Fuel_Pump_CCT"),
     IF('Reported Performance Table'!G1113="Premium","Premium_Outdoor_CCT","Outdoor_CCT")),
    IF('Reported Performance Table'!G1113="Premium","Premium_CCT","Reported_CCT"))))</f>
        <v/>
      </c>
      <c r="K1113" t="str">
        <f>IF('Reported Performance Table'!E1113="","",IF(J1113="LUNA_CCT",VLOOKUP('Reported Performance Table'!E1113,'Master List'!$B$45:$E$143,4,FALSE),"Reported_BUG"))</f>
        <v/>
      </c>
      <c r="L1113" t="str">
        <f>IF('Reported Performance Table'!E1113="","",IF(AND('Reported Performance Table'!$F1113="Yes",OR('Reported Performance Table'!$E1113='Master List'!$B$45,'Reported Performance Table'!$E1113='Master List'!$B$46,'Reported Performance Table'!$E1113='Master List'!$B$47,'Reported Performance Table'!$E1113='Master List'!$B$49,'Reported Performance Table'!$E1113='Master List'!$B$51,'Reported Performance Table'!$E1113='Master List'!$B$115,'Reported Performance Table'!$E1113='Master List'!$B$118,'Reported Performance Table'!$E1113='Master List'!$B$142)),"LUNA_Dimming","Dimming_Capability_and_Range"))</f>
        <v/>
      </c>
      <c r="M1113" s="100" t="e">
        <f>'Reported Performance Table'!#REF!</f>
        <v>#REF!</v>
      </c>
      <c r="N1113" s="100" t="e">
        <f>'Reported Performance Table'!#REF!</f>
        <v>#REF!</v>
      </c>
      <c r="O1113" s="100" t="e">
        <f>'Reported Performance Table'!#REF!</f>
        <v>#REF!</v>
      </c>
      <c r="P1113" t="str">
        <f t="shared" si="35"/>
        <v>No</v>
      </c>
    </row>
    <row r="1114" spans="1:16" x14ac:dyDescent="0.25">
      <c r="A1114" s="54">
        <v>1121</v>
      </c>
      <c r="B1114" s="55"/>
      <c r="D1114" s="21" t="e">
        <f>VLOOKUP('Reported Performance Table'!D1114,'Master List'!$B$22:$C$41,2,FALSE)</f>
        <v>#N/A</v>
      </c>
      <c r="E1114" t="e">
        <f>VLOOKUP('Reported Performance Table'!E1114,'Master List'!$B$45:$C$143,2,FALSE)</f>
        <v>#N/A</v>
      </c>
      <c r="F1114" t="e">
        <f>VLOOKUP('Reported Performance Table'!D1114,'Master List'!$B$22:$D$42,3,FALSE)</f>
        <v>#N/A</v>
      </c>
      <c r="G1114" s="92" t="e">
        <f>VLOOKUP('Reported Performance Table'!C1114,'Master List'!$B$11:$D$19,3,FALSE)</f>
        <v>#N/A</v>
      </c>
      <c r="H1114" t="e">
        <f t="shared" si="34"/>
        <v>#N/A</v>
      </c>
      <c r="I1114" t="e">
        <f>IF(VLOOKUP('Reported Performance Table'!E1114,'Master List'!$B$45:$D$143,3,FALSE)="","No",VLOOKUP('Reported Performance Table'!E1114,'Master List'!$B$45:$D$143,3,FALSE))</f>
        <v>#N/A</v>
      </c>
      <c r="J1114" s="164" t="str">
        <f>IF('Reported Performance Table'!E1114="","",
  IF('Reported Performance Table'!F1114="Yes",
   IF('Reported Performance Table'!G1114="Premium","Premium_LUNA_CCT","LUNA_CCT"),
   IF('Reported Performance Table'!C1114="Outdoor Luminaires",
    IF(OR('Reported Performance Table'!E1114="Fuel Pump Canopy Luminaires",'Reported Performance Table'!E1114="Sports Lighting"),
     IF('Reported Performance Table'!G1114="Premium","Premium_Sports_and_Fuel_Pump_CCT", "Sports_and_Fuel_Pump_CCT"),
     IF('Reported Performance Table'!G1114="Premium","Premium_Outdoor_CCT","Outdoor_CCT")),
    IF('Reported Performance Table'!G1114="Premium","Premium_CCT","Reported_CCT"))))</f>
        <v/>
      </c>
      <c r="K1114" t="str">
        <f>IF('Reported Performance Table'!E1114="","",IF(J1114="LUNA_CCT",VLOOKUP('Reported Performance Table'!E1114,'Master List'!$B$45:$E$143,4,FALSE),"Reported_BUG"))</f>
        <v/>
      </c>
      <c r="L1114" t="str">
        <f>IF('Reported Performance Table'!E1114="","",IF(AND('Reported Performance Table'!$F1114="Yes",OR('Reported Performance Table'!$E1114='Master List'!$B$45,'Reported Performance Table'!$E1114='Master List'!$B$46,'Reported Performance Table'!$E1114='Master List'!$B$47,'Reported Performance Table'!$E1114='Master List'!$B$49,'Reported Performance Table'!$E1114='Master List'!$B$51,'Reported Performance Table'!$E1114='Master List'!$B$115,'Reported Performance Table'!$E1114='Master List'!$B$118,'Reported Performance Table'!$E1114='Master List'!$B$142)),"LUNA_Dimming","Dimming_Capability_and_Range"))</f>
        <v/>
      </c>
      <c r="M1114" s="100" t="e">
        <f>'Reported Performance Table'!#REF!</f>
        <v>#REF!</v>
      </c>
      <c r="N1114" s="100" t="e">
        <f>'Reported Performance Table'!#REF!</f>
        <v>#REF!</v>
      </c>
      <c r="O1114" s="100" t="e">
        <f>'Reported Performance Table'!#REF!</f>
        <v>#REF!</v>
      </c>
      <c r="P1114" t="str">
        <f t="shared" si="35"/>
        <v>No</v>
      </c>
    </row>
    <row r="1115" spans="1:16" x14ac:dyDescent="0.25">
      <c r="A1115" s="54">
        <v>1122</v>
      </c>
      <c r="B1115" s="55"/>
      <c r="D1115" s="21" t="e">
        <f>VLOOKUP('Reported Performance Table'!D1115,'Master List'!$B$22:$C$41,2,FALSE)</f>
        <v>#N/A</v>
      </c>
      <c r="E1115" t="e">
        <f>VLOOKUP('Reported Performance Table'!E1115,'Master List'!$B$45:$C$143,2,FALSE)</f>
        <v>#N/A</v>
      </c>
      <c r="F1115" t="e">
        <f>VLOOKUP('Reported Performance Table'!D1115,'Master List'!$B$22:$D$42,3,FALSE)</f>
        <v>#N/A</v>
      </c>
      <c r="G1115" s="92" t="e">
        <f>VLOOKUP('Reported Performance Table'!C1115,'Master List'!$B$11:$D$19,3,FALSE)</f>
        <v>#N/A</v>
      </c>
      <c r="H1115" t="e">
        <f t="shared" si="34"/>
        <v>#N/A</v>
      </c>
      <c r="I1115" t="e">
        <f>IF(VLOOKUP('Reported Performance Table'!E1115,'Master List'!$B$45:$D$143,3,FALSE)="","No",VLOOKUP('Reported Performance Table'!E1115,'Master List'!$B$45:$D$143,3,FALSE))</f>
        <v>#N/A</v>
      </c>
      <c r="J1115" s="164" t="str">
        <f>IF('Reported Performance Table'!E1115="","",
  IF('Reported Performance Table'!F1115="Yes",
   IF('Reported Performance Table'!G1115="Premium","Premium_LUNA_CCT","LUNA_CCT"),
   IF('Reported Performance Table'!C1115="Outdoor Luminaires",
    IF(OR('Reported Performance Table'!E1115="Fuel Pump Canopy Luminaires",'Reported Performance Table'!E1115="Sports Lighting"),
     IF('Reported Performance Table'!G1115="Premium","Premium_Sports_and_Fuel_Pump_CCT", "Sports_and_Fuel_Pump_CCT"),
     IF('Reported Performance Table'!G1115="Premium","Premium_Outdoor_CCT","Outdoor_CCT")),
    IF('Reported Performance Table'!G1115="Premium","Premium_CCT","Reported_CCT"))))</f>
        <v/>
      </c>
      <c r="K1115" t="str">
        <f>IF('Reported Performance Table'!E1115="","",IF(J1115="LUNA_CCT",VLOOKUP('Reported Performance Table'!E1115,'Master List'!$B$45:$E$143,4,FALSE),"Reported_BUG"))</f>
        <v/>
      </c>
      <c r="L1115" t="str">
        <f>IF('Reported Performance Table'!E1115="","",IF(AND('Reported Performance Table'!$F1115="Yes",OR('Reported Performance Table'!$E1115='Master List'!$B$45,'Reported Performance Table'!$E1115='Master List'!$B$46,'Reported Performance Table'!$E1115='Master List'!$B$47,'Reported Performance Table'!$E1115='Master List'!$B$49,'Reported Performance Table'!$E1115='Master List'!$B$51,'Reported Performance Table'!$E1115='Master List'!$B$115,'Reported Performance Table'!$E1115='Master List'!$B$118,'Reported Performance Table'!$E1115='Master List'!$B$142)),"LUNA_Dimming","Dimming_Capability_and_Range"))</f>
        <v/>
      </c>
      <c r="M1115" s="100" t="e">
        <f>'Reported Performance Table'!#REF!</f>
        <v>#REF!</v>
      </c>
      <c r="N1115" s="100" t="e">
        <f>'Reported Performance Table'!#REF!</f>
        <v>#REF!</v>
      </c>
      <c r="O1115" s="100" t="e">
        <f>'Reported Performance Table'!#REF!</f>
        <v>#REF!</v>
      </c>
      <c r="P1115" t="str">
        <f t="shared" si="35"/>
        <v>No</v>
      </c>
    </row>
    <row r="1116" spans="1:16" x14ac:dyDescent="0.25">
      <c r="A1116" s="54">
        <v>1123</v>
      </c>
      <c r="B1116" s="55"/>
      <c r="D1116" s="21" t="e">
        <f>VLOOKUP('Reported Performance Table'!D1116,'Master List'!$B$22:$C$41,2,FALSE)</f>
        <v>#N/A</v>
      </c>
      <c r="E1116" t="e">
        <f>VLOOKUP('Reported Performance Table'!E1116,'Master List'!$B$45:$C$143,2,FALSE)</f>
        <v>#N/A</v>
      </c>
      <c r="F1116" t="e">
        <f>VLOOKUP('Reported Performance Table'!D1116,'Master List'!$B$22:$D$42,3,FALSE)</f>
        <v>#N/A</v>
      </c>
      <c r="G1116" s="92" t="e">
        <f>VLOOKUP('Reported Performance Table'!C1116,'Master List'!$B$11:$D$19,3,FALSE)</f>
        <v>#N/A</v>
      </c>
      <c r="H1116" t="e">
        <f t="shared" si="34"/>
        <v>#N/A</v>
      </c>
      <c r="I1116" t="e">
        <f>IF(VLOOKUP('Reported Performance Table'!E1116,'Master List'!$B$45:$D$143,3,FALSE)="","No",VLOOKUP('Reported Performance Table'!E1116,'Master List'!$B$45:$D$143,3,FALSE))</f>
        <v>#N/A</v>
      </c>
      <c r="J1116" s="164" t="str">
        <f>IF('Reported Performance Table'!E1116="","",
  IF('Reported Performance Table'!F1116="Yes",
   IF('Reported Performance Table'!G1116="Premium","Premium_LUNA_CCT","LUNA_CCT"),
   IF('Reported Performance Table'!C1116="Outdoor Luminaires",
    IF(OR('Reported Performance Table'!E1116="Fuel Pump Canopy Luminaires",'Reported Performance Table'!E1116="Sports Lighting"),
     IF('Reported Performance Table'!G1116="Premium","Premium_Sports_and_Fuel_Pump_CCT", "Sports_and_Fuel_Pump_CCT"),
     IF('Reported Performance Table'!G1116="Premium","Premium_Outdoor_CCT","Outdoor_CCT")),
    IF('Reported Performance Table'!G1116="Premium","Premium_CCT","Reported_CCT"))))</f>
        <v/>
      </c>
      <c r="K1116" t="str">
        <f>IF('Reported Performance Table'!E1116="","",IF(J1116="LUNA_CCT",VLOOKUP('Reported Performance Table'!E1116,'Master List'!$B$45:$E$143,4,FALSE),"Reported_BUG"))</f>
        <v/>
      </c>
      <c r="L1116" t="str">
        <f>IF('Reported Performance Table'!E1116="","",IF(AND('Reported Performance Table'!$F1116="Yes",OR('Reported Performance Table'!$E1116='Master List'!$B$45,'Reported Performance Table'!$E1116='Master List'!$B$46,'Reported Performance Table'!$E1116='Master List'!$B$47,'Reported Performance Table'!$E1116='Master List'!$B$49,'Reported Performance Table'!$E1116='Master List'!$B$51,'Reported Performance Table'!$E1116='Master List'!$B$115,'Reported Performance Table'!$E1116='Master List'!$B$118,'Reported Performance Table'!$E1116='Master List'!$B$142)),"LUNA_Dimming","Dimming_Capability_and_Range"))</f>
        <v/>
      </c>
      <c r="M1116" s="100" t="e">
        <f>'Reported Performance Table'!#REF!</f>
        <v>#REF!</v>
      </c>
      <c r="N1116" s="100" t="e">
        <f>'Reported Performance Table'!#REF!</f>
        <v>#REF!</v>
      </c>
      <c r="O1116" s="100" t="e">
        <f>'Reported Performance Table'!#REF!</f>
        <v>#REF!</v>
      </c>
      <c r="P1116" t="str">
        <f t="shared" si="35"/>
        <v>No</v>
      </c>
    </row>
    <row r="1117" spans="1:16" x14ac:dyDescent="0.25">
      <c r="A1117" s="54">
        <v>1124</v>
      </c>
      <c r="B1117" s="55"/>
      <c r="D1117" s="21" t="e">
        <f>VLOOKUP('Reported Performance Table'!D1117,'Master List'!$B$22:$C$41,2,FALSE)</f>
        <v>#N/A</v>
      </c>
      <c r="E1117" t="e">
        <f>VLOOKUP('Reported Performance Table'!E1117,'Master List'!$B$45:$C$143,2,FALSE)</f>
        <v>#N/A</v>
      </c>
      <c r="F1117" t="e">
        <f>VLOOKUP('Reported Performance Table'!D1117,'Master List'!$B$22:$D$42,3,FALSE)</f>
        <v>#N/A</v>
      </c>
      <c r="G1117" s="92" t="e">
        <f>VLOOKUP('Reported Performance Table'!C1117,'Master List'!$B$11:$D$19,3,FALSE)</f>
        <v>#N/A</v>
      </c>
      <c r="H1117" t="e">
        <f t="shared" si="34"/>
        <v>#N/A</v>
      </c>
      <c r="I1117" t="e">
        <f>IF(VLOOKUP('Reported Performance Table'!E1117,'Master List'!$B$45:$D$143,3,FALSE)="","No",VLOOKUP('Reported Performance Table'!E1117,'Master List'!$B$45:$D$143,3,FALSE))</f>
        <v>#N/A</v>
      </c>
      <c r="J1117" s="164" t="str">
        <f>IF('Reported Performance Table'!E1117="","",
  IF('Reported Performance Table'!F1117="Yes",
   IF('Reported Performance Table'!G1117="Premium","Premium_LUNA_CCT","LUNA_CCT"),
   IF('Reported Performance Table'!C1117="Outdoor Luminaires",
    IF(OR('Reported Performance Table'!E1117="Fuel Pump Canopy Luminaires",'Reported Performance Table'!E1117="Sports Lighting"),
     IF('Reported Performance Table'!G1117="Premium","Premium_Sports_and_Fuel_Pump_CCT", "Sports_and_Fuel_Pump_CCT"),
     IF('Reported Performance Table'!G1117="Premium","Premium_Outdoor_CCT","Outdoor_CCT")),
    IF('Reported Performance Table'!G1117="Premium","Premium_CCT","Reported_CCT"))))</f>
        <v/>
      </c>
      <c r="K1117" t="str">
        <f>IF('Reported Performance Table'!E1117="","",IF(J1117="LUNA_CCT",VLOOKUP('Reported Performance Table'!E1117,'Master List'!$B$45:$E$143,4,FALSE),"Reported_BUG"))</f>
        <v/>
      </c>
      <c r="L1117" t="str">
        <f>IF('Reported Performance Table'!E1117="","",IF(AND('Reported Performance Table'!$F1117="Yes",OR('Reported Performance Table'!$E1117='Master List'!$B$45,'Reported Performance Table'!$E1117='Master List'!$B$46,'Reported Performance Table'!$E1117='Master List'!$B$47,'Reported Performance Table'!$E1117='Master List'!$B$49,'Reported Performance Table'!$E1117='Master List'!$B$51,'Reported Performance Table'!$E1117='Master List'!$B$115,'Reported Performance Table'!$E1117='Master List'!$B$118,'Reported Performance Table'!$E1117='Master List'!$B$142)),"LUNA_Dimming","Dimming_Capability_and_Range"))</f>
        <v/>
      </c>
      <c r="M1117" s="100" t="e">
        <f>'Reported Performance Table'!#REF!</f>
        <v>#REF!</v>
      </c>
      <c r="N1117" s="100" t="e">
        <f>'Reported Performance Table'!#REF!</f>
        <v>#REF!</v>
      </c>
      <c r="O1117" s="100" t="e">
        <f>'Reported Performance Table'!#REF!</f>
        <v>#REF!</v>
      </c>
      <c r="P1117" t="str">
        <f t="shared" si="35"/>
        <v>No</v>
      </c>
    </row>
    <row r="1118" spans="1:16" x14ac:dyDescent="0.25">
      <c r="A1118" s="54">
        <v>1125</v>
      </c>
      <c r="B1118" s="55"/>
      <c r="D1118" s="21" t="e">
        <f>VLOOKUP('Reported Performance Table'!D1118,'Master List'!$B$22:$C$41,2,FALSE)</f>
        <v>#N/A</v>
      </c>
      <c r="E1118" t="e">
        <f>VLOOKUP('Reported Performance Table'!E1118,'Master List'!$B$45:$C$143,2,FALSE)</f>
        <v>#N/A</v>
      </c>
      <c r="F1118" t="e">
        <f>VLOOKUP('Reported Performance Table'!D1118,'Master List'!$B$22:$D$42,3,FALSE)</f>
        <v>#N/A</v>
      </c>
      <c r="G1118" s="92" t="e">
        <f>VLOOKUP('Reported Performance Table'!C1118,'Master List'!$B$11:$D$19,3,FALSE)</f>
        <v>#N/A</v>
      </c>
      <c r="H1118" t="e">
        <f t="shared" si="34"/>
        <v>#N/A</v>
      </c>
      <c r="I1118" t="e">
        <f>IF(VLOOKUP('Reported Performance Table'!E1118,'Master List'!$B$45:$D$143,3,FALSE)="","No",VLOOKUP('Reported Performance Table'!E1118,'Master List'!$B$45:$D$143,3,FALSE))</f>
        <v>#N/A</v>
      </c>
      <c r="J1118" s="164" t="str">
        <f>IF('Reported Performance Table'!E1118="","",
  IF('Reported Performance Table'!F1118="Yes",
   IF('Reported Performance Table'!G1118="Premium","Premium_LUNA_CCT","LUNA_CCT"),
   IF('Reported Performance Table'!C1118="Outdoor Luminaires",
    IF(OR('Reported Performance Table'!E1118="Fuel Pump Canopy Luminaires",'Reported Performance Table'!E1118="Sports Lighting"),
     IF('Reported Performance Table'!G1118="Premium","Premium_Sports_and_Fuel_Pump_CCT", "Sports_and_Fuel_Pump_CCT"),
     IF('Reported Performance Table'!G1118="Premium","Premium_Outdoor_CCT","Outdoor_CCT")),
    IF('Reported Performance Table'!G1118="Premium","Premium_CCT","Reported_CCT"))))</f>
        <v/>
      </c>
      <c r="K1118" t="str">
        <f>IF('Reported Performance Table'!E1118="","",IF(J1118="LUNA_CCT",VLOOKUP('Reported Performance Table'!E1118,'Master List'!$B$45:$E$143,4,FALSE),"Reported_BUG"))</f>
        <v/>
      </c>
      <c r="L1118" t="str">
        <f>IF('Reported Performance Table'!E1118="","",IF(AND('Reported Performance Table'!$F1118="Yes",OR('Reported Performance Table'!$E1118='Master List'!$B$45,'Reported Performance Table'!$E1118='Master List'!$B$46,'Reported Performance Table'!$E1118='Master List'!$B$47,'Reported Performance Table'!$E1118='Master List'!$B$49,'Reported Performance Table'!$E1118='Master List'!$B$51,'Reported Performance Table'!$E1118='Master List'!$B$115,'Reported Performance Table'!$E1118='Master List'!$B$118,'Reported Performance Table'!$E1118='Master List'!$B$142)),"LUNA_Dimming","Dimming_Capability_and_Range"))</f>
        <v/>
      </c>
      <c r="M1118" s="100" t="e">
        <f>'Reported Performance Table'!#REF!</f>
        <v>#REF!</v>
      </c>
      <c r="N1118" s="100" t="e">
        <f>'Reported Performance Table'!#REF!</f>
        <v>#REF!</v>
      </c>
      <c r="O1118" s="100" t="e">
        <f>'Reported Performance Table'!#REF!</f>
        <v>#REF!</v>
      </c>
      <c r="P1118" t="str">
        <f t="shared" si="35"/>
        <v>No</v>
      </c>
    </row>
    <row r="1119" spans="1:16" x14ac:dyDescent="0.25">
      <c r="A1119" s="54">
        <v>1126</v>
      </c>
      <c r="B1119" s="55"/>
      <c r="D1119" s="21" t="e">
        <f>VLOOKUP('Reported Performance Table'!D1119,'Master List'!$B$22:$C$41,2,FALSE)</f>
        <v>#N/A</v>
      </c>
      <c r="E1119" t="e">
        <f>VLOOKUP('Reported Performance Table'!E1119,'Master List'!$B$45:$C$143,2,FALSE)</f>
        <v>#N/A</v>
      </c>
      <c r="F1119" t="e">
        <f>VLOOKUP('Reported Performance Table'!D1119,'Master List'!$B$22:$D$42,3,FALSE)</f>
        <v>#N/A</v>
      </c>
      <c r="G1119" s="92" t="e">
        <f>VLOOKUP('Reported Performance Table'!C1119,'Master List'!$B$11:$D$19,3,FALSE)</f>
        <v>#N/A</v>
      </c>
      <c r="H1119" t="e">
        <f t="shared" si="34"/>
        <v>#N/A</v>
      </c>
      <c r="I1119" t="e">
        <f>IF(VLOOKUP('Reported Performance Table'!E1119,'Master List'!$B$45:$D$143,3,FALSE)="","No",VLOOKUP('Reported Performance Table'!E1119,'Master List'!$B$45:$D$143,3,FALSE))</f>
        <v>#N/A</v>
      </c>
      <c r="J1119" s="164" t="str">
        <f>IF('Reported Performance Table'!E1119="","",
  IF('Reported Performance Table'!F1119="Yes",
   IF('Reported Performance Table'!G1119="Premium","Premium_LUNA_CCT","LUNA_CCT"),
   IF('Reported Performance Table'!C1119="Outdoor Luminaires",
    IF(OR('Reported Performance Table'!E1119="Fuel Pump Canopy Luminaires",'Reported Performance Table'!E1119="Sports Lighting"),
     IF('Reported Performance Table'!G1119="Premium","Premium_Sports_and_Fuel_Pump_CCT", "Sports_and_Fuel_Pump_CCT"),
     IF('Reported Performance Table'!G1119="Premium","Premium_Outdoor_CCT","Outdoor_CCT")),
    IF('Reported Performance Table'!G1119="Premium","Premium_CCT","Reported_CCT"))))</f>
        <v/>
      </c>
      <c r="K1119" t="str">
        <f>IF('Reported Performance Table'!E1119="","",IF(J1119="LUNA_CCT",VLOOKUP('Reported Performance Table'!E1119,'Master List'!$B$45:$E$143,4,FALSE),"Reported_BUG"))</f>
        <v/>
      </c>
      <c r="L1119" t="str">
        <f>IF('Reported Performance Table'!E1119="","",IF(AND('Reported Performance Table'!$F1119="Yes",OR('Reported Performance Table'!$E1119='Master List'!$B$45,'Reported Performance Table'!$E1119='Master List'!$B$46,'Reported Performance Table'!$E1119='Master List'!$B$47,'Reported Performance Table'!$E1119='Master List'!$B$49,'Reported Performance Table'!$E1119='Master List'!$B$51,'Reported Performance Table'!$E1119='Master List'!$B$115,'Reported Performance Table'!$E1119='Master List'!$B$118,'Reported Performance Table'!$E1119='Master List'!$B$142)),"LUNA_Dimming","Dimming_Capability_and_Range"))</f>
        <v/>
      </c>
      <c r="M1119" s="100" t="e">
        <f>'Reported Performance Table'!#REF!</f>
        <v>#REF!</v>
      </c>
      <c r="N1119" s="100" t="e">
        <f>'Reported Performance Table'!#REF!</f>
        <v>#REF!</v>
      </c>
      <c r="O1119" s="100" t="e">
        <f>'Reported Performance Table'!#REF!</f>
        <v>#REF!</v>
      </c>
      <c r="P1119" t="str">
        <f t="shared" si="35"/>
        <v>No</v>
      </c>
    </row>
    <row r="1120" spans="1:16" x14ac:dyDescent="0.25">
      <c r="A1120" s="54">
        <v>1127</v>
      </c>
      <c r="B1120" s="55"/>
      <c r="D1120" s="21" t="e">
        <f>VLOOKUP('Reported Performance Table'!D1120,'Master List'!$B$22:$C$41,2,FALSE)</f>
        <v>#N/A</v>
      </c>
      <c r="E1120" t="e">
        <f>VLOOKUP('Reported Performance Table'!E1120,'Master List'!$B$45:$C$143,2,FALSE)</f>
        <v>#N/A</v>
      </c>
      <c r="F1120" t="e">
        <f>VLOOKUP('Reported Performance Table'!D1120,'Master List'!$B$22:$D$42,3,FALSE)</f>
        <v>#N/A</v>
      </c>
      <c r="G1120" s="92" t="e">
        <f>VLOOKUP('Reported Performance Table'!C1120,'Master List'!$B$11:$D$19,3,FALSE)</f>
        <v>#N/A</v>
      </c>
      <c r="H1120" t="e">
        <f t="shared" si="34"/>
        <v>#N/A</v>
      </c>
      <c r="I1120" t="e">
        <f>IF(VLOOKUP('Reported Performance Table'!E1120,'Master List'!$B$45:$D$143,3,FALSE)="","No",VLOOKUP('Reported Performance Table'!E1120,'Master List'!$B$45:$D$143,3,FALSE))</f>
        <v>#N/A</v>
      </c>
      <c r="J1120" s="164" t="str">
        <f>IF('Reported Performance Table'!E1120="","",
  IF('Reported Performance Table'!F1120="Yes",
   IF('Reported Performance Table'!G1120="Premium","Premium_LUNA_CCT","LUNA_CCT"),
   IF('Reported Performance Table'!C1120="Outdoor Luminaires",
    IF(OR('Reported Performance Table'!E1120="Fuel Pump Canopy Luminaires",'Reported Performance Table'!E1120="Sports Lighting"),
     IF('Reported Performance Table'!G1120="Premium","Premium_Sports_and_Fuel_Pump_CCT", "Sports_and_Fuel_Pump_CCT"),
     IF('Reported Performance Table'!G1120="Premium","Premium_Outdoor_CCT","Outdoor_CCT")),
    IF('Reported Performance Table'!G1120="Premium","Premium_CCT","Reported_CCT"))))</f>
        <v/>
      </c>
      <c r="K1120" t="str">
        <f>IF('Reported Performance Table'!E1120="","",IF(J1120="LUNA_CCT",VLOOKUP('Reported Performance Table'!E1120,'Master List'!$B$45:$E$143,4,FALSE),"Reported_BUG"))</f>
        <v/>
      </c>
      <c r="L1120" t="str">
        <f>IF('Reported Performance Table'!E1120="","",IF(AND('Reported Performance Table'!$F1120="Yes",OR('Reported Performance Table'!$E1120='Master List'!$B$45,'Reported Performance Table'!$E1120='Master List'!$B$46,'Reported Performance Table'!$E1120='Master List'!$B$47,'Reported Performance Table'!$E1120='Master List'!$B$49,'Reported Performance Table'!$E1120='Master List'!$B$51,'Reported Performance Table'!$E1120='Master List'!$B$115,'Reported Performance Table'!$E1120='Master List'!$B$118,'Reported Performance Table'!$E1120='Master List'!$B$142)),"LUNA_Dimming","Dimming_Capability_and_Range"))</f>
        <v/>
      </c>
      <c r="M1120" s="100" t="e">
        <f>'Reported Performance Table'!#REF!</f>
        <v>#REF!</v>
      </c>
      <c r="N1120" s="100" t="e">
        <f>'Reported Performance Table'!#REF!</f>
        <v>#REF!</v>
      </c>
      <c r="O1120" s="100" t="e">
        <f>'Reported Performance Table'!#REF!</f>
        <v>#REF!</v>
      </c>
      <c r="P1120" t="str">
        <f t="shared" si="35"/>
        <v>No</v>
      </c>
    </row>
    <row r="1121" spans="1:16" x14ac:dyDescent="0.25">
      <c r="A1121" s="54">
        <v>1128</v>
      </c>
      <c r="B1121" s="55"/>
      <c r="D1121" s="21" t="e">
        <f>VLOOKUP('Reported Performance Table'!D1121,'Master List'!$B$22:$C$41,2,FALSE)</f>
        <v>#N/A</v>
      </c>
      <c r="E1121" t="e">
        <f>VLOOKUP('Reported Performance Table'!E1121,'Master List'!$B$45:$C$143,2,FALSE)</f>
        <v>#N/A</v>
      </c>
      <c r="F1121" t="e">
        <f>VLOOKUP('Reported Performance Table'!D1121,'Master List'!$B$22:$D$42,3,FALSE)</f>
        <v>#N/A</v>
      </c>
      <c r="G1121" s="92" t="e">
        <f>VLOOKUP('Reported Performance Table'!C1121,'Master List'!$B$11:$D$19,3,FALSE)</f>
        <v>#N/A</v>
      </c>
      <c r="H1121" t="e">
        <f t="shared" si="34"/>
        <v>#N/A</v>
      </c>
      <c r="I1121" t="e">
        <f>IF(VLOOKUP('Reported Performance Table'!E1121,'Master List'!$B$45:$D$143,3,FALSE)="","No",VLOOKUP('Reported Performance Table'!E1121,'Master List'!$B$45:$D$143,3,FALSE))</f>
        <v>#N/A</v>
      </c>
      <c r="J1121" s="164" t="str">
        <f>IF('Reported Performance Table'!E1121="","",
  IF('Reported Performance Table'!F1121="Yes",
   IF('Reported Performance Table'!G1121="Premium","Premium_LUNA_CCT","LUNA_CCT"),
   IF('Reported Performance Table'!C1121="Outdoor Luminaires",
    IF(OR('Reported Performance Table'!E1121="Fuel Pump Canopy Luminaires",'Reported Performance Table'!E1121="Sports Lighting"),
     IF('Reported Performance Table'!G1121="Premium","Premium_Sports_and_Fuel_Pump_CCT", "Sports_and_Fuel_Pump_CCT"),
     IF('Reported Performance Table'!G1121="Premium","Premium_Outdoor_CCT","Outdoor_CCT")),
    IF('Reported Performance Table'!G1121="Premium","Premium_CCT","Reported_CCT"))))</f>
        <v/>
      </c>
      <c r="K1121" t="str">
        <f>IF('Reported Performance Table'!E1121="","",IF(J1121="LUNA_CCT",VLOOKUP('Reported Performance Table'!E1121,'Master List'!$B$45:$E$143,4,FALSE),"Reported_BUG"))</f>
        <v/>
      </c>
      <c r="L1121" t="str">
        <f>IF('Reported Performance Table'!E1121="","",IF(AND('Reported Performance Table'!$F1121="Yes",OR('Reported Performance Table'!$E1121='Master List'!$B$45,'Reported Performance Table'!$E1121='Master List'!$B$46,'Reported Performance Table'!$E1121='Master List'!$B$47,'Reported Performance Table'!$E1121='Master List'!$B$49,'Reported Performance Table'!$E1121='Master List'!$B$51,'Reported Performance Table'!$E1121='Master List'!$B$115,'Reported Performance Table'!$E1121='Master List'!$B$118,'Reported Performance Table'!$E1121='Master List'!$B$142)),"LUNA_Dimming","Dimming_Capability_and_Range"))</f>
        <v/>
      </c>
      <c r="M1121" s="100" t="e">
        <f>'Reported Performance Table'!#REF!</f>
        <v>#REF!</v>
      </c>
      <c r="N1121" s="100" t="e">
        <f>'Reported Performance Table'!#REF!</f>
        <v>#REF!</v>
      </c>
      <c r="O1121" s="100" t="e">
        <f>'Reported Performance Table'!#REF!</f>
        <v>#REF!</v>
      </c>
      <c r="P1121" t="str">
        <f t="shared" si="35"/>
        <v>No</v>
      </c>
    </row>
    <row r="1122" spans="1:16" x14ac:dyDescent="0.25">
      <c r="A1122" s="54">
        <v>1129</v>
      </c>
      <c r="B1122" s="55"/>
      <c r="D1122" s="21" t="e">
        <f>VLOOKUP('Reported Performance Table'!D1122,'Master List'!$B$22:$C$41,2,FALSE)</f>
        <v>#N/A</v>
      </c>
      <c r="E1122" t="e">
        <f>VLOOKUP('Reported Performance Table'!E1122,'Master List'!$B$45:$C$143,2,FALSE)</f>
        <v>#N/A</v>
      </c>
      <c r="F1122" t="e">
        <f>VLOOKUP('Reported Performance Table'!D1122,'Master List'!$B$22:$D$42,3,FALSE)</f>
        <v>#N/A</v>
      </c>
      <c r="G1122" s="92" t="e">
        <f>VLOOKUP('Reported Performance Table'!C1122,'Master List'!$B$11:$D$19,3,FALSE)</f>
        <v>#N/A</v>
      </c>
      <c r="H1122" t="e">
        <f t="shared" si="34"/>
        <v>#N/A</v>
      </c>
      <c r="I1122" t="e">
        <f>IF(VLOOKUP('Reported Performance Table'!E1122,'Master List'!$B$45:$D$143,3,FALSE)="","No",VLOOKUP('Reported Performance Table'!E1122,'Master List'!$B$45:$D$143,3,FALSE))</f>
        <v>#N/A</v>
      </c>
      <c r="J1122" s="164" t="str">
        <f>IF('Reported Performance Table'!E1122="","",
  IF('Reported Performance Table'!F1122="Yes",
   IF('Reported Performance Table'!G1122="Premium","Premium_LUNA_CCT","LUNA_CCT"),
   IF('Reported Performance Table'!C1122="Outdoor Luminaires",
    IF(OR('Reported Performance Table'!E1122="Fuel Pump Canopy Luminaires",'Reported Performance Table'!E1122="Sports Lighting"),
     IF('Reported Performance Table'!G1122="Premium","Premium_Sports_and_Fuel_Pump_CCT", "Sports_and_Fuel_Pump_CCT"),
     IF('Reported Performance Table'!G1122="Premium","Premium_Outdoor_CCT","Outdoor_CCT")),
    IF('Reported Performance Table'!G1122="Premium","Premium_CCT","Reported_CCT"))))</f>
        <v/>
      </c>
      <c r="K1122" t="str">
        <f>IF('Reported Performance Table'!E1122="","",IF(J1122="LUNA_CCT",VLOOKUP('Reported Performance Table'!E1122,'Master List'!$B$45:$E$143,4,FALSE),"Reported_BUG"))</f>
        <v/>
      </c>
      <c r="L1122" t="str">
        <f>IF('Reported Performance Table'!E1122="","",IF(AND('Reported Performance Table'!$F1122="Yes",OR('Reported Performance Table'!$E1122='Master List'!$B$45,'Reported Performance Table'!$E1122='Master List'!$B$46,'Reported Performance Table'!$E1122='Master List'!$B$47,'Reported Performance Table'!$E1122='Master List'!$B$49,'Reported Performance Table'!$E1122='Master List'!$B$51,'Reported Performance Table'!$E1122='Master List'!$B$115,'Reported Performance Table'!$E1122='Master List'!$B$118,'Reported Performance Table'!$E1122='Master List'!$B$142)),"LUNA_Dimming","Dimming_Capability_and_Range"))</f>
        <v/>
      </c>
      <c r="M1122" s="100" t="e">
        <f>'Reported Performance Table'!#REF!</f>
        <v>#REF!</v>
      </c>
      <c r="N1122" s="100" t="e">
        <f>'Reported Performance Table'!#REF!</f>
        <v>#REF!</v>
      </c>
      <c r="O1122" s="100" t="e">
        <f>'Reported Performance Table'!#REF!</f>
        <v>#REF!</v>
      </c>
      <c r="P1122" t="str">
        <f t="shared" si="35"/>
        <v>No</v>
      </c>
    </row>
    <row r="1123" spans="1:16" x14ac:dyDescent="0.25">
      <c r="A1123" s="54">
        <v>1130</v>
      </c>
      <c r="B1123" s="55"/>
      <c r="D1123" s="21" t="e">
        <f>VLOOKUP('Reported Performance Table'!D1123,'Master List'!$B$22:$C$41,2,FALSE)</f>
        <v>#N/A</v>
      </c>
      <c r="E1123" t="e">
        <f>VLOOKUP('Reported Performance Table'!E1123,'Master List'!$B$45:$C$143,2,FALSE)</f>
        <v>#N/A</v>
      </c>
      <c r="F1123" t="e">
        <f>VLOOKUP('Reported Performance Table'!D1123,'Master List'!$B$22:$D$42,3,FALSE)</f>
        <v>#N/A</v>
      </c>
      <c r="G1123" s="92" t="e">
        <f>VLOOKUP('Reported Performance Table'!C1123,'Master List'!$B$11:$D$19,3,FALSE)</f>
        <v>#N/A</v>
      </c>
      <c r="H1123" t="e">
        <f t="shared" si="34"/>
        <v>#N/A</v>
      </c>
      <c r="I1123" t="e">
        <f>IF(VLOOKUP('Reported Performance Table'!E1123,'Master List'!$B$45:$D$143,3,FALSE)="","No",VLOOKUP('Reported Performance Table'!E1123,'Master List'!$B$45:$D$143,3,FALSE))</f>
        <v>#N/A</v>
      </c>
      <c r="J1123" s="164" t="str">
        <f>IF('Reported Performance Table'!E1123="","",
  IF('Reported Performance Table'!F1123="Yes",
   IF('Reported Performance Table'!G1123="Premium","Premium_LUNA_CCT","LUNA_CCT"),
   IF('Reported Performance Table'!C1123="Outdoor Luminaires",
    IF(OR('Reported Performance Table'!E1123="Fuel Pump Canopy Luminaires",'Reported Performance Table'!E1123="Sports Lighting"),
     IF('Reported Performance Table'!G1123="Premium","Premium_Sports_and_Fuel_Pump_CCT", "Sports_and_Fuel_Pump_CCT"),
     IF('Reported Performance Table'!G1123="Premium","Premium_Outdoor_CCT","Outdoor_CCT")),
    IF('Reported Performance Table'!G1123="Premium","Premium_CCT","Reported_CCT"))))</f>
        <v/>
      </c>
      <c r="K1123" t="str">
        <f>IF('Reported Performance Table'!E1123="","",IF(J1123="LUNA_CCT",VLOOKUP('Reported Performance Table'!E1123,'Master List'!$B$45:$E$143,4,FALSE),"Reported_BUG"))</f>
        <v/>
      </c>
      <c r="L1123" t="str">
        <f>IF('Reported Performance Table'!E1123="","",IF(AND('Reported Performance Table'!$F1123="Yes",OR('Reported Performance Table'!$E1123='Master List'!$B$45,'Reported Performance Table'!$E1123='Master List'!$B$46,'Reported Performance Table'!$E1123='Master List'!$B$47,'Reported Performance Table'!$E1123='Master List'!$B$49,'Reported Performance Table'!$E1123='Master List'!$B$51,'Reported Performance Table'!$E1123='Master List'!$B$115,'Reported Performance Table'!$E1123='Master List'!$B$118,'Reported Performance Table'!$E1123='Master List'!$B$142)),"LUNA_Dimming","Dimming_Capability_and_Range"))</f>
        <v/>
      </c>
      <c r="M1123" s="100" t="e">
        <f>'Reported Performance Table'!#REF!</f>
        <v>#REF!</v>
      </c>
      <c r="N1123" s="100" t="e">
        <f>'Reported Performance Table'!#REF!</f>
        <v>#REF!</v>
      </c>
      <c r="O1123" s="100" t="e">
        <f>'Reported Performance Table'!#REF!</f>
        <v>#REF!</v>
      </c>
      <c r="P1123" t="str">
        <f t="shared" si="35"/>
        <v>No</v>
      </c>
    </row>
    <row r="1124" spans="1:16" x14ac:dyDescent="0.25">
      <c r="A1124" s="54">
        <v>1131</v>
      </c>
      <c r="B1124" s="55"/>
      <c r="D1124" s="21" t="e">
        <f>VLOOKUP('Reported Performance Table'!D1124,'Master List'!$B$22:$C$41,2,FALSE)</f>
        <v>#N/A</v>
      </c>
      <c r="E1124" t="e">
        <f>VLOOKUP('Reported Performance Table'!E1124,'Master List'!$B$45:$C$143,2,FALSE)</f>
        <v>#N/A</v>
      </c>
      <c r="F1124" t="e">
        <f>VLOOKUP('Reported Performance Table'!D1124,'Master List'!$B$22:$D$42,3,FALSE)</f>
        <v>#N/A</v>
      </c>
      <c r="G1124" s="92" t="e">
        <f>VLOOKUP('Reported Performance Table'!C1124,'Master List'!$B$11:$D$19,3,FALSE)</f>
        <v>#N/A</v>
      </c>
      <c r="H1124" t="e">
        <f t="shared" si="34"/>
        <v>#N/A</v>
      </c>
      <c r="I1124" t="e">
        <f>IF(VLOOKUP('Reported Performance Table'!E1124,'Master List'!$B$45:$D$143,3,FALSE)="","No",VLOOKUP('Reported Performance Table'!E1124,'Master List'!$B$45:$D$143,3,FALSE))</f>
        <v>#N/A</v>
      </c>
      <c r="J1124" s="164" t="str">
        <f>IF('Reported Performance Table'!E1124="","",
  IF('Reported Performance Table'!F1124="Yes",
   IF('Reported Performance Table'!G1124="Premium","Premium_LUNA_CCT","LUNA_CCT"),
   IF('Reported Performance Table'!C1124="Outdoor Luminaires",
    IF(OR('Reported Performance Table'!E1124="Fuel Pump Canopy Luminaires",'Reported Performance Table'!E1124="Sports Lighting"),
     IF('Reported Performance Table'!G1124="Premium","Premium_Sports_and_Fuel_Pump_CCT", "Sports_and_Fuel_Pump_CCT"),
     IF('Reported Performance Table'!G1124="Premium","Premium_Outdoor_CCT","Outdoor_CCT")),
    IF('Reported Performance Table'!G1124="Premium","Premium_CCT","Reported_CCT"))))</f>
        <v/>
      </c>
      <c r="K1124" t="str">
        <f>IF('Reported Performance Table'!E1124="","",IF(J1124="LUNA_CCT",VLOOKUP('Reported Performance Table'!E1124,'Master List'!$B$45:$E$143,4,FALSE),"Reported_BUG"))</f>
        <v/>
      </c>
      <c r="L1124" t="str">
        <f>IF('Reported Performance Table'!E1124="","",IF(AND('Reported Performance Table'!$F1124="Yes",OR('Reported Performance Table'!$E1124='Master List'!$B$45,'Reported Performance Table'!$E1124='Master List'!$B$46,'Reported Performance Table'!$E1124='Master List'!$B$47,'Reported Performance Table'!$E1124='Master List'!$B$49,'Reported Performance Table'!$E1124='Master List'!$B$51,'Reported Performance Table'!$E1124='Master List'!$B$115,'Reported Performance Table'!$E1124='Master List'!$B$118,'Reported Performance Table'!$E1124='Master List'!$B$142)),"LUNA_Dimming","Dimming_Capability_and_Range"))</f>
        <v/>
      </c>
      <c r="M1124" s="100" t="e">
        <f>'Reported Performance Table'!#REF!</f>
        <v>#REF!</v>
      </c>
      <c r="N1124" s="100" t="e">
        <f>'Reported Performance Table'!#REF!</f>
        <v>#REF!</v>
      </c>
      <c r="O1124" s="100" t="e">
        <f>'Reported Performance Table'!#REF!</f>
        <v>#REF!</v>
      </c>
      <c r="P1124" t="str">
        <f t="shared" si="35"/>
        <v>No</v>
      </c>
    </row>
    <row r="1125" spans="1:16" x14ac:dyDescent="0.25">
      <c r="A1125" s="54">
        <v>1132</v>
      </c>
      <c r="B1125" s="55"/>
      <c r="D1125" s="21" t="e">
        <f>VLOOKUP('Reported Performance Table'!D1125,'Master List'!$B$22:$C$41,2,FALSE)</f>
        <v>#N/A</v>
      </c>
      <c r="E1125" t="e">
        <f>VLOOKUP('Reported Performance Table'!E1125,'Master List'!$B$45:$C$143,2,FALSE)</f>
        <v>#N/A</v>
      </c>
      <c r="F1125" t="e">
        <f>VLOOKUP('Reported Performance Table'!D1125,'Master List'!$B$22:$D$42,3,FALSE)</f>
        <v>#N/A</v>
      </c>
      <c r="G1125" s="92" t="e">
        <f>VLOOKUP('Reported Performance Table'!C1125,'Master List'!$B$11:$D$19,3,FALSE)</f>
        <v>#N/A</v>
      </c>
      <c r="H1125" t="e">
        <f t="shared" si="34"/>
        <v>#N/A</v>
      </c>
      <c r="I1125" t="e">
        <f>IF(VLOOKUP('Reported Performance Table'!E1125,'Master List'!$B$45:$D$143,3,FALSE)="","No",VLOOKUP('Reported Performance Table'!E1125,'Master List'!$B$45:$D$143,3,FALSE))</f>
        <v>#N/A</v>
      </c>
      <c r="J1125" s="164" t="str">
        <f>IF('Reported Performance Table'!E1125="","",
  IF('Reported Performance Table'!F1125="Yes",
   IF('Reported Performance Table'!G1125="Premium","Premium_LUNA_CCT","LUNA_CCT"),
   IF('Reported Performance Table'!C1125="Outdoor Luminaires",
    IF(OR('Reported Performance Table'!E1125="Fuel Pump Canopy Luminaires",'Reported Performance Table'!E1125="Sports Lighting"),
     IF('Reported Performance Table'!G1125="Premium","Premium_Sports_and_Fuel_Pump_CCT", "Sports_and_Fuel_Pump_CCT"),
     IF('Reported Performance Table'!G1125="Premium","Premium_Outdoor_CCT","Outdoor_CCT")),
    IF('Reported Performance Table'!G1125="Premium","Premium_CCT","Reported_CCT"))))</f>
        <v/>
      </c>
      <c r="K1125" t="str">
        <f>IF('Reported Performance Table'!E1125="","",IF(J1125="LUNA_CCT",VLOOKUP('Reported Performance Table'!E1125,'Master List'!$B$45:$E$143,4,FALSE),"Reported_BUG"))</f>
        <v/>
      </c>
      <c r="L1125" t="str">
        <f>IF('Reported Performance Table'!E1125="","",IF(AND('Reported Performance Table'!$F1125="Yes",OR('Reported Performance Table'!$E1125='Master List'!$B$45,'Reported Performance Table'!$E1125='Master List'!$B$46,'Reported Performance Table'!$E1125='Master List'!$B$47,'Reported Performance Table'!$E1125='Master List'!$B$49,'Reported Performance Table'!$E1125='Master List'!$B$51,'Reported Performance Table'!$E1125='Master List'!$B$115,'Reported Performance Table'!$E1125='Master List'!$B$118,'Reported Performance Table'!$E1125='Master List'!$B$142)),"LUNA_Dimming","Dimming_Capability_and_Range"))</f>
        <v/>
      </c>
      <c r="M1125" s="100" t="e">
        <f>'Reported Performance Table'!#REF!</f>
        <v>#REF!</v>
      </c>
      <c r="N1125" s="100" t="e">
        <f>'Reported Performance Table'!#REF!</f>
        <v>#REF!</v>
      </c>
      <c r="O1125" s="100" t="e">
        <f>'Reported Performance Table'!#REF!</f>
        <v>#REF!</v>
      </c>
      <c r="P1125" t="str">
        <f t="shared" si="35"/>
        <v>No</v>
      </c>
    </row>
    <row r="1126" spans="1:16" x14ac:dyDescent="0.25">
      <c r="A1126" s="54">
        <v>1133</v>
      </c>
      <c r="B1126" s="55"/>
      <c r="D1126" s="21" t="e">
        <f>VLOOKUP('Reported Performance Table'!D1126,'Master List'!$B$22:$C$41,2,FALSE)</f>
        <v>#N/A</v>
      </c>
      <c r="E1126" t="e">
        <f>VLOOKUP('Reported Performance Table'!E1126,'Master List'!$B$45:$C$143,2,FALSE)</f>
        <v>#N/A</v>
      </c>
      <c r="F1126" t="e">
        <f>VLOOKUP('Reported Performance Table'!D1126,'Master List'!$B$22:$D$42,3,FALSE)</f>
        <v>#N/A</v>
      </c>
      <c r="G1126" s="92" t="e">
        <f>VLOOKUP('Reported Performance Table'!C1126,'Master List'!$B$11:$D$19,3,FALSE)</f>
        <v>#N/A</v>
      </c>
      <c r="H1126" t="e">
        <f t="shared" si="34"/>
        <v>#N/A</v>
      </c>
      <c r="I1126" t="e">
        <f>IF(VLOOKUP('Reported Performance Table'!E1126,'Master List'!$B$45:$D$143,3,FALSE)="","No",VLOOKUP('Reported Performance Table'!E1126,'Master List'!$B$45:$D$143,3,FALSE))</f>
        <v>#N/A</v>
      </c>
      <c r="J1126" s="164" t="str">
        <f>IF('Reported Performance Table'!E1126="","",
  IF('Reported Performance Table'!F1126="Yes",
   IF('Reported Performance Table'!G1126="Premium","Premium_LUNA_CCT","LUNA_CCT"),
   IF('Reported Performance Table'!C1126="Outdoor Luminaires",
    IF(OR('Reported Performance Table'!E1126="Fuel Pump Canopy Luminaires",'Reported Performance Table'!E1126="Sports Lighting"),
     IF('Reported Performance Table'!G1126="Premium","Premium_Sports_and_Fuel_Pump_CCT", "Sports_and_Fuel_Pump_CCT"),
     IF('Reported Performance Table'!G1126="Premium","Premium_Outdoor_CCT","Outdoor_CCT")),
    IF('Reported Performance Table'!G1126="Premium","Premium_CCT","Reported_CCT"))))</f>
        <v/>
      </c>
      <c r="K1126" t="str">
        <f>IF('Reported Performance Table'!E1126="","",IF(J1126="LUNA_CCT",VLOOKUP('Reported Performance Table'!E1126,'Master List'!$B$45:$E$143,4,FALSE),"Reported_BUG"))</f>
        <v/>
      </c>
      <c r="L1126" t="str">
        <f>IF('Reported Performance Table'!E1126="","",IF(AND('Reported Performance Table'!$F1126="Yes",OR('Reported Performance Table'!$E1126='Master List'!$B$45,'Reported Performance Table'!$E1126='Master List'!$B$46,'Reported Performance Table'!$E1126='Master List'!$B$47,'Reported Performance Table'!$E1126='Master List'!$B$49,'Reported Performance Table'!$E1126='Master List'!$B$51,'Reported Performance Table'!$E1126='Master List'!$B$115,'Reported Performance Table'!$E1126='Master List'!$B$118,'Reported Performance Table'!$E1126='Master List'!$B$142)),"LUNA_Dimming","Dimming_Capability_and_Range"))</f>
        <v/>
      </c>
      <c r="M1126" s="100" t="e">
        <f>'Reported Performance Table'!#REF!</f>
        <v>#REF!</v>
      </c>
      <c r="N1126" s="100" t="e">
        <f>'Reported Performance Table'!#REF!</f>
        <v>#REF!</v>
      </c>
      <c r="O1126" s="100" t="e">
        <f>'Reported Performance Table'!#REF!</f>
        <v>#REF!</v>
      </c>
      <c r="P1126" t="str">
        <f t="shared" si="35"/>
        <v>No</v>
      </c>
    </row>
    <row r="1127" spans="1:16" x14ac:dyDescent="0.25">
      <c r="A1127" s="54">
        <v>1134</v>
      </c>
      <c r="B1127" s="55"/>
      <c r="D1127" s="21" t="e">
        <f>VLOOKUP('Reported Performance Table'!D1127,'Master List'!$B$22:$C$41,2,FALSE)</f>
        <v>#N/A</v>
      </c>
      <c r="E1127" t="e">
        <f>VLOOKUP('Reported Performance Table'!E1127,'Master List'!$B$45:$C$143,2,FALSE)</f>
        <v>#N/A</v>
      </c>
      <c r="F1127" t="e">
        <f>VLOOKUP('Reported Performance Table'!D1127,'Master List'!$B$22:$D$42,3,FALSE)</f>
        <v>#N/A</v>
      </c>
      <c r="G1127" s="92" t="e">
        <f>VLOOKUP('Reported Performance Table'!C1127,'Master List'!$B$11:$D$19,3,FALSE)</f>
        <v>#N/A</v>
      </c>
      <c r="H1127" t="e">
        <f t="shared" si="34"/>
        <v>#N/A</v>
      </c>
      <c r="I1127" t="e">
        <f>IF(VLOOKUP('Reported Performance Table'!E1127,'Master List'!$B$45:$D$143,3,FALSE)="","No",VLOOKUP('Reported Performance Table'!E1127,'Master List'!$B$45:$D$143,3,FALSE))</f>
        <v>#N/A</v>
      </c>
      <c r="J1127" s="164" t="str">
        <f>IF('Reported Performance Table'!E1127="","",
  IF('Reported Performance Table'!F1127="Yes",
   IF('Reported Performance Table'!G1127="Premium","Premium_LUNA_CCT","LUNA_CCT"),
   IF('Reported Performance Table'!C1127="Outdoor Luminaires",
    IF(OR('Reported Performance Table'!E1127="Fuel Pump Canopy Luminaires",'Reported Performance Table'!E1127="Sports Lighting"),
     IF('Reported Performance Table'!G1127="Premium","Premium_Sports_and_Fuel_Pump_CCT", "Sports_and_Fuel_Pump_CCT"),
     IF('Reported Performance Table'!G1127="Premium","Premium_Outdoor_CCT","Outdoor_CCT")),
    IF('Reported Performance Table'!G1127="Premium","Premium_CCT","Reported_CCT"))))</f>
        <v/>
      </c>
      <c r="K1127" t="str">
        <f>IF('Reported Performance Table'!E1127="","",IF(J1127="LUNA_CCT",VLOOKUP('Reported Performance Table'!E1127,'Master List'!$B$45:$E$143,4,FALSE),"Reported_BUG"))</f>
        <v/>
      </c>
      <c r="L1127" t="str">
        <f>IF('Reported Performance Table'!E1127="","",IF(AND('Reported Performance Table'!$F1127="Yes",OR('Reported Performance Table'!$E1127='Master List'!$B$45,'Reported Performance Table'!$E1127='Master List'!$B$46,'Reported Performance Table'!$E1127='Master List'!$B$47,'Reported Performance Table'!$E1127='Master List'!$B$49,'Reported Performance Table'!$E1127='Master List'!$B$51,'Reported Performance Table'!$E1127='Master List'!$B$115,'Reported Performance Table'!$E1127='Master List'!$B$118,'Reported Performance Table'!$E1127='Master List'!$B$142)),"LUNA_Dimming","Dimming_Capability_and_Range"))</f>
        <v/>
      </c>
      <c r="M1127" s="100" t="e">
        <f>'Reported Performance Table'!#REF!</f>
        <v>#REF!</v>
      </c>
      <c r="N1127" s="100" t="e">
        <f>'Reported Performance Table'!#REF!</f>
        <v>#REF!</v>
      </c>
      <c r="O1127" s="100" t="e">
        <f>'Reported Performance Table'!#REF!</f>
        <v>#REF!</v>
      </c>
      <c r="P1127" t="str">
        <f t="shared" si="35"/>
        <v>No</v>
      </c>
    </row>
    <row r="1128" spans="1:16" x14ac:dyDescent="0.25">
      <c r="A1128" s="54">
        <v>1135</v>
      </c>
      <c r="B1128" s="55"/>
      <c r="D1128" s="21" t="e">
        <f>VLOOKUP('Reported Performance Table'!D1128,'Master List'!$B$22:$C$41,2,FALSE)</f>
        <v>#N/A</v>
      </c>
      <c r="E1128" t="e">
        <f>VLOOKUP('Reported Performance Table'!E1128,'Master List'!$B$45:$C$143,2,FALSE)</f>
        <v>#N/A</v>
      </c>
      <c r="F1128" t="e">
        <f>VLOOKUP('Reported Performance Table'!D1128,'Master List'!$B$22:$D$42,3,FALSE)</f>
        <v>#N/A</v>
      </c>
      <c r="G1128" s="92" t="e">
        <f>VLOOKUP('Reported Performance Table'!C1128,'Master List'!$B$11:$D$19,3,FALSE)</f>
        <v>#N/A</v>
      </c>
      <c r="H1128" t="e">
        <f t="shared" si="34"/>
        <v>#N/A</v>
      </c>
      <c r="I1128" t="e">
        <f>IF(VLOOKUP('Reported Performance Table'!E1128,'Master List'!$B$45:$D$143,3,FALSE)="","No",VLOOKUP('Reported Performance Table'!E1128,'Master List'!$B$45:$D$143,3,FALSE))</f>
        <v>#N/A</v>
      </c>
      <c r="J1128" s="164" t="str">
        <f>IF('Reported Performance Table'!E1128="","",
  IF('Reported Performance Table'!F1128="Yes",
   IF('Reported Performance Table'!G1128="Premium","Premium_LUNA_CCT","LUNA_CCT"),
   IF('Reported Performance Table'!C1128="Outdoor Luminaires",
    IF(OR('Reported Performance Table'!E1128="Fuel Pump Canopy Luminaires",'Reported Performance Table'!E1128="Sports Lighting"),
     IF('Reported Performance Table'!G1128="Premium","Premium_Sports_and_Fuel_Pump_CCT", "Sports_and_Fuel_Pump_CCT"),
     IF('Reported Performance Table'!G1128="Premium","Premium_Outdoor_CCT","Outdoor_CCT")),
    IF('Reported Performance Table'!G1128="Premium","Premium_CCT","Reported_CCT"))))</f>
        <v/>
      </c>
      <c r="K1128" t="str">
        <f>IF('Reported Performance Table'!E1128="","",IF(J1128="LUNA_CCT",VLOOKUP('Reported Performance Table'!E1128,'Master List'!$B$45:$E$143,4,FALSE),"Reported_BUG"))</f>
        <v/>
      </c>
      <c r="L1128" t="str">
        <f>IF('Reported Performance Table'!E1128="","",IF(AND('Reported Performance Table'!$F1128="Yes",OR('Reported Performance Table'!$E1128='Master List'!$B$45,'Reported Performance Table'!$E1128='Master List'!$B$46,'Reported Performance Table'!$E1128='Master List'!$B$47,'Reported Performance Table'!$E1128='Master List'!$B$49,'Reported Performance Table'!$E1128='Master List'!$B$51,'Reported Performance Table'!$E1128='Master List'!$B$115,'Reported Performance Table'!$E1128='Master List'!$B$118,'Reported Performance Table'!$E1128='Master List'!$B$142)),"LUNA_Dimming","Dimming_Capability_and_Range"))</f>
        <v/>
      </c>
      <c r="M1128" s="100" t="e">
        <f>'Reported Performance Table'!#REF!</f>
        <v>#REF!</v>
      </c>
      <c r="N1128" s="100" t="e">
        <f>'Reported Performance Table'!#REF!</f>
        <v>#REF!</v>
      </c>
      <c r="O1128" s="100" t="e">
        <f>'Reported Performance Table'!#REF!</f>
        <v>#REF!</v>
      </c>
      <c r="P1128" t="str">
        <f t="shared" si="35"/>
        <v>No</v>
      </c>
    </row>
    <row r="1129" spans="1:16" x14ac:dyDescent="0.25">
      <c r="A1129" s="54">
        <v>1136</v>
      </c>
      <c r="B1129" s="55"/>
      <c r="D1129" s="21" t="e">
        <f>VLOOKUP('Reported Performance Table'!D1129,'Master List'!$B$22:$C$41,2,FALSE)</f>
        <v>#N/A</v>
      </c>
      <c r="E1129" t="e">
        <f>VLOOKUP('Reported Performance Table'!E1129,'Master List'!$B$45:$C$143,2,FALSE)</f>
        <v>#N/A</v>
      </c>
      <c r="F1129" t="e">
        <f>VLOOKUP('Reported Performance Table'!D1129,'Master List'!$B$22:$D$42,3,FALSE)</f>
        <v>#N/A</v>
      </c>
      <c r="G1129" s="92" t="e">
        <f>VLOOKUP('Reported Performance Table'!C1129,'Master List'!$B$11:$D$19,3,FALSE)</f>
        <v>#N/A</v>
      </c>
      <c r="H1129" t="e">
        <f t="shared" si="34"/>
        <v>#N/A</v>
      </c>
      <c r="I1129" t="e">
        <f>IF(VLOOKUP('Reported Performance Table'!E1129,'Master List'!$B$45:$D$143,3,FALSE)="","No",VLOOKUP('Reported Performance Table'!E1129,'Master List'!$B$45:$D$143,3,FALSE))</f>
        <v>#N/A</v>
      </c>
      <c r="J1129" s="164" t="str">
        <f>IF('Reported Performance Table'!E1129="","",
  IF('Reported Performance Table'!F1129="Yes",
   IF('Reported Performance Table'!G1129="Premium","Premium_LUNA_CCT","LUNA_CCT"),
   IF('Reported Performance Table'!C1129="Outdoor Luminaires",
    IF(OR('Reported Performance Table'!E1129="Fuel Pump Canopy Luminaires",'Reported Performance Table'!E1129="Sports Lighting"),
     IF('Reported Performance Table'!G1129="Premium","Premium_Sports_and_Fuel_Pump_CCT", "Sports_and_Fuel_Pump_CCT"),
     IF('Reported Performance Table'!G1129="Premium","Premium_Outdoor_CCT","Outdoor_CCT")),
    IF('Reported Performance Table'!G1129="Premium","Premium_CCT","Reported_CCT"))))</f>
        <v/>
      </c>
      <c r="K1129" t="str">
        <f>IF('Reported Performance Table'!E1129="","",IF(J1129="LUNA_CCT",VLOOKUP('Reported Performance Table'!E1129,'Master List'!$B$45:$E$143,4,FALSE),"Reported_BUG"))</f>
        <v/>
      </c>
      <c r="L1129" t="str">
        <f>IF('Reported Performance Table'!E1129="","",IF(AND('Reported Performance Table'!$F1129="Yes",OR('Reported Performance Table'!$E1129='Master List'!$B$45,'Reported Performance Table'!$E1129='Master List'!$B$46,'Reported Performance Table'!$E1129='Master List'!$B$47,'Reported Performance Table'!$E1129='Master List'!$B$49,'Reported Performance Table'!$E1129='Master List'!$B$51,'Reported Performance Table'!$E1129='Master List'!$B$115,'Reported Performance Table'!$E1129='Master List'!$B$118,'Reported Performance Table'!$E1129='Master List'!$B$142)),"LUNA_Dimming","Dimming_Capability_and_Range"))</f>
        <v/>
      </c>
      <c r="M1129" s="100" t="e">
        <f>'Reported Performance Table'!#REF!</f>
        <v>#REF!</v>
      </c>
      <c r="N1129" s="100" t="e">
        <f>'Reported Performance Table'!#REF!</f>
        <v>#REF!</v>
      </c>
      <c r="O1129" s="100" t="e">
        <f>'Reported Performance Table'!#REF!</f>
        <v>#REF!</v>
      </c>
      <c r="P1129" t="str">
        <f t="shared" si="35"/>
        <v>No</v>
      </c>
    </row>
    <row r="1130" spans="1:16" x14ac:dyDescent="0.25">
      <c r="A1130" s="54">
        <v>1137</v>
      </c>
      <c r="B1130" s="55"/>
      <c r="D1130" s="21" t="e">
        <f>VLOOKUP('Reported Performance Table'!D1130,'Master List'!$B$22:$C$41,2,FALSE)</f>
        <v>#N/A</v>
      </c>
      <c r="E1130" t="e">
        <f>VLOOKUP('Reported Performance Table'!E1130,'Master List'!$B$45:$C$143,2,FALSE)</f>
        <v>#N/A</v>
      </c>
      <c r="F1130" t="e">
        <f>VLOOKUP('Reported Performance Table'!D1130,'Master List'!$B$22:$D$42,3,FALSE)</f>
        <v>#N/A</v>
      </c>
      <c r="G1130" s="92" t="e">
        <f>VLOOKUP('Reported Performance Table'!C1130,'Master List'!$B$11:$D$19,3,FALSE)</f>
        <v>#N/A</v>
      </c>
      <c r="H1130" t="e">
        <f t="shared" si="34"/>
        <v>#N/A</v>
      </c>
      <c r="I1130" t="e">
        <f>IF(VLOOKUP('Reported Performance Table'!E1130,'Master List'!$B$45:$D$143,3,FALSE)="","No",VLOOKUP('Reported Performance Table'!E1130,'Master List'!$B$45:$D$143,3,FALSE))</f>
        <v>#N/A</v>
      </c>
      <c r="J1130" s="164" t="str">
        <f>IF('Reported Performance Table'!E1130="","",
  IF('Reported Performance Table'!F1130="Yes",
   IF('Reported Performance Table'!G1130="Premium","Premium_LUNA_CCT","LUNA_CCT"),
   IF('Reported Performance Table'!C1130="Outdoor Luminaires",
    IF(OR('Reported Performance Table'!E1130="Fuel Pump Canopy Luminaires",'Reported Performance Table'!E1130="Sports Lighting"),
     IF('Reported Performance Table'!G1130="Premium","Premium_Sports_and_Fuel_Pump_CCT", "Sports_and_Fuel_Pump_CCT"),
     IF('Reported Performance Table'!G1130="Premium","Premium_Outdoor_CCT","Outdoor_CCT")),
    IF('Reported Performance Table'!G1130="Premium","Premium_CCT","Reported_CCT"))))</f>
        <v/>
      </c>
      <c r="K1130" t="str">
        <f>IF('Reported Performance Table'!E1130="","",IF(J1130="LUNA_CCT",VLOOKUP('Reported Performance Table'!E1130,'Master List'!$B$45:$E$143,4,FALSE),"Reported_BUG"))</f>
        <v/>
      </c>
      <c r="L1130" t="str">
        <f>IF('Reported Performance Table'!E1130="","",IF(AND('Reported Performance Table'!$F1130="Yes",OR('Reported Performance Table'!$E1130='Master List'!$B$45,'Reported Performance Table'!$E1130='Master List'!$B$46,'Reported Performance Table'!$E1130='Master List'!$B$47,'Reported Performance Table'!$E1130='Master List'!$B$49,'Reported Performance Table'!$E1130='Master List'!$B$51,'Reported Performance Table'!$E1130='Master List'!$B$115,'Reported Performance Table'!$E1130='Master List'!$B$118,'Reported Performance Table'!$E1130='Master List'!$B$142)),"LUNA_Dimming","Dimming_Capability_and_Range"))</f>
        <v/>
      </c>
      <c r="M1130" s="100" t="e">
        <f>'Reported Performance Table'!#REF!</f>
        <v>#REF!</v>
      </c>
      <c r="N1130" s="100" t="e">
        <f>'Reported Performance Table'!#REF!</f>
        <v>#REF!</v>
      </c>
      <c r="O1130" s="100" t="e">
        <f>'Reported Performance Table'!#REF!</f>
        <v>#REF!</v>
      </c>
      <c r="P1130" t="str">
        <f t="shared" si="35"/>
        <v>No</v>
      </c>
    </row>
    <row r="1131" spans="1:16" x14ac:dyDescent="0.25">
      <c r="A1131" s="54">
        <v>1138</v>
      </c>
      <c r="B1131" s="55"/>
      <c r="D1131" s="21" t="e">
        <f>VLOOKUP('Reported Performance Table'!D1131,'Master List'!$B$22:$C$41,2,FALSE)</f>
        <v>#N/A</v>
      </c>
      <c r="E1131" t="e">
        <f>VLOOKUP('Reported Performance Table'!E1131,'Master List'!$B$45:$C$143,2,FALSE)</f>
        <v>#N/A</v>
      </c>
      <c r="F1131" t="e">
        <f>VLOOKUP('Reported Performance Table'!D1131,'Master List'!$B$22:$D$42,3,FALSE)</f>
        <v>#N/A</v>
      </c>
      <c r="G1131" s="92" t="e">
        <f>VLOOKUP('Reported Performance Table'!C1131,'Master List'!$B$11:$D$19,3,FALSE)</f>
        <v>#N/A</v>
      </c>
      <c r="H1131" t="e">
        <f t="shared" si="34"/>
        <v>#N/A</v>
      </c>
      <c r="I1131" t="e">
        <f>IF(VLOOKUP('Reported Performance Table'!E1131,'Master List'!$B$45:$D$143,3,FALSE)="","No",VLOOKUP('Reported Performance Table'!E1131,'Master List'!$B$45:$D$143,3,FALSE))</f>
        <v>#N/A</v>
      </c>
      <c r="J1131" s="164" t="str">
        <f>IF('Reported Performance Table'!E1131="","",
  IF('Reported Performance Table'!F1131="Yes",
   IF('Reported Performance Table'!G1131="Premium","Premium_LUNA_CCT","LUNA_CCT"),
   IF('Reported Performance Table'!C1131="Outdoor Luminaires",
    IF(OR('Reported Performance Table'!E1131="Fuel Pump Canopy Luminaires",'Reported Performance Table'!E1131="Sports Lighting"),
     IF('Reported Performance Table'!G1131="Premium","Premium_Sports_and_Fuel_Pump_CCT", "Sports_and_Fuel_Pump_CCT"),
     IF('Reported Performance Table'!G1131="Premium","Premium_Outdoor_CCT","Outdoor_CCT")),
    IF('Reported Performance Table'!G1131="Premium","Premium_CCT","Reported_CCT"))))</f>
        <v/>
      </c>
      <c r="K1131" t="str">
        <f>IF('Reported Performance Table'!E1131="","",IF(J1131="LUNA_CCT",VLOOKUP('Reported Performance Table'!E1131,'Master List'!$B$45:$E$143,4,FALSE),"Reported_BUG"))</f>
        <v/>
      </c>
      <c r="L1131" t="str">
        <f>IF('Reported Performance Table'!E1131="","",IF(AND('Reported Performance Table'!$F1131="Yes",OR('Reported Performance Table'!$E1131='Master List'!$B$45,'Reported Performance Table'!$E1131='Master List'!$B$46,'Reported Performance Table'!$E1131='Master List'!$B$47,'Reported Performance Table'!$E1131='Master List'!$B$49,'Reported Performance Table'!$E1131='Master List'!$B$51,'Reported Performance Table'!$E1131='Master List'!$B$115,'Reported Performance Table'!$E1131='Master List'!$B$118,'Reported Performance Table'!$E1131='Master List'!$B$142)),"LUNA_Dimming","Dimming_Capability_and_Range"))</f>
        <v/>
      </c>
      <c r="M1131" s="100" t="e">
        <f>'Reported Performance Table'!#REF!</f>
        <v>#REF!</v>
      </c>
      <c r="N1131" s="100" t="e">
        <f>'Reported Performance Table'!#REF!</f>
        <v>#REF!</v>
      </c>
      <c r="O1131" s="100" t="e">
        <f>'Reported Performance Table'!#REF!</f>
        <v>#REF!</v>
      </c>
      <c r="P1131" t="str">
        <f t="shared" si="35"/>
        <v>No</v>
      </c>
    </row>
    <row r="1132" spans="1:16" x14ac:dyDescent="0.25">
      <c r="A1132" s="54">
        <v>1139</v>
      </c>
      <c r="B1132" s="55"/>
      <c r="D1132" s="21" t="e">
        <f>VLOOKUP('Reported Performance Table'!D1132,'Master List'!$B$22:$C$41,2,FALSE)</f>
        <v>#N/A</v>
      </c>
      <c r="E1132" t="e">
        <f>VLOOKUP('Reported Performance Table'!E1132,'Master List'!$B$45:$C$143,2,FALSE)</f>
        <v>#N/A</v>
      </c>
      <c r="F1132" t="e">
        <f>VLOOKUP('Reported Performance Table'!D1132,'Master List'!$B$22:$D$42,3,FALSE)</f>
        <v>#N/A</v>
      </c>
      <c r="G1132" s="92" t="e">
        <f>VLOOKUP('Reported Performance Table'!C1132,'Master List'!$B$11:$D$19,3,FALSE)</f>
        <v>#N/A</v>
      </c>
      <c r="H1132" t="e">
        <f t="shared" si="34"/>
        <v>#N/A</v>
      </c>
      <c r="I1132" t="e">
        <f>IF(VLOOKUP('Reported Performance Table'!E1132,'Master List'!$B$45:$D$143,3,FALSE)="","No",VLOOKUP('Reported Performance Table'!E1132,'Master List'!$B$45:$D$143,3,FALSE))</f>
        <v>#N/A</v>
      </c>
      <c r="J1132" s="164" t="str">
        <f>IF('Reported Performance Table'!E1132="","",
  IF('Reported Performance Table'!F1132="Yes",
   IF('Reported Performance Table'!G1132="Premium","Premium_LUNA_CCT","LUNA_CCT"),
   IF('Reported Performance Table'!C1132="Outdoor Luminaires",
    IF(OR('Reported Performance Table'!E1132="Fuel Pump Canopy Luminaires",'Reported Performance Table'!E1132="Sports Lighting"),
     IF('Reported Performance Table'!G1132="Premium","Premium_Sports_and_Fuel_Pump_CCT", "Sports_and_Fuel_Pump_CCT"),
     IF('Reported Performance Table'!G1132="Premium","Premium_Outdoor_CCT","Outdoor_CCT")),
    IF('Reported Performance Table'!G1132="Premium","Premium_CCT","Reported_CCT"))))</f>
        <v/>
      </c>
      <c r="K1132" t="str">
        <f>IF('Reported Performance Table'!E1132="","",IF(J1132="LUNA_CCT",VLOOKUP('Reported Performance Table'!E1132,'Master List'!$B$45:$E$143,4,FALSE),"Reported_BUG"))</f>
        <v/>
      </c>
      <c r="L1132" t="str">
        <f>IF('Reported Performance Table'!E1132="","",IF(AND('Reported Performance Table'!$F1132="Yes",OR('Reported Performance Table'!$E1132='Master List'!$B$45,'Reported Performance Table'!$E1132='Master List'!$B$46,'Reported Performance Table'!$E1132='Master List'!$B$47,'Reported Performance Table'!$E1132='Master List'!$B$49,'Reported Performance Table'!$E1132='Master List'!$B$51,'Reported Performance Table'!$E1132='Master List'!$B$115,'Reported Performance Table'!$E1132='Master List'!$B$118,'Reported Performance Table'!$E1132='Master List'!$B$142)),"LUNA_Dimming","Dimming_Capability_and_Range"))</f>
        <v/>
      </c>
      <c r="M1132" s="100" t="e">
        <f>'Reported Performance Table'!#REF!</f>
        <v>#REF!</v>
      </c>
      <c r="N1132" s="100" t="e">
        <f>'Reported Performance Table'!#REF!</f>
        <v>#REF!</v>
      </c>
      <c r="O1132" s="100" t="e">
        <f>'Reported Performance Table'!#REF!</f>
        <v>#REF!</v>
      </c>
      <c r="P1132" t="str">
        <f t="shared" si="35"/>
        <v>No</v>
      </c>
    </row>
    <row r="1133" spans="1:16" x14ac:dyDescent="0.25">
      <c r="A1133" s="54">
        <v>1140</v>
      </c>
      <c r="B1133" s="55"/>
      <c r="D1133" s="21" t="e">
        <f>VLOOKUP('Reported Performance Table'!D1133,'Master List'!$B$22:$C$41,2,FALSE)</f>
        <v>#N/A</v>
      </c>
      <c r="E1133" t="e">
        <f>VLOOKUP('Reported Performance Table'!E1133,'Master List'!$B$45:$C$143,2,FALSE)</f>
        <v>#N/A</v>
      </c>
      <c r="F1133" t="e">
        <f>VLOOKUP('Reported Performance Table'!D1133,'Master List'!$B$22:$D$42,3,FALSE)</f>
        <v>#N/A</v>
      </c>
      <c r="G1133" s="92" t="e">
        <f>VLOOKUP('Reported Performance Table'!C1133,'Master List'!$B$11:$D$19,3,FALSE)</f>
        <v>#N/A</v>
      </c>
      <c r="H1133" t="e">
        <f t="shared" si="34"/>
        <v>#N/A</v>
      </c>
      <c r="I1133" t="e">
        <f>IF(VLOOKUP('Reported Performance Table'!E1133,'Master List'!$B$45:$D$143,3,FALSE)="","No",VLOOKUP('Reported Performance Table'!E1133,'Master List'!$B$45:$D$143,3,FALSE))</f>
        <v>#N/A</v>
      </c>
      <c r="J1133" s="164" t="str">
        <f>IF('Reported Performance Table'!E1133="","",
  IF('Reported Performance Table'!F1133="Yes",
   IF('Reported Performance Table'!G1133="Premium","Premium_LUNA_CCT","LUNA_CCT"),
   IF('Reported Performance Table'!C1133="Outdoor Luminaires",
    IF(OR('Reported Performance Table'!E1133="Fuel Pump Canopy Luminaires",'Reported Performance Table'!E1133="Sports Lighting"),
     IF('Reported Performance Table'!G1133="Premium","Premium_Sports_and_Fuel_Pump_CCT", "Sports_and_Fuel_Pump_CCT"),
     IF('Reported Performance Table'!G1133="Premium","Premium_Outdoor_CCT","Outdoor_CCT")),
    IF('Reported Performance Table'!G1133="Premium","Premium_CCT","Reported_CCT"))))</f>
        <v/>
      </c>
      <c r="K1133" t="str">
        <f>IF('Reported Performance Table'!E1133="","",IF(J1133="LUNA_CCT",VLOOKUP('Reported Performance Table'!E1133,'Master List'!$B$45:$E$143,4,FALSE),"Reported_BUG"))</f>
        <v/>
      </c>
      <c r="L1133" t="str">
        <f>IF('Reported Performance Table'!E1133="","",IF(AND('Reported Performance Table'!$F1133="Yes",OR('Reported Performance Table'!$E1133='Master List'!$B$45,'Reported Performance Table'!$E1133='Master List'!$B$46,'Reported Performance Table'!$E1133='Master List'!$B$47,'Reported Performance Table'!$E1133='Master List'!$B$49,'Reported Performance Table'!$E1133='Master List'!$B$51,'Reported Performance Table'!$E1133='Master List'!$B$115,'Reported Performance Table'!$E1133='Master List'!$B$118,'Reported Performance Table'!$E1133='Master List'!$B$142)),"LUNA_Dimming","Dimming_Capability_and_Range"))</f>
        <v/>
      </c>
      <c r="M1133" s="100" t="e">
        <f>'Reported Performance Table'!#REF!</f>
        <v>#REF!</v>
      </c>
      <c r="N1133" s="100" t="e">
        <f>'Reported Performance Table'!#REF!</f>
        <v>#REF!</v>
      </c>
      <c r="O1133" s="100" t="e">
        <f>'Reported Performance Table'!#REF!</f>
        <v>#REF!</v>
      </c>
      <c r="P1133" t="str">
        <f t="shared" si="35"/>
        <v>No</v>
      </c>
    </row>
    <row r="1134" spans="1:16" x14ac:dyDescent="0.25">
      <c r="A1134" s="54">
        <v>1141</v>
      </c>
      <c r="B1134" s="55"/>
      <c r="D1134" s="21" t="e">
        <f>VLOOKUP('Reported Performance Table'!D1134,'Master List'!$B$22:$C$41,2,FALSE)</f>
        <v>#N/A</v>
      </c>
      <c r="E1134" t="e">
        <f>VLOOKUP('Reported Performance Table'!E1134,'Master List'!$B$45:$C$143,2,FALSE)</f>
        <v>#N/A</v>
      </c>
      <c r="F1134" t="e">
        <f>VLOOKUP('Reported Performance Table'!D1134,'Master List'!$B$22:$D$42,3,FALSE)</f>
        <v>#N/A</v>
      </c>
      <c r="G1134" s="92" t="e">
        <f>VLOOKUP('Reported Performance Table'!C1134,'Master List'!$B$11:$D$19,3,FALSE)</f>
        <v>#N/A</v>
      </c>
      <c r="H1134" t="e">
        <f t="shared" si="34"/>
        <v>#N/A</v>
      </c>
      <c r="I1134" t="e">
        <f>IF(VLOOKUP('Reported Performance Table'!E1134,'Master List'!$B$45:$D$143,3,FALSE)="","No",VLOOKUP('Reported Performance Table'!E1134,'Master List'!$B$45:$D$143,3,FALSE))</f>
        <v>#N/A</v>
      </c>
      <c r="J1134" s="164" t="str">
        <f>IF('Reported Performance Table'!E1134="","",
  IF('Reported Performance Table'!F1134="Yes",
   IF('Reported Performance Table'!G1134="Premium","Premium_LUNA_CCT","LUNA_CCT"),
   IF('Reported Performance Table'!C1134="Outdoor Luminaires",
    IF(OR('Reported Performance Table'!E1134="Fuel Pump Canopy Luminaires",'Reported Performance Table'!E1134="Sports Lighting"),
     IF('Reported Performance Table'!G1134="Premium","Premium_Sports_and_Fuel_Pump_CCT", "Sports_and_Fuel_Pump_CCT"),
     IF('Reported Performance Table'!G1134="Premium","Premium_Outdoor_CCT","Outdoor_CCT")),
    IF('Reported Performance Table'!G1134="Premium","Premium_CCT","Reported_CCT"))))</f>
        <v/>
      </c>
      <c r="K1134" t="str">
        <f>IF('Reported Performance Table'!E1134="","",IF(J1134="LUNA_CCT",VLOOKUP('Reported Performance Table'!E1134,'Master List'!$B$45:$E$143,4,FALSE),"Reported_BUG"))</f>
        <v/>
      </c>
      <c r="L1134" t="str">
        <f>IF('Reported Performance Table'!E1134="","",IF(AND('Reported Performance Table'!$F1134="Yes",OR('Reported Performance Table'!$E1134='Master List'!$B$45,'Reported Performance Table'!$E1134='Master List'!$B$46,'Reported Performance Table'!$E1134='Master List'!$B$47,'Reported Performance Table'!$E1134='Master List'!$B$49,'Reported Performance Table'!$E1134='Master List'!$B$51,'Reported Performance Table'!$E1134='Master List'!$B$115,'Reported Performance Table'!$E1134='Master List'!$B$118,'Reported Performance Table'!$E1134='Master List'!$B$142)),"LUNA_Dimming","Dimming_Capability_and_Range"))</f>
        <v/>
      </c>
      <c r="M1134" s="100" t="e">
        <f>'Reported Performance Table'!#REF!</f>
        <v>#REF!</v>
      </c>
      <c r="N1134" s="100" t="e">
        <f>'Reported Performance Table'!#REF!</f>
        <v>#REF!</v>
      </c>
      <c r="O1134" s="100" t="e">
        <f>'Reported Performance Table'!#REF!</f>
        <v>#REF!</v>
      </c>
      <c r="P1134" t="str">
        <f t="shared" si="35"/>
        <v>No</v>
      </c>
    </row>
    <row r="1135" spans="1:16" x14ac:dyDescent="0.25">
      <c r="A1135" s="54">
        <v>1142</v>
      </c>
      <c r="B1135" s="55"/>
      <c r="D1135" s="21" t="e">
        <f>VLOOKUP('Reported Performance Table'!D1135,'Master List'!$B$22:$C$41,2,FALSE)</f>
        <v>#N/A</v>
      </c>
      <c r="E1135" t="e">
        <f>VLOOKUP('Reported Performance Table'!E1135,'Master List'!$B$45:$C$143,2,FALSE)</f>
        <v>#N/A</v>
      </c>
      <c r="F1135" t="e">
        <f>VLOOKUP('Reported Performance Table'!D1135,'Master List'!$B$22:$D$42,3,FALSE)</f>
        <v>#N/A</v>
      </c>
      <c r="G1135" s="92" t="e">
        <f>VLOOKUP('Reported Performance Table'!C1135,'Master List'!$B$11:$D$19,3,FALSE)</f>
        <v>#N/A</v>
      </c>
      <c r="H1135" t="e">
        <f t="shared" si="34"/>
        <v>#N/A</v>
      </c>
      <c r="I1135" t="e">
        <f>IF(VLOOKUP('Reported Performance Table'!E1135,'Master List'!$B$45:$D$143,3,FALSE)="","No",VLOOKUP('Reported Performance Table'!E1135,'Master List'!$B$45:$D$143,3,FALSE))</f>
        <v>#N/A</v>
      </c>
      <c r="J1135" s="164" t="str">
        <f>IF('Reported Performance Table'!E1135="","",
  IF('Reported Performance Table'!F1135="Yes",
   IF('Reported Performance Table'!G1135="Premium","Premium_LUNA_CCT","LUNA_CCT"),
   IF('Reported Performance Table'!C1135="Outdoor Luminaires",
    IF(OR('Reported Performance Table'!E1135="Fuel Pump Canopy Luminaires",'Reported Performance Table'!E1135="Sports Lighting"),
     IF('Reported Performance Table'!G1135="Premium","Premium_Sports_and_Fuel_Pump_CCT", "Sports_and_Fuel_Pump_CCT"),
     IF('Reported Performance Table'!G1135="Premium","Premium_Outdoor_CCT","Outdoor_CCT")),
    IF('Reported Performance Table'!G1135="Premium","Premium_CCT","Reported_CCT"))))</f>
        <v/>
      </c>
      <c r="K1135" t="str">
        <f>IF('Reported Performance Table'!E1135="","",IF(J1135="LUNA_CCT",VLOOKUP('Reported Performance Table'!E1135,'Master List'!$B$45:$E$143,4,FALSE),"Reported_BUG"))</f>
        <v/>
      </c>
      <c r="L1135" t="str">
        <f>IF('Reported Performance Table'!E1135="","",IF(AND('Reported Performance Table'!$F1135="Yes",OR('Reported Performance Table'!$E1135='Master List'!$B$45,'Reported Performance Table'!$E1135='Master List'!$B$46,'Reported Performance Table'!$E1135='Master List'!$B$47,'Reported Performance Table'!$E1135='Master List'!$B$49,'Reported Performance Table'!$E1135='Master List'!$B$51,'Reported Performance Table'!$E1135='Master List'!$B$115,'Reported Performance Table'!$E1135='Master List'!$B$118,'Reported Performance Table'!$E1135='Master List'!$B$142)),"LUNA_Dimming","Dimming_Capability_and_Range"))</f>
        <v/>
      </c>
      <c r="M1135" s="100" t="e">
        <f>'Reported Performance Table'!#REF!</f>
        <v>#REF!</v>
      </c>
      <c r="N1135" s="100" t="e">
        <f>'Reported Performance Table'!#REF!</f>
        <v>#REF!</v>
      </c>
      <c r="O1135" s="100" t="e">
        <f>'Reported Performance Table'!#REF!</f>
        <v>#REF!</v>
      </c>
      <c r="P1135" t="str">
        <f t="shared" si="35"/>
        <v>No</v>
      </c>
    </row>
    <row r="1136" spans="1:16" x14ac:dyDescent="0.25">
      <c r="A1136" s="54">
        <v>1143</v>
      </c>
      <c r="B1136" s="55"/>
      <c r="D1136" s="21" t="e">
        <f>VLOOKUP('Reported Performance Table'!D1136,'Master List'!$B$22:$C$41,2,FALSE)</f>
        <v>#N/A</v>
      </c>
      <c r="E1136" t="e">
        <f>VLOOKUP('Reported Performance Table'!E1136,'Master List'!$B$45:$C$143,2,FALSE)</f>
        <v>#N/A</v>
      </c>
      <c r="F1136" t="e">
        <f>VLOOKUP('Reported Performance Table'!D1136,'Master List'!$B$22:$D$42,3,FALSE)</f>
        <v>#N/A</v>
      </c>
      <c r="G1136" s="92" t="e">
        <f>VLOOKUP('Reported Performance Table'!C1136,'Master List'!$B$11:$D$19,3,FALSE)</f>
        <v>#N/A</v>
      </c>
      <c r="H1136" t="e">
        <f t="shared" si="34"/>
        <v>#N/A</v>
      </c>
      <c r="I1136" t="e">
        <f>IF(VLOOKUP('Reported Performance Table'!E1136,'Master List'!$B$45:$D$143,3,FALSE)="","No",VLOOKUP('Reported Performance Table'!E1136,'Master List'!$B$45:$D$143,3,FALSE))</f>
        <v>#N/A</v>
      </c>
      <c r="J1136" s="164" t="str">
        <f>IF('Reported Performance Table'!E1136="","",
  IF('Reported Performance Table'!F1136="Yes",
   IF('Reported Performance Table'!G1136="Premium","Premium_LUNA_CCT","LUNA_CCT"),
   IF('Reported Performance Table'!C1136="Outdoor Luminaires",
    IF(OR('Reported Performance Table'!E1136="Fuel Pump Canopy Luminaires",'Reported Performance Table'!E1136="Sports Lighting"),
     IF('Reported Performance Table'!G1136="Premium","Premium_Sports_and_Fuel_Pump_CCT", "Sports_and_Fuel_Pump_CCT"),
     IF('Reported Performance Table'!G1136="Premium","Premium_Outdoor_CCT","Outdoor_CCT")),
    IF('Reported Performance Table'!G1136="Premium","Premium_CCT","Reported_CCT"))))</f>
        <v/>
      </c>
      <c r="K1136" t="str">
        <f>IF('Reported Performance Table'!E1136="","",IF(J1136="LUNA_CCT",VLOOKUP('Reported Performance Table'!E1136,'Master List'!$B$45:$E$143,4,FALSE),"Reported_BUG"))</f>
        <v/>
      </c>
      <c r="L1136" t="str">
        <f>IF('Reported Performance Table'!E1136="","",IF(AND('Reported Performance Table'!$F1136="Yes",OR('Reported Performance Table'!$E1136='Master List'!$B$45,'Reported Performance Table'!$E1136='Master List'!$B$46,'Reported Performance Table'!$E1136='Master List'!$B$47,'Reported Performance Table'!$E1136='Master List'!$B$49,'Reported Performance Table'!$E1136='Master List'!$B$51,'Reported Performance Table'!$E1136='Master List'!$B$115,'Reported Performance Table'!$E1136='Master List'!$B$118,'Reported Performance Table'!$E1136='Master List'!$B$142)),"LUNA_Dimming","Dimming_Capability_and_Range"))</f>
        <v/>
      </c>
      <c r="M1136" s="100" t="e">
        <f>'Reported Performance Table'!#REF!</f>
        <v>#REF!</v>
      </c>
      <c r="N1136" s="100" t="e">
        <f>'Reported Performance Table'!#REF!</f>
        <v>#REF!</v>
      </c>
      <c r="O1136" s="100" t="e">
        <f>'Reported Performance Table'!#REF!</f>
        <v>#REF!</v>
      </c>
      <c r="P1136" t="str">
        <f t="shared" si="35"/>
        <v>No</v>
      </c>
    </row>
    <row r="1137" spans="1:16" x14ac:dyDescent="0.25">
      <c r="A1137" s="54">
        <v>1144</v>
      </c>
      <c r="B1137" s="55"/>
      <c r="D1137" s="21" t="e">
        <f>VLOOKUP('Reported Performance Table'!D1137,'Master List'!$B$22:$C$41,2,FALSE)</f>
        <v>#N/A</v>
      </c>
      <c r="E1137" t="e">
        <f>VLOOKUP('Reported Performance Table'!E1137,'Master List'!$B$45:$C$143,2,FALSE)</f>
        <v>#N/A</v>
      </c>
      <c r="F1137" t="e">
        <f>VLOOKUP('Reported Performance Table'!D1137,'Master List'!$B$22:$D$42,3,FALSE)</f>
        <v>#N/A</v>
      </c>
      <c r="G1137" s="92" t="e">
        <f>VLOOKUP('Reported Performance Table'!C1137,'Master List'!$B$11:$D$19,3,FALSE)</f>
        <v>#N/A</v>
      </c>
      <c r="H1137" t="e">
        <f t="shared" si="34"/>
        <v>#N/A</v>
      </c>
      <c r="I1137" t="e">
        <f>IF(VLOOKUP('Reported Performance Table'!E1137,'Master List'!$B$45:$D$143,3,FALSE)="","No",VLOOKUP('Reported Performance Table'!E1137,'Master List'!$B$45:$D$143,3,FALSE))</f>
        <v>#N/A</v>
      </c>
      <c r="J1137" s="164" t="str">
        <f>IF('Reported Performance Table'!E1137="","",
  IF('Reported Performance Table'!F1137="Yes",
   IF('Reported Performance Table'!G1137="Premium","Premium_LUNA_CCT","LUNA_CCT"),
   IF('Reported Performance Table'!C1137="Outdoor Luminaires",
    IF(OR('Reported Performance Table'!E1137="Fuel Pump Canopy Luminaires",'Reported Performance Table'!E1137="Sports Lighting"),
     IF('Reported Performance Table'!G1137="Premium","Premium_Sports_and_Fuel_Pump_CCT", "Sports_and_Fuel_Pump_CCT"),
     IF('Reported Performance Table'!G1137="Premium","Premium_Outdoor_CCT","Outdoor_CCT")),
    IF('Reported Performance Table'!G1137="Premium","Premium_CCT","Reported_CCT"))))</f>
        <v/>
      </c>
      <c r="K1137" t="str">
        <f>IF('Reported Performance Table'!E1137="","",IF(J1137="LUNA_CCT",VLOOKUP('Reported Performance Table'!E1137,'Master List'!$B$45:$E$143,4,FALSE),"Reported_BUG"))</f>
        <v/>
      </c>
      <c r="L1137" t="str">
        <f>IF('Reported Performance Table'!E1137="","",IF(AND('Reported Performance Table'!$F1137="Yes",OR('Reported Performance Table'!$E1137='Master List'!$B$45,'Reported Performance Table'!$E1137='Master List'!$B$46,'Reported Performance Table'!$E1137='Master List'!$B$47,'Reported Performance Table'!$E1137='Master List'!$B$49,'Reported Performance Table'!$E1137='Master List'!$B$51,'Reported Performance Table'!$E1137='Master List'!$B$115,'Reported Performance Table'!$E1137='Master List'!$B$118,'Reported Performance Table'!$E1137='Master List'!$B$142)),"LUNA_Dimming","Dimming_Capability_and_Range"))</f>
        <v/>
      </c>
      <c r="M1137" s="100" t="e">
        <f>'Reported Performance Table'!#REF!</f>
        <v>#REF!</v>
      </c>
      <c r="N1137" s="100" t="e">
        <f>'Reported Performance Table'!#REF!</f>
        <v>#REF!</v>
      </c>
      <c r="O1137" s="100" t="e">
        <f>'Reported Performance Table'!#REF!</f>
        <v>#REF!</v>
      </c>
      <c r="P1137" t="str">
        <f t="shared" si="35"/>
        <v>No</v>
      </c>
    </row>
    <row r="1138" spans="1:16" x14ac:dyDescent="0.25">
      <c r="A1138" s="54">
        <v>1145</v>
      </c>
      <c r="B1138" s="55"/>
      <c r="D1138" s="21" t="e">
        <f>VLOOKUP('Reported Performance Table'!D1138,'Master List'!$B$22:$C$41,2,FALSE)</f>
        <v>#N/A</v>
      </c>
      <c r="E1138" t="e">
        <f>VLOOKUP('Reported Performance Table'!E1138,'Master List'!$B$45:$C$143,2,FALSE)</f>
        <v>#N/A</v>
      </c>
      <c r="F1138" t="e">
        <f>VLOOKUP('Reported Performance Table'!D1138,'Master List'!$B$22:$D$42,3,FALSE)</f>
        <v>#N/A</v>
      </c>
      <c r="G1138" s="92" t="e">
        <f>VLOOKUP('Reported Performance Table'!C1138,'Master List'!$B$11:$D$19,3,FALSE)</f>
        <v>#N/A</v>
      </c>
      <c r="H1138" t="e">
        <f t="shared" si="34"/>
        <v>#N/A</v>
      </c>
      <c r="I1138" t="e">
        <f>IF(VLOOKUP('Reported Performance Table'!E1138,'Master List'!$B$45:$D$143,3,FALSE)="","No",VLOOKUP('Reported Performance Table'!E1138,'Master List'!$B$45:$D$143,3,FALSE))</f>
        <v>#N/A</v>
      </c>
      <c r="J1138" s="164" t="str">
        <f>IF('Reported Performance Table'!E1138="","",
  IF('Reported Performance Table'!F1138="Yes",
   IF('Reported Performance Table'!G1138="Premium","Premium_LUNA_CCT","LUNA_CCT"),
   IF('Reported Performance Table'!C1138="Outdoor Luminaires",
    IF(OR('Reported Performance Table'!E1138="Fuel Pump Canopy Luminaires",'Reported Performance Table'!E1138="Sports Lighting"),
     IF('Reported Performance Table'!G1138="Premium","Premium_Sports_and_Fuel_Pump_CCT", "Sports_and_Fuel_Pump_CCT"),
     IF('Reported Performance Table'!G1138="Premium","Premium_Outdoor_CCT","Outdoor_CCT")),
    IF('Reported Performance Table'!G1138="Premium","Premium_CCT","Reported_CCT"))))</f>
        <v/>
      </c>
      <c r="K1138" t="str">
        <f>IF('Reported Performance Table'!E1138="","",IF(J1138="LUNA_CCT",VLOOKUP('Reported Performance Table'!E1138,'Master List'!$B$45:$E$143,4,FALSE),"Reported_BUG"))</f>
        <v/>
      </c>
      <c r="L1138" t="str">
        <f>IF('Reported Performance Table'!E1138="","",IF(AND('Reported Performance Table'!$F1138="Yes",OR('Reported Performance Table'!$E1138='Master List'!$B$45,'Reported Performance Table'!$E1138='Master List'!$B$46,'Reported Performance Table'!$E1138='Master List'!$B$47,'Reported Performance Table'!$E1138='Master List'!$B$49,'Reported Performance Table'!$E1138='Master List'!$B$51,'Reported Performance Table'!$E1138='Master List'!$B$115,'Reported Performance Table'!$E1138='Master List'!$B$118,'Reported Performance Table'!$E1138='Master List'!$B$142)),"LUNA_Dimming","Dimming_Capability_and_Range"))</f>
        <v/>
      </c>
      <c r="M1138" s="100" t="e">
        <f>'Reported Performance Table'!#REF!</f>
        <v>#REF!</v>
      </c>
      <c r="N1138" s="100" t="e">
        <f>'Reported Performance Table'!#REF!</f>
        <v>#REF!</v>
      </c>
      <c r="O1138" s="100" t="e">
        <f>'Reported Performance Table'!#REF!</f>
        <v>#REF!</v>
      </c>
      <c r="P1138" t="str">
        <f t="shared" si="35"/>
        <v>No</v>
      </c>
    </row>
    <row r="1139" spans="1:16" x14ac:dyDescent="0.25">
      <c r="A1139" s="54">
        <v>1146</v>
      </c>
      <c r="B1139" s="55"/>
      <c r="D1139" s="21" t="e">
        <f>VLOOKUP('Reported Performance Table'!D1139,'Master List'!$B$22:$C$41,2,FALSE)</f>
        <v>#N/A</v>
      </c>
      <c r="E1139" t="e">
        <f>VLOOKUP('Reported Performance Table'!E1139,'Master List'!$B$45:$C$143,2,FALSE)</f>
        <v>#N/A</v>
      </c>
      <c r="F1139" t="e">
        <f>VLOOKUP('Reported Performance Table'!D1139,'Master List'!$B$22:$D$42,3,FALSE)</f>
        <v>#N/A</v>
      </c>
      <c r="G1139" s="92" t="e">
        <f>VLOOKUP('Reported Performance Table'!C1139,'Master List'!$B$11:$D$19,3,FALSE)</f>
        <v>#N/A</v>
      </c>
      <c r="H1139" t="e">
        <f t="shared" si="34"/>
        <v>#N/A</v>
      </c>
      <c r="I1139" t="e">
        <f>IF(VLOOKUP('Reported Performance Table'!E1139,'Master List'!$B$45:$D$143,3,FALSE)="","No",VLOOKUP('Reported Performance Table'!E1139,'Master List'!$B$45:$D$143,3,FALSE))</f>
        <v>#N/A</v>
      </c>
      <c r="J1139" s="164" t="str">
        <f>IF('Reported Performance Table'!E1139="","",
  IF('Reported Performance Table'!F1139="Yes",
   IF('Reported Performance Table'!G1139="Premium","Premium_LUNA_CCT","LUNA_CCT"),
   IF('Reported Performance Table'!C1139="Outdoor Luminaires",
    IF(OR('Reported Performance Table'!E1139="Fuel Pump Canopy Luminaires",'Reported Performance Table'!E1139="Sports Lighting"),
     IF('Reported Performance Table'!G1139="Premium","Premium_Sports_and_Fuel_Pump_CCT", "Sports_and_Fuel_Pump_CCT"),
     IF('Reported Performance Table'!G1139="Premium","Premium_Outdoor_CCT","Outdoor_CCT")),
    IF('Reported Performance Table'!G1139="Premium","Premium_CCT","Reported_CCT"))))</f>
        <v/>
      </c>
      <c r="K1139" t="str">
        <f>IF('Reported Performance Table'!E1139="","",IF(J1139="LUNA_CCT",VLOOKUP('Reported Performance Table'!E1139,'Master List'!$B$45:$E$143,4,FALSE),"Reported_BUG"))</f>
        <v/>
      </c>
      <c r="L1139" t="str">
        <f>IF('Reported Performance Table'!E1139="","",IF(AND('Reported Performance Table'!$F1139="Yes",OR('Reported Performance Table'!$E1139='Master List'!$B$45,'Reported Performance Table'!$E1139='Master List'!$B$46,'Reported Performance Table'!$E1139='Master List'!$B$47,'Reported Performance Table'!$E1139='Master List'!$B$49,'Reported Performance Table'!$E1139='Master List'!$B$51,'Reported Performance Table'!$E1139='Master List'!$B$115,'Reported Performance Table'!$E1139='Master List'!$B$118,'Reported Performance Table'!$E1139='Master List'!$B$142)),"LUNA_Dimming","Dimming_Capability_and_Range"))</f>
        <v/>
      </c>
      <c r="M1139" s="100" t="e">
        <f>'Reported Performance Table'!#REF!</f>
        <v>#REF!</v>
      </c>
      <c r="N1139" s="100" t="e">
        <f>'Reported Performance Table'!#REF!</f>
        <v>#REF!</v>
      </c>
      <c r="O1139" s="100" t="e">
        <f>'Reported Performance Table'!#REF!</f>
        <v>#REF!</v>
      </c>
      <c r="P1139" t="str">
        <f t="shared" si="35"/>
        <v>No</v>
      </c>
    </row>
    <row r="1140" spans="1:16" x14ac:dyDescent="0.25">
      <c r="A1140" s="54">
        <v>1147</v>
      </c>
      <c r="B1140" s="55"/>
      <c r="D1140" s="21" t="e">
        <f>VLOOKUP('Reported Performance Table'!D1140,'Master List'!$B$22:$C$41,2,FALSE)</f>
        <v>#N/A</v>
      </c>
      <c r="E1140" t="e">
        <f>VLOOKUP('Reported Performance Table'!E1140,'Master List'!$B$45:$C$143,2,FALSE)</f>
        <v>#N/A</v>
      </c>
      <c r="F1140" t="e">
        <f>VLOOKUP('Reported Performance Table'!D1140,'Master List'!$B$22:$D$42,3,FALSE)</f>
        <v>#N/A</v>
      </c>
      <c r="G1140" s="92" t="e">
        <f>VLOOKUP('Reported Performance Table'!C1140,'Master List'!$B$11:$D$19,3,FALSE)</f>
        <v>#N/A</v>
      </c>
      <c r="H1140" t="e">
        <f t="shared" si="34"/>
        <v>#N/A</v>
      </c>
      <c r="I1140" t="e">
        <f>IF(VLOOKUP('Reported Performance Table'!E1140,'Master List'!$B$45:$D$143,3,FALSE)="","No",VLOOKUP('Reported Performance Table'!E1140,'Master List'!$B$45:$D$143,3,FALSE))</f>
        <v>#N/A</v>
      </c>
      <c r="J1140" s="164" t="str">
        <f>IF('Reported Performance Table'!E1140="","",
  IF('Reported Performance Table'!F1140="Yes",
   IF('Reported Performance Table'!G1140="Premium","Premium_LUNA_CCT","LUNA_CCT"),
   IF('Reported Performance Table'!C1140="Outdoor Luminaires",
    IF(OR('Reported Performance Table'!E1140="Fuel Pump Canopy Luminaires",'Reported Performance Table'!E1140="Sports Lighting"),
     IF('Reported Performance Table'!G1140="Premium","Premium_Sports_and_Fuel_Pump_CCT", "Sports_and_Fuel_Pump_CCT"),
     IF('Reported Performance Table'!G1140="Premium","Premium_Outdoor_CCT","Outdoor_CCT")),
    IF('Reported Performance Table'!G1140="Premium","Premium_CCT","Reported_CCT"))))</f>
        <v/>
      </c>
      <c r="K1140" t="str">
        <f>IF('Reported Performance Table'!E1140="","",IF(J1140="LUNA_CCT",VLOOKUP('Reported Performance Table'!E1140,'Master List'!$B$45:$E$143,4,FALSE),"Reported_BUG"))</f>
        <v/>
      </c>
      <c r="L1140" t="str">
        <f>IF('Reported Performance Table'!E1140="","",IF(AND('Reported Performance Table'!$F1140="Yes",OR('Reported Performance Table'!$E1140='Master List'!$B$45,'Reported Performance Table'!$E1140='Master List'!$B$46,'Reported Performance Table'!$E1140='Master List'!$B$47,'Reported Performance Table'!$E1140='Master List'!$B$49,'Reported Performance Table'!$E1140='Master List'!$B$51,'Reported Performance Table'!$E1140='Master List'!$B$115,'Reported Performance Table'!$E1140='Master List'!$B$118,'Reported Performance Table'!$E1140='Master List'!$B$142)),"LUNA_Dimming","Dimming_Capability_and_Range"))</f>
        <v/>
      </c>
      <c r="M1140" s="100" t="e">
        <f>'Reported Performance Table'!#REF!</f>
        <v>#REF!</v>
      </c>
      <c r="N1140" s="100" t="e">
        <f>'Reported Performance Table'!#REF!</f>
        <v>#REF!</v>
      </c>
      <c r="O1140" s="100" t="e">
        <f>'Reported Performance Table'!#REF!</f>
        <v>#REF!</v>
      </c>
      <c r="P1140" t="str">
        <f t="shared" si="35"/>
        <v>No</v>
      </c>
    </row>
    <row r="1141" spans="1:16" x14ac:dyDescent="0.25">
      <c r="A1141" s="54">
        <v>1148</v>
      </c>
      <c r="B1141" s="55"/>
      <c r="D1141" s="21" t="e">
        <f>VLOOKUP('Reported Performance Table'!D1141,'Master List'!$B$22:$C$41,2,FALSE)</f>
        <v>#N/A</v>
      </c>
      <c r="E1141" t="e">
        <f>VLOOKUP('Reported Performance Table'!E1141,'Master List'!$B$45:$C$143,2,FALSE)</f>
        <v>#N/A</v>
      </c>
      <c r="F1141" t="e">
        <f>VLOOKUP('Reported Performance Table'!D1141,'Master List'!$B$22:$D$42,3,FALSE)</f>
        <v>#N/A</v>
      </c>
      <c r="G1141" s="92" t="e">
        <f>VLOOKUP('Reported Performance Table'!C1141,'Master List'!$B$11:$D$19,3,FALSE)</f>
        <v>#N/A</v>
      </c>
      <c r="H1141" t="e">
        <f t="shared" si="34"/>
        <v>#N/A</v>
      </c>
      <c r="I1141" t="e">
        <f>IF(VLOOKUP('Reported Performance Table'!E1141,'Master List'!$B$45:$D$143,3,FALSE)="","No",VLOOKUP('Reported Performance Table'!E1141,'Master List'!$B$45:$D$143,3,FALSE))</f>
        <v>#N/A</v>
      </c>
      <c r="J1141" s="164" t="str">
        <f>IF('Reported Performance Table'!E1141="","",
  IF('Reported Performance Table'!F1141="Yes",
   IF('Reported Performance Table'!G1141="Premium","Premium_LUNA_CCT","LUNA_CCT"),
   IF('Reported Performance Table'!C1141="Outdoor Luminaires",
    IF(OR('Reported Performance Table'!E1141="Fuel Pump Canopy Luminaires",'Reported Performance Table'!E1141="Sports Lighting"),
     IF('Reported Performance Table'!G1141="Premium","Premium_Sports_and_Fuel_Pump_CCT", "Sports_and_Fuel_Pump_CCT"),
     IF('Reported Performance Table'!G1141="Premium","Premium_Outdoor_CCT","Outdoor_CCT")),
    IF('Reported Performance Table'!G1141="Premium","Premium_CCT","Reported_CCT"))))</f>
        <v/>
      </c>
      <c r="K1141" t="str">
        <f>IF('Reported Performance Table'!E1141="","",IF(J1141="LUNA_CCT",VLOOKUP('Reported Performance Table'!E1141,'Master List'!$B$45:$E$143,4,FALSE),"Reported_BUG"))</f>
        <v/>
      </c>
      <c r="L1141" t="str">
        <f>IF('Reported Performance Table'!E1141="","",IF(AND('Reported Performance Table'!$F1141="Yes",OR('Reported Performance Table'!$E1141='Master List'!$B$45,'Reported Performance Table'!$E1141='Master List'!$B$46,'Reported Performance Table'!$E1141='Master List'!$B$47,'Reported Performance Table'!$E1141='Master List'!$B$49,'Reported Performance Table'!$E1141='Master List'!$B$51,'Reported Performance Table'!$E1141='Master List'!$B$115,'Reported Performance Table'!$E1141='Master List'!$B$118,'Reported Performance Table'!$E1141='Master List'!$B$142)),"LUNA_Dimming","Dimming_Capability_and_Range"))</f>
        <v/>
      </c>
      <c r="M1141" s="100" t="e">
        <f>'Reported Performance Table'!#REF!</f>
        <v>#REF!</v>
      </c>
      <c r="N1141" s="100" t="e">
        <f>'Reported Performance Table'!#REF!</f>
        <v>#REF!</v>
      </c>
      <c r="O1141" s="100" t="e">
        <f>'Reported Performance Table'!#REF!</f>
        <v>#REF!</v>
      </c>
      <c r="P1141" t="str">
        <f t="shared" si="35"/>
        <v>No</v>
      </c>
    </row>
    <row r="1142" spans="1:16" x14ac:dyDescent="0.25">
      <c r="A1142" s="54">
        <v>1149</v>
      </c>
      <c r="B1142" s="55"/>
      <c r="D1142" s="21" t="e">
        <f>VLOOKUP('Reported Performance Table'!D1142,'Master List'!$B$22:$C$41,2,FALSE)</f>
        <v>#N/A</v>
      </c>
      <c r="E1142" t="e">
        <f>VLOOKUP('Reported Performance Table'!E1142,'Master List'!$B$45:$C$143,2,FALSE)</f>
        <v>#N/A</v>
      </c>
      <c r="F1142" t="e">
        <f>VLOOKUP('Reported Performance Table'!D1142,'Master List'!$B$22:$D$42,3,FALSE)</f>
        <v>#N/A</v>
      </c>
      <c r="G1142" s="92" t="e">
        <f>VLOOKUP('Reported Performance Table'!C1142,'Master List'!$B$11:$D$19,3,FALSE)</f>
        <v>#N/A</v>
      </c>
      <c r="H1142" t="e">
        <f t="shared" si="34"/>
        <v>#N/A</v>
      </c>
      <c r="I1142" t="e">
        <f>IF(VLOOKUP('Reported Performance Table'!E1142,'Master List'!$B$45:$D$143,3,FALSE)="","No",VLOOKUP('Reported Performance Table'!E1142,'Master List'!$B$45:$D$143,3,FALSE))</f>
        <v>#N/A</v>
      </c>
      <c r="J1142" s="164" t="str">
        <f>IF('Reported Performance Table'!E1142="","",
  IF('Reported Performance Table'!F1142="Yes",
   IF('Reported Performance Table'!G1142="Premium","Premium_LUNA_CCT","LUNA_CCT"),
   IF('Reported Performance Table'!C1142="Outdoor Luminaires",
    IF(OR('Reported Performance Table'!E1142="Fuel Pump Canopy Luminaires",'Reported Performance Table'!E1142="Sports Lighting"),
     IF('Reported Performance Table'!G1142="Premium","Premium_Sports_and_Fuel_Pump_CCT", "Sports_and_Fuel_Pump_CCT"),
     IF('Reported Performance Table'!G1142="Premium","Premium_Outdoor_CCT","Outdoor_CCT")),
    IF('Reported Performance Table'!G1142="Premium","Premium_CCT","Reported_CCT"))))</f>
        <v/>
      </c>
      <c r="K1142" t="str">
        <f>IF('Reported Performance Table'!E1142="","",IF(J1142="LUNA_CCT",VLOOKUP('Reported Performance Table'!E1142,'Master List'!$B$45:$E$143,4,FALSE),"Reported_BUG"))</f>
        <v/>
      </c>
      <c r="L1142" t="str">
        <f>IF('Reported Performance Table'!E1142="","",IF(AND('Reported Performance Table'!$F1142="Yes",OR('Reported Performance Table'!$E1142='Master List'!$B$45,'Reported Performance Table'!$E1142='Master List'!$B$46,'Reported Performance Table'!$E1142='Master List'!$B$47,'Reported Performance Table'!$E1142='Master List'!$B$49,'Reported Performance Table'!$E1142='Master List'!$B$51,'Reported Performance Table'!$E1142='Master List'!$B$115,'Reported Performance Table'!$E1142='Master List'!$B$118,'Reported Performance Table'!$E1142='Master List'!$B$142)),"LUNA_Dimming","Dimming_Capability_and_Range"))</f>
        <v/>
      </c>
      <c r="M1142" s="100" t="e">
        <f>'Reported Performance Table'!#REF!</f>
        <v>#REF!</v>
      </c>
      <c r="N1142" s="100" t="e">
        <f>'Reported Performance Table'!#REF!</f>
        <v>#REF!</v>
      </c>
      <c r="O1142" s="100" t="e">
        <f>'Reported Performance Table'!#REF!</f>
        <v>#REF!</v>
      </c>
      <c r="P1142" t="str">
        <f t="shared" si="35"/>
        <v>No</v>
      </c>
    </row>
    <row r="1143" spans="1:16" x14ac:dyDescent="0.25">
      <c r="A1143" s="54">
        <v>1150</v>
      </c>
      <c r="B1143" s="55"/>
      <c r="D1143" s="21" t="e">
        <f>VLOOKUP('Reported Performance Table'!D1143,'Master List'!$B$22:$C$41,2,FALSE)</f>
        <v>#N/A</v>
      </c>
      <c r="E1143" t="e">
        <f>VLOOKUP('Reported Performance Table'!E1143,'Master List'!$B$45:$C$143,2,FALSE)</f>
        <v>#N/A</v>
      </c>
      <c r="F1143" t="e">
        <f>VLOOKUP('Reported Performance Table'!D1143,'Master List'!$B$22:$D$42,3,FALSE)</f>
        <v>#N/A</v>
      </c>
      <c r="G1143" s="92" t="e">
        <f>VLOOKUP('Reported Performance Table'!C1143,'Master List'!$B$11:$D$19,3,FALSE)</f>
        <v>#N/A</v>
      </c>
      <c r="H1143" t="e">
        <f t="shared" si="34"/>
        <v>#N/A</v>
      </c>
      <c r="I1143" t="e">
        <f>IF(VLOOKUP('Reported Performance Table'!E1143,'Master List'!$B$45:$D$143,3,FALSE)="","No",VLOOKUP('Reported Performance Table'!E1143,'Master List'!$B$45:$D$143,3,FALSE))</f>
        <v>#N/A</v>
      </c>
      <c r="J1143" s="164" t="str">
        <f>IF('Reported Performance Table'!E1143="","",
  IF('Reported Performance Table'!F1143="Yes",
   IF('Reported Performance Table'!G1143="Premium","Premium_LUNA_CCT","LUNA_CCT"),
   IF('Reported Performance Table'!C1143="Outdoor Luminaires",
    IF(OR('Reported Performance Table'!E1143="Fuel Pump Canopy Luminaires",'Reported Performance Table'!E1143="Sports Lighting"),
     IF('Reported Performance Table'!G1143="Premium","Premium_Sports_and_Fuel_Pump_CCT", "Sports_and_Fuel_Pump_CCT"),
     IF('Reported Performance Table'!G1143="Premium","Premium_Outdoor_CCT","Outdoor_CCT")),
    IF('Reported Performance Table'!G1143="Premium","Premium_CCT","Reported_CCT"))))</f>
        <v/>
      </c>
      <c r="K1143" t="str">
        <f>IF('Reported Performance Table'!E1143="","",IF(J1143="LUNA_CCT",VLOOKUP('Reported Performance Table'!E1143,'Master List'!$B$45:$E$143,4,FALSE),"Reported_BUG"))</f>
        <v/>
      </c>
      <c r="L1143" t="str">
        <f>IF('Reported Performance Table'!E1143="","",IF(AND('Reported Performance Table'!$F1143="Yes",OR('Reported Performance Table'!$E1143='Master List'!$B$45,'Reported Performance Table'!$E1143='Master List'!$B$46,'Reported Performance Table'!$E1143='Master List'!$B$47,'Reported Performance Table'!$E1143='Master List'!$B$49,'Reported Performance Table'!$E1143='Master List'!$B$51,'Reported Performance Table'!$E1143='Master List'!$B$115,'Reported Performance Table'!$E1143='Master List'!$B$118,'Reported Performance Table'!$E1143='Master List'!$B$142)),"LUNA_Dimming","Dimming_Capability_and_Range"))</f>
        <v/>
      </c>
      <c r="M1143" s="100" t="e">
        <f>'Reported Performance Table'!#REF!</f>
        <v>#REF!</v>
      </c>
      <c r="N1143" s="100" t="e">
        <f>'Reported Performance Table'!#REF!</f>
        <v>#REF!</v>
      </c>
      <c r="O1143" s="100" t="e">
        <f>'Reported Performance Table'!#REF!</f>
        <v>#REF!</v>
      </c>
      <c r="P1143" t="str">
        <f t="shared" si="35"/>
        <v>No</v>
      </c>
    </row>
    <row r="1144" spans="1:16" x14ac:dyDescent="0.25">
      <c r="A1144" s="54">
        <v>1151</v>
      </c>
      <c r="B1144" s="55"/>
      <c r="D1144" s="21" t="e">
        <f>VLOOKUP('Reported Performance Table'!D1144,'Master List'!$B$22:$C$41,2,FALSE)</f>
        <v>#N/A</v>
      </c>
      <c r="E1144" t="e">
        <f>VLOOKUP('Reported Performance Table'!E1144,'Master List'!$B$45:$C$143,2,FALSE)</f>
        <v>#N/A</v>
      </c>
      <c r="F1144" t="e">
        <f>VLOOKUP('Reported Performance Table'!D1144,'Master List'!$B$22:$D$42,3,FALSE)</f>
        <v>#N/A</v>
      </c>
      <c r="G1144" s="92" t="e">
        <f>VLOOKUP('Reported Performance Table'!C1144,'Master List'!$B$11:$D$19,3,FALSE)</f>
        <v>#N/A</v>
      </c>
      <c r="H1144" t="e">
        <f t="shared" si="34"/>
        <v>#N/A</v>
      </c>
      <c r="I1144" t="e">
        <f>IF(VLOOKUP('Reported Performance Table'!E1144,'Master List'!$B$45:$D$143,3,FALSE)="","No",VLOOKUP('Reported Performance Table'!E1144,'Master List'!$B$45:$D$143,3,FALSE))</f>
        <v>#N/A</v>
      </c>
      <c r="J1144" s="164" t="str">
        <f>IF('Reported Performance Table'!E1144="","",
  IF('Reported Performance Table'!F1144="Yes",
   IF('Reported Performance Table'!G1144="Premium","Premium_LUNA_CCT","LUNA_CCT"),
   IF('Reported Performance Table'!C1144="Outdoor Luminaires",
    IF(OR('Reported Performance Table'!E1144="Fuel Pump Canopy Luminaires",'Reported Performance Table'!E1144="Sports Lighting"),
     IF('Reported Performance Table'!G1144="Premium","Premium_Sports_and_Fuel_Pump_CCT", "Sports_and_Fuel_Pump_CCT"),
     IF('Reported Performance Table'!G1144="Premium","Premium_Outdoor_CCT","Outdoor_CCT")),
    IF('Reported Performance Table'!G1144="Premium","Premium_CCT","Reported_CCT"))))</f>
        <v/>
      </c>
      <c r="K1144" t="str">
        <f>IF('Reported Performance Table'!E1144="","",IF(J1144="LUNA_CCT",VLOOKUP('Reported Performance Table'!E1144,'Master List'!$B$45:$E$143,4,FALSE),"Reported_BUG"))</f>
        <v/>
      </c>
      <c r="L1144" t="str">
        <f>IF('Reported Performance Table'!E1144="","",IF(AND('Reported Performance Table'!$F1144="Yes",OR('Reported Performance Table'!$E1144='Master List'!$B$45,'Reported Performance Table'!$E1144='Master List'!$B$46,'Reported Performance Table'!$E1144='Master List'!$B$47,'Reported Performance Table'!$E1144='Master List'!$B$49,'Reported Performance Table'!$E1144='Master List'!$B$51,'Reported Performance Table'!$E1144='Master List'!$B$115,'Reported Performance Table'!$E1144='Master List'!$B$118,'Reported Performance Table'!$E1144='Master List'!$B$142)),"LUNA_Dimming","Dimming_Capability_and_Range"))</f>
        <v/>
      </c>
      <c r="M1144" s="100" t="e">
        <f>'Reported Performance Table'!#REF!</f>
        <v>#REF!</v>
      </c>
      <c r="N1144" s="100" t="e">
        <f>'Reported Performance Table'!#REF!</f>
        <v>#REF!</v>
      </c>
      <c r="O1144" s="100" t="e">
        <f>'Reported Performance Table'!#REF!</f>
        <v>#REF!</v>
      </c>
      <c r="P1144" t="str">
        <f t="shared" si="35"/>
        <v>No</v>
      </c>
    </row>
    <row r="1145" spans="1:16" x14ac:dyDescent="0.25">
      <c r="A1145" s="54">
        <v>1152</v>
      </c>
      <c r="B1145" s="55"/>
      <c r="D1145" s="21" t="e">
        <f>VLOOKUP('Reported Performance Table'!D1145,'Master List'!$B$22:$C$41,2,FALSE)</f>
        <v>#N/A</v>
      </c>
      <c r="E1145" t="e">
        <f>VLOOKUP('Reported Performance Table'!E1145,'Master List'!$B$45:$C$143,2,FALSE)</f>
        <v>#N/A</v>
      </c>
      <c r="F1145" t="e">
        <f>VLOOKUP('Reported Performance Table'!D1145,'Master List'!$B$22:$D$42,3,FALSE)</f>
        <v>#N/A</v>
      </c>
      <c r="G1145" s="92" t="e">
        <f>VLOOKUP('Reported Performance Table'!C1145,'Master List'!$B$11:$D$19,3,FALSE)</f>
        <v>#N/A</v>
      </c>
      <c r="H1145" t="e">
        <f t="shared" si="34"/>
        <v>#N/A</v>
      </c>
      <c r="I1145" t="e">
        <f>IF(VLOOKUP('Reported Performance Table'!E1145,'Master List'!$B$45:$D$143,3,FALSE)="","No",VLOOKUP('Reported Performance Table'!E1145,'Master List'!$B$45:$D$143,3,FALSE))</f>
        <v>#N/A</v>
      </c>
      <c r="J1145" s="164" t="str">
        <f>IF('Reported Performance Table'!E1145="","",
  IF('Reported Performance Table'!F1145="Yes",
   IF('Reported Performance Table'!G1145="Premium","Premium_LUNA_CCT","LUNA_CCT"),
   IF('Reported Performance Table'!C1145="Outdoor Luminaires",
    IF(OR('Reported Performance Table'!E1145="Fuel Pump Canopy Luminaires",'Reported Performance Table'!E1145="Sports Lighting"),
     IF('Reported Performance Table'!G1145="Premium","Premium_Sports_and_Fuel_Pump_CCT", "Sports_and_Fuel_Pump_CCT"),
     IF('Reported Performance Table'!G1145="Premium","Premium_Outdoor_CCT","Outdoor_CCT")),
    IF('Reported Performance Table'!G1145="Premium","Premium_CCT","Reported_CCT"))))</f>
        <v/>
      </c>
      <c r="K1145" t="str">
        <f>IF('Reported Performance Table'!E1145="","",IF(J1145="LUNA_CCT",VLOOKUP('Reported Performance Table'!E1145,'Master List'!$B$45:$E$143,4,FALSE),"Reported_BUG"))</f>
        <v/>
      </c>
      <c r="L1145" t="str">
        <f>IF('Reported Performance Table'!E1145="","",IF(AND('Reported Performance Table'!$F1145="Yes",OR('Reported Performance Table'!$E1145='Master List'!$B$45,'Reported Performance Table'!$E1145='Master List'!$B$46,'Reported Performance Table'!$E1145='Master List'!$B$47,'Reported Performance Table'!$E1145='Master List'!$B$49,'Reported Performance Table'!$E1145='Master List'!$B$51,'Reported Performance Table'!$E1145='Master List'!$B$115,'Reported Performance Table'!$E1145='Master List'!$B$118,'Reported Performance Table'!$E1145='Master List'!$B$142)),"LUNA_Dimming","Dimming_Capability_and_Range"))</f>
        <v/>
      </c>
      <c r="M1145" s="100" t="e">
        <f>'Reported Performance Table'!#REF!</f>
        <v>#REF!</v>
      </c>
      <c r="N1145" s="100" t="e">
        <f>'Reported Performance Table'!#REF!</f>
        <v>#REF!</v>
      </c>
      <c r="O1145" s="100" t="e">
        <f>'Reported Performance Table'!#REF!</f>
        <v>#REF!</v>
      </c>
      <c r="P1145" t="str">
        <f t="shared" si="35"/>
        <v>No</v>
      </c>
    </row>
    <row r="1146" spans="1:16" x14ac:dyDescent="0.25">
      <c r="A1146" s="54">
        <v>1153</v>
      </c>
      <c r="B1146" s="55"/>
      <c r="D1146" s="21" t="e">
        <f>VLOOKUP('Reported Performance Table'!D1146,'Master List'!$B$22:$C$41,2,FALSE)</f>
        <v>#N/A</v>
      </c>
      <c r="E1146" t="e">
        <f>VLOOKUP('Reported Performance Table'!E1146,'Master List'!$B$45:$C$143,2,FALSE)</f>
        <v>#N/A</v>
      </c>
      <c r="F1146" t="e">
        <f>VLOOKUP('Reported Performance Table'!D1146,'Master List'!$B$22:$D$42,3,FALSE)</f>
        <v>#N/A</v>
      </c>
      <c r="G1146" s="92" t="e">
        <f>VLOOKUP('Reported Performance Table'!C1146,'Master List'!$B$11:$D$19,3,FALSE)</f>
        <v>#N/A</v>
      </c>
      <c r="H1146" t="e">
        <f t="shared" si="34"/>
        <v>#N/A</v>
      </c>
      <c r="I1146" t="e">
        <f>IF(VLOOKUP('Reported Performance Table'!E1146,'Master List'!$B$45:$D$143,3,FALSE)="","No",VLOOKUP('Reported Performance Table'!E1146,'Master List'!$B$45:$D$143,3,FALSE))</f>
        <v>#N/A</v>
      </c>
      <c r="J1146" s="164" t="str">
        <f>IF('Reported Performance Table'!E1146="","",
  IF('Reported Performance Table'!F1146="Yes",
   IF('Reported Performance Table'!G1146="Premium","Premium_LUNA_CCT","LUNA_CCT"),
   IF('Reported Performance Table'!C1146="Outdoor Luminaires",
    IF(OR('Reported Performance Table'!E1146="Fuel Pump Canopy Luminaires",'Reported Performance Table'!E1146="Sports Lighting"),
     IF('Reported Performance Table'!G1146="Premium","Premium_Sports_and_Fuel_Pump_CCT", "Sports_and_Fuel_Pump_CCT"),
     IF('Reported Performance Table'!G1146="Premium","Premium_Outdoor_CCT","Outdoor_CCT")),
    IF('Reported Performance Table'!G1146="Premium","Premium_CCT","Reported_CCT"))))</f>
        <v/>
      </c>
      <c r="K1146" t="str">
        <f>IF('Reported Performance Table'!E1146="","",IF(J1146="LUNA_CCT",VLOOKUP('Reported Performance Table'!E1146,'Master List'!$B$45:$E$143,4,FALSE),"Reported_BUG"))</f>
        <v/>
      </c>
      <c r="L1146" t="str">
        <f>IF('Reported Performance Table'!E1146="","",IF(AND('Reported Performance Table'!$F1146="Yes",OR('Reported Performance Table'!$E1146='Master List'!$B$45,'Reported Performance Table'!$E1146='Master List'!$B$46,'Reported Performance Table'!$E1146='Master List'!$B$47,'Reported Performance Table'!$E1146='Master List'!$B$49,'Reported Performance Table'!$E1146='Master List'!$B$51,'Reported Performance Table'!$E1146='Master List'!$B$115,'Reported Performance Table'!$E1146='Master List'!$B$118,'Reported Performance Table'!$E1146='Master List'!$B$142)),"LUNA_Dimming","Dimming_Capability_and_Range"))</f>
        <v/>
      </c>
      <c r="M1146" s="100" t="e">
        <f>'Reported Performance Table'!#REF!</f>
        <v>#REF!</v>
      </c>
      <c r="N1146" s="100" t="e">
        <f>'Reported Performance Table'!#REF!</f>
        <v>#REF!</v>
      </c>
      <c r="O1146" s="100" t="e">
        <f>'Reported Performance Table'!#REF!</f>
        <v>#REF!</v>
      </c>
      <c r="P1146" t="str">
        <f t="shared" si="35"/>
        <v>No</v>
      </c>
    </row>
    <row r="1147" spans="1:16" x14ac:dyDescent="0.25">
      <c r="A1147" s="54">
        <v>1154</v>
      </c>
      <c r="B1147" s="55"/>
      <c r="D1147" s="21" t="e">
        <f>VLOOKUP('Reported Performance Table'!D1147,'Master List'!$B$22:$C$41,2,FALSE)</f>
        <v>#N/A</v>
      </c>
      <c r="E1147" t="e">
        <f>VLOOKUP('Reported Performance Table'!E1147,'Master List'!$B$45:$C$143,2,FALSE)</f>
        <v>#N/A</v>
      </c>
      <c r="F1147" t="e">
        <f>VLOOKUP('Reported Performance Table'!D1147,'Master List'!$B$22:$D$42,3,FALSE)</f>
        <v>#N/A</v>
      </c>
      <c r="G1147" s="92" t="e">
        <f>VLOOKUP('Reported Performance Table'!C1147,'Master List'!$B$11:$D$19,3,FALSE)</f>
        <v>#N/A</v>
      </c>
      <c r="H1147" t="e">
        <f t="shared" si="34"/>
        <v>#N/A</v>
      </c>
      <c r="I1147" t="e">
        <f>IF(VLOOKUP('Reported Performance Table'!E1147,'Master List'!$B$45:$D$143,3,FALSE)="","No",VLOOKUP('Reported Performance Table'!E1147,'Master List'!$B$45:$D$143,3,FALSE))</f>
        <v>#N/A</v>
      </c>
      <c r="J1147" s="164" t="str">
        <f>IF('Reported Performance Table'!E1147="","",
  IF('Reported Performance Table'!F1147="Yes",
   IF('Reported Performance Table'!G1147="Premium","Premium_LUNA_CCT","LUNA_CCT"),
   IF('Reported Performance Table'!C1147="Outdoor Luminaires",
    IF(OR('Reported Performance Table'!E1147="Fuel Pump Canopy Luminaires",'Reported Performance Table'!E1147="Sports Lighting"),
     IF('Reported Performance Table'!G1147="Premium","Premium_Sports_and_Fuel_Pump_CCT", "Sports_and_Fuel_Pump_CCT"),
     IF('Reported Performance Table'!G1147="Premium","Premium_Outdoor_CCT","Outdoor_CCT")),
    IF('Reported Performance Table'!G1147="Premium","Premium_CCT","Reported_CCT"))))</f>
        <v/>
      </c>
      <c r="K1147" t="str">
        <f>IF('Reported Performance Table'!E1147="","",IF(J1147="LUNA_CCT",VLOOKUP('Reported Performance Table'!E1147,'Master List'!$B$45:$E$143,4,FALSE),"Reported_BUG"))</f>
        <v/>
      </c>
      <c r="L1147" t="str">
        <f>IF('Reported Performance Table'!E1147="","",IF(AND('Reported Performance Table'!$F1147="Yes",OR('Reported Performance Table'!$E1147='Master List'!$B$45,'Reported Performance Table'!$E1147='Master List'!$B$46,'Reported Performance Table'!$E1147='Master List'!$B$47,'Reported Performance Table'!$E1147='Master List'!$B$49,'Reported Performance Table'!$E1147='Master List'!$B$51,'Reported Performance Table'!$E1147='Master List'!$B$115,'Reported Performance Table'!$E1147='Master List'!$B$118,'Reported Performance Table'!$E1147='Master List'!$B$142)),"LUNA_Dimming","Dimming_Capability_and_Range"))</f>
        <v/>
      </c>
      <c r="M1147" s="100" t="e">
        <f>'Reported Performance Table'!#REF!</f>
        <v>#REF!</v>
      </c>
      <c r="N1147" s="100" t="e">
        <f>'Reported Performance Table'!#REF!</f>
        <v>#REF!</v>
      </c>
      <c r="O1147" s="100" t="e">
        <f>'Reported Performance Table'!#REF!</f>
        <v>#REF!</v>
      </c>
      <c r="P1147" t="str">
        <f t="shared" si="35"/>
        <v>No</v>
      </c>
    </row>
    <row r="1148" spans="1:16" x14ac:dyDescent="0.25">
      <c r="A1148" s="54">
        <v>1155</v>
      </c>
      <c r="B1148" s="55"/>
      <c r="D1148" s="21" t="e">
        <f>VLOOKUP('Reported Performance Table'!D1148,'Master List'!$B$22:$C$41,2,FALSE)</f>
        <v>#N/A</v>
      </c>
      <c r="E1148" t="e">
        <f>VLOOKUP('Reported Performance Table'!E1148,'Master List'!$B$45:$C$143,2,FALSE)</f>
        <v>#N/A</v>
      </c>
      <c r="F1148" t="e">
        <f>VLOOKUP('Reported Performance Table'!D1148,'Master List'!$B$22:$D$42,3,FALSE)</f>
        <v>#N/A</v>
      </c>
      <c r="G1148" s="92" t="e">
        <f>VLOOKUP('Reported Performance Table'!C1148,'Master List'!$B$11:$D$19,3,FALSE)</f>
        <v>#N/A</v>
      </c>
      <c r="H1148" t="e">
        <f t="shared" si="34"/>
        <v>#N/A</v>
      </c>
      <c r="I1148" t="e">
        <f>IF(VLOOKUP('Reported Performance Table'!E1148,'Master List'!$B$45:$D$143,3,FALSE)="","No",VLOOKUP('Reported Performance Table'!E1148,'Master List'!$B$45:$D$143,3,FALSE))</f>
        <v>#N/A</v>
      </c>
      <c r="J1148" s="164" t="str">
        <f>IF('Reported Performance Table'!E1148="","",
  IF('Reported Performance Table'!F1148="Yes",
   IF('Reported Performance Table'!G1148="Premium","Premium_LUNA_CCT","LUNA_CCT"),
   IF('Reported Performance Table'!C1148="Outdoor Luminaires",
    IF(OR('Reported Performance Table'!E1148="Fuel Pump Canopy Luminaires",'Reported Performance Table'!E1148="Sports Lighting"),
     IF('Reported Performance Table'!G1148="Premium","Premium_Sports_and_Fuel_Pump_CCT", "Sports_and_Fuel_Pump_CCT"),
     IF('Reported Performance Table'!G1148="Premium","Premium_Outdoor_CCT","Outdoor_CCT")),
    IF('Reported Performance Table'!G1148="Premium","Premium_CCT","Reported_CCT"))))</f>
        <v/>
      </c>
      <c r="K1148" t="str">
        <f>IF('Reported Performance Table'!E1148="","",IF(J1148="LUNA_CCT",VLOOKUP('Reported Performance Table'!E1148,'Master List'!$B$45:$E$143,4,FALSE),"Reported_BUG"))</f>
        <v/>
      </c>
      <c r="L1148" t="str">
        <f>IF('Reported Performance Table'!E1148="","",IF(AND('Reported Performance Table'!$F1148="Yes",OR('Reported Performance Table'!$E1148='Master List'!$B$45,'Reported Performance Table'!$E1148='Master List'!$B$46,'Reported Performance Table'!$E1148='Master List'!$B$47,'Reported Performance Table'!$E1148='Master List'!$B$49,'Reported Performance Table'!$E1148='Master List'!$B$51,'Reported Performance Table'!$E1148='Master List'!$B$115,'Reported Performance Table'!$E1148='Master List'!$B$118,'Reported Performance Table'!$E1148='Master List'!$B$142)),"LUNA_Dimming","Dimming_Capability_and_Range"))</f>
        <v/>
      </c>
      <c r="M1148" s="100" t="e">
        <f>'Reported Performance Table'!#REF!</f>
        <v>#REF!</v>
      </c>
      <c r="N1148" s="100" t="e">
        <f>'Reported Performance Table'!#REF!</f>
        <v>#REF!</v>
      </c>
      <c r="O1148" s="100" t="e">
        <f>'Reported Performance Table'!#REF!</f>
        <v>#REF!</v>
      </c>
      <c r="P1148" t="str">
        <f t="shared" si="35"/>
        <v>No</v>
      </c>
    </row>
    <row r="1149" spans="1:16" x14ac:dyDescent="0.25">
      <c r="A1149" s="54">
        <v>1156</v>
      </c>
      <c r="B1149" s="55"/>
      <c r="D1149" s="21" t="e">
        <f>VLOOKUP('Reported Performance Table'!D1149,'Master List'!$B$22:$C$41,2,FALSE)</f>
        <v>#N/A</v>
      </c>
      <c r="E1149" t="e">
        <f>VLOOKUP('Reported Performance Table'!E1149,'Master List'!$B$45:$C$143,2,FALSE)</f>
        <v>#N/A</v>
      </c>
      <c r="F1149" t="e">
        <f>VLOOKUP('Reported Performance Table'!D1149,'Master List'!$B$22:$D$42,3,FALSE)</f>
        <v>#N/A</v>
      </c>
      <c r="G1149" s="92" t="e">
        <f>VLOOKUP('Reported Performance Table'!C1149,'Master List'!$B$11:$D$19,3,FALSE)</f>
        <v>#N/A</v>
      </c>
      <c r="H1149" t="e">
        <f t="shared" si="34"/>
        <v>#N/A</v>
      </c>
      <c r="I1149" t="e">
        <f>IF(VLOOKUP('Reported Performance Table'!E1149,'Master List'!$B$45:$D$143,3,FALSE)="","No",VLOOKUP('Reported Performance Table'!E1149,'Master List'!$B$45:$D$143,3,FALSE))</f>
        <v>#N/A</v>
      </c>
      <c r="J1149" s="164" t="str">
        <f>IF('Reported Performance Table'!E1149="","",
  IF('Reported Performance Table'!F1149="Yes",
   IF('Reported Performance Table'!G1149="Premium","Premium_LUNA_CCT","LUNA_CCT"),
   IF('Reported Performance Table'!C1149="Outdoor Luminaires",
    IF(OR('Reported Performance Table'!E1149="Fuel Pump Canopy Luminaires",'Reported Performance Table'!E1149="Sports Lighting"),
     IF('Reported Performance Table'!G1149="Premium","Premium_Sports_and_Fuel_Pump_CCT", "Sports_and_Fuel_Pump_CCT"),
     IF('Reported Performance Table'!G1149="Premium","Premium_Outdoor_CCT","Outdoor_CCT")),
    IF('Reported Performance Table'!G1149="Premium","Premium_CCT","Reported_CCT"))))</f>
        <v/>
      </c>
      <c r="K1149" t="str">
        <f>IF('Reported Performance Table'!E1149="","",IF(J1149="LUNA_CCT",VLOOKUP('Reported Performance Table'!E1149,'Master List'!$B$45:$E$143,4,FALSE),"Reported_BUG"))</f>
        <v/>
      </c>
      <c r="L1149" t="str">
        <f>IF('Reported Performance Table'!E1149="","",IF(AND('Reported Performance Table'!$F1149="Yes",OR('Reported Performance Table'!$E1149='Master List'!$B$45,'Reported Performance Table'!$E1149='Master List'!$B$46,'Reported Performance Table'!$E1149='Master List'!$B$47,'Reported Performance Table'!$E1149='Master List'!$B$49,'Reported Performance Table'!$E1149='Master List'!$B$51,'Reported Performance Table'!$E1149='Master List'!$B$115,'Reported Performance Table'!$E1149='Master List'!$B$118,'Reported Performance Table'!$E1149='Master List'!$B$142)),"LUNA_Dimming","Dimming_Capability_and_Range"))</f>
        <v/>
      </c>
      <c r="M1149" s="100" t="e">
        <f>'Reported Performance Table'!#REF!</f>
        <v>#REF!</v>
      </c>
      <c r="N1149" s="100" t="e">
        <f>'Reported Performance Table'!#REF!</f>
        <v>#REF!</v>
      </c>
      <c r="O1149" s="100" t="e">
        <f>'Reported Performance Table'!#REF!</f>
        <v>#REF!</v>
      </c>
      <c r="P1149" t="str">
        <f t="shared" si="35"/>
        <v>No</v>
      </c>
    </row>
    <row r="1150" spans="1:16" x14ac:dyDescent="0.25">
      <c r="A1150" s="54">
        <v>1157</v>
      </c>
      <c r="B1150" s="55"/>
      <c r="D1150" s="21" t="e">
        <f>VLOOKUP('Reported Performance Table'!D1150,'Master List'!$B$22:$C$41,2,FALSE)</f>
        <v>#N/A</v>
      </c>
      <c r="E1150" t="e">
        <f>VLOOKUP('Reported Performance Table'!E1150,'Master List'!$B$45:$C$143,2,FALSE)</f>
        <v>#N/A</v>
      </c>
      <c r="F1150" t="e">
        <f>VLOOKUP('Reported Performance Table'!D1150,'Master List'!$B$22:$D$42,3,FALSE)</f>
        <v>#N/A</v>
      </c>
      <c r="G1150" s="92" t="e">
        <f>VLOOKUP('Reported Performance Table'!C1150,'Master List'!$B$11:$D$19,3,FALSE)</f>
        <v>#N/A</v>
      </c>
      <c r="H1150" t="e">
        <f t="shared" si="34"/>
        <v>#N/A</v>
      </c>
      <c r="I1150" t="e">
        <f>IF(VLOOKUP('Reported Performance Table'!E1150,'Master List'!$B$45:$D$143,3,FALSE)="","No",VLOOKUP('Reported Performance Table'!E1150,'Master List'!$B$45:$D$143,3,FALSE))</f>
        <v>#N/A</v>
      </c>
      <c r="J1150" s="164" t="str">
        <f>IF('Reported Performance Table'!E1150="","",
  IF('Reported Performance Table'!F1150="Yes",
   IF('Reported Performance Table'!G1150="Premium","Premium_LUNA_CCT","LUNA_CCT"),
   IF('Reported Performance Table'!C1150="Outdoor Luminaires",
    IF(OR('Reported Performance Table'!E1150="Fuel Pump Canopy Luminaires",'Reported Performance Table'!E1150="Sports Lighting"),
     IF('Reported Performance Table'!G1150="Premium","Premium_Sports_and_Fuel_Pump_CCT", "Sports_and_Fuel_Pump_CCT"),
     IF('Reported Performance Table'!G1150="Premium","Premium_Outdoor_CCT","Outdoor_CCT")),
    IF('Reported Performance Table'!G1150="Premium","Premium_CCT","Reported_CCT"))))</f>
        <v/>
      </c>
      <c r="K1150" t="str">
        <f>IF('Reported Performance Table'!E1150="","",IF(J1150="LUNA_CCT",VLOOKUP('Reported Performance Table'!E1150,'Master List'!$B$45:$E$143,4,FALSE),"Reported_BUG"))</f>
        <v/>
      </c>
      <c r="L1150" t="str">
        <f>IF('Reported Performance Table'!E1150="","",IF(AND('Reported Performance Table'!$F1150="Yes",OR('Reported Performance Table'!$E1150='Master List'!$B$45,'Reported Performance Table'!$E1150='Master List'!$B$46,'Reported Performance Table'!$E1150='Master List'!$B$47,'Reported Performance Table'!$E1150='Master List'!$B$49,'Reported Performance Table'!$E1150='Master List'!$B$51,'Reported Performance Table'!$E1150='Master List'!$B$115,'Reported Performance Table'!$E1150='Master List'!$B$118,'Reported Performance Table'!$E1150='Master List'!$B$142)),"LUNA_Dimming","Dimming_Capability_and_Range"))</f>
        <v/>
      </c>
      <c r="M1150" s="100" t="e">
        <f>'Reported Performance Table'!#REF!</f>
        <v>#REF!</v>
      </c>
      <c r="N1150" s="100" t="e">
        <f>'Reported Performance Table'!#REF!</f>
        <v>#REF!</v>
      </c>
      <c r="O1150" s="100" t="e">
        <f>'Reported Performance Table'!#REF!</f>
        <v>#REF!</v>
      </c>
      <c r="P1150" t="str">
        <f t="shared" si="35"/>
        <v>No</v>
      </c>
    </row>
    <row r="1151" spans="1:16" x14ac:dyDescent="0.25">
      <c r="A1151" s="54">
        <v>1158</v>
      </c>
      <c r="B1151" s="55"/>
      <c r="D1151" s="21" t="e">
        <f>VLOOKUP('Reported Performance Table'!D1151,'Master List'!$B$22:$C$41,2,FALSE)</f>
        <v>#N/A</v>
      </c>
      <c r="E1151" t="e">
        <f>VLOOKUP('Reported Performance Table'!E1151,'Master List'!$B$45:$C$143,2,FALSE)</f>
        <v>#N/A</v>
      </c>
      <c r="F1151" t="e">
        <f>VLOOKUP('Reported Performance Table'!D1151,'Master List'!$B$22:$D$42,3,FALSE)</f>
        <v>#N/A</v>
      </c>
      <c r="G1151" s="92" t="e">
        <f>VLOOKUP('Reported Performance Table'!C1151,'Master List'!$B$11:$D$19,3,FALSE)</f>
        <v>#N/A</v>
      </c>
      <c r="H1151" t="e">
        <f t="shared" si="34"/>
        <v>#N/A</v>
      </c>
      <c r="I1151" t="e">
        <f>IF(VLOOKUP('Reported Performance Table'!E1151,'Master List'!$B$45:$D$143,3,FALSE)="","No",VLOOKUP('Reported Performance Table'!E1151,'Master List'!$B$45:$D$143,3,FALSE))</f>
        <v>#N/A</v>
      </c>
      <c r="J1151" s="164" t="str">
        <f>IF('Reported Performance Table'!E1151="","",
  IF('Reported Performance Table'!F1151="Yes",
   IF('Reported Performance Table'!G1151="Premium","Premium_LUNA_CCT","LUNA_CCT"),
   IF('Reported Performance Table'!C1151="Outdoor Luminaires",
    IF(OR('Reported Performance Table'!E1151="Fuel Pump Canopy Luminaires",'Reported Performance Table'!E1151="Sports Lighting"),
     IF('Reported Performance Table'!G1151="Premium","Premium_Sports_and_Fuel_Pump_CCT", "Sports_and_Fuel_Pump_CCT"),
     IF('Reported Performance Table'!G1151="Premium","Premium_Outdoor_CCT","Outdoor_CCT")),
    IF('Reported Performance Table'!G1151="Premium","Premium_CCT","Reported_CCT"))))</f>
        <v/>
      </c>
      <c r="K1151" t="str">
        <f>IF('Reported Performance Table'!E1151="","",IF(J1151="LUNA_CCT",VLOOKUP('Reported Performance Table'!E1151,'Master List'!$B$45:$E$143,4,FALSE),"Reported_BUG"))</f>
        <v/>
      </c>
      <c r="L1151" t="str">
        <f>IF('Reported Performance Table'!E1151="","",IF(AND('Reported Performance Table'!$F1151="Yes",OR('Reported Performance Table'!$E1151='Master List'!$B$45,'Reported Performance Table'!$E1151='Master List'!$B$46,'Reported Performance Table'!$E1151='Master List'!$B$47,'Reported Performance Table'!$E1151='Master List'!$B$49,'Reported Performance Table'!$E1151='Master List'!$B$51,'Reported Performance Table'!$E1151='Master List'!$B$115,'Reported Performance Table'!$E1151='Master List'!$B$118,'Reported Performance Table'!$E1151='Master List'!$B$142)),"LUNA_Dimming","Dimming_Capability_and_Range"))</f>
        <v/>
      </c>
      <c r="M1151" s="100" t="e">
        <f>'Reported Performance Table'!#REF!</f>
        <v>#REF!</v>
      </c>
      <c r="N1151" s="100" t="e">
        <f>'Reported Performance Table'!#REF!</f>
        <v>#REF!</v>
      </c>
      <c r="O1151" s="100" t="e">
        <f>'Reported Performance Table'!#REF!</f>
        <v>#REF!</v>
      </c>
      <c r="P1151" t="str">
        <f t="shared" si="35"/>
        <v>No</v>
      </c>
    </row>
    <row r="1152" spans="1:16" x14ac:dyDescent="0.25">
      <c r="A1152" s="54">
        <v>1159</v>
      </c>
      <c r="B1152" s="55"/>
      <c r="D1152" s="21" t="e">
        <f>VLOOKUP('Reported Performance Table'!D1152,'Master List'!$B$22:$C$41,2,FALSE)</f>
        <v>#N/A</v>
      </c>
      <c r="E1152" t="e">
        <f>VLOOKUP('Reported Performance Table'!E1152,'Master List'!$B$45:$C$143,2,FALSE)</f>
        <v>#N/A</v>
      </c>
      <c r="F1152" t="e">
        <f>VLOOKUP('Reported Performance Table'!D1152,'Master List'!$B$22:$D$42,3,FALSE)</f>
        <v>#N/A</v>
      </c>
      <c r="G1152" s="92" t="e">
        <f>VLOOKUP('Reported Performance Table'!C1152,'Master List'!$B$11:$D$19,3,FALSE)</f>
        <v>#N/A</v>
      </c>
      <c r="H1152" t="e">
        <f t="shared" si="34"/>
        <v>#N/A</v>
      </c>
      <c r="I1152" t="e">
        <f>IF(VLOOKUP('Reported Performance Table'!E1152,'Master List'!$B$45:$D$143,3,FALSE)="","No",VLOOKUP('Reported Performance Table'!E1152,'Master List'!$B$45:$D$143,3,FALSE))</f>
        <v>#N/A</v>
      </c>
      <c r="J1152" s="164" t="str">
        <f>IF('Reported Performance Table'!E1152="","",
  IF('Reported Performance Table'!F1152="Yes",
   IF('Reported Performance Table'!G1152="Premium","Premium_LUNA_CCT","LUNA_CCT"),
   IF('Reported Performance Table'!C1152="Outdoor Luminaires",
    IF(OR('Reported Performance Table'!E1152="Fuel Pump Canopy Luminaires",'Reported Performance Table'!E1152="Sports Lighting"),
     IF('Reported Performance Table'!G1152="Premium","Premium_Sports_and_Fuel_Pump_CCT", "Sports_and_Fuel_Pump_CCT"),
     IF('Reported Performance Table'!G1152="Premium","Premium_Outdoor_CCT","Outdoor_CCT")),
    IF('Reported Performance Table'!G1152="Premium","Premium_CCT","Reported_CCT"))))</f>
        <v/>
      </c>
      <c r="K1152" t="str">
        <f>IF('Reported Performance Table'!E1152="","",IF(J1152="LUNA_CCT",VLOOKUP('Reported Performance Table'!E1152,'Master List'!$B$45:$E$143,4,FALSE),"Reported_BUG"))</f>
        <v/>
      </c>
      <c r="L1152" t="str">
        <f>IF('Reported Performance Table'!E1152="","",IF(AND('Reported Performance Table'!$F1152="Yes",OR('Reported Performance Table'!$E1152='Master List'!$B$45,'Reported Performance Table'!$E1152='Master List'!$B$46,'Reported Performance Table'!$E1152='Master List'!$B$47,'Reported Performance Table'!$E1152='Master List'!$B$49,'Reported Performance Table'!$E1152='Master List'!$B$51,'Reported Performance Table'!$E1152='Master List'!$B$115,'Reported Performance Table'!$E1152='Master List'!$B$118,'Reported Performance Table'!$E1152='Master List'!$B$142)),"LUNA_Dimming","Dimming_Capability_and_Range"))</f>
        <v/>
      </c>
      <c r="M1152" s="100" t="e">
        <f>'Reported Performance Table'!#REF!</f>
        <v>#REF!</v>
      </c>
      <c r="N1152" s="100" t="e">
        <f>'Reported Performance Table'!#REF!</f>
        <v>#REF!</v>
      </c>
      <c r="O1152" s="100" t="e">
        <f>'Reported Performance Table'!#REF!</f>
        <v>#REF!</v>
      </c>
      <c r="P1152" t="str">
        <f t="shared" si="35"/>
        <v>No</v>
      </c>
    </row>
    <row r="1153" spans="1:16" x14ac:dyDescent="0.25">
      <c r="A1153" s="54">
        <v>1160</v>
      </c>
      <c r="B1153" s="55"/>
      <c r="D1153" s="21" t="e">
        <f>VLOOKUP('Reported Performance Table'!D1153,'Master List'!$B$22:$C$41,2,FALSE)</f>
        <v>#N/A</v>
      </c>
      <c r="E1153" t="e">
        <f>VLOOKUP('Reported Performance Table'!E1153,'Master List'!$B$45:$C$143,2,FALSE)</f>
        <v>#N/A</v>
      </c>
      <c r="F1153" t="e">
        <f>VLOOKUP('Reported Performance Table'!D1153,'Master List'!$B$22:$D$42,3,FALSE)</f>
        <v>#N/A</v>
      </c>
      <c r="G1153" s="92" t="e">
        <f>VLOOKUP('Reported Performance Table'!C1153,'Master List'!$B$11:$D$19,3,FALSE)</f>
        <v>#N/A</v>
      </c>
      <c r="H1153" t="e">
        <f t="shared" si="34"/>
        <v>#N/A</v>
      </c>
      <c r="I1153" t="e">
        <f>IF(VLOOKUP('Reported Performance Table'!E1153,'Master List'!$B$45:$D$143,3,FALSE)="","No",VLOOKUP('Reported Performance Table'!E1153,'Master List'!$B$45:$D$143,3,FALSE))</f>
        <v>#N/A</v>
      </c>
      <c r="J1153" s="164" t="str">
        <f>IF('Reported Performance Table'!E1153="","",
  IF('Reported Performance Table'!F1153="Yes",
   IF('Reported Performance Table'!G1153="Premium","Premium_LUNA_CCT","LUNA_CCT"),
   IF('Reported Performance Table'!C1153="Outdoor Luminaires",
    IF(OR('Reported Performance Table'!E1153="Fuel Pump Canopy Luminaires",'Reported Performance Table'!E1153="Sports Lighting"),
     IF('Reported Performance Table'!G1153="Premium","Premium_Sports_and_Fuel_Pump_CCT", "Sports_and_Fuel_Pump_CCT"),
     IF('Reported Performance Table'!G1153="Premium","Premium_Outdoor_CCT","Outdoor_CCT")),
    IF('Reported Performance Table'!G1153="Premium","Premium_CCT","Reported_CCT"))))</f>
        <v/>
      </c>
      <c r="K1153" t="str">
        <f>IF('Reported Performance Table'!E1153="","",IF(J1153="LUNA_CCT",VLOOKUP('Reported Performance Table'!E1153,'Master List'!$B$45:$E$143,4,FALSE),"Reported_BUG"))</f>
        <v/>
      </c>
      <c r="L1153" t="str">
        <f>IF('Reported Performance Table'!E1153="","",IF(AND('Reported Performance Table'!$F1153="Yes",OR('Reported Performance Table'!$E1153='Master List'!$B$45,'Reported Performance Table'!$E1153='Master List'!$B$46,'Reported Performance Table'!$E1153='Master List'!$B$47,'Reported Performance Table'!$E1153='Master List'!$B$49,'Reported Performance Table'!$E1153='Master List'!$B$51,'Reported Performance Table'!$E1153='Master List'!$B$115,'Reported Performance Table'!$E1153='Master List'!$B$118,'Reported Performance Table'!$E1153='Master List'!$B$142)),"LUNA_Dimming","Dimming_Capability_and_Range"))</f>
        <v/>
      </c>
      <c r="M1153" s="100" t="e">
        <f>'Reported Performance Table'!#REF!</f>
        <v>#REF!</v>
      </c>
      <c r="N1153" s="100" t="e">
        <f>'Reported Performance Table'!#REF!</f>
        <v>#REF!</v>
      </c>
      <c r="O1153" s="100" t="e">
        <f>'Reported Performance Table'!#REF!</f>
        <v>#REF!</v>
      </c>
      <c r="P1153" t="str">
        <f t="shared" si="35"/>
        <v>No</v>
      </c>
    </row>
    <row r="1154" spans="1:16" x14ac:dyDescent="0.25">
      <c r="A1154" s="54">
        <v>1161</v>
      </c>
      <c r="B1154" s="55"/>
      <c r="D1154" s="21" t="e">
        <f>VLOOKUP('Reported Performance Table'!D1154,'Master List'!$B$22:$C$41,2,FALSE)</f>
        <v>#N/A</v>
      </c>
      <c r="E1154" t="e">
        <f>VLOOKUP('Reported Performance Table'!E1154,'Master List'!$B$45:$C$143,2,FALSE)</f>
        <v>#N/A</v>
      </c>
      <c r="F1154" t="e">
        <f>VLOOKUP('Reported Performance Table'!D1154,'Master List'!$B$22:$D$42,3,FALSE)</f>
        <v>#N/A</v>
      </c>
      <c r="G1154" s="92" t="e">
        <f>VLOOKUP('Reported Performance Table'!C1154,'Master List'!$B$11:$D$19,3,FALSE)</f>
        <v>#N/A</v>
      </c>
      <c r="H1154" t="e">
        <f t="shared" si="34"/>
        <v>#N/A</v>
      </c>
      <c r="I1154" t="e">
        <f>IF(VLOOKUP('Reported Performance Table'!E1154,'Master List'!$B$45:$D$143,3,FALSE)="","No",VLOOKUP('Reported Performance Table'!E1154,'Master List'!$B$45:$D$143,3,FALSE))</f>
        <v>#N/A</v>
      </c>
      <c r="J1154" s="164" t="str">
        <f>IF('Reported Performance Table'!E1154="","",
  IF('Reported Performance Table'!F1154="Yes",
   IF('Reported Performance Table'!G1154="Premium","Premium_LUNA_CCT","LUNA_CCT"),
   IF('Reported Performance Table'!C1154="Outdoor Luminaires",
    IF(OR('Reported Performance Table'!E1154="Fuel Pump Canopy Luminaires",'Reported Performance Table'!E1154="Sports Lighting"),
     IF('Reported Performance Table'!G1154="Premium","Premium_Sports_and_Fuel_Pump_CCT", "Sports_and_Fuel_Pump_CCT"),
     IF('Reported Performance Table'!G1154="Premium","Premium_Outdoor_CCT","Outdoor_CCT")),
    IF('Reported Performance Table'!G1154="Premium","Premium_CCT","Reported_CCT"))))</f>
        <v/>
      </c>
      <c r="K1154" t="str">
        <f>IF('Reported Performance Table'!E1154="","",IF(J1154="LUNA_CCT",VLOOKUP('Reported Performance Table'!E1154,'Master List'!$B$45:$E$143,4,FALSE),"Reported_BUG"))</f>
        <v/>
      </c>
      <c r="L1154" t="str">
        <f>IF('Reported Performance Table'!E1154="","",IF(AND('Reported Performance Table'!$F1154="Yes",OR('Reported Performance Table'!$E1154='Master List'!$B$45,'Reported Performance Table'!$E1154='Master List'!$B$46,'Reported Performance Table'!$E1154='Master List'!$B$47,'Reported Performance Table'!$E1154='Master List'!$B$49,'Reported Performance Table'!$E1154='Master List'!$B$51,'Reported Performance Table'!$E1154='Master List'!$B$115,'Reported Performance Table'!$E1154='Master List'!$B$118,'Reported Performance Table'!$E1154='Master List'!$B$142)),"LUNA_Dimming","Dimming_Capability_and_Range"))</f>
        <v/>
      </c>
      <c r="M1154" s="100" t="e">
        <f>'Reported Performance Table'!#REF!</f>
        <v>#REF!</v>
      </c>
      <c r="N1154" s="100" t="e">
        <f>'Reported Performance Table'!#REF!</f>
        <v>#REF!</v>
      </c>
      <c r="O1154" s="100" t="e">
        <f>'Reported Performance Table'!#REF!</f>
        <v>#REF!</v>
      </c>
      <c r="P1154" t="str">
        <f t="shared" si="35"/>
        <v>No</v>
      </c>
    </row>
    <row r="1155" spans="1:16" x14ac:dyDescent="0.25">
      <c r="A1155" s="54">
        <v>1162</v>
      </c>
      <c r="B1155" s="55"/>
      <c r="D1155" s="21" t="e">
        <f>VLOOKUP('Reported Performance Table'!D1155,'Master List'!$B$22:$C$41,2,FALSE)</f>
        <v>#N/A</v>
      </c>
      <c r="E1155" t="e">
        <f>VLOOKUP('Reported Performance Table'!E1155,'Master List'!$B$45:$C$143,2,FALSE)</f>
        <v>#N/A</v>
      </c>
      <c r="F1155" t="e">
        <f>VLOOKUP('Reported Performance Table'!D1155,'Master List'!$B$22:$D$42,3,FALSE)</f>
        <v>#N/A</v>
      </c>
      <c r="G1155" s="92" t="e">
        <f>VLOOKUP('Reported Performance Table'!C1155,'Master List'!$B$11:$D$19,3,FALSE)</f>
        <v>#N/A</v>
      </c>
      <c r="H1155" t="e">
        <f t="shared" si="34"/>
        <v>#N/A</v>
      </c>
      <c r="I1155" t="e">
        <f>IF(VLOOKUP('Reported Performance Table'!E1155,'Master List'!$B$45:$D$143,3,FALSE)="","No",VLOOKUP('Reported Performance Table'!E1155,'Master List'!$B$45:$D$143,3,FALSE))</f>
        <v>#N/A</v>
      </c>
      <c r="J1155" s="164" t="str">
        <f>IF('Reported Performance Table'!E1155="","",
  IF('Reported Performance Table'!F1155="Yes",
   IF('Reported Performance Table'!G1155="Premium","Premium_LUNA_CCT","LUNA_CCT"),
   IF('Reported Performance Table'!C1155="Outdoor Luminaires",
    IF(OR('Reported Performance Table'!E1155="Fuel Pump Canopy Luminaires",'Reported Performance Table'!E1155="Sports Lighting"),
     IF('Reported Performance Table'!G1155="Premium","Premium_Sports_and_Fuel_Pump_CCT", "Sports_and_Fuel_Pump_CCT"),
     IF('Reported Performance Table'!G1155="Premium","Premium_Outdoor_CCT","Outdoor_CCT")),
    IF('Reported Performance Table'!G1155="Premium","Premium_CCT","Reported_CCT"))))</f>
        <v/>
      </c>
      <c r="K1155" t="str">
        <f>IF('Reported Performance Table'!E1155="","",IF(J1155="LUNA_CCT",VLOOKUP('Reported Performance Table'!E1155,'Master List'!$B$45:$E$143,4,FALSE),"Reported_BUG"))</f>
        <v/>
      </c>
      <c r="L1155" t="str">
        <f>IF('Reported Performance Table'!E1155="","",IF(AND('Reported Performance Table'!$F1155="Yes",OR('Reported Performance Table'!$E1155='Master List'!$B$45,'Reported Performance Table'!$E1155='Master List'!$B$46,'Reported Performance Table'!$E1155='Master List'!$B$47,'Reported Performance Table'!$E1155='Master List'!$B$49,'Reported Performance Table'!$E1155='Master List'!$B$51,'Reported Performance Table'!$E1155='Master List'!$B$115,'Reported Performance Table'!$E1155='Master List'!$B$118,'Reported Performance Table'!$E1155='Master List'!$B$142)),"LUNA_Dimming","Dimming_Capability_and_Range"))</f>
        <v/>
      </c>
      <c r="M1155" s="100" t="e">
        <f>'Reported Performance Table'!#REF!</f>
        <v>#REF!</v>
      </c>
      <c r="N1155" s="100" t="e">
        <f>'Reported Performance Table'!#REF!</f>
        <v>#REF!</v>
      </c>
      <c r="O1155" s="100" t="e">
        <f>'Reported Performance Table'!#REF!</f>
        <v>#REF!</v>
      </c>
      <c r="P1155" t="str">
        <f t="shared" si="35"/>
        <v>No</v>
      </c>
    </row>
    <row r="1156" spans="1:16" x14ac:dyDescent="0.25">
      <c r="A1156" s="54">
        <v>1163</v>
      </c>
      <c r="B1156" s="55"/>
      <c r="D1156" s="21" t="e">
        <f>VLOOKUP('Reported Performance Table'!D1156,'Master List'!$B$22:$C$41,2,FALSE)</f>
        <v>#N/A</v>
      </c>
      <c r="E1156" t="e">
        <f>VLOOKUP('Reported Performance Table'!E1156,'Master List'!$B$45:$C$143,2,FALSE)</f>
        <v>#N/A</v>
      </c>
      <c r="F1156" t="e">
        <f>VLOOKUP('Reported Performance Table'!D1156,'Master List'!$B$22:$D$42,3,FALSE)</f>
        <v>#N/A</v>
      </c>
      <c r="G1156" s="92" t="e">
        <f>VLOOKUP('Reported Performance Table'!C1156,'Master List'!$B$11:$D$19,3,FALSE)</f>
        <v>#N/A</v>
      </c>
      <c r="H1156" t="e">
        <f t="shared" si="34"/>
        <v>#N/A</v>
      </c>
      <c r="I1156" t="e">
        <f>IF(VLOOKUP('Reported Performance Table'!E1156,'Master List'!$B$45:$D$143,3,FALSE)="","No",VLOOKUP('Reported Performance Table'!E1156,'Master List'!$B$45:$D$143,3,FALSE))</f>
        <v>#N/A</v>
      </c>
      <c r="J1156" s="164" t="str">
        <f>IF('Reported Performance Table'!E1156="","",
  IF('Reported Performance Table'!F1156="Yes",
   IF('Reported Performance Table'!G1156="Premium","Premium_LUNA_CCT","LUNA_CCT"),
   IF('Reported Performance Table'!C1156="Outdoor Luminaires",
    IF(OR('Reported Performance Table'!E1156="Fuel Pump Canopy Luminaires",'Reported Performance Table'!E1156="Sports Lighting"),
     IF('Reported Performance Table'!G1156="Premium","Premium_Sports_and_Fuel_Pump_CCT", "Sports_and_Fuel_Pump_CCT"),
     IF('Reported Performance Table'!G1156="Premium","Premium_Outdoor_CCT","Outdoor_CCT")),
    IF('Reported Performance Table'!G1156="Premium","Premium_CCT","Reported_CCT"))))</f>
        <v/>
      </c>
      <c r="K1156" t="str">
        <f>IF('Reported Performance Table'!E1156="","",IF(J1156="LUNA_CCT",VLOOKUP('Reported Performance Table'!E1156,'Master List'!$B$45:$E$143,4,FALSE),"Reported_BUG"))</f>
        <v/>
      </c>
      <c r="L1156" t="str">
        <f>IF('Reported Performance Table'!E1156="","",IF(AND('Reported Performance Table'!$F1156="Yes",OR('Reported Performance Table'!$E1156='Master List'!$B$45,'Reported Performance Table'!$E1156='Master List'!$B$46,'Reported Performance Table'!$E1156='Master List'!$B$47,'Reported Performance Table'!$E1156='Master List'!$B$49,'Reported Performance Table'!$E1156='Master List'!$B$51,'Reported Performance Table'!$E1156='Master List'!$B$115,'Reported Performance Table'!$E1156='Master List'!$B$118,'Reported Performance Table'!$E1156='Master List'!$B$142)),"LUNA_Dimming","Dimming_Capability_and_Range"))</f>
        <v/>
      </c>
      <c r="M1156" s="100" t="e">
        <f>'Reported Performance Table'!#REF!</f>
        <v>#REF!</v>
      </c>
      <c r="N1156" s="100" t="e">
        <f>'Reported Performance Table'!#REF!</f>
        <v>#REF!</v>
      </c>
      <c r="O1156" s="100" t="e">
        <f>'Reported Performance Table'!#REF!</f>
        <v>#REF!</v>
      </c>
      <c r="P1156" t="str">
        <f t="shared" si="35"/>
        <v>No</v>
      </c>
    </row>
    <row r="1157" spans="1:16" x14ac:dyDescent="0.25">
      <c r="A1157" s="54">
        <v>1164</v>
      </c>
      <c r="B1157" s="55"/>
      <c r="D1157" s="21" t="e">
        <f>VLOOKUP('Reported Performance Table'!D1157,'Master List'!$B$22:$C$41,2,FALSE)</f>
        <v>#N/A</v>
      </c>
      <c r="E1157" t="e">
        <f>VLOOKUP('Reported Performance Table'!E1157,'Master List'!$B$45:$C$143,2,FALSE)</f>
        <v>#N/A</v>
      </c>
      <c r="F1157" t="e">
        <f>VLOOKUP('Reported Performance Table'!D1157,'Master List'!$B$22:$D$42,3,FALSE)</f>
        <v>#N/A</v>
      </c>
      <c r="G1157" s="92" t="e">
        <f>VLOOKUP('Reported Performance Table'!C1157,'Master List'!$B$11:$D$19,3,FALSE)</f>
        <v>#N/A</v>
      </c>
      <c r="H1157" t="e">
        <f t="shared" si="34"/>
        <v>#N/A</v>
      </c>
      <c r="I1157" t="e">
        <f>IF(VLOOKUP('Reported Performance Table'!E1157,'Master List'!$B$45:$D$143,3,FALSE)="","No",VLOOKUP('Reported Performance Table'!E1157,'Master List'!$B$45:$D$143,3,FALSE))</f>
        <v>#N/A</v>
      </c>
      <c r="J1157" s="164" t="str">
        <f>IF('Reported Performance Table'!E1157="","",
  IF('Reported Performance Table'!F1157="Yes",
   IF('Reported Performance Table'!G1157="Premium","Premium_LUNA_CCT","LUNA_CCT"),
   IF('Reported Performance Table'!C1157="Outdoor Luminaires",
    IF(OR('Reported Performance Table'!E1157="Fuel Pump Canopy Luminaires",'Reported Performance Table'!E1157="Sports Lighting"),
     IF('Reported Performance Table'!G1157="Premium","Premium_Sports_and_Fuel_Pump_CCT", "Sports_and_Fuel_Pump_CCT"),
     IF('Reported Performance Table'!G1157="Premium","Premium_Outdoor_CCT","Outdoor_CCT")),
    IF('Reported Performance Table'!G1157="Premium","Premium_CCT","Reported_CCT"))))</f>
        <v/>
      </c>
      <c r="K1157" t="str">
        <f>IF('Reported Performance Table'!E1157="","",IF(J1157="LUNA_CCT",VLOOKUP('Reported Performance Table'!E1157,'Master List'!$B$45:$E$143,4,FALSE),"Reported_BUG"))</f>
        <v/>
      </c>
      <c r="L1157" t="str">
        <f>IF('Reported Performance Table'!E1157="","",IF(AND('Reported Performance Table'!$F1157="Yes",OR('Reported Performance Table'!$E1157='Master List'!$B$45,'Reported Performance Table'!$E1157='Master List'!$B$46,'Reported Performance Table'!$E1157='Master List'!$B$47,'Reported Performance Table'!$E1157='Master List'!$B$49,'Reported Performance Table'!$E1157='Master List'!$B$51,'Reported Performance Table'!$E1157='Master List'!$B$115,'Reported Performance Table'!$E1157='Master List'!$B$118,'Reported Performance Table'!$E1157='Master List'!$B$142)),"LUNA_Dimming","Dimming_Capability_and_Range"))</f>
        <v/>
      </c>
      <c r="M1157" s="100" t="e">
        <f>'Reported Performance Table'!#REF!</f>
        <v>#REF!</v>
      </c>
      <c r="N1157" s="100" t="e">
        <f>'Reported Performance Table'!#REF!</f>
        <v>#REF!</v>
      </c>
      <c r="O1157" s="100" t="e">
        <f>'Reported Performance Table'!#REF!</f>
        <v>#REF!</v>
      </c>
      <c r="P1157" t="str">
        <f t="shared" si="35"/>
        <v>No</v>
      </c>
    </row>
    <row r="1158" spans="1:16" x14ac:dyDescent="0.25">
      <c r="A1158" s="54">
        <v>1165</v>
      </c>
      <c r="B1158" s="55"/>
      <c r="D1158" s="21" t="e">
        <f>VLOOKUP('Reported Performance Table'!D1158,'Master List'!$B$22:$C$41,2,FALSE)</f>
        <v>#N/A</v>
      </c>
      <c r="E1158" t="e">
        <f>VLOOKUP('Reported Performance Table'!E1158,'Master List'!$B$45:$C$143,2,FALSE)</f>
        <v>#N/A</v>
      </c>
      <c r="F1158" t="e">
        <f>VLOOKUP('Reported Performance Table'!D1158,'Master List'!$B$22:$D$42,3,FALSE)</f>
        <v>#N/A</v>
      </c>
      <c r="G1158" s="92" t="e">
        <f>VLOOKUP('Reported Performance Table'!C1158,'Master List'!$B$11:$D$19,3,FALSE)</f>
        <v>#N/A</v>
      </c>
      <c r="H1158" t="e">
        <f t="shared" si="34"/>
        <v>#N/A</v>
      </c>
      <c r="I1158" t="e">
        <f>IF(VLOOKUP('Reported Performance Table'!E1158,'Master List'!$B$45:$D$143,3,FALSE)="","No",VLOOKUP('Reported Performance Table'!E1158,'Master List'!$B$45:$D$143,3,FALSE))</f>
        <v>#N/A</v>
      </c>
      <c r="J1158" s="164" t="str">
        <f>IF('Reported Performance Table'!E1158="","",
  IF('Reported Performance Table'!F1158="Yes",
   IF('Reported Performance Table'!G1158="Premium","Premium_LUNA_CCT","LUNA_CCT"),
   IF('Reported Performance Table'!C1158="Outdoor Luminaires",
    IF(OR('Reported Performance Table'!E1158="Fuel Pump Canopy Luminaires",'Reported Performance Table'!E1158="Sports Lighting"),
     IF('Reported Performance Table'!G1158="Premium","Premium_Sports_and_Fuel_Pump_CCT", "Sports_and_Fuel_Pump_CCT"),
     IF('Reported Performance Table'!G1158="Premium","Premium_Outdoor_CCT","Outdoor_CCT")),
    IF('Reported Performance Table'!G1158="Premium","Premium_CCT","Reported_CCT"))))</f>
        <v/>
      </c>
      <c r="K1158" t="str">
        <f>IF('Reported Performance Table'!E1158="","",IF(J1158="LUNA_CCT",VLOOKUP('Reported Performance Table'!E1158,'Master List'!$B$45:$E$143,4,FALSE),"Reported_BUG"))</f>
        <v/>
      </c>
      <c r="L1158" t="str">
        <f>IF('Reported Performance Table'!E1158="","",IF(AND('Reported Performance Table'!$F1158="Yes",OR('Reported Performance Table'!$E1158='Master List'!$B$45,'Reported Performance Table'!$E1158='Master List'!$B$46,'Reported Performance Table'!$E1158='Master List'!$B$47,'Reported Performance Table'!$E1158='Master List'!$B$49,'Reported Performance Table'!$E1158='Master List'!$B$51,'Reported Performance Table'!$E1158='Master List'!$B$115,'Reported Performance Table'!$E1158='Master List'!$B$118,'Reported Performance Table'!$E1158='Master List'!$B$142)),"LUNA_Dimming","Dimming_Capability_and_Range"))</f>
        <v/>
      </c>
      <c r="M1158" s="100" t="e">
        <f>'Reported Performance Table'!#REF!</f>
        <v>#REF!</v>
      </c>
      <c r="N1158" s="100" t="e">
        <f>'Reported Performance Table'!#REF!</f>
        <v>#REF!</v>
      </c>
      <c r="O1158" s="100" t="e">
        <f>'Reported Performance Table'!#REF!</f>
        <v>#REF!</v>
      </c>
      <c r="P1158" t="str">
        <f t="shared" si="35"/>
        <v>No</v>
      </c>
    </row>
    <row r="1159" spans="1:16" x14ac:dyDescent="0.25">
      <c r="A1159" s="54">
        <v>1166</v>
      </c>
      <c r="B1159" s="55"/>
      <c r="D1159" s="21" t="e">
        <f>VLOOKUP('Reported Performance Table'!D1159,'Master List'!$B$22:$C$41,2,FALSE)</f>
        <v>#N/A</v>
      </c>
      <c r="E1159" t="e">
        <f>VLOOKUP('Reported Performance Table'!E1159,'Master List'!$B$45:$C$143,2,FALSE)</f>
        <v>#N/A</v>
      </c>
      <c r="F1159" t="e">
        <f>VLOOKUP('Reported Performance Table'!D1159,'Master List'!$B$22:$D$42,3,FALSE)</f>
        <v>#N/A</v>
      </c>
      <c r="G1159" s="92" t="e">
        <f>VLOOKUP('Reported Performance Table'!C1159,'Master List'!$B$11:$D$19,3,FALSE)</f>
        <v>#N/A</v>
      </c>
      <c r="H1159" t="e">
        <f t="shared" si="34"/>
        <v>#N/A</v>
      </c>
      <c r="I1159" t="e">
        <f>IF(VLOOKUP('Reported Performance Table'!E1159,'Master List'!$B$45:$D$143,3,FALSE)="","No",VLOOKUP('Reported Performance Table'!E1159,'Master List'!$B$45:$D$143,3,FALSE))</f>
        <v>#N/A</v>
      </c>
      <c r="J1159" s="164" t="str">
        <f>IF('Reported Performance Table'!E1159="","",
  IF('Reported Performance Table'!F1159="Yes",
   IF('Reported Performance Table'!G1159="Premium","Premium_LUNA_CCT","LUNA_CCT"),
   IF('Reported Performance Table'!C1159="Outdoor Luminaires",
    IF(OR('Reported Performance Table'!E1159="Fuel Pump Canopy Luminaires",'Reported Performance Table'!E1159="Sports Lighting"),
     IF('Reported Performance Table'!G1159="Premium","Premium_Sports_and_Fuel_Pump_CCT", "Sports_and_Fuel_Pump_CCT"),
     IF('Reported Performance Table'!G1159="Premium","Premium_Outdoor_CCT","Outdoor_CCT")),
    IF('Reported Performance Table'!G1159="Premium","Premium_CCT","Reported_CCT"))))</f>
        <v/>
      </c>
      <c r="K1159" t="str">
        <f>IF('Reported Performance Table'!E1159="","",IF(J1159="LUNA_CCT",VLOOKUP('Reported Performance Table'!E1159,'Master List'!$B$45:$E$143,4,FALSE),"Reported_BUG"))</f>
        <v/>
      </c>
      <c r="L1159" t="str">
        <f>IF('Reported Performance Table'!E1159="","",IF(AND('Reported Performance Table'!$F1159="Yes",OR('Reported Performance Table'!$E1159='Master List'!$B$45,'Reported Performance Table'!$E1159='Master List'!$B$46,'Reported Performance Table'!$E1159='Master List'!$B$47,'Reported Performance Table'!$E1159='Master List'!$B$49,'Reported Performance Table'!$E1159='Master List'!$B$51,'Reported Performance Table'!$E1159='Master List'!$B$115,'Reported Performance Table'!$E1159='Master List'!$B$118,'Reported Performance Table'!$E1159='Master List'!$B$142)),"LUNA_Dimming","Dimming_Capability_and_Range"))</f>
        <v/>
      </c>
      <c r="M1159" s="100" t="e">
        <f>'Reported Performance Table'!#REF!</f>
        <v>#REF!</v>
      </c>
      <c r="N1159" s="100" t="e">
        <f>'Reported Performance Table'!#REF!</f>
        <v>#REF!</v>
      </c>
      <c r="O1159" s="100" t="e">
        <f>'Reported Performance Table'!#REF!</f>
        <v>#REF!</v>
      </c>
      <c r="P1159" t="str">
        <f t="shared" si="35"/>
        <v>No</v>
      </c>
    </row>
    <row r="1160" spans="1:16" x14ac:dyDescent="0.25">
      <c r="A1160" s="54">
        <v>1167</v>
      </c>
      <c r="B1160" s="55"/>
      <c r="D1160" s="21" t="e">
        <f>VLOOKUP('Reported Performance Table'!D1160,'Master List'!$B$22:$C$41,2,FALSE)</f>
        <v>#N/A</v>
      </c>
      <c r="E1160" t="e">
        <f>VLOOKUP('Reported Performance Table'!E1160,'Master List'!$B$45:$C$143,2,FALSE)</f>
        <v>#N/A</v>
      </c>
      <c r="F1160" t="e">
        <f>VLOOKUP('Reported Performance Table'!D1160,'Master List'!$B$22:$D$42,3,FALSE)</f>
        <v>#N/A</v>
      </c>
      <c r="G1160" s="92" t="e">
        <f>VLOOKUP('Reported Performance Table'!C1160,'Master List'!$B$11:$D$19,3,FALSE)</f>
        <v>#N/A</v>
      </c>
      <c r="H1160" t="e">
        <f t="shared" si="34"/>
        <v>#N/A</v>
      </c>
      <c r="I1160" t="e">
        <f>IF(VLOOKUP('Reported Performance Table'!E1160,'Master List'!$B$45:$D$143,3,FALSE)="","No",VLOOKUP('Reported Performance Table'!E1160,'Master List'!$B$45:$D$143,3,FALSE))</f>
        <v>#N/A</v>
      </c>
      <c r="J1160" s="164" t="str">
        <f>IF('Reported Performance Table'!E1160="","",
  IF('Reported Performance Table'!F1160="Yes",
   IF('Reported Performance Table'!G1160="Premium","Premium_LUNA_CCT","LUNA_CCT"),
   IF('Reported Performance Table'!C1160="Outdoor Luminaires",
    IF(OR('Reported Performance Table'!E1160="Fuel Pump Canopy Luminaires",'Reported Performance Table'!E1160="Sports Lighting"),
     IF('Reported Performance Table'!G1160="Premium","Premium_Sports_and_Fuel_Pump_CCT", "Sports_and_Fuel_Pump_CCT"),
     IF('Reported Performance Table'!G1160="Premium","Premium_Outdoor_CCT","Outdoor_CCT")),
    IF('Reported Performance Table'!G1160="Premium","Premium_CCT","Reported_CCT"))))</f>
        <v/>
      </c>
      <c r="K1160" t="str">
        <f>IF('Reported Performance Table'!E1160="","",IF(J1160="LUNA_CCT",VLOOKUP('Reported Performance Table'!E1160,'Master List'!$B$45:$E$143,4,FALSE),"Reported_BUG"))</f>
        <v/>
      </c>
      <c r="L1160" t="str">
        <f>IF('Reported Performance Table'!E1160="","",IF(AND('Reported Performance Table'!$F1160="Yes",OR('Reported Performance Table'!$E1160='Master List'!$B$45,'Reported Performance Table'!$E1160='Master List'!$B$46,'Reported Performance Table'!$E1160='Master List'!$B$47,'Reported Performance Table'!$E1160='Master List'!$B$49,'Reported Performance Table'!$E1160='Master List'!$B$51,'Reported Performance Table'!$E1160='Master List'!$B$115,'Reported Performance Table'!$E1160='Master List'!$B$118,'Reported Performance Table'!$E1160='Master List'!$B$142)),"LUNA_Dimming","Dimming_Capability_and_Range"))</f>
        <v/>
      </c>
      <c r="M1160" s="100" t="e">
        <f>'Reported Performance Table'!#REF!</f>
        <v>#REF!</v>
      </c>
      <c r="N1160" s="100" t="e">
        <f>'Reported Performance Table'!#REF!</f>
        <v>#REF!</v>
      </c>
      <c r="O1160" s="100" t="e">
        <f>'Reported Performance Table'!#REF!</f>
        <v>#REF!</v>
      </c>
      <c r="P1160" t="str">
        <f t="shared" si="35"/>
        <v>No</v>
      </c>
    </row>
    <row r="1161" spans="1:16" x14ac:dyDescent="0.25">
      <c r="A1161" s="54">
        <v>1168</v>
      </c>
      <c r="B1161" s="55"/>
      <c r="D1161" s="21" t="e">
        <f>VLOOKUP('Reported Performance Table'!D1161,'Master List'!$B$22:$C$41,2,FALSE)</f>
        <v>#N/A</v>
      </c>
      <c r="E1161" t="e">
        <f>VLOOKUP('Reported Performance Table'!E1161,'Master List'!$B$45:$C$143,2,FALSE)</f>
        <v>#N/A</v>
      </c>
      <c r="F1161" t="e">
        <f>VLOOKUP('Reported Performance Table'!D1161,'Master List'!$B$22:$D$42,3,FALSE)</f>
        <v>#N/A</v>
      </c>
      <c r="G1161" s="92" t="e">
        <f>VLOOKUP('Reported Performance Table'!C1161,'Master List'!$B$11:$D$19,3,FALSE)</f>
        <v>#N/A</v>
      </c>
      <c r="H1161" t="e">
        <f t="shared" si="34"/>
        <v>#N/A</v>
      </c>
      <c r="I1161" t="e">
        <f>IF(VLOOKUP('Reported Performance Table'!E1161,'Master List'!$B$45:$D$143,3,FALSE)="","No",VLOOKUP('Reported Performance Table'!E1161,'Master List'!$B$45:$D$143,3,FALSE))</f>
        <v>#N/A</v>
      </c>
      <c r="J1161" s="164" t="str">
        <f>IF('Reported Performance Table'!E1161="","",
  IF('Reported Performance Table'!F1161="Yes",
   IF('Reported Performance Table'!G1161="Premium","Premium_LUNA_CCT","LUNA_CCT"),
   IF('Reported Performance Table'!C1161="Outdoor Luminaires",
    IF(OR('Reported Performance Table'!E1161="Fuel Pump Canopy Luminaires",'Reported Performance Table'!E1161="Sports Lighting"),
     IF('Reported Performance Table'!G1161="Premium","Premium_Sports_and_Fuel_Pump_CCT", "Sports_and_Fuel_Pump_CCT"),
     IF('Reported Performance Table'!G1161="Premium","Premium_Outdoor_CCT","Outdoor_CCT")),
    IF('Reported Performance Table'!G1161="Premium","Premium_CCT","Reported_CCT"))))</f>
        <v/>
      </c>
      <c r="K1161" t="str">
        <f>IF('Reported Performance Table'!E1161="","",IF(J1161="LUNA_CCT",VLOOKUP('Reported Performance Table'!E1161,'Master List'!$B$45:$E$143,4,FALSE),"Reported_BUG"))</f>
        <v/>
      </c>
      <c r="L1161" t="str">
        <f>IF('Reported Performance Table'!E1161="","",IF(AND('Reported Performance Table'!$F1161="Yes",OR('Reported Performance Table'!$E1161='Master List'!$B$45,'Reported Performance Table'!$E1161='Master List'!$B$46,'Reported Performance Table'!$E1161='Master List'!$B$47,'Reported Performance Table'!$E1161='Master List'!$B$49,'Reported Performance Table'!$E1161='Master List'!$B$51,'Reported Performance Table'!$E1161='Master List'!$B$115,'Reported Performance Table'!$E1161='Master List'!$B$118,'Reported Performance Table'!$E1161='Master List'!$B$142)),"LUNA_Dimming","Dimming_Capability_and_Range"))</f>
        <v/>
      </c>
      <c r="M1161" s="100" t="e">
        <f>'Reported Performance Table'!#REF!</f>
        <v>#REF!</v>
      </c>
      <c r="N1161" s="100" t="e">
        <f>'Reported Performance Table'!#REF!</f>
        <v>#REF!</v>
      </c>
      <c r="O1161" s="100" t="e">
        <f>'Reported Performance Table'!#REF!</f>
        <v>#REF!</v>
      </c>
      <c r="P1161" t="str">
        <f t="shared" si="35"/>
        <v>No</v>
      </c>
    </row>
    <row r="1162" spans="1:16" x14ac:dyDescent="0.25">
      <c r="A1162" s="54">
        <v>1169</v>
      </c>
      <c r="B1162" s="55"/>
      <c r="D1162" s="21" t="e">
        <f>VLOOKUP('Reported Performance Table'!D1162,'Master List'!$B$22:$C$41,2,FALSE)</f>
        <v>#N/A</v>
      </c>
      <c r="E1162" t="e">
        <f>VLOOKUP('Reported Performance Table'!E1162,'Master List'!$B$45:$C$143,2,FALSE)</f>
        <v>#N/A</v>
      </c>
      <c r="F1162" t="e">
        <f>VLOOKUP('Reported Performance Table'!D1162,'Master List'!$B$22:$D$42,3,FALSE)</f>
        <v>#N/A</v>
      </c>
      <c r="G1162" s="92" t="e">
        <f>VLOOKUP('Reported Performance Table'!C1162,'Master List'!$B$11:$D$19,3,FALSE)</f>
        <v>#N/A</v>
      </c>
      <c r="H1162" t="e">
        <f t="shared" si="34"/>
        <v>#N/A</v>
      </c>
      <c r="I1162" t="e">
        <f>IF(VLOOKUP('Reported Performance Table'!E1162,'Master List'!$B$45:$D$143,3,FALSE)="","No",VLOOKUP('Reported Performance Table'!E1162,'Master List'!$B$45:$D$143,3,FALSE))</f>
        <v>#N/A</v>
      </c>
      <c r="J1162" s="164" t="str">
        <f>IF('Reported Performance Table'!E1162="","",
  IF('Reported Performance Table'!F1162="Yes",
   IF('Reported Performance Table'!G1162="Premium","Premium_LUNA_CCT","LUNA_CCT"),
   IF('Reported Performance Table'!C1162="Outdoor Luminaires",
    IF(OR('Reported Performance Table'!E1162="Fuel Pump Canopy Luminaires",'Reported Performance Table'!E1162="Sports Lighting"),
     IF('Reported Performance Table'!G1162="Premium","Premium_Sports_and_Fuel_Pump_CCT", "Sports_and_Fuel_Pump_CCT"),
     IF('Reported Performance Table'!G1162="Premium","Premium_Outdoor_CCT","Outdoor_CCT")),
    IF('Reported Performance Table'!G1162="Premium","Premium_CCT","Reported_CCT"))))</f>
        <v/>
      </c>
      <c r="K1162" t="str">
        <f>IF('Reported Performance Table'!E1162="","",IF(J1162="LUNA_CCT",VLOOKUP('Reported Performance Table'!E1162,'Master List'!$B$45:$E$143,4,FALSE),"Reported_BUG"))</f>
        <v/>
      </c>
      <c r="L1162" t="str">
        <f>IF('Reported Performance Table'!E1162="","",IF(AND('Reported Performance Table'!$F1162="Yes",OR('Reported Performance Table'!$E1162='Master List'!$B$45,'Reported Performance Table'!$E1162='Master List'!$B$46,'Reported Performance Table'!$E1162='Master List'!$B$47,'Reported Performance Table'!$E1162='Master List'!$B$49,'Reported Performance Table'!$E1162='Master List'!$B$51,'Reported Performance Table'!$E1162='Master List'!$B$115,'Reported Performance Table'!$E1162='Master List'!$B$118,'Reported Performance Table'!$E1162='Master List'!$B$142)),"LUNA_Dimming","Dimming_Capability_and_Range"))</f>
        <v/>
      </c>
      <c r="M1162" s="100" t="e">
        <f>'Reported Performance Table'!#REF!</f>
        <v>#REF!</v>
      </c>
      <c r="N1162" s="100" t="e">
        <f>'Reported Performance Table'!#REF!</f>
        <v>#REF!</v>
      </c>
      <c r="O1162" s="100" t="e">
        <f>'Reported Performance Table'!#REF!</f>
        <v>#REF!</v>
      </c>
      <c r="P1162" t="str">
        <f t="shared" si="35"/>
        <v>No</v>
      </c>
    </row>
    <row r="1163" spans="1:16" x14ac:dyDescent="0.25">
      <c r="A1163" s="54">
        <v>1170</v>
      </c>
      <c r="B1163" s="55"/>
      <c r="D1163" s="21" t="e">
        <f>VLOOKUP('Reported Performance Table'!D1163,'Master List'!$B$22:$C$41,2,FALSE)</f>
        <v>#N/A</v>
      </c>
      <c r="E1163" t="e">
        <f>VLOOKUP('Reported Performance Table'!E1163,'Master List'!$B$45:$C$143,2,FALSE)</f>
        <v>#N/A</v>
      </c>
      <c r="F1163" t="e">
        <f>VLOOKUP('Reported Performance Table'!D1163,'Master List'!$B$22:$D$42,3,FALSE)</f>
        <v>#N/A</v>
      </c>
      <c r="G1163" s="92" t="e">
        <f>VLOOKUP('Reported Performance Table'!C1163,'Master List'!$B$11:$D$19,3,FALSE)</f>
        <v>#N/A</v>
      </c>
      <c r="H1163" t="e">
        <f t="shared" ref="H1163:H1226" si="36">CONCATENATE(F1163,G1163)</f>
        <v>#N/A</v>
      </c>
      <c r="I1163" t="e">
        <f>IF(VLOOKUP('Reported Performance Table'!E1163,'Master List'!$B$45:$D$143,3,FALSE)="","No",VLOOKUP('Reported Performance Table'!E1163,'Master List'!$B$45:$D$143,3,FALSE))</f>
        <v>#N/A</v>
      </c>
      <c r="J1163" s="164" t="str">
        <f>IF('Reported Performance Table'!E1163="","",
  IF('Reported Performance Table'!F1163="Yes",
   IF('Reported Performance Table'!G1163="Premium","Premium_LUNA_CCT","LUNA_CCT"),
   IF('Reported Performance Table'!C1163="Outdoor Luminaires",
    IF(OR('Reported Performance Table'!E1163="Fuel Pump Canopy Luminaires",'Reported Performance Table'!E1163="Sports Lighting"),
     IF('Reported Performance Table'!G1163="Premium","Premium_Sports_and_Fuel_Pump_CCT", "Sports_and_Fuel_Pump_CCT"),
     IF('Reported Performance Table'!G1163="Premium","Premium_Outdoor_CCT","Outdoor_CCT")),
    IF('Reported Performance Table'!G1163="Premium","Premium_CCT","Reported_CCT"))))</f>
        <v/>
      </c>
      <c r="K1163" t="str">
        <f>IF('Reported Performance Table'!E1163="","",IF(J1163="LUNA_CCT",VLOOKUP('Reported Performance Table'!E1163,'Master List'!$B$45:$E$143,4,FALSE),"Reported_BUG"))</f>
        <v/>
      </c>
      <c r="L1163" t="str">
        <f>IF('Reported Performance Table'!E1163="","",IF(AND('Reported Performance Table'!$F1163="Yes",OR('Reported Performance Table'!$E1163='Master List'!$B$45,'Reported Performance Table'!$E1163='Master List'!$B$46,'Reported Performance Table'!$E1163='Master List'!$B$47,'Reported Performance Table'!$E1163='Master List'!$B$49,'Reported Performance Table'!$E1163='Master List'!$B$51,'Reported Performance Table'!$E1163='Master List'!$B$115,'Reported Performance Table'!$E1163='Master List'!$B$118,'Reported Performance Table'!$E1163='Master List'!$B$142)),"LUNA_Dimming","Dimming_Capability_and_Range"))</f>
        <v/>
      </c>
      <c r="M1163" s="100" t="e">
        <f>'Reported Performance Table'!#REF!</f>
        <v>#REF!</v>
      </c>
      <c r="N1163" s="100" t="e">
        <f>'Reported Performance Table'!#REF!</f>
        <v>#REF!</v>
      </c>
      <c r="O1163" s="100" t="e">
        <f>'Reported Performance Table'!#REF!</f>
        <v>#REF!</v>
      </c>
      <c r="P1163" t="str">
        <f t="shared" si="35"/>
        <v>No</v>
      </c>
    </row>
    <row r="1164" spans="1:16" x14ac:dyDescent="0.25">
      <c r="A1164" s="54">
        <v>1171</v>
      </c>
      <c r="B1164" s="55"/>
      <c r="D1164" s="21" t="e">
        <f>VLOOKUP('Reported Performance Table'!D1164,'Master List'!$B$22:$C$41,2,FALSE)</f>
        <v>#N/A</v>
      </c>
      <c r="E1164" t="e">
        <f>VLOOKUP('Reported Performance Table'!E1164,'Master List'!$B$45:$C$143,2,FALSE)</f>
        <v>#N/A</v>
      </c>
      <c r="F1164" t="e">
        <f>VLOOKUP('Reported Performance Table'!D1164,'Master List'!$B$22:$D$42,3,FALSE)</f>
        <v>#N/A</v>
      </c>
      <c r="G1164" s="92" t="e">
        <f>VLOOKUP('Reported Performance Table'!C1164,'Master List'!$B$11:$D$19,3,FALSE)</f>
        <v>#N/A</v>
      </c>
      <c r="H1164" t="e">
        <f t="shared" si="36"/>
        <v>#N/A</v>
      </c>
      <c r="I1164" t="e">
        <f>IF(VLOOKUP('Reported Performance Table'!E1164,'Master List'!$B$45:$D$143,3,FALSE)="","No",VLOOKUP('Reported Performance Table'!E1164,'Master List'!$B$45:$D$143,3,FALSE))</f>
        <v>#N/A</v>
      </c>
      <c r="J1164" s="164" t="str">
        <f>IF('Reported Performance Table'!E1164="","",
  IF('Reported Performance Table'!F1164="Yes",
   IF('Reported Performance Table'!G1164="Premium","Premium_LUNA_CCT","LUNA_CCT"),
   IF('Reported Performance Table'!C1164="Outdoor Luminaires",
    IF(OR('Reported Performance Table'!E1164="Fuel Pump Canopy Luminaires",'Reported Performance Table'!E1164="Sports Lighting"),
     IF('Reported Performance Table'!G1164="Premium","Premium_Sports_and_Fuel_Pump_CCT", "Sports_and_Fuel_Pump_CCT"),
     IF('Reported Performance Table'!G1164="Premium","Premium_Outdoor_CCT","Outdoor_CCT")),
    IF('Reported Performance Table'!G1164="Premium","Premium_CCT","Reported_CCT"))))</f>
        <v/>
      </c>
      <c r="K1164" t="str">
        <f>IF('Reported Performance Table'!E1164="","",IF(J1164="LUNA_CCT",VLOOKUP('Reported Performance Table'!E1164,'Master List'!$B$45:$E$143,4,FALSE),"Reported_BUG"))</f>
        <v/>
      </c>
      <c r="L1164" t="str">
        <f>IF('Reported Performance Table'!E1164="","",IF(AND('Reported Performance Table'!$F1164="Yes",OR('Reported Performance Table'!$E1164='Master List'!$B$45,'Reported Performance Table'!$E1164='Master List'!$B$46,'Reported Performance Table'!$E1164='Master List'!$B$47,'Reported Performance Table'!$E1164='Master List'!$B$49,'Reported Performance Table'!$E1164='Master List'!$B$51,'Reported Performance Table'!$E1164='Master List'!$B$115,'Reported Performance Table'!$E1164='Master List'!$B$118,'Reported Performance Table'!$E1164='Master List'!$B$142)),"LUNA_Dimming","Dimming_Capability_and_Range"))</f>
        <v/>
      </c>
      <c r="M1164" s="100" t="e">
        <f>'Reported Performance Table'!#REF!</f>
        <v>#REF!</v>
      </c>
      <c r="N1164" s="100" t="e">
        <f>'Reported Performance Table'!#REF!</f>
        <v>#REF!</v>
      </c>
      <c r="O1164" s="100" t="e">
        <f>'Reported Performance Table'!#REF!</f>
        <v>#REF!</v>
      </c>
      <c r="P1164" t="str">
        <f t="shared" ref="P1164:P1227" si="37">IF(COUNTIF(M1164:O1164,"Yes")=3,"Yes","No")</f>
        <v>No</v>
      </c>
    </row>
    <row r="1165" spans="1:16" x14ac:dyDescent="0.25">
      <c r="A1165" s="54">
        <v>1172</v>
      </c>
      <c r="B1165" s="55"/>
      <c r="D1165" s="21" t="e">
        <f>VLOOKUP('Reported Performance Table'!D1165,'Master List'!$B$22:$C$41,2,FALSE)</f>
        <v>#N/A</v>
      </c>
      <c r="E1165" t="e">
        <f>VLOOKUP('Reported Performance Table'!E1165,'Master List'!$B$45:$C$143,2,FALSE)</f>
        <v>#N/A</v>
      </c>
      <c r="F1165" t="e">
        <f>VLOOKUP('Reported Performance Table'!D1165,'Master List'!$B$22:$D$42,3,FALSE)</f>
        <v>#N/A</v>
      </c>
      <c r="G1165" s="92" t="e">
        <f>VLOOKUP('Reported Performance Table'!C1165,'Master List'!$B$11:$D$19,3,FALSE)</f>
        <v>#N/A</v>
      </c>
      <c r="H1165" t="e">
        <f t="shared" si="36"/>
        <v>#N/A</v>
      </c>
      <c r="I1165" t="e">
        <f>IF(VLOOKUP('Reported Performance Table'!E1165,'Master List'!$B$45:$D$143,3,FALSE)="","No",VLOOKUP('Reported Performance Table'!E1165,'Master List'!$B$45:$D$143,3,FALSE))</f>
        <v>#N/A</v>
      </c>
      <c r="J1165" s="164" t="str">
        <f>IF('Reported Performance Table'!E1165="","",
  IF('Reported Performance Table'!F1165="Yes",
   IF('Reported Performance Table'!G1165="Premium","Premium_LUNA_CCT","LUNA_CCT"),
   IF('Reported Performance Table'!C1165="Outdoor Luminaires",
    IF(OR('Reported Performance Table'!E1165="Fuel Pump Canopy Luminaires",'Reported Performance Table'!E1165="Sports Lighting"),
     IF('Reported Performance Table'!G1165="Premium","Premium_Sports_and_Fuel_Pump_CCT", "Sports_and_Fuel_Pump_CCT"),
     IF('Reported Performance Table'!G1165="Premium","Premium_Outdoor_CCT","Outdoor_CCT")),
    IF('Reported Performance Table'!G1165="Premium","Premium_CCT","Reported_CCT"))))</f>
        <v/>
      </c>
      <c r="K1165" t="str">
        <f>IF('Reported Performance Table'!E1165="","",IF(J1165="LUNA_CCT",VLOOKUP('Reported Performance Table'!E1165,'Master List'!$B$45:$E$143,4,FALSE),"Reported_BUG"))</f>
        <v/>
      </c>
      <c r="L1165" t="str">
        <f>IF('Reported Performance Table'!E1165="","",IF(AND('Reported Performance Table'!$F1165="Yes",OR('Reported Performance Table'!$E1165='Master List'!$B$45,'Reported Performance Table'!$E1165='Master List'!$B$46,'Reported Performance Table'!$E1165='Master List'!$B$47,'Reported Performance Table'!$E1165='Master List'!$B$49,'Reported Performance Table'!$E1165='Master List'!$B$51,'Reported Performance Table'!$E1165='Master List'!$B$115,'Reported Performance Table'!$E1165='Master List'!$B$118,'Reported Performance Table'!$E1165='Master List'!$B$142)),"LUNA_Dimming","Dimming_Capability_and_Range"))</f>
        <v/>
      </c>
      <c r="M1165" s="100" t="e">
        <f>'Reported Performance Table'!#REF!</f>
        <v>#REF!</v>
      </c>
      <c r="N1165" s="100" t="e">
        <f>'Reported Performance Table'!#REF!</f>
        <v>#REF!</v>
      </c>
      <c r="O1165" s="100" t="e">
        <f>'Reported Performance Table'!#REF!</f>
        <v>#REF!</v>
      </c>
      <c r="P1165" t="str">
        <f t="shared" si="37"/>
        <v>No</v>
      </c>
    </row>
    <row r="1166" spans="1:16" x14ac:dyDescent="0.25">
      <c r="A1166" s="54">
        <v>1173</v>
      </c>
      <c r="B1166" s="55"/>
      <c r="D1166" s="21" t="e">
        <f>VLOOKUP('Reported Performance Table'!D1166,'Master List'!$B$22:$C$41,2,FALSE)</f>
        <v>#N/A</v>
      </c>
      <c r="E1166" t="e">
        <f>VLOOKUP('Reported Performance Table'!E1166,'Master List'!$B$45:$C$143,2,FALSE)</f>
        <v>#N/A</v>
      </c>
      <c r="F1166" t="e">
        <f>VLOOKUP('Reported Performance Table'!D1166,'Master List'!$B$22:$D$42,3,FALSE)</f>
        <v>#N/A</v>
      </c>
      <c r="G1166" s="92" t="e">
        <f>VLOOKUP('Reported Performance Table'!C1166,'Master List'!$B$11:$D$19,3,FALSE)</f>
        <v>#N/A</v>
      </c>
      <c r="H1166" t="e">
        <f t="shared" si="36"/>
        <v>#N/A</v>
      </c>
      <c r="I1166" t="e">
        <f>IF(VLOOKUP('Reported Performance Table'!E1166,'Master List'!$B$45:$D$143,3,FALSE)="","No",VLOOKUP('Reported Performance Table'!E1166,'Master List'!$B$45:$D$143,3,FALSE))</f>
        <v>#N/A</v>
      </c>
      <c r="J1166" s="164" t="str">
        <f>IF('Reported Performance Table'!E1166="","",
  IF('Reported Performance Table'!F1166="Yes",
   IF('Reported Performance Table'!G1166="Premium","Premium_LUNA_CCT","LUNA_CCT"),
   IF('Reported Performance Table'!C1166="Outdoor Luminaires",
    IF(OR('Reported Performance Table'!E1166="Fuel Pump Canopy Luminaires",'Reported Performance Table'!E1166="Sports Lighting"),
     IF('Reported Performance Table'!G1166="Premium","Premium_Sports_and_Fuel_Pump_CCT", "Sports_and_Fuel_Pump_CCT"),
     IF('Reported Performance Table'!G1166="Premium","Premium_Outdoor_CCT","Outdoor_CCT")),
    IF('Reported Performance Table'!G1166="Premium","Premium_CCT","Reported_CCT"))))</f>
        <v/>
      </c>
      <c r="K1166" t="str">
        <f>IF('Reported Performance Table'!E1166="","",IF(J1166="LUNA_CCT",VLOOKUP('Reported Performance Table'!E1166,'Master List'!$B$45:$E$143,4,FALSE),"Reported_BUG"))</f>
        <v/>
      </c>
      <c r="L1166" t="str">
        <f>IF('Reported Performance Table'!E1166="","",IF(AND('Reported Performance Table'!$F1166="Yes",OR('Reported Performance Table'!$E1166='Master List'!$B$45,'Reported Performance Table'!$E1166='Master List'!$B$46,'Reported Performance Table'!$E1166='Master List'!$B$47,'Reported Performance Table'!$E1166='Master List'!$B$49,'Reported Performance Table'!$E1166='Master List'!$B$51,'Reported Performance Table'!$E1166='Master List'!$B$115,'Reported Performance Table'!$E1166='Master List'!$B$118,'Reported Performance Table'!$E1166='Master List'!$B$142)),"LUNA_Dimming","Dimming_Capability_and_Range"))</f>
        <v/>
      </c>
      <c r="M1166" s="100" t="e">
        <f>'Reported Performance Table'!#REF!</f>
        <v>#REF!</v>
      </c>
      <c r="N1166" s="100" t="e">
        <f>'Reported Performance Table'!#REF!</f>
        <v>#REF!</v>
      </c>
      <c r="O1166" s="100" t="e">
        <f>'Reported Performance Table'!#REF!</f>
        <v>#REF!</v>
      </c>
      <c r="P1166" t="str">
        <f t="shared" si="37"/>
        <v>No</v>
      </c>
    </row>
    <row r="1167" spans="1:16" x14ac:dyDescent="0.25">
      <c r="A1167" s="54">
        <v>1174</v>
      </c>
      <c r="B1167" s="55"/>
      <c r="D1167" s="21" t="e">
        <f>VLOOKUP('Reported Performance Table'!D1167,'Master List'!$B$22:$C$41,2,FALSE)</f>
        <v>#N/A</v>
      </c>
      <c r="E1167" t="e">
        <f>VLOOKUP('Reported Performance Table'!E1167,'Master List'!$B$45:$C$143,2,FALSE)</f>
        <v>#N/A</v>
      </c>
      <c r="F1167" t="e">
        <f>VLOOKUP('Reported Performance Table'!D1167,'Master List'!$B$22:$D$42,3,FALSE)</f>
        <v>#N/A</v>
      </c>
      <c r="G1167" s="92" t="e">
        <f>VLOOKUP('Reported Performance Table'!C1167,'Master List'!$B$11:$D$19,3,FALSE)</f>
        <v>#N/A</v>
      </c>
      <c r="H1167" t="e">
        <f t="shared" si="36"/>
        <v>#N/A</v>
      </c>
      <c r="I1167" t="e">
        <f>IF(VLOOKUP('Reported Performance Table'!E1167,'Master List'!$B$45:$D$143,3,FALSE)="","No",VLOOKUP('Reported Performance Table'!E1167,'Master List'!$B$45:$D$143,3,FALSE))</f>
        <v>#N/A</v>
      </c>
      <c r="J1167" s="164" t="str">
        <f>IF('Reported Performance Table'!E1167="","",
  IF('Reported Performance Table'!F1167="Yes",
   IF('Reported Performance Table'!G1167="Premium","Premium_LUNA_CCT","LUNA_CCT"),
   IF('Reported Performance Table'!C1167="Outdoor Luminaires",
    IF(OR('Reported Performance Table'!E1167="Fuel Pump Canopy Luminaires",'Reported Performance Table'!E1167="Sports Lighting"),
     IF('Reported Performance Table'!G1167="Premium","Premium_Sports_and_Fuel_Pump_CCT", "Sports_and_Fuel_Pump_CCT"),
     IF('Reported Performance Table'!G1167="Premium","Premium_Outdoor_CCT","Outdoor_CCT")),
    IF('Reported Performance Table'!G1167="Premium","Premium_CCT","Reported_CCT"))))</f>
        <v/>
      </c>
      <c r="K1167" t="str">
        <f>IF('Reported Performance Table'!E1167="","",IF(J1167="LUNA_CCT",VLOOKUP('Reported Performance Table'!E1167,'Master List'!$B$45:$E$143,4,FALSE),"Reported_BUG"))</f>
        <v/>
      </c>
      <c r="L1167" t="str">
        <f>IF('Reported Performance Table'!E1167="","",IF(AND('Reported Performance Table'!$F1167="Yes",OR('Reported Performance Table'!$E1167='Master List'!$B$45,'Reported Performance Table'!$E1167='Master List'!$B$46,'Reported Performance Table'!$E1167='Master List'!$B$47,'Reported Performance Table'!$E1167='Master List'!$B$49,'Reported Performance Table'!$E1167='Master List'!$B$51,'Reported Performance Table'!$E1167='Master List'!$B$115,'Reported Performance Table'!$E1167='Master List'!$B$118,'Reported Performance Table'!$E1167='Master List'!$B$142)),"LUNA_Dimming","Dimming_Capability_and_Range"))</f>
        <v/>
      </c>
      <c r="M1167" s="100" t="e">
        <f>'Reported Performance Table'!#REF!</f>
        <v>#REF!</v>
      </c>
      <c r="N1167" s="100" t="e">
        <f>'Reported Performance Table'!#REF!</f>
        <v>#REF!</v>
      </c>
      <c r="O1167" s="100" t="e">
        <f>'Reported Performance Table'!#REF!</f>
        <v>#REF!</v>
      </c>
      <c r="P1167" t="str">
        <f t="shared" si="37"/>
        <v>No</v>
      </c>
    </row>
    <row r="1168" spans="1:16" x14ac:dyDescent="0.25">
      <c r="A1168" s="54">
        <v>1175</v>
      </c>
      <c r="B1168" s="55"/>
      <c r="D1168" s="21" t="e">
        <f>VLOOKUP('Reported Performance Table'!D1168,'Master List'!$B$22:$C$41,2,FALSE)</f>
        <v>#N/A</v>
      </c>
      <c r="E1168" t="e">
        <f>VLOOKUP('Reported Performance Table'!E1168,'Master List'!$B$45:$C$143,2,FALSE)</f>
        <v>#N/A</v>
      </c>
      <c r="F1168" t="e">
        <f>VLOOKUP('Reported Performance Table'!D1168,'Master List'!$B$22:$D$42,3,FALSE)</f>
        <v>#N/A</v>
      </c>
      <c r="G1168" s="92" t="e">
        <f>VLOOKUP('Reported Performance Table'!C1168,'Master List'!$B$11:$D$19,3,FALSE)</f>
        <v>#N/A</v>
      </c>
      <c r="H1168" t="e">
        <f t="shared" si="36"/>
        <v>#N/A</v>
      </c>
      <c r="I1168" t="e">
        <f>IF(VLOOKUP('Reported Performance Table'!E1168,'Master List'!$B$45:$D$143,3,FALSE)="","No",VLOOKUP('Reported Performance Table'!E1168,'Master List'!$B$45:$D$143,3,FALSE))</f>
        <v>#N/A</v>
      </c>
      <c r="J1168" s="164" t="str">
        <f>IF('Reported Performance Table'!E1168="","",
  IF('Reported Performance Table'!F1168="Yes",
   IF('Reported Performance Table'!G1168="Premium","Premium_LUNA_CCT","LUNA_CCT"),
   IF('Reported Performance Table'!C1168="Outdoor Luminaires",
    IF(OR('Reported Performance Table'!E1168="Fuel Pump Canopy Luminaires",'Reported Performance Table'!E1168="Sports Lighting"),
     IF('Reported Performance Table'!G1168="Premium","Premium_Sports_and_Fuel_Pump_CCT", "Sports_and_Fuel_Pump_CCT"),
     IF('Reported Performance Table'!G1168="Premium","Premium_Outdoor_CCT","Outdoor_CCT")),
    IF('Reported Performance Table'!G1168="Premium","Premium_CCT","Reported_CCT"))))</f>
        <v/>
      </c>
      <c r="K1168" t="str">
        <f>IF('Reported Performance Table'!E1168="","",IF(J1168="LUNA_CCT",VLOOKUP('Reported Performance Table'!E1168,'Master List'!$B$45:$E$143,4,FALSE),"Reported_BUG"))</f>
        <v/>
      </c>
      <c r="L1168" t="str">
        <f>IF('Reported Performance Table'!E1168="","",IF(AND('Reported Performance Table'!$F1168="Yes",OR('Reported Performance Table'!$E1168='Master List'!$B$45,'Reported Performance Table'!$E1168='Master List'!$B$46,'Reported Performance Table'!$E1168='Master List'!$B$47,'Reported Performance Table'!$E1168='Master List'!$B$49,'Reported Performance Table'!$E1168='Master List'!$B$51,'Reported Performance Table'!$E1168='Master List'!$B$115,'Reported Performance Table'!$E1168='Master List'!$B$118,'Reported Performance Table'!$E1168='Master List'!$B$142)),"LUNA_Dimming","Dimming_Capability_and_Range"))</f>
        <v/>
      </c>
      <c r="M1168" s="100" t="e">
        <f>'Reported Performance Table'!#REF!</f>
        <v>#REF!</v>
      </c>
      <c r="N1168" s="100" t="e">
        <f>'Reported Performance Table'!#REF!</f>
        <v>#REF!</v>
      </c>
      <c r="O1168" s="100" t="e">
        <f>'Reported Performance Table'!#REF!</f>
        <v>#REF!</v>
      </c>
      <c r="P1168" t="str">
        <f t="shared" si="37"/>
        <v>No</v>
      </c>
    </row>
    <row r="1169" spans="1:16" x14ac:dyDescent="0.25">
      <c r="A1169" s="54">
        <v>1176</v>
      </c>
      <c r="B1169" s="55"/>
      <c r="D1169" s="21" t="e">
        <f>VLOOKUP('Reported Performance Table'!D1169,'Master List'!$B$22:$C$41,2,FALSE)</f>
        <v>#N/A</v>
      </c>
      <c r="E1169" t="e">
        <f>VLOOKUP('Reported Performance Table'!E1169,'Master List'!$B$45:$C$143,2,FALSE)</f>
        <v>#N/A</v>
      </c>
      <c r="F1169" t="e">
        <f>VLOOKUP('Reported Performance Table'!D1169,'Master List'!$B$22:$D$42,3,FALSE)</f>
        <v>#N/A</v>
      </c>
      <c r="G1169" s="92" t="e">
        <f>VLOOKUP('Reported Performance Table'!C1169,'Master List'!$B$11:$D$19,3,FALSE)</f>
        <v>#N/A</v>
      </c>
      <c r="H1169" t="e">
        <f t="shared" si="36"/>
        <v>#N/A</v>
      </c>
      <c r="I1169" t="e">
        <f>IF(VLOOKUP('Reported Performance Table'!E1169,'Master List'!$B$45:$D$143,3,FALSE)="","No",VLOOKUP('Reported Performance Table'!E1169,'Master List'!$B$45:$D$143,3,FALSE))</f>
        <v>#N/A</v>
      </c>
      <c r="J1169" s="164" t="str">
        <f>IF('Reported Performance Table'!E1169="","",
  IF('Reported Performance Table'!F1169="Yes",
   IF('Reported Performance Table'!G1169="Premium","Premium_LUNA_CCT","LUNA_CCT"),
   IF('Reported Performance Table'!C1169="Outdoor Luminaires",
    IF(OR('Reported Performance Table'!E1169="Fuel Pump Canopy Luminaires",'Reported Performance Table'!E1169="Sports Lighting"),
     IF('Reported Performance Table'!G1169="Premium","Premium_Sports_and_Fuel_Pump_CCT", "Sports_and_Fuel_Pump_CCT"),
     IF('Reported Performance Table'!G1169="Premium","Premium_Outdoor_CCT","Outdoor_CCT")),
    IF('Reported Performance Table'!G1169="Premium","Premium_CCT","Reported_CCT"))))</f>
        <v/>
      </c>
      <c r="K1169" t="str">
        <f>IF('Reported Performance Table'!E1169="","",IF(J1169="LUNA_CCT",VLOOKUP('Reported Performance Table'!E1169,'Master List'!$B$45:$E$143,4,FALSE),"Reported_BUG"))</f>
        <v/>
      </c>
      <c r="L1169" t="str">
        <f>IF('Reported Performance Table'!E1169="","",IF(AND('Reported Performance Table'!$F1169="Yes",OR('Reported Performance Table'!$E1169='Master List'!$B$45,'Reported Performance Table'!$E1169='Master List'!$B$46,'Reported Performance Table'!$E1169='Master List'!$B$47,'Reported Performance Table'!$E1169='Master List'!$B$49,'Reported Performance Table'!$E1169='Master List'!$B$51,'Reported Performance Table'!$E1169='Master List'!$B$115,'Reported Performance Table'!$E1169='Master List'!$B$118,'Reported Performance Table'!$E1169='Master List'!$B$142)),"LUNA_Dimming","Dimming_Capability_and_Range"))</f>
        <v/>
      </c>
      <c r="M1169" s="100" t="e">
        <f>'Reported Performance Table'!#REF!</f>
        <v>#REF!</v>
      </c>
      <c r="N1169" s="100" t="e">
        <f>'Reported Performance Table'!#REF!</f>
        <v>#REF!</v>
      </c>
      <c r="O1169" s="100" t="e">
        <f>'Reported Performance Table'!#REF!</f>
        <v>#REF!</v>
      </c>
      <c r="P1169" t="str">
        <f t="shared" si="37"/>
        <v>No</v>
      </c>
    </row>
    <row r="1170" spans="1:16" x14ac:dyDescent="0.25">
      <c r="A1170" s="54">
        <v>1177</v>
      </c>
      <c r="B1170" s="55"/>
      <c r="D1170" s="21" t="e">
        <f>VLOOKUP('Reported Performance Table'!D1170,'Master List'!$B$22:$C$41,2,FALSE)</f>
        <v>#N/A</v>
      </c>
      <c r="E1170" t="e">
        <f>VLOOKUP('Reported Performance Table'!E1170,'Master List'!$B$45:$C$143,2,FALSE)</f>
        <v>#N/A</v>
      </c>
      <c r="F1170" t="e">
        <f>VLOOKUP('Reported Performance Table'!D1170,'Master List'!$B$22:$D$42,3,FALSE)</f>
        <v>#N/A</v>
      </c>
      <c r="G1170" s="92" t="e">
        <f>VLOOKUP('Reported Performance Table'!C1170,'Master List'!$B$11:$D$19,3,FALSE)</f>
        <v>#N/A</v>
      </c>
      <c r="H1170" t="e">
        <f t="shared" si="36"/>
        <v>#N/A</v>
      </c>
      <c r="I1170" t="e">
        <f>IF(VLOOKUP('Reported Performance Table'!E1170,'Master List'!$B$45:$D$143,3,FALSE)="","No",VLOOKUP('Reported Performance Table'!E1170,'Master List'!$B$45:$D$143,3,FALSE))</f>
        <v>#N/A</v>
      </c>
      <c r="J1170" s="164" t="str">
        <f>IF('Reported Performance Table'!E1170="","",
  IF('Reported Performance Table'!F1170="Yes",
   IF('Reported Performance Table'!G1170="Premium","Premium_LUNA_CCT","LUNA_CCT"),
   IF('Reported Performance Table'!C1170="Outdoor Luminaires",
    IF(OR('Reported Performance Table'!E1170="Fuel Pump Canopy Luminaires",'Reported Performance Table'!E1170="Sports Lighting"),
     IF('Reported Performance Table'!G1170="Premium","Premium_Sports_and_Fuel_Pump_CCT", "Sports_and_Fuel_Pump_CCT"),
     IF('Reported Performance Table'!G1170="Premium","Premium_Outdoor_CCT","Outdoor_CCT")),
    IF('Reported Performance Table'!G1170="Premium","Premium_CCT","Reported_CCT"))))</f>
        <v/>
      </c>
      <c r="K1170" t="str">
        <f>IF('Reported Performance Table'!E1170="","",IF(J1170="LUNA_CCT",VLOOKUP('Reported Performance Table'!E1170,'Master List'!$B$45:$E$143,4,FALSE),"Reported_BUG"))</f>
        <v/>
      </c>
      <c r="L1170" t="str">
        <f>IF('Reported Performance Table'!E1170="","",IF(AND('Reported Performance Table'!$F1170="Yes",OR('Reported Performance Table'!$E1170='Master List'!$B$45,'Reported Performance Table'!$E1170='Master List'!$B$46,'Reported Performance Table'!$E1170='Master List'!$B$47,'Reported Performance Table'!$E1170='Master List'!$B$49,'Reported Performance Table'!$E1170='Master List'!$B$51,'Reported Performance Table'!$E1170='Master List'!$B$115,'Reported Performance Table'!$E1170='Master List'!$B$118,'Reported Performance Table'!$E1170='Master List'!$B$142)),"LUNA_Dimming","Dimming_Capability_and_Range"))</f>
        <v/>
      </c>
      <c r="M1170" s="100" t="e">
        <f>'Reported Performance Table'!#REF!</f>
        <v>#REF!</v>
      </c>
      <c r="N1170" s="100" t="e">
        <f>'Reported Performance Table'!#REF!</f>
        <v>#REF!</v>
      </c>
      <c r="O1170" s="100" t="e">
        <f>'Reported Performance Table'!#REF!</f>
        <v>#REF!</v>
      </c>
      <c r="P1170" t="str">
        <f t="shared" si="37"/>
        <v>No</v>
      </c>
    </row>
    <row r="1171" spans="1:16" x14ac:dyDescent="0.25">
      <c r="A1171" s="54">
        <v>1178</v>
      </c>
      <c r="B1171" s="55"/>
      <c r="D1171" s="21" t="e">
        <f>VLOOKUP('Reported Performance Table'!D1171,'Master List'!$B$22:$C$41,2,FALSE)</f>
        <v>#N/A</v>
      </c>
      <c r="E1171" t="e">
        <f>VLOOKUP('Reported Performance Table'!E1171,'Master List'!$B$45:$C$143,2,FALSE)</f>
        <v>#N/A</v>
      </c>
      <c r="F1171" t="e">
        <f>VLOOKUP('Reported Performance Table'!D1171,'Master List'!$B$22:$D$42,3,FALSE)</f>
        <v>#N/A</v>
      </c>
      <c r="G1171" s="92" t="e">
        <f>VLOOKUP('Reported Performance Table'!C1171,'Master List'!$B$11:$D$19,3,FALSE)</f>
        <v>#N/A</v>
      </c>
      <c r="H1171" t="e">
        <f t="shared" si="36"/>
        <v>#N/A</v>
      </c>
      <c r="I1171" t="e">
        <f>IF(VLOOKUP('Reported Performance Table'!E1171,'Master List'!$B$45:$D$143,3,FALSE)="","No",VLOOKUP('Reported Performance Table'!E1171,'Master List'!$B$45:$D$143,3,FALSE))</f>
        <v>#N/A</v>
      </c>
      <c r="J1171" s="164" t="str">
        <f>IF('Reported Performance Table'!E1171="","",
  IF('Reported Performance Table'!F1171="Yes",
   IF('Reported Performance Table'!G1171="Premium","Premium_LUNA_CCT","LUNA_CCT"),
   IF('Reported Performance Table'!C1171="Outdoor Luminaires",
    IF(OR('Reported Performance Table'!E1171="Fuel Pump Canopy Luminaires",'Reported Performance Table'!E1171="Sports Lighting"),
     IF('Reported Performance Table'!G1171="Premium","Premium_Sports_and_Fuel_Pump_CCT", "Sports_and_Fuel_Pump_CCT"),
     IF('Reported Performance Table'!G1171="Premium","Premium_Outdoor_CCT","Outdoor_CCT")),
    IF('Reported Performance Table'!G1171="Premium","Premium_CCT","Reported_CCT"))))</f>
        <v/>
      </c>
      <c r="K1171" t="str">
        <f>IF('Reported Performance Table'!E1171="","",IF(J1171="LUNA_CCT",VLOOKUP('Reported Performance Table'!E1171,'Master List'!$B$45:$E$143,4,FALSE),"Reported_BUG"))</f>
        <v/>
      </c>
      <c r="L1171" t="str">
        <f>IF('Reported Performance Table'!E1171="","",IF(AND('Reported Performance Table'!$F1171="Yes",OR('Reported Performance Table'!$E1171='Master List'!$B$45,'Reported Performance Table'!$E1171='Master List'!$B$46,'Reported Performance Table'!$E1171='Master List'!$B$47,'Reported Performance Table'!$E1171='Master List'!$B$49,'Reported Performance Table'!$E1171='Master List'!$B$51,'Reported Performance Table'!$E1171='Master List'!$B$115,'Reported Performance Table'!$E1171='Master List'!$B$118,'Reported Performance Table'!$E1171='Master List'!$B$142)),"LUNA_Dimming","Dimming_Capability_and_Range"))</f>
        <v/>
      </c>
      <c r="M1171" s="100" t="e">
        <f>'Reported Performance Table'!#REF!</f>
        <v>#REF!</v>
      </c>
      <c r="N1171" s="100" t="e">
        <f>'Reported Performance Table'!#REF!</f>
        <v>#REF!</v>
      </c>
      <c r="O1171" s="100" t="e">
        <f>'Reported Performance Table'!#REF!</f>
        <v>#REF!</v>
      </c>
      <c r="P1171" t="str">
        <f t="shared" si="37"/>
        <v>No</v>
      </c>
    </row>
    <row r="1172" spans="1:16" x14ac:dyDescent="0.25">
      <c r="A1172" s="54">
        <v>1179</v>
      </c>
      <c r="B1172" s="55"/>
      <c r="D1172" s="21" t="e">
        <f>VLOOKUP('Reported Performance Table'!D1172,'Master List'!$B$22:$C$41,2,FALSE)</f>
        <v>#N/A</v>
      </c>
      <c r="E1172" t="e">
        <f>VLOOKUP('Reported Performance Table'!E1172,'Master List'!$B$45:$C$143,2,FALSE)</f>
        <v>#N/A</v>
      </c>
      <c r="F1172" t="e">
        <f>VLOOKUP('Reported Performance Table'!D1172,'Master List'!$B$22:$D$42,3,FALSE)</f>
        <v>#N/A</v>
      </c>
      <c r="G1172" s="92" t="e">
        <f>VLOOKUP('Reported Performance Table'!C1172,'Master List'!$B$11:$D$19,3,FALSE)</f>
        <v>#N/A</v>
      </c>
      <c r="H1172" t="e">
        <f t="shared" si="36"/>
        <v>#N/A</v>
      </c>
      <c r="I1172" t="e">
        <f>IF(VLOOKUP('Reported Performance Table'!E1172,'Master List'!$B$45:$D$143,3,FALSE)="","No",VLOOKUP('Reported Performance Table'!E1172,'Master List'!$B$45:$D$143,3,FALSE))</f>
        <v>#N/A</v>
      </c>
      <c r="J1172" s="164" t="str">
        <f>IF('Reported Performance Table'!E1172="","",
  IF('Reported Performance Table'!F1172="Yes",
   IF('Reported Performance Table'!G1172="Premium","Premium_LUNA_CCT","LUNA_CCT"),
   IF('Reported Performance Table'!C1172="Outdoor Luminaires",
    IF(OR('Reported Performance Table'!E1172="Fuel Pump Canopy Luminaires",'Reported Performance Table'!E1172="Sports Lighting"),
     IF('Reported Performance Table'!G1172="Premium","Premium_Sports_and_Fuel_Pump_CCT", "Sports_and_Fuel_Pump_CCT"),
     IF('Reported Performance Table'!G1172="Premium","Premium_Outdoor_CCT","Outdoor_CCT")),
    IF('Reported Performance Table'!G1172="Premium","Premium_CCT","Reported_CCT"))))</f>
        <v/>
      </c>
      <c r="K1172" t="str">
        <f>IF('Reported Performance Table'!E1172="","",IF(J1172="LUNA_CCT",VLOOKUP('Reported Performance Table'!E1172,'Master List'!$B$45:$E$143,4,FALSE),"Reported_BUG"))</f>
        <v/>
      </c>
      <c r="L1172" t="str">
        <f>IF('Reported Performance Table'!E1172="","",IF(AND('Reported Performance Table'!$F1172="Yes",OR('Reported Performance Table'!$E1172='Master List'!$B$45,'Reported Performance Table'!$E1172='Master List'!$B$46,'Reported Performance Table'!$E1172='Master List'!$B$47,'Reported Performance Table'!$E1172='Master List'!$B$49,'Reported Performance Table'!$E1172='Master List'!$B$51,'Reported Performance Table'!$E1172='Master List'!$B$115,'Reported Performance Table'!$E1172='Master List'!$B$118,'Reported Performance Table'!$E1172='Master List'!$B$142)),"LUNA_Dimming","Dimming_Capability_and_Range"))</f>
        <v/>
      </c>
      <c r="M1172" s="100" t="e">
        <f>'Reported Performance Table'!#REF!</f>
        <v>#REF!</v>
      </c>
      <c r="N1172" s="100" t="e">
        <f>'Reported Performance Table'!#REF!</f>
        <v>#REF!</v>
      </c>
      <c r="O1172" s="100" t="e">
        <f>'Reported Performance Table'!#REF!</f>
        <v>#REF!</v>
      </c>
      <c r="P1172" t="str">
        <f t="shared" si="37"/>
        <v>No</v>
      </c>
    </row>
    <row r="1173" spans="1:16" x14ac:dyDescent="0.25">
      <c r="A1173" s="54">
        <v>1180</v>
      </c>
      <c r="B1173" s="55"/>
      <c r="D1173" s="21" t="e">
        <f>VLOOKUP('Reported Performance Table'!D1173,'Master List'!$B$22:$C$41,2,FALSE)</f>
        <v>#N/A</v>
      </c>
      <c r="E1173" t="e">
        <f>VLOOKUP('Reported Performance Table'!E1173,'Master List'!$B$45:$C$143,2,FALSE)</f>
        <v>#N/A</v>
      </c>
      <c r="F1173" t="e">
        <f>VLOOKUP('Reported Performance Table'!D1173,'Master List'!$B$22:$D$42,3,FALSE)</f>
        <v>#N/A</v>
      </c>
      <c r="G1173" s="92" t="e">
        <f>VLOOKUP('Reported Performance Table'!C1173,'Master List'!$B$11:$D$19,3,FALSE)</f>
        <v>#N/A</v>
      </c>
      <c r="H1173" t="e">
        <f t="shared" si="36"/>
        <v>#N/A</v>
      </c>
      <c r="I1173" t="e">
        <f>IF(VLOOKUP('Reported Performance Table'!E1173,'Master List'!$B$45:$D$143,3,FALSE)="","No",VLOOKUP('Reported Performance Table'!E1173,'Master List'!$B$45:$D$143,3,FALSE))</f>
        <v>#N/A</v>
      </c>
      <c r="J1173" s="164" t="str">
        <f>IF('Reported Performance Table'!E1173="","",
  IF('Reported Performance Table'!F1173="Yes",
   IF('Reported Performance Table'!G1173="Premium","Premium_LUNA_CCT","LUNA_CCT"),
   IF('Reported Performance Table'!C1173="Outdoor Luminaires",
    IF(OR('Reported Performance Table'!E1173="Fuel Pump Canopy Luminaires",'Reported Performance Table'!E1173="Sports Lighting"),
     IF('Reported Performance Table'!G1173="Premium","Premium_Sports_and_Fuel_Pump_CCT", "Sports_and_Fuel_Pump_CCT"),
     IF('Reported Performance Table'!G1173="Premium","Premium_Outdoor_CCT","Outdoor_CCT")),
    IF('Reported Performance Table'!G1173="Premium","Premium_CCT","Reported_CCT"))))</f>
        <v/>
      </c>
      <c r="K1173" t="str">
        <f>IF('Reported Performance Table'!E1173="","",IF(J1173="LUNA_CCT",VLOOKUP('Reported Performance Table'!E1173,'Master List'!$B$45:$E$143,4,FALSE),"Reported_BUG"))</f>
        <v/>
      </c>
      <c r="L1173" t="str">
        <f>IF('Reported Performance Table'!E1173="","",IF(AND('Reported Performance Table'!$F1173="Yes",OR('Reported Performance Table'!$E1173='Master List'!$B$45,'Reported Performance Table'!$E1173='Master List'!$B$46,'Reported Performance Table'!$E1173='Master List'!$B$47,'Reported Performance Table'!$E1173='Master List'!$B$49,'Reported Performance Table'!$E1173='Master List'!$B$51,'Reported Performance Table'!$E1173='Master List'!$B$115,'Reported Performance Table'!$E1173='Master List'!$B$118,'Reported Performance Table'!$E1173='Master List'!$B$142)),"LUNA_Dimming","Dimming_Capability_and_Range"))</f>
        <v/>
      </c>
      <c r="M1173" s="100" t="e">
        <f>'Reported Performance Table'!#REF!</f>
        <v>#REF!</v>
      </c>
      <c r="N1173" s="100" t="e">
        <f>'Reported Performance Table'!#REF!</f>
        <v>#REF!</v>
      </c>
      <c r="O1173" s="100" t="e">
        <f>'Reported Performance Table'!#REF!</f>
        <v>#REF!</v>
      </c>
      <c r="P1173" t="str">
        <f t="shared" si="37"/>
        <v>No</v>
      </c>
    </row>
    <row r="1174" spans="1:16" x14ac:dyDescent="0.25">
      <c r="A1174" s="54">
        <v>1181</v>
      </c>
      <c r="B1174" s="55"/>
      <c r="D1174" s="21" t="e">
        <f>VLOOKUP('Reported Performance Table'!D1174,'Master List'!$B$22:$C$41,2,FALSE)</f>
        <v>#N/A</v>
      </c>
      <c r="E1174" t="e">
        <f>VLOOKUP('Reported Performance Table'!E1174,'Master List'!$B$45:$C$143,2,FALSE)</f>
        <v>#N/A</v>
      </c>
      <c r="F1174" t="e">
        <f>VLOOKUP('Reported Performance Table'!D1174,'Master List'!$B$22:$D$42,3,FALSE)</f>
        <v>#N/A</v>
      </c>
      <c r="G1174" s="92" t="e">
        <f>VLOOKUP('Reported Performance Table'!C1174,'Master List'!$B$11:$D$19,3,FALSE)</f>
        <v>#N/A</v>
      </c>
      <c r="H1174" t="e">
        <f t="shared" si="36"/>
        <v>#N/A</v>
      </c>
      <c r="I1174" t="e">
        <f>IF(VLOOKUP('Reported Performance Table'!E1174,'Master List'!$B$45:$D$143,3,FALSE)="","No",VLOOKUP('Reported Performance Table'!E1174,'Master List'!$B$45:$D$143,3,FALSE))</f>
        <v>#N/A</v>
      </c>
      <c r="J1174" s="164" t="str">
        <f>IF('Reported Performance Table'!E1174="","",
  IF('Reported Performance Table'!F1174="Yes",
   IF('Reported Performance Table'!G1174="Premium","Premium_LUNA_CCT","LUNA_CCT"),
   IF('Reported Performance Table'!C1174="Outdoor Luminaires",
    IF(OR('Reported Performance Table'!E1174="Fuel Pump Canopy Luminaires",'Reported Performance Table'!E1174="Sports Lighting"),
     IF('Reported Performance Table'!G1174="Premium","Premium_Sports_and_Fuel_Pump_CCT", "Sports_and_Fuel_Pump_CCT"),
     IF('Reported Performance Table'!G1174="Premium","Premium_Outdoor_CCT","Outdoor_CCT")),
    IF('Reported Performance Table'!G1174="Premium","Premium_CCT","Reported_CCT"))))</f>
        <v/>
      </c>
      <c r="K1174" t="str">
        <f>IF('Reported Performance Table'!E1174="","",IF(J1174="LUNA_CCT",VLOOKUP('Reported Performance Table'!E1174,'Master List'!$B$45:$E$143,4,FALSE),"Reported_BUG"))</f>
        <v/>
      </c>
      <c r="L1174" t="str">
        <f>IF('Reported Performance Table'!E1174="","",IF(AND('Reported Performance Table'!$F1174="Yes",OR('Reported Performance Table'!$E1174='Master List'!$B$45,'Reported Performance Table'!$E1174='Master List'!$B$46,'Reported Performance Table'!$E1174='Master List'!$B$47,'Reported Performance Table'!$E1174='Master List'!$B$49,'Reported Performance Table'!$E1174='Master List'!$B$51,'Reported Performance Table'!$E1174='Master List'!$B$115,'Reported Performance Table'!$E1174='Master List'!$B$118,'Reported Performance Table'!$E1174='Master List'!$B$142)),"LUNA_Dimming","Dimming_Capability_and_Range"))</f>
        <v/>
      </c>
      <c r="M1174" s="100" t="e">
        <f>'Reported Performance Table'!#REF!</f>
        <v>#REF!</v>
      </c>
      <c r="N1174" s="100" t="e">
        <f>'Reported Performance Table'!#REF!</f>
        <v>#REF!</v>
      </c>
      <c r="O1174" s="100" t="e">
        <f>'Reported Performance Table'!#REF!</f>
        <v>#REF!</v>
      </c>
      <c r="P1174" t="str">
        <f t="shared" si="37"/>
        <v>No</v>
      </c>
    </row>
    <row r="1175" spans="1:16" x14ac:dyDescent="0.25">
      <c r="A1175" s="54">
        <v>1182</v>
      </c>
      <c r="B1175" s="55"/>
      <c r="D1175" s="21" t="e">
        <f>VLOOKUP('Reported Performance Table'!D1175,'Master List'!$B$22:$C$41,2,FALSE)</f>
        <v>#N/A</v>
      </c>
      <c r="E1175" t="e">
        <f>VLOOKUP('Reported Performance Table'!E1175,'Master List'!$B$45:$C$143,2,FALSE)</f>
        <v>#N/A</v>
      </c>
      <c r="F1175" t="e">
        <f>VLOOKUP('Reported Performance Table'!D1175,'Master List'!$B$22:$D$42,3,FALSE)</f>
        <v>#N/A</v>
      </c>
      <c r="G1175" s="92" t="e">
        <f>VLOOKUP('Reported Performance Table'!C1175,'Master List'!$B$11:$D$19,3,FALSE)</f>
        <v>#N/A</v>
      </c>
      <c r="H1175" t="e">
        <f t="shared" si="36"/>
        <v>#N/A</v>
      </c>
      <c r="I1175" t="e">
        <f>IF(VLOOKUP('Reported Performance Table'!E1175,'Master List'!$B$45:$D$143,3,FALSE)="","No",VLOOKUP('Reported Performance Table'!E1175,'Master List'!$B$45:$D$143,3,FALSE))</f>
        <v>#N/A</v>
      </c>
      <c r="J1175" s="164" t="str">
        <f>IF('Reported Performance Table'!E1175="","",
  IF('Reported Performance Table'!F1175="Yes",
   IF('Reported Performance Table'!G1175="Premium","Premium_LUNA_CCT","LUNA_CCT"),
   IF('Reported Performance Table'!C1175="Outdoor Luminaires",
    IF(OR('Reported Performance Table'!E1175="Fuel Pump Canopy Luminaires",'Reported Performance Table'!E1175="Sports Lighting"),
     IF('Reported Performance Table'!G1175="Premium","Premium_Sports_and_Fuel_Pump_CCT", "Sports_and_Fuel_Pump_CCT"),
     IF('Reported Performance Table'!G1175="Premium","Premium_Outdoor_CCT","Outdoor_CCT")),
    IF('Reported Performance Table'!G1175="Premium","Premium_CCT","Reported_CCT"))))</f>
        <v/>
      </c>
      <c r="K1175" t="str">
        <f>IF('Reported Performance Table'!E1175="","",IF(J1175="LUNA_CCT",VLOOKUP('Reported Performance Table'!E1175,'Master List'!$B$45:$E$143,4,FALSE),"Reported_BUG"))</f>
        <v/>
      </c>
      <c r="L1175" t="str">
        <f>IF('Reported Performance Table'!E1175="","",IF(AND('Reported Performance Table'!$F1175="Yes",OR('Reported Performance Table'!$E1175='Master List'!$B$45,'Reported Performance Table'!$E1175='Master List'!$B$46,'Reported Performance Table'!$E1175='Master List'!$B$47,'Reported Performance Table'!$E1175='Master List'!$B$49,'Reported Performance Table'!$E1175='Master List'!$B$51,'Reported Performance Table'!$E1175='Master List'!$B$115,'Reported Performance Table'!$E1175='Master List'!$B$118,'Reported Performance Table'!$E1175='Master List'!$B$142)),"LUNA_Dimming","Dimming_Capability_and_Range"))</f>
        <v/>
      </c>
      <c r="M1175" s="100" t="e">
        <f>'Reported Performance Table'!#REF!</f>
        <v>#REF!</v>
      </c>
      <c r="N1175" s="100" t="e">
        <f>'Reported Performance Table'!#REF!</f>
        <v>#REF!</v>
      </c>
      <c r="O1175" s="100" t="e">
        <f>'Reported Performance Table'!#REF!</f>
        <v>#REF!</v>
      </c>
      <c r="P1175" t="str">
        <f t="shared" si="37"/>
        <v>No</v>
      </c>
    </row>
    <row r="1176" spans="1:16" x14ac:dyDescent="0.25">
      <c r="A1176" s="54">
        <v>1183</v>
      </c>
      <c r="B1176" s="55"/>
      <c r="D1176" s="21" t="e">
        <f>VLOOKUP('Reported Performance Table'!D1176,'Master List'!$B$22:$C$41,2,FALSE)</f>
        <v>#N/A</v>
      </c>
      <c r="E1176" t="e">
        <f>VLOOKUP('Reported Performance Table'!E1176,'Master List'!$B$45:$C$143,2,FALSE)</f>
        <v>#N/A</v>
      </c>
      <c r="F1176" t="e">
        <f>VLOOKUP('Reported Performance Table'!D1176,'Master List'!$B$22:$D$42,3,FALSE)</f>
        <v>#N/A</v>
      </c>
      <c r="G1176" s="92" t="e">
        <f>VLOOKUP('Reported Performance Table'!C1176,'Master List'!$B$11:$D$19,3,FALSE)</f>
        <v>#N/A</v>
      </c>
      <c r="H1176" t="e">
        <f t="shared" si="36"/>
        <v>#N/A</v>
      </c>
      <c r="I1176" t="e">
        <f>IF(VLOOKUP('Reported Performance Table'!E1176,'Master List'!$B$45:$D$143,3,FALSE)="","No",VLOOKUP('Reported Performance Table'!E1176,'Master List'!$B$45:$D$143,3,FALSE))</f>
        <v>#N/A</v>
      </c>
      <c r="J1176" s="164" t="str">
        <f>IF('Reported Performance Table'!E1176="","",
  IF('Reported Performance Table'!F1176="Yes",
   IF('Reported Performance Table'!G1176="Premium","Premium_LUNA_CCT","LUNA_CCT"),
   IF('Reported Performance Table'!C1176="Outdoor Luminaires",
    IF(OR('Reported Performance Table'!E1176="Fuel Pump Canopy Luminaires",'Reported Performance Table'!E1176="Sports Lighting"),
     IF('Reported Performance Table'!G1176="Premium","Premium_Sports_and_Fuel_Pump_CCT", "Sports_and_Fuel_Pump_CCT"),
     IF('Reported Performance Table'!G1176="Premium","Premium_Outdoor_CCT","Outdoor_CCT")),
    IF('Reported Performance Table'!G1176="Premium","Premium_CCT","Reported_CCT"))))</f>
        <v/>
      </c>
      <c r="K1176" t="str">
        <f>IF('Reported Performance Table'!E1176="","",IF(J1176="LUNA_CCT",VLOOKUP('Reported Performance Table'!E1176,'Master List'!$B$45:$E$143,4,FALSE),"Reported_BUG"))</f>
        <v/>
      </c>
      <c r="L1176" t="str">
        <f>IF('Reported Performance Table'!E1176="","",IF(AND('Reported Performance Table'!$F1176="Yes",OR('Reported Performance Table'!$E1176='Master List'!$B$45,'Reported Performance Table'!$E1176='Master List'!$B$46,'Reported Performance Table'!$E1176='Master List'!$B$47,'Reported Performance Table'!$E1176='Master List'!$B$49,'Reported Performance Table'!$E1176='Master List'!$B$51,'Reported Performance Table'!$E1176='Master List'!$B$115,'Reported Performance Table'!$E1176='Master List'!$B$118,'Reported Performance Table'!$E1176='Master List'!$B$142)),"LUNA_Dimming","Dimming_Capability_and_Range"))</f>
        <v/>
      </c>
      <c r="M1176" s="100" t="e">
        <f>'Reported Performance Table'!#REF!</f>
        <v>#REF!</v>
      </c>
      <c r="N1176" s="100" t="e">
        <f>'Reported Performance Table'!#REF!</f>
        <v>#REF!</v>
      </c>
      <c r="O1176" s="100" t="e">
        <f>'Reported Performance Table'!#REF!</f>
        <v>#REF!</v>
      </c>
      <c r="P1176" t="str">
        <f t="shared" si="37"/>
        <v>No</v>
      </c>
    </row>
    <row r="1177" spans="1:16" x14ac:dyDescent="0.25">
      <c r="A1177" s="54">
        <v>1184</v>
      </c>
      <c r="B1177" s="55"/>
      <c r="D1177" s="21" t="e">
        <f>VLOOKUP('Reported Performance Table'!D1177,'Master List'!$B$22:$C$41,2,FALSE)</f>
        <v>#N/A</v>
      </c>
      <c r="E1177" t="e">
        <f>VLOOKUP('Reported Performance Table'!E1177,'Master List'!$B$45:$C$143,2,FALSE)</f>
        <v>#N/A</v>
      </c>
      <c r="F1177" t="e">
        <f>VLOOKUP('Reported Performance Table'!D1177,'Master List'!$B$22:$D$42,3,FALSE)</f>
        <v>#N/A</v>
      </c>
      <c r="G1177" s="92" t="e">
        <f>VLOOKUP('Reported Performance Table'!C1177,'Master List'!$B$11:$D$19,3,FALSE)</f>
        <v>#N/A</v>
      </c>
      <c r="H1177" t="e">
        <f t="shared" si="36"/>
        <v>#N/A</v>
      </c>
      <c r="I1177" t="e">
        <f>IF(VLOOKUP('Reported Performance Table'!E1177,'Master List'!$B$45:$D$143,3,FALSE)="","No",VLOOKUP('Reported Performance Table'!E1177,'Master List'!$B$45:$D$143,3,FALSE))</f>
        <v>#N/A</v>
      </c>
      <c r="J1177" s="164" t="str">
        <f>IF('Reported Performance Table'!E1177="","",
  IF('Reported Performance Table'!F1177="Yes",
   IF('Reported Performance Table'!G1177="Premium","Premium_LUNA_CCT","LUNA_CCT"),
   IF('Reported Performance Table'!C1177="Outdoor Luminaires",
    IF(OR('Reported Performance Table'!E1177="Fuel Pump Canopy Luminaires",'Reported Performance Table'!E1177="Sports Lighting"),
     IF('Reported Performance Table'!G1177="Premium","Premium_Sports_and_Fuel_Pump_CCT", "Sports_and_Fuel_Pump_CCT"),
     IF('Reported Performance Table'!G1177="Premium","Premium_Outdoor_CCT","Outdoor_CCT")),
    IF('Reported Performance Table'!G1177="Premium","Premium_CCT","Reported_CCT"))))</f>
        <v/>
      </c>
      <c r="K1177" t="str">
        <f>IF('Reported Performance Table'!E1177="","",IF(J1177="LUNA_CCT",VLOOKUP('Reported Performance Table'!E1177,'Master List'!$B$45:$E$143,4,FALSE),"Reported_BUG"))</f>
        <v/>
      </c>
      <c r="L1177" t="str">
        <f>IF('Reported Performance Table'!E1177="","",IF(AND('Reported Performance Table'!$F1177="Yes",OR('Reported Performance Table'!$E1177='Master List'!$B$45,'Reported Performance Table'!$E1177='Master List'!$B$46,'Reported Performance Table'!$E1177='Master List'!$B$47,'Reported Performance Table'!$E1177='Master List'!$B$49,'Reported Performance Table'!$E1177='Master List'!$B$51,'Reported Performance Table'!$E1177='Master List'!$B$115,'Reported Performance Table'!$E1177='Master List'!$B$118,'Reported Performance Table'!$E1177='Master List'!$B$142)),"LUNA_Dimming","Dimming_Capability_and_Range"))</f>
        <v/>
      </c>
      <c r="M1177" s="100" t="e">
        <f>'Reported Performance Table'!#REF!</f>
        <v>#REF!</v>
      </c>
      <c r="N1177" s="100" t="e">
        <f>'Reported Performance Table'!#REF!</f>
        <v>#REF!</v>
      </c>
      <c r="O1177" s="100" t="e">
        <f>'Reported Performance Table'!#REF!</f>
        <v>#REF!</v>
      </c>
      <c r="P1177" t="str">
        <f t="shared" si="37"/>
        <v>No</v>
      </c>
    </row>
    <row r="1178" spans="1:16" x14ac:dyDescent="0.25">
      <c r="A1178" s="54">
        <v>1185</v>
      </c>
      <c r="B1178" s="55"/>
      <c r="D1178" s="21" t="e">
        <f>VLOOKUP('Reported Performance Table'!D1178,'Master List'!$B$22:$C$41,2,FALSE)</f>
        <v>#N/A</v>
      </c>
      <c r="E1178" t="e">
        <f>VLOOKUP('Reported Performance Table'!E1178,'Master List'!$B$45:$C$143,2,FALSE)</f>
        <v>#N/A</v>
      </c>
      <c r="F1178" t="e">
        <f>VLOOKUP('Reported Performance Table'!D1178,'Master List'!$B$22:$D$42,3,FALSE)</f>
        <v>#N/A</v>
      </c>
      <c r="G1178" s="92" t="e">
        <f>VLOOKUP('Reported Performance Table'!C1178,'Master List'!$B$11:$D$19,3,FALSE)</f>
        <v>#N/A</v>
      </c>
      <c r="H1178" t="e">
        <f t="shared" si="36"/>
        <v>#N/A</v>
      </c>
      <c r="I1178" t="e">
        <f>IF(VLOOKUP('Reported Performance Table'!E1178,'Master List'!$B$45:$D$143,3,FALSE)="","No",VLOOKUP('Reported Performance Table'!E1178,'Master List'!$B$45:$D$143,3,FALSE))</f>
        <v>#N/A</v>
      </c>
      <c r="J1178" s="164" t="str">
        <f>IF('Reported Performance Table'!E1178="","",
  IF('Reported Performance Table'!F1178="Yes",
   IF('Reported Performance Table'!G1178="Premium","Premium_LUNA_CCT","LUNA_CCT"),
   IF('Reported Performance Table'!C1178="Outdoor Luminaires",
    IF(OR('Reported Performance Table'!E1178="Fuel Pump Canopy Luminaires",'Reported Performance Table'!E1178="Sports Lighting"),
     IF('Reported Performance Table'!G1178="Premium","Premium_Sports_and_Fuel_Pump_CCT", "Sports_and_Fuel_Pump_CCT"),
     IF('Reported Performance Table'!G1178="Premium","Premium_Outdoor_CCT","Outdoor_CCT")),
    IF('Reported Performance Table'!G1178="Premium","Premium_CCT","Reported_CCT"))))</f>
        <v/>
      </c>
      <c r="K1178" t="str">
        <f>IF('Reported Performance Table'!E1178="","",IF(J1178="LUNA_CCT",VLOOKUP('Reported Performance Table'!E1178,'Master List'!$B$45:$E$143,4,FALSE),"Reported_BUG"))</f>
        <v/>
      </c>
      <c r="L1178" t="str">
        <f>IF('Reported Performance Table'!E1178="","",IF(AND('Reported Performance Table'!$F1178="Yes",OR('Reported Performance Table'!$E1178='Master List'!$B$45,'Reported Performance Table'!$E1178='Master List'!$B$46,'Reported Performance Table'!$E1178='Master List'!$B$47,'Reported Performance Table'!$E1178='Master List'!$B$49,'Reported Performance Table'!$E1178='Master List'!$B$51,'Reported Performance Table'!$E1178='Master List'!$B$115,'Reported Performance Table'!$E1178='Master List'!$B$118,'Reported Performance Table'!$E1178='Master List'!$B$142)),"LUNA_Dimming","Dimming_Capability_and_Range"))</f>
        <v/>
      </c>
      <c r="M1178" s="100" t="e">
        <f>'Reported Performance Table'!#REF!</f>
        <v>#REF!</v>
      </c>
      <c r="N1178" s="100" t="e">
        <f>'Reported Performance Table'!#REF!</f>
        <v>#REF!</v>
      </c>
      <c r="O1178" s="100" t="e">
        <f>'Reported Performance Table'!#REF!</f>
        <v>#REF!</v>
      </c>
      <c r="P1178" t="str">
        <f t="shared" si="37"/>
        <v>No</v>
      </c>
    </row>
    <row r="1179" spans="1:16" x14ac:dyDescent="0.25">
      <c r="A1179" s="54">
        <v>1186</v>
      </c>
      <c r="B1179" s="55"/>
      <c r="D1179" s="21" t="e">
        <f>VLOOKUP('Reported Performance Table'!D1179,'Master List'!$B$22:$C$41,2,FALSE)</f>
        <v>#N/A</v>
      </c>
      <c r="E1179" t="e">
        <f>VLOOKUP('Reported Performance Table'!E1179,'Master List'!$B$45:$C$143,2,FALSE)</f>
        <v>#N/A</v>
      </c>
      <c r="F1179" t="e">
        <f>VLOOKUP('Reported Performance Table'!D1179,'Master List'!$B$22:$D$42,3,FALSE)</f>
        <v>#N/A</v>
      </c>
      <c r="G1179" s="92" t="e">
        <f>VLOOKUP('Reported Performance Table'!C1179,'Master List'!$B$11:$D$19,3,FALSE)</f>
        <v>#N/A</v>
      </c>
      <c r="H1179" t="e">
        <f t="shared" si="36"/>
        <v>#N/A</v>
      </c>
      <c r="I1179" t="e">
        <f>IF(VLOOKUP('Reported Performance Table'!E1179,'Master List'!$B$45:$D$143,3,FALSE)="","No",VLOOKUP('Reported Performance Table'!E1179,'Master List'!$B$45:$D$143,3,FALSE))</f>
        <v>#N/A</v>
      </c>
      <c r="J1179" s="164" t="str">
        <f>IF('Reported Performance Table'!E1179="","",
  IF('Reported Performance Table'!F1179="Yes",
   IF('Reported Performance Table'!G1179="Premium","Premium_LUNA_CCT","LUNA_CCT"),
   IF('Reported Performance Table'!C1179="Outdoor Luminaires",
    IF(OR('Reported Performance Table'!E1179="Fuel Pump Canopy Luminaires",'Reported Performance Table'!E1179="Sports Lighting"),
     IF('Reported Performance Table'!G1179="Premium","Premium_Sports_and_Fuel_Pump_CCT", "Sports_and_Fuel_Pump_CCT"),
     IF('Reported Performance Table'!G1179="Premium","Premium_Outdoor_CCT","Outdoor_CCT")),
    IF('Reported Performance Table'!G1179="Premium","Premium_CCT","Reported_CCT"))))</f>
        <v/>
      </c>
      <c r="K1179" t="str">
        <f>IF('Reported Performance Table'!E1179="","",IF(J1179="LUNA_CCT",VLOOKUP('Reported Performance Table'!E1179,'Master List'!$B$45:$E$143,4,FALSE),"Reported_BUG"))</f>
        <v/>
      </c>
      <c r="L1179" t="str">
        <f>IF('Reported Performance Table'!E1179="","",IF(AND('Reported Performance Table'!$F1179="Yes",OR('Reported Performance Table'!$E1179='Master List'!$B$45,'Reported Performance Table'!$E1179='Master List'!$B$46,'Reported Performance Table'!$E1179='Master List'!$B$47,'Reported Performance Table'!$E1179='Master List'!$B$49,'Reported Performance Table'!$E1179='Master List'!$B$51,'Reported Performance Table'!$E1179='Master List'!$B$115,'Reported Performance Table'!$E1179='Master List'!$B$118,'Reported Performance Table'!$E1179='Master List'!$B$142)),"LUNA_Dimming","Dimming_Capability_and_Range"))</f>
        <v/>
      </c>
      <c r="M1179" s="100" t="e">
        <f>'Reported Performance Table'!#REF!</f>
        <v>#REF!</v>
      </c>
      <c r="N1179" s="100" t="e">
        <f>'Reported Performance Table'!#REF!</f>
        <v>#REF!</v>
      </c>
      <c r="O1179" s="100" t="e">
        <f>'Reported Performance Table'!#REF!</f>
        <v>#REF!</v>
      </c>
      <c r="P1179" t="str">
        <f t="shared" si="37"/>
        <v>No</v>
      </c>
    </row>
    <row r="1180" spans="1:16" x14ac:dyDescent="0.25">
      <c r="A1180" s="54">
        <v>1187</v>
      </c>
      <c r="B1180" s="55"/>
      <c r="D1180" s="21" t="e">
        <f>VLOOKUP('Reported Performance Table'!D1180,'Master List'!$B$22:$C$41,2,FALSE)</f>
        <v>#N/A</v>
      </c>
      <c r="E1180" t="e">
        <f>VLOOKUP('Reported Performance Table'!E1180,'Master List'!$B$45:$C$143,2,FALSE)</f>
        <v>#N/A</v>
      </c>
      <c r="F1180" t="e">
        <f>VLOOKUP('Reported Performance Table'!D1180,'Master List'!$B$22:$D$42,3,FALSE)</f>
        <v>#N/A</v>
      </c>
      <c r="G1180" s="92" t="e">
        <f>VLOOKUP('Reported Performance Table'!C1180,'Master List'!$B$11:$D$19,3,FALSE)</f>
        <v>#N/A</v>
      </c>
      <c r="H1180" t="e">
        <f t="shared" si="36"/>
        <v>#N/A</v>
      </c>
      <c r="I1180" t="e">
        <f>IF(VLOOKUP('Reported Performance Table'!E1180,'Master List'!$B$45:$D$143,3,FALSE)="","No",VLOOKUP('Reported Performance Table'!E1180,'Master List'!$B$45:$D$143,3,FALSE))</f>
        <v>#N/A</v>
      </c>
      <c r="J1180" s="164" t="str">
        <f>IF('Reported Performance Table'!E1180="","",
  IF('Reported Performance Table'!F1180="Yes",
   IF('Reported Performance Table'!G1180="Premium","Premium_LUNA_CCT","LUNA_CCT"),
   IF('Reported Performance Table'!C1180="Outdoor Luminaires",
    IF(OR('Reported Performance Table'!E1180="Fuel Pump Canopy Luminaires",'Reported Performance Table'!E1180="Sports Lighting"),
     IF('Reported Performance Table'!G1180="Premium","Premium_Sports_and_Fuel_Pump_CCT", "Sports_and_Fuel_Pump_CCT"),
     IF('Reported Performance Table'!G1180="Premium","Premium_Outdoor_CCT","Outdoor_CCT")),
    IF('Reported Performance Table'!G1180="Premium","Premium_CCT","Reported_CCT"))))</f>
        <v/>
      </c>
      <c r="K1180" t="str">
        <f>IF('Reported Performance Table'!E1180="","",IF(J1180="LUNA_CCT",VLOOKUP('Reported Performance Table'!E1180,'Master List'!$B$45:$E$143,4,FALSE),"Reported_BUG"))</f>
        <v/>
      </c>
      <c r="L1180" t="str">
        <f>IF('Reported Performance Table'!E1180="","",IF(AND('Reported Performance Table'!$F1180="Yes",OR('Reported Performance Table'!$E1180='Master List'!$B$45,'Reported Performance Table'!$E1180='Master List'!$B$46,'Reported Performance Table'!$E1180='Master List'!$B$47,'Reported Performance Table'!$E1180='Master List'!$B$49,'Reported Performance Table'!$E1180='Master List'!$B$51,'Reported Performance Table'!$E1180='Master List'!$B$115,'Reported Performance Table'!$E1180='Master List'!$B$118,'Reported Performance Table'!$E1180='Master List'!$B$142)),"LUNA_Dimming","Dimming_Capability_and_Range"))</f>
        <v/>
      </c>
      <c r="M1180" s="100" t="e">
        <f>'Reported Performance Table'!#REF!</f>
        <v>#REF!</v>
      </c>
      <c r="N1180" s="100" t="e">
        <f>'Reported Performance Table'!#REF!</f>
        <v>#REF!</v>
      </c>
      <c r="O1180" s="100" t="e">
        <f>'Reported Performance Table'!#REF!</f>
        <v>#REF!</v>
      </c>
      <c r="P1180" t="str">
        <f t="shared" si="37"/>
        <v>No</v>
      </c>
    </row>
    <row r="1181" spans="1:16" x14ac:dyDescent="0.25">
      <c r="A1181" s="54">
        <v>1188</v>
      </c>
      <c r="B1181" s="55"/>
      <c r="D1181" s="21" t="e">
        <f>VLOOKUP('Reported Performance Table'!D1181,'Master List'!$B$22:$C$41,2,FALSE)</f>
        <v>#N/A</v>
      </c>
      <c r="E1181" t="e">
        <f>VLOOKUP('Reported Performance Table'!E1181,'Master List'!$B$45:$C$143,2,FALSE)</f>
        <v>#N/A</v>
      </c>
      <c r="F1181" t="e">
        <f>VLOOKUP('Reported Performance Table'!D1181,'Master List'!$B$22:$D$42,3,FALSE)</f>
        <v>#N/A</v>
      </c>
      <c r="G1181" s="92" t="e">
        <f>VLOOKUP('Reported Performance Table'!C1181,'Master List'!$B$11:$D$19,3,FALSE)</f>
        <v>#N/A</v>
      </c>
      <c r="H1181" t="e">
        <f t="shared" si="36"/>
        <v>#N/A</v>
      </c>
      <c r="I1181" t="e">
        <f>IF(VLOOKUP('Reported Performance Table'!E1181,'Master List'!$B$45:$D$143,3,FALSE)="","No",VLOOKUP('Reported Performance Table'!E1181,'Master List'!$B$45:$D$143,3,FALSE))</f>
        <v>#N/A</v>
      </c>
      <c r="J1181" s="164" t="str">
        <f>IF('Reported Performance Table'!E1181="","",
  IF('Reported Performance Table'!F1181="Yes",
   IF('Reported Performance Table'!G1181="Premium","Premium_LUNA_CCT","LUNA_CCT"),
   IF('Reported Performance Table'!C1181="Outdoor Luminaires",
    IF(OR('Reported Performance Table'!E1181="Fuel Pump Canopy Luminaires",'Reported Performance Table'!E1181="Sports Lighting"),
     IF('Reported Performance Table'!G1181="Premium","Premium_Sports_and_Fuel_Pump_CCT", "Sports_and_Fuel_Pump_CCT"),
     IF('Reported Performance Table'!G1181="Premium","Premium_Outdoor_CCT","Outdoor_CCT")),
    IF('Reported Performance Table'!G1181="Premium","Premium_CCT","Reported_CCT"))))</f>
        <v/>
      </c>
      <c r="K1181" t="str">
        <f>IF('Reported Performance Table'!E1181="","",IF(J1181="LUNA_CCT",VLOOKUP('Reported Performance Table'!E1181,'Master List'!$B$45:$E$143,4,FALSE),"Reported_BUG"))</f>
        <v/>
      </c>
      <c r="L1181" t="str">
        <f>IF('Reported Performance Table'!E1181="","",IF(AND('Reported Performance Table'!$F1181="Yes",OR('Reported Performance Table'!$E1181='Master List'!$B$45,'Reported Performance Table'!$E1181='Master List'!$B$46,'Reported Performance Table'!$E1181='Master List'!$B$47,'Reported Performance Table'!$E1181='Master List'!$B$49,'Reported Performance Table'!$E1181='Master List'!$B$51,'Reported Performance Table'!$E1181='Master List'!$B$115,'Reported Performance Table'!$E1181='Master List'!$B$118,'Reported Performance Table'!$E1181='Master List'!$B$142)),"LUNA_Dimming","Dimming_Capability_and_Range"))</f>
        <v/>
      </c>
      <c r="M1181" s="100" t="e">
        <f>'Reported Performance Table'!#REF!</f>
        <v>#REF!</v>
      </c>
      <c r="N1181" s="100" t="e">
        <f>'Reported Performance Table'!#REF!</f>
        <v>#REF!</v>
      </c>
      <c r="O1181" s="100" t="e">
        <f>'Reported Performance Table'!#REF!</f>
        <v>#REF!</v>
      </c>
      <c r="P1181" t="str">
        <f t="shared" si="37"/>
        <v>No</v>
      </c>
    </row>
    <row r="1182" spans="1:16" x14ac:dyDescent="0.25">
      <c r="A1182" s="54">
        <v>1189</v>
      </c>
      <c r="B1182" s="55"/>
      <c r="D1182" s="21" t="e">
        <f>VLOOKUP('Reported Performance Table'!D1182,'Master List'!$B$22:$C$41,2,FALSE)</f>
        <v>#N/A</v>
      </c>
      <c r="E1182" t="e">
        <f>VLOOKUP('Reported Performance Table'!E1182,'Master List'!$B$45:$C$143,2,FALSE)</f>
        <v>#N/A</v>
      </c>
      <c r="F1182" t="e">
        <f>VLOOKUP('Reported Performance Table'!D1182,'Master List'!$B$22:$D$42,3,FALSE)</f>
        <v>#N/A</v>
      </c>
      <c r="G1182" s="92" t="e">
        <f>VLOOKUP('Reported Performance Table'!C1182,'Master List'!$B$11:$D$19,3,FALSE)</f>
        <v>#N/A</v>
      </c>
      <c r="H1182" t="e">
        <f t="shared" si="36"/>
        <v>#N/A</v>
      </c>
      <c r="I1182" t="e">
        <f>IF(VLOOKUP('Reported Performance Table'!E1182,'Master List'!$B$45:$D$143,3,FALSE)="","No",VLOOKUP('Reported Performance Table'!E1182,'Master List'!$B$45:$D$143,3,FALSE))</f>
        <v>#N/A</v>
      </c>
      <c r="J1182" s="164" t="str">
        <f>IF('Reported Performance Table'!E1182="","",
  IF('Reported Performance Table'!F1182="Yes",
   IF('Reported Performance Table'!G1182="Premium","Premium_LUNA_CCT","LUNA_CCT"),
   IF('Reported Performance Table'!C1182="Outdoor Luminaires",
    IF(OR('Reported Performance Table'!E1182="Fuel Pump Canopy Luminaires",'Reported Performance Table'!E1182="Sports Lighting"),
     IF('Reported Performance Table'!G1182="Premium","Premium_Sports_and_Fuel_Pump_CCT", "Sports_and_Fuel_Pump_CCT"),
     IF('Reported Performance Table'!G1182="Premium","Premium_Outdoor_CCT","Outdoor_CCT")),
    IF('Reported Performance Table'!G1182="Premium","Premium_CCT","Reported_CCT"))))</f>
        <v/>
      </c>
      <c r="K1182" t="str">
        <f>IF('Reported Performance Table'!E1182="","",IF(J1182="LUNA_CCT",VLOOKUP('Reported Performance Table'!E1182,'Master List'!$B$45:$E$143,4,FALSE),"Reported_BUG"))</f>
        <v/>
      </c>
      <c r="L1182" t="str">
        <f>IF('Reported Performance Table'!E1182="","",IF(AND('Reported Performance Table'!$F1182="Yes",OR('Reported Performance Table'!$E1182='Master List'!$B$45,'Reported Performance Table'!$E1182='Master List'!$B$46,'Reported Performance Table'!$E1182='Master List'!$B$47,'Reported Performance Table'!$E1182='Master List'!$B$49,'Reported Performance Table'!$E1182='Master List'!$B$51,'Reported Performance Table'!$E1182='Master List'!$B$115,'Reported Performance Table'!$E1182='Master List'!$B$118,'Reported Performance Table'!$E1182='Master List'!$B$142)),"LUNA_Dimming","Dimming_Capability_and_Range"))</f>
        <v/>
      </c>
      <c r="M1182" s="100" t="e">
        <f>'Reported Performance Table'!#REF!</f>
        <v>#REF!</v>
      </c>
      <c r="N1182" s="100" t="e">
        <f>'Reported Performance Table'!#REF!</f>
        <v>#REF!</v>
      </c>
      <c r="O1182" s="100" t="e">
        <f>'Reported Performance Table'!#REF!</f>
        <v>#REF!</v>
      </c>
      <c r="P1182" t="str">
        <f t="shared" si="37"/>
        <v>No</v>
      </c>
    </row>
    <row r="1183" spans="1:16" x14ac:dyDescent="0.25">
      <c r="A1183" s="54">
        <v>1190</v>
      </c>
      <c r="B1183" s="55"/>
      <c r="D1183" s="21" t="e">
        <f>VLOOKUP('Reported Performance Table'!D1183,'Master List'!$B$22:$C$41,2,FALSE)</f>
        <v>#N/A</v>
      </c>
      <c r="E1183" t="e">
        <f>VLOOKUP('Reported Performance Table'!E1183,'Master List'!$B$45:$C$143,2,FALSE)</f>
        <v>#N/A</v>
      </c>
      <c r="F1183" t="e">
        <f>VLOOKUP('Reported Performance Table'!D1183,'Master List'!$B$22:$D$42,3,FALSE)</f>
        <v>#N/A</v>
      </c>
      <c r="G1183" s="92" t="e">
        <f>VLOOKUP('Reported Performance Table'!C1183,'Master List'!$B$11:$D$19,3,FALSE)</f>
        <v>#N/A</v>
      </c>
      <c r="H1183" t="e">
        <f t="shared" si="36"/>
        <v>#N/A</v>
      </c>
      <c r="I1183" t="e">
        <f>IF(VLOOKUP('Reported Performance Table'!E1183,'Master List'!$B$45:$D$143,3,FALSE)="","No",VLOOKUP('Reported Performance Table'!E1183,'Master List'!$B$45:$D$143,3,FALSE))</f>
        <v>#N/A</v>
      </c>
      <c r="J1183" s="164" t="str">
        <f>IF('Reported Performance Table'!E1183="","",
  IF('Reported Performance Table'!F1183="Yes",
   IF('Reported Performance Table'!G1183="Premium","Premium_LUNA_CCT","LUNA_CCT"),
   IF('Reported Performance Table'!C1183="Outdoor Luminaires",
    IF(OR('Reported Performance Table'!E1183="Fuel Pump Canopy Luminaires",'Reported Performance Table'!E1183="Sports Lighting"),
     IF('Reported Performance Table'!G1183="Premium","Premium_Sports_and_Fuel_Pump_CCT", "Sports_and_Fuel_Pump_CCT"),
     IF('Reported Performance Table'!G1183="Premium","Premium_Outdoor_CCT","Outdoor_CCT")),
    IF('Reported Performance Table'!G1183="Premium","Premium_CCT","Reported_CCT"))))</f>
        <v/>
      </c>
      <c r="K1183" t="str">
        <f>IF('Reported Performance Table'!E1183="","",IF(J1183="LUNA_CCT",VLOOKUP('Reported Performance Table'!E1183,'Master List'!$B$45:$E$143,4,FALSE),"Reported_BUG"))</f>
        <v/>
      </c>
      <c r="L1183" t="str">
        <f>IF('Reported Performance Table'!E1183="","",IF(AND('Reported Performance Table'!$F1183="Yes",OR('Reported Performance Table'!$E1183='Master List'!$B$45,'Reported Performance Table'!$E1183='Master List'!$B$46,'Reported Performance Table'!$E1183='Master List'!$B$47,'Reported Performance Table'!$E1183='Master List'!$B$49,'Reported Performance Table'!$E1183='Master List'!$B$51,'Reported Performance Table'!$E1183='Master List'!$B$115,'Reported Performance Table'!$E1183='Master List'!$B$118,'Reported Performance Table'!$E1183='Master List'!$B$142)),"LUNA_Dimming","Dimming_Capability_and_Range"))</f>
        <v/>
      </c>
      <c r="M1183" s="100" t="e">
        <f>'Reported Performance Table'!#REF!</f>
        <v>#REF!</v>
      </c>
      <c r="N1183" s="100" t="e">
        <f>'Reported Performance Table'!#REF!</f>
        <v>#REF!</v>
      </c>
      <c r="O1183" s="100" t="e">
        <f>'Reported Performance Table'!#REF!</f>
        <v>#REF!</v>
      </c>
      <c r="P1183" t="str">
        <f t="shared" si="37"/>
        <v>No</v>
      </c>
    </row>
    <row r="1184" spans="1:16" x14ac:dyDescent="0.25">
      <c r="A1184" s="54">
        <v>1191</v>
      </c>
      <c r="B1184" s="55"/>
      <c r="D1184" s="21" t="e">
        <f>VLOOKUP('Reported Performance Table'!D1184,'Master List'!$B$22:$C$41,2,FALSE)</f>
        <v>#N/A</v>
      </c>
      <c r="E1184" t="e">
        <f>VLOOKUP('Reported Performance Table'!E1184,'Master List'!$B$45:$C$143,2,FALSE)</f>
        <v>#N/A</v>
      </c>
      <c r="F1184" t="e">
        <f>VLOOKUP('Reported Performance Table'!D1184,'Master List'!$B$22:$D$42,3,FALSE)</f>
        <v>#N/A</v>
      </c>
      <c r="G1184" s="92" t="e">
        <f>VLOOKUP('Reported Performance Table'!C1184,'Master List'!$B$11:$D$19,3,FALSE)</f>
        <v>#N/A</v>
      </c>
      <c r="H1184" t="e">
        <f t="shared" si="36"/>
        <v>#N/A</v>
      </c>
      <c r="I1184" t="e">
        <f>IF(VLOOKUP('Reported Performance Table'!E1184,'Master List'!$B$45:$D$143,3,FALSE)="","No",VLOOKUP('Reported Performance Table'!E1184,'Master List'!$B$45:$D$143,3,FALSE))</f>
        <v>#N/A</v>
      </c>
      <c r="J1184" s="164" t="str">
        <f>IF('Reported Performance Table'!E1184="","",
  IF('Reported Performance Table'!F1184="Yes",
   IF('Reported Performance Table'!G1184="Premium","Premium_LUNA_CCT","LUNA_CCT"),
   IF('Reported Performance Table'!C1184="Outdoor Luminaires",
    IF(OR('Reported Performance Table'!E1184="Fuel Pump Canopy Luminaires",'Reported Performance Table'!E1184="Sports Lighting"),
     IF('Reported Performance Table'!G1184="Premium","Premium_Sports_and_Fuel_Pump_CCT", "Sports_and_Fuel_Pump_CCT"),
     IF('Reported Performance Table'!G1184="Premium","Premium_Outdoor_CCT","Outdoor_CCT")),
    IF('Reported Performance Table'!G1184="Premium","Premium_CCT","Reported_CCT"))))</f>
        <v/>
      </c>
      <c r="K1184" t="str">
        <f>IF('Reported Performance Table'!E1184="","",IF(J1184="LUNA_CCT",VLOOKUP('Reported Performance Table'!E1184,'Master List'!$B$45:$E$143,4,FALSE),"Reported_BUG"))</f>
        <v/>
      </c>
      <c r="L1184" t="str">
        <f>IF('Reported Performance Table'!E1184="","",IF(AND('Reported Performance Table'!$F1184="Yes",OR('Reported Performance Table'!$E1184='Master List'!$B$45,'Reported Performance Table'!$E1184='Master List'!$B$46,'Reported Performance Table'!$E1184='Master List'!$B$47,'Reported Performance Table'!$E1184='Master List'!$B$49,'Reported Performance Table'!$E1184='Master List'!$B$51,'Reported Performance Table'!$E1184='Master List'!$B$115,'Reported Performance Table'!$E1184='Master List'!$B$118,'Reported Performance Table'!$E1184='Master List'!$B$142)),"LUNA_Dimming","Dimming_Capability_and_Range"))</f>
        <v/>
      </c>
      <c r="M1184" s="100" t="e">
        <f>'Reported Performance Table'!#REF!</f>
        <v>#REF!</v>
      </c>
      <c r="N1184" s="100" t="e">
        <f>'Reported Performance Table'!#REF!</f>
        <v>#REF!</v>
      </c>
      <c r="O1184" s="100" t="e">
        <f>'Reported Performance Table'!#REF!</f>
        <v>#REF!</v>
      </c>
      <c r="P1184" t="str">
        <f t="shared" si="37"/>
        <v>No</v>
      </c>
    </row>
    <row r="1185" spans="1:16" x14ac:dyDescent="0.25">
      <c r="A1185" s="54">
        <v>1192</v>
      </c>
      <c r="B1185" s="55"/>
      <c r="D1185" s="21" t="e">
        <f>VLOOKUP('Reported Performance Table'!D1185,'Master List'!$B$22:$C$41,2,FALSE)</f>
        <v>#N/A</v>
      </c>
      <c r="E1185" t="e">
        <f>VLOOKUP('Reported Performance Table'!E1185,'Master List'!$B$45:$C$143,2,FALSE)</f>
        <v>#N/A</v>
      </c>
      <c r="F1185" t="e">
        <f>VLOOKUP('Reported Performance Table'!D1185,'Master List'!$B$22:$D$42,3,FALSE)</f>
        <v>#N/A</v>
      </c>
      <c r="G1185" s="92" t="e">
        <f>VLOOKUP('Reported Performance Table'!C1185,'Master List'!$B$11:$D$19,3,FALSE)</f>
        <v>#N/A</v>
      </c>
      <c r="H1185" t="e">
        <f t="shared" si="36"/>
        <v>#N/A</v>
      </c>
      <c r="I1185" t="e">
        <f>IF(VLOOKUP('Reported Performance Table'!E1185,'Master List'!$B$45:$D$143,3,FALSE)="","No",VLOOKUP('Reported Performance Table'!E1185,'Master List'!$B$45:$D$143,3,FALSE))</f>
        <v>#N/A</v>
      </c>
      <c r="J1185" s="164" t="str">
        <f>IF('Reported Performance Table'!E1185="","",
  IF('Reported Performance Table'!F1185="Yes",
   IF('Reported Performance Table'!G1185="Premium","Premium_LUNA_CCT","LUNA_CCT"),
   IF('Reported Performance Table'!C1185="Outdoor Luminaires",
    IF(OR('Reported Performance Table'!E1185="Fuel Pump Canopy Luminaires",'Reported Performance Table'!E1185="Sports Lighting"),
     IF('Reported Performance Table'!G1185="Premium","Premium_Sports_and_Fuel_Pump_CCT", "Sports_and_Fuel_Pump_CCT"),
     IF('Reported Performance Table'!G1185="Premium","Premium_Outdoor_CCT","Outdoor_CCT")),
    IF('Reported Performance Table'!G1185="Premium","Premium_CCT","Reported_CCT"))))</f>
        <v/>
      </c>
      <c r="K1185" t="str">
        <f>IF('Reported Performance Table'!E1185="","",IF(J1185="LUNA_CCT",VLOOKUP('Reported Performance Table'!E1185,'Master List'!$B$45:$E$143,4,FALSE),"Reported_BUG"))</f>
        <v/>
      </c>
      <c r="L1185" t="str">
        <f>IF('Reported Performance Table'!E1185="","",IF(AND('Reported Performance Table'!$F1185="Yes",OR('Reported Performance Table'!$E1185='Master List'!$B$45,'Reported Performance Table'!$E1185='Master List'!$B$46,'Reported Performance Table'!$E1185='Master List'!$B$47,'Reported Performance Table'!$E1185='Master List'!$B$49,'Reported Performance Table'!$E1185='Master List'!$B$51,'Reported Performance Table'!$E1185='Master List'!$B$115,'Reported Performance Table'!$E1185='Master List'!$B$118,'Reported Performance Table'!$E1185='Master List'!$B$142)),"LUNA_Dimming","Dimming_Capability_and_Range"))</f>
        <v/>
      </c>
      <c r="M1185" s="100" t="e">
        <f>'Reported Performance Table'!#REF!</f>
        <v>#REF!</v>
      </c>
      <c r="N1185" s="100" t="e">
        <f>'Reported Performance Table'!#REF!</f>
        <v>#REF!</v>
      </c>
      <c r="O1185" s="100" t="e">
        <f>'Reported Performance Table'!#REF!</f>
        <v>#REF!</v>
      </c>
      <c r="P1185" t="str">
        <f t="shared" si="37"/>
        <v>No</v>
      </c>
    </row>
    <row r="1186" spans="1:16" x14ac:dyDescent="0.25">
      <c r="A1186" s="54">
        <v>1193</v>
      </c>
      <c r="B1186" s="55"/>
      <c r="D1186" s="21" t="e">
        <f>VLOOKUP('Reported Performance Table'!D1186,'Master List'!$B$22:$C$41,2,FALSE)</f>
        <v>#N/A</v>
      </c>
      <c r="E1186" t="e">
        <f>VLOOKUP('Reported Performance Table'!E1186,'Master List'!$B$45:$C$143,2,FALSE)</f>
        <v>#N/A</v>
      </c>
      <c r="F1186" t="e">
        <f>VLOOKUP('Reported Performance Table'!D1186,'Master List'!$B$22:$D$42,3,FALSE)</f>
        <v>#N/A</v>
      </c>
      <c r="G1186" s="92" t="e">
        <f>VLOOKUP('Reported Performance Table'!C1186,'Master List'!$B$11:$D$19,3,FALSE)</f>
        <v>#N/A</v>
      </c>
      <c r="H1186" t="e">
        <f t="shared" si="36"/>
        <v>#N/A</v>
      </c>
      <c r="I1186" t="e">
        <f>IF(VLOOKUP('Reported Performance Table'!E1186,'Master List'!$B$45:$D$143,3,FALSE)="","No",VLOOKUP('Reported Performance Table'!E1186,'Master List'!$B$45:$D$143,3,FALSE))</f>
        <v>#N/A</v>
      </c>
      <c r="J1186" s="164" t="str">
        <f>IF('Reported Performance Table'!E1186="","",
  IF('Reported Performance Table'!F1186="Yes",
   IF('Reported Performance Table'!G1186="Premium","Premium_LUNA_CCT","LUNA_CCT"),
   IF('Reported Performance Table'!C1186="Outdoor Luminaires",
    IF(OR('Reported Performance Table'!E1186="Fuel Pump Canopy Luminaires",'Reported Performance Table'!E1186="Sports Lighting"),
     IF('Reported Performance Table'!G1186="Premium","Premium_Sports_and_Fuel_Pump_CCT", "Sports_and_Fuel_Pump_CCT"),
     IF('Reported Performance Table'!G1186="Premium","Premium_Outdoor_CCT","Outdoor_CCT")),
    IF('Reported Performance Table'!G1186="Premium","Premium_CCT","Reported_CCT"))))</f>
        <v/>
      </c>
      <c r="K1186" t="str">
        <f>IF('Reported Performance Table'!E1186="","",IF(J1186="LUNA_CCT",VLOOKUP('Reported Performance Table'!E1186,'Master List'!$B$45:$E$143,4,FALSE),"Reported_BUG"))</f>
        <v/>
      </c>
      <c r="L1186" t="str">
        <f>IF('Reported Performance Table'!E1186="","",IF(AND('Reported Performance Table'!$F1186="Yes",OR('Reported Performance Table'!$E1186='Master List'!$B$45,'Reported Performance Table'!$E1186='Master List'!$B$46,'Reported Performance Table'!$E1186='Master List'!$B$47,'Reported Performance Table'!$E1186='Master List'!$B$49,'Reported Performance Table'!$E1186='Master List'!$B$51,'Reported Performance Table'!$E1186='Master List'!$B$115,'Reported Performance Table'!$E1186='Master List'!$B$118,'Reported Performance Table'!$E1186='Master List'!$B$142)),"LUNA_Dimming","Dimming_Capability_and_Range"))</f>
        <v/>
      </c>
      <c r="M1186" s="100" t="e">
        <f>'Reported Performance Table'!#REF!</f>
        <v>#REF!</v>
      </c>
      <c r="N1186" s="100" t="e">
        <f>'Reported Performance Table'!#REF!</f>
        <v>#REF!</v>
      </c>
      <c r="O1186" s="100" t="e">
        <f>'Reported Performance Table'!#REF!</f>
        <v>#REF!</v>
      </c>
      <c r="P1186" t="str">
        <f t="shared" si="37"/>
        <v>No</v>
      </c>
    </row>
    <row r="1187" spans="1:16" x14ac:dyDescent="0.25">
      <c r="A1187" s="54">
        <v>1194</v>
      </c>
      <c r="B1187" s="55"/>
      <c r="D1187" s="21" t="e">
        <f>VLOOKUP('Reported Performance Table'!D1187,'Master List'!$B$22:$C$41,2,FALSE)</f>
        <v>#N/A</v>
      </c>
      <c r="E1187" t="e">
        <f>VLOOKUP('Reported Performance Table'!E1187,'Master List'!$B$45:$C$143,2,FALSE)</f>
        <v>#N/A</v>
      </c>
      <c r="F1187" t="e">
        <f>VLOOKUP('Reported Performance Table'!D1187,'Master List'!$B$22:$D$42,3,FALSE)</f>
        <v>#N/A</v>
      </c>
      <c r="G1187" s="92" t="e">
        <f>VLOOKUP('Reported Performance Table'!C1187,'Master List'!$B$11:$D$19,3,FALSE)</f>
        <v>#N/A</v>
      </c>
      <c r="H1187" t="e">
        <f t="shared" si="36"/>
        <v>#N/A</v>
      </c>
      <c r="I1187" t="e">
        <f>IF(VLOOKUP('Reported Performance Table'!E1187,'Master List'!$B$45:$D$143,3,FALSE)="","No",VLOOKUP('Reported Performance Table'!E1187,'Master List'!$B$45:$D$143,3,FALSE))</f>
        <v>#N/A</v>
      </c>
      <c r="J1187" s="164" t="str">
        <f>IF('Reported Performance Table'!E1187="","",
  IF('Reported Performance Table'!F1187="Yes",
   IF('Reported Performance Table'!G1187="Premium","Premium_LUNA_CCT","LUNA_CCT"),
   IF('Reported Performance Table'!C1187="Outdoor Luminaires",
    IF(OR('Reported Performance Table'!E1187="Fuel Pump Canopy Luminaires",'Reported Performance Table'!E1187="Sports Lighting"),
     IF('Reported Performance Table'!G1187="Premium","Premium_Sports_and_Fuel_Pump_CCT", "Sports_and_Fuel_Pump_CCT"),
     IF('Reported Performance Table'!G1187="Premium","Premium_Outdoor_CCT","Outdoor_CCT")),
    IF('Reported Performance Table'!G1187="Premium","Premium_CCT","Reported_CCT"))))</f>
        <v/>
      </c>
      <c r="K1187" t="str">
        <f>IF('Reported Performance Table'!E1187="","",IF(J1187="LUNA_CCT",VLOOKUP('Reported Performance Table'!E1187,'Master List'!$B$45:$E$143,4,FALSE),"Reported_BUG"))</f>
        <v/>
      </c>
      <c r="L1187" t="str">
        <f>IF('Reported Performance Table'!E1187="","",IF(AND('Reported Performance Table'!$F1187="Yes",OR('Reported Performance Table'!$E1187='Master List'!$B$45,'Reported Performance Table'!$E1187='Master List'!$B$46,'Reported Performance Table'!$E1187='Master List'!$B$47,'Reported Performance Table'!$E1187='Master List'!$B$49,'Reported Performance Table'!$E1187='Master List'!$B$51,'Reported Performance Table'!$E1187='Master List'!$B$115,'Reported Performance Table'!$E1187='Master List'!$B$118,'Reported Performance Table'!$E1187='Master List'!$B$142)),"LUNA_Dimming","Dimming_Capability_and_Range"))</f>
        <v/>
      </c>
      <c r="M1187" s="100" t="e">
        <f>'Reported Performance Table'!#REF!</f>
        <v>#REF!</v>
      </c>
      <c r="N1187" s="100" t="e">
        <f>'Reported Performance Table'!#REF!</f>
        <v>#REF!</v>
      </c>
      <c r="O1187" s="100" t="e">
        <f>'Reported Performance Table'!#REF!</f>
        <v>#REF!</v>
      </c>
      <c r="P1187" t="str">
        <f t="shared" si="37"/>
        <v>No</v>
      </c>
    </row>
    <row r="1188" spans="1:16" x14ac:dyDescent="0.25">
      <c r="A1188" s="54">
        <v>1195</v>
      </c>
      <c r="B1188" s="55"/>
      <c r="D1188" s="21" t="e">
        <f>VLOOKUP('Reported Performance Table'!D1188,'Master List'!$B$22:$C$41,2,FALSE)</f>
        <v>#N/A</v>
      </c>
      <c r="E1188" t="e">
        <f>VLOOKUP('Reported Performance Table'!E1188,'Master List'!$B$45:$C$143,2,FALSE)</f>
        <v>#N/A</v>
      </c>
      <c r="F1188" t="e">
        <f>VLOOKUP('Reported Performance Table'!D1188,'Master List'!$B$22:$D$42,3,FALSE)</f>
        <v>#N/A</v>
      </c>
      <c r="G1188" s="92" t="e">
        <f>VLOOKUP('Reported Performance Table'!C1188,'Master List'!$B$11:$D$19,3,FALSE)</f>
        <v>#N/A</v>
      </c>
      <c r="H1188" t="e">
        <f t="shared" si="36"/>
        <v>#N/A</v>
      </c>
      <c r="I1188" t="e">
        <f>IF(VLOOKUP('Reported Performance Table'!E1188,'Master List'!$B$45:$D$143,3,FALSE)="","No",VLOOKUP('Reported Performance Table'!E1188,'Master List'!$B$45:$D$143,3,FALSE))</f>
        <v>#N/A</v>
      </c>
      <c r="J1188" s="164" t="str">
        <f>IF('Reported Performance Table'!E1188="","",
  IF('Reported Performance Table'!F1188="Yes",
   IF('Reported Performance Table'!G1188="Premium","Premium_LUNA_CCT","LUNA_CCT"),
   IF('Reported Performance Table'!C1188="Outdoor Luminaires",
    IF(OR('Reported Performance Table'!E1188="Fuel Pump Canopy Luminaires",'Reported Performance Table'!E1188="Sports Lighting"),
     IF('Reported Performance Table'!G1188="Premium","Premium_Sports_and_Fuel_Pump_CCT", "Sports_and_Fuel_Pump_CCT"),
     IF('Reported Performance Table'!G1188="Premium","Premium_Outdoor_CCT","Outdoor_CCT")),
    IF('Reported Performance Table'!G1188="Premium","Premium_CCT","Reported_CCT"))))</f>
        <v/>
      </c>
      <c r="K1188" t="str">
        <f>IF('Reported Performance Table'!E1188="","",IF(J1188="LUNA_CCT",VLOOKUP('Reported Performance Table'!E1188,'Master List'!$B$45:$E$143,4,FALSE),"Reported_BUG"))</f>
        <v/>
      </c>
      <c r="L1188" t="str">
        <f>IF('Reported Performance Table'!E1188="","",IF(AND('Reported Performance Table'!$F1188="Yes",OR('Reported Performance Table'!$E1188='Master List'!$B$45,'Reported Performance Table'!$E1188='Master List'!$B$46,'Reported Performance Table'!$E1188='Master List'!$B$47,'Reported Performance Table'!$E1188='Master List'!$B$49,'Reported Performance Table'!$E1188='Master List'!$B$51,'Reported Performance Table'!$E1188='Master List'!$B$115,'Reported Performance Table'!$E1188='Master List'!$B$118,'Reported Performance Table'!$E1188='Master List'!$B$142)),"LUNA_Dimming","Dimming_Capability_and_Range"))</f>
        <v/>
      </c>
      <c r="M1188" s="100" t="e">
        <f>'Reported Performance Table'!#REF!</f>
        <v>#REF!</v>
      </c>
      <c r="N1188" s="100" t="e">
        <f>'Reported Performance Table'!#REF!</f>
        <v>#REF!</v>
      </c>
      <c r="O1188" s="100" t="e">
        <f>'Reported Performance Table'!#REF!</f>
        <v>#REF!</v>
      </c>
      <c r="P1188" t="str">
        <f t="shared" si="37"/>
        <v>No</v>
      </c>
    </row>
    <row r="1189" spans="1:16" x14ac:dyDescent="0.25">
      <c r="A1189" s="54">
        <v>1196</v>
      </c>
      <c r="B1189" s="55"/>
      <c r="D1189" s="21" t="e">
        <f>VLOOKUP('Reported Performance Table'!D1189,'Master List'!$B$22:$C$41,2,FALSE)</f>
        <v>#N/A</v>
      </c>
      <c r="E1189" t="e">
        <f>VLOOKUP('Reported Performance Table'!E1189,'Master List'!$B$45:$C$143,2,FALSE)</f>
        <v>#N/A</v>
      </c>
      <c r="F1189" t="e">
        <f>VLOOKUP('Reported Performance Table'!D1189,'Master List'!$B$22:$D$42,3,FALSE)</f>
        <v>#N/A</v>
      </c>
      <c r="G1189" s="92" t="e">
        <f>VLOOKUP('Reported Performance Table'!C1189,'Master List'!$B$11:$D$19,3,FALSE)</f>
        <v>#N/A</v>
      </c>
      <c r="H1189" t="e">
        <f t="shared" si="36"/>
        <v>#N/A</v>
      </c>
      <c r="I1189" t="e">
        <f>IF(VLOOKUP('Reported Performance Table'!E1189,'Master List'!$B$45:$D$143,3,FALSE)="","No",VLOOKUP('Reported Performance Table'!E1189,'Master List'!$B$45:$D$143,3,FALSE))</f>
        <v>#N/A</v>
      </c>
      <c r="J1189" s="164" t="str">
        <f>IF('Reported Performance Table'!E1189="","",
  IF('Reported Performance Table'!F1189="Yes",
   IF('Reported Performance Table'!G1189="Premium","Premium_LUNA_CCT","LUNA_CCT"),
   IF('Reported Performance Table'!C1189="Outdoor Luminaires",
    IF(OR('Reported Performance Table'!E1189="Fuel Pump Canopy Luminaires",'Reported Performance Table'!E1189="Sports Lighting"),
     IF('Reported Performance Table'!G1189="Premium","Premium_Sports_and_Fuel_Pump_CCT", "Sports_and_Fuel_Pump_CCT"),
     IF('Reported Performance Table'!G1189="Premium","Premium_Outdoor_CCT","Outdoor_CCT")),
    IF('Reported Performance Table'!G1189="Premium","Premium_CCT","Reported_CCT"))))</f>
        <v/>
      </c>
      <c r="K1189" t="str">
        <f>IF('Reported Performance Table'!E1189="","",IF(J1189="LUNA_CCT",VLOOKUP('Reported Performance Table'!E1189,'Master List'!$B$45:$E$143,4,FALSE),"Reported_BUG"))</f>
        <v/>
      </c>
      <c r="L1189" t="str">
        <f>IF('Reported Performance Table'!E1189="","",IF(AND('Reported Performance Table'!$F1189="Yes",OR('Reported Performance Table'!$E1189='Master List'!$B$45,'Reported Performance Table'!$E1189='Master List'!$B$46,'Reported Performance Table'!$E1189='Master List'!$B$47,'Reported Performance Table'!$E1189='Master List'!$B$49,'Reported Performance Table'!$E1189='Master List'!$B$51,'Reported Performance Table'!$E1189='Master List'!$B$115,'Reported Performance Table'!$E1189='Master List'!$B$118,'Reported Performance Table'!$E1189='Master List'!$B$142)),"LUNA_Dimming","Dimming_Capability_and_Range"))</f>
        <v/>
      </c>
      <c r="M1189" s="100" t="e">
        <f>'Reported Performance Table'!#REF!</f>
        <v>#REF!</v>
      </c>
      <c r="N1189" s="100" t="e">
        <f>'Reported Performance Table'!#REF!</f>
        <v>#REF!</v>
      </c>
      <c r="O1189" s="100" t="e">
        <f>'Reported Performance Table'!#REF!</f>
        <v>#REF!</v>
      </c>
      <c r="P1189" t="str">
        <f t="shared" si="37"/>
        <v>No</v>
      </c>
    </row>
    <row r="1190" spans="1:16" x14ac:dyDescent="0.25">
      <c r="A1190" s="54">
        <v>1197</v>
      </c>
      <c r="B1190" s="55"/>
      <c r="D1190" s="21" t="e">
        <f>VLOOKUP('Reported Performance Table'!D1190,'Master List'!$B$22:$C$41,2,FALSE)</f>
        <v>#N/A</v>
      </c>
      <c r="E1190" t="e">
        <f>VLOOKUP('Reported Performance Table'!E1190,'Master List'!$B$45:$C$143,2,FALSE)</f>
        <v>#N/A</v>
      </c>
      <c r="F1190" t="e">
        <f>VLOOKUP('Reported Performance Table'!D1190,'Master List'!$B$22:$D$42,3,FALSE)</f>
        <v>#N/A</v>
      </c>
      <c r="G1190" s="92" t="e">
        <f>VLOOKUP('Reported Performance Table'!C1190,'Master List'!$B$11:$D$19,3,FALSE)</f>
        <v>#N/A</v>
      </c>
      <c r="H1190" t="e">
        <f t="shared" si="36"/>
        <v>#N/A</v>
      </c>
      <c r="I1190" t="e">
        <f>IF(VLOOKUP('Reported Performance Table'!E1190,'Master List'!$B$45:$D$143,3,FALSE)="","No",VLOOKUP('Reported Performance Table'!E1190,'Master List'!$B$45:$D$143,3,FALSE))</f>
        <v>#N/A</v>
      </c>
      <c r="J1190" s="164" t="str">
        <f>IF('Reported Performance Table'!E1190="","",
  IF('Reported Performance Table'!F1190="Yes",
   IF('Reported Performance Table'!G1190="Premium","Premium_LUNA_CCT","LUNA_CCT"),
   IF('Reported Performance Table'!C1190="Outdoor Luminaires",
    IF(OR('Reported Performance Table'!E1190="Fuel Pump Canopy Luminaires",'Reported Performance Table'!E1190="Sports Lighting"),
     IF('Reported Performance Table'!G1190="Premium","Premium_Sports_and_Fuel_Pump_CCT", "Sports_and_Fuel_Pump_CCT"),
     IF('Reported Performance Table'!G1190="Premium","Premium_Outdoor_CCT","Outdoor_CCT")),
    IF('Reported Performance Table'!G1190="Premium","Premium_CCT","Reported_CCT"))))</f>
        <v/>
      </c>
      <c r="K1190" t="str">
        <f>IF('Reported Performance Table'!E1190="","",IF(J1190="LUNA_CCT",VLOOKUP('Reported Performance Table'!E1190,'Master List'!$B$45:$E$143,4,FALSE),"Reported_BUG"))</f>
        <v/>
      </c>
      <c r="L1190" t="str">
        <f>IF('Reported Performance Table'!E1190="","",IF(AND('Reported Performance Table'!$F1190="Yes",OR('Reported Performance Table'!$E1190='Master List'!$B$45,'Reported Performance Table'!$E1190='Master List'!$B$46,'Reported Performance Table'!$E1190='Master List'!$B$47,'Reported Performance Table'!$E1190='Master List'!$B$49,'Reported Performance Table'!$E1190='Master List'!$B$51,'Reported Performance Table'!$E1190='Master List'!$B$115,'Reported Performance Table'!$E1190='Master List'!$B$118,'Reported Performance Table'!$E1190='Master List'!$B$142)),"LUNA_Dimming","Dimming_Capability_and_Range"))</f>
        <v/>
      </c>
      <c r="M1190" s="100" t="e">
        <f>'Reported Performance Table'!#REF!</f>
        <v>#REF!</v>
      </c>
      <c r="N1190" s="100" t="e">
        <f>'Reported Performance Table'!#REF!</f>
        <v>#REF!</v>
      </c>
      <c r="O1190" s="100" t="e">
        <f>'Reported Performance Table'!#REF!</f>
        <v>#REF!</v>
      </c>
      <c r="P1190" t="str">
        <f t="shared" si="37"/>
        <v>No</v>
      </c>
    </row>
    <row r="1191" spans="1:16" x14ac:dyDescent="0.25">
      <c r="A1191" s="54">
        <v>1198</v>
      </c>
      <c r="B1191" s="55"/>
      <c r="D1191" s="21" t="e">
        <f>VLOOKUP('Reported Performance Table'!D1191,'Master List'!$B$22:$C$41,2,FALSE)</f>
        <v>#N/A</v>
      </c>
      <c r="E1191" t="e">
        <f>VLOOKUP('Reported Performance Table'!E1191,'Master List'!$B$45:$C$143,2,FALSE)</f>
        <v>#N/A</v>
      </c>
      <c r="F1191" t="e">
        <f>VLOOKUP('Reported Performance Table'!D1191,'Master List'!$B$22:$D$42,3,FALSE)</f>
        <v>#N/A</v>
      </c>
      <c r="G1191" s="92" t="e">
        <f>VLOOKUP('Reported Performance Table'!C1191,'Master List'!$B$11:$D$19,3,FALSE)</f>
        <v>#N/A</v>
      </c>
      <c r="H1191" t="e">
        <f t="shared" si="36"/>
        <v>#N/A</v>
      </c>
      <c r="I1191" t="e">
        <f>IF(VLOOKUP('Reported Performance Table'!E1191,'Master List'!$B$45:$D$143,3,FALSE)="","No",VLOOKUP('Reported Performance Table'!E1191,'Master List'!$B$45:$D$143,3,FALSE))</f>
        <v>#N/A</v>
      </c>
      <c r="J1191" s="164" t="str">
        <f>IF('Reported Performance Table'!E1191="","",
  IF('Reported Performance Table'!F1191="Yes",
   IF('Reported Performance Table'!G1191="Premium","Premium_LUNA_CCT","LUNA_CCT"),
   IF('Reported Performance Table'!C1191="Outdoor Luminaires",
    IF(OR('Reported Performance Table'!E1191="Fuel Pump Canopy Luminaires",'Reported Performance Table'!E1191="Sports Lighting"),
     IF('Reported Performance Table'!G1191="Premium","Premium_Sports_and_Fuel_Pump_CCT", "Sports_and_Fuel_Pump_CCT"),
     IF('Reported Performance Table'!G1191="Premium","Premium_Outdoor_CCT","Outdoor_CCT")),
    IF('Reported Performance Table'!G1191="Premium","Premium_CCT","Reported_CCT"))))</f>
        <v/>
      </c>
      <c r="K1191" t="str">
        <f>IF('Reported Performance Table'!E1191="","",IF(J1191="LUNA_CCT",VLOOKUP('Reported Performance Table'!E1191,'Master List'!$B$45:$E$143,4,FALSE),"Reported_BUG"))</f>
        <v/>
      </c>
      <c r="L1191" t="str">
        <f>IF('Reported Performance Table'!E1191="","",IF(AND('Reported Performance Table'!$F1191="Yes",OR('Reported Performance Table'!$E1191='Master List'!$B$45,'Reported Performance Table'!$E1191='Master List'!$B$46,'Reported Performance Table'!$E1191='Master List'!$B$47,'Reported Performance Table'!$E1191='Master List'!$B$49,'Reported Performance Table'!$E1191='Master List'!$B$51,'Reported Performance Table'!$E1191='Master List'!$B$115,'Reported Performance Table'!$E1191='Master List'!$B$118,'Reported Performance Table'!$E1191='Master List'!$B$142)),"LUNA_Dimming","Dimming_Capability_and_Range"))</f>
        <v/>
      </c>
      <c r="M1191" s="100" t="e">
        <f>'Reported Performance Table'!#REF!</f>
        <v>#REF!</v>
      </c>
      <c r="N1191" s="100" t="e">
        <f>'Reported Performance Table'!#REF!</f>
        <v>#REF!</v>
      </c>
      <c r="O1191" s="100" t="e">
        <f>'Reported Performance Table'!#REF!</f>
        <v>#REF!</v>
      </c>
      <c r="P1191" t="str">
        <f t="shared" si="37"/>
        <v>No</v>
      </c>
    </row>
    <row r="1192" spans="1:16" x14ac:dyDescent="0.25">
      <c r="A1192" s="54">
        <v>1199</v>
      </c>
      <c r="B1192" s="55"/>
      <c r="D1192" s="21" t="e">
        <f>VLOOKUP('Reported Performance Table'!D1192,'Master List'!$B$22:$C$41,2,FALSE)</f>
        <v>#N/A</v>
      </c>
      <c r="E1192" t="e">
        <f>VLOOKUP('Reported Performance Table'!E1192,'Master List'!$B$45:$C$143,2,FALSE)</f>
        <v>#N/A</v>
      </c>
      <c r="F1192" t="e">
        <f>VLOOKUP('Reported Performance Table'!D1192,'Master List'!$B$22:$D$42,3,FALSE)</f>
        <v>#N/A</v>
      </c>
      <c r="G1192" s="92" t="e">
        <f>VLOOKUP('Reported Performance Table'!C1192,'Master List'!$B$11:$D$19,3,FALSE)</f>
        <v>#N/A</v>
      </c>
      <c r="H1192" t="e">
        <f t="shared" si="36"/>
        <v>#N/A</v>
      </c>
      <c r="I1192" t="e">
        <f>IF(VLOOKUP('Reported Performance Table'!E1192,'Master List'!$B$45:$D$143,3,FALSE)="","No",VLOOKUP('Reported Performance Table'!E1192,'Master List'!$B$45:$D$143,3,FALSE))</f>
        <v>#N/A</v>
      </c>
      <c r="J1192" s="164" t="str">
        <f>IF('Reported Performance Table'!E1192="","",
  IF('Reported Performance Table'!F1192="Yes",
   IF('Reported Performance Table'!G1192="Premium","Premium_LUNA_CCT","LUNA_CCT"),
   IF('Reported Performance Table'!C1192="Outdoor Luminaires",
    IF(OR('Reported Performance Table'!E1192="Fuel Pump Canopy Luminaires",'Reported Performance Table'!E1192="Sports Lighting"),
     IF('Reported Performance Table'!G1192="Premium","Premium_Sports_and_Fuel_Pump_CCT", "Sports_and_Fuel_Pump_CCT"),
     IF('Reported Performance Table'!G1192="Premium","Premium_Outdoor_CCT","Outdoor_CCT")),
    IF('Reported Performance Table'!G1192="Premium","Premium_CCT","Reported_CCT"))))</f>
        <v/>
      </c>
      <c r="K1192" t="str">
        <f>IF('Reported Performance Table'!E1192="","",IF(J1192="LUNA_CCT",VLOOKUP('Reported Performance Table'!E1192,'Master List'!$B$45:$E$143,4,FALSE),"Reported_BUG"))</f>
        <v/>
      </c>
      <c r="L1192" t="str">
        <f>IF('Reported Performance Table'!E1192="","",IF(AND('Reported Performance Table'!$F1192="Yes",OR('Reported Performance Table'!$E1192='Master List'!$B$45,'Reported Performance Table'!$E1192='Master List'!$B$46,'Reported Performance Table'!$E1192='Master List'!$B$47,'Reported Performance Table'!$E1192='Master List'!$B$49,'Reported Performance Table'!$E1192='Master List'!$B$51,'Reported Performance Table'!$E1192='Master List'!$B$115,'Reported Performance Table'!$E1192='Master List'!$B$118,'Reported Performance Table'!$E1192='Master List'!$B$142)),"LUNA_Dimming","Dimming_Capability_and_Range"))</f>
        <v/>
      </c>
      <c r="M1192" s="100" t="e">
        <f>'Reported Performance Table'!#REF!</f>
        <v>#REF!</v>
      </c>
      <c r="N1192" s="100" t="e">
        <f>'Reported Performance Table'!#REF!</f>
        <v>#REF!</v>
      </c>
      <c r="O1192" s="100" t="e">
        <f>'Reported Performance Table'!#REF!</f>
        <v>#REF!</v>
      </c>
      <c r="P1192" t="str">
        <f t="shared" si="37"/>
        <v>No</v>
      </c>
    </row>
    <row r="1193" spans="1:16" x14ac:dyDescent="0.25">
      <c r="A1193" s="54">
        <v>1200</v>
      </c>
      <c r="B1193" s="55"/>
      <c r="D1193" s="21" t="e">
        <f>VLOOKUP('Reported Performance Table'!D1193,'Master List'!$B$22:$C$41,2,FALSE)</f>
        <v>#N/A</v>
      </c>
      <c r="E1193" t="e">
        <f>VLOOKUP('Reported Performance Table'!E1193,'Master List'!$B$45:$C$143,2,FALSE)</f>
        <v>#N/A</v>
      </c>
      <c r="F1193" t="e">
        <f>VLOOKUP('Reported Performance Table'!D1193,'Master List'!$B$22:$D$42,3,FALSE)</f>
        <v>#N/A</v>
      </c>
      <c r="G1193" s="92" t="e">
        <f>VLOOKUP('Reported Performance Table'!C1193,'Master List'!$B$11:$D$19,3,FALSE)</f>
        <v>#N/A</v>
      </c>
      <c r="H1193" t="e">
        <f t="shared" si="36"/>
        <v>#N/A</v>
      </c>
      <c r="I1193" t="e">
        <f>IF(VLOOKUP('Reported Performance Table'!E1193,'Master List'!$B$45:$D$143,3,FALSE)="","No",VLOOKUP('Reported Performance Table'!E1193,'Master List'!$B$45:$D$143,3,FALSE))</f>
        <v>#N/A</v>
      </c>
      <c r="J1193" s="164" t="str">
        <f>IF('Reported Performance Table'!E1193="","",
  IF('Reported Performance Table'!F1193="Yes",
   IF('Reported Performance Table'!G1193="Premium","Premium_LUNA_CCT","LUNA_CCT"),
   IF('Reported Performance Table'!C1193="Outdoor Luminaires",
    IF(OR('Reported Performance Table'!E1193="Fuel Pump Canopy Luminaires",'Reported Performance Table'!E1193="Sports Lighting"),
     IF('Reported Performance Table'!G1193="Premium","Premium_Sports_and_Fuel_Pump_CCT", "Sports_and_Fuel_Pump_CCT"),
     IF('Reported Performance Table'!G1193="Premium","Premium_Outdoor_CCT","Outdoor_CCT")),
    IF('Reported Performance Table'!G1193="Premium","Premium_CCT","Reported_CCT"))))</f>
        <v/>
      </c>
      <c r="K1193" t="str">
        <f>IF('Reported Performance Table'!E1193="","",IF(J1193="LUNA_CCT",VLOOKUP('Reported Performance Table'!E1193,'Master List'!$B$45:$E$143,4,FALSE),"Reported_BUG"))</f>
        <v/>
      </c>
      <c r="L1193" t="str">
        <f>IF('Reported Performance Table'!E1193="","",IF(AND('Reported Performance Table'!$F1193="Yes",OR('Reported Performance Table'!$E1193='Master List'!$B$45,'Reported Performance Table'!$E1193='Master List'!$B$46,'Reported Performance Table'!$E1193='Master List'!$B$47,'Reported Performance Table'!$E1193='Master List'!$B$49,'Reported Performance Table'!$E1193='Master List'!$B$51,'Reported Performance Table'!$E1193='Master List'!$B$115,'Reported Performance Table'!$E1193='Master List'!$B$118,'Reported Performance Table'!$E1193='Master List'!$B$142)),"LUNA_Dimming","Dimming_Capability_and_Range"))</f>
        <v/>
      </c>
      <c r="M1193" s="100" t="e">
        <f>'Reported Performance Table'!#REF!</f>
        <v>#REF!</v>
      </c>
      <c r="N1193" s="100" t="e">
        <f>'Reported Performance Table'!#REF!</f>
        <v>#REF!</v>
      </c>
      <c r="O1193" s="100" t="e">
        <f>'Reported Performance Table'!#REF!</f>
        <v>#REF!</v>
      </c>
      <c r="P1193" t="str">
        <f t="shared" si="37"/>
        <v>No</v>
      </c>
    </row>
    <row r="1194" spans="1:16" x14ac:dyDescent="0.25">
      <c r="A1194" s="54">
        <v>1201</v>
      </c>
      <c r="B1194" s="55"/>
      <c r="D1194" s="21" t="e">
        <f>VLOOKUP('Reported Performance Table'!D1194,'Master List'!$B$22:$C$41,2,FALSE)</f>
        <v>#N/A</v>
      </c>
      <c r="E1194" t="e">
        <f>VLOOKUP('Reported Performance Table'!E1194,'Master List'!$B$45:$C$143,2,FALSE)</f>
        <v>#N/A</v>
      </c>
      <c r="F1194" t="e">
        <f>VLOOKUP('Reported Performance Table'!D1194,'Master List'!$B$22:$D$42,3,FALSE)</f>
        <v>#N/A</v>
      </c>
      <c r="G1194" s="92" t="e">
        <f>VLOOKUP('Reported Performance Table'!C1194,'Master List'!$B$11:$D$19,3,FALSE)</f>
        <v>#N/A</v>
      </c>
      <c r="H1194" t="e">
        <f t="shared" si="36"/>
        <v>#N/A</v>
      </c>
      <c r="I1194" t="e">
        <f>IF(VLOOKUP('Reported Performance Table'!E1194,'Master List'!$B$45:$D$143,3,FALSE)="","No",VLOOKUP('Reported Performance Table'!E1194,'Master List'!$B$45:$D$143,3,FALSE))</f>
        <v>#N/A</v>
      </c>
      <c r="J1194" s="164" t="str">
        <f>IF('Reported Performance Table'!E1194="","",
  IF('Reported Performance Table'!F1194="Yes",
   IF('Reported Performance Table'!G1194="Premium","Premium_LUNA_CCT","LUNA_CCT"),
   IF('Reported Performance Table'!C1194="Outdoor Luminaires",
    IF(OR('Reported Performance Table'!E1194="Fuel Pump Canopy Luminaires",'Reported Performance Table'!E1194="Sports Lighting"),
     IF('Reported Performance Table'!G1194="Premium","Premium_Sports_and_Fuel_Pump_CCT", "Sports_and_Fuel_Pump_CCT"),
     IF('Reported Performance Table'!G1194="Premium","Premium_Outdoor_CCT","Outdoor_CCT")),
    IF('Reported Performance Table'!G1194="Premium","Premium_CCT","Reported_CCT"))))</f>
        <v/>
      </c>
      <c r="K1194" t="str">
        <f>IF('Reported Performance Table'!E1194="","",IF(J1194="LUNA_CCT",VLOOKUP('Reported Performance Table'!E1194,'Master List'!$B$45:$E$143,4,FALSE),"Reported_BUG"))</f>
        <v/>
      </c>
      <c r="L1194" t="str">
        <f>IF('Reported Performance Table'!E1194="","",IF(AND('Reported Performance Table'!$F1194="Yes",OR('Reported Performance Table'!$E1194='Master List'!$B$45,'Reported Performance Table'!$E1194='Master List'!$B$46,'Reported Performance Table'!$E1194='Master List'!$B$47,'Reported Performance Table'!$E1194='Master List'!$B$49,'Reported Performance Table'!$E1194='Master List'!$B$51,'Reported Performance Table'!$E1194='Master List'!$B$115,'Reported Performance Table'!$E1194='Master List'!$B$118,'Reported Performance Table'!$E1194='Master List'!$B$142)),"LUNA_Dimming","Dimming_Capability_and_Range"))</f>
        <v/>
      </c>
      <c r="M1194" s="100" t="e">
        <f>'Reported Performance Table'!#REF!</f>
        <v>#REF!</v>
      </c>
      <c r="N1194" s="100" t="e">
        <f>'Reported Performance Table'!#REF!</f>
        <v>#REF!</v>
      </c>
      <c r="O1194" s="100" t="e">
        <f>'Reported Performance Table'!#REF!</f>
        <v>#REF!</v>
      </c>
      <c r="P1194" t="str">
        <f t="shared" si="37"/>
        <v>No</v>
      </c>
    </row>
    <row r="1195" spans="1:16" x14ac:dyDescent="0.25">
      <c r="A1195" s="54">
        <v>1202</v>
      </c>
      <c r="B1195" s="55"/>
      <c r="D1195" s="21" t="e">
        <f>VLOOKUP('Reported Performance Table'!D1195,'Master List'!$B$22:$C$41,2,FALSE)</f>
        <v>#N/A</v>
      </c>
      <c r="E1195" t="e">
        <f>VLOOKUP('Reported Performance Table'!E1195,'Master List'!$B$45:$C$143,2,FALSE)</f>
        <v>#N/A</v>
      </c>
      <c r="F1195" t="e">
        <f>VLOOKUP('Reported Performance Table'!D1195,'Master List'!$B$22:$D$42,3,FALSE)</f>
        <v>#N/A</v>
      </c>
      <c r="G1195" s="92" t="e">
        <f>VLOOKUP('Reported Performance Table'!C1195,'Master List'!$B$11:$D$19,3,FALSE)</f>
        <v>#N/A</v>
      </c>
      <c r="H1195" t="e">
        <f t="shared" si="36"/>
        <v>#N/A</v>
      </c>
      <c r="I1195" t="e">
        <f>IF(VLOOKUP('Reported Performance Table'!E1195,'Master List'!$B$45:$D$143,3,FALSE)="","No",VLOOKUP('Reported Performance Table'!E1195,'Master List'!$B$45:$D$143,3,FALSE))</f>
        <v>#N/A</v>
      </c>
      <c r="J1195" s="164" t="str">
        <f>IF('Reported Performance Table'!E1195="","",
  IF('Reported Performance Table'!F1195="Yes",
   IF('Reported Performance Table'!G1195="Premium","Premium_LUNA_CCT","LUNA_CCT"),
   IF('Reported Performance Table'!C1195="Outdoor Luminaires",
    IF(OR('Reported Performance Table'!E1195="Fuel Pump Canopy Luminaires",'Reported Performance Table'!E1195="Sports Lighting"),
     IF('Reported Performance Table'!G1195="Premium","Premium_Sports_and_Fuel_Pump_CCT", "Sports_and_Fuel_Pump_CCT"),
     IF('Reported Performance Table'!G1195="Premium","Premium_Outdoor_CCT","Outdoor_CCT")),
    IF('Reported Performance Table'!G1195="Premium","Premium_CCT","Reported_CCT"))))</f>
        <v/>
      </c>
      <c r="K1195" t="str">
        <f>IF('Reported Performance Table'!E1195="","",IF(J1195="LUNA_CCT",VLOOKUP('Reported Performance Table'!E1195,'Master List'!$B$45:$E$143,4,FALSE),"Reported_BUG"))</f>
        <v/>
      </c>
      <c r="L1195" t="str">
        <f>IF('Reported Performance Table'!E1195="","",IF(AND('Reported Performance Table'!$F1195="Yes",OR('Reported Performance Table'!$E1195='Master List'!$B$45,'Reported Performance Table'!$E1195='Master List'!$B$46,'Reported Performance Table'!$E1195='Master List'!$B$47,'Reported Performance Table'!$E1195='Master List'!$B$49,'Reported Performance Table'!$E1195='Master List'!$B$51,'Reported Performance Table'!$E1195='Master List'!$B$115,'Reported Performance Table'!$E1195='Master List'!$B$118,'Reported Performance Table'!$E1195='Master List'!$B$142)),"LUNA_Dimming","Dimming_Capability_and_Range"))</f>
        <v/>
      </c>
      <c r="M1195" s="100" t="e">
        <f>'Reported Performance Table'!#REF!</f>
        <v>#REF!</v>
      </c>
      <c r="N1195" s="100" t="e">
        <f>'Reported Performance Table'!#REF!</f>
        <v>#REF!</v>
      </c>
      <c r="O1195" s="100" t="e">
        <f>'Reported Performance Table'!#REF!</f>
        <v>#REF!</v>
      </c>
      <c r="P1195" t="str">
        <f t="shared" si="37"/>
        <v>No</v>
      </c>
    </row>
    <row r="1196" spans="1:16" x14ac:dyDescent="0.25">
      <c r="A1196" s="54">
        <v>1203</v>
      </c>
      <c r="B1196" s="55"/>
      <c r="D1196" s="21" t="e">
        <f>VLOOKUP('Reported Performance Table'!D1196,'Master List'!$B$22:$C$41,2,FALSE)</f>
        <v>#N/A</v>
      </c>
      <c r="E1196" t="e">
        <f>VLOOKUP('Reported Performance Table'!E1196,'Master List'!$B$45:$C$143,2,FALSE)</f>
        <v>#N/A</v>
      </c>
      <c r="F1196" t="e">
        <f>VLOOKUP('Reported Performance Table'!D1196,'Master List'!$B$22:$D$42,3,FALSE)</f>
        <v>#N/A</v>
      </c>
      <c r="G1196" s="92" t="e">
        <f>VLOOKUP('Reported Performance Table'!C1196,'Master List'!$B$11:$D$19,3,FALSE)</f>
        <v>#N/A</v>
      </c>
      <c r="H1196" t="e">
        <f t="shared" si="36"/>
        <v>#N/A</v>
      </c>
      <c r="I1196" t="e">
        <f>IF(VLOOKUP('Reported Performance Table'!E1196,'Master List'!$B$45:$D$143,3,FALSE)="","No",VLOOKUP('Reported Performance Table'!E1196,'Master List'!$B$45:$D$143,3,FALSE))</f>
        <v>#N/A</v>
      </c>
      <c r="J1196" s="164" t="str">
        <f>IF('Reported Performance Table'!E1196="","",
  IF('Reported Performance Table'!F1196="Yes",
   IF('Reported Performance Table'!G1196="Premium","Premium_LUNA_CCT","LUNA_CCT"),
   IF('Reported Performance Table'!C1196="Outdoor Luminaires",
    IF(OR('Reported Performance Table'!E1196="Fuel Pump Canopy Luminaires",'Reported Performance Table'!E1196="Sports Lighting"),
     IF('Reported Performance Table'!G1196="Premium","Premium_Sports_and_Fuel_Pump_CCT", "Sports_and_Fuel_Pump_CCT"),
     IF('Reported Performance Table'!G1196="Premium","Premium_Outdoor_CCT","Outdoor_CCT")),
    IF('Reported Performance Table'!G1196="Premium","Premium_CCT","Reported_CCT"))))</f>
        <v/>
      </c>
      <c r="K1196" t="str">
        <f>IF('Reported Performance Table'!E1196="","",IF(J1196="LUNA_CCT",VLOOKUP('Reported Performance Table'!E1196,'Master List'!$B$45:$E$143,4,FALSE),"Reported_BUG"))</f>
        <v/>
      </c>
      <c r="L1196" t="str">
        <f>IF('Reported Performance Table'!E1196="","",IF(AND('Reported Performance Table'!$F1196="Yes",OR('Reported Performance Table'!$E1196='Master List'!$B$45,'Reported Performance Table'!$E1196='Master List'!$B$46,'Reported Performance Table'!$E1196='Master List'!$B$47,'Reported Performance Table'!$E1196='Master List'!$B$49,'Reported Performance Table'!$E1196='Master List'!$B$51,'Reported Performance Table'!$E1196='Master List'!$B$115,'Reported Performance Table'!$E1196='Master List'!$B$118,'Reported Performance Table'!$E1196='Master List'!$B$142)),"LUNA_Dimming","Dimming_Capability_and_Range"))</f>
        <v/>
      </c>
      <c r="M1196" s="100" t="e">
        <f>'Reported Performance Table'!#REF!</f>
        <v>#REF!</v>
      </c>
      <c r="N1196" s="100" t="e">
        <f>'Reported Performance Table'!#REF!</f>
        <v>#REF!</v>
      </c>
      <c r="O1196" s="100" t="e">
        <f>'Reported Performance Table'!#REF!</f>
        <v>#REF!</v>
      </c>
      <c r="P1196" t="str">
        <f t="shared" si="37"/>
        <v>No</v>
      </c>
    </row>
    <row r="1197" spans="1:16" x14ac:dyDescent="0.25">
      <c r="A1197" s="54">
        <v>1204</v>
      </c>
      <c r="B1197" s="55"/>
      <c r="D1197" s="21" t="e">
        <f>VLOOKUP('Reported Performance Table'!D1197,'Master List'!$B$22:$C$41,2,FALSE)</f>
        <v>#N/A</v>
      </c>
      <c r="E1197" t="e">
        <f>VLOOKUP('Reported Performance Table'!E1197,'Master List'!$B$45:$C$143,2,FALSE)</f>
        <v>#N/A</v>
      </c>
      <c r="F1197" t="e">
        <f>VLOOKUP('Reported Performance Table'!D1197,'Master List'!$B$22:$D$42,3,FALSE)</f>
        <v>#N/A</v>
      </c>
      <c r="G1197" s="92" t="e">
        <f>VLOOKUP('Reported Performance Table'!C1197,'Master List'!$B$11:$D$19,3,FALSE)</f>
        <v>#N/A</v>
      </c>
      <c r="H1197" t="e">
        <f t="shared" si="36"/>
        <v>#N/A</v>
      </c>
      <c r="I1197" t="e">
        <f>IF(VLOOKUP('Reported Performance Table'!E1197,'Master List'!$B$45:$D$143,3,FALSE)="","No",VLOOKUP('Reported Performance Table'!E1197,'Master List'!$B$45:$D$143,3,FALSE))</f>
        <v>#N/A</v>
      </c>
      <c r="J1197" s="164" t="str">
        <f>IF('Reported Performance Table'!E1197="","",
  IF('Reported Performance Table'!F1197="Yes",
   IF('Reported Performance Table'!G1197="Premium","Premium_LUNA_CCT","LUNA_CCT"),
   IF('Reported Performance Table'!C1197="Outdoor Luminaires",
    IF(OR('Reported Performance Table'!E1197="Fuel Pump Canopy Luminaires",'Reported Performance Table'!E1197="Sports Lighting"),
     IF('Reported Performance Table'!G1197="Premium","Premium_Sports_and_Fuel_Pump_CCT", "Sports_and_Fuel_Pump_CCT"),
     IF('Reported Performance Table'!G1197="Premium","Premium_Outdoor_CCT","Outdoor_CCT")),
    IF('Reported Performance Table'!G1197="Premium","Premium_CCT","Reported_CCT"))))</f>
        <v/>
      </c>
      <c r="K1197" t="str">
        <f>IF('Reported Performance Table'!E1197="","",IF(J1197="LUNA_CCT",VLOOKUP('Reported Performance Table'!E1197,'Master List'!$B$45:$E$143,4,FALSE),"Reported_BUG"))</f>
        <v/>
      </c>
      <c r="L1197" t="str">
        <f>IF('Reported Performance Table'!E1197="","",IF(AND('Reported Performance Table'!$F1197="Yes",OR('Reported Performance Table'!$E1197='Master List'!$B$45,'Reported Performance Table'!$E1197='Master List'!$B$46,'Reported Performance Table'!$E1197='Master List'!$B$47,'Reported Performance Table'!$E1197='Master List'!$B$49,'Reported Performance Table'!$E1197='Master List'!$B$51,'Reported Performance Table'!$E1197='Master List'!$B$115,'Reported Performance Table'!$E1197='Master List'!$B$118,'Reported Performance Table'!$E1197='Master List'!$B$142)),"LUNA_Dimming","Dimming_Capability_and_Range"))</f>
        <v/>
      </c>
      <c r="M1197" s="100" t="e">
        <f>'Reported Performance Table'!#REF!</f>
        <v>#REF!</v>
      </c>
      <c r="N1197" s="100" t="e">
        <f>'Reported Performance Table'!#REF!</f>
        <v>#REF!</v>
      </c>
      <c r="O1197" s="100" t="e">
        <f>'Reported Performance Table'!#REF!</f>
        <v>#REF!</v>
      </c>
      <c r="P1197" t="str">
        <f t="shared" si="37"/>
        <v>No</v>
      </c>
    </row>
    <row r="1198" spans="1:16" x14ac:dyDescent="0.25">
      <c r="A1198" s="54">
        <v>1205</v>
      </c>
      <c r="B1198" s="55"/>
      <c r="D1198" s="21" t="e">
        <f>VLOOKUP('Reported Performance Table'!D1198,'Master List'!$B$22:$C$41,2,FALSE)</f>
        <v>#N/A</v>
      </c>
      <c r="E1198" t="e">
        <f>VLOOKUP('Reported Performance Table'!E1198,'Master List'!$B$45:$C$143,2,FALSE)</f>
        <v>#N/A</v>
      </c>
      <c r="F1198" t="e">
        <f>VLOOKUP('Reported Performance Table'!D1198,'Master List'!$B$22:$D$42,3,FALSE)</f>
        <v>#N/A</v>
      </c>
      <c r="G1198" s="92" t="e">
        <f>VLOOKUP('Reported Performance Table'!C1198,'Master List'!$B$11:$D$19,3,FALSE)</f>
        <v>#N/A</v>
      </c>
      <c r="H1198" t="e">
        <f t="shared" si="36"/>
        <v>#N/A</v>
      </c>
      <c r="I1198" t="e">
        <f>IF(VLOOKUP('Reported Performance Table'!E1198,'Master List'!$B$45:$D$143,3,FALSE)="","No",VLOOKUP('Reported Performance Table'!E1198,'Master List'!$B$45:$D$143,3,FALSE))</f>
        <v>#N/A</v>
      </c>
      <c r="J1198" s="164" t="str">
        <f>IF('Reported Performance Table'!E1198="","",
  IF('Reported Performance Table'!F1198="Yes",
   IF('Reported Performance Table'!G1198="Premium","Premium_LUNA_CCT","LUNA_CCT"),
   IF('Reported Performance Table'!C1198="Outdoor Luminaires",
    IF(OR('Reported Performance Table'!E1198="Fuel Pump Canopy Luminaires",'Reported Performance Table'!E1198="Sports Lighting"),
     IF('Reported Performance Table'!G1198="Premium","Premium_Sports_and_Fuel_Pump_CCT", "Sports_and_Fuel_Pump_CCT"),
     IF('Reported Performance Table'!G1198="Premium","Premium_Outdoor_CCT","Outdoor_CCT")),
    IF('Reported Performance Table'!G1198="Premium","Premium_CCT","Reported_CCT"))))</f>
        <v/>
      </c>
      <c r="K1198" t="str">
        <f>IF('Reported Performance Table'!E1198="","",IF(J1198="LUNA_CCT",VLOOKUP('Reported Performance Table'!E1198,'Master List'!$B$45:$E$143,4,FALSE),"Reported_BUG"))</f>
        <v/>
      </c>
      <c r="L1198" t="str">
        <f>IF('Reported Performance Table'!E1198="","",IF(AND('Reported Performance Table'!$F1198="Yes",OR('Reported Performance Table'!$E1198='Master List'!$B$45,'Reported Performance Table'!$E1198='Master List'!$B$46,'Reported Performance Table'!$E1198='Master List'!$B$47,'Reported Performance Table'!$E1198='Master List'!$B$49,'Reported Performance Table'!$E1198='Master List'!$B$51,'Reported Performance Table'!$E1198='Master List'!$B$115,'Reported Performance Table'!$E1198='Master List'!$B$118,'Reported Performance Table'!$E1198='Master List'!$B$142)),"LUNA_Dimming","Dimming_Capability_and_Range"))</f>
        <v/>
      </c>
      <c r="M1198" s="100" t="e">
        <f>'Reported Performance Table'!#REF!</f>
        <v>#REF!</v>
      </c>
      <c r="N1198" s="100" t="e">
        <f>'Reported Performance Table'!#REF!</f>
        <v>#REF!</v>
      </c>
      <c r="O1198" s="100" t="e">
        <f>'Reported Performance Table'!#REF!</f>
        <v>#REF!</v>
      </c>
      <c r="P1198" t="str">
        <f t="shared" si="37"/>
        <v>No</v>
      </c>
    </row>
    <row r="1199" spans="1:16" x14ac:dyDescent="0.25">
      <c r="A1199" s="54">
        <v>1206</v>
      </c>
      <c r="B1199" s="55"/>
      <c r="D1199" s="21" t="e">
        <f>VLOOKUP('Reported Performance Table'!D1199,'Master List'!$B$22:$C$41,2,FALSE)</f>
        <v>#N/A</v>
      </c>
      <c r="E1199" t="e">
        <f>VLOOKUP('Reported Performance Table'!E1199,'Master List'!$B$45:$C$143,2,FALSE)</f>
        <v>#N/A</v>
      </c>
      <c r="F1199" t="e">
        <f>VLOOKUP('Reported Performance Table'!D1199,'Master List'!$B$22:$D$42,3,FALSE)</f>
        <v>#N/A</v>
      </c>
      <c r="G1199" s="92" t="e">
        <f>VLOOKUP('Reported Performance Table'!C1199,'Master List'!$B$11:$D$19,3,FALSE)</f>
        <v>#N/A</v>
      </c>
      <c r="H1199" t="e">
        <f t="shared" si="36"/>
        <v>#N/A</v>
      </c>
      <c r="I1199" t="e">
        <f>IF(VLOOKUP('Reported Performance Table'!E1199,'Master List'!$B$45:$D$143,3,FALSE)="","No",VLOOKUP('Reported Performance Table'!E1199,'Master List'!$B$45:$D$143,3,FALSE))</f>
        <v>#N/A</v>
      </c>
      <c r="J1199" s="164" t="str">
        <f>IF('Reported Performance Table'!E1199="","",
  IF('Reported Performance Table'!F1199="Yes",
   IF('Reported Performance Table'!G1199="Premium","Premium_LUNA_CCT","LUNA_CCT"),
   IF('Reported Performance Table'!C1199="Outdoor Luminaires",
    IF(OR('Reported Performance Table'!E1199="Fuel Pump Canopy Luminaires",'Reported Performance Table'!E1199="Sports Lighting"),
     IF('Reported Performance Table'!G1199="Premium","Premium_Sports_and_Fuel_Pump_CCT", "Sports_and_Fuel_Pump_CCT"),
     IF('Reported Performance Table'!G1199="Premium","Premium_Outdoor_CCT","Outdoor_CCT")),
    IF('Reported Performance Table'!G1199="Premium","Premium_CCT","Reported_CCT"))))</f>
        <v/>
      </c>
      <c r="K1199" t="str">
        <f>IF('Reported Performance Table'!E1199="","",IF(J1199="LUNA_CCT",VLOOKUP('Reported Performance Table'!E1199,'Master List'!$B$45:$E$143,4,FALSE),"Reported_BUG"))</f>
        <v/>
      </c>
      <c r="L1199" t="str">
        <f>IF('Reported Performance Table'!E1199="","",IF(AND('Reported Performance Table'!$F1199="Yes",OR('Reported Performance Table'!$E1199='Master List'!$B$45,'Reported Performance Table'!$E1199='Master List'!$B$46,'Reported Performance Table'!$E1199='Master List'!$B$47,'Reported Performance Table'!$E1199='Master List'!$B$49,'Reported Performance Table'!$E1199='Master List'!$B$51,'Reported Performance Table'!$E1199='Master List'!$B$115,'Reported Performance Table'!$E1199='Master List'!$B$118,'Reported Performance Table'!$E1199='Master List'!$B$142)),"LUNA_Dimming","Dimming_Capability_and_Range"))</f>
        <v/>
      </c>
      <c r="M1199" s="100" t="e">
        <f>'Reported Performance Table'!#REF!</f>
        <v>#REF!</v>
      </c>
      <c r="N1199" s="100" t="e">
        <f>'Reported Performance Table'!#REF!</f>
        <v>#REF!</v>
      </c>
      <c r="O1199" s="100" t="e">
        <f>'Reported Performance Table'!#REF!</f>
        <v>#REF!</v>
      </c>
      <c r="P1199" t="str">
        <f t="shared" si="37"/>
        <v>No</v>
      </c>
    </row>
    <row r="1200" spans="1:16" x14ac:dyDescent="0.25">
      <c r="A1200" s="54">
        <v>1207</v>
      </c>
      <c r="B1200" s="55"/>
      <c r="D1200" s="21" t="e">
        <f>VLOOKUP('Reported Performance Table'!D1200,'Master List'!$B$22:$C$41,2,FALSE)</f>
        <v>#N/A</v>
      </c>
      <c r="E1200" t="e">
        <f>VLOOKUP('Reported Performance Table'!E1200,'Master List'!$B$45:$C$143,2,FALSE)</f>
        <v>#N/A</v>
      </c>
      <c r="F1200" t="e">
        <f>VLOOKUP('Reported Performance Table'!D1200,'Master List'!$B$22:$D$42,3,FALSE)</f>
        <v>#N/A</v>
      </c>
      <c r="G1200" s="92" t="e">
        <f>VLOOKUP('Reported Performance Table'!C1200,'Master List'!$B$11:$D$19,3,FALSE)</f>
        <v>#N/A</v>
      </c>
      <c r="H1200" t="e">
        <f t="shared" si="36"/>
        <v>#N/A</v>
      </c>
      <c r="I1200" t="e">
        <f>IF(VLOOKUP('Reported Performance Table'!E1200,'Master List'!$B$45:$D$143,3,FALSE)="","No",VLOOKUP('Reported Performance Table'!E1200,'Master List'!$B$45:$D$143,3,FALSE))</f>
        <v>#N/A</v>
      </c>
      <c r="J1200" s="164" t="str">
        <f>IF('Reported Performance Table'!E1200="","",
  IF('Reported Performance Table'!F1200="Yes",
   IF('Reported Performance Table'!G1200="Premium","Premium_LUNA_CCT","LUNA_CCT"),
   IF('Reported Performance Table'!C1200="Outdoor Luminaires",
    IF(OR('Reported Performance Table'!E1200="Fuel Pump Canopy Luminaires",'Reported Performance Table'!E1200="Sports Lighting"),
     IF('Reported Performance Table'!G1200="Premium","Premium_Sports_and_Fuel_Pump_CCT", "Sports_and_Fuel_Pump_CCT"),
     IF('Reported Performance Table'!G1200="Premium","Premium_Outdoor_CCT","Outdoor_CCT")),
    IF('Reported Performance Table'!G1200="Premium","Premium_CCT","Reported_CCT"))))</f>
        <v/>
      </c>
      <c r="K1200" t="str">
        <f>IF('Reported Performance Table'!E1200="","",IF(J1200="LUNA_CCT",VLOOKUP('Reported Performance Table'!E1200,'Master List'!$B$45:$E$143,4,FALSE),"Reported_BUG"))</f>
        <v/>
      </c>
      <c r="L1200" t="str">
        <f>IF('Reported Performance Table'!E1200="","",IF(AND('Reported Performance Table'!$F1200="Yes",OR('Reported Performance Table'!$E1200='Master List'!$B$45,'Reported Performance Table'!$E1200='Master List'!$B$46,'Reported Performance Table'!$E1200='Master List'!$B$47,'Reported Performance Table'!$E1200='Master List'!$B$49,'Reported Performance Table'!$E1200='Master List'!$B$51,'Reported Performance Table'!$E1200='Master List'!$B$115,'Reported Performance Table'!$E1200='Master List'!$B$118,'Reported Performance Table'!$E1200='Master List'!$B$142)),"LUNA_Dimming","Dimming_Capability_and_Range"))</f>
        <v/>
      </c>
      <c r="M1200" s="100" t="e">
        <f>'Reported Performance Table'!#REF!</f>
        <v>#REF!</v>
      </c>
      <c r="N1200" s="100" t="e">
        <f>'Reported Performance Table'!#REF!</f>
        <v>#REF!</v>
      </c>
      <c r="O1200" s="100" t="e">
        <f>'Reported Performance Table'!#REF!</f>
        <v>#REF!</v>
      </c>
      <c r="P1200" t="str">
        <f t="shared" si="37"/>
        <v>No</v>
      </c>
    </row>
    <row r="1201" spans="1:16" x14ac:dyDescent="0.25">
      <c r="A1201" s="54">
        <v>1208</v>
      </c>
      <c r="B1201" s="55"/>
      <c r="D1201" s="21" t="e">
        <f>VLOOKUP('Reported Performance Table'!D1201,'Master List'!$B$22:$C$41,2,FALSE)</f>
        <v>#N/A</v>
      </c>
      <c r="E1201" t="e">
        <f>VLOOKUP('Reported Performance Table'!E1201,'Master List'!$B$45:$C$143,2,FALSE)</f>
        <v>#N/A</v>
      </c>
      <c r="F1201" t="e">
        <f>VLOOKUP('Reported Performance Table'!D1201,'Master List'!$B$22:$D$42,3,FALSE)</f>
        <v>#N/A</v>
      </c>
      <c r="G1201" s="92" t="e">
        <f>VLOOKUP('Reported Performance Table'!C1201,'Master List'!$B$11:$D$19,3,FALSE)</f>
        <v>#N/A</v>
      </c>
      <c r="H1201" t="e">
        <f t="shared" si="36"/>
        <v>#N/A</v>
      </c>
      <c r="I1201" t="e">
        <f>IF(VLOOKUP('Reported Performance Table'!E1201,'Master List'!$B$45:$D$143,3,FALSE)="","No",VLOOKUP('Reported Performance Table'!E1201,'Master List'!$B$45:$D$143,3,FALSE))</f>
        <v>#N/A</v>
      </c>
      <c r="J1201" s="164" t="str">
        <f>IF('Reported Performance Table'!E1201="","",
  IF('Reported Performance Table'!F1201="Yes",
   IF('Reported Performance Table'!G1201="Premium","Premium_LUNA_CCT","LUNA_CCT"),
   IF('Reported Performance Table'!C1201="Outdoor Luminaires",
    IF(OR('Reported Performance Table'!E1201="Fuel Pump Canopy Luminaires",'Reported Performance Table'!E1201="Sports Lighting"),
     IF('Reported Performance Table'!G1201="Premium","Premium_Sports_and_Fuel_Pump_CCT", "Sports_and_Fuel_Pump_CCT"),
     IF('Reported Performance Table'!G1201="Premium","Premium_Outdoor_CCT","Outdoor_CCT")),
    IF('Reported Performance Table'!G1201="Premium","Premium_CCT","Reported_CCT"))))</f>
        <v/>
      </c>
      <c r="K1201" t="str">
        <f>IF('Reported Performance Table'!E1201="","",IF(J1201="LUNA_CCT",VLOOKUP('Reported Performance Table'!E1201,'Master List'!$B$45:$E$143,4,FALSE),"Reported_BUG"))</f>
        <v/>
      </c>
      <c r="L1201" t="str">
        <f>IF('Reported Performance Table'!E1201="","",IF(AND('Reported Performance Table'!$F1201="Yes",OR('Reported Performance Table'!$E1201='Master List'!$B$45,'Reported Performance Table'!$E1201='Master List'!$B$46,'Reported Performance Table'!$E1201='Master List'!$B$47,'Reported Performance Table'!$E1201='Master List'!$B$49,'Reported Performance Table'!$E1201='Master List'!$B$51,'Reported Performance Table'!$E1201='Master List'!$B$115,'Reported Performance Table'!$E1201='Master List'!$B$118,'Reported Performance Table'!$E1201='Master List'!$B$142)),"LUNA_Dimming","Dimming_Capability_and_Range"))</f>
        <v/>
      </c>
      <c r="M1201" s="100" t="e">
        <f>'Reported Performance Table'!#REF!</f>
        <v>#REF!</v>
      </c>
      <c r="N1201" s="100" t="e">
        <f>'Reported Performance Table'!#REF!</f>
        <v>#REF!</v>
      </c>
      <c r="O1201" s="100" t="e">
        <f>'Reported Performance Table'!#REF!</f>
        <v>#REF!</v>
      </c>
      <c r="P1201" t="str">
        <f t="shared" si="37"/>
        <v>No</v>
      </c>
    </row>
    <row r="1202" spans="1:16" x14ac:dyDescent="0.25">
      <c r="A1202" s="54">
        <v>1209</v>
      </c>
      <c r="B1202" s="55"/>
      <c r="D1202" s="21" t="e">
        <f>VLOOKUP('Reported Performance Table'!D1202,'Master List'!$B$22:$C$41,2,FALSE)</f>
        <v>#N/A</v>
      </c>
      <c r="E1202" t="e">
        <f>VLOOKUP('Reported Performance Table'!E1202,'Master List'!$B$45:$C$143,2,FALSE)</f>
        <v>#N/A</v>
      </c>
      <c r="F1202" t="e">
        <f>VLOOKUP('Reported Performance Table'!D1202,'Master List'!$B$22:$D$42,3,FALSE)</f>
        <v>#N/A</v>
      </c>
      <c r="G1202" s="92" t="e">
        <f>VLOOKUP('Reported Performance Table'!C1202,'Master List'!$B$11:$D$19,3,FALSE)</f>
        <v>#N/A</v>
      </c>
      <c r="H1202" t="e">
        <f t="shared" si="36"/>
        <v>#N/A</v>
      </c>
      <c r="I1202" t="e">
        <f>IF(VLOOKUP('Reported Performance Table'!E1202,'Master List'!$B$45:$D$143,3,FALSE)="","No",VLOOKUP('Reported Performance Table'!E1202,'Master List'!$B$45:$D$143,3,FALSE))</f>
        <v>#N/A</v>
      </c>
      <c r="J1202" s="164" t="str">
        <f>IF('Reported Performance Table'!E1202="","",
  IF('Reported Performance Table'!F1202="Yes",
   IF('Reported Performance Table'!G1202="Premium","Premium_LUNA_CCT","LUNA_CCT"),
   IF('Reported Performance Table'!C1202="Outdoor Luminaires",
    IF(OR('Reported Performance Table'!E1202="Fuel Pump Canopy Luminaires",'Reported Performance Table'!E1202="Sports Lighting"),
     IF('Reported Performance Table'!G1202="Premium","Premium_Sports_and_Fuel_Pump_CCT", "Sports_and_Fuel_Pump_CCT"),
     IF('Reported Performance Table'!G1202="Premium","Premium_Outdoor_CCT","Outdoor_CCT")),
    IF('Reported Performance Table'!G1202="Premium","Premium_CCT","Reported_CCT"))))</f>
        <v/>
      </c>
      <c r="K1202" t="str">
        <f>IF('Reported Performance Table'!E1202="","",IF(J1202="LUNA_CCT",VLOOKUP('Reported Performance Table'!E1202,'Master List'!$B$45:$E$143,4,FALSE),"Reported_BUG"))</f>
        <v/>
      </c>
      <c r="L1202" t="str">
        <f>IF('Reported Performance Table'!E1202="","",IF(AND('Reported Performance Table'!$F1202="Yes",OR('Reported Performance Table'!$E1202='Master List'!$B$45,'Reported Performance Table'!$E1202='Master List'!$B$46,'Reported Performance Table'!$E1202='Master List'!$B$47,'Reported Performance Table'!$E1202='Master List'!$B$49,'Reported Performance Table'!$E1202='Master List'!$B$51,'Reported Performance Table'!$E1202='Master List'!$B$115,'Reported Performance Table'!$E1202='Master List'!$B$118,'Reported Performance Table'!$E1202='Master List'!$B$142)),"LUNA_Dimming","Dimming_Capability_and_Range"))</f>
        <v/>
      </c>
      <c r="M1202" s="100" t="e">
        <f>'Reported Performance Table'!#REF!</f>
        <v>#REF!</v>
      </c>
      <c r="N1202" s="100" t="e">
        <f>'Reported Performance Table'!#REF!</f>
        <v>#REF!</v>
      </c>
      <c r="O1202" s="100" t="e">
        <f>'Reported Performance Table'!#REF!</f>
        <v>#REF!</v>
      </c>
      <c r="P1202" t="str">
        <f t="shared" si="37"/>
        <v>No</v>
      </c>
    </row>
    <row r="1203" spans="1:16" x14ac:dyDescent="0.25">
      <c r="A1203" s="54">
        <v>1210</v>
      </c>
      <c r="B1203" s="55"/>
      <c r="D1203" s="21" t="e">
        <f>VLOOKUP('Reported Performance Table'!D1203,'Master List'!$B$22:$C$41,2,FALSE)</f>
        <v>#N/A</v>
      </c>
      <c r="E1203" t="e">
        <f>VLOOKUP('Reported Performance Table'!E1203,'Master List'!$B$45:$C$143,2,FALSE)</f>
        <v>#N/A</v>
      </c>
      <c r="F1203" t="e">
        <f>VLOOKUP('Reported Performance Table'!D1203,'Master List'!$B$22:$D$42,3,FALSE)</f>
        <v>#N/A</v>
      </c>
      <c r="G1203" s="92" t="e">
        <f>VLOOKUP('Reported Performance Table'!C1203,'Master List'!$B$11:$D$19,3,FALSE)</f>
        <v>#N/A</v>
      </c>
      <c r="H1203" t="e">
        <f t="shared" si="36"/>
        <v>#N/A</v>
      </c>
      <c r="I1203" t="e">
        <f>IF(VLOOKUP('Reported Performance Table'!E1203,'Master List'!$B$45:$D$143,3,FALSE)="","No",VLOOKUP('Reported Performance Table'!E1203,'Master List'!$B$45:$D$143,3,FALSE))</f>
        <v>#N/A</v>
      </c>
      <c r="J1203" s="164" t="str">
        <f>IF('Reported Performance Table'!E1203="","",
  IF('Reported Performance Table'!F1203="Yes",
   IF('Reported Performance Table'!G1203="Premium","Premium_LUNA_CCT","LUNA_CCT"),
   IF('Reported Performance Table'!C1203="Outdoor Luminaires",
    IF(OR('Reported Performance Table'!E1203="Fuel Pump Canopy Luminaires",'Reported Performance Table'!E1203="Sports Lighting"),
     IF('Reported Performance Table'!G1203="Premium","Premium_Sports_and_Fuel_Pump_CCT", "Sports_and_Fuel_Pump_CCT"),
     IF('Reported Performance Table'!G1203="Premium","Premium_Outdoor_CCT","Outdoor_CCT")),
    IF('Reported Performance Table'!G1203="Premium","Premium_CCT","Reported_CCT"))))</f>
        <v/>
      </c>
      <c r="K1203" t="str">
        <f>IF('Reported Performance Table'!E1203="","",IF(J1203="LUNA_CCT",VLOOKUP('Reported Performance Table'!E1203,'Master List'!$B$45:$E$143,4,FALSE),"Reported_BUG"))</f>
        <v/>
      </c>
      <c r="L1203" t="str">
        <f>IF('Reported Performance Table'!E1203="","",IF(AND('Reported Performance Table'!$F1203="Yes",OR('Reported Performance Table'!$E1203='Master List'!$B$45,'Reported Performance Table'!$E1203='Master List'!$B$46,'Reported Performance Table'!$E1203='Master List'!$B$47,'Reported Performance Table'!$E1203='Master List'!$B$49,'Reported Performance Table'!$E1203='Master List'!$B$51,'Reported Performance Table'!$E1203='Master List'!$B$115,'Reported Performance Table'!$E1203='Master List'!$B$118,'Reported Performance Table'!$E1203='Master List'!$B$142)),"LUNA_Dimming","Dimming_Capability_and_Range"))</f>
        <v/>
      </c>
      <c r="M1203" s="100" t="e">
        <f>'Reported Performance Table'!#REF!</f>
        <v>#REF!</v>
      </c>
      <c r="N1203" s="100" t="e">
        <f>'Reported Performance Table'!#REF!</f>
        <v>#REF!</v>
      </c>
      <c r="O1203" s="100" t="e">
        <f>'Reported Performance Table'!#REF!</f>
        <v>#REF!</v>
      </c>
      <c r="P1203" t="str">
        <f t="shared" si="37"/>
        <v>No</v>
      </c>
    </row>
    <row r="1204" spans="1:16" x14ac:dyDescent="0.25">
      <c r="A1204" s="54">
        <v>1211</v>
      </c>
      <c r="B1204" s="55"/>
      <c r="D1204" s="21" t="e">
        <f>VLOOKUP('Reported Performance Table'!D1204,'Master List'!$B$22:$C$41,2,FALSE)</f>
        <v>#N/A</v>
      </c>
      <c r="E1204" t="e">
        <f>VLOOKUP('Reported Performance Table'!E1204,'Master List'!$B$45:$C$143,2,FALSE)</f>
        <v>#N/A</v>
      </c>
      <c r="F1204" t="e">
        <f>VLOOKUP('Reported Performance Table'!D1204,'Master List'!$B$22:$D$42,3,FALSE)</f>
        <v>#N/A</v>
      </c>
      <c r="G1204" s="92" t="e">
        <f>VLOOKUP('Reported Performance Table'!C1204,'Master List'!$B$11:$D$19,3,FALSE)</f>
        <v>#N/A</v>
      </c>
      <c r="H1204" t="e">
        <f t="shared" si="36"/>
        <v>#N/A</v>
      </c>
      <c r="I1204" t="e">
        <f>IF(VLOOKUP('Reported Performance Table'!E1204,'Master List'!$B$45:$D$143,3,FALSE)="","No",VLOOKUP('Reported Performance Table'!E1204,'Master List'!$B$45:$D$143,3,FALSE))</f>
        <v>#N/A</v>
      </c>
      <c r="J1204" s="164" t="str">
        <f>IF('Reported Performance Table'!E1204="","",
  IF('Reported Performance Table'!F1204="Yes",
   IF('Reported Performance Table'!G1204="Premium","Premium_LUNA_CCT","LUNA_CCT"),
   IF('Reported Performance Table'!C1204="Outdoor Luminaires",
    IF(OR('Reported Performance Table'!E1204="Fuel Pump Canopy Luminaires",'Reported Performance Table'!E1204="Sports Lighting"),
     IF('Reported Performance Table'!G1204="Premium","Premium_Sports_and_Fuel_Pump_CCT", "Sports_and_Fuel_Pump_CCT"),
     IF('Reported Performance Table'!G1204="Premium","Premium_Outdoor_CCT","Outdoor_CCT")),
    IF('Reported Performance Table'!G1204="Premium","Premium_CCT","Reported_CCT"))))</f>
        <v/>
      </c>
      <c r="K1204" t="str">
        <f>IF('Reported Performance Table'!E1204="","",IF(J1204="LUNA_CCT",VLOOKUP('Reported Performance Table'!E1204,'Master List'!$B$45:$E$143,4,FALSE),"Reported_BUG"))</f>
        <v/>
      </c>
      <c r="L1204" t="str">
        <f>IF('Reported Performance Table'!E1204="","",IF(AND('Reported Performance Table'!$F1204="Yes",OR('Reported Performance Table'!$E1204='Master List'!$B$45,'Reported Performance Table'!$E1204='Master List'!$B$46,'Reported Performance Table'!$E1204='Master List'!$B$47,'Reported Performance Table'!$E1204='Master List'!$B$49,'Reported Performance Table'!$E1204='Master List'!$B$51,'Reported Performance Table'!$E1204='Master List'!$B$115,'Reported Performance Table'!$E1204='Master List'!$B$118,'Reported Performance Table'!$E1204='Master List'!$B$142)),"LUNA_Dimming","Dimming_Capability_and_Range"))</f>
        <v/>
      </c>
      <c r="M1204" s="100" t="e">
        <f>'Reported Performance Table'!#REF!</f>
        <v>#REF!</v>
      </c>
      <c r="N1204" s="100" t="e">
        <f>'Reported Performance Table'!#REF!</f>
        <v>#REF!</v>
      </c>
      <c r="O1204" s="100" t="e">
        <f>'Reported Performance Table'!#REF!</f>
        <v>#REF!</v>
      </c>
      <c r="P1204" t="str">
        <f t="shared" si="37"/>
        <v>No</v>
      </c>
    </row>
    <row r="1205" spans="1:16" x14ac:dyDescent="0.25">
      <c r="A1205" s="54">
        <v>1212</v>
      </c>
      <c r="B1205" s="55"/>
      <c r="D1205" s="21" t="e">
        <f>VLOOKUP('Reported Performance Table'!D1205,'Master List'!$B$22:$C$41,2,FALSE)</f>
        <v>#N/A</v>
      </c>
      <c r="E1205" t="e">
        <f>VLOOKUP('Reported Performance Table'!E1205,'Master List'!$B$45:$C$143,2,FALSE)</f>
        <v>#N/A</v>
      </c>
      <c r="F1205" t="e">
        <f>VLOOKUP('Reported Performance Table'!D1205,'Master List'!$B$22:$D$42,3,FALSE)</f>
        <v>#N/A</v>
      </c>
      <c r="G1205" s="92" t="e">
        <f>VLOOKUP('Reported Performance Table'!C1205,'Master List'!$B$11:$D$19,3,FALSE)</f>
        <v>#N/A</v>
      </c>
      <c r="H1205" t="e">
        <f t="shared" si="36"/>
        <v>#N/A</v>
      </c>
      <c r="I1205" t="e">
        <f>IF(VLOOKUP('Reported Performance Table'!E1205,'Master List'!$B$45:$D$143,3,FALSE)="","No",VLOOKUP('Reported Performance Table'!E1205,'Master List'!$B$45:$D$143,3,FALSE))</f>
        <v>#N/A</v>
      </c>
      <c r="J1205" s="164" t="str">
        <f>IF('Reported Performance Table'!E1205="","",
  IF('Reported Performance Table'!F1205="Yes",
   IF('Reported Performance Table'!G1205="Premium","Premium_LUNA_CCT","LUNA_CCT"),
   IF('Reported Performance Table'!C1205="Outdoor Luminaires",
    IF(OR('Reported Performance Table'!E1205="Fuel Pump Canopy Luminaires",'Reported Performance Table'!E1205="Sports Lighting"),
     IF('Reported Performance Table'!G1205="Premium","Premium_Sports_and_Fuel_Pump_CCT", "Sports_and_Fuel_Pump_CCT"),
     IF('Reported Performance Table'!G1205="Premium","Premium_Outdoor_CCT","Outdoor_CCT")),
    IF('Reported Performance Table'!G1205="Premium","Premium_CCT","Reported_CCT"))))</f>
        <v/>
      </c>
      <c r="K1205" t="str">
        <f>IF('Reported Performance Table'!E1205="","",IF(J1205="LUNA_CCT",VLOOKUP('Reported Performance Table'!E1205,'Master List'!$B$45:$E$143,4,FALSE),"Reported_BUG"))</f>
        <v/>
      </c>
      <c r="L1205" t="str">
        <f>IF('Reported Performance Table'!E1205="","",IF(AND('Reported Performance Table'!$F1205="Yes",OR('Reported Performance Table'!$E1205='Master List'!$B$45,'Reported Performance Table'!$E1205='Master List'!$B$46,'Reported Performance Table'!$E1205='Master List'!$B$47,'Reported Performance Table'!$E1205='Master List'!$B$49,'Reported Performance Table'!$E1205='Master List'!$B$51,'Reported Performance Table'!$E1205='Master List'!$B$115,'Reported Performance Table'!$E1205='Master List'!$B$118,'Reported Performance Table'!$E1205='Master List'!$B$142)),"LUNA_Dimming","Dimming_Capability_and_Range"))</f>
        <v/>
      </c>
      <c r="M1205" s="100" t="e">
        <f>'Reported Performance Table'!#REF!</f>
        <v>#REF!</v>
      </c>
      <c r="N1205" s="100" t="e">
        <f>'Reported Performance Table'!#REF!</f>
        <v>#REF!</v>
      </c>
      <c r="O1205" s="100" t="e">
        <f>'Reported Performance Table'!#REF!</f>
        <v>#REF!</v>
      </c>
      <c r="P1205" t="str">
        <f t="shared" si="37"/>
        <v>No</v>
      </c>
    </row>
    <row r="1206" spans="1:16" x14ac:dyDescent="0.25">
      <c r="A1206" s="54">
        <v>1213</v>
      </c>
      <c r="B1206" s="55"/>
      <c r="D1206" s="21" t="e">
        <f>VLOOKUP('Reported Performance Table'!D1206,'Master List'!$B$22:$C$41,2,FALSE)</f>
        <v>#N/A</v>
      </c>
      <c r="E1206" t="e">
        <f>VLOOKUP('Reported Performance Table'!E1206,'Master List'!$B$45:$C$143,2,FALSE)</f>
        <v>#N/A</v>
      </c>
      <c r="F1206" t="e">
        <f>VLOOKUP('Reported Performance Table'!D1206,'Master List'!$B$22:$D$42,3,FALSE)</f>
        <v>#N/A</v>
      </c>
      <c r="G1206" s="92" t="e">
        <f>VLOOKUP('Reported Performance Table'!C1206,'Master List'!$B$11:$D$19,3,FALSE)</f>
        <v>#N/A</v>
      </c>
      <c r="H1206" t="e">
        <f t="shared" si="36"/>
        <v>#N/A</v>
      </c>
      <c r="I1206" t="e">
        <f>IF(VLOOKUP('Reported Performance Table'!E1206,'Master List'!$B$45:$D$143,3,FALSE)="","No",VLOOKUP('Reported Performance Table'!E1206,'Master List'!$B$45:$D$143,3,FALSE))</f>
        <v>#N/A</v>
      </c>
      <c r="J1206" s="164" t="str">
        <f>IF('Reported Performance Table'!E1206="","",
  IF('Reported Performance Table'!F1206="Yes",
   IF('Reported Performance Table'!G1206="Premium","Premium_LUNA_CCT","LUNA_CCT"),
   IF('Reported Performance Table'!C1206="Outdoor Luminaires",
    IF(OR('Reported Performance Table'!E1206="Fuel Pump Canopy Luminaires",'Reported Performance Table'!E1206="Sports Lighting"),
     IF('Reported Performance Table'!G1206="Premium","Premium_Sports_and_Fuel_Pump_CCT", "Sports_and_Fuel_Pump_CCT"),
     IF('Reported Performance Table'!G1206="Premium","Premium_Outdoor_CCT","Outdoor_CCT")),
    IF('Reported Performance Table'!G1206="Premium","Premium_CCT","Reported_CCT"))))</f>
        <v/>
      </c>
      <c r="K1206" t="str">
        <f>IF('Reported Performance Table'!E1206="","",IF(J1206="LUNA_CCT",VLOOKUP('Reported Performance Table'!E1206,'Master List'!$B$45:$E$143,4,FALSE),"Reported_BUG"))</f>
        <v/>
      </c>
      <c r="L1206" t="str">
        <f>IF('Reported Performance Table'!E1206="","",IF(AND('Reported Performance Table'!$F1206="Yes",OR('Reported Performance Table'!$E1206='Master List'!$B$45,'Reported Performance Table'!$E1206='Master List'!$B$46,'Reported Performance Table'!$E1206='Master List'!$B$47,'Reported Performance Table'!$E1206='Master List'!$B$49,'Reported Performance Table'!$E1206='Master List'!$B$51,'Reported Performance Table'!$E1206='Master List'!$B$115,'Reported Performance Table'!$E1206='Master List'!$B$118,'Reported Performance Table'!$E1206='Master List'!$B$142)),"LUNA_Dimming","Dimming_Capability_and_Range"))</f>
        <v/>
      </c>
      <c r="M1206" s="100" t="e">
        <f>'Reported Performance Table'!#REF!</f>
        <v>#REF!</v>
      </c>
      <c r="N1206" s="100" t="e">
        <f>'Reported Performance Table'!#REF!</f>
        <v>#REF!</v>
      </c>
      <c r="O1206" s="100" t="e">
        <f>'Reported Performance Table'!#REF!</f>
        <v>#REF!</v>
      </c>
      <c r="P1206" t="str">
        <f t="shared" si="37"/>
        <v>No</v>
      </c>
    </row>
    <row r="1207" spans="1:16" x14ac:dyDescent="0.25">
      <c r="A1207" s="54">
        <v>1214</v>
      </c>
      <c r="B1207" s="55"/>
      <c r="D1207" s="21" t="e">
        <f>VLOOKUP('Reported Performance Table'!D1207,'Master List'!$B$22:$C$41,2,FALSE)</f>
        <v>#N/A</v>
      </c>
      <c r="E1207" t="e">
        <f>VLOOKUP('Reported Performance Table'!E1207,'Master List'!$B$45:$C$143,2,FALSE)</f>
        <v>#N/A</v>
      </c>
      <c r="F1207" t="e">
        <f>VLOOKUP('Reported Performance Table'!D1207,'Master List'!$B$22:$D$42,3,FALSE)</f>
        <v>#N/A</v>
      </c>
      <c r="G1207" s="92" t="e">
        <f>VLOOKUP('Reported Performance Table'!C1207,'Master List'!$B$11:$D$19,3,FALSE)</f>
        <v>#N/A</v>
      </c>
      <c r="H1207" t="e">
        <f t="shared" si="36"/>
        <v>#N/A</v>
      </c>
      <c r="I1207" t="e">
        <f>IF(VLOOKUP('Reported Performance Table'!E1207,'Master List'!$B$45:$D$143,3,FALSE)="","No",VLOOKUP('Reported Performance Table'!E1207,'Master List'!$B$45:$D$143,3,FALSE))</f>
        <v>#N/A</v>
      </c>
      <c r="J1207" s="164" t="str">
        <f>IF('Reported Performance Table'!E1207="","",
  IF('Reported Performance Table'!F1207="Yes",
   IF('Reported Performance Table'!G1207="Premium","Premium_LUNA_CCT","LUNA_CCT"),
   IF('Reported Performance Table'!C1207="Outdoor Luminaires",
    IF(OR('Reported Performance Table'!E1207="Fuel Pump Canopy Luminaires",'Reported Performance Table'!E1207="Sports Lighting"),
     IF('Reported Performance Table'!G1207="Premium","Premium_Sports_and_Fuel_Pump_CCT", "Sports_and_Fuel_Pump_CCT"),
     IF('Reported Performance Table'!G1207="Premium","Premium_Outdoor_CCT","Outdoor_CCT")),
    IF('Reported Performance Table'!G1207="Premium","Premium_CCT","Reported_CCT"))))</f>
        <v/>
      </c>
      <c r="K1207" t="str">
        <f>IF('Reported Performance Table'!E1207="","",IF(J1207="LUNA_CCT",VLOOKUP('Reported Performance Table'!E1207,'Master List'!$B$45:$E$143,4,FALSE),"Reported_BUG"))</f>
        <v/>
      </c>
      <c r="L1207" t="str">
        <f>IF('Reported Performance Table'!E1207="","",IF(AND('Reported Performance Table'!$F1207="Yes",OR('Reported Performance Table'!$E1207='Master List'!$B$45,'Reported Performance Table'!$E1207='Master List'!$B$46,'Reported Performance Table'!$E1207='Master List'!$B$47,'Reported Performance Table'!$E1207='Master List'!$B$49,'Reported Performance Table'!$E1207='Master List'!$B$51,'Reported Performance Table'!$E1207='Master List'!$B$115,'Reported Performance Table'!$E1207='Master List'!$B$118,'Reported Performance Table'!$E1207='Master List'!$B$142)),"LUNA_Dimming","Dimming_Capability_and_Range"))</f>
        <v/>
      </c>
      <c r="M1207" s="100" t="e">
        <f>'Reported Performance Table'!#REF!</f>
        <v>#REF!</v>
      </c>
      <c r="N1207" s="100" t="e">
        <f>'Reported Performance Table'!#REF!</f>
        <v>#REF!</v>
      </c>
      <c r="O1207" s="100" t="e">
        <f>'Reported Performance Table'!#REF!</f>
        <v>#REF!</v>
      </c>
      <c r="P1207" t="str">
        <f t="shared" si="37"/>
        <v>No</v>
      </c>
    </row>
    <row r="1208" spans="1:16" x14ac:dyDescent="0.25">
      <c r="A1208" s="54">
        <v>1215</v>
      </c>
      <c r="B1208" s="55"/>
      <c r="D1208" s="21" t="e">
        <f>VLOOKUP('Reported Performance Table'!D1208,'Master List'!$B$22:$C$41,2,FALSE)</f>
        <v>#N/A</v>
      </c>
      <c r="E1208" t="e">
        <f>VLOOKUP('Reported Performance Table'!E1208,'Master List'!$B$45:$C$143,2,FALSE)</f>
        <v>#N/A</v>
      </c>
      <c r="F1208" t="e">
        <f>VLOOKUP('Reported Performance Table'!D1208,'Master List'!$B$22:$D$42,3,FALSE)</f>
        <v>#N/A</v>
      </c>
      <c r="G1208" s="92" t="e">
        <f>VLOOKUP('Reported Performance Table'!C1208,'Master List'!$B$11:$D$19,3,FALSE)</f>
        <v>#N/A</v>
      </c>
      <c r="H1208" t="e">
        <f t="shared" si="36"/>
        <v>#N/A</v>
      </c>
      <c r="I1208" t="e">
        <f>IF(VLOOKUP('Reported Performance Table'!E1208,'Master List'!$B$45:$D$143,3,FALSE)="","No",VLOOKUP('Reported Performance Table'!E1208,'Master List'!$B$45:$D$143,3,FALSE))</f>
        <v>#N/A</v>
      </c>
      <c r="J1208" s="164" t="str">
        <f>IF('Reported Performance Table'!E1208="","",
  IF('Reported Performance Table'!F1208="Yes",
   IF('Reported Performance Table'!G1208="Premium","Premium_LUNA_CCT","LUNA_CCT"),
   IF('Reported Performance Table'!C1208="Outdoor Luminaires",
    IF(OR('Reported Performance Table'!E1208="Fuel Pump Canopy Luminaires",'Reported Performance Table'!E1208="Sports Lighting"),
     IF('Reported Performance Table'!G1208="Premium","Premium_Sports_and_Fuel_Pump_CCT", "Sports_and_Fuel_Pump_CCT"),
     IF('Reported Performance Table'!G1208="Premium","Premium_Outdoor_CCT","Outdoor_CCT")),
    IF('Reported Performance Table'!G1208="Premium","Premium_CCT","Reported_CCT"))))</f>
        <v/>
      </c>
      <c r="K1208" t="str">
        <f>IF('Reported Performance Table'!E1208="","",IF(J1208="LUNA_CCT",VLOOKUP('Reported Performance Table'!E1208,'Master List'!$B$45:$E$143,4,FALSE),"Reported_BUG"))</f>
        <v/>
      </c>
      <c r="L1208" t="str">
        <f>IF('Reported Performance Table'!E1208="","",IF(AND('Reported Performance Table'!$F1208="Yes",OR('Reported Performance Table'!$E1208='Master List'!$B$45,'Reported Performance Table'!$E1208='Master List'!$B$46,'Reported Performance Table'!$E1208='Master List'!$B$47,'Reported Performance Table'!$E1208='Master List'!$B$49,'Reported Performance Table'!$E1208='Master List'!$B$51,'Reported Performance Table'!$E1208='Master List'!$B$115,'Reported Performance Table'!$E1208='Master List'!$B$118,'Reported Performance Table'!$E1208='Master List'!$B$142)),"LUNA_Dimming","Dimming_Capability_and_Range"))</f>
        <v/>
      </c>
      <c r="M1208" s="100" t="e">
        <f>'Reported Performance Table'!#REF!</f>
        <v>#REF!</v>
      </c>
      <c r="N1208" s="100" t="e">
        <f>'Reported Performance Table'!#REF!</f>
        <v>#REF!</v>
      </c>
      <c r="O1208" s="100" t="e">
        <f>'Reported Performance Table'!#REF!</f>
        <v>#REF!</v>
      </c>
      <c r="P1208" t="str">
        <f t="shared" si="37"/>
        <v>No</v>
      </c>
    </row>
    <row r="1209" spans="1:16" x14ac:dyDescent="0.25">
      <c r="A1209" s="54">
        <v>1216</v>
      </c>
      <c r="B1209" s="55"/>
      <c r="D1209" s="21" t="e">
        <f>VLOOKUP('Reported Performance Table'!D1209,'Master List'!$B$22:$C$41,2,FALSE)</f>
        <v>#N/A</v>
      </c>
      <c r="E1209" t="e">
        <f>VLOOKUP('Reported Performance Table'!E1209,'Master List'!$B$45:$C$143,2,FALSE)</f>
        <v>#N/A</v>
      </c>
      <c r="F1209" t="e">
        <f>VLOOKUP('Reported Performance Table'!D1209,'Master List'!$B$22:$D$42,3,FALSE)</f>
        <v>#N/A</v>
      </c>
      <c r="G1209" s="92" t="e">
        <f>VLOOKUP('Reported Performance Table'!C1209,'Master List'!$B$11:$D$19,3,FALSE)</f>
        <v>#N/A</v>
      </c>
      <c r="H1209" t="e">
        <f t="shared" si="36"/>
        <v>#N/A</v>
      </c>
      <c r="I1209" t="e">
        <f>IF(VLOOKUP('Reported Performance Table'!E1209,'Master List'!$B$45:$D$143,3,FALSE)="","No",VLOOKUP('Reported Performance Table'!E1209,'Master List'!$B$45:$D$143,3,FALSE))</f>
        <v>#N/A</v>
      </c>
      <c r="J1209" s="164" t="str">
        <f>IF('Reported Performance Table'!E1209="","",
  IF('Reported Performance Table'!F1209="Yes",
   IF('Reported Performance Table'!G1209="Premium","Premium_LUNA_CCT","LUNA_CCT"),
   IF('Reported Performance Table'!C1209="Outdoor Luminaires",
    IF(OR('Reported Performance Table'!E1209="Fuel Pump Canopy Luminaires",'Reported Performance Table'!E1209="Sports Lighting"),
     IF('Reported Performance Table'!G1209="Premium","Premium_Sports_and_Fuel_Pump_CCT", "Sports_and_Fuel_Pump_CCT"),
     IF('Reported Performance Table'!G1209="Premium","Premium_Outdoor_CCT","Outdoor_CCT")),
    IF('Reported Performance Table'!G1209="Premium","Premium_CCT","Reported_CCT"))))</f>
        <v/>
      </c>
      <c r="K1209" t="str">
        <f>IF('Reported Performance Table'!E1209="","",IF(J1209="LUNA_CCT",VLOOKUP('Reported Performance Table'!E1209,'Master List'!$B$45:$E$143,4,FALSE),"Reported_BUG"))</f>
        <v/>
      </c>
      <c r="L1209" t="str">
        <f>IF('Reported Performance Table'!E1209="","",IF(AND('Reported Performance Table'!$F1209="Yes",OR('Reported Performance Table'!$E1209='Master List'!$B$45,'Reported Performance Table'!$E1209='Master List'!$B$46,'Reported Performance Table'!$E1209='Master List'!$B$47,'Reported Performance Table'!$E1209='Master List'!$B$49,'Reported Performance Table'!$E1209='Master List'!$B$51,'Reported Performance Table'!$E1209='Master List'!$B$115,'Reported Performance Table'!$E1209='Master List'!$B$118,'Reported Performance Table'!$E1209='Master List'!$B$142)),"LUNA_Dimming","Dimming_Capability_and_Range"))</f>
        <v/>
      </c>
      <c r="M1209" s="100" t="e">
        <f>'Reported Performance Table'!#REF!</f>
        <v>#REF!</v>
      </c>
      <c r="N1209" s="100" t="e">
        <f>'Reported Performance Table'!#REF!</f>
        <v>#REF!</v>
      </c>
      <c r="O1209" s="100" t="e">
        <f>'Reported Performance Table'!#REF!</f>
        <v>#REF!</v>
      </c>
      <c r="P1209" t="str">
        <f t="shared" si="37"/>
        <v>No</v>
      </c>
    </row>
    <row r="1210" spans="1:16" x14ac:dyDescent="0.25">
      <c r="A1210" s="54">
        <v>1217</v>
      </c>
      <c r="B1210" s="55"/>
      <c r="D1210" s="21" t="e">
        <f>VLOOKUP('Reported Performance Table'!D1210,'Master List'!$B$22:$C$41,2,FALSE)</f>
        <v>#N/A</v>
      </c>
      <c r="E1210" t="e">
        <f>VLOOKUP('Reported Performance Table'!E1210,'Master List'!$B$45:$C$143,2,FALSE)</f>
        <v>#N/A</v>
      </c>
      <c r="F1210" t="e">
        <f>VLOOKUP('Reported Performance Table'!D1210,'Master List'!$B$22:$D$42,3,FALSE)</f>
        <v>#N/A</v>
      </c>
      <c r="G1210" s="92" t="e">
        <f>VLOOKUP('Reported Performance Table'!C1210,'Master List'!$B$11:$D$19,3,FALSE)</f>
        <v>#N/A</v>
      </c>
      <c r="H1210" t="e">
        <f t="shared" si="36"/>
        <v>#N/A</v>
      </c>
      <c r="I1210" t="e">
        <f>IF(VLOOKUP('Reported Performance Table'!E1210,'Master List'!$B$45:$D$143,3,FALSE)="","No",VLOOKUP('Reported Performance Table'!E1210,'Master List'!$B$45:$D$143,3,FALSE))</f>
        <v>#N/A</v>
      </c>
      <c r="J1210" s="164" t="str">
        <f>IF('Reported Performance Table'!E1210="","",
  IF('Reported Performance Table'!F1210="Yes",
   IF('Reported Performance Table'!G1210="Premium","Premium_LUNA_CCT","LUNA_CCT"),
   IF('Reported Performance Table'!C1210="Outdoor Luminaires",
    IF(OR('Reported Performance Table'!E1210="Fuel Pump Canopy Luminaires",'Reported Performance Table'!E1210="Sports Lighting"),
     IF('Reported Performance Table'!G1210="Premium","Premium_Sports_and_Fuel_Pump_CCT", "Sports_and_Fuel_Pump_CCT"),
     IF('Reported Performance Table'!G1210="Premium","Premium_Outdoor_CCT","Outdoor_CCT")),
    IF('Reported Performance Table'!G1210="Premium","Premium_CCT","Reported_CCT"))))</f>
        <v/>
      </c>
      <c r="K1210" t="str">
        <f>IF('Reported Performance Table'!E1210="","",IF(J1210="LUNA_CCT",VLOOKUP('Reported Performance Table'!E1210,'Master List'!$B$45:$E$143,4,FALSE),"Reported_BUG"))</f>
        <v/>
      </c>
      <c r="L1210" t="str">
        <f>IF('Reported Performance Table'!E1210="","",IF(AND('Reported Performance Table'!$F1210="Yes",OR('Reported Performance Table'!$E1210='Master List'!$B$45,'Reported Performance Table'!$E1210='Master List'!$B$46,'Reported Performance Table'!$E1210='Master List'!$B$47,'Reported Performance Table'!$E1210='Master List'!$B$49,'Reported Performance Table'!$E1210='Master List'!$B$51,'Reported Performance Table'!$E1210='Master List'!$B$115,'Reported Performance Table'!$E1210='Master List'!$B$118,'Reported Performance Table'!$E1210='Master List'!$B$142)),"LUNA_Dimming","Dimming_Capability_and_Range"))</f>
        <v/>
      </c>
      <c r="M1210" s="100" t="e">
        <f>'Reported Performance Table'!#REF!</f>
        <v>#REF!</v>
      </c>
      <c r="N1210" s="100" t="e">
        <f>'Reported Performance Table'!#REF!</f>
        <v>#REF!</v>
      </c>
      <c r="O1210" s="100" t="e">
        <f>'Reported Performance Table'!#REF!</f>
        <v>#REF!</v>
      </c>
      <c r="P1210" t="str">
        <f t="shared" si="37"/>
        <v>No</v>
      </c>
    </row>
    <row r="1211" spans="1:16" x14ac:dyDescent="0.25">
      <c r="A1211" s="54">
        <v>1218</v>
      </c>
      <c r="B1211" s="55"/>
      <c r="D1211" s="21" t="e">
        <f>VLOOKUP('Reported Performance Table'!D1211,'Master List'!$B$22:$C$41,2,FALSE)</f>
        <v>#N/A</v>
      </c>
      <c r="E1211" t="e">
        <f>VLOOKUP('Reported Performance Table'!E1211,'Master List'!$B$45:$C$143,2,FALSE)</f>
        <v>#N/A</v>
      </c>
      <c r="F1211" t="e">
        <f>VLOOKUP('Reported Performance Table'!D1211,'Master List'!$B$22:$D$42,3,FALSE)</f>
        <v>#N/A</v>
      </c>
      <c r="G1211" s="92" t="e">
        <f>VLOOKUP('Reported Performance Table'!C1211,'Master List'!$B$11:$D$19,3,FALSE)</f>
        <v>#N/A</v>
      </c>
      <c r="H1211" t="e">
        <f t="shared" si="36"/>
        <v>#N/A</v>
      </c>
      <c r="I1211" t="e">
        <f>IF(VLOOKUP('Reported Performance Table'!E1211,'Master List'!$B$45:$D$143,3,FALSE)="","No",VLOOKUP('Reported Performance Table'!E1211,'Master List'!$B$45:$D$143,3,FALSE))</f>
        <v>#N/A</v>
      </c>
      <c r="J1211" s="164" t="str">
        <f>IF('Reported Performance Table'!E1211="","",
  IF('Reported Performance Table'!F1211="Yes",
   IF('Reported Performance Table'!G1211="Premium","Premium_LUNA_CCT","LUNA_CCT"),
   IF('Reported Performance Table'!C1211="Outdoor Luminaires",
    IF(OR('Reported Performance Table'!E1211="Fuel Pump Canopy Luminaires",'Reported Performance Table'!E1211="Sports Lighting"),
     IF('Reported Performance Table'!G1211="Premium","Premium_Sports_and_Fuel_Pump_CCT", "Sports_and_Fuel_Pump_CCT"),
     IF('Reported Performance Table'!G1211="Premium","Premium_Outdoor_CCT","Outdoor_CCT")),
    IF('Reported Performance Table'!G1211="Premium","Premium_CCT","Reported_CCT"))))</f>
        <v/>
      </c>
      <c r="K1211" t="str">
        <f>IF('Reported Performance Table'!E1211="","",IF(J1211="LUNA_CCT",VLOOKUP('Reported Performance Table'!E1211,'Master List'!$B$45:$E$143,4,FALSE),"Reported_BUG"))</f>
        <v/>
      </c>
      <c r="L1211" t="str">
        <f>IF('Reported Performance Table'!E1211="","",IF(AND('Reported Performance Table'!$F1211="Yes",OR('Reported Performance Table'!$E1211='Master List'!$B$45,'Reported Performance Table'!$E1211='Master List'!$B$46,'Reported Performance Table'!$E1211='Master List'!$B$47,'Reported Performance Table'!$E1211='Master List'!$B$49,'Reported Performance Table'!$E1211='Master List'!$B$51,'Reported Performance Table'!$E1211='Master List'!$B$115,'Reported Performance Table'!$E1211='Master List'!$B$118,'Reported Performance Table'!$E1211='Master List'!$B$142)),"LUNA_Dimming","Dimming_Capability_and_Range"))</f>
        <v/>
      </c>
      <c r="M1211" s="100" t="e">
        <f>'Reported Performance Table'!#REF!</f>
        <v>#REF!</v>
      </c>
      <c r="N1211" s="100" t="e">
        <f>'Reported Performance Table'!#REF!</f>
        <v>#REF!</v>
      </c>
      <c r="O1211" s="100" t="e">
        <f>'Reported Performance Table'!#REF!</f>
        <v>#REF!</v>
      </c>
      <c r="P1211" t="str">
        <f t="shared" si="37"/>
        <v>No</v>
      </c>
    </row>
    <row r="1212" spans="1:16" x14ac:dyDescent="0.25">
      <c r="A1212" s="54">
        <v>1219</v>
      </c>
      <c r="B1212" s="55"/>
      <c r="D1212" s="21" t="e">
        <f>VLOOKUP('Reported Performance Table'!D1212,'Master List'!$B$22:$C$41,2,FALSE)</f>
        <v>#N/A</v>
      </c>
      <c r="E1212" t="e">
        <f>VLOOKUP('Reported Performance Table'!E1212,'Master List'!$B$45:$C$143,2,FALSE)</f>
        <v>#N/A</v>
      </c>
      <c r="F1212" t="e">
        <f>VLOOKUP('Reported Performance Table'!D1212,'Master List'!$B$22:$D$42,3,FALSE)</f>
        <v>#N/A</v>
      </c>
      <c r="G1212" s="92" t="e">
        <f>VLOOKUP('Reported Performance Table'!C1212,'Master List'!$B$11:$D$19,3,FALSE)</f>
        <v>#N/A</v>
      </c>
      <c r="H1212" t="e">
        <f t="shared" si="36"/>
        <v>#N/A</v>
      </c>
      <c r="I1212" t="e">
        <f>IF(VLOOKUP('Reported Performance Table'!E1212,'Master List'!$B$45:$D$143,3,FALSE)="","No",VLOOKUP('Reported Performance Table'!E1212,'Master List'!$B$45:$D$143,3,FALSE))</f>
        <v>#N/A</v>
      </c>
      <c r="J1212" s="164" t="str">
        <f>IF('Reported Performance Table'!E1212="","",
  IF('Reported Performance Table'!F1212="Yes",
   IF('Reported Performance Table'!G1212="Premium","Premium_LUNA_CCT","LUNA_CCT"),
   IF('Reported Performance Table'!C1212="Outdoor Luminaires",
    IF(OR('Reported Performance Table'!E1212="Fuel Pump Canopy Luminaires",'Reported Performance Table'!E1212="Sports Lighting"),
     IF('Reported Performance Table'!G1212="Premium","Premium_Sports_and_Fuel_Pump_CCT", "Sports_and_Fuel_Pump_CCT"),
     IF('Reported Performance Table'!G1212="Premium","Premium_Outdoor_CCT","Outdoor_CCT")),
    IF('Reported Performance Table'!G1212="Premium","Premium_CCT","Reported_CCT"))))</f>
        <v/>
      </c>
      <c r="K1212" t="str">
        <f>IF('Reported Performance Table'!E1212="","",IF(J1212="LUNA_CCT",VLOOKUP('Reported Performance Table'!E1212,'Master List'!$B$45:$E$143,4,FALSE),"Reported_BUG"))</f>
        <v/>
      </c>
      <c r="L1212" t="str">
        <f>IF('Reported Performance Table'!E1212="","",IF(AND('Reported Performance Table'!$F1212="Yes",OR('Reported Performance Table'!$E1212='Master List'!$B$45,'Reported Performance Table'!$E1212='Master List'!$B$46,'Reported Performance Table'!$E1212='Master List'!$B$47,'Reported Performance Table'!$E1212='Master List'!$B$49,'Reported Performance Table'!$E1212='Master List'!$B$51,'Reported Performance Table'!$E1212='Master List'!$B$115,'Reported Performance Table'!$E1212='Master List'!$B$118,'Reported Performance Table'!$E1212='Master List'!$B$142)),"LUNA_Dimming","Dimming_Capability_and_Range"))</f>
        <v/>
      </c>
      <c r="M1212" s="100" t="e">
        <f>'Reported Performance Table'!#REF!</f>
        <v>#REF!</v>
      </c>
      <c r="N1212" s="100" t="e">
        <f>'Reported Performance Table'!#REF!</f>
        <v>#REF!</v>
      </c>
      <c r="O1212" s="100" t="e">
        <f>'Reported Performance Table'!#REF!</f>
        <v>#REF!</v>
      </c>
      <c r="P1212" t="str">
        <f t="shared" si="37"/>
        <v>No</v>
      </c>
    </row>
    <row r="1213" spans="1:16" x14ac:dyDescent="0.25">
      <c r="A1213" s="54">
        <v>1220</v>
      </c>
      <c r="B1213" s="55"/>
      <c r="D1213" s="21" t="e">
        <f>VLOOKUP('Reported Performance Table'!D1213,'Master List'!$B$22:$C$41,2,FALSE)</f>
        <v>#N/A</v>
      </c>
      <c r="E1213" t="e">
        <f>VLOOKUP('Reported Performance Table'!E1213,'Master List'!$B$45:$C$143,2,FALSE)</f>
        <v>#N/A</v>
      </c>
      <c r="F1213" t="e">
        <f>VLOOKUP('Reported Performance Table'!D1213,'Master List'!$B$22:$D$42,3,FALSE)</f>
        <v>#N/A</v>
      </c>
      <c r="G1213" s="92" t="e">
        <f>VLOOKUP('Reported Performance Table'!C1213,'Master List'!$B$11:$D$19,3,FALSE)</f>
        <v>#N/A</v>
      </c>
      <c r="H1213" t="e">
        <f t="shared" si="36"/>
        <v>#N/A</v>
      </c>
      <c r="I1213" t="e">
        <f>IF(VLOOKUP('Reported Performance Table'!E1213,'Master List'!$B$45:$D$143,3,FALSE)="","No",VLOOKUP('Reported Performance Table'!E1213,'Master List'!$B$45:$D$143,3,FALSE))</f>
        <v>#N/A</v>
      </c>
      <c r="J1213" s="164" t="str">
        <f>IF('Reported Performance Table'!E1213="","",
  IF('Reported Performance Table'!F1213="Yes",
   IF('Reported Performance Table'!G1213="Premium","Premium_LUNA_CCT","LUNA_CCT"),
   IF('Reported Performance Table'!C1213="Outdoor Luminaires",
    IF(OR('Reported Performance Table'!E1213="Fuel Pump Canopy Luminaires",'Reported Performance Table'!E1213="Sports Lighting"),
     IF('Reported Performance Table'!G1213="Premium","Premium_Sports_and_Fuel_Pump_CCT", "Sports_and_Fuel_Pump_CCT"),
     IF('Reported Performance Table'!G1213="Premium","Premium_Outdoor_CCT","Outdoor_CCT")),
    IF('Reported Performance Table'!G1213="Premium","Premium_CCT","Reported_CCT"))))</f>
        <v/>
      </c>
      <c r="K1213" t="str">
        <f>IF('Reported Performance Table'!E1213="","",IF(J1213="LUNA_CCT",VLOOKUP('Reported Performance Table'!E1213,'Master List'!$B$45:$E$143,4,FALSE),"Reported_BUG"))</f>
        <v/>
      </c>
      <c r="L1213" t="str">
        <f>IF('Reported Performance Table'!E1213="","",IF(AND('Reported Performance Table'!$F1213="Yes",OR('Reported Performance Table'!$E1213='Master List'!$B$45,'Reported Performance Table'!$E1213='Master List'!$B$46,'Reported Performance Table'!$E1213='Master List'!$B$47,'Reported Performance Table'!$E1213='Master List'!$B$49,'Reported Performance Table'!$E1213='Master List'!$B$51,'Reported Performance Table'!$E1213='Master List'!$B$115,'Reported Performance Table'!$E1213='Master List'!$B$118,'Reported Performance Table'!$E1213='Master List'!$B$142)),"LUNA_Dimming","Dimming_Capability_and_Range"))</f>
        <v/>
      </c>
      <c r="M1213" s="100" t="e">
        <f>'Reported Performance Table'!#REF!</f>
        <v>#REF!</v>
      </c>
      <c r="N1213" s="100" t="e">
        <f>'Reported Performance Table'!#REF!</f>
        <v>#REF!</v>
      </c>
      <c r="O1213" s="100" t="e">
        <f>'Reported Performance Table'!#REF!</f>
        <v>#REF!</v>
      </c>
      <c r="P1213" t="str">
        <f t="shared" si="37"/>
        <v>No</v>
      </c>
    </row>
    <row r="1214" spans="1:16" x14ac:dyDescent="0.25">
      <c r="A1214" s="54">
        <v>1221</v>
      </c>
      <c r="B1214" s="55"/>
      <c r="D1214" s="21" t="e">
        <f>VLOOKUP('Reported Performance Table'!D1214,'Master List'!$B$22:$C$41,2,FALSE)</f>
        <v>#N/A</v>
      </c>
      <c r="E1214" t="e">
        <f>VLOOKUP('Reported Performance Table'!E1214,'Master List'!$B$45:$C$143,2,FALSE)</f>
        <v>#N/A</v>
      </c>
      <c r="F1214" t="e">
        <f>VLOOKUP('Reported Performance Table'!D1214,'Master List'!$B$22:$D$42,3,FALSE)</f>
        <v>#N/A</v>
      </c>
      <c r="G1214" s="92" t="e">
        <f>VLOOKUP('Reported Performance Table'!C1214,'Master List'!$B$11:$D$19,3,FALSE)</f>
        <v>#N/A</v>
      </c>
      <c r="H1214" t="e">
        <f t="shared" si="36"/>
        <v>#N/A</v>
      </c>
      <c r="I1214" t="e">
        <f>IF(VLOOKUP('Reported Performance Table'!E1214,'Master List'!$B$45:$D$143,3,FALSE)="","No",VLOOKUP('Reported Performance Table'!E1214,'Master List'!$B$45:$D$143,3,FALSE))</f>
        <v>#N/A</v>
      </c>
      <c r="J1214" s="164" t="str">
        <f>IF('Reported Performance Table'!E1214="","",
  IF('Reported Performance Table'!F1214="Yes",
   IF('Reported Performance Table'!G1214="Premium","Premium_LUNA_CCT","LUNA_CCT"),
   IF('Reported Performance Table'!C1214="Outdoor Luminaires",
    IF(OR('Reported Performance Table'!E1214="Fuel Pump Canopy Luminaires",'Reported Performance Table'!E1214="Sports Lighting"),
     IF('Reported Performance Table'!G1214="Premium","Premium_Sports_and_Fuel_Pump_CCT", "Sports_and_Fuel_Pump_CCT"),
     IF('Reported Performance Table'!G1214="Premium","Premium_Outdoor_CCT","Outdoor_CCT")),
    IF('Reported Performance Table'!G1214="Premium","Premium_CCT","Reported_CCT"))))</f>
        <v/>
      </c>
      <c r="K1214" t="str">
        <f>IF('Reported Performance Table'!E1214="","",IF(J1214="LUNA_CCT",VLOOKUP('Reported Performance Table'!E1214,'Master List'!$B$45:$E$143,4,FALSE),"Reported_BUG"))</f>
        <v/>
      </c>
      <c r="L1214" t="str">
        <f>IF('Reported Performance Table'!E1214="","",IF(AND('Reported Performance Table'!$F1214="Yes",OR('Reported Performance Table'!$E1214='Master List'!$B$45,'Reported Performance Table'!$E1214='Master List'!$B$46,'Reported Performance Table'!$E1214='Master List'!$B$47,'Reported Performance Table'!$E1214='Master List'!$B$49,'Reported Performance Table'!$E1214='Master List'!$B$51,'Reported Performance Table'!$E1214='Master List'!$B$115,'Reported Performance Table'!$E1214='Master List'!$B$118,'Reported Performance Table'!$E1214='Master List'!$B$142)),"LUNA_Dimming","Dimming_Capability_and_Range"))</f>
        <v/>
      </c>
      <c r="M1214" s="100" t="e">
        <f>'Reported Performance Table'!#REF!</f>
        <v>#REF!</v>
      </c>
      <c r="N1214" s="100" t="e">
        <f>'Reported Performance Table'!#REF!</f>
        <v>#REF!</v>
      </c>
      <c r="O1214" s="100" t="e">
        <f>'Reported Performance Table'!#REF!</f>
        <v>#REF!</v>
      </c>
      <c r="P1214" t="str">
        <f t="shared" si="37"/>
        <v>No</v>
      </c>
    </row>
    <row r="1215" spans="1:16" x14ac:dyDescent="0.25">
      <c r="A1215" s="54">
        <v>1222</v>
      </c>
      <c r="B1215" s="55"/>
      <c r="D1215" s="21" t="e">
        <f>VLOOKUP('Reported Performance Table'!D1215,'Master List'!$B$22:$C$41,2,FALSE)</f>
        <v>#N/A</v>
      </c>
      <c r="E1215" t="e">
        <f>VLOOKUP('Reported Performance Table'!E1215,'Master List'!$B$45:$C$143,2,FALSE)</f>
        <v>#N/A</v>
      </c>
      <c r="F1215" t="e">
        <f>VLOOKUP('Reported Performance Table'!D1215,'Master List'!$B$22:$D$42,3,FALSE)</f>
        <v>#N/A</v>
      </c>
      <c r="G1215" s="92" t="e">
        <f>VLOOKUP('Reported Performance Table'!C1215,'Master List'!$B$11:$D$19,3,FALSE)</f>
        <v>#N/A</v>
      </c>
      <c r="H1215" t="e">
        <f t="shared" si="36"/>
        <v>#N/A</v>
      </c>
      <c r="I1215" t="e">
        <f>IF(VLOOKUP('Reported Performance Table'!E1215,'Master List'!$B$45:$D$143,3,FALSE)="","No",VLOOKUP('Reported Performance Table'!E1215,'Master List'!$B$45:$D$143,3,FALSE))</f>
        <v>#N/A</v>
      </c>
      <c r="J1215" s="164" t="str">
        <f>IF('Reported Performance Table'!E1215="","",
  IF('Reported Performance Table'!F1215="Yes",
   IF('Reported Performance Table'!G1215="Premium","Premium_LUNA_CCT","LUNA_CCT"),
   IF('Reported Performance Table'!C1215="Outdoor Luminaires",
    IF(OR('Reported Performance Table'!E1215="Fuel Pump Canopy Luminaires",'Reported Performance Table'!E1215="Sports Lighting"),
     IF('Reported Performance Table'!G1215="Premium","Premium_Sports_and_Fuel_Pump_CCT", "Sports_and_Fuel_Pump_CCT"),
     IF('Reported Performance Table'!G1215="Premium","Premium_Outdoor_CCT","Outdoor_CCT")),
    IF('Reported Performance Table'!G1215="Premium","Premium_CCT","Reported_CCT"))))</f>
        <v/>
      </c>
      <c r="K1215" t="str">
        <f>IF('Reported Performance Table'!E1215="","",IF(J1215="LUNA_CCT",VLOOKUP('Reported Performance Table'!E1215,'Master List'!$B$45:$E$143,4,FALSE),"Reported_BUG"))</f>
        <v/>
      </c>
      <c r="L1215" t="str">
        <f>IF('Reported Performance Table'!E1215="","",IF(AND('Reported Performance Table'!$F1215="Yes",OR('Reported Performance Table'!$E1215='Master List'!$B$45,'Reported Performance Table'!$E1215='Master List'!$B$46,'Reported Performance Table'!$E1215='Master List'!$B$47,'Reported Performance Table'!$E1215='Master List'!$B$49,'Reported Performance Table'!$E1215='Master List'!$B$51,'Reported Performance Table'!$E1215='Master List'!$B$115,'Reported Performance Table'!$E1215='Master List'!$B$118,'Reported Performance Table'!$E1215='Master List'!$B$142)),"LUNA_Dimming","Dimming_Capability_and_Range"))</f>
        <v/>
      </c>
      <c r="M1215" s="100" t="e">
        <f>'Reported Performance Table'!#REF!</f>
        <v>#REF!</v>
      </c>
      <c r="N1215" s="100" t="e">
        <f>'Reported Performance Table'!#REF!</f>
        <v>#REF!</v>
      </c>
      <c r="O1215" s="100" t="e">
        <f>'Reported Performance Table'!#REF!</f>
        <v>#REF!</v>
      </c>
      <c r="P1215" t="str">
        <f t="shared" si="37"/>
        <v>No</v>
      </c>
    </row>
    <row r="1216" spans="1:16" x14ac:dyDescent="0.25">
      <c r="A1216" s="54">
        <v>1223</v>
      </c>
      <c r="B1216" s="55"/>
      <c r="D1216" s="21" t="e">
        <f>VLOOKUP('Reported Performance Table'!D1216,'Master List'!$B$22:$C$41,2,FALSE)</f>
        <v>#N/A</v>
      </c>
      <c r="E1216" t="e">
        <f>VLOOKUP('Reported Performance Table'!E1216,'Master List'!$B$45:$C$143,2,FALSE)</f>
        <v>#N/A</v>
      </c>
      <c r="F1216" t="e">
        <f>VLOOKUP('Reported Performance Table'!D1216,'Master List'!$B$22:$D$42,3,FALSE)</f>
        <v>#N/A</v>
      </c>
      <c r="G1216" s="92" t="e">
        <f>VLOOKUP('Reported Performance Table'!C1216,'Master List'!$B$11:$D$19,3,FALSE)</f>
        <v>#N/A</v>
      </c>
      <c r="H1216" t="e">
        <f t="shared" si="36"/>
        <v>#N/A</v>
      </c>
      <c r="I1216" t="e">
        <f>IF(VLOOKUP('Reported Performance Table'!E1216,'Master List'!$B$45:$D$143,3,FALSE)="","No",VLOOKUP('Reported Performance Table'!E1216,'Master List'!$B$45:$D$143,3,FALSE))</f>
        <v>#N/A</v>
      </c>
      <c r="J1216" s="164" t="str">
        <f>IF('Reported Performance Table'!E1216="","",
  IF('Reported Performance Table'!F1216="Yes",
   IF('Reported Performance Table'!G1216="Premium","Premium_LUNA_CCT","LUNA_CCT"),
   IF('Reported Performance Table'!C1216="Outdoor Luminaires",
    IF(OR('Reported Performance Table'!E1216="Fuel Pump Canopy Luminaires",'Reported Performance Table'!E1216="Sports Lighting"),
     IF('Reported Performance Table'!G1216="Premium","Premium_Sports_and_Fuel_Pump_CCT", "Sports_and_Fuel_Pump_CCT"),
     IF('Reported Performance Table'!G1216="Premium","Premium_Outdoor_CCT","Outdoor_CCT")),
    IF('Reported Performance Table'!G1216="Premium","Premium_CCT","Reported_CCT"))))</f>
        <v/>
      </c>
      <c r="K1216" t="str">
        <f>IF('Reported Performance Table'!E1216="","",IF(J1216="LUNA_CCT",VLOOKUP('Reported Performance Table'!E1216,'Master List'!$B$45:$E$143,4,FALSE),"Reported_BUG"))</f>
        <v/>
      </c>
      <c r="L1216" t="str">
        <f>IF('Reported Performance Table'!E1216="","",IF(AND('Reported Performance Table'!$F1216="Yes",OR('Reported Performance Table'!$E1216='Master List'!$B$45,'Reported Performance Table'!$E1216='Master List'!$B$46,'Reported Performance Table'!$E1216='Master List'!$B$47,'Reported Performance Table'!$E1216='Master List'!$B$49,'Reported Performance Table'!$E1216='Master List'!$B$51,'Reported Performance Table'!$E1216='Master List'!$B$115,'Reported Performance Table'!$E1216='Master List'!$B$118,'Reported Performance Table'!$E1216='Master List'!$B$142)),"LUNA_Dimming","Dimming_Capability_and_Range"))</f>
        <v/>
      </c>
      <c r="M1216" s="100" t="e">
        <f>'Reported Performance Table'!#REF!</f>
        <v>#REF!</v>
      </c>
      <c r="N1216" s="100" t="e">
        <f>'Reported Performance Table'!#REF!</f>
        <v>#REF!</v>
      </c>
      <c r="O1216" s="100" t="e">
        <f>'Reported Performance Table'!#REF!</f>
        <v>#REF!</v>
      </c>
      <c r="P1216" t="str">
        <f t="shared" si="37"/>
        <v>No</v>
      </c>
    </row>
    <row r="1217" spans="1:16" x14ac:dyDescent="0.25">
      <c r="A1217" s="54">
        <v>1224</v>
      </c>
      <c r="B1217" s="55"/>
      <c r="D1217" s="21" t="e">
        <f>VLOOKUP('Reported Performance Table'!D1217,'Master List'!$B$22:$C$41,2,FALSE)</f>
        <v>#N/A</v>
      </c>
      <c r="E1217" t="e">
        <f>VLOOKUP('Reported Performance Table'!E1217,'Master List'!$B$45:$C$143,2,FALSE)</f>
        <v>#N/A</v>
      </c>
      <c r="F1217" t="e">
        <f>VLOOKUP('Reported Performance Table'!D1217,'Master List'!$B$22:$D$42,3,FALSE)</f>
        <v>#N/A</v>
      </c>
      <c r="G1217" s="92" t="e">
        <f>VLOOKUP('Reported Performance Table'!C1217,'Master List'!$B$11:$D$19,3,FALSE)</f>
        <v>#N/A</v>
      </c>
      <c r="H1217" t="e">
        <f t="shared" si="36"/>
        <v>#N/A</v>
      </c>
      <c r="I1217" t="e">
        <f>IF(VLOOKUP('Reported Performance Table'!E1217,'Master List'!$B$45:$D$143,3,FALSE)="","No",VLOOKUP('Reported Performance Table'!E1217,'Master List'!$B$45:$D$143,3,FALSE))</f>
        <v>#N/A</v>
      </c>
      <c r="J1217" s="164" t="str">
        <f>IF('Reported Performance Table'!E1217="","",
  IF('Reported Performance Table'!F1217="Yes",
   IF('Reported Performance Table'!G1217="Premium","Premium_LUNA_CCT","LUNA_CCT"),
   IF('Reported Performance Table'!C1217="Outdoor Luminaires",
    IF(OR('Reported Performance Table'!E1217="Fuel Pump Canopy Luminaires",'Reported Performance Table'!E1217="Sports Lighting"),
     IF('Reported Performance Table'!G1217="Premium","Premium_Sports_and_Fuel_Pump_CCT", "Sports_and_Fuel_Pump_CCT"),
     IF('Reported Performance Table'!G1217="Premium","Premium_Outdoor_CCT","Outdoor_CCT")),
    IF('Reported Performance Table'!G1217="Premium","Premium_CCT","Reported_CCT"))))</f>
        <v/>
      </c>
      <c r="K1217" t="str">
        <f>IF('Reported Performance Table'!E1217="","",IF(J1217="LUNA_CCT",VLOOKUP('Reported Performance Table'!E1217,'Master List'!$B$45:$E$143,4,FALSE),"Reported_BUG"))</f>
        <v/>
      </c>
      <c r="L1217" t="str">
        <f>IF('Reported Performance Table'!E1217="","",IF(AND('Reported Performance Table'!$F1217="Yes",OR('Reported Performance Table'!$E1217='Master List'!$B$45,'Reported Performance Table'!$E1217='Master List'!$B$46,'Reported Performance Table'!$E1217='Master List'!$B$47,'Reported Performance Table'!$E1217='Master List'!$B$49,'Reported Performance Table'!$E1217='Master List'!$B$51,'Reported Performance Table'!$E1217='Master List'!$B$115,'Reported Performance Table'!$E1217='Master List'!$B$118,'Reported Performance Table'!$E1217='Master List'!$B$142)),"LUNA_Dimming","Dimming_Capability_and_Range"))</f>
        <v/>
      </c>
      <c r="M1217" s="100" t="e">
        <f>'Reported Performance Table'!#REF!</f>
        <v>#REF!</v>
      </c>
      <c r="N1217" s="100" t="e">
        <f>'Reported Performance Table'!#REF!</f>
        <v>#REF!</v>
      </c>
      <c r="O1217" s="100" t="e">
        <f>'Reported Performance Table'!#REF!</f>
        <v>#REF!</v>
      </c>
      <c r="P1217" t="str">
        <f t="shared" si="37"/>
        <v>No</v>
      </c>
    </row>
    <row r="1218" spans="1:16" x14ac:dyDescent="0.25">
      <c r="A1218" s="54">
        <v>1225</v>
      </c>
      <c r="B1218" s="55"/>
      <c r="D1218" s="21" t="e">
        <f>VLOOKUP('Reported Performance Table'!D1218,'Master List'!$B$22:$C$41,2,FALSE)</f>
        <v>#N/A</v>
      </c>
      <c r="E1218" t="e">
        <f>VLOOKUP('Reported Performance Table'!E1218,'Master List'!$B$45:$C$143,2,FALSE)</f>
        <v>#N/A</v>
      </c>
      <c r="F1218" t="e">
        <f>VLOOKUP('Reported Performance Table'!D1218,'Master List'!$B$22:$D$42,3,FALSE)</f>
        <v>#N/A</v>
      </c>
      <c r="G1218" s="92" t="e">
        <f>VLOOKUP('Reported Performance Table'!C1218,'Master List'!$B$11:$D$19,3,FALSE)</f>
        <v>#N/A</v>
      </c>
      <c r="H1218" t="e">
        <f t="shared" si="36"/>
        <v>#N/A</v>
      </c>
      <c r="I1218" t="e">
        <f>IF(VLOOKUP('Reported Performance Table'!E1218,'Master List'!$B$45:$D$143,3,FALSE)="","No",VLOOKUP('Reported Performance Table'!E1218,'Master List'!$B$45:$D$143,3,FALSE))</f>
        <v>#N/A</v>
      </c>
      <c r="J1218" s="164" t="str">
        <f>IF('Reported Performance Table'!E1218="","",
  IF('Reported Performance Table'!F1218="Yes",
   IF('Reported Performance Table'!G1218="Premium","Premium_LUNA_CCT","LUNA_CCT"),
   IF('Reported Performance Table'!C1218="Outdoor Luminaires",
    IF(OR('Reported Performance Table'!E1218="Fuel Pump Canopy Luminaires",'Reported Performance Table'!E1218="Sports Lighting"),
     IF('Reported Performance Table'!G1218="Premium","Premium_Sports_and_Fuel_Pump_CCT", "Sports_and_Fuel_Pump_CCT"),
     IF('Reported Performance Table'!G1218="Premium","Premium_Outdoor_CCT","Outdoor_CCT")),
    IF('Reported Performance Table'!G1218="Premium","Premium_CCT","Reported_CCT"))))</f>
        <v/>
      </c>
      <c r="K1218" t="str">
        <f>IF('Reported Performance Table'!E1218="","",IF(J1218="LUNA_CCT",VLOOKUP('Reported Performance Table'!E1218,'Master List'!$B$45:$E$143,4,FALSE),"Reported_BUG"))</f>
        <v/>
      </c>
      <c r="L1218" t="str">
        <f>IF('Reported Performance Table'!E1218="","",IF(AND('Reported Performance Table'!$F1218="Yes",OR('Reported Performance Table'!$E1218='Master List'!$B$45,'Reported Performance Table'!$E1218='Master List'!$B$46,'Reported Performance Table'!$E1218='Master List'!$B$47,'Reported Performance Table'!$E1218='Master List'!$B$49,'Reported Performance Table'!$E1218='Master List'!$B$51,'Reported Performance Table'!$E1218='Master List'!$B$115,'Reported Performance Table'!$E1218='Master List'!$B$118,'Reported Performance Table'!$E1218='Master List'!$B$142)),"LUNA_Dimming","Dimming_Capability_and_Range"))</f>
        <v/>
      </c>
      <c r="M1218" s="100" t="e">
        <f>'Reported Performance Table'!#REF!</f>
        <v>#REF!</v>
      </c>
      <c r="N1218" s="100" t="e">
        <f>'Reported Performance Table'!#REF!</f>
        <v>#REF!</v>
      </c>
      <c r="O1218" s="100" t="e">
        <f>'Reported Performance Table'!#REF!</f>
        <v>#REF!</v>
      </c>
      <c r="P1218" t="str">
        <f t="shared" si="37"/>
        <v>No</v>
      </c>
    </row>
    <row r="1219" spans="1:16" x14ac:dyDescent="0.25">
      <c r="A1219" s="54">
        <v>1226</v>
      </c>
      <c r="B1219" s="55"/>
      <c r="D1219" s="21" t="e">
        <f>VLOOKUP('Reported Performance Table'!D1219,'Master List'!$B$22:$C$41,2,FALSE)</f>
        <v>#N/A</v>
      </c>
      <c r="E1219" t="e">
        <f>VLOOKUP('Reported Performance Table'!E1219,'Master List'!$B$45:$C$143,2,FALSE)</f>
        <v>#N/A</v>
      </c>
      <c r="F1219" t="e">
        <f>VLOOKUP('Reported Performance Table'!D1219,'Master List'!$B$22:$D$42,3,FALSE)</f>
        <v>#N/A</v>
      </c>
      <c r="G1219" s="92" t="e">
        <f>VLOOKUP('Reported Performance Table'!C1219,'Master List'!$B$11:$D$19,3,FALSE)</f>
        <v>#N/A</v>
      </c>
      <c r="H1219" t="e">
        <f t="shared" si="36"/>
        <v>#N/A</v>
      </c>
      <c r="I1219" t="e">
        <f>IF(VLOOKUP('Reported Performance Table'!E1219,'Master List'!$B$45:$D$143,3,FALSE)="","No",VLOOKUP('Reported Performance Table'!E1219,'Master List'!$B$45:$D$143,3,FALSE))</f>
        <v>#N/A</v>
      </c>
      <c r="J1219" s="164" t="str">
        <f>IF('Reported Performance Table'!E1219="","",
  IF('Reported Performance Table'!F1219="Yes",
   IF('Reported Performance Table'!G1219="Premium","Premium_LUNA_CCT","LUNA_CCT"),
   IF('Reported Performance Table'!C1219="Outdoor Luminaires",
    IF(OR('Reported Performance Table'!E1219="Fuel Pump Canopy Luminaires",'Reported Performance Table'!E1219="Sports Lighting"),
     IF('Reported Performance Table'!G1219="Premium","Premium_Sports_and_Fuel_Pump_CCT", "Sports_and_Fuel_Pump_CCT"),
     IF('Reported Performance Table'!G1219="Premium","Premium_Outdoor_CCT","Outdoor_CCT")),
    IF('Reported Performance Table'!G1219="Premium","Premium_CCT","Reported_CCT"))))</f>
        <v/>
      </c>
      <c r="K1219" t="str">
        <f>IF('Reported Performance Table'!E1219="","",IF(J1219="LUNA_CCT",VLOOKUP('Reported Performance Table'!E1219,'Master List'!$B$45:$E$143,4,FALSE),"Reported_BUG"))</f>
        <v/>
      </c>
      <c r="L1219" t="str">
        <f>IF('Reported Performance Table'!E1219="","",IF(AND('Reported Performance Table'!$F1219="Yes",OR('Reported Performance Table'!$E1219='Master List'!$B$45,'Reported Performance Table'!$E1219='Master List'!$B$46,'Reported Performance Table'!$E1219='Master List'!$B$47,'Reported Performance Table'!$E1219='Master List'!$B$49,'Reported Performance Table'!$E1219='Master List'!$B$51,'Reported Performance Table'!$E1219='Master List'!$B$115,'Reported Performance Table'!$E1219='Master List'!$B$118,'Reported Performance Table'!$E1219='Master List'!$B$142)),"LUNA_Dimming","Dimming_Capability_and_Range"))</f>
        <v/>
      </c>
      <c r="M1219" s="100" t="e">
        <f>'Reported Performance Table'!#REF!</f>
        <v>#REF!</v>
      </c>
      <c r="N1219" s="100" t="e">
        <f>'Reported Performance Table'!#REF!</f>
        <v>#REF!</v>
      </c>
      <c r="O1219" s="100" t="e">
        <f>'Reported Performance Table'!#REF!</f>
        <v>#REF!</v>
      </c>
      <c r="P1219" t="str">
        <f t="shared" si="37"/>
        <v>No</v>
      </c>
    </row>
    <row r="1220" spans="1:16" x14ac:dyDescent="0.25">
      <c r="A1220" s="54">
        <v>1227</v>
      </c>
      <c r="B1220" s="55"/>
      <c r="D1220" s="21" t="e">
        <f>VLOOKUP('Reported Performance Table'!D1220,'Master List'!$B$22:$C$41,2,FALSE)</f>
        <v>#N/A</v>
      </c>
      <c r="E1220" t="e">
        <f>VLOOKUP('Reported Performance Table'!E1220,'Master List'!$B$45:$C$143,2,FALSE)</f>
        <v>#N/A</v>
      </c>
      <c r="F1220" t="e">
        <f>VLOOKUP('Reported Performance Table'!D1220,'Master List'!$B$22:$D$42,3,FALSE)</f>
        <v>#N/A</v>
      </c>
      <c r="G1220" s="92" t="e">
        <f>VLOOKUP('Reported Performance Table'!C1220,'Master List'!$B$11:$D$19,3,FALSE)</f>
        <v>#N/A</v>
      </c>
      <c r="H1220" t="e">
        <f t="shared" si="36"/>
        <v>#N/A</v>
      </c>
      <c r="I1220" t="e">
        <f>IF(VLOOKUP('Reported Performance Table'!E1220,'Master List'!$B$45:$D$143,3,FALSE)="","No",VLOOKUP('Reported Performance Table'!E1220,'Master List'!$B$45:$D$143,3,FALSE))</f>
        <v>#N/A</v>
      </c>
      <c r="J1220" s="164" t="str">
        <f>IF('Reported Performance Table'!E1220="","",
  IF('Reported Performance Table'!F1220="Yes",
   IF('Reported Performance Table'!G1220="Premium","Premium_LUNA_CCT","LUNA_CCT"),
   IF('Reported Performance Table'!C1220="Outdoor Luminaires",
    IF(OR('Reported Performance Table'!E1220="Fuel Pump Canopy Luminaires",'Reported Performance Table'!E1220="Sports Lighting"),
     IF('Reported Performance Table'!G1220="Premium","Premium_Sports_and_Fuel_Pump_CCT", "Sports_and_Fuel_Pump_CCT"),
     IF('Reported Performance Table'!G1220="Premium","Premium_Outdoor_CCT","Outdoor_CCT")),
    IF('Reported Performance Table'!G1220="Premium","Premium_CCT","Reported_CCT"))))</f>
        <v/>
      </c>
      <c r="K1220" t="str">
        <f>IF('Reported Performance Table'!E1220="","",IF(J1220="LUNA_CCT",VLOOKUP('Reported Performance Table'!E1220,'Master List'!$B$45:$E$143,4,FALSE),"Reported_BUG"))</f>
        <v/>
      </c>
      <c r="L1220" t="str">
        <f>IF('Reported Performance Table'!E1220="","",IF(AND('Reported Performance Table'!$F1220="Yes",OR('Reported Performance Table'!$E1220='Master List'!$B$45,'Reported Performance Table'!$E1220='Master List'!$B$46,'Reported Performance Table'!$E1220='Master List'!$B$47,'Reported Performance Table'!$E1220='Master List'!$B$49,'Reported Performance Table'!$E1220='Master List'!$B$51,'Reported Performance Table'!$E1220='Master List'!$B$115,'Reported Performance Table'!$E1220='Master List'!$B$118,'Reported Performance Table'!$E1220='Master List'!$B$142)),"LUNA_Dimming","Dimming_Capability_and_Range"))</f>
        <v/>
      </c>
      <c r="M1220" s="100" t="e">
        <f>'Reported Performance Table'!#REF!</f>
        <v>#REF!</v>
      </c>
      <c r="N1220" s="100" t="e">
        <f>'Reported Performance Table'!#REF!</f>
        <v>#REF!</v>
      </c>
      <c r="O1220" s="100" t="e">
        <f>'Reported Performance Table'!#REF!</f>
        <v>#REF!</v>
      </c>
      <c r="P1220" t="str">
        <f t="shared" si="37"/>
        <v>No</v>
      </c>
    </row>
    <row r="1221" spans="1:16" x14ac:dyDescent="0.25">
      <c r="A1221" s="54">
        <v>1228</v>
      </c>
      <c r="B1221" s="55"/>
      <c r="D1221" s="21" t="e">
        <f>VLOOKUP('Reported Performance Table'!D1221,'Master List'!$B$22:$C$41,2,FALSE)</f>
        <v>#N/A</v>
      </c>
      <c r="E1221" t="e">
        <f>VLOOKUP('Reported Performance Table'!E1221,'Master List'!$B$45:$C$143,2,FALSE)</f>
        <v>#N/A</v>
      </c>
      <c r="F1221" t="e">
        <f>VLOOKUP('Reported Performance Table'!D1221,'Master List'!$B$22:$D$42,3,FALSE)</f>
        <v>#N/A</v>
      </c>
      <c r="G1221" s="92" t="e">
        <f>VLOOKUP('Reported Performance Table'!C1221,'Master List'!$B$11:$D$19,3,FALSE)</f>
        <v>#N/A</v>
      </c>
      <c r="H1221" t="e">
        <f t="shared" si="36"/>
        <v>#N/A</v>
      </c>
      <c r="I1221" t="e">
        <f>IF(VLOOKUP('Reported Performance Table'!E1221,'Master List'!$B$45:$D$143,3,FALSE)="","No",VLOOKUP('Reported Performance Table'!E1221,'Master List'!$B$45:$D$143,3,FALSE))</f>
        <v>#N/A</v>
      </c>
      <c r="J1221" s="164" t="str">
        <f>IF('Reported Performance Table'!E1221="","",
  IF('Reported Performance Table'!F1221="Yes",
   IF('Reported Performance Table'!G1221="Premium","Premium_LUNA_CCT","LUNA_CCT"),
   IF('Reported Performance Table'!C1221="Outdoor Luminaires",
    IF(OR('Reported Performance Table'!E1221="Fuel Pump Canopy Luminaires",'Reported Performance Table'!E1221="Sports Lighting"),
     IF('Reported Performance Table'!G1221="Premium","Premium_Sports_and_Fuel_Pump_CCT", "Sports_and_Fuel_Pump_CCT"),
     IF('Reported Performance Table'!G1221="Premium","Premium_Outdoor_CCT","Outdoor_CCT")),
    IF('Reported Performance Table'!G1221="Premium","Premium_CCT","Reported_CCT"))))</f>
        <v/>
      </c>
      <c r="K1221" t="str">
        <f>IF('Reported Performance Table'!E1221="","",IF(J1221="LUNA_CCT",VLOOKUP('Reported Performance Table'!E1221,'Master List'!$B$45:$E$143,4,FALSE),"Reported_BUG"))</f>
        <v/>
      </c>
      <c r="L1221" t="str">
        <f>IF('Reported Performance Table'!E1221="","",IF(AND('Reported Performance Table'!$F1221="Yes",OR('Reported Performance Table'!$E1221='Master List'!$B$45,'Reported Performance Table'!$E1221='Master List'!$B$46,'Reported Performance Table'!$E1221='Master List'!$B$47,'Reported Performance Table'!$E1221='Master List'!$B$49,'Reported Performance Table'!$E1221='Master List'!$B$51,'Reported Performance Table'!$E1221='Master List'!$B$115,'Reported Performance Table'!$E1221='Master List'!$B$118,'Reported Performance Table'!$E1221='Master List'!$B$142)),"LUNA_Dimming","Dimming_Capability_and_Range"))</f>
        <v/>
      </c>
      <c r="M1221" s="100" t="e">
        <f>'Reported Performance Table'!#REF!</f>
        <v>#REF!</v>
      </c>
      <c r="N1221" s="100" t="e">
        <f>'Reported Performance Table'!#REF!</f>
        <v>#REF!</v>
      </c>
      <c r="O1221" s="100" t="e">
        <f>'Reported Performance Table'!#REF!</f>
        <v>#REF!</v>
      </c>
      <c r="P1221" t="str">
        <f t="shared" si="37"/>
        <v>No</v>
      </c>
    </row>
    <row r="1222" spans="1:16" x14ac:dyDescent="0.25">
      <c r="A1222" s="54">
        <v>1229</v>
      </c>
      <c r="B1222" s="55"/>
      <c r="D1222" s="21" t="e">
        <f>VLOOKUP('Reported Performance Table'!D1222,'Master List'!$B$22:$C$41,2,FALSE)</f>
        <v>#N/A</v>
      </c>
      <c r="E1222" t="e">
        <f>VLOOKUP('Reported Performance Table'!E1222,'Master List'!$B$45:$C$143,2,FALSE)</f>
        <v>#N/A</v>
      </c>
      <c r="F1222" t="e">
        <f>VLOOKUP('Reported Performance Table'!D1222,'Master List'!$B$22:$D$42,3,FALSE)</f>
        <v>#N/A</v>
      </c>
      <c r="G1222" s="92" t="e">
        <f>VLOOKUP('Reported Performance Table'!C1222,'Master List'!$B$11:$D$19,3,FALSE)</f>
        <v>#N/A</v>
      </c>
      <c r="H1222" t="e">
        <f t="shared" si="36"/>
        <v>#N/A</v>
      </c>
      <c r="I1222" t="e">
        <f>IF(VLOOKUP('Reported Performance Table'!E1222,'Master List'!$B$45:$D$143,3,FALSE)="","No",VLOOKUP('Reported Performance Table'!E1222,'Master List'!$B$45:$D$143,3,FALSE))</f>
        <v>#N/A</v>
      </c>
      <c r="J1222" s="164" t="str">
        <f>IF('Reported Performance Table'!E1222="","",
  IF('Reported Performance Table'!F1222="Yes",
   IF('Reported Performance Table'!G1222="Premium","Premium_LUNA_CCT","LUNA_CCT"),
   IF('Reported Performance Table'!C1222="Outdoor Luminaires",
    IF(OR('Reported Performance Table'!E1222="Fuel Pump Canopy Luminaires",'Reported Performance Table'!E1222="Sports Lighting"),
     IF('Reported Performance Table'!G1222="Premium","Premium_Sports_and_Fuel_Pump_CCT", "Sports_and_Fuel_Pump_CCT"),
     IF('Reported Performance Table'!G1222="Premium","Premium_Outdoor_CCT","Outdoor_CCT")),
    IF('Reported Performance Table'!G1222="Premium","Premium_CCT","Reported_CCT"))))</f>
        <v/>
      </c>
      <c r="K1222" t="str">
        <f>IF('Reported Performance Table'!E1222="","",IF(J1222="LUNA_CCT",VLOOKUP('Reported Performance Table'!E1222,'Master List'!$B$45:$E$143,4,FALSE),"Reported_BUG"))</f>
        <v/>
      </c>
      <c r="L1222" t="str">
        <f>IF('Reported Performance Table'!E1222="","",IF(AND('Reported Performance Table'!$F1222="Yes",OR('Reported Performance Table'!$E1222='Master List'!$B$45,'Reported Performance Table'!$E1222='Master List'!$B$46,'Reported Performance Table'!$E1222='Master List'!$B$47,'Reported Performance Table'!$E1222='Master List'!$B$49,'Reported Performance Table'!$E1222='Master List'!$B$51,'Reported Performance Table'!$E1222='Master List'!$B$115,'Reported Performance Table'!$E1222='Master List'!$B$118,'Reported Performance Table'!$E1222='Master List'!$B$142)),"LUNA_Dimming","Dimming_Capability_and_Range"))</f>
        <v/>
      </c>
      <c r="M1222" s="100" t="e">
        <f>'Reported Performance Table'!#REF!</f>
        <v>#REF!</v>
      </c>
      <c r="N1222" s="100" t="e">
        <f>'Reported Performance Table'!#REF!</f>
        <v>#REF!</v>
      </c>
      <c r="O1222" s="100" t="e">
        <f>'Reported Performance Table'!#REF!</f>
        <v>#REF!</v>
      </c>
      <c r="P1222" t="str">
        <f t="shared" si="37"/>
        <v>No</v>
      </c>
    </row>
    <row r="1223" spans="1:16" x14ac:dyDescent="0.25">
      <c r="A1223" s="54">
        <v>1230</v>
      </c>
      <c r="B1223" s="55"/>
      <c r="D1223" s="21" t="e">
        <f>VLOOKUP('Reported Performance Table'!D1223,'Master List'!$B$22:$C$41,2,FALSE)</f>
        <v>#N/A</v>
      </c>
      <c r="E1223" t="e">
        <f>VLOOKUP('Reported Performance Table'!E1223,'Master List'!$B$45:$C$143,2,FALSE)</f>
        <v>#N/A</v>
      </c>
      <c r="F1223" t="e">
        <f>VLOOKUP('Reported Performance Table'!D1223,'Master List'!$B$22:$D$42,3,FALSE)</f>
        <v>#N/A</v>
      </c>
      <c r="G1223" s="92" t="e">
        <f>VLOOKUP('Reported Performance Table'!C1223,'Master List'!$B$11:$D$19,3,FALSE)</f>
        <v>#N/A</v>
      </c>
      <c r="H1223" t="e">
        <f t="shared" si="36"/>
        <v>#N/A</v>
      </c>
      <c r="I1223" t="e">
        <f>IF(VLOOKUP('Reported Performance Table'!E1223,'Master List'!$B$45:$D$143,3,FALSE)="","No",VLOOKUP('Reported Performance Table'!E1223,'Master List'!$B$45:$D$143,3,FALSE))</f>
        <v>#N/A</v>
      </c>
      <c r="J1223" s="164" t="str">
        <f>IF('Reported Performance Table'!E1223="","",
  IF('Reported Performance Table'!F1223="Yes",
   IF('Reported Performance Table'!G1223="Premium","Premium_LUNA_CCT","LUNA_CCT"),
   IF('Reported Performance Table'!C1223="Outdoor Luminaires",
    IF(OR('Reported Performance Table'!E1223="Fuel Pump Canopy Luminaires",'Reported Performance Table'!E1223="Sports Lighting"),
     IF('Reported Performance Table'!G1223="Premium","Premium_Sports_and_Fuel_Pump_CCT", "Sports_and_Fuel_Pump_CCT"),
     IF('Reported Performance Table'!G1223="Premium","Premium_Outdoor_CCT","Outdoor_CCT")),
    IF('Reported Performance Table'!G1223="Premium","Premium_CCT","Reported_CCT"))))</f>
        <v/>
      </c>
      <c r="K1223" t="str">
        <f>IF('Reported Performance Table'!E1223="","",IF(J1223="LUNA_CCT",VLOOKUP('Reported Performance Table'!E1223,'Master List'!$B$45:$E$143,4,FALSE),"Reported_BUG"))</f>
        <v/>
      </c>
      <c r="L1223" t="str">
        <f>IF('Reported Performance Table'!E1223="","",IF(AND('Reported Performance Table'!$F1223="Yes",OR('Reported Performance Table'!$E1223='Master List'!$B$45,'Reported Performance Table'!$E1223='Master List'!$B$46,'Reported Performance Table'!$E1223='Master List'!$B$47,'Reported Performance Table'!$E1223='Master List'!$B$49,'Reported Performance Table'!$E1223='Master List'!$B$51,'Reported Performance Table'!$E1223='Master List'!$B$115,'Reported Performance Table'!$E1223='Master List'!$B$118,'Reported Performance Table'!$E1223='Master List'!$B$142)),"LUNA_Dimming","Dimming_Capability_and_Range"))</f>
        <v/>
      </c>
      <c r="M1223" s="100" t="e">
        <f>'Reported Performance Table'!#REF!</f>
        <v>#REF!</v>
      </c>
      <c r="N1223" s="100" t="e">
        <f>'Reported Performance Table'!#REF!</f>
        <v>#REF!</v>
      </c>
      <c r="O1223" s="100" t="e">
        <f>'Reported Performance Table'!#REF!</f>
        <v>#REF!</v>
      </c>
      <c r="P1223" t="str">
        <f t="shared" si="37"/>
        <v>No</v>
      </c>
    </row>
    <row r="1224" spans="1:16" x14ac:dyDescent="0.25">
      <c r="A1224" s="54">
        <v>1231</v>
      </c>
      <c r="B1224" s="55"/>
      <c r="D1224" s="21" t="e">
        <f>VLOOKUP('Reported Performance Table'!D1224,'Master List'!$B$22:$C$41,2,FALSE)</f>
        <v>#N/A</v>
      </c>
      <c r="E1224" t="e">
        <f>VLOOKUP('Reported Performance Table'!E1224,'Master List'!$B$45:$C$143,2,FALSE)</f>
        <v>#N/A</v>
      </c>
      <c r="F1224" t="e">
        <f>VLOOKUP('Reported Performance Table'!D1224,'Master List'!$B$22:$D$42,3,FALSE)</f>
        <v>#N/A</v>
      </c>
      <c r="G1224" s="92" t="e">
        <f>VLOOKUP('Reported Performance Table'!C1224,'Master List'!$B$11:$D$19,3,FALSE)</f>
        <v>#N/A</v>
      </c>
      <c r="H1224" t="e">
        <f t="shared" si="36"/>
        <v>#N/A</v>
      </c>
      <c r="I1224" t="e">
        <f>IF(VLOOKUP('Reported Performance Table'!E1224,'Master List'!$B$45:$D$143,3,FALSE)="","No",VLOOKUP('Reported Performance Table'!E1224,'Master List'!$B$45:$D$143,3,FALSE))</f>
        <v>#N/A</v>
      </c>
      <c r="J1224" s="164" t="str">
        <f>IF('Reported Performance Table'!E1224="","",
  IF('Reported Performance Table'!F1224="Yes",
   IF('Reported Performance Table'!G1224="Premium","Premium_LUNA_CCT","LUNA_CCT"),
   IF('Reported Performance Table'!C1224="Outdoor Luminaires",
    IF(OR('Reported Performance Table'!E1224="Fuel Pump Canopy Luminaires",'Reported Performance Table'!E1224="Sports Lighting"),
     IF('Reported Performance Table'!G1224="Premium","Premium_Sports_and_Fuel_Pump_CCT", "Sports_and_Fuel_Pump_CCT"),
     IF('Reported Performance Table'!G1224="Premium","Premium_Outdoor_CCT","Outdoor_CCT")),
    IF('Reported Performance Table'!G1224="Premium","Premium_CCT","Reported_CCT"))))</f>
        <v/>
      </c>
      <c r="K1224" t="str">
        <f>IF('Reported Performance Table'!E1224="","",IF(J1224="LUNA_CCT",VLOOKUP('Reported Performance Table'!E1224,'Master List'!$B$45:$E$143,4,FALSE),"Reported_BUG"))</f>
        <v/>
      </c>
      <c r="L1224" t="str">
        <f>IF('Reported Performance Table'!E1224="","",IF(AND('Reported Performance Table'!$F1224="Yes",OR('Reported Performance Table'!$E1224='Master List'!$B$45,'Reported Performance Table'!$E1224='Master List'!$B$46,'Reported Performance Table'!$E1224='Master List'!$B$47,'Reported Performance Table'!$E1224='Master List'!$B$49,'Reported Performance Table'!$E1224='Master List'!$B$51,'Reported Performance Table'!$E1224='Master List'!$B$115,'Reported Performance Table'!$E1224='Master List'!$B$118,'Reported Performance Table'!$E1224='Master List'!$B$142)),"LUNA_Dimming","Dimming_Capability_and_Range"))</f>
        <v/>
      </c>
      <c r="M1224" s="100" t="e">
        <f>'Reported Performance Table'!#REF!</f>
        <v>#REF!</v>
      </c>
      <c r="N1224" s="100" t="e">
        <f>'Reported Performance Table'!#REF!</f>
        <v>#REF!</v>
      </c>
      <c r="O1224" s="100" t="e">
        <f>'Reported Performance Table'!#REF!</f>
        <v>#REF!</v>
      </c>
      <c r="P1224" t="str">
        <f t="shared" si="37"/>
        <v>No</v>
      </c>
    </row>
    <row r="1225" spans="1:16" x14ac:dyDescent="0.25">
      <c r="A1225" s="54">
        <v>1232</v>
      </c>
      <c r="B1225" s="55"/>
      <c r="D1225" s="21" t="e">
        <f>VLOOKUP('Reported Performance Table'!D1225,'Master List'!$B$22:$C$41,2,FALSE)</f>
        <v>#N/A</v>
      </c>
      <c r="E1225" t="e">
        <f>VLOOKUP('Reported Performance Table'!E1225,'Master List'!$B$45:$C$143,2,FALSE)</f>
        <v>#N/A</v>
      </c>
      <c r="F1225" t="e">
        <f>VLOOKUP('Reported Performance Table'!D1225,'Master List'!$B$22:$D$42,3,FALSE)</f>
        <v>#N/A</v>
      </c>
      <c r="G1225" s="92" t="e">
        <f>VLOOKUP('Reported Performance Table'!C1225,'Master List'!$B$11:$D$19,3,FALSE)</f>
        <v>#N/A</v>
      </c>
      <c r="H1225" t="e">
        <f t="shared" si="36"/>
        <v>#N/A</v>
      </c>
      <c r="I1225" t="e">
        <f>IF(VLOOKUP('Reported Performance Table'!E1225,'Master List'!$B$45:$D$143,3,FALSE)="","No",VLOOKUP('Reported Performance Table'!E1225,'Master List'!$B$45:$D$143,3,FALSE))</f>
        <v>#N/A</v>
      </c>
      <c r="J1225" s="164" t="str">
        <f>IF('Reported Performance Table'!E1225="","",
  IF('Reported Performance Table'!F1225="Yes",
   IF('Reported Performance Table'!G1225="Premium","Premium_LUNA_CCT","LUNA_CCT"),
   IF('Reported Performance Table'!C1225="Outdoor Luminaires",
    IF(OR('Reported Performance Table'!E1225="Fuel Pump Canopy Luminaires",'Reported Performance Table'!E1225="Sports Lighting"),
     IF('Reported Performance Table'!G1225="Premium","Premium_Sports_and_Fuel_Pump_CCT", "Sports_and_Fuel_Pump_CCT"),
     IF('Reported Performance Table'!G1225="Premium","Premium_Outdoor_CCT","Outdoor_CCT")),
    IF('Reported Performance Table'!G1225="Premium","Premium_CCT","Reported_CCT"))))</f>
        <v/>
      </c>
      <c r="K1225" t="str">
        <f>IF('Reported Performance Table'!E1225="","",IF(J1225="LUNA_CCT",VLOOKUP('Reported Performance Table'!E1225,'Master List'!$B$45:$E$143,4,FALSE),"Reported_BUG"))</f>
        <v/>
      </c>
      <c r="L1225" t="str">
        <f>IF('Reported Performance Table'!E1225="","",IF(AND('Reported Performance Table'!$F1225="Yes",OR('Reported Performance Table'!$E1225='Master List'!$B$45,'Reported Performance Table'!$E1225='Master List'!$B$46,'Reported Performance Table'!$E1225='Master List'!$B$47,'Reported Performance Table'!$E1225='Master List'!$B$49,'Reported Performance Table'!$E1225='Master List'!$B$51,'Reported Performance Table'!$E1225='Master List'!$B$115,'Reported Performance Table'!$E1225='Master List'!$B$118,'Reported Performance Table'!$E1225='Master List'!$B$142)),"LUNA_Dimming","Dimming_Capability_and_Range"))</f>
        <v/>
      </c>
      <c r="M1225" s="100" t="e">
        <f>'Reported Performance Table'!#REF!</f>
        <v>#REF!</v>
      </c>
      <c r="N1225" s="100" t="e">
        <f>'Reported Performance Table'!#REF!</f>
        <v>#REF!</v>
      </c>
      <c r="O1225" s="100" t="e">
        <f>'Reported Performance Table'!#REF!</f>
        <v>#REF!</v>
      </c>
      <c r="P1225" t="str">
        <f t="shared" si="37"/>
        <v>No</v>
      </c>
    </row>
    <row r="1226" spans="1:16" x14ac:dyDescent="0.25">
      <c r="A1226" s="54">
        <v>1233</v>
      </c>
      <c r="B1226" s="55"/>
      <c r="D1226" s="21" t="e">
        <f>VLOOKUP('Reported Performance Table'!D1226,'Master List'!$B$22:$C$41,2,FALSE)</f>
        <v>#N/A</v>
      </c>
      <c r="E1226" t="e">
        <f>VLOOKUP('Reported Performance Table'!E1226,'Master List'!$B$45:$C$143,2,FALSE)</f>
        <v>#N/A</v>
      </c>
      <c r="F1226" t="e">
        <f>VLOOKUP('Reported Performance Table'!D1226,'Master List'!$B$22:$D$42,3,FALSE)</f>
        <v>#N/A</v>
      </c>
      <c r="G1226" s="92" t="e">
        <f>VLOOKUP('Reported Performance Table'!C1226,'Master List'!$B$11:$D$19,3,FALSE)</f>
        <v>#N/A</v>
      </c>
      <c r="H1226" t="e">
        <f t="shared" si="36"/>
        <v>#N/A</v>
      </c>
      <c r="I1226" t="e">
        <f>IF(VLOOKUP('Reported Performance Table'!E1226,'Master List'!$B$45:$D$143,3,FALSE)="","No",VLOOKUP('Reported Performance Table'!E1226,'Master List'!$B$45:$D$143,3,FALSE))</f>
        <v>#N/A</v>
      </c>
      <c r="J1226" s="164" t="str">
        <f>IF('Reported Performance Table'!E1226="","",
  IF('Reported Performance Table'!F1226="Yes",
   IF('Reported Performance Table'!G1226="Premium","Premium_LUNA_CCT","LUNA_CCT"),
   IF('Reported Performance Table'!C1226="Outdoor Luminaires",
    IF(OR('Reported Performance Table'!E1226="Fuel Pump Canopy Luminaires",'Reported Performance Table'!E1226="Sports Lighting"),
     IF('Reported Performance Table'!G1226="Premium","Premium_Sports_and_Fuel_Pump_CCT", "Sports_and_Fuel_Pump_CCT"),
     IF('Reported Performance Table'!G1226="Premium","Premium_Outdoor_CCT","Outdoor_CCT")),
    IF('Reported Performance Table'!G1226="Premium","Premium_CCT","Reported_CCT"))))</f>
        <v/>
      </c>
      <c r="K1226" t="str">
        <f>IF('Reported Performance Table'!E1226="","",IF(J1226="LUNA_CCT",VLOOKUP('Reported Performance Table'!E1226,'Master List'!$B$45:$E$143,4,FALSE),"Reported_BUG"))</f>
        <v/>
      </c>
      <c r="L1226" t="str">
        <f>IF('Reported Performance Table'!E1226="","",IF(AND('Reported Performance Table'!$F1226="Yes",OR('Reported Performance Table'!$E1226='Master List'!$B$45,'Reported Performance Table'!$E1226='Master List'!$B$46,'Reported Performance Table'!$E1226='Master List'!$B$47,'Reported Performance Table'!$E1226='Master List'!$B$49,'Reported Performance Table'!$E1226='Master List'!$B$51,'Reported Performance Table'!$E1226='Master List'!$B$115,'Reported Performance Table'!$E1226='Master List'!$B$118,'Reported Performance Table'!$E1226='Master List'!$B$142)),"LUNA_Dimming","Dimming_Capability_and_Range"))</f>
        <v/>
      </c>
      <c r="M1226" s="100" t="e">
        <f>'Reported Performance Table'!#REF!</f>
        <v>#REF!</v>
      </c>
      <c r="N1226" s="100" t="e">
        <f>'Reported Performance Table'!#REF!</f>
        <v>#REF!</v>
      </c>
      <c r="O1226" s="100" t="e">
        <f>'Reported Performance Table'!#REF!</f>
        <v>#REF!</v>
      </c>
      <c r="P1226" t="str">
        <f t="shared" si="37"/>
        <v>No</v>
      </c>
    </row>
    <row r="1227" spans="1:16" x14ac:dyDescent="0.25">
      <c r="A1227" s="54">
        <v>1234</v>
      </c>
      <c r="B1227" s="55"/>
      <c r="D1227" s="21" t="e">
        <f>VLOOKUP('Reported Performance Table'!D1227,'Master List'!$B$22:$C$41,2,FALSE)</f>
        <v>#N/A</v>
      </c>
      <c r="E1227" t="e">
        <f>VLOOKUP('Reported Performance Table'!E1227,'Master List'!$B$45:$C$143,2,FALSE)</f>
        <v>#N/A</v>
      </c>
      <c r="F1227" t="e">
        <f>VLOOKUP('Reported Performance Table'!D1227,'Master List'!$B$22:$D$42,3,FALSE)</f>
        <v>#N/A</v>
      </c>
      <c r="G1227" s="92" t="e">
        <f>VLOOKUP('Reported Performance Table'!C1227,'Master List'!$B$11:$D$19,3,FALSE)</f>
        <v>#N/A</v>
      </c>
      <c r="H1227" t="e">
        <f t="shared" ref="H1227:H1290" si="38">CONCATENATE(F1227,G1227)</f>
        <v>#N/A</v>
      </c>
      <c r="I1227" t="e">
        <f>IF(VLOOKUP('Reported Performance Table'!E1227,'Master List'!$B$45:$D$143,3,FALSE)="","No",VLOOKUP('Reported Performance Table'!E1227,'Master List'!$B$45:$D$143,3,FALSE))</f>
        <v>#N/A</v>
      </c>
      <c r="J1227" s="164" t="str">
        <f>IF('Reported Performance Table'!E1227="","",
  IF('Reported Performance Table'!F1227="Yes",
   IF('Reported Performance Table'!G1227="Premium","Premium_LUNA_CCT","LUNA_CCT"),
   IF('Reported Performance Table'!C1227="Outdoor Luminaires",
    IF(OR('Reported Performance Table'!E1227="Fuel Pump Canopy Luminaires",'Reported Performance Table'!E1227="Sports Lighting"),
     IF('Reported Performance Table'!G1227="Premium","Premium_Sports_and_Fuel_Pump_CCT", "Sports_and_Fuel_Pump_CCT"),
     IF('Reported Performance Table'!G1227="Premium","Premium_Outdoor_CCT","Outdoor_CCT")),
    IF('Reported Performance Table'!G1227="Premium","Premium_CCT","Reported_CCT"))))</f>
        <v/>
      </c>
      <c r="K1227" t="str">
        <f>IF('Reported Performance Table'!E1227="","",IF(J1227="LUNA_CCT",VLOOKUP('Reported Performance Table'!E1227,'Master List'!$B$45:$E$143,4,FALSE),"Reported_BUG"))</f>
        <v/>
      </c>
      <c r="L1227" t="str">
        <f>IF('Reported Performance Table'!E1227="","",IF(AND('Reported Performance Table'!$F1227="Yes",OR('Reported Performance Table'!$E1227='Master List'!$B$45,'Reported Performance Table'!$E1227='Master List'!$B$46,'Reported Performance Table'!$E1227='Master List'!$B$47,'Reported Performance Table'!$E1227='Master List'!$B$49,'Reported Performance Table'!$E1227='Master List'!$B$51,'Reported Performance Table'!$E1227='Master List'!$B$115,'Reported Performance Table'!$E1227='Master List'!$B$118,'Reported Performance Table'!$E1227='Master List'!$B$142)),"LUNA_Dimming","Dimming_Capability_and_Range"))</f>
        <v/>
      </c>
      <c r="M1227" s="100" t="e">
        <f>'Reported Performance Table'!#REF!</f>
        <v>#REF!</v>
      </c>
      <c r="N1227" s="100" t="e">
        <f>'Reported Performance Table'!#REF!</f>
        <v>#REF!</v>
      </c>
      <c r="O1227" s="100" t="e">
        <f>'Reported Performance Table'!#REF!</f>
        <v>#REF!</v>
      </c>
      <c r="P1227" t="str">
        <f t="shared" si="37"/>
        <v>No</v>
      </c>
    </row>
    <row r="1228" spans="1:16" x14ac:dyDescent="0.25">
      <c r="A1228" s="54">
        <v>1235</v>
      </c>
      <c r="B1228" s="55"/>
      <c r="D1228" s="21" t="e">
        <f>VLOOKUP('Reported Performance Table'!D1228,'Master List'!$B$22:$C$41,2,FALSE)</f>
        <v>#N/A</v>
      </c>
      <c r="E1228" t="e">
        <f>VLOOKUP('Reported Performance Table'!E1228,'Master List'!$B$45:$C$143,2,FALSE)</f>
        <v>#N/A</v>
      </c>
      <c r="F1228" t="e">
        <f>VLOOKUP('Reported Performance Table'!D1228,'Master List'!$B$22:$D$42,3,FALSE)</f>
        <v>#N/A</v>
      </c>
      <c r="G1228" s="92" t="e">
        <f>VLOOKUP('Reported Performance Table'!C1228,'Master List'!$B$11:$D$19,3,FALSE)</f>
        <v>#N/A</v>
      </c>
      <c r="H1228" t="e">
        <f t="shared" si="38"/>
        <v>#N/A</v>
      </c>
      <c r="I1228" t="e">
        <f>IF(VLOOKUP('Reported Performance Table'!E1228,'Master List'!$B$45:$D$143,3,FALSE)="","No",VLOOKUP('Reported Performance Table'!E1228,'Master List'!$B$45:$D$143,3,FALSE))</f>
        <v>#N/A</v>
      </c>
      <c r="J1228" s="164" t="str">
        <f>IF('Reported Performance Table'!E1228="","",
  IF('Reported Performance Table'!F1228="Yes",
   IF('Reported Performance Table'!G1228="Premium","Premium_LUNA_CCT","LUNA_CCT"),
   IF('Reported Performance Table'!C1228="Outdoor Luminaires",
    IF(OR('Reported Performance Table'!E1228="Fuel Pump Canopy Luminaires",'Reported Performance Table'!E1228="Sports Lighting"),
     IF('Reported Performance Table'!G1228="Premium","Premium_Sports_and_Fuel_Pump_CCT", "Sports_and_Fuel_Pump_CCT"),
     IF('Reported Performance Table'!G1228="Premium","Premium_Outdoor_CCT","Outdoor_CCT")),
    IF('Reported Performance Table'!G1228="Premium","Premium_CCT","Reported_CCT"))))</f>
        <v/>
      </c>
      <c r="K1228" t="str">
        <f>IF('Reported Performance Table'!E1228="","",IF(J1228="LUNA_CCT",VLOOKUP('Reported Performance Table'!E1228,'Master List'!$B$45:$E$143,4,FALSE),"Reported_BUG"))</f>
        <v/>
      </c>
      <c r="L1228" t="str">
        <f>IF('Reported Performance Table'!E1228="","",IF(AND('Reported Performance Table'!$F1228="Yes",OR('Reported Performance Table'!$E1228='Master List'!$B$45,'Reported Performance Table'!$E1228='Master List'!$B$46,'Reported Performance Table'!$E1228='Master List'!$B$47,'Reported Performance Table'!$E1228='Master List'!$B$49,'Reported Performance Table'!$E1228='Master List'!$B$51,'Reported Performance Table'!$E1228='Master List'!$B$115,'Reported Performance Table'!$E1228='Master List'!$B$118,'Reported Performance Table'!$E1228='Master List'!$B$142)),"LUNA_Dimming","Dimming_Capability_and_Range"))</f>
        <v/>
      </c>
      <c r="M1228" s="100" t="e">
        <f>'Reported Performance Table'!#REF!</f>
        <v>#REF!</v>
      </c>
      <c r="N1228" s="100" t="e">
        <f>'Reported Performance Table'!#REF!</f>
        <v>#REF!</v>
      </c>
      <c r="O1228" s="100" t="e">
        <f>'Reported Performance Table'!#REF!</f>
        <v>#REF!</v>
      </c>
      <c r="P1228" t="str">
        <f t="shared" ref="P1228:P1291" si="39">IF(COUNTIF(M1228:O1228,"Yes")=3,"Yes","No")</f>
        <v>No</v>
      </c>
    </row>
    <row r="1229" spans="1:16" x14ac:dyDescent="0.25">
      <c r="A1229" s="54">
        <v>1236</v>
      </c>
      <c r="B1229" s="55"/>
      <c r="D1229" s="21" t="e">
        <f>VLOOKUP('Reported Performance Table'!D1229,'Master List'!$B$22:$C$41,2,FALSE)</f>
        <v>#N/A</v>
      </c>
      <c r="E1229" t="e">
        <f>VLOOKUP('Reported Performance Table'!E1229,'Master List'!$B$45:$C$143,2,FALSE)</f>
        <v>#N/A</v>
      </c>
      <c r="F1229" t="e">
        <f>VLOOKUP('Reported Performance Table'!D1229,'Master List'!$B$22:$D$42,3,FALSE)</f>
        <v>#N/A</v>
      </c>
      <c r="G1229" s="92" t="e">
        <f>VLOOKUP('Reported Performance Table'!C1229,'Master List'!$B$11:$D$19,3,FALSE)</f>
        <v>#N/A</v>
      </c>
      <c r="H1229" t="e">
        <f t="shared" si="38"/>
        <v>#N/A</v>
      </c>
      <c r="I1229" t="e">
        <f>IF(VLOOKUP('Reported Performance Table'!E1229,'Master List'!$B$45:$D$143,3,FALSE)="","No",VLOOKUP('Reported Performance Table'!E1229,'Master List'!$B$45:$D$143,3,FALSE))</f>
        <v>#N/A</v>
      </c>
      <c r="J1229" s="164" t="str">
        <f>IF('Reported Performance Table'!E1229="","",
  IF('Reported Performance Table'!F1229="Yes",
   IF('Reported Performance Table'!G1229="Premium","Premium_LUNA_CCT","LUNA_CCT"),
   IF('Reported Performance Table'!C1229="Outdoor Luminaires",
    IF(OR('Reported Performance Table'!E1229="Fuel Pump Canopy Luminaires",'Reported Performance Table'!E1229="Sports Lighting"),
     IF('Reported Performance Table'!G1229="Premium","Premium_Sports_and_Fuel_Pump_CCT", "Sports_and_Fuel_Pump_CCT"),
     IF('Reported Performance Table'!G1229="Premium","Premium_Outdoor_CCT","Outdoor_CCT")),
    IF('Reported Performance Table'!G1229="Premium","Premium_CCT","Reported_CCT"))))</f>
        <v/>
      </c>
      <c r="K1229" t="str">
        <f>IF('Reported Performance Table'!E1229="","",IF(J1229="LUNA_CCT",VLOOKUP('Reported Performance Table'!E1229,'Master List'!$B$45:$E$143,4,FALSE),"Reported_BUG"))</f>
        <v/>
      </c>
      <c r="L1229" t="str">
        <f>IF('Reported Performance Table'!E1229="","",IF(AND('Reported Performance Table'!$F1229="Yes",OR('Reported Performance Table'!$E1229='Master List'!$B$45,'Reported Performance Table'!$E1229='Master List'!$B$46,'Reported Performance Table'!$E1229='Master List'!$B$47,'Reported Performance Table'!$E1229='Master List'!$B$49,'Reported Performance Table'!$E1229='Master List'!$B$51,'Reported Performance Table'!$E1229='Master List'!$B$115,'Reported Performance Table'!$E1229='Master List'!$B$118,'Reported Performance Table'!$E1229='Master List'!$B$142)),"LUNA_Dimming","Dimming_Capability_and_Range"))</f>
        <v/>
      </c>
      <c r="M1229" s="100" t="e">
        <f>'Reported Performance Table'!#REF!</f>
        <v>#REF!</v>
      </c>
      <c r="N1229" s="100" t="e">
        <f>'Reported Performance Table'!#REF!</f>
        <v>#REF!</v>
      </c>
      <c r="O1229" s="100" t="e">
        <f>'Reported Performance Table'!#REF!</f>
        <v>#REF!</v>
      </c>
      <c r="P1229" t="str">
        <f t="shared" si="39"/>
        <v>No</v>
      </c>
    </row>
    <row r="1230" spans="1:16" x14ac:dyDescent="0.25">
      <c r="A1230" s="54">
        <v>1237</v>
      </c>
      <c r="B1230" s="55"/>
      <c r="D1230" s="21" t="e">
        <f>VLOOKUP('Reported Performance Table'!D1230,'Master List'!$B$22:$C$41,2,FALSE)</f>
        <v>#N/A</v>
      </c>
      <c r="E1230" t="e">
        <f>VLOOKUP('Reported Performance Table'!E1230,'Master List'!$B$45:$C$143,2,FALSE)</f>
        <v>#N/A</v>
      </c>
      <c r="F1230" t="e">
        <f>VLOOKUP('Reported Performance Table'!D1230,'Master List'!$B$22:$D$42,3,FALSE)</f>
        <v>#N/A</v>
      </c>
      <c r="G1230" s="92" t="e">
        <f>VLOOKUP('Reported Performance Table'!C1230,'Master List'!$B$11:$D$19,3,FALSE)</f>
        <v>#N/A</v>
      </c>
      <c r="H1230" t="e">
        <f t="shared" si="38"/>
        <v>#N/A</v>
      </c>
      <c r="I1230" t="e">
        <f>IF(VLOOKUP('Reported Performance Table'!E1230,'Master List'!$B$45:$D$143,3,FALSE)="","No",VLOOKUP('Reported Performance Table'!E1230,'Master List'!$B$45:$D$143,3,FALSE))</f>
        <v>#N/A</v>
      </c>
      <c r="J1230" s="164" t="str">
        <f>IF('Reported Performance Table'!E1230="","",
  IF('Reported Performance Table'!F1230="Yes",
   IF('Reported Performance Table'!G1230="Premium","Premium_LUNA_CCT","LUNA_CCT"),
   IF('Reported Performance Table'!C1230="Outdoor Luminaires",
    IF(OR('Reported Performance Table'!E1230="Fuel Pump Canopy Luminaires",'Reported Performance Table'!E1230="Sports Lighting"),
     IF('Reported Performance Table'!G1230="Premium","Premium_Sports_and_Fuel_Pump_CCT", "Sports_and_Fuel_Pump_CCT"),
     IF('Reported Performance Table'!G1230="Premium","Premium_Outdoor_CCT","Outdoor_CCT")),
    IF('Reported Performance Table'!G1230="Premium","Premium_CCT","Reported_CCT"))))</f>
        <v/>
      </c>
      <c r="K1230" t="str">
        <f>IF('Reported Performance Table'!E1230="","",IF(J1230="LUNA_CCT",VLOOKUP('Reported Performance Table'!E1230,'Master List'!$B$45:$E$143,4,FALSE),"Reported_BUG"))</f>
        <v/>
      </c>
      <c r="L1230" t="str">
        <f>IF('Reported Performance Table'!E1230="","",IF(AND('Reported Performance Table'!$F1230="Yes",OR('Reported Performance Table'!$E1230='Master List'!$B$45,'Reported Performance Table'!$E1230='Master List'!$B$46,'Reported Performance Table'!$E1230='Master List'!$B$47,'Reported Performance Table'!$E1230='Master List'!$B$49,'Reported Performance Table'!$E1230='Master List'!$B$51,'Reported Performance Table'!$E1230='Master List'!$B$115,'Reported Performance Table'!$E1230='Master List'!$B$118,'Reported Performance Table'!$E1230='Master List'!$B$142)),"LUNA_Dimming","Dimming_Capability_and_Range"))</f>
        <v/>
      </c>
      <c r="M1230" s="100" t="e">
        <f>'Reported Performance Table'!#REF!</f>
        <v>#REF!</v>
      </c>
      <c r="N1230" s="100" t="e">
        <f>'Reported Performance Table'!#REF!</f>
        <v>#REF!</v>
      </c>
      <c r="O1230" s="100" t="e">
        <f>'Reported Performance Table'!#REF!</f>
        <v>#REF!</v>
      </c>
      <c r="P1230" t="str">
        <f t="shared" si="39"/>
        <v>No</v>
      </c>
    </row>
    <row r="1231" spans="1:16" x14ac:dyDescent="0.25">
      <c r="A1231" s="54">
        <v>1238</v>
      </c>
      <c r="B1231" s="55"/>
      <c r="D1231" s="21" t="e">
        <f>VLOOKUP('Reported Performance Table'!D1231,'Master List'!$B$22:$C$41,2,FALSE)</f>
        <v>#N/A</v>
      </c>
      <c r="E1231" t="e">
        <f>VLOOKUP('Reported Performance Table'!E1231,'Master List'!$B$45:$C$143,2,FALSE)</f>
        <v>#N/A</v>
      </c>
      <c r="F1231" t="e">
        <f>VLOOKUP('Reported Performance Table'!D1231,'Master List'!$B$22:$D$42,3,FALSE)</f>
        <v>#N/A</v>
      </c>
      <c r="G1231" s="92" t="e">
        <f>VLOOKUP('Reported Performance Table'!C1231,'Master List'!$B$11:$D$19,3,FALSE)</f>
        <v>#N/A</v>
      </c>
      <c r="H1231" t="e">
        <f t="shared" si="38"/>
        <v>#N/A</v>
      </c>
      <c r="I1231" t="e">
        <f>IF(VLOOKUP('Reported Performance Table'!E1231,'Master List'!$B$45:$D$143,3,FALSE)="","No",VLOOKUP('Reported Performance Table'!E1231,'Master List'!$B$45:$D$143,3,FALSE))</f>
        <v>#N/A</v>
      </c>
      <c r="J1231" s="164" t="str">
        <f>IF('Reported Performance Table'!E1231="","",
  IF('Reported Performance Table'!F1231="Yes",
   IF('Reported Performance Table'!G1231="Premium","Premium_LUNA_CCT","LUNA_CCT"),
   IF('Reported Performance Table'!C1231="Outdoor Luminaires",
    IF(OR('Reported Performance Table'!E1231="Fuel Pump Canopy Luminaires",'Reported Performance Table'!E1231="Sports Lighting"),
     IF('Reported Performance Table'!G1231="Premium","Premium_Sports_and_Fuel_Pump_CCT", "Sports_and_Fuel_Pump_CCT"),
     IF('Reported Performance Table'!G1231="Premium","Premium_Outdoor_CCT","Outdoor_CCT")),
    IF('Reported Performance Table'!G1231="Premium","Premium_CCT","Reported_CCT"))))</f>
        <v/>
      </c>
      <c r="K1231" t="str">
        <f>IF('Reported Performance Table'!E1231="","",IF(J1231="LUNA_CCT",VLOOKUP('Reported Performance Table'!E1231,'Master List'!$B$45:$E$143,4,FALSE),"Reported_BUG"))</f>
        <v/>
      </c>
      <c r="L1231" t="str">
        <f>IF('Reported Performance Table'!E1231="","",IF(AND('Reported Performance Table'!$F1231="Yes",OR('Reported Performance Table'!$E1231='Master List'!$B$45,'Reported Performance Table'!$E1231='Master List'!$B$46,'Reported Performance Table'!$E1231='Master List'!$B$47,'Reported Performance Table'!$E1231='Master List'!$B$49,'Reported Performance Table'!$E1231='Master List'!$B$51,'Reported Performance Table'!$E1231='Master List'!$B$115,'Reported Performance Table'!$E1231='Master List'!$B$118,'Reported Performance Table'!$E1231='Master List'!$B$142)),"LUNA_Dimming","Dimming_Capability_and_Range"))</f>
        <v/>
      </c>
      <c r="M1231" s="100" t="e">
        <f>'Reported Performance Table'!#REF!</f>
        <v>#REF!</v>
      </c>
      <c r="N1231" s="100" t="e">
        <f>'Reported Performance Table'!#REF!</f>
        <v>#REF!</v>
      </c>
      <c r="O1231" s="100" t="e">
        <f>'Reported Performance Table'!#REF!</f>
        <v>#REF!</v>
      </c>
      <c r="P1231" t="str">
        <f t="shared" si="39"/>
        <v>No</v>
      </c>
    </row>
    <row r="1232" spans="1:16" x14ac:dyDescent="0.25">
      <c r="A1232" s="54">
        <v>1239</v>
      </c>
      <c r="B1232" s="55"/>
      <c r="D1232" s="21" t="e">
        <f>VLOOKUP('Reported Performance Table'!D1232,'Master List'!$B$22:$C$41,2,FALSE)</f>
        <v>#N/A</v>
      </c>
      <c r="E1232" t="e">
        <f>VLOOKUP('Reported Performance Table'!E1232,'Master List'!$B$45:$C$143,2,FALSE)</f>
        <v>#N/A</v>
      </c>
      <c r="F1232" t="e">
        <f>VLOOKUP('Reported Performance Table'!D1232,'Master List'!$B$22:$D$42,3,FALSE)</f>
        <v>#N/A</v>
      </c>
      <c r="G1232" s="92" t="e">
        <f>VLOOKUP('Reported Performance Table'!C1232,'Master List'!$B$11:$D$19,3,FALSE)</f>
        <v>#N/A</v>
      </c>
      <c r="H1232" t="e">
        <f t="shared" si="38"/>
        <v>#N/A</v>
      </c>
      <c r="I1232" t="e">
        <f>IF(VLOOKUP('Reported Performance Table'!E1232,'Master List'!$B$45:$D$143,3,FALSE)="","No",VLOOKUP('Reported Performance Table'!E1232,'Master List'!$B$45:$D$143,3,FALSE))</f>
        <v>#N/A</v>
      </c>
      <c r="J1232" s="164" t="str">
        <f>IF('Reported Performance Table'!E1232="","",
  IF('Reported Performance Table'!F1232="Yes",
   IF('Reported Performance Table'!G1232="Premium","Premium_LUNA_CCT","LUNA_CCT"),
   IF('Reported Performance Table'!C1232="Outdoor Luminaires",
    IF(OR('Reported Performance Table'!E1232="Fuel Pump Canopy Luminaires",'Reported Performance Table'!E1232="Sports Lighting"),
     IF('Reported Performance Table'!G1232="Premium","Premium_Sports_and_Fuel_Pump_CCT", "Sports_and_Fuel_Pump_CCT"),
     IF('Reported Performance Table'!G1232="Premium","Premium_Outdoor_CCT","Outdoor_CCT")),
    IF('Reported Performance Table'!G1232="Premium","Premium_CCT","Reported_CCT"))))</f>
        <v/>
      </c>
      <c r="K1232" t="str">
        <f>IF('Reported Performance Table'!E1232="","",IF(J1232="LUNA_CCT",VLOOKUP('Reported Performance Table'!E1232,'Master List'!$B$45:$E$143,4,FALSE),"Reported_BUG"))</f>
        <v/>
      </c>
      <c r="L1232" t="str">
        <f>IF('Reported Performance Table'!E1232="","",IF(AND('Reported Performance Table'!$F1232="Yes",OR('Reported Performance Table'!$E1232='Master List'!$B$45,'Reported Performance Table'!$E1232='Master List'!$B$46,'Reported Performance Table'!$E1232='Master List'!$B$47,'Reported Performance Table'!$E1232='Master List'!$B$49,'Reported Performance Table'!$E1232='Master List'!$B$51,'Reported Performance Table'!$E1232='Master List'!$B$115,'Reported Performance Table'!$E1232='Master List'!$B$118,'Reported Performance Table'!$E1232='Master List'!$B$142)),"LUNA_Dimming","Dimming_Capability_and_Range"))</f>
        <v/>
      </c>
      <c r="M1232" s="100" t="e">
        <f>'Reported Performance Table'!#REF!</f>
        <v>#REF!</v>
      </c>
      <c r="N1232" s="100" t="e">
        <f>'Reported Performance Table'!#REF!</f>
        <v>#REF!</v>
      </c>
      <c r="O1232" s="100" t="e">
        <f>'Reported Performance Table'!#REF!</f>
        <v>#REF!</v>
      </c>
      <c r="P1232" t="str">
        <f t="shared" si="39"/>
        <v>No</v>
      </c>
    </row>
    <row r="1233" spans="1:16" x14ac:dyDescent="0.25">
      <c r="A1233" s="54">
        <v>1240</v>
      </c>
      <c r="B1233" s="55"/>
      <c r="D1233" s="21" t="e">
        <f>VLOOKUP('Reported Performance Table'!D1233,'Master List'!$B$22:$C$41,2,FALSE)</f>
        <v>#N/A</v>
      </c>
      <c r="E1233" t="e">
        <f>VLOOKUP('Reported Performance Table'!E1233,'Master List'!$B$45:$C$143,2,FALSE)</f>
        <v>#N/A</v>
      </c>
      <c r="F1233" t="e">
        <f>VLOOKUP('Reported Performance Table'!D1233,'Master List'!$B$22:$D$42,3,FALSE)</f>
        <v>#N/A</v>
      </c>
      <c r="G1233" s="92" t="e">
        <f>VLOOKUP('Reported Performance Table'!C1233,'Master List'!$B$11:$D$19,3,FALSE)</f>
        <v>#N/A</v>
      </c>
      <c r="H1233" t="e">
        <f t="shared" si="38"/>
        <v>#N/A</v>
      </c>
      <c r="I1233" t="e">
        <f>IF(VLOOKUP('Reported Performance Table'!E1233,'Master List'!$B$45:$D$143,3,FALSE)="","No",VLOOKUP('Reported Performance Table'!E1233,'Master List'!$B$45:$D$143,3,FALSE))</f>
        <v>#N/A</v>
      </c>
      <c r="J1233" s="164" t="str">
        <f>IF('Reported Performance Table'!E1233="","",
  IF('Reported Performance Table'!F1233="Yes",
   IF('Reported Performance Table'!G1233="Premium","Premium_LUNA_CCT","LUNA_CCT"),
   IF('Reported Performance Table'!C1233="Outdoor Luminaires",
    IF(OR('Reported Performance Table'!E1233="Fuel Pump Canopy Luminaires",'Reported Performance Table'!E1233="Sports Lighting"),
     IF('Reported Performance Table'!G1233="Premium","Premium_Sports_and_Fuel_Pump_CCT", "Sports_and_Fuel_Pump_CCT"),
     IF('Reported Performance Table'!G1233="Premium","Premium_Outdoor_CCT","Outdoor_CCT")),
    IF('Reported Performance Table'!G1233="Premium","Premium_CCT","Reported_CCT"))))</f>
        <v/>
      </c>
      <c r="K1233" t="str">
        <f>IF('Reported Performance Table'!E1233="","",IF(J1233="LUNA_CCT",VLOOKUP('Reported Performance Table'!E1233,'Master List'!$B$45:$E$143,4,FALSE),"Reported_BUG"))</f>
        <v/>
      </c>
      <c r="L1233" t="str">
        <f>IF('Reported Performance Table'!E1233="","",IF(AND('Reported Performance Table'!$F1233="Yes",OR('Reported Performance Table'!$E1233='Master List'!$B$45,'Reported Performance Table'!$E1233='Master List'!$B$46,'Reported Performance Table'!$E1233='Master List'!$B$47,'Reported Performance Table'!$E1233='Master List'!$B$49,'Reported Performance Table'!$E1233='Master List'!$B$51,'Reported Performance Table'!$E1233='Master List'!$B$115,'Reported Performance Table'!$E1233='Master List'!$B$118,'Reported Performance Table'!$E1233='Master List'!$B$142)),"LUNA_Dimming","Dimming_Capability_and_Range"))</f>
        <v/>
      </c>
      <c r="M1233" s="100" t="e">
        <f>'Reported Performance Table'!#REF!</f>
        <v>#REF!</v>
      </c>
      <c r="N1233" s="100" t="e">
        <f>'Reported Performance Table'!#REF!</f>
        <v>#REF!</v>
      </c>
      <c r="O1233" s="100" t="e">
        <f>'Reported Performance Table'!#REF!</f>
        <v>#REF!</v>
      </c>
      <c r="P1233" t="str">
        <f t="shared" si="39"/>
        <v>No</v>
      </c>
    </row>
    <row r="1234" spans="1:16" x14ac:dyDescent="0.25">
      <c r="A1234" s="54">
        <v>1241</v>
      </c>
      <c r="B1234" s="55"/>
      <c r="D1234" s="21" t="e">
        <f>VLOOKUP('Reported Performance Table'!D1234,'Master List'!$B$22:$C$41,2,FALSE)</f>
        <v>#N/A</v>
      </c>
      <c r="E1234" t="e">
        <f>VLOOKUP('Reported Performance Table'!E1234,'Master List'!$B$45:$C$143,2,FALSE)</f>
        <v>#N/A</v>
      </c>
      <c r="F1234" t="e">
        <f>VLOOKUP('Reported Performance Table'!D1234,'Master List'!$B$22:$D$42,3,FALSE)</f>
        <v>#N/A</v>
      </c>
      <c r="G1234" s="92" t="e">
        <f>VLOOKUP('Reported Performance Table'!C1234,'Master List'!$B$11:$D$19,3,FALSE)</f>
        <v>#N/A</v>
      </c>
      <c r="H1234" t="e">
        <f t="shared" si="38"/>
        <v>#N/A</v>
      </c>
      <c r="I1234" t="e">
        <f>IF(VLOOKUP('Reported Performance Table'!E1234,'Master List'!$B$45:$D$143,3,FALSE)="","No",VLOOKUP('Reported Performance Table'!E1234,'Master List'!$B$45:$D$143,3,FALSE))</f>
        <v>#N/A</v>
      </c>
      <c r="J1234" s="164" t="str">
        <f>IF('Reported Performance Table'!E1234="","",
  IF('Reported Performance Table'!F1234="Yes",
   IF('Reported Performance Table'!G1234="Premium","Premium_LUNA_CCT","LUNA_CCT"),
   IF('Reported Performance Table'!C1234="Outdoor Luminaires",
    IF(OR('Reported Performance Table'!E1234="Fuel Pump Canopy Luminaires",'Reported Performance Table'!E1234="Sports Lighting"),
     IF('Reported Performance Table'!G1234="Premium","Premium_Sports_and_Fuel_Pump_CCT", "Sports_and_Fuel_Pump_CCT"),
     IF('Reported Performance Table'!G1234="Premium","Premium_Outdoor_CCT","Outdoor_CCT")),
    IF('Reported Performance Table'!G1234="Premium","Premium_CCT","Reported_CCT"))))</f>
        <v/>
      </c>
      <c r="K1234" t="str">
        <f>IF('Reported Performance Table'!E1234="","",IF(J1234="LUNA_CCT",VLOOKUP('Reported Performance Table'!E1234,'Master List'!$B$45:$E$143,4,FALSE),"Reported_BUG"))</f>
        <v/>
      </c>
      <c r="L1234" t="str">
        <f>IF('Reported Performance Table'!E1234="","",IF(AND('Reported Performance Table'!$F1234="Yes",OR('Reported Performance Table'!$E1234='Master List'!$B$45,'Reported Performance Table'!$E1234='Master List'!$B$46,'Reported Performance Table'!$E1234='Master List'!$B$47,'Reported Performance Table'!$E1234='Master List'!$B$49,'Reported Performance Table'!$E1234='Master List'!$B$51,'Reported Performance Table'!$E1234='Master List'!$B$115,'Reported Performance Table'!$E1234='Master List'!$B$118,'Reported Performance Table'!$E1234='Master List'!$B$142)),"LUNA_Dimming","Dimming_Capability_and_Range"))</f>
        <v/>
      </c>
      <c r="M1234" s="100" t="e">
        <f>'Reported Performance Table'!#REF!</f>
        <v>#REF!</v>
      </c>
      <c r="N1234" s="100" t="e">
        <f>'Reported Performance Table'!#REF!</f>
        <v>#REF!</v>
      </c>
      <c r="O1234" s="100" t="e">
        <f>'Reported Performance Table'!#REF!</f>
        <v>#REF!</v>
      </c>
      <c r="P1234" t="str">
        <f t="shared" si="39"/>
        <v>No</v>
      </c>
    </row>
    <row r="1235" spans="1:16" x14ac:dyDescent="0.25">
      <c r="A1235" s="54">
        <v>1242</v>
      </c>
      <c r="B1235" s="55"/>
      <c r="D1235" s="21" t="e">
        <f>VLOOKUP('Reported Performance Table'!D1235,'Master List'!$B$22:$C$41,2,FALSE)</f>
        <v>#N/A</v>
      </c>
      <c r="E1235" t="e">
        <f>VLOOKUP('Reported Performance Table'!E1235,'Master List'!$B$45:$C$143,2,FALSE)</f>
        <v>#N/A</v>
      </c>
      <c r="F1235" t="e">
        <f>VLOOKUP('Reported Performance Table'!D1235,'Master List'!$B$22:$D$42,3,FALSE)</f>
        <v>#N/A</v>
      </c>
      <c r="G1235" s="92" t="e">
        <f>VLOOKUP('Reported Performance Table'!C1235,'Master List'!$B$11:$D$19,3,FALSE)</f>
        <v>#N/A</v>
      </c>
      <c r="H1235" t="e">
        <f t="shared" si="38"/>
        <v>#N/A</v>
      </c>
      <c r="I1235" t="e">
        <f>IF(VLOOKUP('Reported Performance Table'!E1235,'Master List'!$B$45:$D$143,3,FALSE)="","No",VLOOKUP('Reported Performance Table'!E1235,'Master List'!$B$45:$D$143,3,FALSE))</f>
        <v>#N/A</v>
      </c>
      <c r="J1235" s="164" t="str">
        <f>IF('Reported Performance Table'!E1235="","",
  IF('Reported Performance Table'!F1235="Yes",
   IF('Reported Performance Table'!G1235="Premium","Premium_LUNA_CCT","LUNA_CCT"),
   IF('Reported Performance Table'!C1235="Outdoor Luminaires",
    IF(OR('Reported Performance Table'!E1235="Fuel Pump Canopy Luminaires",'Reported Performance Table'!E1235="Sports Lighting"),
     IF('Reported Performance Table'!G1235="Premium","Premium_Sports_and_Fuel_Pump_CCT", "Sports_and_Fuel_Pump_CCT"),
     IF('Reported Performance Table'!G1235="Premium","Premium_Outdoor_CCT","Outdoor_CCT")),
    IF('Reported Performance Table'!G1235="Premium","Premium_CCT","Reported_CCT"))))</f>
        <v/>
      </c>
      <c r="K1235" t="str">
        <f>IF('Reported Performance Table'!E1235="","",IF(J1235="LUNA_CCT",VLOOKUP('Reported Performance Table'!E1235,'Master List'!$B$45:$E$143,4,FALSE),"Reported_BUG"))</f>
        <v/>
      </c>
      <c r="L1235" t="str">
        <f>IF('Reported Performance Table'!E1235="","",IF(AND('Reported Performance Table'!$F1235="Yes",OR('Reported Performance Table'!$E1235='Master List'!$B$45,'Reported Performance Table'!$E1235='Master List'!$B$46,'Reported Performance Table'!$E1235='Master List'!$B$47,'Reported Performance Table'!$E1235='Master List'!$B$49,'Reported Performance Table'!$E1235='Master List'!$B$51,'Reported Performance Table'!$E1235='Master List'!$B$115,'Reported Performance Table'!$E1235='Master List'!$B$118,'Reported Performance Table'!$E1235='Master List'!$B$142)),"LUNA_Dimming","Dimming_Capability_and_Range"))</f>
        <v/>
      </c>
      <c r="M1235" s="100" t="e">
        <f>'Reported Performance Table'!#REF!</f>
        <v>#REF!</v>
      </c>
      <c r="N1235" s="100" t="e">
        <f>'Reported Performance Table'!#REF!</f>
        <v>#REF!</v>
      </c>
      <c r="O1235" s="100" t="e">
        <f>'Reported Performance Table'!#REF!</f>
        <v>#REF!</v>
      </c>
      <c r="P1235" t="str">
        <f t="shared" si="39"/>
        <v>No</v>
      </c>
    </row>
    <row r="1236" spans="1:16" x14ac:dyDescent="0.25">
      <c r="A1236" s="54">
        <v>1243</v>
      </c>
      <c r="B1236" s="55"/>
      <c r="D1236" s="21" t="e">
        <f>VLOOKUP('Reported Performance Table'!D1236,'Master List'!$B$22:$C$41,2,FALSE)</f>
        <v>#N/A</v>
      </c>
      <c r="E1236" t="e">
        <f>VLOOKUP('Reported Performance Table'!E1236,'Master List'!$B$45:$C$143,2,FALSE)</f>
        <v>#N/A</v>
      </c>
      <c r="F1236" t="e">
        <f>VLOOKUP('Reported Performance Table'!D1236,'Master List'!$B$22:$D$42,3,FALSE)</f>
        <v>#N/A</v>
      </c>
      <c r="G1236" s="92" t="e">
        <f>VLOOKUP('Reported Performance Table'!C1236,'Master List'!$B$11:$D$19,3,FALSE)</f>
        <v>#N/A</v>
      </c>
      <c r="H1236" t="e">
        <f t="shared" si="38"/>
        <v>#N/A</v>
      </c>
      <c r="I1236" t="e">
        <f>IF(VLOOKUP('Reported Performance Table'!E1236,'Master List'!$B$45:$D$143,3,FALSE)="","No",VLOOKUP('Reported Performance Table'!E1236,'Master List'!$B$45:$D$143,3,FALSE))</f>
        <v>#N/A</v>
      </c>
      <c r="J1236" s="164" t="str">
        <f>IF('Reported Performance Table'!E1236="","",
  IF('Reported Performance Table'!F1236="Yes",
   IF('Reported Performance Table'!G1236="Premium","Premium_LUNA_CCT","LUNA_CCT"),
   IF('Reported Performance Table'!C1236="Outdoor Luminaires",
    IF(OR('Reported Performance Table'!E1236="Fuel Pump Canopy Luminaires",'Reported Performance Table'!E1236="Sports Lighting"),
     IF('Reported Performance Table'!G1236="Premium","Premium_Sports_and_Fuel_Pump_CCT", "Sports_and_Fuel_Pump_CCT"),
     IF('Reported Performance Table'!G1236="Premium","Premium_Outdoor_CCT","Outdoor_CCT")),
    IF('Reported Performance Table'!G1236="Premium","Premium_CCT","Reported_CCT"))))</f>
        <v/>
      </c>
      <c r="K1236" t="str">
        <f>IF('Reported Performance Table'!E1236="","",IF(J1236="LUNA_CCT",VLOOKUP('Reported Performance Table'!E1236,'Master List'!$B$45:$E$143,4,FALSE),"Reported_BUG"))</f>
        <v/>
      </c>
      <c r="L1236" t="str">
        <f>IF('Reported Performance Table'!E1236="","",IF(AND('Reported Performance Table'!$F1236="Yes",OR('Reported Performance Table'!$E1236='Master List'!$B$45,'Reported Performance Table'!$E1236='Master List'!$B$46,'Reported Performance Table'!$E1236='Master List'!$B$47,'Reported Performance Table'!$E1236='Master List'!$B$49,'Reported Performance Table'!$E1236='Master List'!$B$51,'Reported Performance Table'!$E1236='Master List'!$B$115,'Reported Performance Table'!$E1236='Master List'!$B$118,'Reported Performance Table'!$E1236='Master List'!$B$142)),"LUNA_Dimming","Dimming_Capability_and_Range"))</f>
        <v/>
      </c>
      <c r="M1236" s="100" t="e">
        <f>'Reported Performance Table'!#REF!</f>
        <v>#REF!</v>
      </c>
      <c r="N1236" s="100" t="e">
        <f>'Reported Performance Table'!#REF!</f>
        <v>#REF!</v>
      </c>
      <c r="O1236" s="100" t="e">
        <f>'Reported Performance Table'!#REF!</f>
        <v>#REF!</v>
      </c>
      <c r="P1236" t="str">
        <f t="shared" si="39"/>
        <v>No</v>
      </c>
    </row>
    <row r="1237" spans="1:16" x14ac:dyDescent="0.25">
      <c r="A1237" s="54">
        <v>1244</v>
      </c>
      <c r="B1237" s="55"/>
      <c r="D1237" s="21" t="e">
        <f>VLOOKUP('Reported Performance Table'!D1237,'Master List'!$B$22:$C$41,2,FALSE)</f>
        <v>#N/A</v>
      </c>
      <c r="E1237" t="e">
        <f>VLOOKUP('Reported Performance Table'!E1237,'Master List'!$B$45:$C$143,2,FALSE)</f>
        <v>#N/A</v>
      </c>
      <c r="F1237" t="e">
        <f>VLOOKUP('Reported Performance Table'!D1237,'Master List'!$B$22:$D$42,3,FALSE)</f>
        <v>#N/A</v>
      </c>
      <c r="G1237" s="92" t="e">
        <f>VLOOKUP('Reported Performance Table'!C1237,'Master List'!$B$11:$D$19,3,FALSE)</f>
        <v>#N/A</v>
      </c>
      <c r="H1237" t="e">
        <f t="shared" si="38"/>
        <v>#N/A</v>
      </c>
      <c r="I1237" t="e">
        <f>IF(VLOOKUP('Reported Performance Table'!E1237,'Master List'!$B$45:$D$143,3,FALSE)="","No",VLOOKUP('Reported Performance Table'!E1237,'Master List'!$B$45:$D$143,3,FALSE))</f>
        <v>#N/A</v>
      </c>
      <c r="J1237" s="164" t="str">
        <f>IF('Reported Performance Table'!E1237="","",
  IF('Reported Performance Table'!F1237="Yes",
   IF('Reported Performance Table'!G1237="Premium","Premium_LUNA_CCT","LUNA_CCT"),
   IF('Reported Performance Table'!C1237="Outdoor Luminaires",
    IF(OR('Reported Performance Table'!E1237="Fuel Pump Canopy Luminaires",'Reported Performance Table'!E1237="Sports Lighting"),
     IF('Reported Performance Table'!G1237="Premium","Premium_Sports_and_Fuel_Pump_CCT", "Sports_and_Fuel_Pump_CCT"),
     IF('Reported Performance Table'!G1237="Premium","Premium_Outdoor_CCT","Outdoor_CCT")),
    IF('Reported Performance Table'!G1237="Premium","Premium_CCT","Reported_CCT"))))</f>
        <v/>
      </c>
      <c r="K1237" t="str">
        <f>IF('Reported Performance Table'!E1237="","",IF(J1237="LUNA_CCT",VLOOKUP('Reported Performance Table'!E1237,'Master List'!$B$45:$E$143,4,FALSE),"Reported_BUG"))</f>
        <v/>
      </c>
      <c r="L1237" t="str">
        <f>IF('Reported Performance Table'!E1237="","",IF(AND('Reported Performance Table'!$F1237="Yes",OR('Reported Performance Table'!$E1237='Master List'!$B$45,'Reported Performance Table'!$E1237='Master List'!$B$46,'Reported Performance Table'!$E1237='Master List'!$B$47,'Reported Performance Table'!$E1237='Master List'!$B$49,'Reported Performance Table'!$E1237='Master List'!$B$51,'Reported Performance Table'!$E1237='Master List'!$B$115,'Reported Performance Table'!$E1237='Master List'!$B$118,'Reported Performance Table'!$E1237='Master List'!$B$142)),"LUNA_Dimming","Dimming_Capability_and_Range"))</f>
        <v/>
      </c>
      <c r="M1237" s="100" t="e">
        <f>'Reported Performance Table'!#REF!</f>
        <v>#REF!</v>
      </c>
      <c r="N1237" s="100" t="e">
        <f>'Reported Performance Table'!#REF!</f>
        <v>#REF!</v>
      </c>
      <c r="O1237" s="100" t="e">
        <f>'Reported Performance Table'!#REF!</f>
        <v>#REF!</v>
      </c>
      <c r="P1237" t="str">
        <f t="shared" si="39"/>
        <v>No</v>
      </c>
    </row>
    <row r="1238" spans="1:16" x14ac:dyDescent="0.25">
      <c r="A1238" s="54">
        <v>1245</v>
      </c>
      <c r="B1238" s="55"/>
      <c r="D1238" s="21" t="e">
        <f>VLOOKUP('Reported Performance Table'!D1238,'Master List'!$B$22:$C$41,2,FALSE)</f>
        <v>#N/A</v>
      </c>
      <c r="E1238" t="e">
        <f>VLOOKUP('Reported Performance Table'!E1238,'Master List'!$B$45:$C$143,2,FALSE)</f>
        <v>#N/A</v>
      </c>
      <c r="F1238" t="e">
        <f>VLOOKUP('Reported Performance Table'!D1238,'Master List'!$B$22:$D$42,3,FALSE)</f>
        <v>#N/A</v>
      </c>
      <c r="G1238" s="92" t="e">
        <f>VLOOKUP('Reported Performance Table'!C1238,'Master List'!$B$11:$D$19,3,FALSE)</f>
        <v>#N/A</v>
      </c>
      <c r="H1238" t="e">
        <f t="shared" si="38"/>
        <v>#N/A</v>
      </c>
      <c r="I1238" t="e">
        <f>IF(VLOOKUP('Reported Performance Table'!E1238,'Master List'!$B$45:$D$143,3,FALSE)="","No",VLOOKUP('Reported Performance Table'!E1238,'Master List'!$B$45:$D$143,3,FALSE))</f>
        <v>#N/A</v>
      </c>
      <c r="J1238" s="164" t="str">
        <f>IF('Reported Performance Table'!E1238="","",
  IF('Reported Performance Table'!F1238="Yes",
   IF('Reported Performance Table'!G1238="Premium","Premium_LUNA_CCT","LUNA_CCT"),
   IF('Reported Performance Table'!C1238="Outdoor Luminaires",
    IF(OR('Reported Performance Table'!E1238="Fuel Pump Canopy Luminaires",'Reported Performance Table'!E1238="Sports Lighting"),
     IF('Reported Performance Table'!G1238="Premium","Premium_Sports_and_Fuel_Pump_CCT", "Sports_and_Fuel_Pump_CCT"),
     IF('Reported Performance Table'!G1238="Premium","Premium_Outdoor_CCT","Outdoor_CCT")),
    IF('Reported Performance Table'!G1238="Premium","Premium_CCT","Reported_CCT"))))</f>
        <v/>
      </c>
      <c r="K1238" t="str">
        <f>IF('Reported Performance Table'!E1238="","",IF(J1238="LUNA_CCT",VLOOKUP('Reported Performance Table'!E1238,'Master List'!$B$45:$E$143,4,FALSE),"Reported_BUG"))</f>
        <v/>
      </c>
      <c r="L1238" t="str">
        <f>IF('Reported Performance Table'!E1238="","",IF(AND('Reported Performance Table'!$F1238="Yes",OR('Reported Performance Table'!$E1238='Master List'!$B$45,'Reported Performance Table'!$E1238='Master List'!$B$46,'Reported Performance Table'!$E1238='Master List'!$B$47,'Reported Performance Table'!$E1238='Master List'!$B$49,'Reported Performance Table'!$E1238='Master List'!$B$51,'Reported Performance Table'!$E1238='Master List'!$B$115,'Reported Performance Table'!$E1238='Master List'!$B$118,'Reported Performance Table'!$E1238='Master List'!$B$142)),"LUNA_Dimming","Dimming_Capability_and_Range"))</f>
        <v/>
      </c>
      <c r="M1238" s="100" t="e">
        <f>'Reported Performance Table'!#REF!</f>
        <v>#REF!</v>
      </c>
      <c r="N1238" s="100" t="e">
        <f>'Reported Performance Table'!#REF!</f>
        <v>#REF!</v>
      </c>
      <c r="O1238" s="100" t="e">
        <f>'Reported Performance Table'!#REF!</f>
        <v>#REF!</v>
      </c>
      <c r="P1238" t="str">
        <f t="shared" si="39"/>
        <v>No</v>
      </c>
    </row>
    <row r="1239" spans="1:16" x14ac:dyDescent="0.25">
      <c r="A1239" s="54">
        <v>1246</v>
      </c>
      <c r="B1239" s="55"/>
      <c r="D1239" s="21" t="e">
        <f>VLOOKUP('Reported Performance Table'!D1239,'Master List'!$B$22:$C$41,2,FALSE)</f>
        <v>#N/A</v>
      </c>
      <c r="E1239" t="e">
        <f>VLOOKUP('Reported Performance Table'!E1239,'Master List'!$B$45:$C$143,2,FALSE)</f>
        <v>#N/A</v>
      </c>
      <c r="F1239" t="e">
        <f>VLOOKUP('Reported Performance Table'!D1239,'Master List'!$B$22:$D$42,3,FALSE)</f>
        <v>#N/A</v>
      </c>
      <c r="G1239" s="92" t="e">
        <f>VLOOKUP('Reported Performance Table'!C1239,'Master List'!$B$11:$D$19,3,FALSE)</f>
        <v>#N/A</v>
      </c>
      <c r="H1239" t="e">
        <f t="shared" si="38"/>
        <v>#N/A</v>
      </c>
      <c r="I1239" t="e">
        <f>IF(VLOOKUP('Reported Performance Table'!E1239,'Master List'!$B$45:$D$143,3,FALSE)="","No",VLOOKUP('Reported Performance Table'!E1239,'Master List'!$B$45:$D$143,3,FALSE))</f>
        <v>#N/A</v>
      </c>
      <c r="J1239" s="164" t="str">
        <f>IF('Reported Performance Table'!E1239="","",
  IF('Reported Performance Table'!F1239="Yes",
   IF('Reported Performance Table'!G1239="Premium","Premium_LUNA_CCT","LUNA_CCT"),
   IF('Reported Performance Table'!C1239="Outdoor Luminaires",
    IF(OR('Reported Performance Table'!E1239="Fuel Pump Canopy Luminaires",'Reported Performance Table'!E1239="Sports Lighting"),
     IF('Reported Performance Table'!G1239="Premium","Premium_Sports_and_Fuel_Pump_CCT", "Sports_and_Fuel_Pump_CCT"),
     IF('Reported Performance Table'!G1239="Premium","Premium_Outdoor_CCT","Outdoor_CCT")),
    IF('Reported Performance Table'!G1239="Premium","Premium_CCT","Reported_CCT"))))</f>
        <v/>
      </c>
      <c r="K1239" t="str">
        <f>IF('Reported Performance Table'!E1239="","",IF(J1239="LUNA_CCT",VLOOKUP('Reported Performance Table'!E1239,'Master List'!$B$45:$E$143,4,FALSE),"Reported_BUG"))</f>
        <v/>
      </c>
      <c r="L1239" t="str">
        <f>IF('Reported Performance Table'!E1239="","",IF(AND('Reported Performance Table'!$F1239="Yes",OR('Reported Performance Table'!$E1239='Master List'!$B$45,'Reported Performance Table'!$E1239='Master List'!$B$46,'Reported Performance Table'!$E1239='Master List'!$B$47,'Reported Performance Table'!$E1239='Master List'!$B$49,'Reported Performance Table'!$E1239='Master List'!$B$51,'Reported Performance Table'!$E1239='Master List'!$B$115,'Reported Performance Table'!$E1239='Master List'!$B$118,'Reported Performance Table'!$E1239='Master List'!$B$142)),"LUNA_Dimming","Dimming_Capability_and_Range"))</f>
        <v/>
      </c>
      <c r="M1239" s="100" t="e">
        <f>'Reported Performance Table'!#REF!</f>
        <v>#REF!</v>
      </c>
      <c r="N1239" s="100" t="e">
        <f>'Reported Performance Table'!#REF!</f>
        <v>#REF!</v>
      </c>
      <c r="O1239" s="100" t="e">
        <f>'Reported Performance Table'!#REF!</f>
        <v>#REF!</v>
      </c>
      <c r="P1239" t="str">
        <f t="shared" si="39"/>
        <v>No</v>
      </c>
    </row>
    <row r="1240" spans="1:16" x14ac:dyDescent="0.25">
      <c r="A1240" s="54">
        <v>1247</v>
      </c>
      <c r="B1240" s="55"/>
      <c r="D1240" s="21" t="e">
        <f>VLOOKUP('Reported Performance Table'!D1240,'Master List'!$B$22:$C$41,2,FALSE)</f>
        <v>#N/A</v>
      </c>
      <c r="E1240" t="e">
        <f>VLOOKUP('Reported Performance Table'!E1240,'Master List'!$B$45:$C$143,2,FALSE)</f>
        <v>#N/A</v>
      </c>
      <c r="F1240" t="e">
        <f>VLOOKUP('Reported Performance Table'!D1240,'Master List'!$B$22:$D$42,3,FALSE)</f>
        <v>#N/A</v>
      </c>
      <c r="G1240" s="92" t="e">
        <f>VLOOKUP('Reported Performance Table'!C1240,'Master List'!$B$11:$D$19,3,FALSE)</f>
        <v>#N/A</v>
      </c>
      <c r="H1240" t="e">
        <f t="shared" si="38"/>
        <v>#N/A</v>
      </c>
      <c r="I1240" t="e">
        <f>IF(VLOOKUP('Reported Performance Table'!E1240,'Master List'!$B$45:$D$143,3,FALSE)="","No",VLOOKUP('Reported Performance Table'!E1240,'Master List'!$B$45:$D$143,3,FALSE))</f>
        <v>#N/A</v>
      </c>
      <c r="J1240" s="164" t="str">
        <f>IF('Reported Performance Table'!E1240="","",
  IF('Reported Performance Table'!F1240="Yes",
   IF('Reported Performance Table'!G1240="Premium","Premium_LUNA_CCT","LUNA_CCT"),
   IF('Reported Performance Table'!C1240="Outdoor Luminaires",
    IF(OR('Reported Performance Table'!E1240="Fuel Pump Canopy Luminaires",'Reported Performance Table'!E1240="Sports Lighting"),
     IF('Reported Performance Table'!G1240="Premium","Premium_Sports_and_Fuel_Pump_CCT", "Sports_and_Fuel_Pump_CCT"),
     IF('Reported Performance Table'!G1240="Premium","Premium_Outdoor_CCT","Outdoor_CCT")),
    IF('Reported Performance Table'!G1240="Premium","Premium_CCT","Reported_CCT"))))</f>
        <v/>
      </c>
      <c r="K1240" t="str">
        <f>IF('Reported Performance Table'!E1240="","",IF(J1240="LUNA_CCT",VLOOKUP('Reported Performance Table'!E1240,'Master List'!$B$45:$E$143,4,FALSE),"Reported_BUG"))</f>
        <v/>
      </c>
      <c r="L1240" t="str">
        <f>IF('Reported Performance Table'!E1240="","",IF(AND('Reported Performance Table'!$F1240="Yes",OR('Reported Performance Table'!$E1240='Master List'!$B$45,'Reported Performance Table'!$E1240='Master List'!$B$46,'Reported Performance Table'!$E1240='Master List'!$B$47,'Reported Performance Table'!$E1240='Master List'!$B$49,'Reported Performance Table'!$E1240='Master List'!$B$51,'Reported Performance Table'!$E1240='Master List'!$B$115,'Reported Performance Table'!$E1240='Master List'!$B$118,'Reported Performance Table'!$E1240='Master List'!$B$142)),"LUNA_Dimming","Dimming_Capability_and_Range"))</f>
        <v/>
      </c>
      <c r="M1240" s="100" t="e">
        <f>'Reported Performance Table'!#REF!</f>
        <v>#REF!</v>
      </c>
      <c r="N1240" s="100" t="e">
        <f>'Reported Performance Table'!#REF!</f>
        <v>#REF!</v>
      </c>
      <c r="O1240" s="100" t="e">
        <f>'Reported Performance Table'!#REF!</f>
        <v>#REF!</v>
      </c>
      <c r="P1240" t="str">
        <f t="shared" si="39"/>
        <v>No</v>
      </c>
    </row>
    <row r="1241" spans="1:16" x14ac:dyDescent="0.25">
      <c r="A1241" s="54">
        <v>1248</v>
      </c>
      <c r="B1241" s="55"/>
      <c r="D1241" s="21" t="e">
        <f>VLOOKUP('Reported Performance Table'!D1241,'Master List'!$B$22:$C$41,2,FALSE)</f>
        <v>#N/A</v>
      </c>
      <c r="E1241" t="e">
        <f>VLOOKUP('Reported Performance Table'!E1241,'Master List'!$B$45:$C$143,2,FALSE)</f>
        <v>#N/A</v>
      </c>
      <c r="F1241" t="e">
        <f>VLOOKUP('Reported Performance Table'!D1241,'Master List'!$B$22:$D$42,3,FALSE)</f>
        <v>#N/A</v>
      </c>
      <c r="G1241" s="92" t="e">
        <f>VLOOKUP('Reported Performance Table'!C1241,'Master List'!$B$11:$D$19,3,FALSE)</f>
        <v>#N/A</v>
      </c>
      <c r="H1241" t="e">
        <f t="shared" si="38"/>
        <v>#N/A</v>
      </c>
      <c r="I1241" t="e">
        <f>IF(VLOOKUP('Reported Performance Table'!E1241,'Master List'!$B$45:$D$143,3,FALSE)="","No",VLOOKUP('Reported Performance Table'!E1241,'Master List'!$B$45:$D$143,3,FALSE))</f>
        <v>#N/A</v>
      </c>
      <c r="J1241" s="164" t="str">
        <f>IF('Reported Performance Table'!E1241="","",
  IF('Reported Performance Table'!F1241="Yes",
   IF('Reported Performance Table'!G1241="Premium","Premium_LUNA_CCT","LUNA_CCT"),
   IF('Reported Performance Table'!C1241="Outdoor Luminaires",
    IF(OR('Reported Performance Table'!E1241="Fuel Pump Canopy Luminaires",'Reported Performance Table'!E1241="Sports Lighting"),
     IF('Reported Performance Table'!G1241="Premium","Premium_Sports_and_Fuel_Pump_CCT", "Sports_and_Fuel_Pump_CCT"),
     IF('Reported Performance Table'!G1241="Premium","Premium_Outdoor_CCT","Outdoor_CCT")),
    IF('Reported Performance Table'!G1241="Premium","Premium_CCT","Reported_CCT"))))</f>
        <v/>
      </c>
      <c r="K1241" t="str">
        <f>IF('Reported Performance Table'!E1241="","",IF(J1241="LUNA_CCT",VLOOKUP('Reported Performance Table'!E1241,'Master List'!$B$45:$E$143,4,FALSE),"Reported_BUG"))</f>
        <v/>
      </c>
      <c r="L1241" t="str">
        <f>IF('Reported Performance Table'!E1241="","",IF(AND('Reported Performance Table'!$F1241="Yes",OR('Reported Performance Table'!$E1241='Master List'!$B$45,'Reported Performance Table'!$E1241='Master List'!$B$46,'Reported Performance Table'!$E1241='Master List'!$B$47,'Reported Performance Table'!$E1241='Master List'!$B$49,'Reported Performance Table'!$E1241='Master List'!$B$51,'Reported Performance Table'!$E1241='Master List'!$B$115,'Reported Performance Table'!$E1241='Master List'!$B$118,'Reported Performance Table'!$E1241='Master List'!$B$142)),"LUNA_Dimming","Dimming_Capability_and_Range"))</f>
        <v/>
      </c>
      <c r="M1241" s="100" t="e">
        <f>'Reported Performance Table'!#REF!</f>
        <v>#REF!</v>
      </c>
      <c r="N1241" s="100" t="e">
        <f>'Reported Performance Table'!#REF!</f>
        <v>#REF!</v>
      </c>
      <c r="O1241" s="100" t="e">
        <f>'Reported Performance Table'!#REF!</f>
        <v>#REF!</v>
      </c>
      <c r="P1241" t="str">
        <f t="shared" si="39"/>
        <v>No</v>
      </c>
    </row>
    <row r="1242" spans="1:16" x14ac:dyDescent="0.25">
      <c r="A1242" s="54">
        <v>1249</v>
      </c>
      <c r="B1242" s="55"/>
      <c r="D1242" s="21" t="e">
        <f>VLOOKUP('Reported Performance Table'!D1242,'Master List'!$B$22:$C$41,2,FALSE)</f>
        <v>#N/A</v>
      </c>
      <c r="E1242" t="e">
        <f>VLOOKUP('Reported Performance Table'!E1242,'Master List'!$B$45:$C$143,2,FALSE)</f>
        <v>#N/A</v>
      </c>
      <c r="F1242" t="e">
        <f>VLOOKUP('Reported Performance Table'!D1242,'Master List'!$B$22:$D$42,3,FALSE)</f>
        <v>#N/A</v>
      </c>
      <c r="G1242" s="92" t="e">
        <f>VLOOKUP('Reported Performance Table'!C1242,'Master List'!$B$11:$D$19,3,FALSE)</f>
        <v>#N/A</v>
      </c>
      <c r="H1242" t="e">
        <f t="shared" si="38"/>
        <v>#N/A</v>
      </c>
      <c r="I1242" t="e">
        <f>IF(VLOOKUP('Reported Performance Table'!E1242,'Master List'!$B$45:$D$143,3,FALSE)="","No",VLOOKUP('Reported Performance Table'!E1242,'Master List'!$B$45:$D$143,3,FALSE))</f>
        <v>#N/A</v>
      </c>
      <c r="J1242" s="164" t="str">
        <f>IF('Reported Performance Table'!E1242="","",
  IF('Reported Performance Table'!F1242="Yes",
   IF('Reported Performance Table'!G1242="Premium","Premium_LUNA_CCT","LUNA_CCT"),
   IF('Reported Performance Table'!C1242="Outdoor Luminaires",
    IF(OR('Reported Performance Table'!E1242="Fuel Pump Canopy Luminaires",'Reported Performance Table'!E1242="Sports Lighting"),
     IF('Reported Performance Table'!G1242="Premium","Premium_Sports_and_Fuel_Pump_CCT", "Sports_and_Fuel_Pump_CCT"),
     IF('Reported Performance Table'!G1242="Premium","Premium_Outdoor_CCT","Outdoor_CCT")),
    IF('Reported Performance Table'!G1242="Premium","Premium_CCT","Reported_CCT"))))</f>
        <v/>
      </c>
      <c r="K1242" t="str">
        <f>IF('Reported Performance Table'!E1242="","",IF(J1242="LUNA_CCT",VLOOKUP('Reported Performance Table'!E1242,'Master List'!$B$45:$E$143,4,FALSE),"Reported_BUG"))</f>
        <v/>
      </c>
      <c r="L1242" t="str">
        <f>IF('Reported Performance Table'!E1242="","",IF(AND('Reported Performance Table'!$F1242="Yes",OR('Reported Performance Table'!$E1242='Master List'!$B$45,'Reported Performance Table'!$E1242='Master List'!$B$46,'Reported Performance Table'!$E1242='Master List'!$B$47,'Reported Performance Table'!$E1242='Master List'!$B$49,'Reported Performance Table'!$E1242='Master List'!$B$51,'Reported Performance Table'!$E1242='Master List'!$B$115,'Reported Performance Table'!$E1242='Master List'!$B$118,'Reported Performance Table'!$E1242='Master List'!$B$142)),"LUNA_Dimming","Dimming_Capability_and_Range"))</f>
        <v/>
      </c>
      <c r="M1242" s="100" t="e">
        <f>'Reported Performance Table'!#REF!</f>
        <v>#REF!</v>
      </c>
      <c r="N1242" s="100" t="e">
        <f>'Reported Performance Table'!#REF!</f>
        <v>#REF!</v>
      </c>
      <c r="O1242" s="100" t="e">
        <f>'Reported Performance Table'!#REF!</f>
        <v>#REF!</v>
      </c>
      <c r="P1242" t="str">
        <f t="shared" si="39"/>
        <v>No</v>
      </c>
    </row>
    <row r="1243" spans="1:16" x14ac:dyDescent="0.25">
      <c r="A1243" s="54">
        <v>1250</v>
      </c>
      <c r="B1243" s="55"/>
      <c r="D1243" s="21" t="e">
        <f>VLOOKUP('Reported Performance Table'!D1243,'Master List'!$B$22:$C$41,2,FALSE)</f>
        <v>#N/A</v>
      </c>
      <c r="E1243" t="e">
        <f>VLOOKUP('Reported Performance Table'!E1243,'Master List'!$B$45:$C$143,2,FALSE)</f>
        <v>#N/A</v>
      </c>
      <c r="F1243" t="e">
        <f>VLOOKUP('Reported Performance Table'!D1243,'Master List'!$B$22:$D$42,3,FALSE)</f>
        <v>#N/A</v>
      </c>
      <c r="G1243" s="92" t="e">
        <f>VLOOKUP('Reported Performance Table'!C1243,'Master List'!$B$11:$D$19,3,FALSE)</f>
        <v>#N/A</v>
      </c>
      <c r="H1243" t="e">
        <f t="shared" si="38"/>
        <v>#N/A</v>
      </c>
      <c r="I1243" t="e">
        <f>IF(VLOOKUP('Reported Performance Table'!E1243,'Master List'!$B$45:$D$143,3,FALSE)="","No",VLOOKUP('Reported Performance Table'!E1243,'Master List'!$B$45:$D$143,3,FALSE))</f>
        <v>#N/A</v>
      </c>
      <c r="J1243" s="164" t="str">
        <f>IF('Reported Performance Table'!E1243="","",
  IF('Reported Performance Table'!F1243="Yes",
   IF('Reported Performance Table'!G1243="Premium","Premium_LUNA_CCT","LUNA_CCT"),
   IF('Reported Performance Table'!C1243="Outdoor Luminaires",
    IF(OR('Reported Performance Table'!E1243="Fuel Pump Canopy Luminaires",'Reported Performance Table'!E1243="Sports Lighting"),
     IF('Reported Performance Table'!G1243="Premium","Premium_Sports_and_Fuel_Pump_CCT", "Sports_and_Fuel_Pump_CCT"),
     IF('Reported Performance Table'!G1243="Premium","Premium_Outdoor_CCT","Outdoor_CCT")),
    IF('Reported Performance Table'!G1243="Premium","Premium_CCT","Reported_CCT"))))</f>
        <v/>
      </c>
      <c r="K1243" t="str">
        <f>IF('Reported Performance Table'!E1243="","",IF(J1243="LUNA_CCT",VLOOKUP('Reported Performance Table'!E1243,'Master List'!$B$45:$E$143,4,FALSE),"Reported_BUG"))</f>
        <v/>
      </c>
      <c r="L1243" t="str">
        <f>IF('Reported Performance Table'!E1243="","",IF(AND('Reported Performance Table'!$F1243="Yes",OR('Reported Performance Table'!$E1243='Master List'!$B$45,'Reported Performance Table'!$E1243='Master List'!$B$46,'Reported Performance Table'!$E1243='Master List'!$B$47,'Reported Performance Table'!$E1243='Master List'!$B$49,'Reported Performance Table'!$E1243='Master List'!$B$51,'Reported Performance Table'!$E1243='Master List'!$B$115,'Reported Performance Table'!$E1243='Master List'!$B$118,'Reported Performance Table'!$E1243='Master List'!$B$142)),"LUNA_Dimming","Dimming_Capability_and_Range"))</f>
        <v/>
      </c>
      <c r="M1243" s="100" t="e">
        <f>'Reported Performance Table'!#REF!</f>
        <v>#REF!</v>
      </c>
      <c r="N1243" s="100" t="e">
        <f>'Reported Performance Table'!#REF!</f>
        <v>#REF!</v>
      </c>
      <c r="O1243" s="100" t="e">
        <f>'Reported Performance Table'!#REF!</f>
        <v>#REF!</v>
      </c>
      <c r="P1243" t="str">
        <f t="shared" si="39"/>
        <v>No</v>
      </c>
    </row>
    <row r="1244" spans="1:16" x14ac:dyDescent="0.25">
      <c r="A1244" s="54">
        <v>1251</v>
      </c>
      <c r="B1244" s="55"/>
      <c r="D1244" s="21" t="e">
        <f>VLOOKUP('Reported Performance Table'!D1244,'Master List'!$B$22:$C$41,2,FALSE)</f>
        <v>#N/A</v>
      </c>
      <c r="E1244" t="e">
        <f>VLOOKUP('Reported Performance Table'!E1244,'Master List'!$B$45:$C$143,2,FALSE)</f>
        <v>#N/A</v>
      </c>
      <c r="F1244" t="e">
        <f>VLOOKUP('Reported Performance Table'!D1244,'Master List'!$B$22:$D$42,3,FALSE)</f>
        <v>#N/A</v>
      </c>
      <c r="G1244" s="92" t="e">
        <f>VLOOKUP('Reported Performance Table'!C1244,'Master List'!$B$11:$D$19,3,FALSE)</f>
        <v>#N/A</v>
      </c>
      <c r="H1244" t="e">
        <f t="shared" si="38"/>
        <v>#N/A</v>
      </c>
      <c r="I1244" t="e">
        <f>IF(VLOOKUP('Reported Performance Table'!E1244,'Master List'!$B$45:$D$143,3,FALSE)="","No",VLOOKUP('Reported Performance Table'!E1244,'Master List'!$B$45:$D$143,3,FALSE))</f>
        <v>#N/A</v>
      </c>
      <c r="J1244" s="164" t="str">
        <f>IF('Reported Performance Table'!E1244="","",
  IF('Reported Performance Table'!F1244="Yes",
   IF('Reported Performance Table'!G1244="Premium","Premium_LUNA_CCT","LUNA_CCT"),
   IF('Reported Performance Table'!C1244="Outdoor Luminaires",
    IF(OR('Reported Performance Table'!E1244="Fuel Pump Canopy Luminaires",'Reported Performance Table'!E1244="Sports Lighting"),
     IF('Reported Performance Table'!G1244="Premium","Premium_Sports_and_Fuel_Pump_CCT", "Sports_and_Fuel_Pump_CCT"),
     IF('Reported Performance Table'!G1244="Premium","Premium_Outdoor_CCT","Outdoor_CCT")),
    IF('Reported Performance Table'!G1244="Premium","Premium_CCT","Reported_CCT"))))</f>
        <v/>
      </c>
      <c r="K1244" t="str">
        <f>IF('Reported Performance Table'!E1244="","",IF(J1244="LUNA_CCT",VLOOKUP('Reported Performance Table'!E1244,'Master List'!$B$45:$E$143,4,FALSE),"Reported_BUG"))</f>
        <v/>
      </c>
      <c r="L1244" t="str">
        <f>IF('Reported Performance Table'!E1244="","",IF(AND('Reported Performance Table'!$F1244="Yes",OR('Reported Performance Table'!$E1244='Master List'!$B$45,'Reported Performance Table'!$E1244='Master List'!$B$46,'Reported Performance Table'!$E1244='Master List'!$B$47,'Reported Performance Table'!$E1244='Master List'!$B$49,'Reported Performance Table'!$E1244='Master List'!$B$51,'Reported Performance Table'!$E1244='Master List'!$B$115,'Reported Performance Table'!$E1244='Master List'!$B$118,'Reported Performance Table'!$E1244='Master List'!$B$142)),"LUNA_Dimming","Dimming_Capability_and_Range"))</f>
        <v/>
      </c>
      <c r="M1244" s="100" t="e">
        <f>'Reported Performance Table'!#REF!</f>
        <v>#REF!</v>
      </c>
      <c r="N1244" s="100" t="e">
        <f>'Reported Performance Table'!#REF!</f>
        <v>#REF!</v>
      </c>
      <c r="O1244" s="100" t="e">
        <f>'Reported Performance Table'!#REF!</f>
        <v>#REF!</v>
      </c>
      <c r="P1244" t="str">
        <f t="shared" si="39"/>
        <v>No</v>
      </c>
    </row>
    <row r="1245" spans="1:16" x14ac:dyDescent="0.25">
      <c r="A1245" s="54">
        <v>1252</v>
      </c>
      <c r="B1245" s="55"/>
      <c r="D1245" s="21" t="e">
        <f>VLOOKUP('Reported Performance Table'!D1245,'Master List'!$B$22:$C$41,2,FALSE)</f>
        <v>#N/A</v>
      </c>
      <c r="E1245" t="e">
        <f>VLOOKUP('Reported Performance Table'!E1245,'Master List'!$B$45:$C$143,2,FALSE)</f>
        <v>#N/A</v>
      </c>
      <c r="F1245" t="e">
        <f>VLOOKUP('Reported Performance Table'!D1245,'Master List'!$B$22:$D$42,3,FALSE)</f>
        <v>#N/A</v>
      </c>
      <c r="G1245" s="92" t="e">
        <f>VLOOKUP('Reported Performance Table'!C1245,'Master List'!$B$11:$D$19,3,FALSE)</f>
        <v>#N/A</v>
      </c>
      <c r="H1245" t="e">
        <f t="shared" si="38"/>
        <v>#N/A</v>
      </c>
      <c r="I1245" t="e">
        <f>IF(VLOOKUP('Reported Performance Table'!E1245,'Master List'!$B$45:$D$143,3,FALSE)="","No",VLOOKUP('Reported Performance Table'!E1245,'Master List'!$B$45:$D$143,3,FALSE))</f>
        <v>#N/A</v>
      </c>
      <c r="J1245" s="164" t="str">
        <f>IF('Reported Performance Table'!E1245="","",
  IF('Reported Performance Table'!F1245="Yes",
   IF('Reported Performance Table'!G1245="Premium","Premium_LUNA_CCT","LUNA_CCT"),
   IF('Reported Performance Table'!C1245="Outdoor Luminaires",
    IF(OR('Reported Performance Table'!E1245="Fuel Pump Canopy Luminaires",'Reported Performance Table'!E1245="Sports Lighting"),
     IF('Reported Performance Table'!G1245="Premium","Premium_Sports_and_Fuel_Pump_CCT", "Sports_and_Fuel_Pump_CCT"),
     IF('Reported Performance Table'!G1245="Premium","Premium_Outdoor_CCT","Outdoor_CCT")),
    IF('Reported Performance Table'!G1245="Premium","Premium_CCT","Reported_CCT"))))</f>
        <v/>
      </c>
      <c r="K1245" t="str">
        <f>IF('Reported Performance Table'!E1245="","",IF(J1245="LUNA_CCT",VLOOKUP('Reported Performance Table'!E1245,'Master List'!$B$45:$E$143,4,FALSE),"Reported_BUG"))</f>
        <v/>
      </c>
      <c r="L1245" t="str">
        <f>IF('Reported Performance Table'!E1245="","",IF(AND('Reported Performance Table'!$F1245="Yes",OR('Reported Performance Table'!$E1245='Master List'!$B$45,'Reported Performance Table'!$E1245='Master List'!$B$46,'Reported Performance Table'!$E1245='Master List'!$B$47,'Reported Performance Table'!$E1245='Master List'!$B$49,'Reported Performance Table'!$E1245='Master List'!$B$51,'Reported Performance Table'!$E1245='Master List'!$B$115,'Reported Performance Table'!$E1245='Master List'!$B$118,'Reported Performance Table'!$E1245='Master List'!$B$142)),"LUNA_Dimming","Dimming_Capability_and_Range"))</f>
        <v/>
      </c>
      <c r="M1245" s="100" t="e">
        <f>'Reported Performance Table'!#REF!</f>
        <v>#REF!</v>
      </c>
      <c r="N1245" s="100" t="e">
        <f>'Reported Performance Table'!#REF!</f>
        <v>#REF!</v>
      </c>
      <c r="O1245" s="100" t="e">
        <f>'Reported Performance Table'!#REF!</f>
        <v>#REF!</v>
      </c>
      <c r="P1245" t="str">
        <f t="shared" si="39"/>
        <v>No</v>
      </c>
    </row>
    <row r="1246" spans="1:16" x14ac:dyDescent="0.25">
      <c r="A1246" s="54">
        <v>1253</v>
      </c>
      <c r="B1246" s="55"/>
      <c r="D1246" s="21" t="e">
        <f>VLOOKUP('Reported Performance Table'!D1246,'Master List'!$B$22:$C$41,2,FALSE)</f>
        <v>#N/A</v>
      </c>
      <c r="E1246" t="e">
        <f>VLOOKUP('Reported Performance Table'!E1246,'Master List'!$B$45:$C$143,2,FALSE)</f>
        <v>#N/A</v>
      </c>
      <c r="F1246" t="e">
        <f>VLOOKUP('Reported Performance Table'!D1246,'Master List'!$B$22:$D$42,3,FALSE)</f>
        <v>#N/A</v>
      </c>
      <c r="G1246" s="92" t="e">
        <f>VLOOKUP('Reported Performance Table'!C1246,'Master List'!$B$11:$D$19,3,FALSE)</f>
        <v>#N/A</v>
      </c>
      <c r="H1246" t="e">
        <f t="shared" si="38"/>
        <v>#N/A</v>
      </c>
      <c r="I1246" t="e">
        <f>IF(VLOOKUP('Reported Performance Table'!E1246,'Master List'!$B$45:$D$143,3,FALSE)="","No",VLOOKUP('Reported Performance Table'!E1246,'Master List'!$B$45:$D$143,3,FALSE))</f>
        <v>#N/A</v>
      </c>
      <c r="J1246" s="164" t="str">
        <f>IF('Reported Performance Table'!E1246="","",
  IF('Reported Performance Table'!F1246="Yes",
   IF('Reported Performance Table'!G1246="Premium","Premium_LUNA_CCT","LUNA_CCT"),
   IF('Reported Performance Table'!C1246="Outdoor Luminaires",
    IF(OR('Reported Performance Table'!E1246="Fuel Pump Canopy Luminaires",'Reported Performance Table'!E1246="Sports Lighting"),
     IF('Reported Performance Table'!G1246="Premium","Premium_Sports_and_Fuel_Pump_CCT", "Sports_and_Fuel_Pump_CCT"),
     IF('Reported Performance Table'!G1246="Premium","Premium_Outdoor_CCT","Outdoor_CCT")),
    IF('Reported Performance Table'!G1246="Premium","Premium_CCT","Reported_CCT"))))</f>
        <v/>
      </c>
      <c r="K1246" t="str">
        <f>IF('Reported Performance Table'!E1246="","",IF(J1246="LUNA_CCT",VLOOKUP('Reported Performance Table'!E1246,'Master List'!$B$45:$E$143,4,FALSE),"Reported_BUG"))</f>
        <v/>
      </c>
      <c r="L1246" t="str">
        <f>IF('Reported Performance Table'!E1246="","",IF(AND('Reported Performance Table'!$F1246="Yes",OR('Reported Performance Table'!$E1246='Master List'!$B$45,'Reported Performance Table'!$E1246='Master List'!$B$46,'Reported Performance Table'!$E1246='Master List'!$B$47,'Reported Performance Table'!$E1246='Master List'!$B$49,'Reported Performance Table'!$E1246='Master List'!$B$51,'Reported Performance Table'!$E1246='Master List'!$B$115,'Reported Performance Table'!$E1246='Master List'!$B$118,'Reported Performance Table'!$E1246='Master List'!$B$142)),"LUNA_Dimming","Dimming_Capability_and_Range"))</f>
        <v/>
      </c>
      <c r="M1246" s="100" t="e">
        <f>'Reported Performance Table'!#REF!</f>
        <v>#REF!</v>
      </c>
      <c r="N1246" s="100" t="e">
        <f>'Reported Performance Table'!#REF!</f>
        <v>#REF!</v>
      </c>
      <c r="O1246" s="100" t="e">
        <f>'Reported Performance Table'!#REF!</f>
        <v>#REF!</v>
      </c>
      <c r="P1246" t="str">
        <f t="shared" si="39"/>
        <v>No</v>
      </c>
    </row>
    <row r="1247" spans="1:16" x14ac:dyDescent="0.25">
      <c r="A1247" s="54">
        <v>1254</v>
      </c>
      <c r="B1247" s="55"/>
      <c r="D1247" s="21" t="e">
        <f>VLOOKUP('Reported Performance Table'!D1247,'Master List'!$B$22:$C$41,2,FALSE)</f>
        <v>#N/A</v>
      </c>
      <c r="E1247" t="e">
        <f>VLOOKUP('Reported Performance Table'!E1247,'Master List'!$B$45:$C$143,2,FALSE)</f>
        <v>#N/A</v>
      </c>
      <c r="F1247" t="e">
        <f>VLOOKUP('Reported Performance Table'!D1247,'Master List'!$B$22:$D$42,3,FALSE)</f>
        <v>#N/A</v>
      </c>
      <c r="G1247" s="92" t="e">
        <f>VLOOKUP('Reported Performance Table'!C1247,'Master List'!$B$11:$D$19,3,FALSE)</f>
        <v>#N/A</v>
      </c>
      <c r="H1247" t="e">
        <f t="shared" si="38"/>
        <v>#N/A</v>
      </c>
      <c r="I1247" t="e">
        <f>IF(VLOOKUP('Reported Performance Table'!E1247,'Master List'!$B$45:$D$143,3,FALSE)="","No",VLOOKUP('Reported Performance Table'!E1247,'Master List'!$B$45:$D$143,3,FALSE))</f>
        <v>#N/A</v>
      </c>
      <c r="J1247" s="164" t="str">
        <f>IF('Reported Performance Table'!E1247="","",
  IF('Reported Performance Table'!F1247="Yes",
   IF('Reported Performance Table'!G1247="Premium","Premium_LUNA_CCT","LUNA_CCT"),
   IF('Reported Performance Table'!C1247="Outdoor Luminaires",
    IF(OR('Reported Performance Table'!E1247="Fuel Pump Canopy Luminaires",'Reported Performance Table'!E1247="Sports Lighting"),
     IF('Reported Performance Table'!G1247="Premium","Premium_Sports_and_Fuel_Pump_CCT", "Sports_and_Fuel_Pump_CCT"),
     IF('Reported Performance Table'!G1247="Premium","Premium_Outdoor_CCT","Outdoor_CCT")),
    IF('Reported Performance Table'!G1247="Premium","Premium_CCT","Reported_CCT"))))</f>
        <v/>
      </c>
      <c r="K1247" t="str">
        <f>IF('Reported Performance Table'!E1247="","",IF(J1247="LUNA_CCT",VLOOKUP('Reported Performance Table'!E1247,'Master List'!$B$45:$E$143,4,FALSE),"Reported_BUG"))</f>
        <v/>
      </c>
      <c r="L1247" t="str">
        <f>IF('Reported Performance Table'!E1247="","",IF(AND('Reported Performance Table'!$F1247="Yes",OR('Reported Performance Table'!$E1247='Master List'!$B$45,'Reported Performance Table'!$E1247='Master List'!$B$46,'Reported Performance Table'!$E1247='Master List'!$B$47,'Reported Performance Table'!$E1247='Master List'!$B$49,'Reported Performance Table'!$E1247='Master List'!$B$51,'Reported Performance Table'!$E1247='Master List'!$B$115,'Reported Performance Table'!$E1247='Master List'!$B$118,'Reported Performance Table'!$E1247='Master List'!$B$142)),"LUNA_Dimming","Dimming_Capability_and_Range"))</f>
        <v/>
      </c>
      <c r="M1247" s="100" t="e">
        <f>'Reported Performance Table'!#REF!</f>
        <v>#REF!</v>
      </c>
      <c r="N1247" s="100" t="e">
        <f>'Reported Performance Table'!#REF!</f>
        <v>#REF!</v>
      </c>
      <c r="O1247" s="100" t="e">
        <f>'Reported Performance Table'!#REF!</f>
        <v>#REF!</v>
      </c>
      <c r="P1247" t="str">
        <f t="shared" si="39"/>
        <v>No</v>
      </c>
    </row>
    <row r="1248" spans="1:16" x14ac:dyDescent="0.25">
      <c r="A1248" s="54">
        <v>1255</v>
      </c>
      <c r="B1248" s="55"/>
      <c r="D1248" s="21" t="e">
        <f>VLOOKUP('Reported Performance Table'!D1248,'Master List'!$B$22:$C$41,2,FALSE)</f>
        <v>#N/A</v>
      </c>
      <c r="E1248" t="e">
        <f>VLOOKUP('Reported Performance Table'!E1248,'Master List'!$B$45:$C$143,2,FALSE)</f>
        <v>#N/A</v>
      </c>
      <c r="F1248" t="e">
        <f>VLOOKUP('Reported Performance Table'!D1248,'Master List'!$B$22:$D$42,3,FALSE)</f>
        <v>#N/A</v>
      </c>
      <c r="G1248" s="92" t="e">
        <f>VLOOKUP('Reported Performance Table'!C1248,'Master List'!$B$11:$D$19,3,FALSE)</f>
        <v>#N/A</v>
      </c>
      <c r="H1248" t="e">
        <f t="shared" si="38"/>
        <v>#N/A</v>
      </c>
      <c r="I1248" t="e">
        <f>IF(VLOOKUP('Reported Performance Table'!E1248,'Master List'!$B$45:$D$143,3,FALSE)="","No",VLOOKUP('Reported Performance Table'!E1248,'Master List'!$B$45:$D$143,3,FALSE))</f>
        <v>#N/A</v>
      </c>
      <c r="J1248" s="164" t="str">
        <f>IF('Reported Performance Table'!E1248="","",
  IF('Reported Performance Table'!F1248="Yes",
   IF('Reported Performance Table'!G1248="Premium","Premium_LUNA_CCT","LUNA_CCT"),
   IF('Reported Performance Table'!C1248="Outdoor Luminaires",
    IF(OR('Reported Performance Table'!E1248="Fuel Pump Canopy Luminaires",'Reported Performance Table'!E1248="Sports Lighting"),
     IF('Reported Performance Table'!G1248="Premium","Premium_Sports_and_Fuel_Pump_CCT", "Sports_and_Fuel_Pump_CCT"),
     IF('Reported Performance Table'!G1248="Premium","Premium_Outdoor_CCT","Outdoor_CCT")),
    IF('Reported Performance Table'!G1248="Premium","Premium_CCT","Reported_CCT"))))</f>
        <v/>
      </c>
      <c r="K1248" t="str">
        <f>IF('Reported Performance Table'!E1248="","",IF(J1248="LUNA_CCT",VLOOKUP('Reported Performance Table'!E1248,'Master List'!$B$45:$E$143,4,FALSE),"Reported_BUG"))</f>
        <v/>
      </c>
      <c r="L1248" t="str">
        <f>IF('Reported Performance Table'!E1248="","",IF(AND('Reported Performance Table'!$F1248="Yes",OR('Reported Performance Table'!$E1248='Master List'!$B$45,'Reported Performance Table'!$E1248='Master List'!$B$46,'Reported Performance Table'!$E1248='Master List'!$B$47,'Reported Performance Table'!$E1248='Master List'!$B$49,'Reported Performance Table'!$E1248='Master List'!$B$51,'Reported Performance Table'!$E1248='Master List'!$B$115,'Reported Performance Table'!$E1248='Master List'!$B$118,'Reported Performance Table'!$E1248='Master List'!$B$142)),"LUNA_Dimming","Dimming_Capability_and_Range"))</f>
        <v/>
      </c>
      <c r="M1248" s="100" t="e">
        <f>'Reported Performance Table'!#REF!</f>
        <v>#REF!</v>
      </c>
      <c r="N1248" s="100" t="e">
        <f>'Reported Performance Table'!#REF!</f>
        <v>#REF!</v>
      </c>
      <c r="O1248" s="100" t="e">
        <f>'Reported Performance Table'!#REF!</f>
        <v>#REF!</v>
      </c>
      <c r="P1248" t="str">
        <f t="shared" si="39"/>
        <v>No</v>
      </c>
    </row>
    <row r="1249" spans="1:16" x14ac:dyDescent="0.25">
      <c r="A1249" s="54">
        <v>1256</v>
      </c>
      <c r="B1249" s="55"/>
      <c r="D1249" s="21" t="e">
        <f>VLOOKUP('Reported Performance Table'!D1249,'Master List'!$B$22:$C$41,2,FALSE)</f>
        <v>#N/A</v>
      </c>
      <c r="E1249" t="e">
        <f>VLOOKUP('Reported Performance Table'!E1249,'Master List'!$B$45:$C$143,2,FALSE)</f>
        <v>#N/A</v>
      </c>
      <c r="F1249" t="e">
        <f>VLOOKUP('Reported Performance Table'!D1249,'Master List'!$B$22:$D$42,3,FALSE)</f>
        <v>#N/A</v>
      </c>
      <c r="G1249" s="92" t="e">
        <f>VLOOKUP('Reported Performance Table'!C1249,'Master List'!$B$11:$D$19,3,FALSE)</f>
        <v>#N/A</v>
      </c>
      <c r="H1249" t="e">
        <f t="shared" si="38"/>
        <v>#N/A</v>
      </c>
      <c r="I1249" t="e">
        <f>IF(VLOOKUP('Reported Performance Table'!E1249,'Master List'!$B$45:$D$143,3,FALSE)="","No",VLOOKUP('Reported Performance Table'!E1249,'Master List'!$B$45:$D$143,3,FALSE))</f>
        <v>#N/A</v>
      </c>
      <c r="J1249" s="164" t="str">
        <f>IF('Reported Performance Table'!E1249="","",
  IF('Reported Performance Table'!F1249="Yes",
   IF('Reported Performance Table'!G1249="Premium","Premium_LUNA_CCT","LUNA_CCT"),
   IF('Reported Performance Table'!C1249="Outdoor Luminaires",
    IF(OR('Reported Performance Table'!E1249="Fuel Pump Canopy Luminaires",'Reported Performance Table'!E1249="Sports Lighting"),
     IF('Reported Performance Table'!G1249="Premium","Premium_Sports_and_Fuel_Pump_CCT", "Sports_and_Fuel_Pump_CCT"),
     IF('Reported Performance Table'!G1249="Premium","Premium_Outdoor_CCT","Outdoor_CCT")),
    IF('Reported Performance Table'!G1249="Premium","Premium_CCT","Reported_CCT"))))</f>
        <v/>
      </c>
      <c r="K1249" t="str">
        <f>IF('Reported Performance Table'!E1249="","",IF(J1249="LUNA_CCT",VLOOKUP('Reported Performance Table'!E1249,'Master List'!$B$45:$E$143,4,FALSE),"Reported_BUG"))</f>
        <v/>
      </c>
      <c r="L1249" t="str">
        <f>IF('Reported Performance Table'!E1249="","",IF(AND('Reported Performance Table'!$F1249="Yes",OR('Reported Performance Table'!$E1249='Master List'!$B$45,'Reported Performance Table'!$E1249='Master List'!$B$46,'Reported Performance Table'!$E1249='Master List'!$B$47,'Reported Performance Table'!$E1249='Master List'!$B$49,'Reported Performance Table'!$E1249='Master List'!$B$51,'Reported Performance Table'!$E1249='Master List'!$B$115,'Reported Performance Table'!$E1249='Master List'!$B$118,'Reported Performance Table'!$E1249='Master List'!$B$142)),"LUNA_Dimming","Dimming_Capability_and_Range"))</f>
        <v/>
      </c>
      <c r="M1249" s="100" t="e">
        <f>'Reported Performance Table'!#REF!</f>
        <v>#REF!</v>
      </c>
      <c r="N1249" s="100" t="e">
        <f>'Reported Performance Table'!#REF!</f>
        <v>#REF!</v>
      </c>
      <c r="O1249" s="100" t="e">
        <f>'Reported Performance Table'!#REF!</f>
        <v>#REF!</v>
      </c>
      <c r="P1249" t="str">
        <f t="shared" si="39"/>
        <v>No</v>
      </c>
    </row>
    <row r="1250" spans="1:16" x14ac:dyDescent="0.25">
      <c r="A1250" s="54">
        <v>1257</v>
      </c>
      <c r="B1250" s="55"/>
      <c r="D1250" s="21" t="e">
        <f>VLOOKUP('Reported Performance Table'!D1250,'Master List'!$B$22:$C$41,2,FALSE)</f>
        <v>#N/A</v>
      </c>
      <c r="E1250" t="e">
        <f>VLOOKUP('Reported Performance Table'!E1250,'Master List'!$B$45:$C$143,2,FALSE)</f>
        <v>#N/A</v>
      </c>
      <c r="F1250" t="e">
        <f>VLOOKUP('Reported Performance Table'!D1250,'Master List'!$B$22:$D$42,3,FALSE)</f>
        <v>#N/A</v>
      </c>
      <c r="G1250" s="92" t="e">
        <f>VLOOKUP('Reported Performance Table'!C1250,'Master List'!$B$11:$D$19,3,FALSE)</f>
        <v>#N/A</v>
      </c>
      <c r="H1250" t="e">
        <f t="shared" si="38"/>
        <v>#N/A</v>
      </c>
      <c r="I1250" t="e">
        <f>IF(VLOOKUP('Reported Performance Table'!E1250,'Master List'!$B$45:$D$143,3,FALSE)="","No",VLOOKUP('Reported Performance Table'!E1250,'Master List'!$B$45:$D$143,3,FALSE))</f>
        <v>#N/A</v>
      </c>
      <c r="J1250" s="164" t="str">
        <f>IF('Reported Performance Table'!E1250="","",
  IF('Reported Performance Table'!F1250="Yes",
   IF('Reported Performance Table'!G1250="Premium","Premium_LUNA_CCT","LUNA_CCT"),
   IF('Reported Performance Table'!C1250="Outdoor Luminaires",
    IF(OR('Reported Performance Table'!E1250="Fuel Pump Canopy Luminaires",'Reported Performance Table'!E1250="Sports Lighting"),
     IF('Reported Performance Table'!G1250="Premium","Premium_Sports_and_Fuel_Pump_CCT", "Sports_and_Fuel_Pump_CCT"),
     IF('Reported Performance Table'!G1250="Premium","Premium_Outdoor_CCT","Outdoor_CCT")),
    IF('Reported Performance Table'!G1250="Premium","Premium_CCT","Reported_CCT"))))</f>
        <v/>
      </c>
      <c r="K1250" t="str">
        <f>IF('Reported Performance Table'!E1250="","",IF(J1250="LUNA_CCT",VLOOKUP('Reported Performance Table'!E1250,'Master List'!$B$45:$E$143,4,FALSE),"Reported_BUG"))</f>
        <v/>
      </c>
      <c r="L1250" t="str">
        <f>IF('Reported Performance Table'!E1250="","",IF(AND('Reported Performance Table'!$F1250="Yes",OR('Reported Performance Table'!$E1250='Master List'!$B$45,'Reported Performance Table'!$E1250='Master List'!$B$46,'Reported Performance Table'!$E1250='Master List'!$B$47,'Reported Performance Table'!$E1250='Master List'!$B$49,'Reported Performance Table'!$E1250='Master List'!$B$51,'Reported Performance Table'!$E1250='Master List'!$B$115,'Reported Performance Table'!$E1250='Master List'!$B$118,'Reported Performance Table'!$E1250='Master List'!$B$142)),"LUNA_Dimming","Dimming_Capability_and_Range"))</f>
        <v/>
      </c>
      <c r="M1250" s="100" t="e">
        <f>'Reported Performance Table'!#REF!</f>
        <v>#REF!</v>
      </c>
      <c r="N1250" s="100" t="e">
        <f>'Reported Performance Table'!#REF!</f>
        <v>#REF!</v>
      </c>
      <c r="O1250" s="100" t="e">
        <f>'Reported Performance Table'!#REF!</f>
        <v>#REF!</v>
      </c>
      <c r="P1250" t="str">
        <f t="shared" si="39"/>
        <v>No</v>
      </c>
    </row>
    <row r="1251" spans="1:16" x14ac:dyDescent="0.25">
      <c r="A1251" s="54">
        <v>1258</v>
      </c>
      <c r="B1251" s="55"/>
      <c r="D1251" s="21" t="e">
        <f>VLOOKUP('Reported Performance Table'!D1251,'Master List'!$B$22:$C$41,2,FALSE)</f>
        <v>#N/A</v>
      </c>
      <c r="E1251" t="e">
        <f>VLOOKUP('Reported Performance Table'!E1251,'Master List'!$B$45:$C$143,2,FALSE)</f>
        <v>#N/A</v>
      </c>
      <c r="F1251" t="e">
        <f>VLOOKUP('Reported Performance Table'!D1251,'Master List'!$B$22:$D$42,3,FALSE)</f>
        <v>#N/A</v>
      </c>
      <c r="G1251" s="92" t="e">
        <f>VLOOKUP('Reported Performance Table'!C1251,'Master List'!$B$11:$D$19,3,FALSE)</f>
        <v>#N/A</v>
      </c>
      <c r="H1251" t="e">
        <f t="shared" si="38"/>
        <v>#N/A</v>
      </c>
      <c r="I1251" t="e">
        <f>IF(VLOOKUP('Reported Performance Table'!E1251,'Master List'!$B$45:$D$143,3,FALSE)="","No",VLOOKUP('Reported Performance Table'!E1251,'Master List'!$B$45:$D$143,3,FALSE))</f>
        <v>#N/A</v>
      </c>
      <c r="J1251" s="164" t="str">
        <f>IF('Reported Performance Table'!E1251="","",
  IF('Reported Performance Table'!F1251="Yes",
   IF('Reported Performance Table'!G1251="Premium","Premium_LUNA_CCT","LUNA_CCT"),
   IF('Reported Performance Table'!C1251="Outdoor Luminaires",
    IF(OR('Reported Performance Table'!E1251="Fuel Pump Canopy Luminaires",'Reported Performance Table'!E1251="Sports Lighting"),
     IF('Reported Performance Table'!G1251="Premium","Premium_Sports_and_Fuel_Pump_CCT", "Sports_and_Fuel_Pump_CCT"),
     IF('Reported Performance Table'!G1251="Premium","Premium_Outdoor_CCT","Outdoor_CCT")),
    IF('Reported Performance Table'!G1251="Premium","Premium_CCT","Reported_CCT"))))</f>
        <v/>
      </c>
      <c r="K1251" t="str">
        <f>IF('Reported Performance Table'!E1251="","",IF(J1251="LUNA_CCT",VLOOKUP('Reported Performance Table'!E1251,'Master List'!$B$45:$E$143,4,FALSE),"Reported_BUG"))</f>
        <v/>
      </c>
      <c r="L1251" t="str">
        <f>IF('Reported Performance Table'!E1251="","",IF(AND('Reported Performance Table'!$F1251="Yes",OR('Reported Performance Table'!$E1251='Master List'!$B$45,'Reported Performance Table'!$E1251='Master List'!$B$46,'Reported Performance Table'!$E1251='Master List'!$B$47,'Reported Performance Table'!$E1251='Master List'!$B$49,'Reported Performance Table'!$E1251='Master List'!$B$51,'Reported Performance Table'!$E1251='Master List'!$B$115,'Reported Performance Table'!$E1251='Master List'!$B$118,'Reported Performance Table'!$E1251='Master List'!$B$142)),"LUNA_Dimming","Dimming_Capability_and_Range"))</f>
        <v/>
      </c>
      <c r="M1251" s="100" t="e">
        <f>'Reported Performance Table'!#REF!</f>
        <v>#REF!</v>
      </c>
      <c r="N1251" s="100" t="e">
        <f>'Reported Performance Table'!#REF!</f>
        <v>#REF!</v>
      </c>
      <c r="O1251" s="100" t="e">
        <f>'Reported Performance Table'!#REF!</f>
        <v>#REF!</v>
      </c>
      <c r="P1251" t="str">
        <f t="shared" si="39"/>
        <v>No</v>
      </c>
    </row>
    <row r="1252" spans="1:16" x14ac:dyDescent="0.25">
      <c r="A1252" s="54">
        <v>1259</v>
      </c>
      <c r="B1252" s="55"/>
      <c r="D1252" s="21" t="e">
        <f>VLOOKUP('Reported Performance Table'!D1252,'Master List'!$B$22:$C$41,2,FALSE)</f>
        <v>#N/A</v>
      </c>
      <c r="E1252" t="e">
        <f>VLOOKUP('Reported Performance Table'!E1252,'Master List'!$B$45:$C$143,2,FALSE)</f>
        <v>#N/A</v>
      </c>
      <c r="F1252" t="e">
        <f>VLOOKUP('Reported Performance Table'!D1252,'Master List'!$B$22:$D$42,3,FALSE)</f>
        <v>#N/A</v>
      </c>
      <c r="G1252" s="92" t="e">
        <f>VLOOKUP('Reported Performance Table'!C1252,'Master List'!$B$11:$D$19,3,FALSE)</f>
        <v>#N/A</v>
      </c>
      <c r="H1252" t="e">
        <f t="shared" si="38"/>
        <v>#N/A</v>
      </c>
      <c r="I1252" t="e">
        <f>IF(VLOOKUP('Reported Performance Table'!E1252,'Master List'!$B$45:$D$143,3,FALSE)="","No",VLOOKUP('Reported Performance Table'!E1252,'Master List'!$B$45:$D$143,3,FALSE))</f>
        <v>#N/A</v>
      </c>
      <c r="J1252" s="164" t="str">
        <f>IF('Reported Performance Table'!E1252="","",
  IF('Reported Performance Table'!F1252="Yes",
   IF('Reported Performance Table'!G1252="Premium","Premium_LUNA_CCT","LUNA_CCT"),
   IF('Reported Performance Table'!C1252="Outdoor Luminaires",
    IF(OR('Reported Performance Table'!E1252="Fuel Pump Canopy Luminaires",'Reported Performance Table'!E1252="Sports Lighting"),
     IF('Reported Performance Table'!G1252="Premium","Premium_Sports_and_Fuel_Pump_CCT", "Sports_and_Fuel_Pump_CCT"),
     IF('Reported Performance Table'!G1252="Premium","Premium_Outdoor_CCT","Outdoor_CCT")),
    IF('Reported Performance Table'!G1252="Premium","Premium_CCT","Reported_CCT"))))</f>
        <v/>
      </c>
      <c r="K1252" t="str">
        <f>IF('Reported Performance Table'!E1252="","",IF(J1252="LUNA_CCT",VLOOKUP('Reported Performance Table'!E1252,'Master List'!$B$45:$E$143,4,FALSE),"Reported_BUG"))</f>
        <v/>
      </c>
      <c r="L1252" t="str">
        <f>IF('Reported Performance Table'!E1252="","",IF(AND('Reported Performance Table'!$F1252="Yes",OR('Reported Performance Table'!$E1252='Master List'!$B$45,'Reported Performance Table'!$E1252='Master List'!$B$46,'Reported Performance Table'!$E1252='Master List'!$B$47,'Reported Performance Table'!$E1252='Master List'!$B$49,'Reported Performance Table'!$E1252='Master List'!$B$51,'Reported Performance Table'!$E1252='Master List'!$B$115,'Reported Performance Table'!$E1252='Master List'!$B$118,'Reported Performance Table'!$E1252='Master List'!$B$142)),"LUNA_Dimming","Dimming_Capability_and_Range"))</f>
        <v/>
      </c>
      <c r="M1252" s="100" t="e">
        <f>'Reported Performance Table'!#REF!</f>
        <v>#REF!</v>
      </c>
      <c r="N1252" s="100" t="e">
        <f>'Reported Performance Table'!#REF!</f>
        <v>#REF!</v>
      </c>
      <c r="O1252" s="100" t="e">
        <f>'Reported Performance Table'!#REF!</f>
        <v>#REF!</v>
      </c>
      <c r="P1252" t="str">
        <f t="shared" si="39"/>
        <v>No</v>
      </c>
    </row>
    <row r="1253" spans="1:16" x14ac:dyDescent="0.25">
      <c r="A1253" s="54">
        <v>1260</v>
      </c>
      <c r="B1253" s="55"/>
      <c r="D1253" s="21" t="e">
        <f>VLOOKUP('Reported Performance Table'!D1253,'Master List'!$B$22:$C$41,2,FALSE)</f>
        <v>#N/A</v>
      </c>
      <c r="E1253" t="e">
        <f>VLOOKUP('Reported Performance Table'!E1253,'Master List'!$B$45:$C$143,2,FALSE)</f>
        <v>#N/A</v>
      </c>
      <c r="F1253" t="e">
        <f>VLOOKUP('Reported Performance Table'!D1253,'Master List'!$B$22:$D$42,3,FALSE)</f>
        <v>#N/A</v>
      </c>
      <c r="G1253" s="92" t="e">
        <f>VLOOKUP('Reported Performance Table'!C1253,'Master List'!$B$11:$D$19,3,FALSE)</f>
        <v>#N/A</v>
      </c>
      <c r="H1253" t="e">
        <f t="shared" si="38"/>
        <v>#N/A</v>
      </c>
      <c r="I1253" t="e">
        <f>IF(VLOOKUP('Reported Performance Table'!E1253,'Master List'!$B$45:$D$143,3,FALSE)="","No",VLOOKUP('Reported Performance Table'!E1253,'Master List'!$B$45:$D$143,3,FALSE))</f>
        <v>#N/A</v>
      </c>
      <c r="J1253" s="164" t="str">
        <f>IF('Reported Performance Table'!E1253="","",
  IF('Reported Performance Table'!F1253="Yes",
   IF('Reported Performance Table'!G1253="Premium","Premium_LUNA_CCT","LUNA_CCT"),
   IF('Reported Performance Table'!C1253="Outdoor Luminaires",
    IF(OR('Reported Performance Table'!E1253="Fuel Pump Canopy Luminaires",'Reported Performance Table'!E1253="Sports Lighting"),
     IF('Reported Performance Table'!G1253="Premium","Premium_Sports_and_Fuel_Pump_CCT", "Sports_and_Fuel_Pump_CCT"),
     IF('Reported Performance Table'!G1253="Premium","Premium_Outdoor_CCT","Outdoor_CCT")),
    IF('Reported Performance Table'!G1253="Premium","Premium_CCT","Reported_CCT"))))</f>
        <v/>
      </c>
      <c r="K1253" t="str">
        <f>IF('Reported Performance Table'!E1253="","",IF(J1253="LUNA_CCT",VLOOKUP('Reported Performance Table'!E1253,'Master List'!$B$45:$E$143,4,FALSE),"Reported_BUG"))</f>
        <v/>
      </c>
      <c r="L1253" t="str">
        <f>IF('Reported Performance Table'!E1253="","",IF(AND('Reported Performance Table'!$F1253="Yes",OR('Reported Performance Table'!$E1253='Master List'!$B$45,'Reported Performance Table'!$E1253='Master List'!$B$46,'Reported Performance Table'!$E1253='Master List'!$B$47,'Reported Performance Table'!$E1253='Master List'!$B$49,'Reported Performance Table'!$E1253='Master List'!$B$51,'Reported Performance Table'!$E1253='Master List'!$B$115,'Reported Performance Table'!$E1253='Master List'!$B$118,'Reported Performance Table'!$E1253='Master List'!$B$142)),"LUNA_Dimming","Dimming_Capability_and_Range"))</f>
        <v/>
      </c>
      <c r="M1253" s="100" t="e">
        <f>'Reported Performance Table'!#REF!</f>
        <v>#REF!</v>
      </c>
      <c r="N1253" s="100" t="e">
        <f>'Reported Performance Table'!#REF!</f>
        <v>#REF!</v>
      </c>
      <c r="O1253" s="100" t="e">
        <f>'Reported Performance Table'!#REF!</f>
        <v>#REF!</v>
      </c>
      <c r="P1253" t="str">
        <f t="shared" si="39"/>
        <v>No</v>
      </c>
    </row>
    <row r="1254" spans="1:16" x14ac:dyDescent="0.25">
      <c r="A1254" s="54">
        <v>1261</v>
      </c>
      <c r="B1254" s="55"/>
      <c r="D1254" s="21" t="e">
        <f>VLOOKUP('Reported Performance Table'!D1254,'Master List'!$B$22:$C$41,2,FALSE)</f>
        <v>#N/A</v>
      </c>
      <c r="E1254" t="e">
        <f>VLOOKUP('Reported Performance Table'!E1254,'Master List'!$B$45:$C$143,2,FALSE)</f>
        <v>#N/A</v>
      </c>
      <c r="F1254" t="e">
        <f>VLOOKUP('Reported Performance Table'!D1254,'Master List'!$B$22:$D$42,3,FALSE)</f>
        <v>#N/A</v>
      </c>
      <c r="G1254" s="92" t="e">
        <f>VLOOKUP('Reported Performance Table'!C1254,'Master List'!$B$11:$D$19,3,FALSE)</f>
        <v>#N/A</v>
      </c>
      <c r="H1254" t="e">
        <f t="shared" si="38"/>
        <v>#N/A</v>
      </c>
      <c r="I1254" t="e">
        <f>IF(VLOOKUP('Reported Performance Table'!E1254,'Master List'!$B$45:$D$143,3,FALSE)="","No",VLOOKUP('Reported Performance Table'!E1254,'Master List'!$B$45:$D$143,3,FALSE))</f>
        <v>#N/A</v>
      </c>
      <c r="J1254" s="164" t="str">
        <f>IF('Reported Performance Table'!E1254="","",
  IF('Reported Performance Table'!F1254="Yes",
   IF('Reported Performance Table'!G1254="Premium","Premium_LUNA_CCT","LUNA_CCT"),
   IF('Reported Performance Table'!C1254="Outdoor Luminaires",
    IF(OR('Reported Performance Table'!E1254="Fuel Pump Canopy Luminaires",'Reported Performance Table'!E1254="Sports Lighting"),
     IF('Reported Performance Table'!G1254="Premium","Premium_Sports_and_Fuel_Pump_CCT", "Sports_and_Fuel_Pump_CCT"),
     IF('Reported Performance Table'!G1254="Premium","Premium_Outdoor_CCT","Outdoor_CCT")),
    IF('Reported Performance Table'!G1254="Premium","Premium_CCT","Reported_CCT"))))</f>
        <v/>
      </c>
      <c r="K1254" t="str">
        <f>IF('Reported Performance Table'!E1254="","",IF(J1254="LUNA_CCT",VLOOKUP('Reported Performance Table'!E1254,'Master List'!$B$45:$E$143,4,FALSE),"Reported_BUG"))</f>
        <v/>
      </c>
      <c r="L1254" t="str">
        <f>IF('Reported Performance Table'!E1254="","",IF(AND('Reported Performance Table'!$F1254="Yes",OR('Reported Performance Table'!$E1254='Master List'!$B$45,'Reported Performance Table'!$E1254='Master List'!$B$46,'Reported Performance Table'!$E1254='Master List'!$B$47,'Reported Performance Table'!$E1254='Master List'!$B$49,'Reported Performance Table'!$E1254='Master List'!$B$51,'Reported Performance Table'!$E1254='Master List'!$B$115,'Reported Performance Table'!$E1254='Master List'!$B$118,'Reported Performance Table'!$E1254='Master List'!$B$142)),"LUNA_Dimming","Dimming_Capability_and_Range"))</f>
        <v/>
      </c>
      <c r="M1254" s="100" t="e">
        <f>'Reported Performance Table'!#REF!</f>
        <v>#REF!</v>
      </c>
      <c r="N1254" s="100" t="e">
        <f>'Reported Performance Table'!#REF!</f>
        <v>#REF!</v>
      </c>
      <c r="O1254" s="100" t="e">
        <f>'Reported Performance Table'!#REF!</f>
        <v>#REF!</v>
      </c>
      <c r="P1254" t="str">
        <f t="shared" si="39"/>
        <v>No</v>
      </c>
    </row>
    <row r="1255" spans="1:16" x14ac:dyDescent="0.25">
      <c r="A1255" s="54">
        <v>1262</v>
      </c>
      <c r="B1255" s="55"/>
      <c r="D1255" s="21" t="e">
        <f>VLOOKUP('Reported Performance Table'!D1255,'Master List'!$B$22:$C$41,2,FALSE)</f>
        <v>#N/A</v>
      </c>
      <c r="E1255" t="e">
        <f>VLOOKUP('Reported Performance Table'!E1255,'Master List'!$B$45:$C$143,2,FALSE)</f>
        <v>#N/A</v>
      </c>
      <c r="F1255" t="e">
        <f>VLOOKUP('Reported Performance Table'!D1255,'Master List'!$B$22:$D$42,3,FALSE)</f>
        <v>#N/A</v>
      </c>
      <c r="G1255" s="92" t="e">
        <f>VLOOKUP('Reported Performance Table'!C1255,'Master List'!$B$11:$D$19,3,FALSE)</f>
        <v>#N/A</v>
      </c>
      <c r="H1255" t="e">
        <f t="shared" si="38"/>
        <v>#N/A</v>
      </c>
      <c r="I1255" t="e">
        <f>IF(VLOOKUP('Reported Performance Table'!E1255,'Master List'!$B$45:$D$143,3,FALSE)="","No",VLOOKUP('Reported Performance Table'!E1255,'Master List'!$B$45:$D$143,3,FALSE))</f>
        <v>#N/A</v>
      </c>
      <c r="J1255" s="164" t="str">
        <f>IF('Reported Performance Table'!E1255="","",
  IF('Reported Performance Table'!F1255="Yes",
   IF('Reported Performance Table'!G1255="Premium","Premium_LUNA_CCT","LUNA_CCT"),
   IF('Reported Performance Table'!C1255="Outdoor Luminaires",
    IF(OR('Reported Performance Table'!E1255="Fuel Pump Canopy Luminaires",'Reported Performance Table'!E1255="Sports Lighting"),
     IF('Reported Performance Table'!G1255="Premium","Premium_Sports_and_Fuel_Pump_CCT", "Sports_and_Fuel_Pump_CCT"),
     IF('Reported Performance Table'!G1255="Premium","Premium_Outdoor_CCT","Outdoor_CCT")),
    IF('Reported Performance Table'!G1255="Premium","Premium_CCT","Reported_CCT"))))</f>
        <v/>
      </c>
      <c r="K1255" t="str">
        <f>IF('Reported Performance Table'!E1255="","",IF(J1255="LUNA_CCT",VLOOKUP('Reported Performance Table'!E1255,'Master List'!$B$45:$E$143,4,FALSE),"Reported_BUG"))</f>
        <v/>
      </c>
      <c r="L1255" t="str">
        <f>IF('Reported Performance Table'!E1255="","",IF(AND('Reported Performance Table'!$F1255="Yes",OR('Reported Performance Table'!$E1255='Master List'!$B$45,'Reported Performance Table'!$E1255='Master List'!$B$46,'Reported Performance Table'!$E1255='Master List'!$B$47,'Reported Performance Table'!$E1255='Master List'!$B$49,'Reported Performance Table'!$E1255='Master List'!$B$51,'Reported Performance Table'!$E1255='Master List'!$B$115,'Reported Performance Table'!$E1255='Master List'!$B$118,'Reported Performance Table'!$E1255='Master List'!$B$142)),"LUNA_Dimming","Dimming_Capability_and_Range"))</f>
        <v/>
      </c>
      <c r="M1255" s="100" t="e">
        <f>'Reported Performance Table'!#REF!</f>
        <v>#REF!</v>
      </c>
      <c r="N1255" s="100" t="e">
        <f>'Reported Performance Table'!#REF!</f>
        <v>#REF!</v>
      </c>
      <c r="O1255" s="100" t="e">
        <f>'Reported Performance Table'!#REF!</f>
        <v>#REF!</v>
      </c>
      <c r="P1255" t="str">
        <f t="shared" si="39"/>
        <v>No</v>
      </c>
    </row>
    <row r="1256" spans="1:16" x14ac:dyDescent="0.25">
      <c r="A1256" s="54">
        <v>1263</v>
      </c>
      <c r="B1256" s="55"/>
      <c r="D1256" s="21" t="e">
        <f>VLOOKUP('Reported Performance Table'!D1256,'Master List'!$B$22:$C$41,2,FALSE)</f>
        <v>#N/A</v>
      </c>
      <c r="E1256" t="e">
        <f>VLOOKUP('Reported Performance Table'!E1256,'Master List'!$B$45:$C$143,2,FALSE)</f>
        <v>#N/A</v>
      </c>
      <c r="F1256" t="e">
        <f>VLOOKUP('Reported Performance Table'!D1256,'Master List'!$B$22:$D$42,3,FALSE)</f>
        <v>#N/A</v>
      </c>
      <c r="G1256" s="92" t="e">
        <f>VLOOKUP('Reported Performance Table'!C1256,'Master List'!$B$11:$D$19,3,FALSE)</f>
        <v>#N/A</v>
      </c>
      <c r="H1256" t="e">
        <f t="shared" si="38"/>
        <v>#N/A</v>
      </c>
      <c r="I1256" t="e">
        <f>IF(VLOOKUP('Reported Performance Table'!E1256,'Master List'!$B$45:$D$143,3,FALSE)="","No",VLOOKUP('Reported Performance Table'!E1256,'Master List'!$B$45:$D$143,3,FALSE))</f>
        <v>#N/A</v>
      </c>
      <c r="J1256" s="164" t="str">
        <f>IF('Reported Performance Table'!E1256="","",
  IF('Reported Performance Table'!F1256="Yes",
   IF('Reported Performance Table'!G1256="Premium","Premium_LUNA_CCT","LUNA_CCT"),
   IF('Reported Performance Table'!C1256="Outdoor Luminaires",
    IF(OR('Reported Performance Table'!E1256="Fuel Pump Canopy Luminaires",'Reported Performance Table'!E1256="Sports Lighting"),
     IF('Reported Performance Table'!G1256="Premium","Premium_Sports_and_Fuel_Pump_CCT", "Sports_and_Fuel_Pump_CCT"),
     IF('Reported Performance Table'!G1256="Premium","Premium_Outdoor_CCT","Outdoor_CCT")),
    IF('Reported Performance Table'!G1256="Premium","Premium_CCT","Reported_CCT"))))</f>
        <v/>
      </c>
      <c r="K1256" t="str">
        <f>IF('Reported Performance Table'!E1256="","",IF(J1256="LUNA_CCT",VLOOKUP('Reported Performance Table'!E1256,'Master List'!$B$45:$E$143,4,FALSE),"Reported_BUG"))</f>
        <v/>
      </c>
      <c r="L1256" t="str">
        <f>IF('Reported Performance Table'!E1256="","",IF(AND('Reported Performance Table'!$F1256="Yes",OR('Reported Performance Table'!$E1256='Master List'!$B$45,'Reported Performance Table'!$E1256='Master List'!$B$46,'Reported Performance Table'!$E1256='Master List'!$B$47,'Reported Performance Table'!$E1256='Master List'!$B$49,'Reported Performance Table'!$E1256='Master List'!$B$51,'Reported Performance Table'!$E1256='Master List'!$B$115,'Reported Performance Table'!$E1256='Master List'!$B$118,'Reported Performance Table'!$E1256='Master List'!$B$142)),"LUNA_Dimming","Dimming_Capability_and_Range"))</f>
        <v/>
      </c>
      <c r="M1256" s="100" t="e">
        <f>'Reported Performance Table'!#REF!</f>
        <v>#REF!</v>
      </c>
      <c r="N1256" s="100" t="e">
        <f>'Reported Performance Table'!#REF!</f>
        <v>#REF!</v>
      </c>
      <c r="O1256" s="100" t="e">
        <f>'Reported Performance Table'!#REF!</f>
        <v>#REF!</v>
      </c>
      <c r="P1256" t="str">
        <f t="shared" si="39"/>
        <v>No</v>
      </c>
    </row>
    <row r="1257" spans="1:16" x14ac:dyDescent="0.25">
      <c r="A1257" s="54">
        <v>1264</v>
      </c>
      <c r="B1257" s="55"/>
      <c r="D1257" s="21" t="e">
        <f>VLOOKUP('Reported Performance Table'!D1257,'Master List'!$B$22:$C$41,2,FALSE)</f>
        <v>#N/A</v>
      </c>
      <c r="E1257" t="e">
        <f>VLOOKUP('Reported Performance Table'!E1257,'Master List'!$B$45:$C$143,2,FALSE)</f>
        <v>#N/A</v>
      </c>
      <c r="F1257" t="e">
        <f>VLOOKUP('Reported Performance Table'!D1257,'Master List'!$B$22:$D$42,3,FALSE)</f>
        <v>#N/A</v>
      </c>
      <c r="G1257" s="92" t="e">
        <f>VLOOKUP('Reported Performance Table'!C1257,'Master List'!$B$11:$D$19,3,FALSE)</f>
        <v>#N/A</v>
      </c>
      <c r="H1257" t="e">
        <f t="shared" si="38"/>
        <v>#N/A</v>
      </c>
      <c r="I1257" t="e">
        <f>IF(VLOOKUP('Reported Performance Table'!E1257,'Master List'!$B$45:$D$143,3,FALSE)="","No",VLOOKUP('Reported Performance Table'!E1257,'Master List'!$B$45:$D$143,3,FALSE))</f>
        <v>#N/A</v>
      </c>
      <c r="J1257" s="164" t="str">
        <f>IF('Reported Performance Table'!E1257="","",
  IF('Reported Performance Table'!F1257="Yes",
   IF('Reported Performance Table'!G1257="Premium","Premium_LUNA_CCT","LUNA_CCT"),
   IF('Reported Performance Table'!C1257="Outdoor Luminaires",
    IF(OR('Reported Performance Table'!E1257="Fuel Pump Canopy Luminaires",'Reported Performance Table'!E1257="Sports Lighting"),
     IF('Reported Performance Table'!G1257="Premium","Premium_Sports_and_Fuel_Pump_CCT", "Sports_and_Fuel_Pump_CCT"),
     IF('Reported Performance Table'!G1257="Premium","Premium_Outdoor_CCT","Outdoor_CCT")),
    IF('Reported Performance Table'!G1257="Premium","Premium_CCT","Reported_CCT"))))</f>
        <v/>
      </c>
      <c r="K1257" t="str">
        <f>IF('Reported Performance Table'!E1257="","",IF(J1257="LUNA_CCT",VLOOKUP('Reported Performance Table'!E1257,'Master List'!$B$45:$E$143,4,FALSE),"Reported_BUG"))</f>
        <v/>
      </c>
      <c r="L1257" t="str">
        <f>IF('Reported Performance Table'!E1257="","",IF(AND('Reported Performance Table'!$F1257="Yes",OR('Reported Performance Table'!$E1257='Master List'!$B$45,'Reported Performance Table'!$E1257='Master List'!$B$46,'Reported Performance Table'!$E1257='Master List'!$B$47,'Reported Performance Table'!$E1257='Master List'!$B$49,'Reported Performance Table'!$E1257='Master List'!$B$51,'Reported Performance Table'!$E1257='Master List'!$B$115,'Reported Performance Table'!$E1257='Master List'!$B$118,'Reported Performance Table'!$E1257='Master List'!$B$142)),"LUNA_Dimming","Dimming_Capability_and_Range"))</f>
        <v/>
      </c>
      <c r="M1257" s="100" t="e">
        <f>'Reported Performance Table'!#REF!</f>
        <v>#REF!</v>
      </c>
      <c r="N1257" s="100" t="e">
        <f>'Reported Performance Table'!#REF!</f>
        <v>#REF!</v>
      </c>
      <c r="O1257" s="100" t="e">
        <f>'Reported Performance Table'!#REF!</f>
        <v>#REF!</v>
      </c>
      <c r="P1257" t="str">
        <f t="shared" si="39"/>
        <v>No</v>
      </c>
    </row>
    <row r="1258" spans="1:16" x14ac:dyDescent="0.25">
      <c r="A1258" s="54">
        <v>1265</v>
      </c>
      <c r="B1258" s="55"/>
      <c r="D1258" s="21" t="e">
        <f>VLOOKUP('Reported Performance Table'!D1258,'Master List'!$B$22:$C$41,2,FALSE)</f>
        <v>#N/A</v>
      </c>
      <c r="E1258" t="e">
        <f>VLOOKUP('Reported Performance Table'!E1258,'Master List'!$B$45:$C$143,2,FALSE)</f>
        <v>#N/A</v>
      </c>
      <c r="F1258" t="e">
        <f>VLOOKUP('Reported Performance Table'!D1258,'Master List'!$B$22:$D$42,3,FALSE)</f>
        <v>#N/A</v>
      </c>
      <c r="G1258" s="92" t="e">
        <f>VLOOKUP('Reported Performance Table'!C1258,'Master List'!$B$11:$D$19,3,FALSE)</f>
        <v>#N/A</v>
      </c>
      <c r="H1258" t="e">
        <f t="shared" si="38"/>
        <v>#N/A</v>
      </c>
      <c r="I1258" t="e">
        <f>IF(VLOOKUP('Reported Performance Table'!E1258,'Master List'!$B$45:$D$143,3,FALSE)="","No",VLOOKUP('Reported Performance Table'!E1258,'Master List'!$B$45:$D$143,3,FALSE))</f>
        <v>#N/A</v>
      </c>
      <c r="J1258" s="164" t="str">
        <f>IF('Reported Performance Table'!E1258="","",
  IF('Reported Performance Table'!F1258="Yes",
   IF('Reported Performance Table'!G1258="Premium","Premium_LUNA_CCT","LUNA_CCT"),
   IF('Reported Performance Table'!C1258="Outdoor Luminaires",
    IF(OR('Reported Performance Table'!E1258="Fuel Pump Canopy Luminaires",'Reported Performance Table'!E1258="Sports Lighting"),
     IF('Reported Performance Table'!G1258="Premium","Premium_Sports_and_Fuel_Pump_CCT", "Sports_and_Fuel_Pump_CCT"),
     IF('Reported Performance Table'!G1258="Premium","Premium_Outdoor_CCT","Outdoor_CCT")),
    IF('Reported Performance Table'!G1258="Premium","Premium_CCT","Reported_CCT"))))</f>
        <v/>
      </c>
      <c r="K1258" t="str">
        <f>IF('Reported Performance Table'!E1258="","",IF(J1258="LUNA_CCT",VLOOKUP('Reported Performance Table'!E1258,'Master List'!$B$45:$E$143,4,FALSE),"Reported_BUG"))</f>
        <v/>
      </c>
      <c r="L1258" t="str">
        <f>IF('Reported Performance Table'!E1258="","",IF(AND('Reported Performance Table'!$F1258="Yes",OR('Reported Performance Table'!$E1258='Master List'!$B$45,'Reported Performance Table'!$E1258='Master List'!$B$46,'Reported Performance Table'!$E1258='Master List'!$B$47,'Reported Performance Table'!$E1258='Master List'!$B$49,'Reported Performance Table'!$E1258='Master List'!$B$51,'Reported Performance Table'!$E1258='Master List'!$B$115,'Reported Performance Table'!$E1258='Master List'!$B$118,'Reported Performance Table'!$E1258='Master List'!$B$142)),"LUNA_Dimming","Dimming_Capability_and_Range"))</f>
        <v/>
      </c>
      <c r="M1258" s="100" t="e">
        <f>'Reported Performance Table'!#REF!</f>
        <v>#REF!</v>
      </c>
      <c r="N1258" s="100" t="e">
        <f>'Reported Performance Table'!#REF!</f>
        <v>#REF!</v>
      </c>
      <c r="O1258" s="100" t="e">
        <f>'Reported Performance Table'!#REF!</f>
        <v>#REF!</v>
      </c>
      <c r="P1258" t="str">
        <f t="shared" si="39"/>
        <v>No</v>
      </c>
    </row>
    <row r="1259" spans="1:16" x14ac:dyDescent="0.25">
      <c r="A1259" s="54">
        <v>1266</v>
      </c>
      <c r="B1259" s="55"/>
      <c r="D1259" s="21" t="e">
        <f>VLOOKUP('Reported Performance Table'!D1259,'Master List'!$B$22:$C$41,2,FALSE)</f>
        <v>#N/A</v>
      </c>
      <c r="E1259" t="e">
        <f>VLOOKUP('Reported Performance Table'!E1259,'Master List'!$B$45:$C$143,2,FALSE)</f>
        <v>#N/A</v>
      </c>
      <c r="F1259" t="e">
        <f>VLOOKUP('Reported Performance Table'!D1259,'Master List'!$B$22:$D$42,3,FALSE)</f>
        <v>#N/A</v>
      </c>
      <c r="G1259" s="92" t="e">
        <f>VLOOKUP('Reported Performance Table'!C1259,'Master List'!$B$11:$D$19,3,FALSE)</f>
        <v>#N/A</v>
      </c>
      <c r="H1259" t="e">
        <f t="shared" si="38"/>
        <v>#N/A</v>
      </c>
      <c r="I1259" t="e">
        <f>IF(VLOOKUP('Reported Performance Table'!E1259,'Master List'!$B$45:$D$143,3,FALSE)="","No",VLOOKUP('Reported Performance Table'!E1259,'Master List'!$B$45:$D$143,3,FALSE))</f>
        <v>#N/A</v>
      </c>
      <c r="J1259" s="164" t="str">
        <f>IF('Reported Performance Table'!E1259="","",
  IF('Reported Performance Table'!F1259="Yes",
   IF('Reported Performance Table'!G1259="Premium","Premium_LUNA_CCT","LUNA_CCT"),
   IF('Reported Performance Table'!C1259="Outdoor Luminaires",
    IF(OR('Reported Performance Table'!E1259="Fuel Pump Canopy Luminaires",'Reported Performance Table'!E1259="Sports Lighting"),
     IF('Reported Performance Table'!G1259="Premium","Premium_Sports_and_Fuel_Pump_CCT", "Sports_and_Fuel_Pump_CCT"),
     IF('Reported Performance Table'!G1259="Premium","Premium_Outdoor_CCT","Outdoor_CCT")),
    IF('Reported Performance Table'!G1259="Premium","Premium_CCT","Reported_CCT"))))</f>
        <v/>
      </c>
      <c r="K1259" t="str">
        <f>IF('Reported Performance Table'!E1259="","",IF(J1259="LUNA_CCT",VLOOKUP('Reported Performance Table'!E1259,'Master List'!$B$45:$E$143,4,FALSE),"Reported_BUG"))</f>
        <v/>
      </c>
      <c r="L1259" t="str">
        <f>IF('Reported Performance Table'!E1259="","",IF(AND('Reported Performance Table'!$F1259="Yes",OR('Reported Performance Table'!$E1259='Master List'!$B$45,'Reported Performance Table'!$E1259='Master List'!$B$46,'Reported Performance Table'!$E1259='Master List'!$B$47,'Reported Performance Table'!$E1259='Master List'!$B$49,'Reported Performance Table'!$E1259='Master List'!$B$51,'Reported Performance Table'!$E1259='Master List'!$B$115,'Reported Performance Table'!$E1259='Master List'!$B$118,'Reported Performance Table'!$E1259='Master List'!$B$142)),"LUNA_Dimming","Dimming_Capability_and_Range"))</f>
        <v/>
      </c>
      <c r="M1259" s="100" t="e">
        <f>'Reported Performance Table'!#REF!</f>
        <v>#REF!</v>
      </c>
      <c r="N1259" s="100" t="e">
        <f>'Reported Performance Table'!#REF!</f>
        <v>#REF!</v>
      </c>
      <c r="O1259" s="100" t="e">
        <f>'Reported Performance Table'!#REF!</f>
        <v>#REF!</v>
      </c>
      <c r="P1259" t="str">
        <f t="shared" si="39"/>
        <v>No</v>
      </c>
    </row>
    <row r="1260" spans="1:16" x14ac:dyDescent="0.25">
      <c r="A1260" s="54">
        <v>1267</v>
      </c>
      <c r="B1260" s="55"/>
      <c r="D1260" s="21" t="e">
        <f>VLOOKUP('Reported Performance Table'!D1260,'Master List'!$B$22:$C$41,2,FALSE)</f>
        <v>#N/A</v>
      </c>
      <c r="E1260" t="e">
        <f>VLOOKUP('Reported Performance Table'!E1260,'Master List'!$B$45:$C$143,2,FALSE)</f>
        <v>#N/A</v>
      </c>
      <c r="F1260" t="e">
        <f>VLOOKUP('Reported Performance Table'!D1260,'Master List'!$B$22:$D$42,3,FALSE)</f>
        <v>#N/A</v>
      </c>
      <c r="G1260" s="92" t="e">
        <f>VLOOKUP('Reported Performance Table'!C1260,'Master List'!$B$11:$D$19,3,FALSE)</f>
        <v>#N/A</v>
      </c>
      <c r="H1260" t="e">
        <f t="shared" si="38"/>
        <v>#N/A</v>
      </c>
      <c r="I1260" t="e">
        <f>IF(VLOOKUP('Reported Performance Table'!E1260,'Master List'!$B$45:$D$143,3,FALSE)="","No",VLOOKUP('Reported Performance Table'!E1260,'Master List'!$B$45:$D$143,3,FALSE))</f>
        <v>#N/A</v>
      </c>
      <c r="J1260" s="164" t="str">
        <f>IF('Reported Performance Table'!E1260="","",
  IF('Reported Performance Table'!F1260="Yes",
   IF('Reported Performance Table'!G1260="Premium","Premium_LUNA_CCT","LUNA_CCT"),
   IF('Reported Performance Table'!C1260="Outdoor Luminaires",
    IF(OR('Reported Performance Table'!E1260="Fuel Pump Canopy Luminaires",'Reported Performance Table'!E1260="Sports Lighting"),
     IF('Reported Performance Table'!G1260="Premium","Premium_Sports_and_Fuel_Pump_CCT", "Sports_and_Fuel_Pump_CCT"),
     IF('Reported Performance Table'!G1260="Premium","Premium_Outdoor_CCT","Outdoor_CCT")),
    IF('Reported Performance Table'!G1260="Premium","Premium_CCT","Reported_CCT"))))</f>
        <v/>
      </c>
      <c r="K1260" t="str">
        <f>IF('Reported Performance Table'!E1260="","",IF(J1260="LUNA_CCT",VLOOKUP('Reported Performance Table'!E1260,'Master List'!$B$45:$E$143,4,FALSE),"Reported_BUG"))</f>
        <v/>
      </c>
      <c r="L1260" t="str">
        <f>IF('Reported Performance Table'!E1260="","",IF(AND('Reported Performance Table'!$F1260="Yes",OR('Reported Performance Table'!$E1260='Master List'!$B$45,'Reported Performance Table'!$E1260='Master List'!$B$46,'Reported Performance Table'!$E1260='Master List'!$B$47,'Reported Performance Table'!$E1260='Master List'!$B$49,'Reported Performance Table'!$E1260='Master List'!$B$51,'Reported Performance Table'!$E1260='Master List'!$B$115,'Reported Performance Table'!$E1260='Master List'!$B$118,'Reported Performance Table'!$E1260='Master List'!$B$142)),"LUNA_Dimming","Dimming_Capability_and_Range"))</f>
        <v/>
      </c>
      <c r="M1260" s="100" t="e">
        <f>'Reported Performance Table'!#REF!</f>
        <v>#REF!</v>
      </c>
      <c r="N1260" s="100" t="e">
        <f>'Reported Performance Table'!#REF!</f>
        <v>#REF!</v>
      </c>
      <c r="O1260" s="100" t="e">
        <f>'Reported Performance Table'!#REF!</f>
        <v>#REF!</v>
      </c>
      <c r="P1260" t="str">
        <f t="shared" si="39"/>
        <v>No</v>
      </c>
    </row>
    <row r="1261" spans="1:16" x14ac:dyDescent="0.25">
      <c r="A1261" s="54">
        <v>1268</v>
      </c>
      <c r="B1261" s="55"/>
      <c r="D1261" s="21" t="e">
        <f>VLOOKUP('Reported Performance Table'!D1261,'Master List'!$B$22:$C$41,2,FALSE)</f>
        <v>#N/A</v>
      </c>
      <c r="E1261" t="e">
        <f>VLOOKUP('Reported Performance Table'!E1261,'Master List'!$B$45:$C$143,2,FALSE)</f>
        <v>#N/A</v>
      </c>
      <c r="F1261" t="e">
        <f>VLOOKUP('Reported Performance Table'!D1261,'Master List'!$B$22:$D$42,3,FALSE)</f>
        <v>#N/A</v>
      </c>
      <c r="G1261" s="92" t="e">
        <f>VLOOKUP('Reported Performance Table'!C1261,'Master List'!$B$11:$D$19,3,FALSE)</f>
        <v>#N/A</v>
      </c>
      <c r="H1261" t="e">
        <f t="shared" si="38"/>
        <v>#N/A</v>
      </c>
      <c r="I1261" t="e">
        <f>IF(VLOOKUP('Reported Performance Table'!E1261,'Master List'!$B$45:$D$143,3,FALSE)="","No",VLOOKUP('Reported Performance Table'!E1261,'Master List'!$B$45:$D$143,3,FALSE))</f>
        <v>#N/A</v>
      </c>
      <c r="J1261" s="164" t="str">
        <f>IF('Reported Performance Table'!E1261="","",
  IF('Reported Performance Table'!F1261="Yes",
   IF('Reported Performance Table'!G1261="Premium","Premium_LUNA_CCT","LUNA_CCT"),
   IF('Reported Performance Table'!C1261="Outdoor Luminaires",
    IF(OR('Reported Performance Table'!E1261="Fuel Pump Canopy Luminaires",'Reported Performance Table'!E1261="Sports Lighting"),
     IF('Reported Performance Table'!G1261="Premium","Premium_Sports_and_Fuel_Pump_CCT", "Sports_and_Fuel_Pump_CCT"),
     IF('Reported Performance Table'!G1261="Premium","Premium_Outdoor_CCT","Outdoor_CCT")),
    IF('Reported Performance Table'!G1261="Premium","Premium_CCT","Reported_CCT"))))</f>
        <v/>
      </c>
      <c r="K1261" t="str">
        <f>IF('Reported Performance Table'!E1261="","",IF(J1261="LUNA_CCT",VLOOKUP('Reported Performance Table'!E1261,'Master List'!$B$45:$E$143,4,FALSE),"Reported_BUG"))</f>
        <v/>
      </c>
      <c r="L1261" t="str">
        <f>IF('Reported Performance Table'!E1261="","",IF(AND('Reported Performance Table'!$F1261="Yes",OR('Reported Performance Table'!$E1261='Master List'!$B$45,'Reported Performance Table'!$E1261='Master List'!$B$46,'Reported Performance Table'!$E1261='Master List'!$B$47,'Reported Performance Table'!$E1261='Master List'!$B$49,'Reported Performance Table'!$E1261='Master List'!$B$51,'Reported Performance Table'!$E1261='Master List'!$B$115,'Reported Performance Table'!$E1261='Master List'!$B$118,'Reported Performance Table'!$E1261='Master List'!$B$142)),"LUNA_Dimming","Dimming_Capability_and_Range"))</f>
        <v/>
      </c>
      <c r="M1261" s="100" t="e">
        <f>'Reported Performance Table'!#REF!</f>
        <v>#REF!</v>
      </c>
      <c r="N1261" s="100" t="e">
        <f>'Reported Performance Table'!#REF!</f>
        <v>#REF!</v>
      </c>
      <c r="O1261" s="100" t="e">
        <f>'Reported Performance Table'!#REF!</f>
        <v>#REF!</v>
      </c>
      <c r="P1261" t="str">
        <f t="shared" si="39"/>
        <v>No</v>
      </c>
    </row>
    <row r="1262" spans="1:16" x14ac:dyDescent="0.25">
      <c r="A1262" s="54">
        <v>1269</v>
      </c>
      <c r="B1262" s="55"/>
      <c r="D1262" s="21" t="e">
        <f>VLOOKUP('Reported Performance Table'!D1262,'Master List'!$B$22:$C$41,2,FALSE)</f>
        <v>#N/A</v>
      </c>
      <c r="E1262" t="e">
        <f>VLOOKUP('Reported Performance Table'!E1262,'Master List'!$B$45:$C$143,2,FALSE)</f>
        <v>#N/A</v>
      </c>
      <c r="F1262" t="e">
        <f>VLOOKUP('Reported Performance Table'!D1262,'Master List'!$B$22:$D$42,3,FALSE)</f>
        <v>#N/A</v>
      </c>
      <c r="G1262" s="92" t="e">
        <f>VLOOKUP('Reported Performance Table'!C1262,'Master List'!$B$11:$D$19,3,FALSE)</f>
        <v>#N/A</v>
      </c>
      <c r="H1262" t="e">
        <f t="shared" si="38"/>
        <v>#N/A</v>
      </c>
      <c r="I1262" t="e">
        <f>IF(VLOOKUP('Reported Performance Table'!E1262,'Master List'!$B$45:$D$143,3,FALSE)="","No",VLOOKUP('Reported Performance Table'!E1262,'Master List'!$B$45:$D$143,3,FALSE))</f>
        <v>#N/A</v>
      </c>
      <c r="J1262" s="164" t="str">
        <f>IF('Reported Performance Table'!E1262="","",
  IF('Reported Performance Table'!F1262="Yes",
   IF('Reported Performance Table'!G1262="Premium","Premium_LUNA_CCT","LUNA_CCT"),
   IF('Reported Performance Table'!C1262="Outdoor Luminaires",
    IF(OR('Reported Performance Table'!E1262="Fuel Pump Canopy Luminaires",'Reported Performance Table'!E1262="Sports Lighting"),
     IF('Reported Performance Table'!G1262="Premium","Premium_Sports_and_Fuel_Pump_CCT", "Sports_and_Fuel_Pump_CCT"),
     IF('Reported Performance Table'!G1262="Premium","Premium_Outdoor_CCT","Outdoor_CCT")),
    IF('Reported Performance Table'!G1262="Premium","Premium_CCT","Reported_CCT"))))</f>
        <v/>
      </c>
      <c r="K1262" t="str">
        <f>IF('Reported Performance Table'!E1262="","",IF(J1262="LUNA_CCT",VLOOKUP('Reported Performance Table'!E1262,'Master List'!$B$45:$E$143,4,FALSE),"Reported_BUG"))</f>
        <v/>
      </c>
      <c r="L1262" t="str">
        <f>IF('Reported Performance Table'!E1262="","",IF(AND('Reported Performance Table'!$F1262="Yes",OR('Reported Performance Table'!$E1262='Master List'!$B$45,'Reported Performance Table'!$E1262='Master List'!$B$46,'Reported Performance Table'!$E1262='Master List'!$B$47,'Reported Performance Table'!$E1262='Master List'!$B$49,'Reported Performance Table'!$E1262='Master List'!$B$51,'Reported Performance Table'!$E1262='Master List'!$B$115,'Reported Performance Table'!$E1262='Master List'!$B$118,'Reported Performance Table'!$E1262='Master List'!$B$142)),"LUNA_Dimming","Dimming_Capability_and_Range"))</f>
        <v/>
      </c>
      <c r="M1262" s="100" t="e">
        <f>'Reported Performance Table'!#REF!</f>
        <v>#REF!</v>
      </c>
      <c r="N1262" s="100" t="e">
        <f>'Reported Performance Table'!#REF!</f>
        <v>#REF!</v>
      </c>
      <c r="O1262" s="100" t="e">
        <f>'Reported Performance Table'!#REF!</f>
        <v>#REF!</v>
      </c>
      <c r="P1262" t="str">
        <f t="shared" si="39"/>
        <v>No</v>
      </c>
    </row>
    <row r="1263" spans="1:16" x14ac:dyDescent="0.25">
      <c r="A1263" s="54">
        <v>1270</v>
      </c>
      <c r="B1263" s="55"/>
      <c r="D1263" s="21" t="e">
        <f>VLOOKUP('Reported Performance Table'!D1263,'Master List'!$B$22:$C$41,2,FALSE)</f>
        <v>#N/A</v>
      </c>
      <c r="E1263" t="e">
        <f>VLOOKUP('Reported Performance Table'!E1263,'Master List'!$B$45:$C$143,2,FALSE)</f>
        <v>#N/A</v>
      </c>
      <c r="F1263" t="e">
        <f>VLOOKUP('Reported Performance Table'!D1263,'Master List'!$B$22:$D$42,3,FALSE)</f>
        <v>#N/A</v>
      </c>
      <c r="G1263" s="92" t="e">
        <f>VLOOKUP('Reported Performance Table'!C1263,'Master List'!$B$11:$D$19,3,FALSE)</f>
        <v>#N/A</v>
      </c>
      <c r="H1263" t="e">
        <f t="shared" si="38"/>
        <v>#N/A</v>
      </c>
      <c r="I1263" t="e">
        <f>IF(VLOOKUP('Reported Performance Table'!E1263,'Master List'!$B$45:$D$143,3,FALSE)="","No",VLOOKUP('Reported Performance Table'!E1263,'Master List'!$B$45:$D$143,3,FALSE))</f>
        <v>#N/A</v>
      </c>
      <c r="J1263" s="164" t="str">
        <f>IF('Reported Performance Table'!E1263="","",
  IF('Reported Performance Table'!F1263="Yes",
   IF('Reported Performance Table'!G1263="Premium","Premium_LUNA_CCT","LUNA_CCT"),
   IF('Reported Performance Table'!C1263="Outdoor Luminaires",
    IF(OR('Reported Performance Table'!E1263="Fuel Pump Canopy Luminaires",'Reported Performance Table'!E1263="Sports Lighting"),
     IF('Reported Performance Table'!G1263="Premium","Premium_Sports_and_Fuel_Pump_CCT", "Sports_and_Fuel_Pump_CCT"),
     IF('Reported Performance Table'!G1263="Premium","Premium_Outdoor_CCT","Outdoor_CCT")),
    IF('Reported Performance Table'!G1263="Premium","Premium_CCT","Reported_CCT"))))</f>
        <v/>
      </c>
      <c r="K1263" t="str">
        <f>IF('Reported Performance Table'!E1263="","",IF(J1263="LUNA_CCT",VLOOKUP('Reported Performance Table'!E1263,'Master List'!$B$45:$E$143,4,FALSE),"Reported_BUG"))</f>
        <v/>
      </c>
      <c r="L1263" t="str">
        <f>IF('Reported Performance Table'!E1263="","",IF(AND('Reported Performance Table'!$F1263="Yes",OR('Reported Performance Table'!$E1263='Master List'!$B$45,'Reported Performance Table'!$E1263='Master List'!$B$46,'Reported Performance Table'!$E1263='Master List'!$B$47,'Reported Performance Table'!$E1263='Master List'!$B$49,'Reported Performance Table'!$E1263='Master List'!$B$51,'Reported Performance Table'!$E1263='Master List'!$B$115,'Reported Performance Table'!$E1263='Master List'!$B$118,'Reported Performance Table'!$E1263='Master List'!$B$142)),"LUNA_Dimming","Dimming_Capability_and_Range"))</f>
        <v/>
      </c>
      <c r="M1263" s="100" t="e">
        <f>'Reported Performance Table'!#REF!</f>
        <v>#REF!</v>
      </c>
      <c r="N1263" s="100" t="e">
        <f>'Reported Performance Table'!#REF!</f>
        <v>#REF!</v>
      </c>
      <c r="O1263" s="100" t="e">
        <f>'Reported Performance Table'!#REF!</f>
        <v>#REF!</v>
      </c>
      <c r="P1263" t="str">
        <f t="shared" si="39"/>
        <v>No</v>
      </c>
    </row>
    <row r="1264" spans="1:16" x14ac:dyDescent="0.25">
      <c r="A1264" s="54">
        <v>1271</v>
      </c>
      <c r="B1264" s="55"/>
      <c r="D1264" s="21" t="e">
        <f>VLOOKUP('Reported Performance Table'!D1264,'Master List'!$B$22:$C$41,2,FALSE)</f>
        <v>#N/A</v>
      </c>
      <c r="E1264" t="e">
        <f>VLOOKUP('Reported Performance Table'!E1264,'Master List'!$B$45:$C$143,2,FALSE)</f>
        <v>#N/A</v>
      </c>
      <c r="F1264" t="e">
        <f>VLOOKUP('Reported Performance Table'!D1264,'Master List'!$B$22:$D$42,3,FALSE)</f>
        <v>#N/A</v>
      </c>
      <c r="G1264" s="92" t="e">
        <f>VLOOKUP('Reported Performance Table'!C1264,'Master List'!$B$11:$D$19,3,FALSE)</f>
        <v>#N/A</v>
      </c>
      <c r="H1264" t="e">
        <f t="shared" si="38"/>
        <v>#N/A</v>
      </c>
      <c r="I1264" t="e">
        <f>IF(VLOOKUP('Reported Performance Table'!E1264,'Master List'!$B$45:$D$143,3,FALSE)="","No",VLOOKUP('Reported Performance Table'!E1264,'Master List'!$B$45:$D$143,3,FALSE))</f>
        <v>#N/A</v>
      </c>
      <c r="J1264" s="164" t="str">
        <f>IF('Reported Performance Table'!E1264="","",
  IF('Reported Performance Table'!F1264="Yes",
   IF('Reported Performance Table'!G1264="Premium","Premium_LUNA_CCT","LUNA_CCT"),
   IF('Reported Performance Table'!C1264="Outdoor Luminaires",
    IF(OR('Reported Performance Table'!E1264="Fuel Pump Canopy Luminaires",'Reported Performance Table'!E1264="Sports Lighting"),
     IF('Reported Performance Table'!G1264="Premium","Premium_Sports_and_Fuel_Pump_CCT", "Sports_and_Fuel_Pump_CCT"),
     IF('Reported Performance Table'!G1264="Premium","Premium_Outdoor_CCT","Outdoor_CCT")),
    IF('Reported Performance Table'!G1264="Premium","Premium_CCT","Reported_CCT"))))</f>
        <v/>
      </c>
      <c r="K1264" t="str">
        <f>IF('Reported Performance Table'!E1264="","",IF(J1264="LUNA_CCT",VLOOKUP('Reported Performance Table'!E1264,'Master List'!$B$45:$E$143,4,FALSE),"Reported_BUG"))</f>
        <v/>
      </c>
      <c r="L1264" t="str">
        <f>IF('Reported Performance Table'!E1264="","",IF(AND('Reported Performance Table'!$F1264="Yes",OR('Reported Performance Table'!$E1264='Master List'!$B$45,'Reported Performance Table'!$E1264='Master List'!$B$46,'Reported Performance Table'!$E1264='Master List'!$B$47,'Reported Performance Table'!$E1264='Master List'!$B$49,'Reported Performance Table'!$E1264='Master List'!$B$51,'Reported Performance Table'!$E1264='Master List'!$B$115,'Reported Performance Table'!$E1264='Master List'!$B$118,'Reported Performance Table'!$E1264='Master List'!$B$142)),"LUNA_Dimming","Dimming_Capability_and_Range"))</f>
        <v/>
      </c>
      <c r="M1264" s="100" t="e">
        <f>'Reported Performance Table'!#REF!</f>
        <v>#REF!</v>
      </c>
      <c r="N1264" s="100" t="e">
        <f>'Reported Performance Table'!#REF!</f>
        <v>#REF!</v>
      </c>
      <c r="O1264" s="100" t="e">
        <f>'Reported Performance Table'!#REF!</f>
        <v>#REF!</v>
      </c>
      <c r="P1264" t="str">
        <f t="shared" si="39"/>
        <v>No</v>
      </c>
    </row>
    <row r="1265" spans="1:16" x14ac:dyDescent="0.25">
      <c r="A1265" s="54">
        <v>1272</v>
      </c>
      <c r="B1265" s="55"/>
      <c r="D1265" s="21" t="e">
        <f>VLOOKUP('Reported Performance Table'!D1265,'Master List'!$B$22:$C$41,2,FALSE)</f>
        <v>#N/A</v>
      </c>
      <c r="E1265" t="e">
        <f>VLOOKUP('Reported Performance Table'!E1265,'Master List'!$B$45:$C$143,2,FALSE)</f>
        <v>#N/A</v>
      </c>
      <c r="F1265" t="e">
        <f>VLOOKUP('Reported Performance Table'!D1265,'Master List'!$B$22:$D$42,3,FALSE)</f>
        <v>#N/A</v>
      </c>
      <c r="G1265" s="92" t="e">
        <f>VLOOKUP('Reported Performance Table'!C1265,'Master List'!$B$11:$D$19,3,FALSE)</f>
        <v>#N/A</v>
      </c>
      <c r="H1265" t="e">
        <f t="shared" si="38"/>
        <v>#N/A</v>
      </c>
      <c r="I1265" t="e">
        <f>IF(VLOOKUP('Reported Performance Table'!E1265,'Master List'!$B$45:$D$143,3,FALSE)="","No",VLOOKUP('Reported Performance Table'!E1265,'Master List'!$B$45:$D$143,3,FALSE))</f>
        <v>#N/A</v>
      </c>
      <c r="J1265" s="164" t="str">
        <f>IF('Reported Performance Table'!E1265="","",
  IF('Reported Performance Table'!F1265="Yes",
   IF('Reported Performance Table'!G1265="Premium","Premium_LUNA_CCT","LUNA_CCT"),
   IF('Reported Performance Table'!C1265="Outdoor Luminaires",
    IF(OR('Reported Performance Table'!E1265="Fuel Pump Canopy Luminaires",'Reported Performance Table'!E1265="Sports Lighting"),
     IF('Reported Performance Table'!G1265="Premium","Premium_Sports_and_Fuel_Pump_CCT", "Sports_and_Fuel_Pump_CCT"),
     IF('Reported Performance Table'!G1265="Premium","Premium_Outdoor_CCT","Outdoor_CCT")),
    IF('Reported Performance Table'!G1265="Premium","Premium_CCT","Reported_CCT"))))</f>
        <v/>
      </c>
      <c r="K1265" t="str">
        <f>IF('Reported Performance Table'!E1265="","",IF(J1265="LUNA_CCT",VLOOKUP('Reported Performance Table'!E1265,'Master List'!$B$45:$E$143,4,FALSE),"Reported_BUG"))</f>
        <v/>
      </c>
      <c r="L1265" t="str">
        <f>IF('Reported Performance Table'!E1265="","",IF(AND('Reported Performance Table'!$F1265="Yes",OR('Reported Performance Table'!$E1265='Master List'!$B$45,'Reported Performance Table'!$E1265='Master List'!$B$46,'Reported Performance Table'!$E1265='Master List'!$B$47,'Reported Performance Table'!$E1265='Master List'!$B$49,'Reported Performance Table'!$E1265='Master List'!$B$51,'Reported Performance Table'!$E1265='Master List'!$B$115,'Reported Performance Table'!$E1265='Master List'!$B$118,'Reported Performance Table'!$E1265='Master List'!$B$142)),"LUNA_Dimming","Dimming_Capability_and_Range"))</f>
        <v/>
      </c>
      <c r="M1265" s="100" t="e">
        <f>'Reported Performance Table'!#REF!</f>
        <v>#REF!</v>
      </c>
      <c r="N1265" s="100" t="e">
        <f>'Reported Performance Table'!#REF!</f>
        <v>#REF!</v>
      </c>
      <c r="O1265" s="100" t="e">
        <f>'Reported Performance Table'!#REF!</f>
        <v>#REF!</v>
      </c>
      <c r="P1265" t="str">
        <f t="shared" si="39"/>
        <v>No</v>
      </c>
    </row>
    <row r="1266" spans="1:16" x14ac:dyDescent="0.25">
      <c r="A1266" s="54">
        <v>1273</v>
      </c>
      <c r="B1266" s="55"/>
      <c r="D1266" s="21" t="e">
        <f>VLOOKUP('Reported Performance Table'!D1266,'Master List'!$B$22:$C$41,2,FALSE)</f>
        <v>#N/A</v>
      </c>
      <c r="E1266" t="e">
        <f>VLOOKUP('Reported Performance Table'!E1266,'Master List'!$B$45:$C$143,2,FALSE)</f>
        <v>#N/A</v>
      </c>
      <c r="F1266" t="e">
        <f>VLOOKUP('Reported Performance Table'!D1266,'Master List'!$B$22:$D$42,3,FALSE)</f>
        <v>#N/A</v>
      </c>
      <c r="G1266" s="92" t="e">
        <f>VLOOKUP('Reported Performance Table'!C1266,'Master List'!$B$11:$D$19,3,FALSE)</f>
        <v>#N/A</v>
      </c>
      <c r="H1266" t="e">
        <f t="shared" si="38"/>
        <v>#N/A</v>
      </c>
      <c r="I1266" t="e">
        <f>IF(VLOOKUP('Reported Performance Table'!E1266,'Master List'!$B$45:$D$143,3,FALSE)="","No",VLOOKUP('Reported Performance Table'!E1266,'Master List'!$B$45:$D$143,3,FALSE))</f>
        <v>#N/A</v>
      </c>
      <c r="J1266" s="164" t="str">
        <f>IF('Reported Performance Table'!E1266="","",
  IF('Reported Performance Table'!F1266="Yes",
   IF('Reported Performance Table'!G1266="Premium","Premium_LUNA_CCT","LUNA_CCT"),
   IF('Reported Performance Table'!C1266="Outdoor Luminaires",
    IF(OR('Reported Performance Table'!E1266="Fuel Pump Canopy Luminaires",'Reported Performance Table'!E1266="Sports Lighting"),
     IF('Reported Performance Table'!G1266="Premium","Premium_Sports_and_Fuel_Pump_CCT", "Sports_and_Fuel_Pump_CCT"),
     IF('Reported Performance Table'!G1266="Premium","Premium_Outdoor_CCT","Outdoor_CCT")),
    IF('Reported Performance Table'!G1266="Premium","Premium_CCT","Reported_CCT"))))</f>
        <v/>
      </c>
      <c r="K1266" t="str">
        <f>IF('Reported Performance Table'!E1266="","",IF(J1266="LUNA_CCT",VLOOKUP('Reported Performance Table'!E1266,'Master List'!$B$45:$E$143,4,FALSE),"Reported_BUG"))</f>
        <v/>
      </c>
      <c r="L1266" t="str">
        <f>IF('Reported Performance Table'!E1266="","",IF(AND('Reported Performance Table'!$F1266="Yes",OR('Reported Performance Table'!$E1266='Master List'!$B$45,'Reported Performance Table'!$E1266='Master List'!$B$46,'Reported Performance Table'!$E1266='Master List'!$B$47,'Reported Performance Table'!$E1266='Master List'!$B$49,'Reported Performance Table'!$E1266='Master List'!$B$51,'Reported Performance Table'!$E1266='Master List'!$B$115,'Reported Performance Table'!$E1266='Master List'!$B$118,'Reported Performance Table'!$E1266='Master List'!$B$142)),"LUNA_Dimming","Dimming_Capability_and_Range"))</f>
        <v/>
      </c>
      <c r="M1266" s="100" t="e">
        <f>'Reported Performance Table'!#REF!</f>
        <v>#REF!</v>
      </c>
      <c r="N1266" s="100" t="e">
        <f>'Reported Performance Table'!#REF!</f>
        <v>#REF!</v>
      </c>
      <c r="O1266" s="100" t="e">
        <f>'Reported Performance Table'!#REF!</f>
        <v>#REF!</v>
      </c>
      <c r="P1266" t="str">
        <f t="shared" si="39"/>
        <v>No</v>
      </c>
    </row>
    <row r="1267" spans="1:16" x14ac:dyDescent="0.25">
      <c r="A1267" s="54">
        <v>1274</v>
      </c>
      <c r="B1267" s="55"/>
      <c r="D1267" s="21" t="e">
        <f>VLOOKUP('Reported Performance Table'!D1267,'Master List'!$B$22:$C$41,2,FALSE)</f>
        <v>#N/A</v>
      </c>
      <c r="E1267" t="e">
        <f>VLOOKUP('Reported Performance Table'!E1267,'Master List'!$B$45:$C$143,2,FALSE)</f>
        <v>#N/A</v>
      </c>
      <c r="F1267" t="e">
        <f>VLOOKUP('Reported Performance Table'!D1267,'Master List'!$B$22:$D$42,3,FALSE)</f>
        <v>#N/A</v>
      </c>
      <c r="G1267" s="92" t="e">
        <f>VLOOKUP('Reported Performance Table'!C1267,'Master List'!$B$11:$D$19,3,FALSE)</f>
        <v>#N/A</v>
      </c>
      <c r="H1267" t="e">
        <f t="shared" si="38"/>
        <v>#N/A</v>
      </c>
      <c r="I1267" t="e">
        <f>IF(VLOOKUP('Reported Performance Table'!E1267,'Master List'!$B$45:$D$143,3,FALSE)="","No",VLOOKUP('Reported Performance Table'!E1267,'Master List'!$B$45:$D$143,3,FALSE))</f>
        <v>#N/A</v>
      </c>
      <c r="J1267" s="164" t="str">
        <f>IF('Reported Performance Table'!E1267="","",
  IF('Reported Performance Table'!F1267="Yes",
   IF('Reported Performance Table'!G1267="Premium","Premium_LUNA_CCT","LUNA_CCT"),
   IF('Reported Performance Table'!C1267="Outdoor Luminaires",
    IF(OR('Reported Performance Table'!E1267="Fuel Pump Canopy Luminaires",'Reported Performance Table'!E1267="Sports Lighting"),
     IF('Reported Performance Table'!G1267="Premium","Premium_Sports_and_Fuel_Pump_CCT", "Sports_and_Fuel_Pump_CCT"),
     IF('Reported Performance Table'!G1267="Premium","Premium_Outdoor_CCT","Outdoor_CCT")),
    IF('Reported Performance Table'!G1267="Premium","Premium_CCT","Reported_CCT"))))</f>
        <v/>
      </c>
      <c r="K1267" t="str">
        <f>IF('Reported Performance Table'!E1267="","",IF(J1267="LUNA_CCT",VLOOKUP('Reported Performance Table'!E1267,'Master List'!$B$45:$E$143,4,FALSE),"Reported_BUG"))</f>
        <v/>
      </c>
      <c r="L1267" t="str">
        <f>IF('Reported Performance Table'!E1267="","",IF(AND('Reported Performance Table'!$F1267="Yes",OR('Reported Performance Table'!$E1267='Master List'!$B$45,'Reported Performance Table'!$E1267='Master List'!$B$46,'Reported Performance Table'!$E1267='Master List'!$B$47,'Reported Performance Table'!$E1267='Master List'!$B$49,'Reported Performance Table'!$E1267='Master List'!$B$51,'Reported Performance Table'!$E1267='Master List'!$B$115,'Reported Performance Table'!$E1267='Master List'!$B$118,'Reported Performance Table'!$E1267='Master List'!$B$142)),"LUNA_Dimming","Dimming_Capability_and_Range"))</f>
        <v/>
      </c>
      <c r="M1267" s="100" t="e">
        <f>'Reported Performance Table'!#REF!</f>
        <v>#REF!</v>
      </c>
      <c r="N1267" s="100" t="e">
        <f>'Reported Performance Table'!#REF!</f>
        <v>#REF!</v>
      </c>
      <c r="O1267" s="100" t="e">
        <f>'Reported Performance Table'!#REF!</f>
        <v>#REF!</v>
      </c>
      <c r="P1267" t="str">
        <f t="shared" si="39"/>
        <v>No</v>
      </c>
    </row>
    <row r="1268" spans="1:16" x14ac:dyDescent="0.25">
      <c r="A1268" s="54">
        <v>1275</v>
      </c>
      <c r="B1268" s="55"/>
      <c r="D1268" s="21" t="e">
        <f>VLOOKUP('Reported Performance Table'!D1268,'Master List'!$B$22:$C$41,2,FALSE)</f>
        <v>#N/A</v>
      </c>
      <c r="E1268" t="e">
        <f>VLOOKUP('Reported Performance Table'!E1268,'Master List'!$B$45:$C$143,2,FALSE)</f>
        <v>#N/A</v>
      </c>
      <c r="F1268" t="e">
        <f>VLOOKUP('Reported Performance Table'!D1268,'Master List'!$B$22:$D$42,3,FALSE)</f>
        <v>#N/A</v>
      </c>
      <c r="G1268" s="92" t="e">
        <f>VLOOKUP('Reported Performance Table'!C1268,'Master List'!$B$11:$D$19,3,FALSE)</f>
        <v>#N/A</v>
      </c>
      <c r="H1268" t="e">
        <f t="shared" si="38"/>
        <v>#N/A</v>
      </c>
      <c r="I1268" t="e">
        <f>IF(VLOOKUP('Reported Performance Table'!E1268,'Master List'!$B$45:$D$143,3,FALSE)="","No",VLOOKUP('Reported Performance Table'!E1268,'Master List'!$B$45:$D$143,3,FALSE))</f>
        <v>#N/A</v>
      </c>
      <c r="J1268" s="164" t="str">
        <f>IF('Reported Performance Table'!E1268="","",
  IF('Reported Performance Table'!F1268="Yes",
   IF('Reported Performance Table'!G1268="Premium","Premium_LUNA_CCT","LUNA_CCT"),
   IF('Reported Performance Table'!C1268="Outdoor Luminaires",
    IF(OR('Reported Performance Table'!E1268="Fuel Pump Canopy Luminaires",'Reported Performance Table'!E1268="Sports Lighting"),
     IF('Reported Performance Table'!G1268="Premium","Premium_Sports_and_Fuel_Pump_CCT", "Sports_and_Fuel_Pump_CCT"),
     IF('Reported Performance Table'!G1268="Premium","Premium_Outdoor_CCT","Outdoor_CCT")),
    IF('Reported Performance Table'!G1268="Premium","Premium_CCT","Reported_CCT"))))</f>
        <v/>
      </c>
      <c r="K1268" t="str">
        <f>IF('Reported Performance Table'!E1268="","",IF(J1268="LUNA_CCT",VLOOKUP('Reported Performance Table'!E1268,'Master List'!$B$45:$E$143,4,FALSE),"Reported_BUG"))</f>
        <v/>
      </c>
      <c r="L1268" t="str">
        <f>IF('Reported Performance Table'!E1268="","",IF(AND('Reported Performance Table'!$F1268="Yes",OR('Reported Performance Table'!$E1268='Master List'!$B$45,'Reported Performance Table'!$E1268='Master List'!$B$46,'Reported Performance Table'!$E1268='Master List'!$B$47,'Reported Performance Table'!$E1268='Master List'!$B$49,'Reported Performance Table'!$E1268='Master List'!$B$51,'Reported Performance Table'!$E1268='Master List'!$B$115,'Reported Performance Table'!$E1268='Master List'!$B$118,'Reported Performance Table'!$E1268='Master List'!$B$142)),"LUNA_Dimming","Dimming_Capability_and_Range"))</f>
        <v/>
      </c>
      <c r="M1268" s="100" t="e">
        <f>'Reported Performance Table'!#REF!</f>
        <v>#REF!</v>
      </c>
      <c r="N1268" s="100" t="e">
        <f>'Reported Performance Table'!#REF!</f>
        <v>#REF!</v>
      </c>
      <c r="O1268" s="100" t="e">
        <f>'Reported Performance Table'!#REF!</f>
        <v>#REF!</v>
      </c>
      <c r="P1268" t="str">
        <f t="shared" si="39"/>
        <v>No</v>
      </c>
    </row>
    <row r="1269" spans="1:16" x14ac:dyDescent="0.25">
      <c r="A1269" s="54">
        <v>1276</v>
      </c>
      <c r="B1269" s="55"/>
      <c r="D1269" s="21" t="e">
        <f>VLOOKUP('Reported Performance Table'!D1269,'Master List'!$B$22:$C$41,2,FALSE)</f>
        <v>#N/A</v>
      </c>
      <c r="E1269" t="e">
        <f>VLOOKUP('Reported Performance Table'!E1269,'Master List'!$B$45:$C$143,2,FALSE)</f>
        <v>#N/A</v>
      </c>
      <c r="F1269" t="e">
        <f>VLOOKUP('Reported Performance Table'!D1269,'Master List'!$B$22:$D$42,3,FALSE)</f>
        <v>#N/A</v>
      </c>
      <c r="G1269" s="92" t="e">
        <f>VLOOKUP('Reported Performance Table'!C1269,'Master List'!$B$11:$D$19,3,FALSE)</f>
        <v>#N/A</v>
      </c>
      <c r="H1269" t="e">
        <f t="shared" si="38"/>
        <v>#N/A</v>
      </c>
      <c r="I1269" t="e">
        <f>IF(VLOOKUP('Reported Performance Table'!E1269,'Master List'!$B$45:$D$143,3,FALSE)="","No",VLOOKUP('Reported Performance Table'!E1269,'Master List'!$B$45:$D$143,3,FALSE))</f>
        <v>#N/A</v>
      </c>
      <c r="J1269" s="164" t="str">
        <f>IF('Reported Performance Table'!E1269="","",
  IF('Reported Performance Table'!F1269="Yes",
   IF('Reported Performance Table'!G1269="Premium","Premium_LUNA_CCT","LUNA_CCT"),
   IF('Reported Performance Table'!C1269="Outdoor Luminaires",
    IF(OR('Reported Performance Table'!E1269="Fuel Pump Canopy Luminaires",'Reported Performance Table'!E1269="Sports Lighting"),
     IF('Reported Performance Table'!G1269="Premium","Premium_Sports_and_Fuel_Pump_CCT", "Sports_and_Fuel_Pump_CCT"),
     IF('Reported Performance Table'!G1269="Premium","Premium_Outdoor_CCT","Outdoor_CCT")),
    IF('Reported Performance Table'!G1269="Premium","Premium_CCT","Reported_CCT"))))</f>
        <v/>
      </c>
      <c r="K1269" t="str">
        <f>IF('Reported Performance Table'!E1269="","",IF(J1269="LUNA_CCT",VLOOKUP('Reported Performance Table'!E1269,'Master List'!$B$45:$E$143,4,FALSE),"Reported_BUG"))</f>
        <v/>
      </c>
      <c r="L1269" t="str">
        <f>IF('Reported Performance Table'!E1269="","",IF(AND('Reported Performance Table'!$F1269="Yes",OR('Reported Performance Table'!$E1269='Master List'!$B$45,'Reported Performance Table'!$E1269='Master List'!$B$46,'Reported Performance Table'!$E1269='Master List'!$B$47,'Reported Performance Table'!$E1269='Master List'!$B$49,'Reported Performance Table'!$E1269='Master List'!$B$51,'Reported Performance Table'!$E1269='Master List'!$B$115,'Reported Performance Table'!$E1269='Master List'!$B$118,'Reported Performance Table'!$E1269='Master List'!$B$142)),"LUNA_Dimming","Dimming_Capability_and_Range"))</f>
        <v/>
      </c>
      <c r="M1269" s="100" t="e">
        <f>'Reported Performance Table'!#REF!</f>
        <v>#REF!</v>
      </c>
      <c r="N1269" s="100" t="e">
        <f>'Reported Performance Table'!#REF!</f>
        <v>#REF!</v>
      </c>
      <c r="O1269" s="100" t="e">
        <f>'Reported Performance Table'!#REF!</f>
        <v>#REF!</v>
      </c>
      <c r="P1269" t="str">
        <f t="shared" si="39"/>
        <v>No</v>
      </c>
    </row>
    <row r="1270" spans="1:16" x14ac:dyDescent="0.25">
      <c r="A1270" s="54">
        <v>1277</v>
      </c>
      <c r="B1270" s="55"/>
      <c r="D1270" s="21" t="e">
        <f>VLOOKUP('Reported Performance Table'!D1270,'Master List'!$B$22:$C$41,2,FALSE)</f>
        <v>#N/A</v>
      </c>
      <c r="E1270" t="e">
        <f>VLOOKUP('Reported Performance Table'!E1270,'Master List'!$B$45:$C$143,2,FALSE)</f>
        <v>#N/A</v>
      </c>
      <c r="F1270" t="e">
        <f>VLOOKUP('Reported Performance Table'!D1270,'Master List'!$B$22:$D$42,3,FALSE)</f>
        <v>#N/A</v>
      </c>
      <c r="G1270" s="92" t="e">
        <f>VLOOKUP('Reported Performance Table'!C1270,'Master List'!$B$11:$D$19,3,FALSE)</f>
        <v>#N/A</v>
      </c>
      <c r="H1270" t="e">
        <f t="shared" si="38"/>
        <v>#N/A</v>
      </c>
      <c r="I1270" t="e">
        <f>IF(VLOOKUP('Reported Performance Table'!E1270,'Master List'!$B$45:$D$143,3,FALSE)="","No",VLOOKUP('Reported Performance Table'!E1270,'Master List'!$B$45:$D$143,3,FALSE))</f>
        <v>#N/A</v>
      </c>
      <c r="J1270" s="164" t="str">
        <f>IF('Reported Performance Table'!E1270="","",
  IF('Reported Performance Table'!F1270="Yes",
   IF('Reported Performance Table'!G1270="Premium","Premium_LUNA_CCT","LUNA_CCT"),
   IF('Reported Performance Table'!C1270="Outdoor Luminaires",
    IF(OR('Reported Performance Table'!E1270="Fuel Pump Canopy Luminaires",'Reported Performance Table'!E1270="Sports Lighting"),
     IF('Reported Performance Table'!G1270="Premium","Premium_Sports_and_Fuel_Pump_CCT", "Sports_and_Fuel_Pump_CCT"),
     IF('Reported Performance Table'!G1270="Premium","Premium_Outdoor_CCT","Outdoor_CCT")),
    IF('Reported Performance Table'!G1270="Premium","Premium_CCT","Reported_CCT"))))</f>
        <v/>
      </c>
      <c r="K1270" t="str">
        <f>IF('Reported Performance Table'!E1270="","",IF(J1270="LUNA_CCT",VLOOKUP('Reported Performance Table'!E1270,'Master List'!$B$45:$E$143,4,FALSE),"Reported_BUG"))</f>
        <v/>
      </c>
      <c r="L1270" t="str">
        <f>IF('Reported Performance Table'!E1270="","",IF(AND('Reported Performance Table'!$F1270="Yes",OR('Reported Performance Table'!$E1270='Master List'!$B$45,'Reported Performance Table'!$E1270='Master List'!$B$46,'Reported Performance Table'!$E1270='Master List'!$B$47,'Reported Performance Table'!$E1270='Master List'!$B$49,'Reported Performance Table'!$E1270='Master List'!$B$51,'Reported Performance Table'!$E1270='Master List'!$B$115,'Reported Performance Table'!$E1270='Master List'!$B$118,'Reported Performance Table'!$E1270='Master List'!$B$142)),"LUNA_Dimming","Dimming_Capability_and_Range"))</f>
        <v/>
      </c>
      <c r="M1270" s="100" t="e">
        <f>'Reported Performance Table'!#REF!</f>
        <v>#REF!</v>
      </c>
      <c r="N1270" s="100" t="e">
        <f>'Reported Performance Table'!#REF!</f>
        <v>#REF!</v>
      </c>
      <c r="O1270" s="100" t="e">
        <f>'Reported Performance Table'!#REF!</f>
        <v>#REF!</v>
      </c>
      <c r="P1270" t="str">
        <f t="shared" si="39"/>
        <v>No</v>
      </c>
    </row>
    <row r="1271" spans="1:16" x14ac:dyDescent="0.25">
      <c r="A1271" s="54">
        <v>1278</v>
      </c>
      <c r="B1271" s="55"/>
      <c r="D1271" s="21" t="e">
        <f>VLOOKUP('Reported Performance Table'!D1271,'Master List'!$B$22:$C$41,2,FALSE)</f>
        <v>#N/A</v>
      </c>
      <c r="E1271" t="e">
        <f>VLOOKUP('Reported Performance Table'!E1271,'Master List'!$B$45:$C$143,2,FALSE)</f>
        <v>#N/A</v>
      </c>
      <c r="F1271" t="e">
        <f>VLOOKUP('Reported Performance Table'!D1271,'Master List'!$B$22:$D$42,3,FALSE)</f>
        <v>#N/A</v>
      </c>
      <c r="G1271" s="92" t="e">
        <f>VLOOKUP('Reported Performance Table'!C1271,'Master List'!$B$11:$D$19,3,FALSE)</f>
        <v>#N/A</v>
      </c>
      <c r="H1271" t="e">
        <f t="shared" si="38"/>
        <v>#N/A</v>
      </c>
      <c r="I1271" t="e">
        <f>IF(VLOOKUP('Reported Performance Table'!E1271,'Master List'!$B$45:$D$143,3,FALSE)="","No",VLOOKUP('Reported Performance Table'!E1271,'Master List'!$B$45:$D$143,3,FALSE))</f>
        <v>#N/A</v>
      </c>
      <c r="J1271" s="164" t="str">
        <f>IF('Reported Performance Table'!E1271="","",
  IF('Reported Performance Table'!F1271="Yes",
   IF('Reported Performance Table'!G1271="Premium","Premium_LUNA_CCT","LUNA_CCT"),
   IF('Reported Performance Table'!C1271="Outdoor Luminaires",
    IF(OR('Reported Performance Table'!E1271="Fuel Pump Canopy Luminaires",'Reported Performance Table'!E1271="Sports Lighting"),
     IF('Reported Performance Table'!G1271="Premium","Premium_Sports_and_Fuel_Pump_CCT", "Sports_and_Fuel_Pump_CCT"),
     IF('Reported Performance Table'!G1271="Premium","Premium_Outdoor_CCT","Outdoor_CCT")),
    IF('Reported Performance Table'!G1271="Premium","Premium_CCT","Reported_CCT"))))</f>
        <v/>
      </c>
      <c r="K1271" t="str">
        <f>IF('Reported Performance Table'!E1271="","",IF(J1271="LUNA_CCT",VLOOKUP('Reported Performance Table'!E1271,'Master List'!$B$45:$E$143,4,FALSE),"Reported_BUG"))</f>
        <v/>
      </c>
      <c r="L1271" t="str">
        <f>IF('Reported Performance Table'!E1271="","",IF(AND('Reported Performance Table'!$F1271="Yes",OR('Reported Performance Table'!$E1271='Master List'!$B$45,'Reported Performance Table'!$E1271='Master List'!$B$46,'Reported Performance Table'!$E1271='Master List'!$B$47,'Reported Performance Table'!$E1271='Master List'!$B$49,'Reported Performance Table'!$E1271='Master List'!$B$51,'Reported Performance Table'!$E1271='Master List'!$B$115,'Reported Performance Table'!$E1271='Master List'!$B$118,'Reported Performance Table'!$E1271='Master List'!$B$142)),"LUNA_Dimming","Dimming_Capability_and_Range"))</f>
        <v/>
      </c>
      <c r="M1271" s="100" t="e">
        <f>'Reported Performance Table'!#REF!</f>
        <v>#REF!</v>
      </c>
      <c r="N1271" s="100" t="e">
        <f>'Reported Performance Table'!#REF!</f>
        <v>#REF!</v>
      </c>
      <c r="O1271" s="100" t="e">
        <f>'Reported Performance Table'!#REF!</f>
        <v>#REF!</v>
      </c>
      <c r="P1271" t="str">
        <f t="shared" si="39"/>
        <v>No</v>
      </c>
    </row>
    <row r="1272" spans="1:16" x14ac:dyDescent="0.25">
      <c r="A1272" s="54">
        <v>1279</v>
      </c>
      <c r="B1272" s="55"/>
      <c r="D1272" s="21" t="e">
        <f>VLOOKUP('Reported Performance Table'!D1272,'Master List'!$B$22:$C$41,2,FALSE)</f>
        <v>#N/A</v>
      </c>
      <c r="E1272" t="e">
        <f>VLOOKUP('Reported Performance Table'!E1272,'Master List'!$B$45:$C$143,2,FALSE)</f>
        <v>#N/A</v>
      </c>
      <c r="F1272" t="e">
        <f>VLOOKUP('Reported Performance Table'!D1272,'Master List'!$B$22:$D$42,3,FALSE)</f>
        <v>#N/A</v>
      </c>
      <c r="G1272" s="92" t="e">
        <f>VLOOKUP('Reported Performance Table'!C1272,'Master List'!$B$11:$D$19,3,FALSE)</f>
        <v>#N/A</v>
      </c>
      <c r="H1272" t="e">
        <f t="shared" si="38"/>
        <v>#N/A</v>
      </c>
      <c r="I1272" t="e">
        <f>IF(VLOOKUP('Reported Performance Table'!E1272,'Master List'!$B$45:$D$143,3,FALSE)="","No",VLOOKUP('Reported Performance Table'!E1272,'Master List'!$B$45:$D$143,3,FALSE))</f>
        <v>#N/A</v>
      </c>
      <c r="J1272" s="164" t="str">
        <f>IF('Reported Performance Table'!E1272="","",
  IF('Reported Performance Table'!F1272="Yes",
   IF('Reported Performance Table'!G1272="Premium","Premium_LUNA_CCT","LUNA_CCT"),
   IF('Reported Performance Table'!C1272="Outdoor Luminaires",
    IF(OR('Reported Performance Table'!E1272="Fuel Pump Canopy Luminaires",'Reported Performance Table'!E1272="Sports Lighting"),
     IF('Reported Performance Table'!G1272="Premium","Premium_Sports_and_Fuel_Pump_CCT", "Sports_and_Fuel_Pump_CCT"),
     IF('Reported Performance Table'!G1272="Premium","Premium_Outdoor_CCT","Outdoor_CCT")),
    IF('Reported Performance Table'!G1272="Premium","Premium_CCT","Reported_CCT"))))</f>
        <v/>
      </c>
      <c r="K1272" t="str">
        <f>IF('Reported Performance Table'!E1272="","",IF(J1272="LUNA_CCT",VLOOKUP('Reported Performance Table'!E1272,'Master List'!$B$45:$E$143,4,FALSE),"Reported_BUG"))</f>
        <v/>
      </c>
      <c r="L1272" t="str">
        <f>IF('Reported Performance Table'!E1272="","",IF(AND('Reported Performance Table'!$F1272="Yes",OR('Reported Performance Table'!$E1272='Master List'!$B$45,'Reported Performance Table'!$E1272='Master List'!$B$46,'Reported Performance Table'!$E1272='Master List'!$B$47,'Reported Performance Table'!$E1272='Master List'!$B$49,'Reported Performance Table'!$E1272='Master List'!$B$51,'Reported Performance Table'!$E1272='Master List'!$B$115,'Reported Performance Table'!$E1272='Master List'!$B$118,'Reported Performance Table'!$E1272='Master List'!$B$142)),"LUNA_Dimming","Dimming_Capability_and_Range"))</f>
        <v/>
      </c>
      <c r="M1272" s="100" t="e">
        <f>'Reported Performance Table'!#REF!</f>
        <v>#REF!</v>
      </c>
      <c r="N1272" s="100" t="e">
        <f>'Reported Performance Table'!#REF!</f>
        <v>#REF!</v>
      </c>
      <c r="O1272" s="100" t="e">
        <f>'Reported Performance Table'!#REF!</f>
        <v>#REF!</v>
      </c>
      <c r="P1272" t="str">
        <f t="shared" si="39"/>
        <v>No</v>
      </c>
    </row>
    <row r="1273" spans="1:16" x14ac:dyDescent="0.25">
      <c r="A1273" s="54">
        <v>1280</v>
      </c>
      <c r="B1273" s="55"/>
      <c r="D1273" s="21" t="e">
        <f>VLOOKUP('Reported Performance Table'!D1273,'Master List'!$B$22:$C$41,2,FALSE)</f>
        <v>#N/A</v>
      </c>
      <c r="E1273" t="e">
        <f>VLOOKUP('Reported Performance Table'!E1273,'Master List'!$B$45:$C$143,2,FALSE)</f>
        <v>#N/A</v>
      </c>
      <c r="F1273" t="e">
        <f>VLOOKUP('Reported Performance Table'!D1273,'Master List'!$B$22:$D$42,3,FALSE)</f>
        <v>#N/A</v>
      </c>
      <c r="G1273" s="92" t="e">
        <f>VLOOKUP('Reported Performance Table'!C1273,'Master List'!$B$11:$D$19,3,FALSE)</f>
        <v>#N/A</v>
      </c>
      <c r="H1273" t="e">
        <f t="shared" si="38"/>
        <v>#N/A</v>
      </c>
      <c r="I1273" t="e">
        <f>IF(VLOOKUP('Reported Performance Table'!E1273,'Master List'!$B$45:$D$143,3,FALSE)="","No",VLOOKUP('Reported Performance Table'!E1273,'Master List'!$B$45:$D$143,3,FALSE))</f>
        <v>#N/A</v>
      </c>
      <c r="J1273" s="164" t="str">
        <f>IF('Reported Performance Table'!E1273="","",
  IF('Reported Performance Table'!F1273="Yes",
   IF('Reported Performance Table'!G1273="Premium","Premium_LUNA_CCT","LUNA_CCT"),
   IF('Reported Performance Table'!C1273="Outdoor Luminaires",
    IF(OR('Reported Performance Table'!E1273="Fuel Pump Canopy Luminaires",'Reported Performance Table'!E1273="Sports Lighting"),
     IF('Reported Performance Table'!G1273="Premium","Premium_Sports_and_Fuel_Pump_CCT", "Sports_and_Fuel_Pump_CCT"),
     IF('Reported Performance Table'!G1273="Premium","Premium_Outdoor_CCT","Outdoor_CCT")),
    IF('Reported Performance Table'!G1273="Premium","Premium_CCT","Reported_CCT"))))</f>
        <v/>
      </c>
      <c r="K1273" t="str">
        <f>IF('Reported Performance Table'!E1273="","",IF(J1273="LUNA_CCT",VLOOKUP('Reported Performance Table'!E1273,'Master List'!$B$45:$E$143,4,FALSE),"Reported_BUG"))</f>
        <v/>
      </c>
      <c r="L1273" t="str">
        <f>IF('Reported Performance Table'!E1273="","",IF(AND('Reported Performance Table'!$F1273="Yes",OR('Reported Performance Table'!$E1273='Master List'!$B$45,'Reported Performance Table'!$E1273='Master List'!$B$46,'Reported Performance Table'!$E1273='Master List'!$B$47,'Reported Performance Table'!$E1273='Master List'!$B$49,'Reported Performance Table'!$E1273='Master List'!$B$51,'Reported Performance Table'!$E1273='Master List'!$B$115,'Reported Performance Table'!$E1273='Master List'!$B$118,'Reported Performance Table'!$E1273='Master List'!$B$142)),"LUNA_Dimming","Dimming_Capability_and_Range"))</f>
        <v/>
      </c>
      <c r="M1273" s="100" t="e">
        <f>'Reported Performance Table'!#REF!</f>
        <v>#REF!</v>
      </c>
      <c r="N1273" s="100" t="e">
        <f>'Reported Performance Table'!#REF!</f>
        <v>#REF!</v>
      </c>
      <c r="O1273" s="100" t="e">
        <f>'Reported Performance Table'!#REF!</f>
        <v>#REF!</v>
      </c>
      <c r="P1273" t="str">
        <f t="shared" si="39"/>
        <v>No</v>
      </c>
    </row>
    <row r="1274" spans="1:16" x14ac:dyDescent="0.25">
      <c r="A1274" s="54">
        <v>1281</v>
      </c>
      <c r="B1274" s="55"/>
      <c r="D1274" s="21" t="e">
        <f>VLOOKUP('Reported Performance Table'!D1274,'Master List'!$B$22:$C$41,2,FALSE)</f>
        <v>#N/A</v>
      </c>
      <c r="E1274" t="e">
        <f>VLOOKUP('Reported Performance Table'!E1274,'Master List'!$B$45:$C$143,2,FALSE)</f>
        <v>#N/A</v>
      </c>
      <c r="F1274" t="e">
        <f>VLOOKUP('Reported Performance Table'!D1274,'Master List'!$B$22:$D$42,3,FALSE)</f>
        <v>#N/A</v>
      </c>
      <c r="G1274" s="92" t="e">
        <f>VLOOKUP('Reported Performance Table'!C1274,'Master List'!$B$11:$D$19,3,FALSE)</f>
        <v>#N/A</v>
      </c>
      <c r="H1274" t="e">
        <f t="shared" si="38"/>
        <v>#N/A</v>
      </c>
      <c r="I1274" t="e">
        <f>IF(VLOOKUP('Reported Performance Table'!E1274,'Master List'!$B$45:$D$143,3,FALSE)="","No",VLOOKUP('Reported Performance Table'!E1274,'Master List'!$B$45:$D$143,3,FALSE))</f>
        <v>#N/A</v>
      </c>
      <c r="J1274" s="164" t="str">
        <f>IF('Reported Performance Table'!E1274="","",
  IF('Reported Performance Table'!F1274="Yes",
   IF('Reported Performance Table'!G1274="Premium","Premium_LUNA_CCT","LUNA_CCT"),
   IF('Reported Performance Table'!C1274="Outdoor Luminaires",
    IF(OR('Reported Performance Table'!E1274="Fuel Pump Canopy Luminaires",'Reported Performance Table'!E1274="Sports Lighting"),
     IF('Reported Performance Table'!G1274="Premium","Premium_Sports_and_Fuel_Pump_CCT", "Sports_and_Fuel_Pump_CCT"),
     IF('Reported Performance Table'!G1274="Premium","Premium_Outdoor_CCT","Outdoor_CCT")),
    IF('Reported Performance Table'!G1274="Premium","Premium_CCT","Reported_CCT"))))</f>
        <v/>
      </c>
      <c r="K1274" t="str">
        <f>IF('Reported Performance Table'!E1274="","",IF(J1274="LUNA_CCT",VLOOKUP('Reported Performance Table'!E1274,'Master List'!$B$45:$E$143,4,FALSE),"Reported_BUG"))</f>
        <v/>
      </c>
      <c r="L1274" t="str">
        <f>IF('Reported Performance Table'!E1274="","",IF(AND('Reported Performance Table'!$F1274="Yes",OR('Reported Performance Table'!$E1274='Master List'!$B$45,'Reported Performance Table'!$E1274='Master List'!$B$46,'Reported Performance Table'!$E1274='Master List'!$B$47,'Reported Performance Table'!$E1274='Master List'!$B$49,'Reported Performance Table'!$E1274='Master List'!$B$51,'Reported Performance Table'!$E1274='Master List'!$B$115,'Reported Performance Table'!$E1274='Master List'!$B$118,'Reported Performance Table'!$E1274='Master List'!$B$142)),"LUNA_Dimming","Dimming_Capability_and_Range"))</f>
        <v/>
      </c>
      <c r="M1274" s="100" t="e">
        <f>'Reported Performance Table'!#REF!</f>
        <v>#REF!</v>
      </c>
      <c r="N1274" s="100" t="e">
        <f>'Reported Performance Table'!#REF!</f>
        <v>#REF!</v>
      </c>
      <c r="O1274" s="100" t="e">
        <f>'Reported Performance Table'!#REF!</f>
        <v>#REF!</v>
      </c>
      <c r="P1274" t="str">
        <f t="shared" si="39"/>
        <v>No</v>
      </c>
    </row>
    <row r="1275" spans="1:16" x14ac:dyDescent="0.25">
      <c r="A1275" s="54">
        <v>1282</v>
      </c>
      <c r="B1275" s="55"/>
      <c r="D1275" s="21" t="e">
        <f>VLOOKUP('Reported Performance Table'!D1275,'Master List'!$B$22:$C$41,2,FALSE)</f>
        <v>#N/A</v>
      </c>
      <c r="E1275" t="e">
        <f>VLOOKUP('Reported Performance Table'!E1275,'Master List'!$B$45:$C$143,2,FALSE)</f>
        <v>#N/A</v>
      </c>
      <c r="F1275" t="e">
        <f>VLOOKUP('Reported Performance Table'!D1275,'Master List'!$B$22:$D$42,3,FALSE)</f>
        <v>#N/A</v>
      </c>
      <c r="G1275" s="92" t="e">
        <f>VLOOKUP('Reported Performance Table'!C1275,'Master List'!$B$11:$D$19,3,FALSE)</f>
        <v>#N/A</v>
      </c>
      <c r="H1275" t="e">
        <f t="shared" si="38"/>
        <v>#N/A</v>
      </c>
      <c r="I1275" t="e">
        <f>IF(VLOOKUP('Reported Performance Table'!E1275,'Master List'!$B$45:$D$143,3,FALSE)="","No",VLOOKUP('Reported Performance Table'!E1275,'Master List'!$B$45:$D$143,3,FALSE))</f>
        <v>#N/A</v>
      </c>
      <c r="J1275" s="164" t="str">
        <f>IF('Reported Performance Table'!E1275="","",
  IF('Reported Performance Table'!F1275="Yes",
   IF('Reported Performance Table'!G1275="Premium","Premium_LUNA_CCT","LUNA_CCT"),
   IF('Reported Performance Table'!C1275="Outdoor Luminaires",
    IF(OR('Reported Performance Table'!E1275="Fuel Pump Canopy Luminaires",'Reported Performance Table'!E1275="Sports Lighting"),
     IF('Reported Performance Table'!G1275="Premium","Premium_Sports_and_Fuel_Pump_CCT", "Sports_and_Fuel_Pump_CCT"),
     IF('Reported Performance Table'!G1275="Premium","Premium_Outdoor_CCT","Outdoor_CCT")),
    IF('Reported Performance Table'!G1275="Premium","Premium_CCT","Reported_CCT"))))</f>
        <v/>
      </c>
      <c r="K1275" t="str">
        <f>IF('Reported Performance Table'!E1275="","",IF(J1275="LUNA_CCT",VLOOKUP('Reported Performance Table'!E1275,'Master List'!$B$45:$E$143,4,FALSE),"Reported_BUG"))</f>
        <v/>
      </c>
      <c r="L1275" t="str">
        <f>IF('Reported Performance Table'!E1275="","",IF(AND('Reported Performance Table'!$F1275="Yes",OR('Reported Performance Table'!$E1275='Master List'!$B$45,'Reported Performance Table'!$E1275='Master List'!$B$46,'Reported Performance Table'!$E1275='Master List'!$B$47,'Reported Performance Table'!$E1275='Master List'!$B$49,'Reported Performance Table'!$E1275='Master List'!$B$51,'Reported Performance Table'!$E1275='Master List'!$B$115,'Reported Performance Table'!$E1275='Master List'!$B$118,'Reported Performance Table'!$E1275='Master List'!$B$142)),"LUNA_Dimming","Dimming_Capability_and_Range"))</f>
        <v/>
      </c>
      <c r="M1275" s="100" t="e">
        <f>'Reported Performance Table'!#REF!</f>
        <v>#REF!</v>
      </c>
      <c r="N1275" s="100" t="e">
        <f>'Reported Performance Table'!#REF!</f>
        <v>#REF!</v>
      </c>
      <c r="O1275" s="100" t="e">
        <f>'Reported Performance Table'!#REF!</f>
        <v>#REF!</v>
      </c>
      <c r="P1275" t="str">
        <f t="shared" si="39"/>
        <v>No</v>
      </c>
    </row>
    <row r="1276" spans="1:16" x14ac:dyDescent="0.25">
      <c r="A1276" s="54">
        <v>1283</v>
      </c>
      <c r="B1276" s="55"/>
      <c r="D1276" s="21" t="e">
        <f>VLOOKUP('Reported Performance Table'!D1276,'Master List'!$B$22:$C$41,2,FALSE)</f>
        <v>#N/A</v>
      </c>
      <c r="E1276" t="e">
        <f>VLOOKUP('Reported Performance Table'!E1276,'Master List'!$B$45:$C$143,2,FALSE)</f>
        <v>#N/A</v>
      </c>
      <c r="F1276" t="e">
        <f>VLOOKUP('Reported Performance Table'!D1276,'Master List'!$B$22:$D$42,3,FALSE)</f>
        <v>#N/A</v>
      </c>
      <c r="G1276" s="92" t="e">
        <f>VLOOKUP('Reported Performance Table'!C1276,'Master List'!$B$11:$D$19,3,FALSE)</f>
        <v>#N/A</v>
      </c>
      <c r="H1276" t="e">
        <f t="shared" si="38"/>
        <v>#N/A</v>
      </c>
      <c r="I1276" t="e">
        <f>IF(VLOOKUP('Reported Performance Table'!E1276,'Master List'!$B$45:$D$143,3,FALSE)="","No",VLOOKUP('Reported Performance Table'!E1276,'Master List'!$B$45:$D$143,3,FALSE))</f>
        <v>#N/A</v>
      </c>
      <c r="J1276" s="164" t="str">
        <f>IF('Reported Performance Table'!E1276="","",
  IF('Reported Performance Table'!F1276="Yes",
   IF('Reported Performance Table'!G1276="Premium","Premium_LUNA_CCT","LUNA_CCT"),
   IF('Reported Performance Table'!C1276="Outdoor Luminaires",
    IF(OR('Reported Performance Table'!E1276="Fuel Pump Canopy Luminaires",'Reported Performance Table'!E1276="Sports Lighting"),
     IF('Reported Performance Table'!G1276="Premium","Premium_Sports_and_Fuel_Pump_CCT", "Sports_and_Fuel_Pump_CCT"),
     IF('Reported Performance Table'!G1276="Premium","Premium_Outdoor_CCT","Outdoor_CCT")),
    IF('Reported Performance Table'!G1276="Premium","Premium_CCT","Reported_CCT"))))</f>
        <v/>
      </c>
      <c r="K1276" t="str">
        <f>IF('Reported Performance Table'!E1276="","",IF(J1276="LUNA_CCT",VLOOKUP('Reported Performance Table'!E1276,'Master List'!$B$45:$E$143,4,FALSE),"Reported_BUG"))</f>
        <v/>
      </c>
      <c r="L1276" t="str">
        <f>IF('Reported Performance Table'!E1276="","",IF(AND('Reported Performance Table'!$F1276="Yes",OR('Reported Performance Table'!$E1276='Master List'!$B$45,'Reported Performance Table'!$E1276='Master List'!$B$46,'Reported Performance Table'!$E1276='Master List'!$B$47,'Reported Performance Table'!$E1276='Master List'!$B$49,'Reported Performance Table'!$E1276='Master List'!$B$51,'Reported Performance Table'!$E1276='Master List'!$B$115,'Reported Performance Table'!$E1276='Master List'!$B$118,'Reported Performance Table'!$E1276='Master List'!$B$142)),"LUNA_Dimming","Dimming_Capability_and_Range"))</f>
        <v/>
      </c>
      <c r="M1276" s="100" t="e">
        <f>'Reported Performance Table'!#REF!</f>
        <v>#REF!</v>
      </c>
      <c r="N1276" s="100" t="e">
        <f>'Reported Performance Table'!#REF!</f>
        <v>#REF!</v>
      </c>
      <c r="O1276" s="100" t="e">
        <f>'Reported Performance Table'!#REF!</f>
        <v>#REF!</v>
      </c>
      <c r="P1276" t="str">
        <f t="shared" si="39"/>
        <v>No</v>
      </c>
    </row>
    <row r="1277" spans="1:16" x14ac:dyDescent="0.25">
      <c r="A1277" s="54">
        <v>1284</v>
      </c>
      <c r="B1277" s="55"/>
      <c r="D1277" s="21" t="e">
        <f>VLOOKUP('Reported Performance Table'!D1277,'Master List'!$B$22:$C$41,2,FALSE)</f>
        <v>#N/A</v>
      </c>
      <c r="E1277" t="e">
        <f>VLOOKUP('Reported Performance Table'!E1277,'Master List'!$B$45:$C$143,2,FALSE)</f>
        <v>#N/A</v>
      </c>
      <c r="F1277" t="e">
        <f>VLOOKUP('Reported Performance Table'!D1277,'Master List'!$B$22:$D$42,3,FALSE)</f>
        <v>#N/A</v>
      </c>
      <c r="G1277" s="92" t="e">
        <f>VLOOKUP('Reported Performance Table'!C1277,'Master List'!$B$11:$D$19,3,FALSE)</f>
        <v>#N/A</v>
      </c>
      <c r="H1277" t="e">
        <f t="shared" si="38"/>
        <v>#N/A</v>
      </c>
      <c r="I1277" t="e">
        <f>IF(VLOOKUP('Reported Performance Table'!E1277,'Master List'!$B$45:$D$143,3,FALSE)="","No",VLOOKUP('Reported Performance Table'!E1277,'Master List'!$B$45:$D$143,3,FALSE))</f>
        <v>#N/A</v>
      </c>
      <c r="J1277" s="164" t="str">
        <f>IF('Reported Performance Table'!E1277="","",
  IF('Reported Performance Table'!F1277="Yes",
   IF('Reported Performance Table'!G1277="Premium","Premium_LUNA_CCT","LUNA_CCT"),
   IF('Reported Performance Table'!C1277="Outdoor Luminaires",
    IF(OR('Reported Performance Table'!E1277="Fuel Pump Canopy Luminaires",'Reported Performance Table'!E1277="Sports Lighting"),
     IF('Reported Performance Table'!G1277="Premium","Premium_Sports_and_Fuel_Pump_CCT", "Sports_and_Fuel_Pump_CCT"),
     IF('Reported Performance Table'!G1277="Premium","Premium_Outdoor_CCT","Outdoor_CCT")),
    IF('Reported Performance Table'!G1277="Premium","Premium_CCT","Reported_CCT"))))</f>
        <v/>
      </c>
      <c r="K1277" t="str">
        <f>IF('Reported Performance Table'!E1277="","",IF(J1277="LUNA_CCT",VLOOKUP('Reported Performance Table'!E1277,'Master List'!$B$45:$E$143,4,FALSE),"Reported_BUG"))</f>
        <v/>
      </c>
      <c r="L1277" t="str">
        <f>IF('Reported Performance Table'!E1277="","",IF(AND('Reported Performance Table'!$F1277="Yes",OR('Reported Performance Table'!$E1277='Master List'!$B$45,'Reported Performance Table'!$E1277='Master List'!$B$46,'Reported Performance Table'!$E1277='Master List'!$B$47,'Reported Performance Table'!$E1277='Master List'!$B$49,'Reported Performance Table'!$E1277='Master List'!$B$51,'Reported Performance Table'!$E1277='Master List'!$B$115,'Reported Performance Table'!$E1277='Master List'!$B$118,'Reported Performance Table'!$E1277='Master List'!$B$142)),"LUNA_Dimming","Dimming_Capability_and_Range"))</f>
        <v/>
      </c>
      <c r="M1277" s="100" t="e">
        <f>'Reported Performance Table'!#REF!</f>
        <v>#REF!</v>
      </c>
      <c r="N1277" s="100" t="e">
        <f>'Reported Performance Table'!#REF!</f>
        <v>#REF!</v>
      </c>
      <c r="O1277" s="100" t="e">
        <f>'Reported Performance Table'!#REF!</f>
        <v>#REF!</v>
      </c>
      <c r="P1277" t="str">
        <f t="shared" si="39"/>
        <v>No</v>
      </c>
    </row>
    <row r="1278" spans="1:16" x14ac:dyDescent="0.25">
      <c r="A1278" s="54">
        <v>1285</v>
      </c>
      <c r="B1278" s="55"/>
      <c r="D1278" s="21" t="e">
        <f>VLOOKUP('Reported Performance Table'!D1278,'Master List'!$B$22:$C$41,2,FALSE)</f>
        <v>#N/A</v>
      </c>
      <c r="E1278" t="e">
        <f>VLOOKUP('Reported Performance Table'!E1278,'Master List'!$B$45:$C$143,2,FALSE)</f>
        <v>#N/A</v>
      </c>
      <c r="F1278" t="e">
        <f>VLOOKUP('Reported Performance Table'!D1278,'Master List'!$B$22:$D$42,3,FALSE)</f>
        <v>#N/A</v>
      </c>
      <c r="G1278" s="92" t="e">
        <f>VLOOKUP('Reported Performance Table'!C1278,'Master List'!$B$11:$D$19,3,FALSE)</f>
        <v>#N/A</v>
      </c>
      <c r="H1278" t="e">
        <f t="shared" si="38"/>
        <v>#N/A</v>
      </c>
      <c r="I1278" t="e">
        <f>IF(VLOOKUP('Reported Performance Table'!E1278,'Master List'!$B$45:$D$143,3,FALSE)="","No",VLOOKUP('Reported Performance Table'!E1278,'Master List'!$B$45:$D$143,3,FALSE))</f>
        <v>#N/A</v>
      </c>
      <c r="J1278" s="164" t="str">
        <f>IF('Reported Performance Table'!E1278="","",
  IF('Reported Performance Table'!F1278="Yes",
   IF('Reported Performance Table'!G1278="Premium","Premium_LUNA_CCT","LUNA_CCT"),
   IF('Reported Performance Table'!C1278="Outdoor Luminaires",
    IF(OR('Reported Performance Table'!E1278="Fuel Pump Canopy Luminaires",'Reported Performance Table'!E1278="Sports Lighting"),
     IF('Reported Performance Table'!G1278="Premium","Premium_Sports_and_Fuel_Pump_CCT", "Sports_and_Fuel_Pump_CCT"),
     IF('Reported Performance Table'!G1278="Premium","Premium_Outdoor_CCT","Outdoor_CCT")),
    IF('Reported Performance Table'!G1278="Premium","Premium_CCT","Reported_CCT"))))</f>
        <v/>
      </c>
      <c r="K1278" t="str">
        <f>IF('Reported Performance Table'!E1278="","",IF(J1278="LUNA_CCT",VLOOKUP('Reported Performance Table'!E1278,'Master List'!$B$45:$E$143,4,FALSE),"Reported_BUG"))</f>
        <v/>
      </c>
      <c r="L1278" t="str">
        <f>IF('Reported Performance Table'!E1278="","",IF(AND('Reported Performance Table'!$F1278="Yes",OR('Reported Performance Table'!$E1278='Master List'!$B$45,'Reported Performance Table'!$E1278='Master List'!$B$46,'Reported Performance Table'!$E1278='Master List'!$B$47,'Reported Performance Table'!$E1278='Master List'!$B$49,'Reported Performance Table'!$E1278='Master List'!$B$51,'Reported Performance Table'!$E1278='Master List'!$B$115,'Reported Performance Table'!$E1278='Master List'!$B$118,'Reported Performance Table'!$E1278='Master List'!$B$142)),"LUNA_Dimming","Dimming_Capability_and_Range"))</f>
        <v/>
      </c>
      <c r="M1278" s="100" t="e">
        <f>'Reported Performance Table'!#REF!</f>
        <v>#REF!</v>
      </c>
      <c r="N1278" s="100" t="e">
        <f>'Reported Performance Table'!#REF!</f>
        <v>#REF!</v>
      </c>
      <c r="O1278" s="100" t="e">
        <f>'Reported Performance Table'!#REF!</f>
        <v>#REF!</v>
      </c>
      <c r="P1278" t="str">
        <f t="shared" si="39"/>
        <v>No</v>
      </c>
    </row>
    <row r="1279" spans="1:16" x14ac:dyDescent="0.25">
      <c r="A1279" s="54">
        <v>1286</v>
      </c>
      <c r="B1279" s="55"/>
      <c r="D1279" s="21" t="e">
        <f>VLOOKUP('Reported Performance Table'!D1279,'Master List'!$B$22:$C$41,2,FALSE)</f>
        <v>#N/A</v>
      </c>
      <c r="E1279" t="e">
        <f>VLOOKUP('Reported Performance Table'!E1279,'Master List'!$B$45:$C$143,2,FALSE)</f>
        <v>#N/A</v>
      </c>
      <c r="F1279" t="e">
        <f>VLOOKUP('Reported Performance Table'!D1279,'Master List'!$B$22:$D$42,3,FALSE)</f>
        <v>#N/A</v>
      </c>
      <c r="G1279" s="92" t="e">
        <f>VLOOKUP('Reported Performance Table'!C1279,'Master List'!$B$11:$D$19,3,FALSE)</f>
        <v>#N/A</v>
      </c>
      <c r="H1279" t="e">
        <f t="shared" si="38"/>
        <v>#N/A</v>
      </c>
      <c r="I1279" t="e">
        <f>IF(VLOOKUP('Reported Performance Table'!E1279,'Master List'!$B$45:$D$143,3,FALSE)="","No",VLOOKUP('Reported Performance Table'!E1279,'Master List'!$B$45:$D$143,3,FALSE))</f>
        <v>#N/A</v>
      </c>
      <c r="J1279" s="164" t="str">
        <f>IF('Reported Performance Table'!E1279="","",
  IF('Reported Performance Table'!F1279="Yes",
   IF('Reported Performance Table'!G1279="Premium","Premium_LUNA_CCT","LUNA_CCT"),
   IF('Reported Performance Table'!C1279="Outdoor Luminaires",
    IF(OR('Reported Performance Table'!E1279="Fuel Pump Canopy Luminaires",'Reported Performance Table'!E1279="Sports Lighting"),
     IF('Reported Performance Table'!G1279="Premium","Premium_Sports_and_Fuel_Pump_CCT", "Sports_and_Fuel_Pump_CCT"),
     IF('Reported Performance Table'!G1279="Premium","Premium_Outdoor_CCT","Outdoor_CCT")),
    IF('Reported Performance Table'!G1279="Premium","Premium_CCT","Reported_CCT"))))</f>
        <v/>
      </c>
      <c r="K1279" t="str">
        <f>IF('Reported Performance Table'!E1279="","",IF(J1279="LUNA_CCT",VLOOKUP('Reported Performance Table'!E1279,'Master List'!$B$45:$E$143,4,FALSE),"Reported_BUG"))</f>
        <v/>
      </c>
      <c r="L1279" t="str">
        <f>IF('Reported Performance Table'!E1279="","",IF(AND('Reported Performance Table'!$F1279="Yes",OR('Reported Performance Table'!$E1279='Master List'!$B$45,'Reported Performance Table'!$E1279='Master List'!$B$46,'Reported Performance Table'!$E1279='Master List'!$B$47,'Reported Performance Table'!$E1279='Master List'!$B$49,'Reported Performance Table'!$E1279='Master List'!$B$51,'Reported Performance Table'!$E1279='Master List'!$B$115,'Reported Performance Table'!$E1279='Master List'!$B$118,'Reported Performance Table'!$E1279='Master List'!$B$142)),"LUNA_Dimming","Dimming_Capability_and_Range"))</f>
        <v/>
      </c>
      <c r="M1279" s="100" t="e">
        <f>'Reported Performance Table'!#REF!</f>
        <v>#REF!</v>
      </c>
      <c r="N1279" s="100" t="e">
        <f>'Reported Performance Table'!#REF!</f>
        <v>#REF!</v>
      </c>
      <c r="O1279" s="100" t="e">
        <f>'Reported Performance Table'!#REF!</f>
        <v>#REF!</v>
      </c>
      <c r="P1279" t="str">
        <f t="shared" si="39"/>
        <v>No</v>
      </c>
    </row>
    <row r="1280" spans="1:16" x14ac:dyDescent="0.25">
      <c r="A1280" s="54">
        <v>1287</v>
      </c>
      <c r="B1280" s="55"/>
      <c r="D1280" s="21" t="e">
        <f>VLOOKUP('Reported Performance Table'!D1280,'Master List'!$B$22:$C$41,2,FALSE)</f>
        <v>#N/A</v>
      </c>
      <c r="E1280" t="e">
        <f>VLOOKUP('Reported Performance Table'!E1280,'Master List'!$B$45:$C$143,2,FALSE)</f>
        <v>#N/A</v>
      </c>
      <c r="F1280" t="e">
        <f>VLOOKUP('Reported Performance Table'!D1280,'Master List'!$B$22:$D$42,3,FALSE)</f>
        <v>#N/A</v>
      </c>
      <c r="G1280" s="92" t="e">
        <f>VLOOKUP('Reported Performance Table'!C1280,'Master List'!$B$11:$D$19,3,FALSE)</f>
        <v>#N/A</v>
      </c>
      <c r="H1280" t="e">
        <f t="shared" si="38"/>
        <v>#N/A</v>
      </c>
      <c r="I1280" t="e">
        <f>IF(VLOOKUP('Reported Performance Table'!E1280,'Master List'!$B$45:$D$143,3,FALSE)="","No",VLOOKUP('Reported Performance Table'!E1280,'Master List'!$B$45:$D$143,3,FALSE))</f>
        <v>#N/A</v>
      </c>
      <c r="J1280" s="164" t="str">
        <f>IF('Reported Performance Table'!E1280="","",
  IF('Reported Performance Table'!F1280="Yes",
   IF('Reported Performance Table'!G1280="Premium","Premium_LUNA_CCT","LUNA_CCT"),
   IF('Reported Performance Table'!C1280="Outdoor Luminaires",
    IF(OR('Reported Performance Table'!E1280="Fuel Pump Canopy Luminaires",'Reported Performance Table'!E1280="Sports Lighting"),
     IF('Reported Performance Table'!G1280="Premium","Premium_Sports_and_Fuel_Pump_CCT", "Sports_and_Fuel_Pump_CCT"),
     IF('Reported Performance Table'!G1280="Premium","Premium_Outdoor_CCT","Outdoor_CCT")),
    IF('Reported Performance Table'!G1280="Premium","Premium_CCT","Reported_CCT"))))</f>
        <v/>
      </c>
      <c r="K1280" t="str">
        <f>IF('Reported Performance Table'!E1280="","",IF(J1280="LUNA_CCT",VLOOKUP('Reported Performance Table'!E1280,'Master List'!$B$45:$E$143,4,FALSE),"Reported_BUG"))</f>
        <v/>
      </c>
      <c r="L1280" t="str">
        <f>IF('Reported Performance Table'!E1280="","",IF(AND('Reported Performance Table'!$F1280="Yes",OR('Reported Performance Table'!$E1280='Master List'!$B$45,'Reported Performance Table'!$E1280='Master List'!$B$46,'Reported Performance Table'!$E1280='Master List'!$B$47,'Reported Performance Table'!$E1280='Master List'!$B$49,'Reported Performance Table'!$E1280='Master List'!$B$51,'Reported Performance Table'!$E1280='Master List'!$B$115,'Reported Performance Table'!$E1280='Master List'!$B$118,'Reported Performance Table'!$E1280='Master List'!$B$142)),"LUNA_Dimming","Dimming_Capability_and_Range"))</f>
        <v/>
      </c>
      <c r="M1280" s="100" t="e">
        <f>'Reported Performance Table'!#REF!</f>
        <v>#REF!</v>
      </c>
      <c r="N1280" s="100" t="e">
        <f>'Reported Performance Table'!#REF!</f>
        <v>#REF!</v>
      </c>
      <c r="O1280" s="100" t="e">
        <f>'Reported Performance Table'!#REF!</f>
        <v>#REF!</v>
      </c>
      <c r="P1280" t="str">
        <f t="shared" si="39"/>
        <v>No</v>
      </c>
    </row>
    <row r="1281" spans="1:16" x14ac:dyDescent="0.25">
      <c r="A1281" s="54">
        <v>1288</v>
      </c>
      <c r="B1281" s="55"/>
      <c r="D1281" s="21" t="e">
        <f>VLOOKUP('Reported Performance Table'!D1281,'Master List'!$B$22:$C$41,2,FALSE)</f>
        <v>#N/A</v>
      </c>
      <c r="E1281" t="e">
        <f>VLOOKUP('Reported Performance Table'!E1281,'Master List'!$B$45:$C$143,2,FALSE)</f>
        <v>#N/A</v>
      </c>
      <c r="F1281" t="e">
        <f>VLOOKUP('Reported Performance Table'!D1281,'Master List'!$B$22:$D$42,3,FALSE)</f>
        <v>#N/A</v>
      </c>
      <c r="G1281" s="92" t="e">
        <f>VLOOKUP('Reported Performance Table'!C1281,'Master List'!$B$11:$D$19,3,FALSE)</f>
        <v>#N/A</v>
      </c>
      <c r="H1281" t="e">
        <f t="shared" si="38"/>
        <v>#N/A</v>
      </c>
      <c r="I1281" t="e">
        <f>IF(VLOOKUP('Reported Performance Table'!E1281,'Master List'!$B$45:$D$143,3,FALSE)="","No",VLOOKUP('Reported Performance Table'!E1281,'Master List'!$B$45:$D$143,3,FALSE))</f>
        <v>#N/A</v>
      </c>
      <c r="J1281" s="164" t="str">
        <f>IF('Reported Performance Table'!E1281="","",
  IF('Reported Performance Table'!F1281="Yes",
   IF('Reported Performance Table'!G1281="Premium","Premium_LUNA_CCT","LUNA_CCT"),
   IF('Reported Performance Table'!C1281="Outdoor Luminaires",
    IF(OR('Reported Performance Table'!E1281="Fuel Pump Canopy Luminaires",'Reported Performance Table'!E1281="Sports Lighting"),
     IF('Reported Performance Table'!G1281="Premium","Premium_Sports_and_Fuel_Pump_CCT", "Sports_and_Fuel_Pump_CCT"),
     IF('Reported Performance Table'!G1281="Premium","Premium_Outdoor_CCT","Outdoor_CCT")),
    IF('Reported Performance Table'!G1281="Premium","Premium_CCT","Reported_CCT"))))</f>
        <v/>
      </c>
      <c r="K1281" t="str">
        <f>IF('Reported Performance Table'!E1281="","",IF(J1281="LUNA_CCT",VLOOKUP('Reported Performance Table'!E1281,'Master List'!$B$45:$E$143,4,FALSE),"Reported_BUG"))</f>
        <v/>
      </c>
      <c r="L1281" t="str">
        <f>IF('Reported Performance Table'!E1281="","",IF(AND('Reported Performance Table'!$F1281="Yes",OR('Reported Performance Table'!$E1281='Master List'!$B$45,'Reported Performance Table'!$E1281='Master List'!$B$46,'Reported Performance Table'!$E1281='Master List'!$B$47,'Reported Performance Table'!$E1281='Master List'!$B$49,'Reported Performance Table'!$E1281='Master List'!$B$51,'Reported Performance Table'!$E1281='Master List'!$B$115,'Reported Performance Table'!$E1281='Master List'!$B$118,'Reported Performance Table'!$E1281='Master List'!$B$142)),"LUNA_Dimming","Dimming_Capability_and_Range"))</f>
        <v/>
      </c>
      <c r="M1281" s="100" t="e">
        <f>'Reported Performance Table'!#REF!</f>
        <v>#REF!</v>
      </c>
      <c r="N1281" s="100" t="e">
        <f>'Reported Performance Table'!#REF!</f>
        <v>#REF!</v>
      </c>
      <c r="O1281" s="100" t="e">
        <f>'Reported Performance Table'!#REF!</f>
        <v>#REF!</v>
      </c>
      <c r="P1281" t="str">
        <f t="shared" si="39"/>
        <v>No</v>
      </c>
    </row>
    <row r="1282" spans="1:16" x14ac:dyDescent="0.25">
      <c r="A1282" s="54">
        <v>1289</v>
      </c>
      <c r="B1282" s="55"/>
      <c r="D1282" s="21" t="e">
        <f>VLOOKUP('Reported Performance Table'!D1282,'Master List'!$B$22:$C$41,2,FALSE)</f>
        <v>#N/A</v>
      </c>
      <c r="E1282" t="e">
        <f>VLOOKUP('Reported Performance Table'!E1282,'Master List'!$B$45:$C$143,2,FALSE)</f>
        <v>#N/A</v>
      </c>
      <c r="F1282" t="e">
        <f>VLOOKUP('Reported Performance Table'!D1282,'Master List'!$B$22:$D$42,3,FALSE)</f>
        <v>#N/A</v>
      </c>
      <c r="G1282" s="92" t="e">
        <f>VLOOKUP('Reported Performance Table'!C1282,'Master List'!$B$11:$D$19,3,FALSE)</f>
        <v>#N/A</v>
      </c>
      <c r="H1282" t="e">
        <f t="shared" si="38"/>
        <v>#N/A</v>
      </c>
      <c r="I1282" t="e">
        <f>IF(VLOOKUP('Reported Performance Table'!E1282,'Master List'!$B$45:$D$143,3,FALSE)="","No",VLOOKUP('Reported Performance Table'!E1282,'Master List'!$B$45:$D$143,3,FALSE))</f>
        <v>#N/A</v>
      </c>
      <c r="J1282" s="164" t="str">
        <f>IF('Reported Performance Table'!E1282="","",
  IF('Reported Performance Table'!F1282="Yes",
   IF('Reported Performance Table'!G1282="Premium","Premium_LUNA_CCT","LUNA_CCT"),
   IF('Reported Performance Table'!C1282="Outdoor Luminaires",
    IF(OR('Reported Performance Table'!E1282="Fuel Pump Canopy Luminaires",'Reported Performance Table'!E1282="Sports Lighting"),
     IF('Reported Performance Table'!G1282="Premium","Premium_Sports_and_Fuel_Pump_CCT", "Sports_and_Fuel_Pump_CCT"),
     IF('Reported Performance Table'!G1282="Premium","Premium_Outdoor_CCT","Outdoor_CCT")),
    IF('Reported Performance Table'!G1282="Premium","Premium_CCT","Reported_CCT"))))</f>
        <v/>
      </c>
      <c r="K1282" t="str">
        <f>IF('Reported Performance Table'!E1282="","",IF(J1282="LUNA_CCT",VLOOKUP('Reported Performance Table'!E1282,'Master List'!$B$45:$E$143,4,FALSE),"Reported_BUG"))</f>
        <v/>
      </c>
      <c r="L1282" t="str">
        <f>IF('Reported Performance Table'!E1282="","",IF(AND('Reported Performance Table'!$F1282="Yes",OR('Reported Performance Table'!$E1282='Master List'!$B$45,'Reported Performance Table'!$E1282='Master List'!$B$46,'Reported Performance Table'!$E1282='Master List'!$B$47,'Reported Performance Table'!$E1282='Master List'!$B$49,'Reported Performance Table'!$E1282='Master List'!$B$51,'Reported Performance Table'!$E1282='Master List'!$B$115,'Reported Performance Table'!$E1282='Master List'!$B$118,'Reported Performance Table'!$E1282='Master List'!$B$142)),"LUNA_Dimming","Dimming_Capability_and_Range"))</f>
        <v/>
      </c>
      <c r="M1282" s="100" t="e">
        <f>'Reported Performance Table'!#REF!</f>
        <v>#REF!</v>
      </c>
      <c r="N1282" s="100" t="e">
        <f>'Reported Performance Table'!#REF!</f>
        <v>#REF!</v>
      </c>
      <c r="O1282" s="100" t="e">
        <f>'Reported Performance Table'!#REF!</f>
        <v>#REF!</v>
      </c>
      <c r="P1282" t="str">
        <f t="shared" si="39"/>
        <v>No</v>
      </c>
    </row>
    <row r="1283" spans="1:16" x14ac:dyDescent="0.25">
      <c r="A1283" s="54">
        <v>1290</v>
      </c>
      <c r="B1283" s="55"/>
      <c r="D1283" s="21" t="e">
        <f>VLOOKUP('Reported Performance Table'!D1283,'Master List'!$B$22:$C$41,2,FALSE)</f>
        <v>#N/A</v>
      </c>
      <c r="E1283" t="e">
        <f>VLOOKUP('Reported Performance Table'!E1283,'Master List'!$B$45:$C$143,2,FALSE)</f>
        <v>#N/A</v>
      </c>
      <c r="F1283" t="e">
        <f>VLOOKUP('Reported Performance Table'!D1283,'Master List'!$B$22:$D$42,3,FALSE)</f>
        <v>#N/A</v>
      </c>
      <c r="G1283" s="92" t="e">
        <f>VLOOKUP('Reported Performance Table'!C1283,'Master List'!$B$11:$D$19,3,FALSE)</f>
        <v>#N/A</v>
      </c>
      <c r="H1283" t="e">
        <f t="shared" si="38"/>
        <v>#N/A</v>
      </c>
      <c r="I1283" t="e">
        <f>IF(VLOOKUP('Reported Performance Table'!E1283,'Master List'!$B$45:$D$143,3,FALSE)="","No",VLOOKUP('Reported Performance Table'!E1283,'Master List'!$B$45:$D$143,3,FALSE))</f>
        <v>#N/A</v>
      </c>
      <c r="J1283" s="164" t="str">
        <f>IF('Reported Performance Table'!E1283="","",
  IF('Reported Performance Table'!F1283="Yes",
   IF('Reported Performance Table'!G1283="Premium","Premium_LUNA_CCT","LUNA_CCT"),
   IF('Reported Performance Table'!C1283="Outdoor Luminaires",
    IF(OR('Reported Performance Table'!E1283="Fuel Pump Canopy Luminaires",'Reported Performance Table'!E1283="Sports Lighting"),
     IF('Reported Performance Table'!G1283="Premium","Premium_Sports_and_Fuel_Pump_CCT", "Sports_and_Fuel_Pump_CCT"),
     IF('Reported Performance Table'!G1283="Premium","Premium_Outdoor_CCT","Outdoor_CCT")),
    IF('Reported Performance Table'!G1283="Premium","Premium_CCT","Reported_CCT"))))</f>
        <v/>
      </c>
      <c r="K1283" t="str">
        <f>IF('Reported Performance Table'!E1283="","",IF(J1283="LUNA_CCT",VLOOKUP('Reported Performance Table'!E1283,'Master List'!$B$45:$E$143,4,FALSE),"Reported_BUG"))</f>
        <v/>
      </c>
      <c r="L1283" t="str">
        <f>IF('Reported Performance Table'!E1283="","",IF(AND('Reported Performance Table'!$F1283="Yes",OR('Reported Performance Table'!$E1283='Master List'!$B$45,'Reported Performance Table'!$E1283='Master List'!$B$46,'Reported Performance Table'!$E1283='Master List'!$B$47,'Reported Performance Table'!$E1283='Master List'!$B$49,'Reported Performance Table'!$E1283='Master List'!$B$51,'Reported Performance Table'!$E1283='Master List'!$B$115,'Reported Performance Table'!$E1283='Master List'!$B$118,'Reported Performance Table'!$E1283='Master List'!$B$142)),"LUNA_Dimming","Dimming_Capability_and_Range"))</f>
        <v/>
      </c>
      <c r="M1283" s="100" t="e">
        <f>'Reported Performance Table'!#REF!</f>
        <v>#REF!</v>
      </c>
      <c r="N1283" s="100" t="e">
        <f>'Reported Performance Table'!#REF!</f>
        <v>#REF!</v>
      </c>
      <c r="O1283" s="100" t="e">
        <f>'Reported Performance Table'!#REF!</f>
        <v>#REF!</v>
      </c>
      <c r="P1283" t="str">
        <f t="shared" si="39"/>
        <v>No</v>
      </c>
    </row>
    <row r="1284" spans="1:16" x14ac:dyDescent="0.25">
      <c r="A1284" s="54">
        <v>1291</v>
      </c>
      <c r="B1284" s="55"/>
      <c r="D1284" s="21" t="e">
        <f>VLOOKUP('Reported Performance Table'!D1284,'Master List'!$B$22:$C$41,2,FALSE)</f>
        <v>#N/A</v>
      </c>
      <c r="E1284" t="e">
        <f>VLOOKUP('Reported Performance Table'!E1284,'Master List'!$B$45:$C$143,2,FALSE)</f>
        <v>#N/A</v>
      </c>
      <c r="F1284" t="e">
        <f>VLOOKUP('Reported Performance Table'!D1284,'Master List'!$B$22:$D$42,3,FALSE)</f>
        <v>#N/A</v>
      </c>
      <c r="G1284" s="92" t="e">
        <f>VLOOKUP('Reported Performance Table'!C1284,'Master List'!$B$11:$D$19,3,FALSE)</f>
        <v>#N/A</v>
      </c>
      <c r="H1284" t="e">
        <f t="shared" si="38"/>
        <v>#N/A</v>
      </c>
      <c r="I1284" t="e">
        <f>IF(VLOOKUP('Reported Performance Table'!E1284,'Master List'!$B$45:$D$143,3,FALSE)="","No",VLOOKUP('Reported Performance Table'!E1284,'Master List'!$B$45:$D$143,3,FALSE))</f>
        <v>#N/A</v>
      </c>
      <c r="J1284" s="164" t="str">
        <f>IF('Reported Performance Table'!E1284="","",
  IF('Reported Performance Table'!F1284="Yes",
   IF('Reported Performance Table'!G1284="Premium","Premium_LUNA_CCT","LUNA_CCT"),
   IF('Reported Performance Table'!C1284="Outdoor Luminaires",
    IF(OR('Reported Performance Table'!E1284="Fuel Pump Canopy Luminaires",'Reported Performance Table'!E1284="Sports Lighting"),
     IF('Reported Performance Table'!G1284="Premium","Premium_Sports_and_Fuel_Pump_CCT", "Sports_and_Fuel_Pump_CCT"),
     IF('Reported Performance Table'!G1284="Premium","Premium_Outdoor_CCT","Outdoor_CCT")),
    IF('Reported Performance Table'!G1284="Premium","Premium_CCT","Reported_CCT"))))</f>
        <v/>
      </c>
      <c r="K1284" t="str">
        <f>IF('Reported Performance Table'!E1284="","",IF(J1284="LUNA_CCT",VLOOKUP('Reported Performance Table'!E1284,'Master List'!$B$45:$E$143,4,FALSE),"Reported_BUG"))</f>
        <v/>
      </c>
      <c r="L1284" t="str">
        <f>IF('Reported Performance Table'!E1284="","",IF(AND('Reported Performance Table'!$F1284="Yes",OR('Reported Performance Table'!$E1284='Master List'!$B$45,'Reported Performance Table'!$E1284='Master List'!$B$46,'Reported Performance Table'!$E1284='Master List'!$B$47,'Reported Performance Table'!$E1284='Master List'!$B$49,'Reported Performance Table'!$E1284='Master List'!$B$51,'Reported Performance Table'!$E1284='Master List'!$B$115,'Reported Performance Table'!$E1284='Master List'!$B$118,'Reported Performance Table'!$E1284='Master List'!$B$142)),"LUNA_Dimming","Dimming_Capability_and_Range"))</f>
        <v/>
      </c>
      <c r="M1284" s="100" t="e">
        <f>'Reported Performance Table'!#REF!</f>
        <v>#REF!</v>
      </c>
      <c r="N1284" s="100" t="e">
        <f>'Reported Performance Table'!#REF!</f>
        <v>#REF!</v>
      </c>
      <c r="O1284" s="100" t="e">
        <f>'Reported Performance Table'!#REF!</f>
        <v>#REF!</v>
      </c>
      <c r="P1284" t="str">
        <f t="shared" si="39"/>
        <v>No</v>
      </c>
    </row>
    <row r="1285" spans="1:16" x14ac:dyDescent="0.25">
      <c r="A1285" s="54">
        <v>1292</v>
      </c>
      <c r="B1285" s="55"/>
      <c r="D1285" s="21" t="e">
        <f>VLOOKUP('Reported Performance Table'!D1285,'Master List'!$B$22:$C$41,2,FALSE)</f>
        <v>#N/A</v>
      </c>
      <c r="E1285" t="e">
        <f>VLOOKUP('Reported Performance Table'!E1285,'Master List'!$B$45:$C$143,2,FALSE)</f>
        <v>#N/A</v>
      </c>
      <c r="F1285" t="e">
        <f>VLOOKUP('Reported Performance Table'!D1285,'Master List'!$B$22:$D$42,3,FALSE)</f>
        <v>#N/A</v>
      </c>
      <c r="G1285" s="92" t="e">
        <f>VLOOKUP('Reported Performance Table'!C1285,'Master List'!$B$11:$D$19,3,FALSE)</f>
        <v>#N/A</v>
      </c>
      <c r="H1285" t="e">
        <f t="shared" si="38"/>
        <v>#N/A</v>
      </c>
      <c r="I1285" t="e">
        <f>IF(VLOOKUP('Reported Performance Table'!E1285,'Master List'!$B$45:$D$143,3,FALSE)="","No",VLOOKUP('Reported Performance Table'!E1285,'Master List'!$B$45:$D$143,3,FALSE))</f>
        <v>#N/A</v>
      </c>
      <c r="J1285" s="164" t="str">
        <f>IF('Reported Performance Table'!E1285="","",
  IF('Reported Performance Table'!F1285="Yes",
   IF('Reported Performance Table'!G1285="Premium","Premium_LUNA_CCT","LUNA_CCT"),
   IF('Reported Performance Table'!C1285="Outdoor Luminaires",
    IF(OR('Reported Performance Table'!E1285="Fuel Pump Canopy Luminaires",'Reported Performance Table'!E1285="Sports Lighting"),
     IF('Reported Performance Table'!G1285="Premium","Premium_Sports_and_Fuel_Pump_CCT", "Sports_and_Fuel_Pump_CCT"),
     IF('Reported Performance Table'!G1285="Premium","Premium_Outdoor_CCT","Outdoor_CCT")),
    IF('Reported Performance Table'!G1285="Premium","Premium_CCT","Reported_CCT"))))</f>
        <v/>
      </c>
      <c r="K1285" t="str">
        <f>IF('Reported Performance Table'!E1285="","",IF(J1285="LUNA_CCT",VLOOKUP('Reported Performance Table'!E1285,'Master List'!$B$45:$E$143,4,FALSE),"Reported_BUG"))</f>
        <v/>
      </c>
      <c r="L1285" t="str">
        <f>IF('Reported Performance Table'!E1285="","",IF(AND('Reported Performance Table'!$F1285="Yes",OR('Reported Performance Table'!$E1285='Master List'!$B$45,'Reported Performance Table'!$E1285='Master List'!$B$46,'Reported Performance Table'!$E1285='Master List'!$B$47,'Reported Performance Table'!$E1285='Master List'!$B$49,'Reported Performance Table'!$E1285='Master List'!$B$51,'Reported Performance Table'!$E1285='Master List'!$B$115,'Reported Performance Table'!$E1285='Master List'!$B$118,'Reported Performance Table'!$E1285='Master List'!$B$142)),"LUNA_Dimming","Dimming_Capability_and_Range"))</f>
        <v/>
      </c>
      <c r="M1285" s="100" t="e">
        <f>'Reported Performance Table'!#REF!</f>
        <v>#REF!</v>
      </c>
      <c r="N1285" s="100" t="e">
        <f>'Reported Performance Table'!#REF!</f>
        <v>#REF!</v>
      </c>
      <c r="O1285" s="100" t="e">
        <f>'Reported Performance Table'!#REF!</f>
        <v>#REF!</v>
      </c>
      <c r="P1285" t="str">
        <f t="shared" si="39"/>
        <v>No</v>
      </c>
    </row>
    <row r="1286" spans="1:16" x14ac:dyDescent="0.25">
      <c r="A1286" s="54">
        <v>1293</v>
      </c>
      <c r="B1286" s="55"/>
      <c r="D1286" s="21" t="e">
        <f>VLOOKUP('Reported Performance Table'!D1286,'Master List'!$B$22:$C$41,2,FALSE)</f>
        <v>#N/A</v>
      </c>
      <c r="E1286" t="e">
        <f>VLOOKUP('Reported Performance Table'!E1286,'Master List'!$B$45:$C$143,2,FALSE)</f>
        <v>#N/A</v>
      </c>
      <c r="F1286" t="e">
        <f>VLOOKUP('Reported Performance Table'!D1286,'Master List'!$B$22:$D$42,3,FALSE)</f>
        <v>#N/A</v>
      </c>
      <c r="G1286" s="92" t="e">
        <f>VLOOKUP('Reported Performance Table'!C1286,'Master List'!$B$11:$D$19,3,FALSE)</f>
        <v>#N/A</v>
      </c>
      <c r="H1286" t="e">
        <f t="shared" si="38"/>
        <v>#N/A</v>
      </c>
      <c r="I1286" t="e">
        <f>IF(VLOOKUP('Reported Performance Table'!E1286,'Master List'!$B$45:$D$143,3,FALSE)="","No",VLOOKUP('Reported Performance Table'!E1286,'Master List'!$B$45:$D$143,3,FALSE))</f>
        <v>#N/A</v>
      </c>
      <c r="J1286" s="164" t="str">
        <f>IF('Reported Performance Table'!E1286="","",
  IF('Reported Performance Table'!F1286="Yes",
   IF('Reported Performance Table'!G1286="Premium","Premium_LUNA_CCT","LUNA_CCT"),
   IF('Reported Performance Table'!C1286="Outdoor Luminaires",
    IF(OR('Reported Performance Table'!E1286="Fuel Pump Canopy Luminaires",'Reported Performance Table'!E1286="Sports Lighting"),
     IF('Reported Performance Table'!G1286="Premium","Premium_Sports_and_Fuel_Pump_CCT", "Sports_and_Fuel_Pump_CCT"),
     IF('Reported Performance Table'!G1286="Premium","Premium_Outdoor_CCT","Outdoor_CCT")),
    IF('Reported Performance Table'!G1286="Premium","Premium_CCT","Reported_CCT"))))</f>
        <v/>
      </c>
      <c r="K1286" t="str">
        <f>IF('Reported Performance Table'!E1286="","",IF(J1286="LUNA_CCT",VLOOKUP('Reported Performance Table'!E1286,'Master List'!$B$45:$E$143,4,FALSE),"Reported_BUG"))</f>
        <v/>
      </c>
      <c r="L1286" t="str">
        <f>IF('Reported Performance Table'!E1286="","",IF(AND('Reported Performance Table'!$F1286="Yes",OR('Reported Performance Table'!$E1286='Master List'!$B$45,'Reported Performance Table'!$E1286='Master List'!$B$46,'Reported Performance Table'!$E1286='Master List'!$B$47,'Reported Performance Table'!$E1286='Master List'!$B$49,'Reported Performance Table'!$E1286='Master List'!$B$51,'Reported Performance Table'!$E1286='Master List'!$B$115,'Reported Performance Table'!$E1286='Master List'!$B$118,'Reported Performance Table'!$E1286='Master List'!$B$142)),"LUNA_Dimming","Dimming_Capability_and_Range"))</f>
        <v/>
      </c>
      <c r="M1286" s="100" t="e">
        <f>'Reported Performance Table'!#REF!</f>
        <v>#REF!</v>
      </c>
      <c r="N1286" s="100" t="e">
        <f>'Reported Performance Table'!#REF!</f>
        <v>#REF!</v>
      </c>
      <c r="O1286" s="100" t="e">
        <f>'Reported Performance Table'!#REF!</f>
        <v>#REF!</v>
      </c>
      <c r="P1286" t="str">
        <f t="shared" si="39"/>
        <v>No</v>
      </c>
    </row>
    <row r="1287" spans="1:16" x14ac:dyDescent="0.25">
      <c r="A1287" s="54">
        <v>1294</v>
      </c>
      <c r="B1287" s="55"/>
      <c r="D1287" s="21" t="e">
        <f>VLOOKUP('Reported Performance Table'!D1287,'Master List'!$B$22:$C$41,2,FALSE)</f>
        <v>#N/A</v>
      </c>
      <c r="E1287" t="e">
        <f>VLOOKUP('Reported Performance Table'!E1287,'Master List'!$B$45:$C$143,2,FALSE)</f>
        <v>#N/A</v>
      </c>
      <c r="F1287" t="e">
        <f>VLOOKUP('Reported Performance Table'!D1287,'Master List'!$B$22:$D$42,3,FALSE)</f>
        <v>#N/A</v>
      </c>
      <c r="G1287" s="92" t="e">
        <f>VLOOKUP('Reported Performance Table'!C1287,'Master List'!$B$11:$D$19,3,FALSE)</f>
        <v>#N/A</v>
      </c>
      <c r="H1287" t="e">
        <f t="shared" si="38"/>
        <v>#N/A</v>
      </c>
      <c r="I1287" t="e">
        <f>IF(VLOOKUP('Reported Performance Table'!E1287,'Master List'!$B$45:$D$143,3,FALSE)="","No",VLOOKUP('Reported Performance Table'!E1287,'Master List'!$B$45:$D$143,3,FALSE))</f>
        <v>#N/A</v>
      </c>
      <c r="J1287" s="164" t="str">
        <f>IF('Reported Performance Table'!E1287="","",
  IF('Reported Performance Table'!F1287="Yes",
   IF('Reported Performance Table'!G1287="Premium","Premium_LUNA_CCT","LUNA_CCT"),
   IF('Reported Performance Table'!C1287="Outdoor Luminaires",
    IF(OR('Reported Performance Table'!E1287="Fuel Pump Canopy Luminaires",'Reported Performance Table'!E1287="Sports Lighting"),
     IF('Reported Performance Table'!G1287="Premium","Premium_Sports_and_Fuel_Pump_CCT", "Sports_and_Fuel_Pump_CCT"),
     IF('Reported Performance Table'!G1287="Premium","Premium_Outdoor_CCT","Outdoor_CCT")),
    IF('Reported Performance Table'!G1287="Premium","Premium_CCT","Reported_CCT"))))</f>
        <v/>
      </c>
      <c r="K1287" t="str">
        <f>IF('Reported Performance Table'!E1287="","",IF(J1287="LUNA_CCT",VLOOKUP('Reported Performance Table'!E1287,'Master List'!$B$45:$E$143,4,FALSE),"Reported_BUG"))</f>
        <v/>
      </c>
      <c r="L1287" t="str">
        <f>IF('Reported Performance Table'!E1287="","",IF(AND('Reported Performance Table'!$F1287="Yes",OR('Reported Performance Table'!$E1287='Master List'!$B$45,'Reported Performance Table'!$E1287='Master List'!$B$46,'Reported Performance Table'!$E1287='Master List'!$B$47,'Reported Performance Table'!$E1287='Master List'!$B$49,'Reported Performance Table'!$E1287='Master List'!$B$51,'Reported Performance Table'!$E1287='Master List'!$B$115,'Reported Performance Table'!$E1287='Master List'!$B$118,'Reported Performance Table'!$E1287='Master List'!$B$142)),"LUNA_Dimming","Dimming_Capability_and_Range"))</f>
        <v/>
      </c>
      <c r="M1287" s="100" t="e">
        <f>'Reported Performance Table'!#REF!</f>
        <v>#REF!</v>
      </c>
      <c r="N1287" s="100" t="e">
        <f>'Reported Performance Table'!#REF!</f>
        <v>#REF!</v>
      </c>
      <c r="O1287" s="100" t="e">
        <f>'Reported Performance Table'!#REF!</f>
        <v>#REF!</v>
      </c>
      <c r="P1287" t="str">
        <f t="shared" si="39"/>
        <v>No</v>
      </c>
    </row>
    <row r="1288" spans="1:16" x14ac:dyDescent="0.25">
      <c r="A1288" s="54">
        <v>1295</v>
      </c>
      <c r="B1288" s="55"/>
      <c r="D1288" s="21" t="e">
        <f>VLOOKUP('Reported Performance Table'!D1288,'Master List'!$B$22:$C$41,2,FALSE)</f>
        <v>#N/A</v>
      </c>
      <c r="E1288" t="e">
        <f>VLOOKUP('Reported Performance Table'!E1288,'Master List'!$B$45:$C$143,2,FALSE)</f>
        <v>#N/A</v>
      </c>
      <c r="F1288" t="e">
        <f>VLOOKUP('Reported Performance Table'!D1288,'Master List'!$B$22:$D$42,3,FALSE)</f>
        <v>#N/A</v>
      </c>
      <c r="G1288" s="92" t="e">
        <f>VLOOKUP('Reported Performance Table'!C1288,'Master List'!$B$11:$D$19,3,FALSE)</f>
        <v>#N/A</v>
      </c>
      <c r="H1288" t="e">
        <f t="shared" si="38"/>
        <v>#N/A</v>
      </c>
      <c r="I1288" t="e">
        <f>IF(VLOOKUP('Reported Performance Table'!E1288,'Master List'!$B$45:$D$143,3,FALSE)="","No",VLOOKUP('Reported Performance Table'!E1288,'Master List'!$B$45:$D$143,3,FALSE))</f>
        <v>#N/A</v>
      </c>
      <c r="J1288" s="164" t="str">
        <f>IF('Reported Performance Table'!E1288="","",
  IF('Reported Performance Table'!F1288="Yes",
   IF('Reported Performance Table'!G1288="Premium","Premium_LUNA_CCT","LUNA_CCT"),
   IF('Reported Performance Table'!C1288="Outdoor Luminaires",
    IF(OR('Reported Performance Table'!E1288="Fuel Pump Canopy Luminaires",'Reported Performance Table'!E1288="Sports Lighting"),
     IF('Reported Performance Table'!G1288="Premium","Premium_Sports_and_Fuel_Pump_CCT", "Sports_and_Fuel_Pump_CCT"),
     IF('Reported Performance Table'!G1288="Premium","Premium_Outdoor_CCT","Outdoor_CCT")),
    IF('Reported Performance Table'!G1288="Premium","Premium_CCT","Reported_CCT"))))</f>
        <v/>
      </c>
      <c r="K1288" t="str">
        <f>IF('Reported Performance Table'!E1288="","",IF(J1288="LUNA_CCT",VLOOKUP('Reported Performance Table'!E1288,'Master List'!$B$45:$E$143,4,FALSE),"Reported_BUG"))</f>
        <v/>
      </c>
      <c r="L1288" t="str">
        <f>IF('Reported Performance Table'!E1288="","",IF(AND('Reported Performance Table'!$F1288="Yes",OR('Reported Performance Table'!$E1288='Master List'!$B$45,'Reported Performance Table'!$E1288='Master List'!$B$46,'Reported Performance Table'!$E1288='Master List'!$B$47,'Reported Performance Table'!$E1288='Master List'!$B$49,'Reported Performance Table'!$E1288='Master List'!$B$51,'Reported Performance Table'!$E1288='Master List'!$B$115,'Reported Performance Table'!$E1288='Master List'!$B$118,'Reported Performance Table'!$E1288='Master List'!$B$142)),"LUNA_Dimming","Dimming_Capability_and_Range"))</f>
        <v/>
      </c>
      <c r="M1288" s="100" t="e">
        <f>'Reported Performance Table'!#REF!</f>
        <v>#REF!</v>
      </c>
      <c r="N1288" s="100" t="e">
        <f>'Reported Performance Table'!#REF!</f>
        <v>#REF!</v>
      </c>
      <c r="O1288" s="100" t="e">
        <f>'Reported Performance Table'!#REF!</f>
        <v>#REF!</v>
      </c>
      <c r="P1288" t="str">
        <f t="shared" si="39"/>
        <v>No</v>
      </c>
    </row>
    <row r="1289" spans="1:16" x14ac:dyDescent="0.25">
      <c r="A1289" s="54">
        <v>1296</v>
      </c>
      <c r="B1289" s="55"/>
      <c r="D1289" s="21" t="e">
        <f>VLOOKUP('Reported Performance Table'!D1289,'Master List'!$B$22:$C$41,2,FALSE)</f>
        <v>#N/A</v>
      </c>
      <c r="E1289" t="e">
        <f>VLOOKUP('Reported Performance Table'!E1289,'Master List'!$B$45:$C$143,2,FALSE)</f>
        <v>#N/A</v>
      </c>
      <c r="F1289" t="e">
        <f>VLOOKUP('Reported Performance Table'!D1289,'Master List'!$B$22:$D$42,3,FALSE)</f>
        <v>#N/A</v>
      </c>
      <c r="G1289" s="92" t="e">
        <f>VLOOKUP('Reported Performance Table'!C1289,'Master List'!$B$11:$D$19,3,FALSE)</f>
        <v>#N/A</v>
      </c>
      <c r="H1289" t="e">
        <f t="shared" si="38"/>
        <v>#N/A</v>
      </c>
      <c r="I1289" t="e">
        <f>IF(VLOOKUP('Reported Performance Table'!E1289,'Master List'!$B$45:$D$143,3,FALSE)="","No",VLOOKUP('Reported Performance Table'!E1289,'Master List'!$B$45:$D$143,3,FALSE))</f>
        <v>#N/A</v>
      </c>
      <c r="J1289" s="164" t="str">
        <f>IF('Reported Performance Table'!E1289="","",
  IF('Reported Performance Table'!F1289="Yes",
   IF('Reported Performance Table'!G1289="Premium","Premium_LUNA_CCT","LUNA_CCT"),
   IF('Reported Performance Table'!C1289="Outdoor Luminaires",
    IF(OR('Reported Performance Table'!E1289="Fuel Pump Canopy Luminaires",'Reported Performance Table'!E1289="Sports Lighting"),
     IF('Reported Performance Table'!G1289="Premium","Premium_Sports_and_Fuel_Pump_CCT", "Sports_and_Fuel_Pump_CCT"),
     IF('Reported Performance Table'!G1289="Premium","Premium_Outdoor_CCT","Outdoor_CCT")),
    IF('Reported Performance Table'!G1289="Premium","Premium_CCT","Reported_CCT"))))</f>
        <v/>
      </c>
      <c r="K1289" t="str">
        <f>IF('Reported Performance Table'!E1289="","",IF(J1289="LUNA_CCT",VLOOKUP('Reported Performance Table'!E1289,'Master List'!$B$45:$E$143,4,FALSE),"Reported_BUG"))</f>
        <v/>
      </c>
      <c r="L1289" t="str">
        <f>IF('Reported Performance Table'!E1289="","",IF(AND('Reported Performance Table'!$F1289="Yes",OR('Reported Performance Table'!$E1289='Master List'!$B$45,'Reported Performance Table'!$E1289='Master List'!$B$46,'Reported Performance Table'!$E1289='Master List'!$B$47,'Reported Performance Table'!$E1289='Master List'!$B$49,'Reported Performance Table'!$E1289='Master List'!$B$51,'Reported Performance Table'!$E1289='Master List'!$B$115,'Reported Performance Table'!$E1289='Master List'!$B$118,'Reported Performance Table'!$E1289='Master List'!$B$142)),"LUNA_Dimming","Dimming_Capability_and_Range"))</f>
        <v/>
      </c>
      <c r="M1289" s="100" t="e">
        <f>'Reported Performance Table'!#REF!</f>
        <v>#REF!</v>
      </c>
      <c r="N1289" s="100" t="e">
        <f>'Reported Performance Table'!#REF!</f>
        <v>#REF!</v>
      </c>
      <c r="O1289" s="100" t="e">
        <f>'Reported Performance Table'!#REF!</f>
        <v>#REF!</v>
      </c>
      <c r="P1289" t="str">
        <f t="shared" si="39"/>
        <v>No</v>
      </c>
    </row>
    <row r="1290" spans="1:16" x14ac:dyDescent="0.25">
      <c r="A1290" s="54">
        <v>1297</v>
      </c>
      <c r="B1290" s="55"/>
      <c r="D1290" s="21" t="e">
        <f>VLOOKUP('Reported Performance Table'!D1290,'Master List'!$B$22:$C$41,2,FALSE)</f>
        <v>#N/A</v>
      </c>
      <c r="E1290" t="e">
        <f>VLOOKUP('Reported Performance Table'!E1290,'Master List'!$B$45:$C$143,2,FALSE)</f>
        <v>#N/A</v>
      </c>
      <c r="F1290" t="e">
        <f>VLOOKUP('Reported Performance Table'!D1290,'Master List'!$B$22:$D$42,3,FALSE)</f>
        <v>#N/A</v>
      </c>
      <c r="G1290" s="92" t="e">
        <f>VLOOKUP('Reported Performance Table'!C1290,'Master List'!$B$11:$D$19,3,FALSE)</f>
        <v>#N/A</v>
      </c>
      <c r="H1290" t="e">
        <f t="shared" si="38"/>
        <v>#N/A</v>
      </c>
      <c r="I1290" t="e">
        <f>IF(VLOOKUP('Reported Performance Table'!E1290,'Master List'!$B$45:$D$143,3,FALSE)="","No",VLOOKUP('Reported Performance Table'!E1290,'Master List'!$B$45:$D$143,3,FALSE))</f>
        <v>#N/A</v>
      </c>
      <c r="J1290" s="164" t="str">
        <f>IF('Reported Performance Table'!E1290="","",
  IF('Reported Performance Table'!F1290="Yes",
   IF('Reported Performance Table'!G1290="Premium","Premium_LUNA_CCT","LUNA_CCT"),
   IF('Reported Performance Table'!C1290="Outdoor Luminaires",
    IF(OR('Reported Performance Table'!E1290="Fuel Pump Canopy Luminaires",'Reported Performance Table'!E1290="Sports Lighting"),
     IF('Reported Performance Table'!G1290="Premium","Premium_Sports_and_Fuel_Pump_CCT", "Sports_and_Fuel_Pump_CCT"),
     IF('Reported Performance Table'!G1290="Premium","Premium_Outdoor_CCT","Outdoor_CCT")),
    IF('Reported Performance Table'!G1290="Premium","Premium_CCT","Reported_CCT"))))</f>
        <v/>
      </c>
      <c r="K1290" t="str">
        <f>IF('Reported Performance Table'!E1290="","",IF(J1290="LUNA_CCT",VLOOKUP('Reported Performance Table'!E1290,'Master List'!$B$45:$E$143,4,FALSE),"Reported_BUG"))</f>
        <v/>
      </c>
      <c r="L1290" t="str">
        <f>IF('Reported Performance Table'!E1290="","",IF(AND('Reported Performance Table'!$F1290="Yes",OR('Reported Performance Table'!$E1290='Master List'!$B$45,'Reported Performance Table'!$E1290='Master List'!$B$46,'Reported Performance Table'!$E1290='Master List'!$B$47,'Reported Performance Table'!$E1290='Master List'!$B$49,'Reported Performance Table'!$E1290='Master List'!$B$51,'Reported Performance Table'!$E1290='Master List'!$B$115,'Reported Performance Table'!$E1290='Master List'!$B$118,'Reported Performance Table'!$E1290='Master List'!$B$142)),"LUNA_Dimming","Dimming_Capability_and_Range"))</f>
        <v/>
      </c>
      <c r="M1290" s="100" t="e">
        <f>'Reported Performance Table'!#REF!</f>
        <v>#REF!</v>
      </c>
      <c r="N1290" s="100" t="e">
        <f>'Reported Performance Table'!#REF!</f>
        <v>#REF!</v>
      </c>
      <c r="O1290" s="100" t="e">
        <f>'Reported Performance Table'!#REF!</f>
        <v>#REF!</v>
      </c>
      <c r="P1290" t="str">
        <f t="shared" si="39"/>
        <v>No</v>
      </c>
    </row>
    <row r="1291" spans="1:16" x14ac:dyDescent="0.25">
      <c r="A1291" s="54">
        <v>1298</v>
      </c>
      <c r="B1291" s="55"/>
      <c r="D1291" s="21" t="e">
        <f>VLOOKUP('Reported Performance Table'!D1291,'Master List'!$B$22:$C$41,2,FALSE)</f>
        <v>#N/A</v>
      </c>
      <c r="E1291" t="e">
        <f>VLOOKUP('Reported Performance Table'!E1291,'Master List'!$B$45:$C$143,2,FALSE)</f>
        <v>#N/A</v>
      </c>
      <c r="F1291" t="e">
        <f>VLOOKUP('Reported Performance Table'!D1291,'Master List'!$B$22:$D$42,3,FALSE)</f>
        <v>#N/A</v>
      </c>
      <c r="G1291" s="92" t="e">
        <f>VLOOKUP('Reported Performance Table'!C1291,'Master List'!$B$11:$D$19,3,FALSE)</f>
        <v>#N/A</v>
      </c>
      <c r="H1291" t="e">
        <f t="shared" ref="H1291:H1354" si="40">CONCATENATE(F1291,G1291)</f>
        <v>#N/A</v>
      </c>
      <c r="I1291" t="e">
        <f>IF(VLOOKUP('Reported Performance Table'!E1291,'Master List'!$B$45:$D$143,3,FALSE)="","No",VLOOKUP('Reported Performance Table'!E1291,'Master List'!$B$45:$D$143,3,FALSE))</f>
        <v>#N/A</v>
      </c>
      <c r="J1291" s="164" t="str">
        <f>IF('Reported Performance Table'!E1291="","",
  IF('Reported Performance Table'!F1291="Yes",
   IF('Reported Performance Table'!G1291="Premium","Premium_LUNA_CCT","LUNA_CCT"),
   IF('Reported Performance Table'!C1291="Outdoor Luminaires",
    IF(OR('Reported Performance Table'!E1291="Fuel Pump Canopy Luminaires",'Reported Performance Table'!E1291="Sports Lighting"),
     IF('Reported Performance Table'!G1291="Premium","Premium_Sports_and_Fuel_Pump_CCT", "Sports_and_Fuel_Pump_CCT"),
     IF('Reported Performance Table'!G1291="Premium","Premium_Outdoor_CCT","Outdoor_CCT")),
    IF('Reported Performance Table'!G1291="Premium","Premium_CCT","Reported_CCT"))))</f>
        <v/>
      </c>
      <c r="K1291" t="str">
        <f>IF('Reported Performance Table'!E1291="","",IF(J1291="LUNA_CCT",VLOOKUP('Reported Performance Table'!E1291,'Master List'!$B$45:$E$143,4,FALSE),"Reported_BUG"))</f>
        <v/>
      </c>
      <c r="L1291" t="str">
        <f>IF('Reported Performance Table'!E1291="","",IF(AND('Reported Performance Table'!$F1291="Yes",OR('Reported Performance Table'!$E1291='Master List'!$B$45,'Reported Performance Table'!$E1291='Master List'!$B$46,'Reported Performance Table'!$E1291='Master List'!$B$47,'Reported Performance Table'!$E1291='Master List'!$B$49,'Reported Performance Table'!$E1291='Master List'!$B$51,'Reported Performance Table'!$E1291='Master List'!$B$115,'Reported Performance Table'!$E1291='Master List'!$B$118,'Reported Performance Table'!$E1291='Master List'!$B$142)),"LUNA_Dimming","Dimming_Capability_and_Range"))</f>
        <v/>
      </c>
      <c r="M1291" s="100" t="e">
        <f>'Reported Performance Table'!#REF!</f>
        <v>#REF!</v>
      </c>
      <c r="N1291" s="100" t="e">
        <f>'Reported Performance Table'!#REF!</f>
        <v>#REF!</v>
      </c>
      <c r="O1291" s="100" t="e">
        <f>'Reported Performance Table'!#REF!</f>
        <v>#REF!</v>
      </c>
      <c r="P1291" t="str">
        <f t="shared" si="39"/>
        <v>No</v>
      </c>
    </row>
    <row r="1292" spans="1:16" x14ac:dyDescent="0.25">
      <c r="A1292" s="54">
        <v>1299</v>
      </c>
      <c r="B1292" s="55"/>
      <c r="D1292" s="21" t="e">
        <f>VLOOKUP('Reported Performance Table'!D1292,'Master List'!$B$22:$C$41,2,FALSE)</f>
        <v>#N/A</v>
      </c>
      <c r="E1292" t="e">
        <f>VLOOKUP('Reported Performance Table'!E1292,'Master List'!$B$45:$C$143,2,FALSE)</f>
        <v>#N/A</v>
      </c>
      <c r="F1292" t="e">
        <f>VLOOKUP('Reported Performance Table'!D1292,'Master List'!$B$22:$D$42,3,FALSE)</f>
        <v>#N/A</v>
      </c>
      <c r="G1292" s="92" t="e">
        <f>VLOOKUP('Reported Performance Table'!C1292,'Master List'!$B$11:$D$19,3,FALSE)</f>
        <v>#N/A</v>
      </c>
      <c r="H1292" t="e">
        <f t="shared" si="40"/>
        <v>#N/A</v>
      </c>
      <c r="I1292" t="e">
        <f>IF(VLOOKUP('Reported Performance Table'!E1292,'Master List'!$B$45:$D$143,3,FALSE)="","No",VLOOKUP('Reported Performance Table'!E1292,'Master List'!$B$45:$D$143,3,FALSE))</f>
        <v>#N/A</v>
      </c>
      <c r="J1292" s="164" t="str">
        <f>IF('Reported Performance Table'!E1292="","",
  IF('Reported Performance Table'!F1292="Yes",
   IF('Reported Performance Table'!G1292="Premium","Premium_LUNA_CCT","LUNA_CCT"),
   IF('Reported Performance Table'!C1292="Outdoor Luminaires",
    IF(OR('Reported Performance Table'!E1292="Fuel Pump Canopy Luminaires",'Reported Performance Table'!E1292="Sports Lighting"),
     IF('Reported Performance Table'!G1292="Premium","Premium_Sports_and_Fuel_Pump_CCT", "Sports_and_Fuel_Pump_CCT"),
     IF('Reported Performance Table'!G1292="Premium","Premium_Outdoor_CCT","Outdoor_CCT")),
    IF('Reported Performance Table'!G1292="Premium","Premium_CCT","Reported_CCT"))))</f>
        <v/>
      </c>
      <c r="K1292" t="str">
        <f>IF('Reported Performance Table'!E1292="","",IF(J1292="LUNA_CCT",VLOOKUP('Reported Performance Table'!E1292,'Master List'!$B$45:$E$143,4,FALSE),"Reported_BUG"))</f>
        <v/>
      </c>
      <c r="L1292" t="str">
        <f>IF('Reported Performance Table'!E1292="","",IF(AND('Reported Performance Table'!$F1292="Yes",OR('Reported Performance Table'!$E1292='Master List'!$B$45,'Reported Performance Table'!$E1292='Master List'!$B$46,'Reported Performance Table'!$E1292='Master List'!$B$47,'Reported Performance Table'!$E1292='Master List'!$B$49,'Reported Performance Table'!$E1292='Master List'!$B$51,'Reported Performance Table'!$E1292='Master List'!$B$115,'Reported Performance Table'!$E1292='Master List'!$B$118,'Reported Performance Table'!$E1292='Master List'!$B$142)),"LUNA_Dimming","Dimming_Capability_and_Range"))</f>
        <v/>
      </c>
      <c r="M1292" s="100" t="e">
        <f>'Reported Performance Table'!#REF!</f>
        <v>#REF!</v>
      </c>
      <c r="N1292" s="100" t="e">
        <f>'Reported Performance Table'!#REF!</f>
        <v>#REF!</v>
      </c>
      <c r="O1292" s="100" t="e">
        <f>'Reported Performance Table'!#REF!</f>
        <v>#REF!</v>
      </c>
      <c r="P1292" t="str">
        <f t="shared" ref="P1292:P1355" si="41">IF(COUNTIF(M1292:O1292,"Yes")=3,"Yes","No")</f>
        <v>No</v>
      </c>
    </row>
    <row r="1293" spans="1:16" x14ac:dyDescent="0.25">
      <c r="A1293" s="54">
        <v>1300</v>
      </c>
      <c r="B1293" s="55"/>
      <c r="D1293" s="21" t="e">
        <f>VLOOKUP('Reported Performance Table'!D1293,'Master List'!$B$22:$C$41,2,FALSE)</f>
        <v>#N/A</v>
      </c>
      <c r="E1293" t="e">
        <f>VLOOKUP('Reported Performance Table'!E1293,'Master List'!$B$45:$C$143,2,FALSE)</f>
        <v>#N/A</v>
      </c>
      <c r="F1293" t="e">
        <f>VLOOKUP('Reported Performance Table'!D1293,'Master List'!$B$22:$D$42,3,FALSE)</f>
        <v>#N/A</v>
      </c>
      <c r="G1293" s="92" t="e">
        <f>VLOOKUP('Reported Performance Table'!C1293,'Master List'!$B$11:$D$19,3,FALSE)</f>
        <v>#N/A</v>
      </c>
      <c r="H1293" t="e">
        <f t="shared" si="40"/>
        <v>#N/A</v>
      </c>
      <c r="I1293" t="e">
        <f>IF(VLOOKUP('Reported Performance Table'!E1293,'Master List'!$B$45:$D$143,3,FALSE)="","No",VLOOKUP('Reported Performance Table'!E1293,'Master List'!$B$45:$D$143,3,FALSE))</f>
        <v>#N/A</v>
      </c>
      <c r="J1293" s="164" t="str">
        <f>IF('Reported Performance Table'!E1293="","",
  IF('Reported Performance Table'!F1293="Yes",
   IF('Reported Performance Table'!G1293="Premium","Premium_LUNA_CCT","LUNA_CCT"),
   IF('Reported Performance Table'!C1293="Outdoor Luminaires",
    IF(OR('Reported Performance Table'!E1293="Fuel Pump Canopy Luminaires",'Reported Performance Table'!E1293="Sports Lighting"),
     IF('Reported Performance Table'!G1293="Premium","Premium_Sports_and_Fuel_Pump_CCT", "Sports_and_Fuel_Pump_CCT"),
     IF('Reported Performance Table'!G1293="Premium","Premium_Outdoor_CCT","Outdoor_CCT")),
    IF('Reported Performance Table'!G1293="Premium","Premium_CCT","Reported_CCT"))))</f>
        <v/>
      </c>
      <c r="K1293" t="str">
        <f>IF('Reported Performance Table'!E1293="","",IF(J1293="LUNA_CCT",VLOOKUP('Reported Performance Table'!E1293,'Master List'!$B$45:$E$143,4,FALSE),"Reported_BUG"))</f>
        <v/>
      </c>
      <c r="L1293" t="str">
        <f>IF('Reported Performance Table'!E1293="","",IF(AND('Reported Performance Table'!$F1293="Yes",OR('Reported Performance Table'!$E1293='Master List'!$B$45,'Reported Performance Table'!$E1293='Master List'!$B$46,'Reported Performance Table'!$E1293='Master List'!$B$47,'Reported Performance Table'!$E1293='Master List'!$B$49,'Reported Performance Table'!$E1293='Master List'!$B$51,'Reported Performance Table'!$E1293='Master List'!$B$115,'Reported Performance Table'!$E1293='Master List'!$B$118,'Reported Performance Table'!$E1293='Master List'!$B$142)),"LUNA_Dimming","Dimming_Capability_and_Range"))</f>
        <v/>
      </c>
      <c r="M1293" s="100" t="e">
        <f>'Reported Performance Table'!#REF!</f>
        <v>#REF!</v>
      </c>
      <c r="N1293" s="100" t="e">
        <f>'Reported Performance Table'!#REF!</f>
        <v>#REF!</v>
      </c>
      <c r="O1293" s="100" t="e">
        <f>'Reported Performance Table'!#REF!</f>
        <v>#REF!</v>
      </c>
      <c r="P1293" t="str">
        <f t="shared" si="41"/>
        <v>No</v>
      </c>
    </row>
    <row r="1294" spans="1:16" x14ac:dyDescent="0.25">
      <c r="A1294" s="54">
        <v>1301</v>
      </c>
      <c r="B1294" s="55"/>
      <c r="D1294" s="21" t="e">
        <f>VLOOKUP('Reported Performance Table'!D1294,'Master List'!$B$22:$C$41,2,FALSE)</f>
        <v>#N/A</v>
      </c>
      <c r="E1294" t="e">
        <f>VLOOKUP('Reported Performance Table'!E1294,'Master List'!$B$45:$C$143,2,FALSE)</f>
        <v>#N/A</v>
      </c>
      <c r="F1294" t="e">
        <f>VLOOKUP('Reported Performance Table'!D1294,'Master List'!$B$22:$D$42,3,FALSE)</f>
        <v>#N/A</v>
      </c>
      <c r="G1294" s="92" t="e">
        <f>VLOOKUP('Reported Performance Table'!C1294,'Master List'!$B$11:$D$19,3,FALSE)</f>
        <v>#N/A</v>
      </c>
      <c r="H1294" t="e">
        <f t="shared" si="40"/>
        <v>#N/A</v>
      </c>
      <c r="I1294" t="e">
        <f>IF(VLOOKUP('Reported Performance Table'!E1294,'Master List'!$B$45:$D$143,3,FALSE)="","No",VLOOKUP('Reported Performance Table'!E1294,'Master List'!$B$45:$D$143,3,FALSE))</f>
        <v>#N/A</v>
      </c>
      <c r="J1294" s="164" t="str">
        <f>IF('Reported Performance Table'!E1294="","",
  IF('Reported Performance Table'!F1294="Yes",
   IF('Reported Performance Table'!G1294="Premium","Premium_LUNA_CCT","LUNA_CCT"),
   IF('Reported Performance Table'!C1294="Outdoor Luminaires",
    IF(OR('Reported Performance Table'!E1294="Fuel Pump Canopy Luminaires",'Reported Performance Table'!E1294="Sports Lighting"),
     IF('Reported Performance Table'!G1294="Premium","Premium_Sports_and_Fuel_Pump_CCT", "Sports_and_Fuel_Pump_CCT"),
     IF('Reported Performance Table'!G1294="Premium","Premium_Outdoor_CCT","Outdoor_CCT")),
    IF('Reported Performance Table'!G1294="Premium","Premium_CCT","Reported_CCT"))))</f>
        <v/>
      </c>
      <c r="K1294" t="str">
        <f>IF('Reported Performance Table'!E1294="","",IF(J1294="LUNA_CCT",VLOOKUP('Reported Performance Table'!E1294,'Master List'!$B$45:$E$143,4,FALSE),"Reported_BUG"))</f>
        <v/>
      </c>
      <c r="L1294" t="str">
        <f>IF('Reported Performance Table'!E1294="","",IF(AND('Reported Performance Table'!$F1294="Yes",OR('Reported Performance Table'!$E1294='Master List'!$B$45,'Reported Performance Table'!$E1294='Master List'!$B$46,'Reported Performance Table'!$E1294='Master List'!$B$47,'Reported Performance Table'!$E1294='Master List'!$B$49,'Reported Performance Table'!$E1294='Master List'!$B$51,'Reported Performance Table'!$E1294='Master List'!$B$115,'Reported Performance Table'!$E1294='Master List'!$B$118,'Reported Performance Table'!$E1294='Master List'!$B$142)),"LUNA_Dimming","Dimming_Capability_and_Range"))</f>
        <v/>
      </c>
      <c r="M1294" s="100" t="e">
        <f>'Reported Performance Table'!#REF!</f>
        <v>#REF!</v>
      </c>
      <c r="N1294" s="100" t="e">
        <f>'Reported Performance Table'!#REF!</f>
        <v>#REF!</v>
      </c>
      <c r="O1294" s="100" t="e">
        <f>'Reported Performance Table'!#REF!</f>
        <v>#REF!</v>
      </c>
      <c r="P1294" t="str">
        <f t="shared" si="41"/>
        <v>No</v>
      </c>
    </row>
    <row r="1295" spans="1:16" x14ac:dyDescent="0.25">
      <c r="A1295" s="54">
        <v>1302</v>
      </c>
      <c r="B1295" s="55"/>
      <c r="D1295" s="21" t="e">
        <f>VLOOKUP('Reported Performance Table'!D1295,'Master List'!$B$22:$C$41,2,FALSE)</f>
        <v>#N/A</v>
      </c>
      <c r="E1295" t="e">
        <f>VLOOKUP('Reported Performance Table'!E1295,'Master List'!$B$45:$C$143,2,FALSE)</f>
        <v>#N/A</v>
      </c>
      <c r="F1295" t="e">
        <f>VLOOKUP('Reported Performance Table'!D1295,'Master List'!$B$22:$D$42,3,FALSE)</f>
        <v>#N/A</v>
      </c>
      <c r="G1295" s="92" t="e">
        <f>VLOOKUP('Reported Performance Table'!C1295,'Master List'!$B$11:$D$19,3,FALSE)</f>
        <v>#N/A</v>
      </c>
      <c r="H1295" t="e">
        <f t="shared" si="40"/>
        <v>#N/A</v>
      </c>
      <c r="I1295" t="e">
        <f>IF(VLOOKUP('Reported Performance Table'!E1295,'Master List'!$B$45:$D$143,3,FALSE)="","No",VLOOKUP('Reported Performance Table'!E1295,'Master List'!$B$45:$D$143,3,FALSE))</f>
        <v>#N/A</v>
      </c>
      <c r="J1295" s="164" t="str">
        <f>IF('Reported Performance Table'!E1295="","",
  IF('Reported Performance Table'!F1295="Yes",
   IF('Reported Performance Table'!G1295="Premium","Premium_LUNA_CCT","LUNA_CCT"),
   IF('Reported Performance Table'!C1295="Outdoor Luminaires",
    IF(OR('Reported Performance Table'!E1295="Fuel Pump Canopy Luminaires",'Reported Performance Table'!E1295="Sports Lighting"),
     IF('Reported Performance Table'!G1295="Premium","Premium_Sports_and_Fuel_Pump_CCT", "Sports_and_Fuel_Pump_CCT"),
     IF('Reported Performance Table'!G1295="Premium","Premium_Outdoor_CCT","Outdoor_CCT")),
    IF('Reported Performance Table'!G1295="Premium","Premium_CCT","Reported_CCT"))))</f>
        <v/>
      </c>
      <c r="K1295" t="str">
        <f>IF('Reported Performance Table'!E1295="","",IF(J1295="LUNA_CCT",VLOOKUP('Reported Performance Table'!E1295,'Master List'!$B$45:$E$143,4,FALSE),"Reported_BUG"))</f>
        <v/>
      </c>
      <c r="L1295" t="str">
        <f>IF('Reported Performance Table'!E1295="","",IF(AND('Reported Performance Table'!$F1295="Yes",OR('Reported Performance Table'!$E1295='Master List'!$B$45,'Reported Performance Table'!$E1295='Master List'!$B$46,'Reported Performance Table'!$E1295='Master List'!$B$47,'Reported Performance Table'!$E1295='Master List'!$B$49,'Reported Performance Table'!$E1295='Master List'!$B$51,'Reported Performance Table'!$E1295='Master List'!$B$115,'Reported Performance Table'!$E1295='Master List'!$B$118,'Reported Performance Table'!$E1295='Master List'!$B$142)),"LUNA_Dimming","Dimming_Capability_and_Range"))</f>
        <v/>
      </c>
      <c r="M1295" s="100" t="e">
        <f>'Reported Performance Table'!#REF!</f>
        <v>#REF!</v>
      </c>
      <c r="N1295" s="100" t="e">
        <f>'Reported Performance Table'!#REF!</f>
        <v>#REF!</v>
      </c>
      <c r="O1295" s="100" t="e">
        <f>'Reported Performance Table'!#REF!</f>
        <v>#REF!</v>
      </c>
      <c r="P1295" t="str">
        <f t="shared" si="41"/>
        <v>No</v>
      </c>
    </row>
    <row r="1296" spans="1:16" x14ac:dyDescent="0.25">
      <c r="A1296" s="54">
        <v>1303</v>
      </c>
      <c r="B1296" s="55"/>
      <c r="D1296" s="21" t="e">
        <f>VLOOKUP('Reported Performance Table'!D1296,'Master List'!$B$22:$C$41,2,FALSE)</f>
        <v>#N/A</v>
      </c>
      <c r="E1296" t="e">
        <f>VLOOKUP('Reported Performance Table'!E1296,'Master List'!$B$45:$C$143,2,FALSE)</f>
        <v>#N/A</v>
      </c>
      <c r="F1296" t="e">
        <f>VLOOKUP('Reported Performance Table'!D1296,'Master List'!$B$22:$D$42,3,FALSE)</f>
        <v>#N/A</v>
      </c>
      <c r="G1296" s="92" t="e">
        <f>VLOOKUP('Reported Performance Table'!C1296,'Master List'!$B$11:$D$19,3,FALSE)</f>
        <v>#N/A</v>
      </c>
      <c r="H1296" t="e">
        <f t="shared" si="40"/>
        <v>#N/A</v>
      </c>
      <c r="I1296" t="e">
        <f>IF(VLOOKUP('Reported Performance Table'!E1296,'Master List'!$B$45:$D$143,3,FALSE)="","No",VLOOKUP('Reported Performance Table'!E1296,'Master List'!$B$45:$D$143,3,FALSE))</f>
        <v>#N/A</v>
      </c>
      <c r="J1296" s="164" t="str">
        <f>IF('Reported Performance Table'!E1296="","",
  IF('Reported Performance Table'!F1296="Yes",
   IF('Reported Performance Table'!G1296="Premium","Premium_LUNA_CCT","LUNA_CCT"),
   IF('Reported Performance Table'!C1296="Outdoor Luminaires",
    IF(OR('Reported Performance Table'!E1296="Fuel Pump Canopy Luminaires",'Reported Performance Table'!E1296="Sports Lighting"),
     IF('Reported Performance Table'!G1296="Premium","Premium_Sports_and_Fuel_Pump_CCT", "Sports_and_Fuel_Pump_CCT"),
     IF('Reported Performance Table'!G1296="Premium","Premium_Outdoor_CCT","Outdoor_CCT")),
    IF('Reported Performance Table'!G1296="Premium","Premium_CCT","Reported_CCT"))))</f>
        <v/>
      </c>
      <c r="K1296" t="str">
        <f>IF('Reported Performance Table'!E1296="","",IF(J1296="LUNA_CCT",VLOOKUP('Reported Performance Table'!E1296,'Master List'!$B$45:$E$143,4,FALSE),"Reported_BUG"))</f>
        <v/>
      </c>
      <c r="L1296" t="str">
        <f>IF('Reported Performance Table'!E1296="","",IF(AND('Reported Performance Table'!$F1296="Yes",OR('Reported Performance Table'!$E1296='Master List'!$B$45,'Reported Performance Table'!$E1296='Master List'!$B$46,'Reported Performance Table'!$E1296='Master List'!$B$47,'Reported Performance Table'!$E1296='Master List'!$B$49,'Reported Performance Table'!$E1296='Master List'!$B$51,'Reported Performance Table'!$E1296='Master List'!$B$115,'Reported Performance Table'!$E1296='Master List'!$B$118,'Reported Performance Table'!$E1296='Master List'!$B$142)),"LUNA_Dimming","Dimming_Capability_and_Range"))</f>
        <v/>
      </c>
      <c r="M1296" s="100" t="e">
        <f>'Reported Performance Table'!#REF!</f>
        <v>#REF!</v>
      </c>
      <c r="N1296" s="100" t="e">
        <f>'Reported Performance Table'!#REF!</f>
        <v>#REF!</v>
      </c>
      <c r="O1296" s="100" t="e">
        <f>'Reported Performance Table'!#REF!</f>
        <v>#REF!</v>
      </c>
      <c r="P1296" t="str">
        <f t="shared" si="41"/>
        <v>No</v>
      </c>
    </row>
    <row r="1297" spans="1:16" x14ac:dyDescent="0.25">
      <c r="A1297" s="54">
        <v>1304</v>
      </c>
      <c r="B1297" s="55"/>
      <c r="D1297" s="21" t="e">
        <f>VLOOKUP('Reported Performance Table'!D1297,'Master List'!$B$22:$C$41,2,FALSE)</f>
        <v>#N/A</v>
      </c>
      <c r="E1297" t="e">
        <f>VLOOKUP('Reported Performance Table'!E1297,'Master List'!$B$45:$C$143,2,FALSE)</f>
        <v>#N/A</v>
      </c>
      <c r="F1297" t="e">
        <f>VLOOKUP('Reported Performance Table'!D1297,'Master List'!$B$22:$D$42,3,FALSE)</f>
        <v>#N/A</v>
      </c>
      <c r="G1297" s="92" t="e">
        <f>VLOOKUP('Reported Performance Table'!C1297,'Master List'!$B$11:$D$19,3,FALSE)</f>
        <v>#N/A</v>
      </c>
      <c r="H1297" t="e">
        <f t="shared" si="40"/>
        <v>#N/A</v>
      </c>
      <c r="I1297" t="e">
        <f>IF(VLOOKUP('Reported Performance Table'!E1297,'Master List'!$B$45:$D$143,3,FALSE)="","No",VLOOKUP('Reported Performance Table'!E1297,'Master List'!$B$45:$D$143,3,FALSE))</f>
        <v>#N/A</v>
      </c>
      <c r="J1297" s="164" t="str">
        <f>IF('Reported Performance Table'!E1297="","",
  IF('Reported Performance Table'!F1297="Yes",
   IF('Reported Performance Table'!G1297="Premium","Premium_LUNA_CCT","LUNA_CCT"),
   IF('Reported Performance Table'!C1297="Outdoor Luminaires",
    IF(OR('Reported Performance Table'!E1297="Fuel Pump Canopy Luminaires",'Reported Performance Table'!E1297="Sports Lighting"),
     IF('Reported Performance Table'!G1297="Premium","Premium_Sports_and_Fuel_Pump_CCT", "Sports_and_Fuel_Pump_CCT"),
     IF('Reported Performance Table'!G1297="Premium","Premium_Outdoor_CCT","Outdoor_CCT")),
    IF('Reported Performance Table'!G1297="Premium","Premium_CCT","Reported_CCT"))))</f>
        <v/>
      </c>
      <c r="K1297" t="str">
        <f>IF('Reported Performance Table'!E1297="","",IF(J1297="LUNA_CCT",VLOOKUP('Reported Performance Table'!E1297,'Master List'!$B$45:$E$143,4,FALSE),"Reported_BUG"))</f>
        <v/>
      </c>
      <c r="L1297" t="str">
        <f>IF('Reported Performance Table'!E1297="","",IF(AND('Reported Performance Table'!$F1297="Yes",OR('Reported Performance Table'!$E1297='Master List'!$B$45,'Reported Performance Table'!$E1297='Master List'!$B$46,'Reported Performance Table'!$E1297='Master List'!$B$47,'Reported Performance Table'!$E1297='Master List'!$B$49,'Reported Performance Table'!$E1297='Master List'!$B$51,'Reported Performance Table'!$E1297='Master List'!$B$115,'Reported Performance Table'!$E1297='Master List'!$B$118,'Reported Performance Table'!$E1297='Master List'!$B$142)),"LUNA_Dimming","Dimming_Capability_and_Range"))</f>
        <v/>
      </c>
      <c r="M1297" s="100" t="e">
        <f>'Reported Performance Table'!#REF!</f>
        <v>#REF!</v>
      </c>
      <c r="N1297" s="100" t="e">
        <f>'Reported Performance Table'!#REF!</f>
        <v>#REF!</v>
      </c>
      <c r="O1297" s="100" t="e">
        <f>'Reported Performance Table'!#REF!</f>
        <v>#REF!</v>
      </c>
      <c r="P1297" t="str">
        <f t="shared" si="41"/>
        <v>No</v>
      </c>
    </row>
    <row r="1298" spans="1:16" x14ac:dyDescent="0.25">
      <c r="A1298" s="54">
        <v>1305</v>
      </c>
      <c r="B1298" s="55"/>
      <c r="D1298" s="21" t="e">
        <f>VLOOKUP('Reported Performance Table'!D1298,'Master List'!$B$22:$C$41,2,FALSE)</f>
        <v>#N/A</v>
      </c>
      <c r="E1298" t="e">
        <f>VLOOKUP('Reported Performance Table'!E1298,'Master List'!$B$45:$C$143,2,FALSE)</f>
        <v>#N/A</v>
      </c>
      <c r="F1298" t="e">
        <f>VLOOKUP('Reported Performance Table'!D1298,'Master List'!$B$22:$D$42,3,FALSE)</f>
        <v>#N/A</v>
      </c>
      <c r="G1298" s="92" t="e">
        <f>VLOOKUP('Reported Performance Table'!C1298,'Master List'!$B$11:$D$19,3,FALSE)</f>
        <v>#N/A</v>
      </c>
      <c r="H1298" t="e">
        <f t="shared" si="40"/>
        <v>#N/A</v>
      </c>
      <c r="I1298" t="e">
        <f>IF(VLOOKUP('Reported Performance Table'!E1298,'Master List'!$B$45:$D$143,3,FALSE)="","No",VLOOKUP('Reported Performance Table'!E1298,'Master List'!$B$45:$D$143,3,FALSE))</f>
        <v>#N/A</v>
      </c>
      <c r="J1298" s="164" t="str">
        <f>IF('Reported Performance Table'!E1298="","",
  IF('Reported Performance Table'!F1298="Yes",
   IF('Reported Performance Table'!G1298="Premium","Premium_LUNA_CCT","LUNA_CCT"),
   IF('Reported Performance Table'!C1298="Outdoor Luminaires",
    IF(OR('Reported Performance Table'!E1298="Fuel Pump Canopy Luminaires",'Reported Performance Table'!E1298="Sports Lighting"),
     IF('Reported Performance Table'!G1298="Premium","Premium_Sports_and_Fuel_Pump_CCT", "Sports_and_Fuel_Pump_CCT"),
     IF('Reported Performance Table'!G1298="Premium","Premium_Outdoor_CCT","Outdoor_CCT")),
    IF('Reported Performance Table'!G1298="Premium","Premium_CCT","Reported_CCT"))))</f>
        <v/>
      </c>
      <c r="K1298" t="str">
        <f>IF('Reported Performance Table'!E1298="","",IF(J1298="LUNA_CCT",VLOOKUP('Reported Performance Table'!E1298,'Master List'!$B$45:$E$143,4,FALSE),"Reported_BUG"))</f>
        <v/>
      </c>
      <c r="L1298" t="str">
        <f>IF('Reported Performance Table'!E1298="","",IF(AND('Reported Performance Table'!$F1298="Yes",OR('Reported Performance Table'!$E1298='Master List'!$B$45,'Reported Performance Table'!$E1298='Master List'!$B$46,'Reported Performance Table'!$E1298='Master List'!$B$47,'Reported Performance Table'!$E1298='Master List'!$B$49,'Reported Performance Table'!$E1298='Master List'!$B$51,'Reported Performance Table'!$E1298='Master List'!$B$115,'Reported Performance Table'!$E1298='Master List'!$B$118,'Reported Performance Table'!$E1298='Master List'!$B$142)),"LUNA_Dimming","Dimming_Capability_and_Range"))</f>
        <v/>
      </c>
      <c r="M1298" s="100" t="e">
        <f>'Reported Performance Table'!#REF!</f>
        <v>#REF!</v>
      </c>
      <c r="N1298" s="100" t="e">
        <f>'Reported Performance Table'!#REF!</f>
        <v>#REF!</v>
      </c>
      <c r="O1298" s="100" t="e">
        <f>'Reported Performance Table'!#REF!</f>
        <v>#REF!</v>
      </c>
      <c r="P1298" t="str">
        <f t="shared" si="41"/>
        <v>No</v>
      </c>
    </row>
    <row r="1299" spans="1:16" x14ac:dyDescent="0.25">
      <c r="A1299" s="54">
        <v>1306</v>
      </c>
      <c r="B1299" s="55"/>
      <c r="D1299" s="21" t="e">
        <f>VLOOKUP('Reported Performance Table'!D1299,'Master List'!$B$22:$C$41,2,FALSE)</f>
        <v>#N/A</v>
      </c>
      <c r="E1299" t="e">
        <f>VLOOKUP('Reported Performance Table'!E1299,'Master List'!$B$45:$C$143,2,FALSE)</f>
        <v>#N/A</v>
      </c>
      <c r="F1299" t="e">
        <f>VLOOKUP('Reported Performance Table'!D1299,'Master List'!$B$22:$D$42,3,FALSE)</f>
        <v>#N/A</v>
      </c>
      <c r="G1299" s="92" t="e">
        <f>VLOOKUP('Reported Performance Table'!C1299,'Master List'!$B$11:$D$19,3,FALSE)</f>
        <v>#N/A</v>
      </c>
      <c r="H1299" t="e">
        <f t="shared" si="40"/>
        <v>#N/A</v>
      </c>
      <c r="I1299" t="e">
        <f>IF(VLOOKUP('Reported Performance Table'!E1299,'Master List'!$B$45:$D$143,3,FALSE)="","No",VLOOKUP('Reported Performance Table'!E1299,'Master List'!$B$45:$D$143,3,FALSE))</f>
        <v>#N/A</v>
      </c>
      <c r="J1299" s="164" t="str">
        <f>IF('Reported Performance Table'!E1299="","",
  IF('Reported Performance Table'!F1299="Yes",
   IF('Reported Performance Table'!G1299="Premium","Premium_LUNA_CCT","LUNA_CCT"),
   IF('Reported Performance Table'!C1299="Outdoor Luminaires",
    IF(OR('Reported Performance Table'!E1299="Fuel Pump Canopy Luminaires",'Reported Performance Table'!E1299="Sports Lighting"),
     IF('Reported Performance Table'!G1299="Premium","Premium_Sports_and_Fuel_Pump_CCT", "Sports_and_Fuel_Pump_CCT"),
     IF('Reported Performance Table'!G1299="Premium","Premium_Outdoor_CCT","Outdoor_CCT")),
    IF('Reported Performance Table'!G1299="Premium","Premium_CCT","Reported_CCT"))))</f>
        <v/>
      </c>
      <c r="K1299" t="str">
        <f>IF('Reported Performance Table'!E1299="","",IF(J1299="LUNA_CCT",VLOOKUP('Reported Performance Table'!E1299,'Master List'!$B$45:$E$143,4,FALSE),"Reported_BUG"))</f>
        <v/>
      </c>
      <c r="L1299" t="str">
        <f>IF('Reported Performance Table'!E1299="","",IF(AND('Reported Performance Table'!$F1299="Yes",OR('Reported Performance Table'!$E1299='Master List'!$B$45,'Reported Performance Table'!$E1299='Master List'!$B$46,'Reported Performance Table'!$E1299='Master List'!$B$47,'Reported Performance Table'!$E1299='Master List'!$B$49,'Reported Performance Table'!$E1299='Master List'!$B$51,'Reported Performance Table'!$E1299='Master List'!$B$115,'Reported Performance Table'!$E1299='Master List'!$B$118,'Reported Performance Table'!$E1299='Master List'!$B$142)),"LUNA_Dimming","Dimming_Capability_and_Range"))</f>
        <v/>
      </c>
      <c r="M1299" s="100" t="e">
        <f>'Reported Performance Table'!#REF!</f>
        <v>#REF!</v>
      </c>
      <c r="N1299" s="100" t="e">
        <f>'Reported Performance Table'!#REF!</f>
        <v>#REF!</v>
      </c>
      <c r="O1299" s="100" t="e">
        <f>'Reported Performance Table'!#REF!</f>
        <v>#REF!</v>
      </c>
      <c r="P1299" t="str">
        <f t="shared" si="41"/>
        <v>No</v>
      </c>
    </row>
    <row r="1300" spans="1:16" x14ac:dyDescent="0.25">
      <c r="A1300" s="54">
        <v>1307</v>
      </c>
      <c r="B1300" s="55"/>
      <c r="D1300" s="21" t="e">
        <f>VLOOKUP('Reported Performance Table'!D1300,'Master List'!$B$22:$C$41,2,FALSE)</f>
        <v>#N/A</v>
      </c>
      <c r="E1300" t="e">
        <f>VLOOKUP('Reported Performance Table'!E1300,'Master List'!$B$45:$C$143,2,FALSE)</f>
        <v>#N/A</v>
      </c>
      <c r="F1300" t="e">
        <f>VLOOKUP('Reported Performance Table'!D1300,'Master List'!$B$22:$D$42,3,FALSE)</f>
        <v>#N/A</v>
      </c>
      <c r="G1300" s="92" t="e">
        <f>VLOOKUP('Reported Performance Table'!C1300,'Master List'!$B$11:$D$19,3,FALSE)</f>
        <v>#N/A</v>
      </c>
      <c r="H1300" t="e">
        <f t="shared" si="40"/>
        <v>#N/A</v>
      </c>
      <c r="I1300" t="e">
        <f>IF(VLOOKUP('Reported Performance Table'!E1300,'Master List'!$B$45:$D$143,3,FALSE)="","No",VLOOKUP('Reported Performance Table'!E1300,'Master List'!$B$45:$D$143,3,FALSE))</f>
        <v>#N/A</v>
      </c>
      <c r="J1300" s="164" t="str">
        <f>IF('Reported Performance Table'!E1300="","",
  IF('Reported Performance Table'!F1300="Yes",
   IF('Reported Performance Table'!G1300="Premium","Premium_LUNA_CCT","LUNA_CCT"),
   IF('Reported Performance Table'!C1300="Outdoor Luminaires",
    IF(OR('Reported Performance Table'!E1300="Fuel Pump Canopy Luminaires",'Reported Performance Table'!E1300="Sports Lighting"),
     IF('Reported Performance Table'!G1300="Premium","Premium_Sports_and_Fuel_Pump_CCT", "Sports_and_Fuel_Pump_CCT"),
     IF('Reported Performance Table'!G1300="Premium","Premium_Outdoor_CCT","Outdoor_CCT")),
    IF('Reported Performance Table'!G1300="Premium","Premium_CCT","Reported_CCT"))))</f>
        <v/>
      </c>
      <c r="K1300" t="str">
        <f>IF('Reported Performance Table'!E1300="","",IF(J1300="LUNA_CCT",VLOOKUP('Reported Performance Table'!E1300,'Master List'!$B$45:$E$143,4,FALSE),"Reported_BUG"))</f>
        <v/>
      </c>
      <c r="L1300" t="str">
        <f>IF('Reported Performance Table'!E1300="","",IF(AND('Reported Performance Table'!$F1300="Yes",OR('Reported Performance Table'!$E1300='Master List'!$B$45,'Reported Performance Table'!$E1300='Master List'!$B$46,'Reported Performance Table'!$E1300='Master List'!$B$47,'Reported Performance Table'!$E1300='Master List'!$B$49,'Reported Performance Table'!$E1300='Master List'!$B$51,'Reported Performance Table'!$E1300='Master List'!$B$115,'Reported Performance Table'!$E1300='Master List'!$B$118,'Reported Performance Table'!$E1300='Master List'!$B$142)),"LUNA_Dimming","Dimming_Capability_and_Range"))</f>
        <v/>
      </c>
      <c r="M1300" s="100" t="e">
        <f>'Reported Performance Table'!#REF!</f>
        <v>#REF!</v>
      </c>
      <c r="N1300" s="100" t="e">
        <f>'Reported Performance Table'!#REF!</f>
        <v>#REF!</v>
      </c>
      <c r="O1300" s="100" t="e">
        <f>'Reported Performance Table'!#REF!</f>
        <v>#REF!</v>
      </c>
      <c r="P1300" t="str">
        <f t="shared" si="41"/>
        <v>No</v>
      </c>
    </row>
    <row r="1301" spans="1:16" x14ac:dyDescent="0.25">
      <c r="A1301" s="54">
        <v>1308</v>
      </c>
      <c r="B1301" s="55"/>
      <c r="D1301" s="21" t="e">
        <f>VLOOKUP('Reported Performance Table'!D1301,'Master List'!$B$22:$C$41,2,FALSE)</f>
        <v>#N/A</v>
      </c>
      <c r="E1301" t="e">
        <f>VLOOKUP('Reported Performance Table'!E1301,'Master List'!$B$45:$C$143,2,FALSE)</f>
        <v>#N/A</v>
      </c>
      <c r="F1301" t="e">
        <f>VLOOKUP('Reported Performance Table'!D1301,'Master List'!$B$22:$D$42,3,FALSE)</f>
        <v>#N/A</v>
      </c>
      <c r="G1301" s="92" t="e">
        <f>VLOOKUP('Reported Performance Table'!C1301,'Master List'!$B$11:$D$19,3,FALSE)</f>
        <v>#N/A</v>
      </c>
      <c r="H1301" t="e">
        <f t="shared" si="40"/>
        <v>#N/A</v>
      </c>
      <c r="I1301" t="e">
        <f>IF(VLOOKUP('Reported Performance Table'!E1301,'Master List'!$B$45:$D$143,3,FALSE)="","No",VLOOKUP('Reported Performance Table'!E1301,'Master List'!$B$45:$D$143,3,FALSE))</f>
        <v>#N/A</v>
      </c>
      <c r="J1301" s="164" t="str">
        <f>IF('Reported Performance Table'!E1301="","",
  IF('Reported Performance Table'!F1301="Yes",
   IF('Reported Performance Table'!G1301="Premium","Premium_LUNA_CCT","LUNA_CCT"),
   IF('Reported Performance Table'!C1301="Outdoor Luminaires",
    IF(OR('Reported Performance Table'!E1301="Fuel Pump Canopy Luminaires",'Reported Performance Table'!E1301="Sports Lighting"),
     IF('Reported Performance Table'!G1301="Premium","Premium_Sports_and_Fuel_Pump_CCT", "Sports_and_Fuel_Pump_CCT"),
     IF('Reported Performance Table'!G1301="Premium","Premium_Outdoor_CCT","Outdoor_CCT")),
    IF('Reported Performance Table'!G1301="Premium","Premium_CCT","Reported_CCT"))))</f>
        <v/>
      </c>
      <c r="K1301" t="str">
        <f>IF('Reported Performance Table'!E1301="","",IF(J1301="LUNA_CCT",VLOOKUP('Reported Performance Table'!E1301,'Master List'!$B$45:$E$143,4,FALSE),"Reported_BUG"))</f>
        <v/>
      </c>
      <c r="L1301" t="str">
        <f>IF('Reported Performance Table'!E1301="","",IF(AND('Reported Performance Table'!$F1301="Yes",OR('Reported Performance Table'!$E1301='Master List'!$B$45,'Reported Performance Table'!$E1301='Master List'!$B$46,'Reported Performance Table'!$E1301='Master List'!$B$47,'Reported Performance Table'!$E1301='Master List'!$B$49,'Reported Performance Table'!$E1301='Master List'!$B$51,'Reported Performance Table'!$E1301='Master List'!$B$115,'Reported Performance Table'!$E1301='Master List'!$B$118,'Reported Performance Table'!$E1301='Master List'!$B$142)),"LUNA_Dimming","Dimming_Capability_and_Range"))</f>
        <v/>
      </c>
      <c r="M1301" s="100" t="e">
        <f>'Reported Performance Table'!#REF!</f>
        <v>#REF!</v>
      </c>
      <c r="N1301" s="100" t="e">
        <f>'Reported Performance Table'!#REF!</f>
        <v>#REF!</v>
      </c>
      <c r="O1301" s="100" t="e">
        <f>'Reported Performance Table'!#REF!</f>
        <v>#REF!</v>
      </c>
      <c r="P1301" t="str">
        <f t="shared" si="41"/>
        <v>No</v>
      </c>
    </row>
    <row r="1302" spans="1:16" x14ac:dyDescent="0.25">
      <c r="A1302" s="54">
        <v>1309</v>
      </c>
      <c r="B1302" s="55"/>
      <c r="D1302" s="21" t="e">
        <f>VLOOKUP('Reported Performance Table'!D1302,'Master List'!$B$22:$C$41,2,FALSE)</f>
        <v>#N/A</v>
      </c>
      <c r="E1302" t="e">
        <f>VLOOKUP('Reported Performance Table'!E1302,'Master List'!$B$45:$C$143,2,FALSE)</f>
        <v>#N/A</v>
      </c>
      <c r="F1302" t="e">
        <f>VLOOKUP('Reported Performance Table'!D1302,'Master List'!$B$22:$D$42,3,FALSE)</f>
        <v>#N/A</v>
      </c>
      <c r="G1302" s="92" t="e">
        <f>VLOOKUP('Reported Performance Table'!C1302,'Master List'!$B$11:$D$19,3,FALSE)</f>
        <v>#N/A</v>
      </c>
      <c r="H1302" t="e">
        <f t="shared" si="40"/>
        <v>#N/A</v>
      </c>
      <c r="I1302" t="e">
        <f>IF(VLOOKUP('Reported Performance Table'!E1302,'Master List'!$B$45:$D$143,3,FALSE)="","No",VLOOKUP('Reported Performance Table'!E1302,'Master List'!$B$45:$D$143,3,FALSE))</f>
        <v>#N/A</v>
      </c>
      <c r="J1302" s="164" t="str">
        <f>IF('Reported Performance Table'!E1302="","",
  IF('Reported Performance Table'!F1302="Yes",
   IF('Reported Performance Table'!G1302="Premium","Premium_LUNA_CCT","LUNA_CCT"),
   IF('Reported Performance Table'!C1302="Outdoor Luminaires",
    IF(OR('Reported Performance Table'!E1302="Fuel Pump Canopy Luminaires",'Reported Performance Table'!E1302="Sports Lighting"),
     IF('Reported Performance Table'!G1302="Premium","Premium_Sports_and_Fuel_Pump_CCT", "Sports_and_Fuel_Pump_CCT"),
     IF('Reported Performance Table'!G1302="Premium","Premium_Outdoor_CCT","Outdoor_CCT")),
    IF('Reported Performance Table'!G1302="Premium","Premium_CCT","Reported_CCT"))))</f>
        <v/>
      </c>
      <c r="K1302" t="str">
        <f>IF('Reported Performance Table'!E1302="","",IF(J1302="LUNA_CCT",VLOOKUP('Reported Performance Table'!E1302,'Master List'!$B$45:$E$143,4,FALSE),"Reported_BUG"))</f>
        <v/>
      </c>
      <c r="L1302" t="str">
        <f>IF('Reported Performance Table'!E1302="","",IF(AND('Reported Performance Table'!$F1302="Yes",OR('Reported Performance Table'!$E1302='Master List'!$B$45,'Reported Performance Table'!$E1302='Master List'!$B$46,'Reported Performance Table'!$E1302='Master List'!$B$47,'Reported Performance Table'!$E1302='Master List'!$B$49,'Reported Performance Table'!$E1302='Master List'!$B$51,'Reported Performance Table'!$E1302='Master List'!$B$115,'Reported Performance Table'!$E1302='Master List'!$B$118,'Reported Performance Table'!$E1302='Master List'!$B$142)),"LUNA_Dimming","Dimming_Capability_and_Range"))</f>
        <v/>
      </c>
      <c r="M1302" s="100" t="e">
        <f>'Reported Performance Table'!#REF!</f>
        <v>#REF!</v>
      </c>
      <c r="N1302" s="100" t="e">
        <f>'Reported Performance Table'!#REF!</f>
        <v>#REF!</v>
      </c>
      <c r="O1302" s="100" t="e">
        <f>'Reported Performance Table'!#REF!</f>
        <v>#REF!</v>
      </c>
      <c r="P1302" t="str">
        <f t="shared" si="41"/>
        <v>No</v>
      </c>
    </row>
    <row r="1303" spans="1:16" x14ac:dyDescent="0.25">
      <c r="A1303" s="54">
        <v>1310</v>
      </c>
      <c r="B1303" s="55"/>
      <c r="D1303" s="21" t="e">
        <f>VLOOKUP('Reported Performance Table'!D1303,'Master List'!$B$22:$C$41,2,FALSE)</f>
        <v>#N/A</v>
      </c>
      <c r="E1303" t="e">
        <f>VLOOKUP('Reported Performance Table'!E1303,'Master List'!$B$45:$C$143,2,FALSE)</f>
        <v>#N/A</v>
      </c>
      <c r="F1303" t="e">
        <f>VLOOKUP('Reported Performance Table'!D1303,'Master List'!$B$22:$D$42,3,FALSE)</f>
        <v>#N/A</v>
      </c>
      <c r="G1303" s="92" t="e">
        <f>VLOOKUP('Reported Performance Table'!C1303,'Master List'!$B$11:$D$19,3,FALSE)</f>
        <v>#N/A</v>
      </c>
      <c r="H1303" t="e">
        <f t="shared" si="40"/>
        <v>#N/A</v>
      </c>
      <c r="I1303" t="e">
        <f>IF(VLOOKUP('Reported Performance Table'!E1303,'Master List'!$B$45:$D$143,3,FALSE)="","No",VLOOKUP('Reported Performance Table'!E1303,'Master List'!$B$45:$D$143,3,FALSE))</f>
        <v>#N/A</v>
      </c>
      <c r="J1303" s="164" t="str">
        <f>IF('Reported Performance Table'!E1303="","",
  IF('Reported Performance Table'!F1303="Yes",
   IF('Reported Performance Table'!G1303="Premium","Premium_LUNA_CCT","LUNA_CCT"),
   IF('Reported Performance Table'!C1303="Outdoor Luminaires",
    IF(OR('Reported Performance Table'!E1303="Fuel Pump Canopy Luminaires",'Reported Performance Table'!E1303="Sports Lighting"),
     IF('Reported Performance Table'!G1303="Premium","Premium_Sports_and_Fuel_Pump_CCT", "Sports_and_Fuel_Pump_CCT"),
     IF('Reported Performance Table'!G1303="Premium","Premium_Outdoor_CCT","Outdoor_CCT")),
    IF('Reported Performance Table'!G1303="Premium","Premium_CCT","Reported_CCT"))))</f>
        <v/>
      </c>
      <c r="K1303" t="str">
        <f>IF('Reported Performance Table'!E1303="","",IF(J1303="LUNA_CCT",VLOOKUP('Reported Performance Table'!E1303,'Master List'!$B$45:$E$143,4,FALSE),"Reported_BUG"))</f>
        <v/>
      </c>
      <c r="L1303" t="str">
        <f>IF('Reported Performance Table'!E1303="","",IF(AND('Reported Performance Table'!$F1303="Yes",OR('Reported Performance Table'!$E1303='Master List'!$B$45,'Reported Performance Table'!$E1303='Master List'!$B$46,'Reported Performance Table'!$E1303='Master List'!$B$47,'Reported Performance Table'!$E1303='Master List'!$B$49,'Reported Performance Table'!$E1303='Master List'!$B$51,'Reported Performance Table'!$E1303='Master List'!$B$115,'Reported Performance Table'!$E1303='Master List'!$B$118,'Reported Performance Table'!$E1303='Master List'!$B$142)),"LUNA_Dimming","Dimming_Capability_and_Range"))</f>
        <v/>
      </c>
      <c r="M1303" s="100" t="e">
        <f>'Reported Performance Table'!#REF!</f>
        <v>#REF!</v>
      </c>
      <c r="N1303" s="100" t="e">
        <f>'Reported Performance Table'!#REF!</f>
        <v>#REF!</v>
      </c>
      <c r="O1303" s="100" t="e">
        <f>'Reported Performance Table'!#REF!</f>
        <v>#REF!</v>
      </c>
      <c r="P1303" t="str">
        <f t="shared" si="41"/>
        <v>No</v>
      </c>
    </row>
    <row r="1304" spans="1:16" x14ac:dyDescent="0.25">
      <c r="A1304" s="54">
        <v>1311</v>
      </c>
      <c r="B1304" s="55"/>
      <c r="D1304" s="21" t="e">
        <f>VLOOKUP('Reported Performance Table'!D1304,'Master List'!$B$22:$C$41,2,FALSE)</f>
        <v>#N/A</v>
      </c>
      <c r="E1304" t="e">
        <f>VLOOKUP('Reported Performance Table'!E1304,'Master List'!$B$45:$C$143,2,FALSE)</f>
        <v>#N/A</v>
      </c>
      <c r="F1304" t="e">
        <f>VLOOKUP('Reported Performance Table'!D1304,'Master List'!$B$22:$D$42,3,FALSE)</f>
        <v>#N/A</v>
      </c>
      <c r="G1304" s="92" t="e">
        <f>VLOOKUP('Reported Performance Table'!C1304,'Master List'!$B$11:$D$19,3,FALSE)</f>
        <v>#N/A</v>
      </c>
      <c r="H1304" t="e">
        <f t="shared" si="40"/>
        <v>#N/A</v>
      </c>
      <c r="I1304" t="e">
        <f>IF(VLOOKUP('Reported Performance Table'!E1304,'Master List'!$B$45:$D$143,3,FALSE)="","No",VLOOKUP('Reported Performance Table'!E1304,'Master List'!$B$45:$D$143,3,FALSE))</f>
        <v>#N/A</v>
      </c>
      <c r="J1304" s="164" t="str">
        <f>IF('Reported Performance Table'!E1304="","",
  IF('Reported Performance Table'!F1304="Yes",
   IF('Reported Performance Table'!G1304="Premium","Premium_LUNA_CCT","LUNA_CCT"),
   IF('Reported Performance Table'!C1304="Outdoor Luminaires",
    IF(OR('Reported Performance Table'!E1304="Fuel Pump Canopy Luminaires",'Reported Performance Table'!E1304="Sports Lighting"),
     IF('Reported Performance Table'!G1304="Premium","Premium_Sports_and_Fuel_Pump_CCT", "Sports_and_Fuel_Pump_CCT"),
     IF('Reported Performance Table'!G1304="Premium","Premium_Outdoor_CCT","Outdoor_CCT")),
    IF('Reported Performance Table'!G1304="Premium","Premium_CCT","Reported_CCT"))))</f>
        <v/>
      </c>
      <c r="K1304" t="str">
        <f>IF('Reported Performance Table'!E1304="","",IF(J1304="LUNA_CCT",VLOOKUP('Reported Performance Table'!E1304,'Master List'!$B$45:$E$143,4,FALSE),"Reported_BUG"))</f>
        <v/>
      </c>
      <c r="L1304" t="str">
        <f>IF('Reported Performance Table'!E1304="","",IF(AND('Reported Performance Table'!$F1304="Yes",OR('Reported Performance Table'!$E1304='Master List'!$B$45,'Reported Performance Table'!$E1304='Master List'!$B$46,'Reported Performance Table'!$E1304='Master List'!$B$47,'Reported Performance Table'!$E1304='Master List'!$B$49,'Reported Performance Table'!$E1304='Master List'!$B$51,'Reported Performance Table'!$E1304='Master List'!$B$115,'Reported Performance Table'!$E1304='Master List'!$B$118,'Reported Performance Table'!$E1304='Master List'!$B$142)),"LUNA_Dimming","Dimming_Capability_and_Range"))</f>
        <v/>
      </c>
      <c r="M1304" s="100" t="e">
        <f>'Reported Performance Table'!#REF!</f>
        <v>#REF!</v>
      </c>
      <c r="N1304" s="100" t="e">
        <f>'Reported Performance Table'!#REF!</f>
        <v>#REF!</v>
      </c>
      <c r="O1304" s="100" t="e">
        <f>'Reported Performance Table'!#REF!</f>
        <v>#REF!</v>
      </c>
      <c r="P1304" t="str">
        <f t="shared" si="41"/>
        <v>No</v>
      </c>
    </row>
    <row r="1305" spans="1:16" x14ac:dyDescent="0.25">
      <c r="A1305" s="54">
        <v>1312</v>
      </c>
      <c r="B1305" s="55"/>
      <c r="D1305" s="21" t="e">
        <f>VLOOKUP('Reported Performance Table'!D1305,'Master List'!$B$22:$C$41,2,FALSE)</f>
        <v>#N/A</v>
      </c>
      <c r="E1305" t="e">
        <f>VLOOKUP('Reported Performance Table'!E1305,'Master List'!$B$45:$C$143,2,FALSE)</f>
        <v>#N/A</v>
      </c>
      <c r="F1305" t="e">
        <f>VLOOKUP('Reported Performance Table'!D1305,'Master List'!$B$22:$D$42,3,FALSE)</f>
        <v>#N/A</v>
      </c>
      <c r="G1305" s="92" t="e">
        <f>VLOOKUP('Reported Performance Table'!C1305,'Master List'!$B$11:$D$19,3,FALSE)</f>
        <v>#N/A</v>
      </c>
      <c r="H1305" t="e">
        <f t="shared" si="40"/>
        <v>#N/A</v>
      </c>
      <c r="I1305" t="e">
        <f>IF(VLOOKUP('Reported Performance Table'!E1305,'Master List'!$B$45:$D$143,3,FALSE)="","No",VLOOKUP('Reported Performance Table'!E1305,'Master List'!$B$45:$D$143,3,FALSE))</f>
        <v>#N/A</v>
      </c>
      <c r="J1305" s="164" t="str">
        <f>IF('Reported Performance Table'!E1305="","",
  IF('Reported Performance Table'!F1305="Yes",
   IF('Reported Performance Table'!G1305="Premium","Premium_LUNA_CCT","LUNA_CCT"),
   IF('Reported Performance Table'!C1305="Outdoor Luminaires",
    IF(OR('Reported Performance Table'!E1305="Fuel Pump Canopy Luminaires",'Reported Performance Table'!E1305="Sports Lighting"),
     IF('Reported Performance Table'!G1305="Premium","Premium_Sports_and_Fuel_Pump_CCT", "Sports_and_Fuel_Pump_CCT"),
     IF('Reported Performance Table'!G1305="Premium","Premium_Outdoor_CCT","Outdoor_CCT")),
    IF('Reported Performance Table'!G1305="Premium","Premium_CCT","Reported_CCT"))))</f>
        <v/>
      </c>
      <c r="K1305" t="str">
        <f>IF('Reported Performance Table'!E1305="","",IF(J1305="LUNA_CCT",VLOOKUP('Reported Performance Table'!E1305,'Master List'!$B$45:$E$143,4,FALSE),"Reported_BUG"))</f>
        <v/>
      </c>
      <c r="L1305" t="str">
        <f>IF('Reported Performance Table'!E1305="","",IF(AND('Reported Performance Table'!$F1305="Yes",OR('Reported Performance Table'!$E1305='Master List'!$B$45,'Reported Performance Table'!$E1305='Master List'!$B$46,'Reported Performance Table'!$E1305='Master List'!$B$47,'Reported Performance Table'!$E1305='Master List'!$B$49,'Reported Performance Table'!$E1305='Master List'!$B$51,'Reported Performance Table'!$E1305='Master List'!$B$115,'Reported Performance Table'!$E1305='Master List'!$B$118,'Reported Performance Table'!$E1305='Master List'!$B$142)),"LUNA_Dimming","Dimming_Capability_and_Range"))</f>
        <v/>
      </c>
      <c r="M1305" s="100" t="e">
        <f>'Reported Performance Table'!#REF!</f>
        <v>#REF!</v>
      </c>
      <c r="N1305" s="100" t="e">
        <f>'Reported Performance Table'!#REF!</f>
        <v>#REF!</v>
      </c>
      <c r="O1305" s="100" t="e">
        <f>'Reported Performance Table'!#REF!</f>
        <v>#REF!</v>
      </c>
      <c r="P1305" t="str">
        <f t="shared" si="41"/>
        <v>No</v>
      </c>
    </row>
    <row r="1306" spans="1:16" x14ac:dyDescent="0.25">
      <c r="A1306" s="54">
        <v>1313</v>
      </c>
      <c r="B1306" s="55"/>
      <c r="D1306" s="21" t="e">
        <f>VLOOKUP('Reported Performance Table'!D1306,'Master List'!$B$22:$C$41,2,FALSE)</f>
        <v>#N/A</v>
      </c>
      <c r="E1306" t="e">
        <f>VLOOKUP('Reported Performance Table'!E1306,'Master List'!$B$45:$C$143,2,FALSE)</f>
        <v>#N/A</v>
      </c>
      <c r="F1306" t="e">
        <f>VLOOKUP('Reported Performance Table'!D1306,'Master List'!$B$22:$D$42,3,FALSE)</f>
        <v>#N/A</v>
      </c>
      <c r="G1306" s="92" t="e">
        <f>VLOOKUP('Reported Performance Table'!C1306,'Master List'!$B$11:$D$19,3,FALSE)</f>
        <v>#N/A</v>
      </c>
      <c r="H1306" t="e">
        <f t="shared" si="40"/>
        <v>#N/A</v>
      </c>
      <c r="I1306" t="e">
        <f>IF(VLOOKUP('Reported Performance Table'!E1306,'Master List'!$B$45:$D$143,3,FALSE)="","No",VLOOKUP('Reported Performance Table'!E1306,'Master List'!$B$45:$D$143,3,FALSE))</f>
        <v>#N/A</v>
      </c>
      <c r="J1306" s="164" t="str">
        <f>IF('Reported Performance Table'!E1306="","",
  IF('Reported Performance Table'!F1306="Yes",
   IF('Reported Performance Table'!G1306="Premium","Premium_LUNA_CCT","LUNA_CCT"),
   IF('Reported Performance Table'!C1306="Outdoor Luminaires",
    IF(OR('Reported Performance Table'!E1306="Fuel Pump Canopy Luminaires",'Reported Performance Table'!E1306="Sports Lighting"),
     IF('Reported Performance Table'!G1306="Premium","Premium_Sports_and_Fuel_Pump_CCT", "Sports_and_Fuel_Pump_CCT"),
     IF('Reported Performance Table'!G1306="Premium","Premium_Outdoor_CCT","Outdoor_CCT")),
    IF('Reported Performance Table'!G1306="Premium","Premium_CCT","Reported_CCT"))))</f>
        <v/>
      </c>
      <c r="K1306" t="str">
        <f>IF('Reported Performance Table'!E1306="","",IF(J1306="LUNA_CCT",VLOOKUP('Reported Performance Table'!E1306,'Master List'!$B$45:$E$143,4,FALSE),"Reported_BUG"))</f>
        <v/>
      </c>
      <c r="L1306" t="str">
        <f>IF('Reported Performance Table'!E1306="","",IF(AND('Reported Performance Table'!$F1306="Yes",OR('Reported Performance Table'!$E1306='Master List'!$B$45,'Reported Performance Table'!$E1306='Master List'!$B$46,'Reported Performance Table'!$E1306='Master List'!$B$47,'Reported Performance Table'!$E1306='Master List'!$B$49,'Reported Performance Table'!$E1306='Master List'!$B$51,'Reported Performance Table'!$E1306='Master List'!$B$115,'Reported Performance Table'!$E1306='Master List'!$B$118,'Reported Performance Table'!$E1306='Master List'!$B$142)),"LUNA_Dimming","Dimming_Capability_and_Range"))</f>
        <v/>
      </c>
      <c r="M1306" s="100" t="e">
        <f>'Reported Performance Table'!#REF!</f>
        <v>#REF!</v>
      </c>
      <c r="N1306" s="100" t="e">
        <f>'Reported Performance Table'!#REF!</f>
        <v>#REF!</v>
      </c>
      <c r="O1306" s="100" t="e">
        <f>'Reported Performance Table'!#REF!</f>
        <v>#REF!</v>
      </c>
      <c r="P1306" t="str">
        <f t="shared" si="41"/>
        <v>No</v>
      </c>
    </row>
    <row r="1307" spans="1:16" x14ac:dyDescent="0.25">
      <c r="A1307" s="54">
        <v>1314</v>
      </c>
      <c r="B1307" s="55"/>
      <c r="D1307" s="21" t="e">
        <f>VLOOKUP('Reported Performance Table'!D1307,'Master List'!$B$22:$C$41,2,FALSE)</f>
        <v>#N/A</v>
      </c>
      <c r="E1307" t="e">
        <f>VLOOKUP('Reported Performance Table'!E1307,'Master List'!$B$45:$C$143,2,FALSE)</f>
        <v>#N/A</v>
      </c>
      <c r="F1307" t="e">
        <f>VLOOKUP('Reported Performance Table'!D1307,'Master List'!$B$22:$D$42,3,FALSE)</f>
        <v>#N/A</v>
      </c>
      <c r="G1307" s="92" t="e">
        <f>VLOOKUP('Reported Performance Table'!C1307,'Master List'!$B$11:$D$19,3,FALSE)</f>
        <v>#N/A</v>
      </c>
      <c r="H1307" t="e">
        <f t="shared" si="40"/>
        <v>#N/A</v>
      </c>
      <c r="I1307" t="e">
        <f>IF(VLOOKUP('Reported Performance Table'!E1307,'Master List'!$B$45:$D$143,3,FALSE)="","No",VLOOKUP('Reported Performance Table'!E1307,'Master List'!$B$45:$D$143,3,FALSE))</f>
        <v>#N/A</v>
      </c>
      <c r="J1307" s="164" t="str">
        <f>IF('Reported Performance Table'!E1307="","",
  IF('Reported Performance Table'!F1307="Yes",
   IF('Reported Performance Table'!G1307="Premium","Premium_LUNA_CCT","LUNA_CCT"),
   IF('Reported Performance Table'!C1307="Outdoor Luminaires",
    IF(OR('Reported Performance Table'!E1307="Fuel Pump Canopy Luminaires",'Reported Performance Table'!E1307="Sports Lighting"),
     IF('Reported Performance Table'!G1307="Premium","Premium_Sports_and_Fuel_Pump_CCT", "Sports_and_Fuel_Pump_CCT"),
     IF('Reported Performance Table'!G1307="Premium","Premium_Outdoor_CCT","Outdoor_CCT")),
    IF('Reported Performance Table'!G1307="Premium","Premium_CCT","Reported_CCT"))))</f>
        <v/>
      </c>
      <c r="K1307" t="str">
        <f>IF('Reported Performance Table'!E1307="","",IF(J1307="LUNA_CCT",VLOOKUP('Reported Performance Table'!E1307,'Master List'!$B$45:$E$143,4,FALSE),"Reported_BUG"))</f>
        <v/>
      </c>
      <c r="L1307" t="str">
        <f>IF('Reported Performance Table'!E1307="","",IF(AND('Reported Performance Table'!$F1307="Yes",OR('Reported Performance Table'!$E1307='Master List'!$B$45,'Reported Performance Table'!$E1307='Master List'!$B$46,'Reported Performance Table'!$E1307='Master List'!$B$47,'Reported Performance Table'!$E1307='Master List'!$B$49,'Reported Performance Table'!$E1307='Master List'!$B$51,'Reported Performance Table'!$E1307='Master List'!$B$115,'Reported Performance Table'!$E1307='Master List'!$B$118,'Reported Performance Table'!$E1307='Master List'!$B$142)),"LUNA_Dimming","Dimming_Capability_and_Range"))</f>
        <v/>
      </c>
      <c r="M1307" s="100" t="e">
        <f>'Reported Performance Table'!#REF!</f>
        <v>#REF!</v>
      </c>
      <c r="N1307" s="100" t="e">
        <f>'Reported Performance Table'!#REF!</f>
        <v>#REF!</v>
      </c>
      <c r="O1307" s="100" t="e">
        <f>'Reported Performance Table'!#REF!</f>
        <v>#REF!</v>
      </c>
      <c r="P1307" t="str">
        <f t="shared" si="41"/>
        <v>No</v>
      </c>
    </row>
    <row r="1308" spans="1:16" x14ac:dyDescent="0.25">
      <c r="A1308" s="54">
        <v>1315</v>
      </c>
      <c r="B1308" s="55"/>
      <c r="D1308" s="21" t="e">
        <f>VLOOKUP('Reported Performance Table'!D1308,'Master List'!$B$22:$C$41,2,FALSE)</f>
        <v>#N/A</v>
      </c>
      <c r="E1308" t="e">
        <f>VLOOKUP('Reported Performance Table'!E1308,'Master List'!$B$45:$C$143,2,FALSE)</f>
        <v>#N/A</v>
      </c>
      <c r="F1308" t="e">
        <f>VLOOKUP('Reported Performance Table'!D1308,'Master List'!$B$22:$D$42,3,FALSE)</f>
        <v>#N/A</v>
      </c>
      <c r="G1308" s="92" t="e">
        <f>VLOOKUP('Reported Performance Table'!C1308,'Master List'!$B$11:$D$19,3,FALSE)</f>
        <v>#N/A</v>
      </c>
      <c r="H1308" t="e">
        <f t="shared" si="40"/>
        <v>#N/A</v>
      </c>
      <c r="I1308" t="e">
        <f>IF(VLOOKUP('Reported Performance Table'!E1308,'Master List'!$B$45:$D$143,3,FALSE)="","No",VLOOKUP('Reported Performance Table'!E1308,'Master List'!$B$45:$D$143,3,FALSE))</f>
        <v>#N/A</v>
      </c>
      <c r="J1308" s="164" t="str">
        <f>IF('Reported Performance Table'!E1308="","",
  IF('Reported Performance Table'!F1308="Yes",
   IF('Reported Performance Table'!G1308="Premium","Premium_LUNA_CCT","LUNA_CCT"),
   IF('Reported Performance Table'!C1308="Outdoor Luminaires",
    IF(OR('Reported Performance Table'!E1308="Fuel Pump Canopy Luminaires",'Reported Performance Table'!E1308="Sports Lighting"),
     IF('Reported Performance Table'!G1308="Premium","Premium_Sports_and_Fuel_Pump_CCT", "Sports_and_Fuel_Pump_CCT"),
     IF('Reported Performance Table'!G1308="Premium","Premium_Outdoor_CCT","Outdoor_CCT")),
    IF('Reported Performance Table'!G1308="Premium","Premium_CCT","Reported_CCT"))))</f>
        <v/>
      </c>
      <c r="K1308" t="str">
        <f>IF('Reported Performance Table'!E1308="","",IF(J1308="LUNA_CCT",VLOOKUP('Reported Performance Table'!E1308,'Master List'!$B$45:$E$143,4,FALSE),"Reported_BUG"))</f>
        <v/>
      </c>
      <c r="L1308" t="str">
        <f>IF('Reported Performance Table'!E1308="","",IF(AND('Reported Performance Table'!$F1308="Yes",OR('Reported Performance Table'!$E1308='Master List'!$B$45,'Reported Performance Table'!$E1308='Master List'!$B$46,'Reported Performance Table'!$E1308='Master List'!$B$47,'Reported Performance Table'!$E1308='Master List'!$B$49,'Reported Performance Table'!$E1308='Master List'!$B$51,'Reported Performance Table'!$E1308='Master List'!$B$115,'Reported Performance Table'!$E1308='Master List'!$B$118,'Reported Performance Table'!$E1308='Master List'!$B$142)),"LUNA_Dimming","Dimming_Capability_and_Range"))</f>
        <v/>
      </c>
      <c r="M1308" s="100" t="e">
        <f>'Reported Performance Table'!#REF!</f>
        <v>#REF!</v>
      </c>
      <c r="N1308" s="100" t="e">
        <f>'Reported Performance Table'!#REF!</f>
        <v>#REF!</v>
      </c>
      <c r="O1308" s="100" t="e">
        <f>'Reported Performance Table'!#REF!</f>
        <v>#REF!</v>
      </c>
      <c r="P1308" t="str">
        <f t="shared" si="41"/>
        <v>No</v>
      </c>
    </row>
    <row r="1309" spans="1:16" x14ac:dyDescent="0.25">
      <c r="A1309" s="54">
        <v>1316</v>
      </c>
      <c r="B1309" s="55"/>
      <c r="D1309" s="21" t="e">
        <f>VLOOKUP('Reported Performance Table'!D1309,'Master List'!$B$22:$C$41,2,FALSE)</f>
        <v>#N/A</v>
      </c>
      <c r="E1309" t="e">
        <f>VLOOKUP('Reported Performance Table'!E1309,'Master List'!$B$45:$C$143,2,FALSE)</f>
        <v>#N/A</v>
      </c>
      <c r="F1309" t="e">
        <f>VLOOKUP('Reported Performance Table'!D1309,'Master List'!$B$22:$D$42,3,FALSE)</f>
        <v>#N/A</v>
      </c>
      <c r="G1309" s="92" t="e">
        <f>VLOOKUP('Reported Performance Table'!C1309,'Master List'!$B$11:$D$19,3,FALSE)</f>
        <v>#N/A</v>
      </c>
      <c r="H1309" t="e">
        <f t="shared" si="40"/>
        <v>#N/A</v>
      </c>
      <c r="I1309" t="e">
        <f>IF(VLOOKUP('Reported Performance Table'!E1309,'Master List'!$B$45:$D$143,3,FALSE)="","No",VLOOKUP('Reported Performance Table'!E1309,'Master List'!$B$45:$D$143,3,FALSE))</f>
        <v>#N/A</v>
      </c>
      <c r="J1309" s="164" t="str">
        <f>IF('Reported Performance Table'!E1309="","",
  IF('Reported Performance Table'!F1309="Yes",
   IF('Reported Performance Table'!G1309="Premium","Premium_LUNA_CCT","LUNA_CCT"),
   IF('Reported Performance Table'!C1309="Outdoor Luminaires",
    IF(OR('Reported Performance Table'!E1309="Fuel Pump Canopy Luminaires",'Reported Performance Table'!E1309="Sports Lighting"),
     IF('Reported Performance Table'!G1309="Premium","Premium_Sports_and_Fuel_Pump_CCT", "Sports_and_Fuel_Pump_CCT"),
     IF('Reported Performance Table'!G1309="Premium","Premium_Outdoor_CCT","Outdoor_CCT")),
    IF('Reported Performance Table'!G1309="Premium","Premium_CCT","Reported_CCT"))))</f>
        <v/>
      </c>
      <c r="K1309" t="str">
        <f>IF('Reported Performance Table'!E1309="","",IF(J1309="LUNA_CCT",VLOOKUP('Reported Performance Table'!E1309,'Master List'!$B$45:$E$143,4,FALSE),"Reported_BUG"))</f>
        <v/>
      </c>
      <c r="L1309" t="str">
        <f>IF('Reported Performance Table'!E1309="","",IF(AND('Reported Performance Table'!$F1309="Yes",OR('Reported Performance Table'!$E1309='Master List'!$B$45,'Reported Performance Table'!$E1309='Master List'!$B$46,'Reported Performance Table'!$E1309='Master List'!$B$47,'Reported Performance Table'!$E1309='Master List'!$B$49,'Reported Performance Table'!$E1309='Master List'!$B$51,'Reported Performance Table'!$E1309='Master List'!$B$115,'Reported Performance Table'!$E1309='Master List'!$B$118,'Reported Performance Table'!$E1309='Master List'!$B$142)),"LUNA_Dimming","Dimming_Capability_and_Range"))</f>
        <v/>
      </c>
      <c r="M1309" s="100" t="e">
        <f>'Reported Performance Table'!#REF!</f>
        <v>#REF!</v>
      </c>
      <c r="N1309" s="100" t="e">
        <f>'Reported Performance Table'!#REF!</f>
        <v>#REF!</v>
      </c>
      <c r="O1309" s="100" t="e">
        <f>'Reported Performance Table'!#REF!</f>
        <v>#REF!</v>
      </c>
      <c r="P1309" t="str">
        <f t="shared" si="41"/>
        <v>No</v>
      </c>
    </row>
    <row r="1310" spans="1:16" x14ac:dyDescent="0.25">
      <c r="A1310" s="54">
        <v>1317</v>
      </c>
      <c r="B1310" s="55"/>
      <c r="D1310" s="21" t="e">
        <f>VLOOKUP('Reported Performance Table'!D1310,'Master List'!$B$22:$C$41,2,FALSE)</f>
        <v>#N/A</v>
      </c>
      <c r="E1310" t="e">
        <f>VLOOKUP('Reported Performance Table'!E1310,'Master List'!$B$45:$C$143,2,FALSE)</f>
        <v>#N/A</v>
      </c>
      <c r="F1310" t="e">
        <f>VLOOKUP('Reported Performance Table'!D1310,'Master List'!$B$22:$D$42,3,FALSE)</f>
        <v>#N/A</v>
      </c>
      <c r="G1310" s="92" t="e">
        <f>VLOOKUP('Reported Performance Table'!C1310,'Master List'!$B$11:$D$19,3,FALSE)</f>
        <v>#N/A</v>
      </c>
      <c r="H1310" t="e">
        <f t="shared" si="40"/>
        <v>#N/A</v>
      </c>
      <c r="I1310" t="e">
        <f>IF(VLOOKUP('Reported Performance Table'!E1310,'Master List'!$B$45:$D$143,3,FALSE)="","No",VLOOKUP('Reported Performance Table'!E1310,'Master List'!$B$45:$D$143,3,FALSE))</f>
        <v>#N/A</v>
      </c>
      <c r="J1310" s="164" t="str">
        <f>IF('Reported Performance Table'!E1310="","",
  IF('Reported Performance Table'!F1310="Yes",
   IF('Reported Performance Table'!G1310="Premium","Premium_LUNA_CCT","LUNA_CCT"),
   IF('Reported Performance Table'!C1310="Outdoor Luminaires",
    IF(OR('Reported Performance Table'!E1310="Fuel Pump Canopy Luminaires",'Reported Performance Table'!E1310="Sports Lighting"),
     IF('Reported Performance Table'!G1310="Premium","Premium_Sports_and_Fuel_Pump_CCT", "Sports_and_Fuel_Pump_CCT"),
     IF('Reported Performance Table'!G1310="Premium","Premium_Outdoor_CCT","Outdoor_CCT")),
    IF('Reported Performance Table'!G1310="Premium","Premium_CCT","Reported_CCT"))))</f>
        <v/>
      </c>
      <c r="K1310" t="str">
        <f>IF('Reported Performance Table'!E1310="","",IF(J1310="LUNA_CCT",VLOOKUP('Reported Performance Table'!E1310,'Master List'!$B$45:$E$143,4,FALSE),"Reported_BUG"))</f>
        <v/>
      </c>
      <c r="L1310" t="str">
        <f>IF('Reported Performance Table'!E1310="","",IF(AND('Reported Performance Table'!$F1310="Yes",OR('Reported Performance Table'!$E1310='Master List'!$B$45,'Reported Performance Table'!$E1310='Master List'!$B$46,'Reported Performance Table'!$E1310='Master List'!$B$47,'Reported Performance Table'!$E1310='Master List'!$B$49,'Reported Performance Table'!$E1310='Master List'!$B$51,'Reported Performance Table'!$E1310='Master List'!$B$115,'Reported Performance Table'!$E1310='Master List'!$B$118,'Reported Performance Table'!$E1310='Master List'!$B$142)),"LUNA_Dimming","Dimming_Capability_and_Range"))</f>
        <v/>
      </c>
      <c r="M1310" s="100" t="e">
        <f>'Reported Performance Table'!#REF!</f>
        <v>#REF!</v>
      </c>
      <c r="N1310" s="100" t="e">
        <f>'Reported Performance Table'!#REF!</f>
        <v>#REF!</v>
      </c>
      <c r="O1310" s="100" t="e">
        <f>'Reported Performance Table'!#REF!</f>
        <v>#REF!</v>
      </c>
      <c r="P1310" t="str">
        <f t="shared" si="41"/>
        <v>No</v>
      </c>
    </row>
    <row r="1311" spans="1:16" x14ac:dyDescent="0.25">
      <c r="A1311" s="54">
        <v>1318</v>
      </c>
      <c r="B1311" s="55"/>
      <c r="D1311" s="21" t="e">
        <f>VLOOKUP('Reported Performance Table'!D1311,'Master List'!$B$22:$C$41,2,FALSE)</f>
        <v>#N/A</v>
      </c>
      <c r="E1311" t="e">
        <f>VLOOKUP('Reported Performance Table'!E1311,'Master List'!$B$45:$C$143,2,FALSE)</f>
        <v>#N/A</v>
      </c>
      <c r="F1311" t="e">
        <f>VLOOKUP('Reported Performance Table'!D1311,'Master List'!$B$22:$D$42,3,FALSE)</f>
        <v>#N/A</v>
      </c>
      <c r="G1311" s="92" t="e">
        <f>VLOOKUP('Reported Performance Table'!C1311,'Master List'!$B$11:$D$19,3,FALSE)</f>
        <v>#N/A</v>
      </c>
      <c r="H1311" t="e">
        <f t="shared" si="40"/>
        <v>#N/A</v>
      </c>
      <c r="I1311" t="e">
        <f>IF(VLOOKUP('Reported Performance Table'!E1311,'Master List'!$B$45:$D$143,3,FALSE)="","No",VLOOKUP('Reported Performance Table'!E1311,'Master List'!$B$45:$D$143,3,FALSE))</f>
        <v>#N/A</v>
      </c>
      <c r="J1311" s="164" t="str">
        <f>IF('Reported Performance Table'!E1311="","",
  IF('Reported Performance Table'!F1311="Yes",
   IF('Reported Performance Table'!G1311="Premium","Premium_LUNA_CCT","LUNA_CCT"),
   IF('Reported Performance Table'!C1311="Outdoor Luminaires",
    IF(OR('Reported Performance Table'!E1311="Fuel Pump Canopy Luminaires",'Reported Performance Table'!E1311="Sports Lighting"),
     IF('Reported Performance Table'!G1311="Premium","Premium_Sports_and_Fuel_Pump_CCT", "Sports_and_Fuel_Pump_CCT"),
     IF('Reported Performance Table'!G1311="Premium","Premium_Outdoor_CCT","Outdoor_CCT")),
    IF('Reported Performance Table'!G1311="Premium","Premium_CCT","Reported_CCT"))))</f>
        <v/>
      </c>
      <c r="K1311" t="str">
        <f>IF('Reported Performance Table'!E1311="","",IF(J1311="LUNA_CCT",VLOOKUP('Reported Performance Table'!E1311,'Master List'!$B$45:$E$143,4,FALSE),"Reported_BUG"))</f>
        <v/>
      </c>
      <c r="L1311" t="str">
        <f>IF('Reported Performance Table'!E1311="","",IF(AND('Reported Performance Table'!$F1311="Yes",OR('Reported Performance Table'!$E1311='Master List'!$B$45,'Reported Performance Table'!$E1311='Master List'!$B$46,'Reported Performance Table'!$E1311='Master List'!$B$47,'Reported Performance Table'!$E1311='Master List'!$B$49,'Reported Performance Table'!$E1311='Master List'!$B$51,'Reported Performance Table'!$E1311='Master List'!$B$115,'Reported Performance Table'!$E1311='Master List'!$B$118,'Reported Performance Table'!$E1311='Master List'!$B$142)),"LUNA_Dimming","Dimming_Capability_and_Range"))</f>
        <v/>
      </c>
      <c r="M1311" s="100" t="e">
        <f>'Reported Performance Table'!#REF!</f>
        <v>#REF!</v>
      </c>
      <c r="N1311" s="100" t="e">
        <f>'Reported Performance Table'!#REF!</f>
        <v>#REF!</v>
      </c>
      <c r="O1311" s="100" t="e">
        <f>'Reported Performance Table'!#REF!</f>
        <v>#REF!</v>
      </c>
      <c r="P1311" t="str">
        <f t="shared" si="41"/>
        <v>No</v>
      </c>
    </row>
    <row r="1312" spans="1:16" x14ac:dyDescent="0.25">
      <c r="A1312" s="54">
        <v>1319</v>
      </c>
      <c r="B1312" s="55"/>
      <c r="D1312" s="21" t="e">
        <f>VLOOKUP('Reported Performance Table'!D1312,'Master List'!$B$22:$C$41,2,FALSE)</f>
        <v>#N/A</v>
      </c>
      <c r="E1312" t="e">
        <f>VLOOKUP('Reported Performance Table'!E1312,'Master List'!$B$45:$C$143,2,FALSE)</f>
        <v>#N/A</v>
      </c>
      <c r="F1312" t="e">
        <f>VLOOKUP('Reported Performance Table'!D1312,'Master List'!$B$22:$D$42,3,FALSE)</f>
        <v>#N/A</v>
      </c>
      <c r="G1312" s="92" t="e">
        <f>VLOOKUP('Reported Performance Table'!C1312,'Master List'!$B$11:$D$19,3,FALSE)</f>
        <v>#N/A</v>
      </c>
      <c r="H1312" t="e">
        <f t="shared" si="40"/>
        <v>#N/A</v>
      </c>
      <c r="I1312" t="e">
        <f>IF(VLOOKUP('Reported Performance Table'!E1312,'Master List'!$B$45:$D$143,3,FALSE)="","No",VLOOKUP('Reported Performance Table'!E1312,'Master List'!$B$45:$D$143,3,FALSE))</f>
        <v>#N/A</v>
      </c>
      <c r="J1312" s="164" t="str">
        <f>IF('Reported Performance Table'!E1312="","",
  IF('Reported Performance Table'!F1312="Yes",
   IF('Reported Performance Table'!G1312="Premium","Premium_LUNA_CCT","LUNA_CCT"),
   IF('Reported Performance Table'!C1312="Outdoor Luminaires",
    IF(OR('Reported Performance Table'!E1312="Fuel Pump Canopy Luminaires",'Reported Performance Table'!E1312="Sports Lighting"),
     IF('Reported Performance Table'!G1312="Premium","Premium_Sports_and_Fuel_Pump_CCT", "Sports_and_Fuel_Pump_CCT"),
     IF('Reported Performance Table'!G1312="Premium","Premium_Outdoor_CCT","Outdoor_CCT")),
    IF('Reported Performance Table'!G1312="Premium","Premium_CCT","Reported_CCT"))))</f>
        <v/>
      </c>
      <c r="K1312" t="str">
        <f>IF('Reported Performance Table'!E1312="","",IF(J1312="LUNA_CCT",VLOOKUP('Reported Performance Table'!E1312,'Master List'!$B$45:$E$143,4,FALSE),"Reported_BUG"))</f>
        <v/>
      </c>
      <c r="L1312" t="str">
        <f>IF('Reported Performance Table'!E1312="","",IF(AND('Reported Performance Table'!$F1312="Yes",OR('Reported Performance Table'!$E1312='Master List'!$B$45,'Reported Performance Table'!$E1312='Master List'!$B$46,'Reported Performance Table'!$E1312='Master List'!$B$47,'Reported Performance Table'!$E1312='Master List'!$B$49,'Reported Performance Table'!$E1312='Master List'!$B$51,'Reported Performance Table'!$E1312='Master List'!$B$115,'Reported Performance Table'!$E1312='Master List'!$B$118,'Reported Performance Table'!$E1312='Master List'!$B$142)),"LUNA_Dimming","Dimming_Capability_and_Range"))</f>
        <v/>
      </c>
      <c r="M1312" s="100" t="e">
        <f>'Reported Performance Table'!#REF!</f>
        <v>#REF!</v>
      </c>
      <c r="N1312" s="100" t="e">
        <f>'Reported Performance Table'!#REF!</f>
        <v>#REF!</v>
      </c>
      <c r="O1312" s="100" t="e">
        <f>'Reported Performance Table'!#REF!</f>
        <v>#REF!</v>
      </c>
      <c r="P1312" t="str">
        <f t="shared" si="41"/>
        <v>No</v>
      </c>
    </row>
    <row r="1313" spans="1:16" x14ac:dyDescent="0.25">
      <c r="A1313" s="54">
        <v>1320</v>
      </c>
      <c r="B1313" s="55"/>
      <c r="D1313" s="21" t="e">
        <f>VLOOKUP('Reported Performance Table'!D1313,'Master List'!$B$22:$C$41,2,FALSE)</f>
        <v>#N/A</v>
      </c>
      <c r="E1313" t="e">
        <f>VLOOKUP('Reported Performance Table'!E1313,'Master List'!$B$45:$C$143,2,FALSE)</f>
        <v>#N/A</v>
      </c>
      <c r="F1313" t="e">
        <f>VLOOKUP('Reported Performance Table'!D1313,'Master List'!$B$22:$D$42,3,FALSE)</f>
        <v>#N/A</v>
      </c>
      <c r="G1313" s="92" t="e">
        <f>VLOOKUP('Reported Performance Table'!C1313,'Master List'!$B$11:$D$19,3,FALSE)</f>
        <v>#N/A</v>
      </c>
      <c r="H1313" t="e">
        <f t="shared" si="40"/>
        <v>#N/A</v>
      </c>
      <c r="I1313" t="e">
        <f>IF(VLOOKUP('Reported Performance Table'!E1313,'Master List'!$B$45:$D$143,3,FALSE)="","No",VLOOKUP('Reported Performance Table'!E1313,'Master List'!$B$45:$D$143,3,FALSE))</f>
        <v>#N/A</v>
      </c>
      <c r="J1313" s="164" t="str">
        <f>IF('Reported Performance Table'!E1313="","",
  IF('Reported Performance Table'!F1313="Yes",
   IF('Reported Performance Table'!G1313="Premium","Premium_LUNA_CCT","LUNA_CCT"),
   IF('Reported Performance Table'!C1313="Outdoor Luminaires",
    IF(OR('Reported Performance Table'!E1313="Fuel Pump Canopy Luminaires",'Reported Performance Table'!E1313="Sports Lighting"),
     IF('Reported Performance Table'!G1313="Premium","Premium_Sports_and_Fuel_Pump_CCT", "Sports_and_Fuel_Pump_CCT"),
     IF('Reported Performance Table'!G1313="Premium","Premium_Outdoor_CCT","Outdoor_CCT")),
    IF('Reported Performance Table'!G1313="Premium","Premium_CCT","Reported_CCT"))))</f>
        <v/>
      </c>
      <c r="K1313" t="str">
        <f>IF('Reported Performance Table'!E1313="","",IF(J1313="LUNA_CCT",VLOOKUP('Reported Performance Table'!E1313,'Master List'!$B$45:$E$143,4,FALSE),"Reported_BUG"))</f>
        <v/>
      </c>
      <c r="L1313" t="str">
        <f>IF('Reported Performance Table'!E1313="","",IF(AND('Reported Performance Table'!$F1313="Yes",OR('Reported Performance Table'!$E1313='Master List'!$B$45,'Reported Performance Table'!$E1313='Master List'!$B$46,'Reported Performance Table'!$E1313='Master List'!$B$47,'Reported Performance Table'!$E1313='Master List'!$B$49,'Reported Performance Table'!$E1313='Master List'!$B$51,'Reported Performance Table'!$E1313='Master List'!$B$115,'Reported Performance Table'!$E1313='Master List'!$B$118,'Reported Performance Table'!$E1313='Master List'!$B$142)),"LUNA_Dimming","Dimming_Capability_and_Range"))</f>
        <v/>
      </c>
      <c r="M1313" s="100" t="e">
        <f>'Reported Performance Table'!#REF!</f>
        <v>#REF!</v>
      </c>
      <c r="N1313" s="100" t="e">
        <f>'Reported Performance Table'!#REF!</f>
        <v>#REF!</v>
      </c>
      <c r="O1313" s="100" t="e">
        <f>'Reported Performance Table'!#REF!</f>
        <v>#REF!</v>
      </c>
      <c r="P1313" t="str">
        <f t="shared" si="41"/>
        <v>No</v>
      </c>
    </row>
    <row r="1314" spans="1:16" x14ac:dyDescent="0.25">
      <c r="A1314" s="54">
        <v>1321</v>
      </c>
      <c r="B1314" s="55"/>
      <c r="D1314" s="21" t="e">
        <f>VLOOKUP('Reported Performance Table'!D1314,'Master List'!$B$22:$C$41,2,FALSE)</f>
        <v>#N/A</v>
      </c>
      <c r="E1314" t="e">
        <f>VLOOKUP('Reported Performance Table'!E1314,'Master List'!$B$45:$C$143,2,FALSE)</f>
        <v>#N/A</v>
      </c>
      <c r="F1314" t="e">
        <f>VLOOKUP('Reported Performance Table'!D1314,'Master List'!$B$22:$D$42,3,FALSE)</f>
        <v>#N/A</v>
      </c>
      <c r="G1314" s="92" t="e">
        <f>VLOOKUP('Reported Performance Table'!C1314,'Master List'!$B$11:$D$19,3,FALSE)</f>
        <v>#N/A</v>
      </c>
      <c r="H1314" t="e">
        <f t="shared" si="40"/>
        <v>#N/A</v>
      </c>
      <c r="I1314" t="e">
        <f>IF(VLOOKUP('Reported Performance Table'!E1314,'Master List'!$B$45:$D$143,3,FALSE)="","No",VLOOKUP('Reported Performance Table'!E1314,'Master List'!$B$45:$D$143,3,FALSE))</f>
        <v>#N/A</v>
      </c>
      <c r="J1314" s="164" t="str">
        <f>IF('Reported Performance Table'!E1314="","",
  IF('Reported Performance Table'!F1314="Yes",
   IF('Reported Performance Table'!G1314="Premium","Premium_LUNA_CCT","LUNA_CCT"),
   IF('Reported Performance Table'!C1314="Outdoor Luminaires",
    IF(OR('Reported Performance Table'!E1314="Fuel Pump Canopy Luminaires",'Reported Performance Table'!E1314="Sports Lighting"),
     IF('Reported Performance Table'!G1314="Premium","Premium_Sports_and_Fuel_Pump_CCT", "Sports_and_Fuel_Pump_CCT"),
     IF('Reported Performance Table'!G1314="Premium","Premium_Outdoor_CCT","Outdoor_CCT")),
    IF('Reported Performance Table'!G1314="Premium","Premium_CCT","Reported_CCT"))))</f>
        <v/>
      </c>
      <c r="K1314" t="str">
        <f>IF('Reported Performance Table'!E1314="","",IF(J1314="LUNA_CCT",VLOOKUP('Reported Performance Table'!E1314,'Master List'!$B$45:$E$143,4,FALSE),"Reported_BUG"))</f>
        <v/>
      </c>
      <c r="L1314" t="str">
        <f>IF('Reported Performance Table'!E1314="","",IF(AND('Reported Performance Table'!$F1314="Yes",OR('Reported Performance Table'!$E1314='Master List'!$B$45,'Reported Performance Table'!$E1314='Master List'!$B$46,'Reported Performance Table'!$E1314='Master List'!$B$47,'Reported Performance Table'!$E1314='Master List'!$B$49,'Reported Performance Table'!$E1314='Master List'!$B$51,'Reported Performance Table'!$E1314='Master List'!$B$115,'Reported Performance Table'!$E1314='Master List'!$B$118,'Reported Performance Table'!$E1314='Master List'!$B$142)),"LUNA_Dimming","Dimming_Capability_and_Range"))</f>
        <v/>
      </c>
      <c r="M1314" s="100" t="e">
        <f>'Reported Performance Table'!#REF!</f>
        <v>#REF!</v>
      </c>
      <c r="N1314" s="100" t="e">
        <f>'Reported Performance Table'!#REF!</f>
        <v>#REF!</v>
      </c>
      <c r="O1314" s="100" t="e">
        <f>'Reported Performance Table'!#REF!</f>
        <v>#REF!</v>
      </c>
      <c r="P1314" t="str">
        <f t="shared" si="41"/>
        <v>No</v>
      </c>
    </row>
    <row r="1315" spans="1:16" x14ac:dyDescent="0.25">
      <c r="A1315" s="54">
        <v>1322</v>
      </c>
      <c r="B1315" s="55"/>
      <c r="D1315" s="21" t="e">
        <f>VLOOKUP('Reported Performance Table'!D1315,'Master List'!$B$22:$C$41,2,FALSE)</f>
        <v>#N/A</v>
      </c>
      <c r="E1315" t="e">
        <f>VLOOKUP('Reported Performance Table'!E1315,'Master List'!$B$45:$C$143,2,FALSE)</f>
        <v>#N/A</v>
      </c>
      <c r="F1315" t="e">
        <f>VLOOKUP('Reported Performance Table'!D1315,'Master List'!$B$22:$D$42,3,FALSE)</f>
        <v>#N/A</v>
      </c>
      <c r="G1315" s="92" t="e">
        <f>VLOOKUP('Reported Performance Table'!C1315,'Master List'!$B$11:$D$19,3,FALSE)</f>
        <v>#N/A</v>
      </c>
      <c r="H1315" t="e">
        <f t="shared" si="40"/>
        <v>#N/A</v>
      </c>
      <c r="I1315" t="e">
        <f>IF(VLOOKUP('Reported Performance Table'!E1315,'Master List'!$B$45:$D$143,3,FALSE)="","No",VLOOKUP('Reported Performance Table'!E1315,'Master List'!$B$45:$D$143,3,FALSE))</f>
        <v>#N/A</v>
      </c>
      <c r="J1315" s="164" t="str">
        <f>IF('Reported Performance Table'!E1315="","",
  IF('Reported Performance Table'!F1315="Yes",
   IF('Reported Performance Table'!G1315="Premium","Premium_LUNA_CCT","LUNA_CCT"),
   IF('Reported Performance Table'!C1315="Outdoor Luminaires",
    IF(OR('Reported Performance Table'!E1315="Fuel Pump Canopy Luminaires",'Reported Performance Table'!E1315="Sports Lighting"),
     IF('Reported Performance Table'!G1315="Premium","Premium_Sports_and_Fuel_Pump_CCT", "Sports_and_Fuel_Pump_CCT"),
     IF('Reported Performance Table'!G1315="Premium","Premium_Outdoor_CCT","Outdoor_CCT")),
    IF('Reported Performance Table'!G1315="Premium","Premium_CCT","Reported_CCT"))))</f>
        <v/>
      </c>
      <c r="K1315" t="str">
        <f>IF('Reported Performance Table'!E1315="","",IF(J1315="LUNA_CCT",VLOOKUP('Reported Performance Table'!E1315,'Master List'!$B$45:$E$143,4,FALSE),"Reported_BUG"))</f>
        <v/>
      </c>
      <c r="L1315" t="str">
        <f>IF('Reported Performance Table'!E1315="","",IF(AND('Reported Performance Table'!$F1315="Yes",OR('Reported Performance Table'!$E1315='Master List'!$B$45,'Reported Performance Table'!$E1315='Master List'!$B$46,'Reported Performance Table'!$E1315='Master List'!$B$47,'Reported Performance Table'!$E1315='Master List'!$B$49,'Reported Performance Table'!$E1315='Master List'!$B$51,'Reported Performance Table'!$E1315='Master List'!$B$115,'Reported Performance Table'!$E1315='Master List'!$B$118,'Reported Performance Table'!$E1315='Master List'!$B$142)),"LUNA_Dimming","Dimming_Capability_and_Range"))</f>
        <v/>
      </c>
      <c r="M1315" s="100" t="e">
        <f>'Reported Performance Table'!#REF!</f>
        <v>#REF!</v>
      </c>
      <c r="N1315" s="100" t="e">
        <f>'Reported Performance Table'!#REF!</f>
        <v>#REF!</v>
      </c>
      <c r="O1315" s="100" t="e">
        <f>'Reported Performance Table'!#REF!</f>
        <v>#REF!</v>
      </c>
      <c r="P1315" t="str">
        <f t="shared" si="41"/>
        <v>No</v>
      </c>
    </row>
    <row r="1316" spans="1:16" x14ac:dyDescent="0.25">
      <c r="A1316" s="54">
        <v>1323</v>
      </c>
      <c r="B1316" s="55"/>
      <c r="D1316" s="21" t="e">
        <f>VLOOKUP('Reported Performance Table'!D1316,'Master List'!$B$22:$C$41,2,FALSE)</f>
        <v>#N/A</v>
      </c>
      <c r="E1316" t="e">
        <f>VLOOKUP('Reported Performance Table'!E1316,'Master List'!$B$45:$C$143,2,FALSE)</f>
        <v>#N/A</v>
      </c>
      <c r="F1316" t="e">
        <f>VLOOKUP('Reported Performance Table'!D1316,'Master List'!$B$22:$D$42,3,FALSE)</f>
        <v>#N/A</v>
      </c>
      <c r="G1316" s="92" t="e">
        <f>VLOOKUP('Reported Performance Table'!C1316,'Master List'!$B$11:$D$19,3,FALSE)</f>
        <v>#N/A</v>
      </c>
      <c r="H1316" t="e">
        <f t="shared" si="40"/>
        <v>#N/A</v>
      </c>
      <c r="I1316" t="e">
        <f>IF(VLOOKUP('Reported Performance Table'!E1316,'Master List'!$B$45:$D$143,3,FALSE)="","No",VLOOKUP('Reported Performance Table'!E1316,'Master List'!$B$45:$D$143,3,FALSE))</f>
        <v>#N/A</v>
      </c>
      <c r="J1316" s="164" t="str">
        <f>IF('Reported Performance Table'!E1316="","",
  IF('Reported Performance Table'!F1316="Yes",
   IF('Reported Performance Table'!G1316="Premium","Premium_LUNA_CCT","LUNA_CCT"),
   IF('Reported Performance Table'!C1316="Outdoor Luminaires",
    IF(OR('Reported Performance Table'!E1316="Fuel Pump Canopy Luminaires",'Reported Performance Table'!E1316="Sports Lighting"),
     IF('Reported Performance Table'!G1316="Premium","Premium_Sports_and_Fuel_Pump_CCT", "Sports_and_Fuel_Pump_CCT"),
     IF('Reported Performance Table'!G1316="Premium","Premium_Outdoor_CCT","Outdoor_CCT")),
    IF('Reported Performance Table'!G1316="Premium","Premium_CCT","Reported_CCT"))))</f>
        <v/>
      </c>
      <c r="K1316" t="str">
        <f>IF('Reported Performance Table'!E1316="","",IF(J1316="LUNA_CCT",VLOOKUP('Reported Performance Table'!E1316,'Master List'!$B$45:$E$143,4,FALSE),"Reported_BUG"))</f>
        <v/>
      </c>
      <c r="L1316" t="str">
        <f>IF('Reported Performance Table'!E1316="","",IF(AND('Reported Performance Table'!$F1316="Yes",OR('Reported Performance Table'!$E1316='Master List'!$B$45,'Reported Performance Table'!$E1316='Master List'!$B$46,'Reported Performance Table'!$E1316='Master List'!$B$47,'Reported Performance Table'!$E1316='Master List'!$B$49,'Reported Performance Table'!$E1316='Master List'!$B$51,'Reported Performance Table'!$E1316='Master List'!$B$115,'Reported Performance Table'!$E1316='Master List'!$B$118,'Reported Performance Table'!$E1316='Master List'!$B$142)),"LUNA_Dimming","Dimming_Capability_and_Range"))</f>
        <v/>
      </c>
      <c r="M1316" s="100" t="e">
        <f>'Reported Performance Table'!#REF!</f>
        <v>#REF!</v>
      </c>
      <c r="N1316" s="100" t="e">
        <f>'Reported Performance Table'!#REF!</f>
        <v>#REF!</v>
      </c>
      <c r="O1316" s="100" t="e">
        <f>'Reported Performance Table'!#REF!</f>
        <v>#REF!</v>
      </c>
      <c r="P1316" t="str">
        <f t="shared" si="41"/>
        <v>No</v>
      </c>
    </row>
    <row r="1317" spans="1:16" x14ac:dyDescent="0.25">
      <c r="A1317" s="54">
        <v>1324</v>
      </c>
      <c r="B1317" s="55"/>
      <c r="D1317" s="21" t="e">
        <f>VLOOKUP('Reported Performance Table'!D1317,'Master List'!$B$22:$C$41,2,FALSE)</f>
        <v>#N/A</v>
      </c>
      <c r="E1317" t="e">
        <f>VLOOKUP('Reported Performance Table'!E1317,'Master List'!$B$45:$C$143,2,FALSE)</f>
        <v>#N/A</v>
      </c>
      <c r="F1317" t="e">
        <f>VLOOKUP('Reported Performance Table'!D1317,'Master List'!$B$22:$D$42,3,FALSE)</f>
        <v>#N/A</v>
      </c>
      <c r="G1317" s="92" t="e">
        <f>VLOOKUP('Reported Performance Table'!C1317,'Master List'!$B$11:$D$19,3,FALSE)</f>
        <v>#N/A</v>
      </c>
      <c r="H1317" t="e">
        <f t="shared" si="40"/>
        <v>#N/A</v>
      </c>
      <c r="I1317" t="e">
        <f>IF(VLOOKUP('Reported Performance Table'!E1317,'Master List'!$B$45:$D$143,3,FALSE)="","No",VLOOKUP('Reported Performance Table'!E1317,'Master List'!$B$45:$D$143,3,FALSE))</f>
        <v>#N/A</v>
      </c>
      <c r="J1317" s="164" t="str">
        <f>IF('Reported Performance Table'!E1317="","",
  IF('Reported Performance Table'!F1317="Yes",
   IF('Reported Performance Table'!G1317="Premium","Premium_LUNA_CCT","LUNA_CCT"),
   IF('Reported Performance Table'!C1317="Outdoor Luminaires",
    IF(OR('Reported Performance Table'!E1317="Fuel Pump Canopy Luminaires",'Reported Performance Table'!E1317="Sports Lighting"),
     IF('Reported Performance Table'!G1317="Premium","Premium_Sports_and_Fuel_Pump_CCT", "Sports_and_Fuel_Pump_CCT"),
     IF('Reported Performance Table'!G1317="Premium","Premium_Outdoor_CCT","Outdoor_CCT")),
    IF('Reported Performance Table'!G1317="Premium","Premium_CCT","Reported_CCT"))))</f>
        <v/>
      </c>
      <c r="K1317" t="str">
        <f>IF('Reported Performance Table'!E1317="","",IF(J1317="LUNA_CCT",VLOOKUP('Reported Performance Table'!E1317,'Master List'!$B$45:$E$143,4,FALSE),"Reported_BUG"))</f>
        <v/>
      </c>
      <c r="L1317" t="str">
        <f>IF('Reported Performance Table'!E1317="","",IF(AND('Reported Performance Table'!$F1317="Yes",OR('Reported Performance Table'!$E1317='Master List'!$B$45,'Reported Performance Table'!$E1317='Master List'!$B$46,'Reported Performance Table'!$E1317='Master List'!$B$47,'Reported Performance Table'!$E1317='Master List'!$B$49,'Reported Performance Table'!$E1317='Master List'!$B$51,'Reported Performance Table'!$E1317='Master List'!$B$115,'Reported Performance Table'!$E1317='Master List'!$B$118,'Reported Performance Table'!$E1317='Master List'!$B$142)),"LUNA_Dimming","Dimming_Capability_and_Range"))</f>
        <v/>
      </c>
      <c r="M1317" s="100" t="e">
        <f>'Reported Performance Table'!#REF!</f>
        <v>#REF!</v>
      </c>
      <c r="N1317" s="100" t="e">
        <f>'Reported Performance Table'!#REF!</f>
        <v>#REF!</v>
      </c>
      <c r="O1317" s="100" t="e">
        <f>'Reported Performance Table'!#REF!</f>
        <v>#REF!</v>
      </c>
      <c r="P1317" t="str">
        <f t="shared" si="41"/>
        <v>No</v>
      </c>
    </row>
    <row r="1318" spans="1:16" x14ac:dyDescent="0.25">
      <c r="A1318" s="54">
        <v>1325</v>
      </c>
      <c r="B1318" s="55"/>
      <c r="D1318" s="21" t="e">
        <f>VLOOKUP('Reported Performance Table'!D1318,'Master List'!$B$22:$C$41,2,FALSE)</f>
        <v>#N/A</v>
      </c>
      <c r="E1318" t="e">
        <f>VLOOKUP('Reported Performance Table'!E1318,'Master List'!$B$45:$C$143,2,FALSE)</f>
        <v>#N/A</v>
      </c>
      <c r="F1318" t="e">
        <f>VLOOKUP('Reported Performance Table'!D1318,'Master List'!$B$22:$D$42,3,FALSE)</f>
        <v>#N/A</v>
      </c>
      <c r="G1318" s="92" t="e">
        <f>VLOOKUP('Reported Performance Table'!C1318,'Master List'!$B$11:$D$19,3,FALSE)</f>
        <v>#N/A</v>
      </c>
      <c r="H1318" t="e">
        <f t="shared" si="40"/>
        <v>#N/A</v>
      </c>
      <c r="I1318" t="e">
        <f>IF(VLOOKUP('Reported Performance Table'!E1318,'Master List'!$B$45:$D$143,3,FALSE)="","No",VLOOKUP('Reported Performance Table'!E1318,'Master List'!$B$45:$D$143,3,FALSE))</f>
        <v>#N/A</v>
      </c>
      <c r="J1318" s="164" t="str">
        <f>IF('Reported Performance Table'!E1318="","",
  IF('Reported Performance Table'!F1318="Yes",
   IF('Reported Performance Table'!G1318="Premium","Premium_LUNA_CCT","LUNA_CCT"),
   IF('Reported Performance Table'!C1318="Outdoor Luminaires",
    IF(OR('Reported Performance Table'!E1318="Fuel Pump Canopy Luminaires",'Reported Performance Table'!E1318="Sports Lighting"),
     IF('Reported Performance Table'!G1318="Premium","Premium_Sports_and_Fuel_Pump_CCT", "Sports_and_Fuel_Pump_CCT"),
     IF('Reported Performance Table'!G1318="Premium","Premium_Outdoor_CCT","Outdoor_CCT")),
    IF('Reported Performance Table'!G1318="Premium","Premium_CCT","Reported_CCT"))))</f>
        <v/>
      </c>
      <c r="K1318" t="str">
        <f>IF('Reported Performance Table'!E1318="","",IF(J1318="LUNA_CCT",VLOOKUP('Reported Performance Table'!E1318,'Master List'!$B$45:$E$143,4,FALSE),"Reported_BUG"))</f>
        <v/>
      </c>
      <c r="L1318" t="str">
        <f>IF('Reported Performance Table'!E1318="","",IF(AND('Reported Performance Table'!$F1318="Yes",OR('Reported Performance Table'!$E1318='Master List'!$B$45,'Reported Performance Table'!$E1318='Master List'!$B$46,'Reported Performance Table'!$E1318='Master List'!$B$47,'Reported Performance Table'!$E1318='Master List'!$B$49,'Reported Performance Table'!$E1318='Master List'!$B$51,'Reported Performance Table'!$E1318='Master List'!$B$115,'Reported Performance Table'!$E1318='Master List'!$B$118,'Reported Performance Table'!$E1318='Master List'!$B$142)),"LUNA_Dimming","Dimming_Capability_and_Range"))</f>
        <v/>
      </c>
      <c r="M1318" s="100" t="e">
        <f>'Reported Performance Table'!#REF!</f>
        <v>#REF!</v>
      </c>
      <c r="N1318" s="100" t="e">
        <f>'Reported Performance Table'!#REF!</f>
        <v>#REF!</v>
      </c>
      <c r="O1318" s="100" t="e">
        <f>'Reported Performance Table'!#REF!</f>
        <v>#REF!</v>
      </c>
      <c r="P1318" t="str">
        <f t="shared" si="41"/>
        <v>No</v>
      </c>
    </row>
    <row r="1319" spans="1:16" x14ac:dyDescent="0.25">
      <c r="A1319" s="54">
        <v>1326</v>
      </c>
      <c r="B1319" s="55"/>
      <c r="D1319" s="21" t="e">
        <f>VLOOKUP('Reported Performance Table'!D1319,'Master List'!$B$22:$C$41,2,FALSE)</f>
        <v>#N/A</v>
      </c>
      <c r="E1319" t="e">
        <f>VLOOKUP('Reported Performance Table'!E1319,'Master List'!$B$45:$C$143,2,FALSE)</f>
        <v>#N/A</v>
      </c>
      <c r="F1319" t="e">
        <f>VLOOKUP('Reported Performance Table'!D1319,'Master List'!$B$22:$D$42,3,FALSE)</f>
        <v>#N/A</v>
      </c>
      <c r="G1319" s="92" t="e">
        <f>VLOOKUP('Reported Performance Table'!C1319,'Master List'!$B$11:$D$19,3,FALSE)</f>
        <v>#N/A</v>
      </c>
      <c r="H1319" t="e">
        <f t="shared" si="40"/>
        <v>#N/A</v>
      </c>
      <c r="I1319" t="e">
        <f>IF(VLOOKUP('Reported Performance Table'!E1319,'Master List'!$B$45:$D$143,3,FALSE)="","No",VLOOKUP('Reported Performance Table'!E1319,'Master List'!$B$45:$D$143,3,FALSE))</f>
        <v>#N/A</v>
      </c>
      <c r="J1319" s="164" t="str">
        <f>IF('Reported Performance Table'!E1319="","",
  IF('Reported Performance Table'!F1319="Yes",
   IF('Reported Performance Table'!G1319="Premium","Premium_LUNA_CCT","LUNA_CCT"),
   IF('Reported Performance Table'!C1319="Outdoor Luminaires",
    IF(OR('Reported Performance Table'!E1319="Fuel Pump Canopy Luminaires",'Reported Performance Table'!E1319="Sports Lighting"),
     IF('Reported Performance Table'!G1319="Premium","Premium_Sports_and_Fuel_Pump_CCT", "Sports_and_Fuel_Pump_CCT"),
     IF('Reported Performance Table'!G1319="Premium","Premium_Outdoor_CCT","Outdoor_CCT")),
    IF('Reported Performance Table'!G1319="Premium","Premium_CCT","Reported_CCT"))))</f>
        <v/>
      </c>
      <c r="K1319" t="str">
        <f>IF('Reported Performance Table'!E1319="","",IF(J1319="LUNA_CCT",VLOOKUP('Reported Performance Table'!E1319,'Master List'!$B$45:$E$143,4,FALSE),"Reported_BUG"))</f>
        <v/>
      </c>
      <c r="L1319" t="str">
        <f>IF('Reported Performance Table'!E1319="","",IF(AND('Reported Performance Table'!$F1319="Yes",OR('Reported Performance Table'!$E1319='Master List'!$B$45,'Reported Performance Table'!$E1319='Master List'!$B$46,'Reported Performance Table'!$E1319='Master List'!$B$47,'Reported Performance Table'!$E1319='Master List'!$B$49,'Reported Performance Table'!$E1319='Master List'!$B$51,'Reported Performance Table'!$E1319='Master List'!$B$115,'Reported Performance Table'!$E1319='Master List'!$B$118,'Reported Performance Table'!$E1319='Master List'!$B$142)),"LUNA_Dimming","Dimming_Capability_and_Range"))</f>
        <v/>
      </c>
      <c r="M1319" s="100" t="e">
        <f>'Reported Performance Table'!#REF!</f>
        <v>#REF!</v>
      </c>
      <c r="N1319" s="100" t="e">
        <f>'Reported Performance Table'!#REF!</f>
        <v>#REF!</v>
      </c>
      <c r="O1319" s="100" t="e">
        <f>'Reported Performance Table'!#REF!</f>
        <v>#REF!</v>
      </c>
      <c r="P1319" t="str">
        <f t="shared" si="41"/>
        <v>No</v>
      </c>
    </row>
    <row r="1320" spans="1:16" x14ac:dyDescent="0.25">
      <c r="A1320" s="54">
        <v>1327</v>
      </c>
      <c r="B1320" s="55"/>
      <c r="D1320" s="21" t="e">
        <f>VLOOKUP('Reported Performance Table'!D1320,'Master List'!$B$22:$C$41,2,FALSE)</f>
        <v>#N/A</v>
      </c>
      <c r="E1320" t="e">
        <f>VLOOKUP('Reported Performance Table'!E1320,'Master List'!$B$45:$C$143,2,FALSE)</f>
        <v>#N/A</v>
      </c>
      <c r="F1320" t="e">
        <f>VLOOKUP('Reported Performance Table'!D1320,'Master List'!$B$22:$D$42,3,FALSE)</f>
        <v>#N/A</v>
      </c>
      <c r="G1320" s="92" t="e">
        <f>VLOOKUP('Reported Performance Table'!C1320,'Master List'!$B$11:$D$19,3,FALSE)</f>
        <v>#N/A</v>
      </c>
      <c r="H1320" t="e">
        <f t="shared" si="40"/>
        <v>#N/A</v>
      </c>
      <c r="I1320" t="e">
        <f>IF(VLOOKUP('Reported Performance Table'!E1320,'Master List'!$B$45:$D$143,3,FALSE)="","No",VLOOKUP('Reported Performance Table'!E1320,'Master List'!$B$45:$D$143,3,FALSE))</f>
        <v>#N/A</v>
      </c>
      <c r="J1320" s="164" t="str">
        <f>IF('Reported Performance Table'!E1320="","",
  IF('Reported Performance Table'!F1320="Yes",
   IF('Reported Performance Table'!G1320="Premium","Premium_LUNA_CCT","LUNA_CCT"),
   IF('Reported Performance Table'!C1320="Outdoor Luminaires",
    IF(OR('Reported Performance Table'!E1320="Fuel Pump Canopy Luminaires",'Reported Performance Table'!E1320="Sports Lighting"),
     IF('Reported Performance Table'!G1320="Premium","Premium_Sports_and_Fuel_Pump_CCT", "Sports_and_Fuel_Pump_CCT"),
     IF('Reported Performance Table'!G1320="Premium","Premium_Outdoor_CCT","Outdoor_CCT")),
    IF('Reported Performance Table'!G1320="Premium","Premium_CCT","Reported_CCT"))))</f>
        <v/>
      </c>
      <c r="K1320" t="str">
        <f>IF('Reported Performance Table'!E1320="","",IF(J1320="LUNA_CCT",VLOOKUP('Reported Performance Table'!E1320,'Master List'!$B$45:$E$143,4,FALSE),"Reported_BUG"))</f>
        <v/>
      </c>
      <c r="L1320" t="str">
        <f>IF('Reported Performance Table'!E1320="","",IF(AND('Reported Performance Table'!$F1320="Yes",OR('Reported Performance Table'!$E1320='Master List'!$B$45,'Reported Performance Table'!$E1320='Master List'!$B$46,'Reported Performance Table'!$E1320='Master List'!$B$47,'Reported Performance Table'!$E1320='Master List'!$B$49,'Reported Performance Table'!$E1320='Master List'!$B$51,'Reported Performance Table'!$E1320='Master List'!$B$115,'Reported Performance Table'!$E1320='Master List'!$B$118,'Reported Performance Table'!$E1320='Master List'!$B$142)),"LUNA_Dimming","Dimming_Capability_and_Range"))</f>
        <v/>
      </c>
      <c r="M1320" s="100" t="e">
        <f>'Reported Performance Table'!#REF!</f>
        <v>#REF!</v>
      </c>
      <c r="N1320" s="100" t="e">
        <f>'Reported Performance Table'!#REF!</f>
        <v>#REF!</v>
      </c>
      <c r="O1320" s="100" t="e">
        <f>'Reported Performance Table'!#REF!</f>
        <v>#REF!</v>
      </c>
      <c r="P1320" t="str">
        <f t="shared" si="41"/>
        <v>No</v>
      </c>
    </row>
    <row r="1321" spans="1:16" x14ac:dyDescent="0.25">
      <c r="A1321" s="54">
        <v>1328</v>
      </c>
      <c r="B1321" s="55"/>
      <c r="D1321" s="21" t="e">
        <f>VLOOKUP('Reported Performance Table'!D1321,'Master List'!$B$22:$C$41,2,FALSE)</f>
        <v>#N/A</v>
      </c>
      <c r="E1321" t="e">
        <f>VLOOKUP('Reported Performance Table'!E1321,'Master List'!$B$45:$C$143,2,FALSE)</f>
        <v>#N/A</v>
      </c>
      <c r="F1321" t="e">
        <f>VLOOKUP('Reported Performance Table'!D1321,'Master List'!$B$22:$D$42,3,FALSE)</f>
        <v>#N/A</v>
      </c>
      <c r="G1321" s="92" t="e">
        <f>VLOOKUP('Reported Performance Table'!C1321,'Master List'!$B$11:$D$19,3,FALSE)</f>
        <v>#N/A</v>
      </c>
      <c r="H1321" t="e">
        <f t="shared" si="40"/>
        <v>#N/A</v>
      </c>
      <c r="I1321" t="e">
        <f>IF(VLOOKUP('Reported Performance Table'!E1321,'Master List'!$B$45:$D$143,3,FALSE)="","No",VLOOKUP('Reported Performance Table'!E1321,'Master List'!$B$45:$D$143,3,FALSE))</f>
        <v>#N/A</v>
      </c>
      <c r="J1321" s="164" t="str">
        <f>IF('Reported Performance Table'!E1321="","",
  IF('Reported Performance Table'!F1321="Yes",
   IF('Reported Performance Table'!G1321="Premium","Premium_LUNA_CCT","LUNA_CCT"),
   IF('Reported Performance Table'!C1321="Outdoor Luminaires",
    IF(OR('Reported Performance Table'!E1321="Fuel Pump Canopy Luminaires",'Reported Performance Table'!E1321="Sports Lighting"),
     IF('Reported Performance Table'!G1321="Premium","Premium_Sports_and_Fuel_Pump_CCT", "Sports_and_Fuel_Pump_CCT"),
     IF('Reported Performance Table'!G1321="Premium","Premium_Outdoor_CCT","Outdoor_CCT")),
    IF('Reported Performance Table'!G1321="Premium","Premium_CCT","Reported_CCT"))))</f>
        <v/>
      </c>
      <c r="K1321" t="str">
        <f>IF('Reported Performance Table'!E1321="","",IF(J1321="LUNA_CCT",VLOOKUP('Reported Performance Table'!E1321,'Master List'!$B$45:$E$143,4,FALSE),"Reported_BUG"))</f>
        <v/>
      </c>
      <c r="L1321" t="str">
        <f>IF('Reported Performance Table'!E1321="","",IF(AND('Reported Performance Table'!$F1321="Yes",OR('Reported Performance Table'!$E1321='Master List'!$B$45,'Reported Performance Table'!$E1321='Master List'!$B$46,'Reported Performance Table'!$E1321='Master List'!$B$47,'Reported Performance Table'!$E1321='Master List'!$B$49,'Reported Performance Table'!$E1321='Master List'!$B$51,'Reported Performance Table'!$E1321='Master List'!$B$115,'Reported Performance Table'!$E1321='Master List'!$B$118,'Reported Performance Table'!$E1321='Master List'!$B$142)),"LUNA_Dimming","Dimming_Capability_and_Range"))</f>
        <v/>
      </c>
      <c r="M1321" s="100" t="e">
        <f>'Reported Performance Table'!#REF!</f>
        <v>#REF!</v>
      </c>
      <c r="N1321" s="100" t="e">
        <f>'Reported Performance Table'!#REF!</f>
        <v>#REF!</v>
      </c>
      <c r="O1321" s="100" t="e">
        <f>'Reported Performance Table'!#REF!</f>
        <v>#REF!</v>
      </c>
      <c r="P1321" t="str">
        <f t="shared" si="41"/>
        <v>No</v>
      </c>
    </row>
    <row r="1322" spans="1:16" x14ac:dyDescent="0.25">
      <c r="A1322" s="54">
        <v>1329</v>
      </c>
      <c r="B1322" s="55"/>
      <c r="D1322" s="21" t="e">
        <f>VLOOKUP('Reported Performance Table'!D1322,'Master List'!$B$22:$C$41,2,FALSE)</f>
        <v>#N/A</v>
      </c>
      <c r="E1322" t="e">
        <f>VLOOKUP('Reported Performance Table'!E1322,'Master List'!$B$45:$C$143,2,FALSE)</f>
        <v>#N/A</v>
      </c>
      <c r="F1322" t="e">
        <f>VLOOKUP('Reported Performance Table'!D1322,'Master List'!$B$22:$D$42,3,FALSE)</f>
        <v>#N/A</v>
      </c>
      <c r="G1322" s="92" t="e">
        <f>VLOOKUP('Reported Performance Table'!C1322,'Master List'!$B$11:$D$19,3,FALSE)</f>
        <v>#N/A</v>
      </c>
      <c r="H1322" t="e">
        <f t="shared" si="40"/>
        <v>#N/A</v>
      </c>
      <c r="I1322" t="e">
        <f>IF(VLOOKUP('Reported Performance Table'!E1322,'Master List'!$B$45:$D$143,3,FALSE)="","No",VLOOKUP('Reported Performance Table'!E1322,'Master List'!$B$45:$D$143,3,FALSE))</f>
        <v>#N/A</v>
      </c>
      <c r="J1322" s="164" t="str">
        <f>IF('Reported Performance Table'!E1322="","",
  IF('Reported Performance Table'!F1322="Yes",
   IF('Reported Performance Table'!G1322="Premium","Premium_LUNA_CCT","LUNA_CCT"),
   IF('Reported Performance Table'!C1322="Outdoor Luminaires",
    IF(OR('Reported Performance Table'!E1322="Fuel Pump Canopy Luminaires",'Reported Performance Table'!E1322="Sports Lighting"),
     IF('Reported Performance Table'!G1322="Premium","Premium_Sports_and_Fuel_Pump_CCT", "Sports_and_Fuel_Pump_CCT"),
     IF('Reported Performance Table'!G1322="Premium","Premium_Outdoor_CCT","Outdoor_CCT")),
    IF('Reported Performance Table'!G1322="Premium","Premium_CCT","Reported_CCT"))))</f>
        <v/>
      </c>
      <c r="K1322" t="str">
        <f>IF('Reported Performance Table'!E1322="","",IF(J1322="LUNA_CCT",VLOOKUP('Reported Performance Table'!E1322,'Master List'!$B$45:$E$143,4,FALSE),"Reported_BUG"))</f>
        <v/>
      </c>
      <c r="L1322" t="str">
        <f>IF('Reported Performance Table'!E1322="","",IF(AND('Reported Performance Table'!$F1322="Yes",OR('Reported Performance Table'!$E1322='Master List'!$B$45,'Reported Performance Table'!$E1322='Master List'!$B$46,'Reported Performance Table'!$E1322='Master List'!$B$47,'Reported Performance Table'!$E1322='Master List'!$B$49,'Reported Performance Table'!$E1322='Master List'!$B$51,'Reported Performance Table'!$E1322='Master List'!$B$115,'Reported Performance Table'!$E1322='Master List'!$B$118,'Reported Performance Table'!$E1322='Master List'!$B$142)),"LUNA_Dimming","Dimming_Capability_and_Range"))</f>
        <v/>
      </c>
      <c r="M1322" s="100" t="e">
        <f>'Reported Performance Table'!#REF!</f>
        <v>#REF!</v>
      </c>
      <c r="N1322" s="100" t="e">
        <f>'Reported Performance Table'!#REF!</f>
        <v>#REF!</v>
      </c>
      <c r="O1322" s="100" t="e">
        <f>'Reported Performance Table'!#REF!</f>
        <v>#REF!</v>
      </c>
      <c r="P1322" t="str">
        <f t="shared" si="41"/>
        <v>No</v>
      </c>
    </row>
    <row r="1323" spans="1:16" x14ac:dyDescent="0.25">
      <c r="A1323" s="54">
        <v>1330</v>
      </c>
      <c r="B1323" s="55"/>
      <c r="D1323" s="21" t="e">
        <f>VLOOKUP('Reported Performance Table'!D1323,'Master List'!$B$22:$C$41,2,FALSE)</f>
        <v>#N/A</v>
      </c>
      <c r="E1323" t="e">
        <f>VLOOKUP('Reported Performance Table'!E1323,'Master List'!$B$45:$C$143,2,FALSE)</f>
        <v>#N/A</v>
      </c>
      <c r="F1323" t="e">
        <f>VLOOKUP('Reported Performance Table'!D1323,'Master List'!$B$22:$D$42,3,FALSE)</f>
        <v>#N/A</v>
      </c>
      <c r="G1323" s="92" t="e">
        <f>VLOOKUP('Reported Performance Table'!C1323,'Master List'!$B$11:$D$19,3,FALSE)</f>
        <v>#N/A</v>
      </c>
      <c r="H1323" t="e">
        <f t="shared" si="40"/>
        <v>#N/A</v>
      </c>
      <c r="I1323" t="e">
        <f>IF(VLOOKUP('Reported Performance Table'!E1323,'Master List'!$B$45:$D$143,3,FALSE)="","No",VLOOKUP('Reported Performance Table'!E1323,'Master List'!$B$45:$D$143,3,FALSE))</f>
        <v>#N/A</v>
      </c>
      <c r="J1323" s="164" t="str">
        <f>IF('Reported Performance Table'!E1323="","",
  IF('Reported Performance Table'!F1323="Yes",
   IF('Reported Performance Table'!G1323="Premium","Premium_LUNA_CCT","LUNA_CCT"),
   IF('Reported Performance Table'!C1323="Outdoor Luminaires",
    IF(OR('Reported Performance Table'!E1323="Fuel Pump Canopy Luminaires",'Reported Performance Table'!E1323="Sports Lighting"),
     IF('Reported Performance Table'!G1323="Premium","Premium_Sports_and_Fuel_Pump_CCT", "Sports_and_Fuel_Pump_CCT"),
     IF('Reported Performance Table'!G1323="Premium","Premium_Outdoor_CCT","Outdoor_CCT")),
    IF('Reported Performance Table'!G1323="Premium","Premium_CCT","Reported_CCT"))))</f>
        <v/>
      </c>
      <c r="K1323" t="str">
        <f>IF('Reported Performance Table'!E1323="","",IF(J1323="LUNA_CCT",VLOOKUP('Reported Performance Table'!E1323,'Master List'!$B$45:$E$143,4,FALSE),"Reported_BUG"))</f>
        <v/>
      </c>
      <c r="L1323" t="str">
        <f>IF('Reported Performance Table'!E1323="","",IF(AND('Reported Performance Table'!$F1323="Yes",OR('Reported Performance Table'!$E1323='Master List'!$B$45,'Reported Performance Table'!$E1323='Master List'!$B$46,'Reported Performance Table'!$E1323='Master List'!$B$47,'Reported Performance Table'!$E1323='Master List'!$B$49,'Reported Performance Table'!$E1323='Master List'!$B$51,'Reported Performance Table'!$E1323='Master List'!$B$115,'Reported Performance Table'!$E1323='Master List'!$B$118,'Reported Performance Table'!$E1323='Master List'!$B$142)),"LUNA_Dimming","Dimming_Capability_and_Range"))</f>
        <v/>
      </c>
      <c r="M1323" s="100" t="e">
        <f>'Reported Performance Table'!#REF!</f>
        <v>#REF!</v>
      </c>
      <c r="N1323" s="100" t="e">
        <f>'Reported Performance Table'!#REF!</f>
        <v>#REF!</v>
      </c>
      <c r="O1323" s="100" t="e">
        <f>'Reported Performance Table'!#REF!</f>
        <v>#REF!</v>
      </c>
      <c r="P1323" t="str">
        <f t="shared" si="41"/>
        <v>No</v>
      </c>
    </row>
    <row r="1324" spans="1:16" x14ac:dyDescent="0.25">
      <c r="A1324" s="54">
        <v>1331</v>
      </c>
      <c r="B1324" s="55"/>
      <c r="D1324" s="21" t="e">
        <f>VLOOKUP('Reported Performance Table'!D1324,'Master List'!$B$22:$C$41,2,FALSE)</f>
        <v>#N/A</v>
      </c>
      <c r="E1324" t="e">
        <f>VLOOKUP('Reported Performance Table'!E1324,'Master List'!$B$45:$C$143,2,FALSE)</f>
        <v>#N/A</v>
      </c>
      <c r="F1324" t="e">
        <f>VLOOKUP('Reported Performance Table'!D1324,'Master List'!$B$22:$D$42,3,FALSE)</f>
        <v>#N/A</v>
      </c>
      <c r="G1324" s="92" t="e">
        <f>VLOOKUP('Reported Performance Table'!C1324,'Master List'!$B$11:$D$19,3,FALSE)</f>
        <v>#N/A</v>
      </c>
      <c r="H1324" t="e">
        <f t="shared" si="40"/>
        <v>#N/A</v>
      </c>
      <c r="I1324" t="e">
        <f>IF(VLOOKUP('Reported Performance Table'!E1324,'Master List'!$B$45:$D$143,3,FALSE)="","No",VLOOKUP('Reported Performance Table'!E1324,'Master List'!$B$45:$D$143,3,FALSE))</f>
        <v>#N/A</v>
      </c>
      <c r="J1324" s="164" t="str">
        <f>IF('Reported Performance Table'!E1324="","",
  IF('Reported Performance Table'!F1324="Yes",
   IF('Reported Performance Table'!G1324="Premium","Premium_LUNA_CCT","LUNA_CCT"),
   IF('Reported Performance Table'!C1324="Outdoor Luminaires",
    IF(OR('Reported Performance Table'!E1324="Fuel Pump Canopy Luminaires",'Reported Performance Table'!E1324="Sports Lighting"),
     IF('Reported Performance Table'!G1324="Premium","Premium_Sports_and_Fuel_Pump_CCT", "Sports_and_Fuel_Pump_CCT"),
     IF('Reported Performance Table'!G1324="Premium","Premium_Outdoor_CCT","Outdoor_CCT")),
    IF('Reported Performance Table'!G1324="Premium","Premium_CCT","Reported_CCT"))))</f>
        <v/>
      </c>
      <c r="K1324" t="str">
        <f>IF('Reported Performance Table'!E1324="","",IF(J1324="LUNA_CCT",VLOOKUP('Reported Performance Table'!E1324,'Master List'!$B$45:$E$143,4,FALSE),"Reported_BUG"))</f>
        <v/>
      </c>
      <c r="L1324" t="str">
        <f>IF('Reported Performance Table'!E1324="","",IF(AND('Reported Performance Table'!$F1324="Yes",OR('Reported Performance Table'!$E1324='Master List'!$B$45,'Reported Performance Table'!$E1324='Master List'!$B$46,'Reported Performance Table'!$E1324='Master List'!$B$47,'Reported Performance Table'!$E1324='Master List'!$B$49,'Reported Performance Table'!$E1324='Master List'!$B$51,'Reported Performance Table'!$E1324='Master List'!$B$115,'Reported Performance Table'!$E1324='Master List'!$B$118,'Reported Performance Table'!$E1324='Master List'!$B$142)),"LUNA_Dimming","Dimming_Capability_and_Range"))</f>
        <v/>
      </c>
      <c r="M1324" s="100" t="e">
        <f>'Reported Performance Table'!#REF!</f>
        <v>#REF!</v>
      </c>
      <c r="N1324" s="100" t="e">
        <f>'Reported Performance Table'!#REF!</f>
        <v>#REF!</v>
      </c>
      <c r="O1324" s="100" t="e">
        <f>'Reported Performance Table'!#REF!</f>
        <v>#REF!</v>
      </c>
      <c r="P1324" t="str">
        <f t="shared" si="41"/>
        <v>No</v>
      </c>
    </row>
    <row r="1325" spans="1:16" x14ac:dyDescent="0.25">
      <c r="A1325" s="54">
        <v>1332</v>
      </c>
      <c r="B1325" s="55"/>
      <c r="D1325" s="21" t="e">
        <f>VLOOKUP('Reported Performance Table'!D1325,'Master List'!$B$22:$C$41,2,FALSE)</f>
        <v>#N/A</v>
      </c>
      <c r="E1325" t="e">
        <f>VLOOKUP('Reported Performance Table'!E1325,'Master List'!$B$45:$C$143,2,FALSE)</f>
        <v>#N/A</v>
      </c>
      <c r="F1325" t="e">
        <f>VLOOKUP('Reported Performance Table'!D1325,'Master List'!$B$22:$D$42,3,FALSE)</f>
        <v>#N/A</v>
      </c>
      <c r="G1325" s="92" t="e">
        <f>VLOOKUP('Reported Performance Table'!C1325,'Master List'!$B$11:$D$19,3,FALSE)</f>
        <v>#N/A</v>
      </c>
      <c r="H1325" t="e">
        <f t="shared" si="40"/>
        <v>#N/A</v>
      </c>
      <c r="I1325" t="e">
        <f>IF(VLOOKUP('Reported Performance Table'!E1325,'Master List'!$B$45:$D$143,3,FALSE)="","No",VLOOKUP('Reported Performance Table'!E1325,'Master List'!$B$45:$D$143,3,FALSE))</f>
        <v>#N/A</v>
      </c>
      <c r="J1325" s="164" t="str">
        <f>IF('Reported Performance Table'!E1325="","",
  IF('Reported Performance Table'!F1325="Yes",
   IF('Reported Performance Table'!G1325="Premium","Premium_LUNA_CCT","LUNA_CCT"),
   IF('Reported Performance Table'!C1325="Outdoor Luminaires",
    IF(OR('Reported Performance Table'!E1325="Fuel Pump Canopy Luminaires",'Reported Performance Table'!E1325="Sports Lighting"),
     IF('Reported Performance Table'!G1325="Premium","Premium_Sports_and_Fuel_Pump_CCT", "Sports_and_Fuel_Pump_CCT"),
     IF('Reported Performance Table'!G1325="Premium","Premium_Outdoor_CCT","Outdoor_CCT")),
    IF('Reported Performance Table'!G1325="Premium","Premium_CCT","Reported_CCT"))))</f>
        <v/>
      </c>
      <c r="K1325" t="str">
        <f>IF('Reported Performance Table'!E1325="","",IF(J1325="LUNA_CCT",VLOOKUP('Reported Performance Table'!E1325,'Master List'!$B$45:$E$143,4,FALSE),"Reported_BUG"))</f>
        <v/>
      </c>
      <c r="L1325" t="str">
        <f>IF('Reported Performance Table'!E1325="","",IF(AND('Reported Performance Table'!$F1325="Yes",OR('Reported Performance Table'!$E1325='Master List'!$B$45,'Reported Performance Table'!$E1325='Master List'!$B$46,'Reported Performance Table'!$E1325='Master List'!$B$47,'Reported Performance Table'!$E1325='Master List'!$B$49,'Reported Performance Table'!$E1325='Master List'!$B$51,'Reported Performance Table'!$E1325='Master List'!$B$115,'Reported Performance Table'!$E1325='Master List'!$B$118,'Reported Performance Table'!$E1325='Master List'!$B$142)),"LUNA_Dimming","Dimming_Capability_and_Range"))</f>
        <v/>
      </c>
      <c r="M1325" s="100" t="e">
        <f>'Reported Performance Table'!#REF!</f>
        <v>#REF!</v>
      </c>
      <c r="N1325" s="100" t="e">
        <f>'Reported Performance Table'!#REF!</f>
        <v>#REF!</v>
      </c>
      <c r="O1325" s="100" t="e">
        <f>'Reported Performance Table'!#REF!</f>
        <v>#REF!</v>
      </c>
      <c r="P1325" t="str">
        <f t="shared" si="41"/>
        <v>No</v>
      </c>
    </row>
    <row r="1326" spans="1:16" x14ac:dyDescent="0.25">
      <c r="A1326" s="54">
        <v>1333</v>
      </c>
      <c r="B1326" s="55"/>
      <c r="D1326" s="21" t="e">
        <f>VLOOKUP('Reported Performance Table'!D1326,'Master List'!$B$22:$C$41,2,FALSE)</f>
        <v>#N/A</v>
      </c>
      <c r="E1326" t="e">
        <f>VLOOKUP('Reported Performance Table'!E1326,'Master List'!$B$45:$C$143,2,FALSE)</f>
        <v>#N/A</v>
      </c>
      <c r="F1326" t="e">
        <f>VLOOKUP('Reported Performance Table'!D1326,'Master List'!$B$22:$D$42,3,FALSE)</f>
        <v>#N/A</v>
      </c>
      <c r="G1326" s="92" t="e">
        <f>VLOOKUP('Reported Performance Table'!C1326,'Master List'!$B$11:$D$19,3,FALSE)</f>
        <v>#N/A</v>
      </c>
      <c r="H1326" t="e">
        <f t="shared" si="40"/>
        <v>#N/A</v>
      </c>
      <c r="I1326" t="e">
        <f>IF(VLOOKUP('Reported Performance Table'!E1326,'Master List'!$B$45:$D$143,3,FALSE)="","No",VLOOKUP('Reported Performance Table'!E1326,'Master List'!$B$45:$D$143,3,FALSE))</f>
        <v>#N/A</v>
      </c>
      <c r="J1326" s="164" t="str">
        <f>IF('Reported Performance Table'!E1326="","",
  IF('Reported Performance Table'!F1326="Yes",
   IF('Reported Performance Table'!G1326="Premium","Premium_LUNA_CCT","LUNA_CCT"),
   IF('Reported Performance Table'!C1326="Outdoor Luminaires",
    IF(OR('Reported Performance Table'!E1326="Fuel Pump Canopy Luminaires",'Reported Performance Table'!E1326="Sports Lighting"),
     IF('Reported Performance Table'!G1326="Premium","Premium_Sports_and_Fuel_Pump_CCT", "Sports_and_Fuel_Pump_CCT"),
     IF('Reported Performance Table'!G1326="Premium","Premium_Outdoor_CCT","Outdoor_CCT")),
    IF('Reported Performance Table'!G1326="Premium","Premium_CCT","Reported_CCT"))))</f>
        <v/>
      </c>
      <c r="K1326" t="str">
        <f>IF('Reported Performance Table'!E1326="","",IF(J1326="LUNA_CCT",VLOOKUP('Reported Performance Table'!E1326,'Master List'!$B$45:$E$143,4,FALSE),"Reported_BUG"))</f>
        <v/>
      </c>
      <c r="L1326" t="str">
        <f>IF('Reported Performance Table'!E1326="","",IF(AND('Reported Performance Table'!$F1326="Yes",OR('Reported Performance Table'!$E1326='Master List'!$B$45,'Reported Performance Table'!$E1326='Master List'!$B$46,'Reported Performance Table'!$E1326='Master List'!$B$47,'Reported Performance Table'!$E1326='Master List'!$B$49,'Reported Performance Table'!$E1326='Master List'!$B$51,'Reported Performance Table'!$E1326='Master List'!$B$115,'Reported Performance Table'!$E1326='Master List'!$B$118,'Reported Performance Table'!$E1326='Master List'!$B$142)),"LUNA_Dimming","Dimming_Capability_and_Range"))</f>
        <v/>
      </c>
      <c r="M1326" s="100" t="e">
        <f>'Reported Performance Table'!#REF!</f>
        <v>#REF!</v>
      </c>
      <c r="N1326" s="100" t="e">
        <f>'Reported Performance Table'!#REF!</f>
        <v>#REF!</v>
      </c>
      <c r="O1326" s="100" t="e">
        <f>'Reported Performance Table'!#REF!</f>
        <v>#REF!</v>
      </c>
      <c r="P1326" t="str">
        <f t="shared" si="41"/>
        <v>No</v>
      </c>
    </row>
    <row r="1327" spans="1:16" x14ac:dyDescent="0.25">
      <c r="A1327" s="54">
        <v>1334</v>
      </c>
      <c r="B1327" s="55"/>
      <c r="D1327" s="21" t="e">
        <f>VLOOKUP('Reported Performance Table'!D1327,'Master List'!$B$22:$C$41,2,FALSE)</f>
        <v>#N/A</v>
      </c>
      <c r="E1327" t="e">
        <f>VLOOKUP('Reported Performance Table'!E1327,'Master List'!$B$45:$C$143,2,FALSE)</f>
        <v>#N/A</v>
      </c>
      <c r="F1327" t="e">
        <f>VLOOKUP('Reported Performance Table'!D1327,'Master List'!$B$22:$D$42,3,FALSE)</f>
        <v>#N/A</v>
      </c>
      <c r="G1327" s="92" t="e">
        <f>VLOOKUP('Reported Performance Table'!C1327,'Master List'!$B$11:$D$19,3,FALSE)</f>
        <v>#N/A</v>
      </c>
      <c r="H1327" t="e">
        <f t="shared" si="40"/>
        <v>#N/A</v>
      </c>
      <c r="I1327" t="e">
        <f>IF(VLOOKUP('Reported Performance Table'!E1327,'Master List'!$B$45:$D$143,3,FALSE)="","No",VLOOKUP('Reported Performance Table'!E1327,'Master List'!$B$45:$D$143,3,FALSE))</f>
        <v>#N/A</v>
      </c>
      <c r="J1327" s="164" t="str">
        <f>IF('Reported Performance Table'!E1327="","",
  IF('Reported Performance Table'!F1327="Yes",
   IF('Reported Performance Table'!G1327="Premium","Premium_LUNA_CCT","LUNA_CCT"),
   IF('Reported Performance Table'!C1327="Outdoor Luminaires",
    IF(OR('Reported Performance Table'!E1327="Fuel Pump Canopy Luminaires",'Reported Performance Table'!E1327="Sports Lighting"),
     IF('Reported Performance Table'!G1327="Premium","Premium_Sports_and_Fuel_Pump_CCT", "Sports_and_Fuel_Pump_CCT"),
     IF('Reported Performance Table'!G1327="Premium","Premium_Outdoor_CCT","Outdoor_CCT")),
    IF('Reported Performance Table'!G1327="Premium","Premium_CCT","Reported_CCT"))))</f>
        <v/>
      </c>
      <c r="K1327" t="str">
        <f>IF('Reported Performance Table'!E1327="","",IF(J1327="LUNA_CCT",VLOOKUP('Reported Performance Table'!E1327,'Master List'!$B$45:$E$143,4,FALSE),"Reported_BUG"))</f>
        <v/>
      </c>
      <c r="L1327" t="str">
        <f>IF('Reported Performance Table'!E1327="","",IF(AND('Reported Performance Table'!$F1327="Yes",OR('Reported Performance Table'!$E1327='Master List'!$B$45,'Reported Performance Table'!$E1327='Master List'!$B$46,'Reported Performance Table'!$E1327='Master List'!$B$47,'Reported Performance Table'!$E1327='Master List'!$B$49,'Reported Performance Table'!$E1327='Master List'!$B$51,'Reported Performance Table'!$E1327='Master List'!$B$115,'Reported Performance Table'!$E1327='Master List'!$B$118,'Reported Performance Table'!$E1327='Master List'!$B$142)),"LUNA_Dimming","Dimming_Capability_and_Range"))</f>
        <v/>
      </c>
      <c r="M1327" s="100" t="e">
        <f>'Reported Performance Table'!#REF!</f>
        <v>#REF!</v>
      </c>
      <c r="N1327" s="100" t="e">
        <f>'Reported Performance Table'!#REF!</f>
        <v>#REF!</v>
      </c>
      <c r="O1327" s="100" t="e">
        <f>'Reported Performance Table'!#REF!</f>
        <v>#REF!</v>
      </c>
      <c r="P1327" t="str">
        <f t="shared" si="41"/>
        <v>No</v>
      </c>
    </row>
    <row r="1328" spans="1:16" x14ac:dyDescent="0.25">
      <c r="A1328" s="54">
        <v>1335</v>
      </c>
      <c r="B1328" s="55"/>
      <c r="D1328" s="21" t="e">
        <f>VLOOKUP('Reported Performance Table'!D1328,'Master List'!$B$22:$C$41,2,FALSE)</f>
        <v>#N/A</v>
      </c>
      <c r="E1328" t="e">
        <f>VLOOKUP('Reported Performance Table'!E1328,'Master List'!$B$45:$C$143,2,FALSE)</f>
        <v>#N/A</v>
      </c>
      <c r="F1328" t="e">
        <f>VLOOKUP('Reported Performance Table'!D1328,'Master List'!$B$22:$D$42,3,FALSE)</f>
        <v>#N/A</v>
      </c>
      <c r="G1328" s="92" t="e">
        <f>VLOOKUP('Reported Performance Table'!C1328,'Master List'!$B$11:$D$19,3,FALSE)</f>
        <v>#N/A</v>
      </c>
      <c r="H1328" t="e">
        <f t="shared" si="40"/>
        <v>#N/A</v>
      </c>
      <c r="I1328" t="e">
        <f>IF(VLOOKUP('Reported Performance Table'!E1328,'Master List'!$B$45:$D$143,3,FALSE)="","No",VLOOKUP('Reported Performance Table'!E1328,'Master List'!$B$45:$D$143,3,FALSE))</f>
        <v>#N/A</v>
      </c>
      <c r="J1328" s="164" t="str">
        <f>IF('Reported Performance Table'!E1328="","",
  IF('Reported Performance Table'!F1328="Yes",
   IF('Reported Performance Table'!G1328="Premium","Premium_LUNA_CCT","LUNA_CCT"),
   IF('Reported Performance Table'!C1328="Outdoor Luminaires",
    IF(OR('Reported Performance Table'!E1328="Fuel Pump Canopy Luminaires",'Reported Performance Table'!E1328="Sports Lighting"),
     IF('Reported Performance Table'!G1328="Premium","Premium_Sports_and_Fuel_Pump_CCT", "Sports_and_Fuel_Pump_CCT"),
     IF('Reported Performance Table'!G1328="Premium","Premium_Outdoor_CCT","Outdoor_CCT")),
    IF('Reported Performance Table'!G1328="Premium","Premium_CCT","Reported_CCT"))))</f>
        <v/>
      </c>
      <c r="K1328" t="str">
        <f>IF('Reported Performance Table'!E1328="","",IF(J1328="LUNA_CCT",VLOOKUP('Reported Performance Table'!E1328,'Master List'!$B$45:$E$143,4,FALSE),"Reported_BUG"))</f>
        <v/>
      </c>
      <c r="L1328" t="str">
        <f>IF('Reported Performance Table'!E1328="","",IF(AND('Reported Performance Table'!$F1328="Yes",OR('Reported Performance Table'!$E1328='Master List'!$B$45,'Reported Performance Table'!$E1328='Master List'!$B$46,'Reported Performance Table'!$E1328='Master List'!$B$47,'Reported Performance Table'!$E1328='Master List'!$B$49,'Reported Performance Table'!$E1328='Master List'!$B$51,'Reported Performance Table'!$E1328='Master List'!$B$115,'Reported Performance Table'!$E1328='Master List'!$B$118,'Reported Performance Table'!$E1328='Master List'!$B$142)),"LUNA_Dimming","Dimming_Capability_and_Range"))</f>
        <v/>
      </c>
      <c r="M1328" s="100" t="e">
        <f>'Reported Performance Table'!#REF!</f>
        <v>#REF!</v>
      </c>
      <c r="N1328" s="100" t="e">
        <f>'Reported Performance Table'!#REF!</f>
        <v>#REF!</v>
      </c>
      <c r="O1328" s="100" t="e">
        <f>'Reported Performance Table'!#REF!</f>
        <v>#REF!</v>
      </c>
      <c r="P1328" t="str">
        <f t="shared" si="41"/>
        <v>No</v>
      </c>
    </row>
    <row r="1329" spans="1:16" x14ac:dyDescent="0.25">
      <c r="A1329" s="54">
        <v>1336</v>
      </c>
      <c r="B1329" s="55"/>
      <c r="D1329" s="21" t="e">
        <f>VLOOKUP('Reported Performance Table'!D1329,'Master List'!$B$22:$C$41,2,FALSE)</f>
        <v>#N/A</v>
      </c>
      <c r="E1329" t="e">
        <f>VLOOKUP('Reported Performance Table'!E1329,'Master List'!$B$45:$C$143,2,FALSE)</f>
        <v>#N/A</v>
      </c>
      <c r="F1329" t="e">
        <f>VLOOKUP('Reported Performance Table'!D1329,'Master List'!$B$22:$D$42,3,FALSE)</f>
        <v>#N/A</v>
      </c>
      <c r="G1329" s="92" t="e">
        <f>VLOOKUP('Reported Performance Table'!C1329,'Master List'!$B$11:$D$19,3,FALSE)</f>
        <v>#N/A</v>
      </c>
      <c r="H1329" t="e">
        <f t="shared" si="40"/>
        <v>#N/A</v>
      </c>
      <c r="I1329" t="e">
        <f>IF(VLOOKUP('Reported Performance Table'!E1329,'Master List'!$B$45:$D$143,3,FALSE)="","No",VLOOKUP('Reported Performance Table'!E1329,'Master List'!$B$45:$D$143,3,FALSE))</f>
        <v>#N/A</v>
      </c>
      <c r="J1329" s="164" t="str">
        <f>IF('Reported Performance Table'!E1329="","",
  IF('Reported Performance Table'!F1329="Yes",
   IF('Reported Performance Table'!G1329="Premium","Premium_LUNA_CCT","LUNA_CCT"),
   IF('Reported Performance Table'!C1329="Outdoor Luminaires",
    IF(OR('Reported Performance Table'!E1329="Fuel Pump Canopy Luminaires",'Reported Performance Table'!E1329="Sports Lighting"),
     IF('Reported Performance Table'!G1329="Premium","Premium_Sports_and_Fuel_Pump_CCT", "Sports_and_Fuel_Pump_CCT"),
     IF('Reported Performance Table'!G1329="Premium","Premium_Outdoor_CCT","Outdoor_CCT")),
    IF('Reported Performance Table'!G1329="Premium","Premium_CCT","Reported_CCT"))))</f>
        <v/>
      </c>
      <c r="K1329" t="str">
        <f>IF('Reported Performance Table'!E1329="","",IF(J1329="LUNA_CCT",VLOOKUP('Reported Performance Table'!E1329,'Master List'!$B$45:$E$143,4,FALSE),"Reported_BUG"))</f>
        <v/>
      </c>
      <c r="L1329" t="str">
        <f>IF('Reported Performance Table'!E1329="","",IF(AND('Reported Performance Table'!$F1329="Yes",OR('Reported Performance Table'!$E1329='Master List'!$B$45,'Reported Performance Table'!$E1329='Master List'!$B$46,'Reported Performance Table'!$E1329='Master List'!$B$47,'Reported Performance Table'!$E1329='Master List'!$B$49,'Reported Performance Table'!$E1329='Master List'!$B$51,'Reported Performance Table'!$E1329='Master List'!$B$115,'Reported Performance Table'!$E1329='Master List'!$B$118,'Reported Performance Table'!$E1329='Master List'!$B$142)),"LUNA_Dimming","Dimming_Capability_and_Range"))</f>
        <v/>
      </c>
      <c r="M1329" s="100" t="e">
        <f>'Reported Performance Table'!#REF!</f>
        <v>#REF!</v>
      </c>
      <c r="N1329" s="100" t="e">
        <f>'Reported Performance Table'!#REF!</f>
        <v>#REF!</v>
      </c>
      <c r="O1329" s="100" t="e">
        <f>'Reported Performance Table'!#REF!</f>
        <v>#REF!</v>
      </c>
      <c r="P1329" t="str">
        <f t="shared" si="41"/>
        <v>No</v>
      </c>
    </row>
    <row r="1330" spans="1:16" x14ac:dyDescent="0.25">
      <c r="A1330" s="54">
        <v>1337</v>
      </c>
      <c r="B1330" s="55"/>
      <c r="D1330" s="21" t="e">
        <f>VLOOKUP('Reported Performance Table'!D1330,'Master List'!$B$22:$C$41,2,FALSE)</f>
        <v>#N/A</v>
      </c>
      <c r="E1330" t="e">
        <f>VLOOKUP('Reported Performance Table'!E1330,'Master List'!$B$45:$C$143,2,FALSE)</f>
        <v>#N/A</v>
      </c>
      <c r="F1330" t="e">
        <f>VLOOKUP('Reported Performance Table'!D1330,'Master List'!$B$22:$D$42,3,FALSE)</f>
        <v>#N/A</v>
      </c>
      <c r="G1330" s="92" t="e">
        <f>VLOOKUP('Reported Performance Table'!C1330,'Master List'!$B$11:$D$19,3,FALSE)</f>
        <v>#N/A</v>
      </c>
      <c r="H1330" t="e">
        <f t="shared" si="40"/>
        <v>#N/A</v>
      </c>
      <c r="I1330" t="e">
        <f>IF(VLOOKUP('Reported Performance Table'!E1330,'Master List'!$B$45:$D$143,3,FALSE)="","No",VLOOKUP('Reported Performance Table'!E1330,'Master List'!$B$45:$D$143,3,FALSE))</f>
        <v>#N/A</v>
      </c>
      <c r="J1330" s="164" t="str">
        <f>IF('Reported Performance Table'!E1330="","",
  IF('Reported Performance Table'!F1330="Yes",
   IF('Reported Performance Table'!G1330="Premium","Premium_LUNA_CCT","LUNA_CCT"),
   IF('Reported Performance Table'!C1330="Outdoor Luminaires",
    IF(OR('Reported Performance Table'!E1330="Fuel Pump Canopy Luminaires",'Reported Performance Table'!E1330="Sports Lighting"),
     IF('Reported Performance Table'!G1330="Premium","Premium_Sports_and_Fuel_Pump_CCT", "Sports_and_Fuel_Pump_CCT"),
     IF('Reported Performance Table'!G1330="Premium","Premium_Outdoor_CCT","Outdoor_CCT")),
    IF('Reported Performance Table'!G1330="Premium","Premium_CCT","Reported_CCT"))))</f>
        <v/>
      </c>
      <c r="K1330" t="str">
        <f>IF('Reported Performance Table'!E1330="","",IF(J1330="LUNA_CCT",VLOOKUP('Reported Performance Table'!E1330,'Master List'!$B$45:$E$143,4,FALSE),"Reported_BUG"))</f>
        <v/>
      </c>
      <c r="L1330" t="str">
        <f>IF('Reported Performance Table'!E1330="","",IF(AND('Reported Performance Table'!$F1330="Yes",OR('Reported Performance Table'!$E1330='Master List'!$B$45,'Reported Performance Table'!$E1330='Master List'!$B$46,'Reported Performance Table'!$E1330='Master List'!$B$47,'Reported Performance Table'!$E1330='Master List'!$B$49,'Reported Performance Table'!$E1330='Master List'!$B$51,'Reported Performance Table'!$E1330='Master List'!$B$115,'Reported Performance Table'!$E1330='Master List'!$B$118,'Reported Performance Table'!$E1330='Master List'!$B$142)),"LUNA_Dimming","Dimming_Capability_and_Range"))</f>
        <v/>
      </c>
      <c r="M1330" s="100" t="e">
        <f>'Reported Performance Table'!#REF!</f>
        <v>#REF!</v>
      </c>
      <c r="N1330" s="100" t="e">
        <f>'Reported Performance Table'!#REF!</f>
        <v>#REF!</v>
      </c>
      <c r="O1330" s="100" t="e">
        <f>'Reported Performance Table'!#REF!</f>
        <v>#REF!</v>
      </c>
      <c r="P1330" t="str">
        <f t="shared" si="41"/>
        <v>No</v>
      </c>
    </row>
    <row r="1331" spans="1:16" x14ac:dyDescent="0.25">
      <c r="A1331" s="54">
        <v>1338</v>
      </c>
      <c r="B1331" s="55"/>
      <c r="D1331" s="21" t="e">
        <f>VLOOKUP('Reported Performance Table'!D1331,'Master List'!$B$22:$C$41,2,FALSE)</f>
        <v>#N/A</v>
      </c>
      <c r="E1331" t="e">
        <f>VLOOKUP('Reported Performance Table'!E1331,'Master List'!$B$45:$C$143,2,FALSE)</f>
        <v>#N/A</v>
      </c>
      <c r="F1331" t="e">
        <f>VLOOKUP('Reported Performance Table'!D1331,'Master List'!$B$22:$D$42,3,FALSE)</f>
        <v>#N/A</v>
      </c>
      <c r="G1331" s="92" t="e">
        <f>VLOOKUP('Reported Performance Table'!C1331,'Master List'!$B$11:$D$19,3,FALSE)</f>
        <v>#N/A</v>
      </c>
      <c r="H1331" t="e">
        <f t="shared" si="40"/>
        <v>#N/A</v>
      </c>
      <c r="I1331" t="e">
        <f>IF(VLOOKUP('Reported Performance Table'!E1331,'Master List'!$B$45:$D$143,3,FALSE)="","No",VLOOKUP('Reported Performance Table'!E1331,'Master List'!$B$45:$D$143,3,FALSE))</f>
        <v>#N/A</v>
      </c>
      <c r="J1331" s="164" t="str">
        <f>IF('Reported Performance Table'!E1331="","",
  IF('Reported Performance Table'!F1331="Yes",
   IF('Reported Performance Table'!G1331="Premium","Premium_LUNA_CCT","LUNA_CCT"),
   IF('Reported Performance Table'!C1331="Outdoor Luminaires",
    IF(OR('Reported Performance Table'!E1331="Fuel Pump Canopy Luminaires",'Reported Performance Table'!E1331="Sports Lighting"),
     IF('Reported Performance Table'!G1331="Premium","Premium_Sports_and_Fuel_Pump_CCT", "Sports_and_Fuel_Pump_CCT"),
     IF('Reported Performance Table'!G1331="Premium","Premium_Outdoor_CCT","Outdoor_CCT")),
    IF('Reported Performance Table'!G1331="Premium","Premium_CCT","Reported_CCT"))))</f>
        <v/>
      </c>
      <c r="K1331" t="str">
        <f>IF('Reported Performance Table'!E1331="","",IF(J1331="LUNA_CCT",VLOOKUP('Reported Performance Table'!E1331,'Master List'!$B$45:$E$143,4,FALSE),"Reported_BUG"))</f>
        <v/>
      </c>
      <c r="L1331" t="str">
        <f>IF('Reported Performance Table'!E1331="","",IF(AND('Reported Performance Table'!$F1331="Yes",OR('Reported Performance Table'!$E1331='Master List'!$B$45,'Reported Performance Table'!$E1331='Master List'!$B$46,'Reported Performance Table'!$E1331='Master List'!$B$47,'Reported Performance Table'!$E1331='Master List'!$B$49,'Reported Performance Table'!$E1331='Master List'!$B$51,'Reported Performance Table'!$E1331='Master List'!$B$115,'Reported Performance Table'!$E1331='Master List'!$B$118,'Reported Performance Table'!$E1331='Master List'!$B$142)),"LUNA_Dimming","Dimming_Capability_and_Range"))</f>
        <v/>
      </c>
      <c r="M1331" s="100" t="e">
        <f>'Reported Performance Table'!#REF!</f>
        <v>#REF!</v>
      </c>
      <c r="N1331" s="100" t="e">
        <f>'Reported Performance Table'!#REF!</f>
        <v>#REF!</v>
      </c>
      <c r="O1331" s="100" t="e">
        <f>'Reported Performance Table'!#REF!</f>
        <v>#REF!</v>
      </c>
      <c r="P1331" t="str">
        <f t="shared" si="41"/>
        <v>No</v>
      </c>
    </row>
    <row r="1332" spans="1:16" x14ac:dyDescent="0.25">
      <c r="A1332" s="54">
        <v>1339</v>
      </c>
      <c r="B1332" s="55"/>
      <c r="D1332" s="21" t="e">
        <f>VLOOKUP('Reported Performance Table'!D1332,'Master List'!$B$22:$C$41,2,FALSE)</f>
        <v>#N/A</v>
      </c>
      <c r="E1332" t="e">
        <f>VLOOKUP('Reported Performance Table'!E1332,'Master List'!$B$45:$C$143,2,FALSE)</f>
        <v>#N/A</v>
      </c>
      <c r="F1332" t="e">
        <f>VLOOKUP('Reported Performance Table'!D1332,'Master List'!$B$22:$D$42,3,FALSE)</f>
        <v>#N/A</v>
      </c>
      <c r="G1332" s="92" t="e">
        <f>VLOOKUP('Reported Performance Table'!C1332,'Master List'!$B$11:$D$19,3,FALSE)</f>
        <v>#N/A</v>
      </c>
      <c r="H1332" t="e">
        <f t="shared" si="40"/>
        <v>#N/A</v>
      </c>
      <c r="I1332" t="e">
        <f>IF(VLOOKUP('Reported Performance Table'!E1332,'Master List'!$B$45:$D$143,3,FALSE)="","No",VLOOKUP('Reported Performance Table'!E1332,'Master List'!$B$45:$D$143,3,FALSE))</f>
        <v>#N/A</v>
      </c>
      <c r="J1332" s="164" t="str">
        <f>IF('Reported Performance Table'!E1332="","",
  IF('Reported Performance Table'!F1332="Yes",
   IF('Reported Performance Table'!G1332="Premium","Premium_LUNA_CCT","LUNA_CCT"),
   IF('Reported Performance Table'!C1332="Outdoor Luminaires",
    IF(OR('Reported Performance Table'!E1332="Fuel Pump Canopy Luminaires",'Reported Performance Table'!E1332="Sports Lighting"),
     IF('Reported Performance Table'!G1332="Premium","Premium_Sports_and_Fuel_Pump_CCT", "Sports_and_Fuel_Pump_CCT"),
     IF('Reported Performance Table'!G1332="Premium","Premium_Outdoor_CCT","Outdoor_CCT")),
    IF('Reported Performance Table'!G1332="Premium","Premium_CCT","Reported_CCT"))))</f>
        <v/>
      </c>
      <c r="K1332" t="str">
        <f>IF('Reported Performance Table'!E1332="","",IF(J1332="LUNA_CCT",VLOOKUP('Reported Performance Table'!E1332,'Master List'!$B$45:$E$143,4,FALSE),"Reported_BUG"))</f>
        <v/>
      </c>
      <c r="L1332" t="str">
        <f>IF('Reported Performance Table'!E1332="","",IF(AND('Reported Performance Table'!$F1332="Yes",OR('Reported Performance Table'!$E1332='Master List'!$B$45,'Reported Performance Table'!$E1332='Master List'!$B$46,'Reported Performance Table'!$E1332='Master List'!$B$47,'Reported Performance Table'!$E1332='Master List'!$B$49,'Reported Performance Table'!$E1332='Master List'!$B$51,'Reported Performance Table'!$E1332='Master List'!$B$115,'Reported Performance Table'!$E1332='Master List'!$B$118,'Reported Performance Table'!$E1332='Master List'!$B$142)),"LUNA_Dimming","Dimming_Capability_and_Range"))</f>
        <v/>
      </c>
      <c r="M1332" s="100" t="e">
        <f>'Reported Performance Table'!#REF!</f>
        <v>#REF!</v>
      </c>
      <c r="N1332" s="100" t="e">
        <f>'Reported Performance Table'!#REF!</f>
        <v>#REF!</v>
      </c>
      <c r="O1332" s="100" t="e">
        <f>'Reported Performance Table'!#REF!</f>
        <v>#REF!</v>
      </c>
      <c r="P1332" t="str">
        <f t="shared" si="41"/>
        <v>No</v>
      </c>
    </row>
    <row r="1333" spans="1:16" x14ac:dyDescent="0.25">
      <c r="A1333" s="54">
        <v>1340</v>
      </c>
      <c r="B1333" s="55"/>
      <c r="D1333" s="21" t="e">
        <f>VLOOKUP('Reported Performance Table'!D1333,'Master List'!$B$22:$C$41,2,FALSE)</f>
        <v>#N/A</v>
      </c>
      <c r="E1333" t="e">
        <f>VLOOKUP('Reported Performance Table'!E1333,'Master List'!$B$45:$C$143,2,FALSE)</f>
        <v>#N/A</v>
      </c>
      <c r="F1333" t="e">
        <f>VLOOKUP('Reported Performance Table'!D1333,'Master List'!$B$22:$D$42,3,FALSE)</f>
        <v>#N/A</v>
      </c>
      <c r="G1333" s="92" t="e">
        <f>VLOOKUP('Reported Performance Table'!C1333,'Master List'!$B$11:$D$19,3,FALSE)</f>
        <v>#N/A</v>
      </c>
      <c r="H1333" t="e">
        <f t="shared" si="40"/>
        <v>#N/A</v>
      </c>
      <c r="I1333" t="e">
        <f>IF(VLOOKUP('Reported Performance Table'!E1333,'Master List'!$B$45:$D$143,3,FALSE)="","No",VLOOKUP('Reported Performance Table'!E1333,'Master List'!$B$45:$D$143,3,FALSE))</f>
        <v>#N/A</v>
      </c>
      <c r="J1333" s="164" t="str">
        <f>IF('Reported Performance Table'!E1333="","",
  IF('Reported Performance Table'!F1333="Yes",
   IF('Reported Performance Table'!G1333="Premium","Premium_LUNA_CCT","LUNA_CCT"),
   IF('Reported Performance Table'!C1333="Outdoor Luminaires",
    IF(OR('Reported Performance Table'!E1333="Fuel Pump Canopy Luminaires",'Reported Performance Table'!E1333="Sports Lighting"),
     IF('Reported Performance Table'!G1333="Premium","Premium_Sports_and_Fuel_Pump_CCT", "Sports_and_Fuel_Pump_CCT"),
     IF('Reported Performance Table'!G1333="Premium","Premium_Outdoor_CCT","Outdoor_CCT")),
    IF('Reported Performance Table'!G1333="Premium","Premium_CCT","Reported_CCT"))))</f>
        <v/>
      </c>
      <c r="K1333" t="str">
        <f>IF('Reported Performance Table'!E1333="","",IF(J1333="LUNA_CCT",VLOOKUP('Reported Performance Table'!E1333,'Master List'!$B$45:$E$143,4,FALSE),"Reported_BUG"))</f>
        <v/>
      </c>
      <c r="L1333" t="str">
        <f>IF('Reported Performance Table'!E1333="","",IF(AND('Reported Performance Table'!$F1333="Yes",OR('Reported Performance Table'!$E1333='Master List'!$B$45,'Reported Performance Table'!$E1333='Master List'!$B$46,'Reported Performance Table'!$E1333='Master List'!$B$47,'Reported Performance Table'!$E1333='Master List'!$B$49,'Reported Performance Table'!$E1333='Master List'!$B$51,'Reported Performance Table'!$E1333='Master List'!$B$115,'Reported Performance Table'!$E1333='Master List'!$B$118,'Reported Performance Table'!$E1333='Master List'!$B$142)),"LUNA_Dimming","Dimming_Capability_and_Range"))</f>
        <v/>
      </c>
      <c r="M1333" s="100" t="e">
        <f>'Reported Performance Table'!#REF!</f>
        <v>#REF!</v>
      </c>
      <c r="N1333" s="100" t="e">
        <f>'Reported Performance Table'!#REF!</f>
        <v>#REF!</v>
      </c>
      <c r="O1333" s="100" t="e">
        <f>'Reported Performance Table'!#REF!</f>
        <v>#REF!</v>
      </c>
      <c r="P1333" t="str">
        <f t="shared" si="41"/>
        <v>No</v>
      </c>
    </row>
    <row r="1334" spans="1:16" x14ac:dyDescent="0.25">
      <c r="A1334" s="54">
        <v>1341</v>
      </c>
      <c r="B1334" s="55"/>
      <c r="D1334" s="21" t="e">
        <f>VLOOKUP('Reported Performance Table'!D1334,'Master List'!$B$22:$C$41,2,FALSE)</f>
        <v>#N/A</v>
      </c>
      <c r="E1334" t="e">
        <f>VLOOKUP('Reported Performance Table'!E1334,'Master List'!$B$45:$C$143,2,FALSE)</f>
        <v>#N/A</v>
      </c>
      <c r="F1334" t="e">
        <f>VLOOKUP('Reported Performance Table'!D1334,'Master List'!$B$22:$D$42,3,FALSE)</f>
        <v>#N/A</v>
      </c>
      <c r="G1334" s="92" t="e">
        <f>VLOOKUP('Reported Performance Table'!C1334,'Master List'!$B$11:$D$19,3,FALSE)</f>
        <v>#N/A</v>
      </c>
      <c r="H1334" t="e">
        <f t="shared" si="40"/>
        <v>#N/A</v>
      </c>
      <c r="I1334" t="e">
        <f>IF(VLOOKUP('Reported Performance Table'!E1334,'Master List'!$B$45:$D$143,3,FALSE)="","No",VLOOKUP('Reported Performance Table'!E1334,'Master List'!$B$45:$D$143,3,FALSE))</f>
        <v>#N/A</v>
      </c>
      <c r="J1334" s="164" t="str">
        <f>IF('Reported Performance Table'!E1334="","",
  IF('Reported Performance Table'!F1334="Yes",
   IF('Reported Performance Table'!G1334="Premium","Premium_LUNA_CCT","LUNA_CCT"),
   IF('Reported Performance Table'!C1334="Outdoor Luminaires",
    IF(OR('Reported Performance Table'!E1334="Fuel Pump Canopy Luminaires",'Reported Performance Table'!E1334="Sports Lighting"),
     IF('Reported Performance Table'!G1334="Premium","Premium_Sports_and_Fuel_Pump_CCT", "Sports_and_Fuel_Pump_CCT"),
     IF('Reported Performance Table'!G1334="Premium","Premium_Outdoor_CCT","Outdoor_CCT")),
    IF('Reported Performance Table'!G1334="Premium","Premium_CCT","Reported_CCT"))))</f>
        <v/>
      </c>
      <c r="K1334" t="str">
        <f>IF('Reported Performance Table'!E1334="","",IF(J1334="LUNA_CCT",VLOOKUP('Reported Performance Table'!E1334,'Master List'!$B$45:$E$143,4,FALSE),"Reported_BUG"))</f>
        <v/>
      </c>
      <c r="L1334" t="str">
        <f>IF('Reported Performance Table'!E1334="","",IF(AND('Reported Performance Table'!$F1334="Yes",OR('Reported Performance Table'!$E1334='Master List'!$B$45,'Reported Performance Table'!$E1334='Master List'!$B$46,'Reported Performance Table'!$E1334='Master List'!$B$47,'Reported Performance Table'!$E1334='Master List'!$B$49,'Reported Performance Table'!$E1334='Master List'!$B$51,'Reported Performance Table'!$E1334='Master List'!$B$115,'Reported Performance Table'!$E1334='Master List'!$B$118,'Reported Performance Table'!$E1334='Master List'!$B$142)),"LUNA_Dimming","Dimming_Capability_and_Range"))</f>
        <v/>
      </c>
      <c r="M1334" s="100" t="e">
        <f>'Reported Performance Table'!#REF!</f>
        <v>#REF!</v>
      </c>
      <c r="N1334" s="100" t="e">
        <f>'Reported Performance Table'!#REF!</f>
        <v>#REF!</v>
      </c>
      <c r="O1334" s="100" t="e">
        <f>'Reported Performance Table'!#REF!</f>
        <v>#REF!</v>
      </c>
      <c r="P1334" t="str">
        <f t="shared" si="41"/>
        <v>No</v>
      </c>
    </row>
    <row r="1335" spans="1:16" x14ac:dyDescent="0.25">
      <c r="A1335" s="54">
        <v>1342</v>
      </c>
      <c r="B1335" s="55"/>
      <c r="D1335" s="21" t="e">
        <f>VLOOKUP('Reported Performance Table'!D1335,'Master List'!$B$22:$C$41,2,FALSE)</f>
        <v>#N/A</v>
      </c>
      <c r="E1335" t="e">
        <f>VLOOKUP('Reported Performance Table'!E1335,'Master List'!$B$45:$C$143,2,FALSE)</f>
        <v>#N/A</v>
      </c>
      <c r="F1335" t="e">
        <f>VLOOKUP('Reported Performance Table'!D1335,'Master List'!$B$22:$D$42,3,FALSE)</f>
        <v>#N/A</v>
      </c>
      <c r="G1335" s="92" t="e">
        <f>VLOOKUP('Reported Performance Table'!C1335,'Master List'!$B$11:$D$19,3,FALSE)</f>
        <v>#N/A</v>
      </c>
      <c r="H1335" t="e">
        <f t="shared" si="40"/>
        <v>#N/A</v>
      </c>
      <c r="I1335" t="e">
        <f>IF(VLOOKUP('Reported Performance Table'!E1335,'Master List'!$B$45:$D$143,3,FALSE)="","No",VLOOKUP('Reported Performance Table'!E1335,'Master List'!$B$45:$D$143,3,FALSE))</f>
        <v>#N/A</v>
      </c>
      <c r="J1335" s="164" t="str">
        <f>IF('Reported Performance Table'!E1335="","",
  IF('Reported Performance Table'!F1335="Yes",
   IF('Reported Performance Table'!G1335="Premium","Premium_LUNA_CCT","LUNA_CCT"),
   IF('Reported Performance Table'!C1335="Outdoor Luminaires",
    IF(OR('Reported Performance Table'!E1335="Fuel Pump Canopy Luminaires",'Reported Performance Table'!E1335="Sports Lighting"),
     IF('Reported Performance Table'!G1335="Premium","Premium_Sports_and_Fuel_Pump_CCT", "Sports_and_Fuel_Pump_CCT"),
     IF('Reported Performance Table'!G1335="Premium","Premium_Outdoor_CCT","Outdoor_CCT")),
    IF('Reported Performance Table'!G1335="Premium","Premium_CCT","Reported_CCT"))))</f>
        <v/>
      </c>
      <c r="K1335" t="str">
        <f>IF('Reported Performance Table'!E1335="","",IF(J1335="LUNA_CCT",VLOOKUP('Reported Performance Table'!E1335,'Master List'!$B$45:$E$143,4,FALSE),"Reported_BUG"))</f>
        <v/>
      </c>
      <c r="L1335" t="str">
        <f>IF('Reported Performance Table'!E1335="","",IF(AND('Reported Performance Table'!$F1335="Yes",OR('Reported Performance Table'!$E1335='Master List'!$B$45,'Reported Performance Table'!$E1335='Master List'!$B$46,'Reported Performance Table'!$E1335='Master List'!$B$47,'Reported Performance Table'!$E1335='Master List'!$B$49,'Reported Performance Table'!$E1335='Master List'!$B$51,'Reported Performance Table'!$E1335='Master List'!$B$115,'Reported Performance Table'!$E1335='Master List'!$B$118,'Reported Performance Table'!$E1335='Master List'!$B$142)),"LUNA_Dimming","Dimming_Capability_and_Range"))</f>
        <v/>
      </c>
      <c r="M1335" s="100" t="e">
        <f>'Reported Performance Table'!#REF!</f>
        <v>#REF!</v>
      </c>
      <c r="N1335" s="100" t="e">
        <f>'Reported Performance Table'!#REF!</f>
        <v>#REF!</v>
      </c>
      <c r="O1335" s="100" t="e">
        <f>'Reported Performance Table'!#REF!</f>
        <v>#REF!</v>
      </c>
      <c r="P1335" t="str">
        <f t="shared" si="41"/>
        <v>No</v>
      </c>
    </row>
    <row r="1336" spans="1:16" x14ac:dyDescent="0.25">
      <c r="A1336" s="54">
        <v>1343</v>
      </c>
      <c r="B1336" s="55"/>
      <c r="D1336" s="21" t="e">
        <f>VLOOKUP('Reported Performance Table'!D1336,'Master List'!$B$22:$C$41,2,FALSE)</f>
        <v>#N/A</v>
      </c>
      <c r="E1336" t="e">
        <f>VLOOKUP('Reported Performance Table'!E1336,'Master List'!$B$45:$C$143,2,FALSE)</f>
        <v>#N/A</v>
      </c>
      <c r="F1336" t="e">
        <f>VLOOKUP('Reported Performance Table'!D1336,'Master List'!$B$22:$D$42,3,FALSE)</f>
        <v>#N/A</v>
      </c>
      <c r="G1336" s="92" t="e">
        <f>VLOOKUP('Reported Performance Table'!C1336,'Master List'!$B$11:$D$19,3,FALSE)</f>
        <v>#N/A</v>
      </c>
      <c r="H1336" t="e">
        <f t="shared" si="40"/>
        <v>#N/A</v>
      </c>
      <c r="I1336" t="e">
        <f>IF(VLOOKUP('Reported Performance Table'!E1336,'Master List'!$B$45:$D$143,3,FALSE)="","No",VLOOKUP('Reported Performance Table'!E1336,'Master List'!$B$45:$D$143,3,FALSE))</f>
        <v>#N/A</v>
      </c>
      <c r="J1336" s="164" t="str">
        <f>IF('Reported Performance Table'!E1336="","",
  IF('Reported Performance Table'!F1336="Yes",
   IF('Reported Performance Table'!G1336="Premium","Premium_LUNA_CCT","LUNA_CCT"),
   IF('Reported Performance Table'!C1336="Outdoor Luminaires",
    IF(OR('Reported Performance Table'!E1336="Fuel Pump Canopy Luminaires",'Reported Performance Table'!E1336="Sports Lighting"),
     IF('Reported Performance Table'!G1336="Premium","Premium_Sports_and_Fuel_Pump_CCT", "Sports_and_Fuel_Pump_CCT"),
     IF('Reported Performance Table'!G1336="Premium","Premium_Outdoor_CCT","Outdoor_CCT")),
    IF('Reported Performance Table'!G1336="Premium","Premium_CCT","Reported_CCT"))))</f>
        <v/>
      </c>
      <c r="K1336" t="str">
        <f>IF('Reported Performance Table'!E1336="","",IF(J1336="LUNA_CCT",VLOOKUP('Reported Performance Table'!E1336,'Master List'!$B$45:$E$143,4,FALSE),"Reported_BUG"))</f>
        <v/>
      </c>
      <c r="L1336" t="str">
        <f>IF('Reported Performance Table'!E1336="","",IF(AND('Reported Performance Table'!$F1336="Yes",OR('Reported Performance Table'!$E1336='Master List'!$B$45,'Reported Performance Table'!$E1336='Master List'!$B$46,'Reported Performance Table'!$E1336='Master List'!$B$47,'Reported Performance Table'!$E1336='Master List'!$B$49,'Reported Performance Table'!$E1336='Master List'!$B$51,'Reported Performance Table'!$E1336='Master List'!$B$115,'Reported Performance Table'!$E1336='Master List'!$B$118,'Reported Performance Table'!$E1336='Master List'!$B$142)),"LUNA_Dimming","Dimming_Capability_and_Range"))</f>
        <v/>
      </c>
      <c r="M1336" s="100" t="e">
        <f>'Reported Performance Table'!#REF!</f>
        <v>#REF!</v>
      </c>
      <c r="N1336" s="100" t="e">
        <f>'Reported Performance Table'!#REF!</f>
        <v>#REF!</v>
      </c>
      <c r="O1336" s="100" t="e">
        <f>'Reported Performance Table'!#REF!</f>
        <v>#REF!</v>
      </c>
      <c r="P1336" t="str">
        <f t="shared" si="41"/>
        <v>No</v>
      </c>
    </row>
    <row r="1337" spans="1:16" x14ac:dyDescent="0.25">
      <c r="A1337" s="54">
        <v>1344</v>
      </c>
      <c r="B1337" s="55"/>
      <c r="D1337" s="21" t="e">
        <f>VLOOKUP('Reported Performance Table'!D1337,'Master List'!$B$22:$C$41,2,FALSE)</f>
        <v>#N/A</v>
      </c>
      <c r="E1337" t="e">
        <f>VLOOKUP('Reported Performance Table'!E1337,'Master List'!$B$45:$C$143,2,FALSE)</f>
        <v>#N/A</v>
      </c>
      <c r="F1337" t="e">
        <f>VLOOKUP('Reported Performance Table'!D1337,'Master List'!$B$22:$D$42,3,FALSE)</f>
        <v>#N/A</v>
      </c>
      <c r="G1337" s="92" t="e">
        <f>VLOOKUP('Reported Performance Table'!C1337,'Master List'!$B$11:$D$19,3,FALSE)</f>
        <v>#N/A</v>
      </c>
      <c r="H1337" t="e">
        <f t="shared" si="40"/>
        <v>#N/A</v>
      </c>
      <c r="I1337" t="e">
        <f>IF(VLOOKUP('Reported Performance Table'!E1337,'Master List'!$B$45:$D$143,3,FALSE)="","No",VLOOKUP('Reported Performance Table'!E1337,'Master List'!$B$45:$D$143,3,FALSE))</f>
        <v>#N/A</v>
      </c>
      <c r="J1337" s="164" t="str">
        <f>IF('Reported Performance Table'!E1337="","",
  IF('Reported Performance Table'!F1337="Yes",
   IF('Reported Performance Table'!G1337="Premium","Premium_LUNA_CCT","LUNA_CCT"),
   IF('Reported Performance Table'!C1337="Outdoor Luminaires",
    IF(OR('Reported Performance Table'!E1337="Fuel Pump Canopy Luminaires",'Reported Performance Table'!E1337="Sports Lighting"),
     IF('Reported Performance Table'!G1337="Premium","Premium_Sports_and_Fuel_Pump_CCT", "Sports_and_Fuel_Pump_CCT"),
     IF('Reported Performance Table'!G1337="Premium","Premium_Outdoor_CCT","Outdoor_CCT")),
    IF('Reported Performance Table'!G1337="Premium","Premium_CCT","Reported_CCT"))))</f>
        <v/>
      </c>
      <c r="K1337" t="str">
        <f>IF('Reported Performance Table'!E1337="","",IF(J1337="LUNA_CCT",VLOOKUP('Reported Performance Table'!E1337,'Master List'!$B$45:$E$143,4,FALSE),"Reported_BUG"))</f>
        <v/>
      </c>
      <c r="L1337" t="str">
        <f>IF('Reported Performance Table'!E1337="","",IF(AND('Reported Performance Table'!$F1337="Yes",OR('Reported Performance Table'!$E1337='Master List'!$B$45,'Reported Performance Table'!$E1337='Master List'!$B$46,'Reported Performance Table'!$E1337='Master List'!$B$47,'Reported Performance Table'!$E1337='Master List'!$B$49,'Reported Performance Table'!$E1337='Master List'!$B$51,'Reported Performance Table'!$E1337='Master List'!$B$115,'Reported Performance Table'!$E1337='Master List'!$B$118,'Reported Performance Table'!$E1337='Master List'!$B$142)),"LUNA_Dimming","Dimming_Capability_and_Range"))</f>
        <v/>
      </c>
      <c r="M1337" s="100" t="e">
        <f>'Reported Performance Table'!#REF!</f>
        <v>#REF!</v>
      </c>
      <c r="N1337" s="100" t="e">
        <f>'Reported Performance Table'!#REF!</f>
        <v>#REF!</v>
      </c>
      <c r="O1337" s="100" t="e">
        <f>'Reported Performance Table'!#REF!</f>
        <v>#REF!</v>
      </c>
      <c r="P1337" t="str">
        <f t="shared" si="41"/>
        <v>No</v>
      </c>
    </row>
    <row r="1338" spans="1:16" x14ac:dyDescent="0.25">
      <c r="A1338" s="54">
        <v>1345</v>
      </c>
      <c r="B1338" s="55"/>
      <c r="D1338" s="21" t="e">
        <f>VLOOKUP('Reported Performance Table'!D1338,'Master List'!$B$22:$C$41,2,FALSE)</f>
        <v>#N/A</v>
      </c>
      <c r="E1338" t="e">
        <f>VLOOKUP('Reported Performance Table'!E1338,'Master List'!$B$45:$C$143,2,FALSE)</f>
        <v>#N/A</v>
      </c>
      <c r="F1338" t="e">
        <f>VLOOKUP('Reported Performance Table'!D1338,'Master List'!$B$22:$D$42,3,FALSE)</f>
        <v>#N/A</v>
      </c>
      <c r="G1338" s="92" t="e">
        <f>VLOOKUP('Reported Performance Table'!C1338,'Master List'!$B$11:$D$19,3,FALSE)</f>
        <v>#N/A</v>
      </c>
      <c r="H1338" t="e">
        <f t="shared" si="40"/>
        <v>#N/A</v>
      </c>
      <c r="I1338" t="e">
        <f>IF(VLOOKUP('Reported Performance Table'!E1338,'Master List'!$B$45:$D$143,3,FALSE)="","No",VLOOKUP('Reported Performance Table'!E1338,'Master List'!$B$45:$D$143,3,FALSE))</f>
        <v>#N/A</v>
      </c>
      <c r="J1338" s="164" t="str">
        <f>IF('Reported Performance Table'!E1338="","",
  IF('Reported Performance Table'!F1338="Yes",
   IF('Reported Performance Table'!G1338="Premium","Premium_LUNA_CCT","LUNA_CCT"),
   IF('Reported Performance Table'!C1338="Outdoor Luminaires",
    IF(OR('Reported Performance Table'!E1338="Fuel Pump Canopy Luminaires",'Reported Performance Table'!E1338="Sports Lighting"),
     IF('Reported Performance Table'!G1338="Premium","Premium_Sports_and_Fuel_Pump_CCT", "Sports_and_Fuel_Pump_CCT"),
     IF('Reported Performance Table'!G1338="Premium","Premium_Outdoor_CCT","Outdoor_CCT")),
    IF('Reported Performance Table'!G1338="Premium","Premium_CCT","Reported_CCT"))))</f>
        <v/>
      </c>
      <c r="K1338" t="str">
        <f>IF('Reported Performance Table'!E1338="","",IF(J1338="LUNA_CCT",VLOOKUP('Reported Performance Table'!E1338,'Master List'!$B$45:$E$143,4,FALSE),"Reported_BUG"))</f>
        <v/>
      </c>
      <c r="L1338" t="str">
        <f>IF('Reported Performance Table'!E1338="","",IF(AND('Reported Performance Table'!$F1338="Yes",OR('Reported Performance Table'!$E1338='Master List'!$B$45,'Reported Performance Table'!$E1338='Master List'!$B$46,'Reported Performance Table'!$E1338='Master List'!$B$47,'Reported Performance Table'!$E1338='Master List'!$B$49,'Reported Performance Table'!$E1338='Master List'!$B$51,'Reported Performance Table'!$E1338='Master List'!$B$115,'Reported Performance Table'!$E1338='Master List'!$B$118,'Reported Performance Table'!$E1338='Master List'!$B$142)),"LUNA_Dimming","Dimming_Capability_and_Range"))</f>
        <v/>
      </c>
      <c r="M1338" s="100" t="e">
        <f>'Reported Performance Table'!#REF!</f>
        <v>#REF!</v>
      </c>
      <c r="N1338" s="100" t="e">
        <f>'Reported Performance Table'!#REF!</f>
        <v>#REF!</v>
      </c>
      <c r="O1338" s="100" t="e">
        <f>'Reported Performance Table'!#REF!</f>
        <v>#REF!</v>
      </c>
      <c r="P1338" t="str">
        <f t="shared" si="41"/>
        <v>No</v>
      </c>
    </row>
    <row r="1339" spans="1:16" x14ac:dyDescent="0.25">
      <c r="A1339" s="54">
        <v>1346</v>
      </c>
      <c r="B1339" s="55"/>
      <c r="D1339" s="21" t="e">
        <f>VLOOKUP('Reported Performance Table'!D1339,'Master List'!$B$22:$C$41,2,FALSE)</f>
        <v>#N/A</v>
      </c>
      <c r="E1339" t="e">
        <f>VLOOKUP('Reported Performance Table'!E1339,'Master List'!$B$45:$C$143,2,FALSE)</f>
        <v>#N/A</v>
      </c>
      <c r="F1339" t="e">
        <f>VLOOKUP('Reported Performance Table'!D1339,'Master List'!$B$22:$D$42,3,FALSE)</f>
        <v>#N/A</v>
      </c>
      <c r="G1339" s="92" t="e">
        <f>VLOOKUP('Reported Performance Table'!C1339,'Master List'!$B$11:$D$19,3,FALSE)</f>
        <v>#N/A</v>
      </c>
      <c r="H1339" t="e">
        <f t="shared" si="40"/>
        <v>#N/A</v>
      </c>
      <c r="I1339" t="e">
        <f>IF(VLOOKUP('Reported Performance Table'!E1339,'Master List'!$B$45:$D$143,3,FALSE)="","No",VLOOKUP('Reported Performance Table'!E1339,'Master List'!$B$45:$D$143,3,FALSE))</f>
        <v>#N/A</v>
      </c>
      <c r="J1339" s="164" t="str">
        <f>IF('Reported Performance Table'!E1339="","",
  IF('Reported Performance Table'!F1339="Yes",
   IF('Reported Performance Table'!G1339="Premium","Premium_LUNA_CCT","LUNA_CCT"),
   IF('Reported Performance Table'!C1339="Outdoor Luminaires",
    IF(OR('Reported Performance Table'!E1339="Fuel Pump Canopy Luminaires",'Reported Performance Table'!E1339="Sports Lighting"),
     IF('Reported Performance Table'!G1339="Premium","Premium_Sports_and_Fuel_Pump_CCT", "Sports_and_Fuel_Pump_CCT"),
     IF('Reported Performance Table'!G1339="Premium","Premium_Outdoor_CCT","Outdoor_CCT")),
    IF('Reported Performance Table'!G1339="Premium","Premium_CCT","Reported_CCT"))))</f>
        <v/>
      </c>
      <c r="K1339" t="str">
        <f>IF('Reported Performance Table'!E1339="","",IF(J1339="LUNA_CCT",VLOOKUP('Reported Performance Table'!E1339,'Master List'!$B$45:$E$143,4,FALSE),"Reported_BUG"))</f>
        <v/>
      </c>
      <c r="L1339" t="str">
        <f>IF('Reported Performance Table'!E1339="","",IF(AND('Reported Performance Table'!$F1339="Yes",OR('Reported Performance Table'!$E1339='Master List'!$B$45,'Reported Performance Table'!$E1339='Master List'!$B$46,'Reported Performance Table'!$E1339='Master List'!$B$47,'Reported Performance Table'!$E1339='Master List'!$B$49,'Reported Performance Table'!$E1339='Master List'!$B$51,'Reported Performance Table'!$E1339='Master List'!$B$115,'Reported Performance Table'!$E1339='Master List'!$B$118,'Reported Performance Table'!$E1339='Master List'!$B$142)),"LUNA_Dimming","Dimming_Capability_and_Range"))</f>
        <v/>
      </c>
      <c r="M1339" s="100" t="e">
        <f>'Reported Performance Table'!#REF!</f>
        <v>#REF!</v>
      </c>
      <c r="N1339" s="100" t="e">
        <f>'Reported Performance Table'!#REF!</f>
        <v>#REF!</v>
      </c>
      <c r="O1339" s="100" t="e">
        <f>'Reported Performance Table'!#REF!</f>
        <v>#REF!</v>
      </c>
      <c r="P1339" t="str">
        <f t="shared" si="41"/>
        <v>No</v>
      </c>
    </row>
    <row r="1340" spans="1:16" x14ac:dyDescent="0.25">
      <c r="A1340" s="54">
        <v>1347</v>
      </c>
      <c r="B1340" s="55"/>
      <c r="D1340" s="21" t="e">
        <f>VLOOKUP('Reported Performance Table'!D1340,'Master List'!$B$22:$C$41,2,FALSE)</f>
        <v>#N/A</v>
      </c>
      <c r="E1340" t="e">
        <f>VLOOKUP('Reported Performance Table'!E1340,'Master List'!$B$45:$C$143,2,FALSE)</f>
        <v>#N/A</v>
      </c>
      <c r="F1340" t="e">
        <f>VLOOKUP('Reported Performance Table'!D1340,'Master List'!$B$22:$D$42,3,FALSE)</f>
        <v>#N/A</v>
      </c>
      <c r="G1340" s="92" t="e">
        <f>VLOOKUP('Reported Performance Table'!C1340,'Master List'!$B$11:$D$19,3,FALSE)</f>
        <v>#N/A</v>
      </c>
      <c r="H1340" t="e">
        <f t="shared" si="40"/>
        <v>#N/A</v>
      </c>
      <c r="I1340" t="e">
        <f>IF(VLOOKUP('Reported Performance Table'!E1340,'Master List'!$B$45:$D$143,3,FALSE)="","No",VLOOKUP('Reported Performance Table'!E1340,'Master List'!$B$45:$D$143,3,FALSE))</f>
        <v>#N/A</v>
      </c>
      <c r="J1340" s="164" t="str">
        <f>IF('Reported Performance Table'!E1340="","",
  IF('Reported Performance Table'!F1340="Yes",
   IF('Reported Performance Table'!G1340="Premium","Premium_LUNA_CCT","LUNA_CCT"),
   IF('Reported Performance Table'!C1340="Outdoor Luminaires",
    IF(OR('Reported Performance Table'!E1340="Fuel Pump Canopy Luminaires",'Reported Performance Table'!E1340="Sports Lighting"),
     IF('Reported Performance Table'!G1340="Premium","Premium_Sports_and_Fuel_Pump_CCT", "Sports_and_Fuel_Pump_CCT"),
     IF('Reported Performance Table'!G1340="Premium","Premium_Outdoor_CCT","Outdoor_CCT")),
    IF('Reported Performance Table'!G1340="Premium","Premium_CCT","Reported_CCT"))))</f>
        <v/>
      </c>
      <c r="K1340" t="str">
        <f>IF('Reported Performance Table'!E1340="","",IF(J1340="LUNA_CCT",VLOOKUP('Reported Performance Table'!E1340,'Master List'!$B$45:$E$143,4,FALSE),"Reported_BUG"))</f>
        <v/>
      </c>
      <c r="L1340" t="str">
        <f>IF('Reported Performance Table'!E1340="","",IF(AND('Reported Performance Table'!$F1340="Yes",OR('Reported Performance Table'!$E1340='Master List'!$B$45,'Reported Performance Table'!$E1340='Master List'!$B$46,'Reported Performance Table'!$E1340='Master List'!$B$47,'Reported Performance Table'!$E1340='Master List'!$B$49,'Reported Performance Table'!$E1340='Master List'!$B$51,'Reported Performance Table'!$E1340='Master List'!$B$115,'Reported Performance Table'!$E1340='Master List'!$B$118,'Reported Performance Table'!$E1340='Master List'!$B$142)),"LUNA_Dimming","Dimming_Capability_and_Range"))</f>
        <v/>
      </c>
      <c r="M1340" s="100" t="e">
        <f>'Reported Performance Table'!#REF!</f>
        <v>#REF!</v>
      </c>
      <c r="N1340" s="100" t="e">
        <f>'Reported Performance Table'!#REF!</f>
        <v>#REF!</v>
      </c>
      <c r="O1340" s="100" t="e">
        <f>'Reported Performance Table'!#REF!</f>
        <v>#REF!</v>
      </c>
      <c r="P1340" t="str">
        <f t="shared" si="41"/>
        <v>No</v>
      </c>
    </row>
    <row r="1341" spans="1:16" x14ac:dyDescent="0.25">
      <c r="A1341" s="54">
        <v>1348</v>
      </c>
      <c r="B1341" s="55"/>
      <c r="D1341" s="21" t="e">
        <f>VLOOKUP('Reported Performance Table'!D1341,'Master List'!$B$22:$C$41,2,FALSE)</f>
        <v>#N/A</v>
      </c>
      <c r="E1341" t="e">
        <f>VLOOKUP('Reported Performance Table'!E1341,'Master List'!$B$45:$C$143,2,FALSE)</f>
        <v>#N/A</v>
      </c>
      <c r="F1341" t="e">
        <f>VLOOKUP('Reported Performance Table'!D1341,'Master List'!$B$22:$D$42,3,FALSE)</f>
        <v>#N/A</v>
      </c>
      <c r="G1341" s="92" t="e">
        <f>VLOOKUP('Reported Performance Table'!C1341,'Master List'!$B$11:$D$19,3,FALSE)</f>
        <v>#N/A</v>
      </c>
      <c r="H1341" t="e">
        <f t="shared" si="40"/>
        <v>#N/A</v>
      </c>
      <c r="I1341" t="e">
        <f>IF(VLOOKUP('Reported Performance Table'!E1341,'Master List'!$B$45:$D$143,3,FALSE)="","No",VLOOKUP('Reported Performance Table'!E1341,'Master List'!$B$45:$D$143,3,FALSE))</f>
        <v>#N/A</v>
      </c>
      <c r="J1341" s="164" t="str">
        <f>IF('Reported Performance Table'!E1341="","",
  IF('Reported Performance Table'!F1341="Yes",
   IF('Reported Performance Table'!G1341="Premium","Premium_LUNA_CCT","LUNA_CCT"),
   IF('Reported Performance Table'!C1341="Outdoor Luminaires",
    IF(OR('Reported Performance Table'!E1341="Fuel Pump Canopy Luminaires",'Reported Performance Table'!E1341="Sports Lighting"),
     IF('Reported Performance Table'!G1341="Premium","Premium_Sports_and_Fuel_Pump_CCT", "Sports_and_Fuel_Pump_CCT"),
     IF('Reported Performance Table'!G1341="Premium","Premium_Outdoor_CCT","Outdoor_CCT")),
    IF('Reported Performance Table'!G1341="Premium","Premium_CCT","Reported_CCT"))))</f>
        <v/>
      </c>
      <c r="K1341" t="str">
        <f>IF('Reported Performance Table'!E1341="","",IF(J1341="LUNA_CCT",VLOOKUP('Reported Performance Table'!E1341,'Master List'!$B$45:$E$143,4,FALSE),"Reported_BUG"))</f>
        <v/>
      </c>
      <c r="L1341" t="str">
        <f>IF('Reported Performance Table'!E1341="","",IF(AND('Reported Performance Table'!$F1341="Yes",OR('Reported Performance Table'!$E1341='Master List'!$B$45,'Reported Performance Table'!$E1341='Master List'!$B$46,'Reported Performance Table'!$E1341='Master List'!$B$47,'Reported Performance Table'!$E1341='Master List'!$B$49,'Reported Performance Table'!$E1341='Master List'!$B$51,'Reported Performance Table'!$E1341='Master List'!$B$115,'Reported Performance Table'!$E1341='Master List'!$B$118,'Reported Performance Table'!$E1341='Master List'!$B$142)),"LUNA_Dimming","Dimming_Capability_and_Range"))</f>
        <v/>
      </c>
      <c r="M1341" s="100" t="e">
        <f>'Reported Performance Table'!#REF!</f>
        <v>#REF!</v>
      </c>
      <c r="N1341" s="100" t="e">
        <f>'Reported Performance Table'!#REF!</f>
        <v>#REF!</v>
      </c>
      <c r="O1341" s="100" t="e">
        <f>'Reported Performance Table'!#REF!</f>
        <v>#REF!</v>
      </c>
      <c r="P1341" t="str">
        <f t="shared" si="41"/>
        <v>No</v>
      </c>
    </row>
    <row r="1342" spans="1:16" x14ac:dyDescent="0.25">
      <c r="A1342" s="54">
        <v>1349</v>
      </c>
      <c r="B1342" s="55"/>
      <c r="D1342" s="21" t="e">
        <f>VLOOKUP('Reported Performance Table'!D1342,'Master List'!$B$22:$C$41,2,FALSE)</f>
        <v>#N/A</v>
      </c>
      <c r="E1342" t="e">
        <f>VLOOKUP('Reported Performance Table'!E1342,'Master List'!$B$45:$C$143,2,FALSE)</f>
        <v>#N/A</v>
      </c>
      <c r="F1342" t="e">
        <f>VLOOKUP('Reported Performance Table'!D1342,'Master List'!$B$22:$D$42,3,FALSE)</f>
        <v>#N/A</v>
      </c>
      <c r="G1342" s="92" t="e">
        <f>VLOOKUP('Reported Performance Table'!C1342,'Master List'!$B$11:$D$19,3,FALSE)</f>
        <v>#N/A</v>
      </c>
      <c r="H1342" t="e">
        <f t="shared" si="40"/>
        <v>#N/A</v>
      </c>
      <c r="I1342" t="e">
        <f>IF(VLOOKUP('Reported Performance Table'!E1342,'Master List'!$B$45:$D$143,3,FALSE)="","No",VLOOKUP('Reported Performance Table'!E1342,'Master List'!$B$45:$D$143,3,FALSE))</f>
        <v>#N/A</v>
      </c>
      <c r="J1342" s="164" t="str">
        <f>IF('Reported Performance Table'!E1342="","",
  IF('Reported Performance Table'!F1342="Yes",
   IF('Reported Performance Table'!G1342="Premium","Premium_LUNA_CCT","LUNA_CCT"),
   IF('Reported Performance Table'!C1342="Outdoor Luminaires",
    IF(OR('Reported Performance Table'!E1342="Fuel Pump Canopy Luminaires",'Reported Performance Table'!E1342="Sports Lighting"),
     IF('Reported Performance Table'!G1342="Premium","Premium_Sports_and_Fuel_Pump_CCT", "Sports_and_Fuel_Pump_CCT"),
     IF('Reported Performance Table'!G1342="Premium","Premium_Outdoor_CCT","Outdoor_CCT")),
    IF('Reported Performance Table'!G1342="Premium","Premium_CCT","Reported_CCT"))))</f>
        <v/>
      </c>
      <c r="K1342" t="str">
        <f>IF('Reported Performance Table'!E1342="","",IF(J1342="LUNA_CCT",VLOOKUP('Reported Performance Table'!E1342,'Master List'!$B$45:$E$143,4,FALSE),"Reported_BUG"))</f>
        <v/>
      </c>
      <c r="L1342" t="str">
        <f>IF('Reported Performance Table'!E1342="","",IF(AND('Reported Performance Table'!$F1342="Yes",OR('Reported Performance Table'!$E1342='Master List'!$B$45,'Reported Performance Table'!$E1342='Master List'!$B$46,'Reported Performance Table'!$E1342='Master List'!$B$47,'Reported Performance Table'!$E1342='Master List'!$B$49,'Reported Performance Table'!$E1342='Master List'!$B$51,'Reported Performance Table'!$E1342='Master List'!$B$115,'Reported Performance Table'!$E1342='Master List'!$B$118,'Reported Performance Table'!$E1342='Master List'!$B$142)),"LUNA_Dimming","Dimming_Capability_and_Range"))</f>
        <v/>
      </c>
      <c r="M1342" s="100" t="e">
        <f>'Reported Performance Table'!#REF!</f>
        <v>#REF!</v>
      </c>
      <c r="N1342" s="100" t="e">
        <f>'Reported Performance Table'!#REF!</f>
        <v>#REF!</v>
      </c>
      <c r="O1342" s="100" t="e">
        <f>'Reported Performance Table'!#REF!</f>
        <v>#REF!</v>
      </c>
      <c r="P1342" t="str">
        <f t="shared" si="41"/>
        <v>No</v>
      </c>
    </row>
    <row r="1343" spans="1:16" x14ac:dyDescent="0.25">
      <c r="A1343" s="54">
        <v>1350</v>
      </c>
      <c r="B1343" s="55"/>
      <c r="D1343" s="21" t="e">
        <f>VLOOKUP('Reported Performance Table'!D1343,'Master List'!$B$22:$C$41,2,FALSE)</f>
        <v>#N/A</v>
      </c>
      <c r="E1343" t="e">
        <f>VLOOKUP('Reported Performance Table'!E1343,'Master List'!$B$45:$C$143,2,FALSE)</f>
        <v>#N/A</v>
      </c>
      <c r="F1343" t="e">
        <f>VLOOKUP('Reported Performance Table'!D1343,'Master List'!$B$22:$D$42,3,FALSE)</f>
        <v>#N/A</v>
      </c>
      <c r="G1343" s="92" t="e">
        <f>VLOOKUP('Reported Performance Table'!C1343,'Master List'!$B$11:$D$19,3,FALSE)</f>
        <v>#N/A</v>
      </c>
      <c r="H1343" t="e">
        <f t="shared" si="40"/>
        <v>#N/A</v>
      </c>
      <c r="I1343" t="e">
        <f>IF(VLOOKUP('Reported Performance Table'!E1343,'Master List'!$B$45:$D$143,3,FALSE)="","No",VLOOKUP('Reported Performance Table'!E1343,'Master List'!$B$45:$D$143,3,FALSE))</f>
        <v>#N/A</v>
      </c>
      <c r="J1343" s="164" t="str">
        <f>IF('Reported Performance Table'!E1343="","",
  IF('Reported Performance Table'!F1343="Yes",
   IF('Reported Performance Table'!G1343="Premium","Premium_LUNA_CCT","LUNA_CCT"),
   IF('Reported Performance Table'!C1343="Outdoor Luminaires",
    IF(OR('Reported Performance Table'!E1343="Fuel Pump Canopy Luminaires",'Reported Performance Table'!E1343="Sports Lighting"),
     IF('Reported Performance Table'!G1343="Premium","Premium_Sports_and_Fuel_Pump_CCT", "Sports_and_Fuel_Pump_CCT"),
     IF('Reported Performance Table'!G1343="Premium","Premium_Outdoor_CCT","Outdoor_CCT")),
    IF('Reported Performance Table'!G1343="Premium","Premium_CCT","Reported_CCT"))))</f>
        <v/>
      </c>
      <c r="K1343" t="str">
        <f>IF('Reported Performance Table'!E1343="","",IF(J1343="LUNA_CCT",VLOOKUP('Reported Performance Table'!E1343,'Master List'!$B$45:$E$143,4,FALSE),"Reported_BUG"))</f>
        <v/>
      </c>
      <c r="L1343" t="str">
        <f>IF('Reported Performance Table'!E1343="","",IF(AND('Reported Performance Table'!$F1343="Yes",OR('Reported Performance Table'!$E1343='Master List'!$B$45,'Reported Performance Table'!$E1343='Master List'!$B$46,'Reported Performance Table'!$E1343='Master List'!$B$47,'Reported Performance Table'!$E1343='Master List'!$B$49,'Reported Performance Table'!$E1343='Master List'!$B$51,'Reported Performance Table'!$E1343='Master List'!$B$115,'Reported Performance Table'!$E1343='Master List'!$B$118,'Reported Performance Table'!$E1343='Master List'!$B$142)),"LUNA_Dimming","Dimming_Capability_and_Range"))</f>
        <v/>
      </c>
      <c r="M1343" s="100" t="e">
        <f>'Reported Performance Table'!#REF!</f>
        <v>#REF!</v>
      </c>
      <c r="N1343" s="100" t="e">
        <f>'Reported Performance Table'!#REF!</f>
        <v>#REF!</v>
      </c>
      <c r="O1343" s="100" t="e">
        <f>'Reported Performance Table'!#REF!</f>
        <v>#REF!</v>
      </c>
      <c r="P1343" t="str">
        <f t="shared" si="41"/>
        <v>No</v>
      </c>
    </row>
    <row r="1344" spans="1:16" x14ac:dyDescent="0.25">
      <c r="A1344" s="54">
        <v>1351</v>
      </c>
      <c r="B1344" s="55"/>
      <c r="D1344" s="21" t="e">
        <f>VLOOKUP('Reported Performance Table'!D1344,'Master List'!$B$22:$C$41,2,FALSE)</f>
        <v>#N/A</v>
      </c>
      <c r="E1344" t="e">
        <f>VLOOKUP('Reported Performance Table'!E1344,'Master List'!$B$45:$C$143,2,FALSE)</f>
        <v>#N/A</v>
      </c>
      <c r="F1344" t="e">
        <f>VLOOKUP('Reported Performance Table'!D1344,'Master List'!$B$22:$D$42,3,FALSE)</f>
        <v>#N/A</v>
      </c>
      <c r="G1344" s="92" t="e">
        <f>VLOOKUP('Reported Performance Table'!C1344,'Master List'!$B$11:$D$19,3,FALSE)</f>
        <v>#N/A</v>
      </c>
      <c r="H1344" t="e">
        <f t="shared" si="40"/>
        <v>#N/A</v>
      </c>
      <c r="I1344" t="e">
        <f>IF(VLOOKUP('Reported Performance Table'!E1344,'Master List'!$B$45:$D$143,3,FALSE)="","No",VLOOKUP('Reported Performance Table'!E1344,'Master List'!$B$45:$D$143,3,FALSE))</f>
        <v>#N/A</v>
      </c>
      <c r="J1344" s="164" t="str">
        <f>IF('Reported Performance Table'!E1344="","",
  IF('Reported Performance Table'!F1344="Yes",
   IF('Reported Performance Table'!G1344="Premium","Premium_LUNA_CCT","LUNA_CCT"),
   IF('Reported Performance Table'!C1344="Outdoor Luminaires",
    IF(OR('Reported Performance Table'!E1344="Fuel Pump Canopy Luminaires",'Reported Performance Table'!E1344="Sports Lighting"),
     IF('Reported Performance Table'!G1344="Premium","Premium_Sports_and_Fuel_Pump_CCT", "Sports_and_Fuel_Pump_CCT"),
     IF('Reported Performance Table'!G1344="Premium","Premium_Outdoor_CCT","Outdoor_CCT")),
    IF('Reported Performance Table'!G1344="Premium","Premium_CCT","Reported_CCT"))))</f>
        <v/>
      </c>
      <c r="K1344" t="str">
        <f>IF('Reported Performance Table'!E1344="","",IF(J1344="LUNA_CCT",VLOOKUP('Reported Performance Table'!E1344,'Master List'!$B$45:$E$143,4,FALSE),"Reported_BUG"))</f>
        <v/>
      </c>
      <c r="L1344" t="str">
        <f>IF('Reported Performance Table'!E1344="","",IF(AND('Reported Performance Table'!$F1344="Yes",OR('Reported Performance Table'!$E1344='Master List'!$B$45,'Reported Performance Table'!$E1344='Master List'!$B$46,'Reported Performance Table'!$E1344='Master List'!$B$47,'Reported Performance Table'!$E1344='Master List'!$B$49,'Reported Performance Table'!$E1344='Master List'!$B$51,'Reported Performance Table'!$E1344='Master List'!$B$115,'Reported Performance Table'!$E1344='Master List'!$B$118,'Reported Performance Table'!$E1344='Master List'!$B$142)),"LUNA_Dimming","Dimming_Capability_and_Range"))</f>
        <v/>
      </c>
      <c r="M1344" s="100" t="e">
        <f>'Reported Performance Table'!#REF!</f>
        <v>#REF!</v>
      </c>
      <c r="N1344" s="100" t="e">
        <f>'Reported Performance Table'!#REF!</f>
        <v>#REF!</v>
      </c>
      <c r="O1344" s="100" t="e">
        <f>'Reported Performance Table'!#REF!</f>
        <v>#REF!</v>
      </c>
      <c r="P1344" t="str">
        <f t="shared" si="41"/>
        <v>No</v>
      </c>
    </row>
    <row r="1345" spans="1:16" x14ac:dyDescent="0.25">
      <c r="A1345" s="54">
        <v>1352</v>
      </c>
      <c r="B1345" s="55"/>
      <c r="D1345" s="21" t="e">
        <f>VLOOKUP('Reported Performance Table'!D1345,'Master List'!$B$22:$C$41,2,FALSE)</f>
        <v>#N/A</v>
      </c>
      <c r="E1345" t="e">
        <f>VLOOKUP('Reported Performance Table'!E1345,'Master List'!$B$45:$C$143,2,FALSE)</f>
        <v>#N/A</v>
      </c>
      <c r="F1345" t="e">
        <f>VLOOKUP('Reported Performance Table'!D1345,'Master List'!$B$22:$D$42,3,FALSE)</f>
        <v>#N/A</v>
      </c>
      <c r="G1345" s="92" t="e">
        <f>VLOOKUP('Reported Performance Table'!C1345,'Master List'!$B$11:$D$19,3,FALSE)</f>
        <v>#N/A</v>
      </c>
      <c r="H1345" t="e">
        <f t="shared" si="40"/>
        <v>#N/A</v>
      </c>
      <c r="I1345" t="e">
        <f>IF(VLOOKUP('Reported Performance Table'!E1345,'Master List'!$B$45:$D$143,3,FALSE)="","No",VLOOKUP('Reported Performance Table'!E1345,'Master List'!$B$45:$D$143,3,FALSE))</f>
        <v>#N/A</v>
      </c>
      <c r="J1345" s="164" t="str">
        <f>IF('Reported Performance Table'!E1345="","",
  IF('Reported Performance Table'!F1345="Yes",
   IF('Reported Performance Table'!G1345="Premium","Premium_LUNA_CCT","LUNA_CCT"),
   IF('Reported Performance Table'!C1345="Outdoor Luminaires",
    IF(OR('Reported Performance Table'!E1345="Fuel Pump Canopy Luminaires",'Reported Performance Table'!E1345="Sports Lighting"),
     IF('Reported Performance Table'!G1345="Premium","Premium_Sports_and_Fuel_Pump_CCT", "Sports_and_Fuel_Pump_CCT"),
     IF('Reported Performance Table'!G1345="Premium","Premium_Outdoor_CCT","Outdoor_CCT")),
    IF('Reported Performance Table'!G1345="Premium","Premium_CCT","Reported_CCT"))))</f>
        <v/>
      </c>
      <c r="K1345" t="str">
        <f>IF('Reported Performance Table'!E1345="","",IF(J1345="LUNA_CCT",VLOOKUP('Reported Performance Table'!E1345,'Master List'!$B$45:$E$143,4,FALSE),"Reported_BUG"))</f>
        <v/>
      </c>
      <c r="L1345" t="str">
        <f>IF('Reported Performance Table'!E1345="","",IF(AND('Reported Performance Table'!$F1345="Yes",OR('Reported Performance Table'!$E1345='Master List'!$B$45,'Reported Performance Table'!$E1345='Master List'!$B$46,'Reported Performance Table'!$E1345='Master List'!$B$47,'Reported Performance Table'!$E1345='Master List'!$B$49,'Reported Performance Table'!$E1345='Master List'!$B$51,'Reported Performance Table'!$E1345='Master List'!$B$115,'Reported Performance Table'!$E1345='Master List'!$B$118,'Reported Performance Table'!$E1345='Master List'!$B$142)),"LUNA_Dimming","Dimming_Capability_and_Range"))</f>
        <v/>
      </c>
      <c r="M1345" s="100" t="e">
        <f>'Reported Performance Table'!#REF!</f>
        <v>#REF!</v>
      </c>
      <c r="N1345" s="100" t="e">
        <f>'Reported Performance Table'!#REF!</f>
        <v>#REF!</v>
      </c>
      <c r="O1345" s="100" t="e">
        <f>'Reported Performance Table'!#REF!</f>
        <v>#REF!</v>
      </c>
      <c r="P1345" t="str">
        <f t="shared" si="41"/>
        <v>No</v>
      </c>
    </row>
    <row r="1346" spans="1:16" x14ac:dyDescent="0.25">
      <c r="A1346" s="54">
        <v>1353</v>
      </c>
      <c r="B1346" s="55"/>
      <c r="D1346" s="21" t="e">
        <f>VLOOKUP('Reported Performance Table'!D1346,'Master List'!$B$22:$C$41,2,FALSE)</f>
        <v>#N/A</v>
      </c>
      <c r="E1346" t="e">
        <f>VLOOKUP('Reported Performance Table'!E1346,'Master List'!$B$45:$C$143,2,FALSE)</f>
        <v>#N/A</v>
      </c>
      <c r="F1346" t="e">
        <f>VLOOKUP('Reported Performance Table'!D1346,'Master List'!$B$22:$D$42,3,FALSE)</f>
        <v>#N/A</v>
      </c>
      <c r="G1346" s="92" t="e">
        <f>VLOOKUP('Reported Performance Table'!C1346,'Master List'!$B$11:$D$19,3,FALSE)</f>
        <v>#N/A</v>
      </c>
      <c r="H1346" t="e">
        <f t="shared" si="40"/>
        <v>#N/A</v>
      </c>
      <c r="I1346" t="e">
        <f>IF(VLOOKUP('Reported Performance Table'!E1346,'Master List'!$B$45:$D$143,3,FALSE)="","No",VLOOKUP('Reported Performance Table'!E1346,'Master List'!$B$45:$D$143,3,FALSE))</f>
        <v>#N/A</v>
      </c>
      <c r="J1346" s="164" t="str">
        <f>IF('Reported Performance Table'!E1346="","",
  IF('Reported Performance Table'!F1346="Yes",
   IF('Reported Performance Table'!G1346="Premium","Premium_LUNA_CCT","LUNA_CCT"),
   IF('Reported Performance Table'!C1346="Outdoor Luminaires",
    IF(OR('Reported Performance Table'!E1346="Fuel Pump Canopy Luminaires",'Reported Performance Table'!E1346="Sports Lighting"),
     IF('Reported Performance Table'!G1346="Premium","Premium_Sports_and_Fuel_Pump_CCT", "Sports_and_Fuel_Pump_CCT"),
     IF('Reported Performance Table'!G1346="Premium","Premium_Outdoor_CCT","Outdoor_CCT")),
    IF('Reported Performance Table'!G1346="Premium","Premium_CCT","Reported_CCT"))))</f>
        <v/>
      </c>
      <c r="K1346" t="str">
        <f>IF('Reported Performance Table'!E1346="","",IF(J1346="LUNA_CCT",VLOOKUP('Reported Performance Table'!E1346,'Master List'!$B$45:$E$143,4,FALSE),"Reported_BUG"))</f>
        <v/>
      </c>
      <c r="L1346" t="str">
        <f>IF('Reported Performance Table'!E1346="","",IF(AND('Reported Performance Table'!$F1346="Yes",OR('Reported Performance Table'!$E1346='Master List'!$B$45,'Reported Performance Table'!$E1346='Master List'!$B$46,'Reported Performance Table'!$E1346='Master List'!$B$47,'Reported Performance Table'!$E1346='Master List'!$B$49,'Reported Performance Table'!$E1346='Master List'!$B$51,'Reported Performance Table'!$E1346='Master List'!$B$115,'Reported Performance Table'!$E1346='Master List'!$B$118,'Reported Performance Table'!$E1346='Master List'!$B$142)),"LUNA_Dimming","Dimming_Capability_and_Range"))</f>
        <v/>
      </c>
      <c r="M1346" s="100" t="e">
        <f>'Reported Performance Table'!#REF!</f>
        <v>#REF!</v>
      </c>
      <c r="N1346" s="100" t="e">
        <f>'Reported Performance Table'!#REF!</f>
        <v>#REF!</v>
      </c>
      <c r="O1346" s="100" t="e">
        <f>'Reported Performance Table'!#REF!</f>
        <v>#REF!</v>
      </c>
      <c r="P1346" t="str">
        <f t="shared" si="41"/>
        <v>No</v>
      </c>
    </row>
    <row r="1347" spans="1:16" x14ac:dyDescent="0.25">
      <c r="A1347" s="54">
        <v>1354</v>
      </c>
      <c r="B1347" s="55"/>
      <c r="D1347" s="21" t="e">
        <f>VLOOKUP('Reported Performance Table'!D1347,'Master List'!$B$22:$C$41,2,FALSE)</f>
        <v>#N/A</v>
      </c>
      <c r="E1347" t="e">
        <f>VLOOKUP('Reported Performance Table'!E1347,'Master List'!$B$45:$C$143,2,FALSE)</f>
        <v>#N/A</v>
      </c>
      <c r="F1347" t="e">
        <f>VLOOKUP('Reported Performance Table'!D1347,'Master List'!$B$22:$D$42,3,FALSE)</f>
        <v>#N/A</v>
      </c>
      <c r="G1347" s="92" t="e">
        <f>VLOOKUP('Reported Performance Table'!C1347,'Master List'!$B$11:$D$19,3,FALSE)</f>
        <v>#N/A</v>
      </c>
      <c r="H1347" t="e">
        <f t="shared" si="40"/>
        <v>#N/A</v>
      </c>
      <c r="I1347" t="e">
        <f>IF(VLOOKUP('Reported Performance Table'!E1347,'Master List'!$B$45:$D$143,3,FALSE)="","No",VLOOKUP('Reported Performance Table'!E1347,'Master List'!$B$45:$D$143,3,FALSE))</f>
        <v>#N/A</v>
      </c>
      <c r="J1347" s="164" t="str">
        <f>IF('Reported Performance Table'!E1347="","",
  IF('Reported Performance Table'!F1347="Yes",
   IF('Reported Performance Table'!G1347="Premium","Premium_LUNA_CCT","LUNA_CCT"),
   IF('Reported Performance Table'!C1347="Outdoor Luminaires",
    IF(OR('Reported Performance Table'!E1347="Fuel Pump Canopy Luminaires",'Reported Performance Table'!E1347="Sports Lighting"),
     IF('Reported Performance Table'!G1347="Premium","Premium_Sports_and_Fuel_Pump_CCT", "Sports_and_Fuel_Pump_CCT"),
     IF('Reported Performance Table'!G1347="Premium","Premium_Outdoor_CCT","Outdoor_CCT")),
    IF('Reported Performance Table'!G1347="Premium","Premium_CCT","Reported_CCT"))))</f>
        <v/>
      </c>
      <c r="K1347" t="str">
        <f>IF('Reported Performance Table'!E1347="","",IF(J1347="LUNA_CCT",VLOOKUP('Reported Performance Table'!E1347,'Master List'!$B$45:$E$143,4,FALSE),"Reported_BUG"))</f>
        <v/>
      </c>
      <c r="L1347" t="str">
        <f>IF('Reported Performance Table'!E1347="","",IF(AND('Reported Performance Table'!$F1347="Yes",OR('Reported Performance Table'!$E1347='Master List'!$B$45,'Reported Performance Table'!$E1347='Master List'!$B$46,'Reported Performance Table'!$E1347='Master List'!$B$47,'Reported Performance Table'!$E1347='Master List'!$B$49,'Reported Performance Table'!$E1347='Master List'!$B$51,'Reported Performance Table'!$E1347='Master List'!$B$115,'Reported Performance Table'!$E1347='Master List'!$B$118,'Reported Performance Table'!$E1347='Master List'!$B$142)),"LUNA_Dimming","Dimming_Capability_and_Range"))</f>
        <v/>
      </c>
      <c r="M1347" s="100" t="e">
        <f>'Reported Performance Table'!#REF!</f>
        <v>#REF!</v>
      </c>
      <c r="N1347" s="100" t="e">
        <f>'Reported Performance Table'!#REF!</f>
        <v>#REF!</v>
      </c>
      <c r="O1347" s="100" t="e">
        <f>'Reported Performance Table'!#REF!</f>
        <v>#REF!</v>
      </c>
      <c r="P1347" t="str">
        <f t="shared" si="41"/>
        <v>No</v>
      </c>
    </row>
    <row r="1348" spans="1:16" x14ac:dyDescent="0.25">
      <c r="A1348" s="54">
        <v>1355</v>
      </c>
      <c r="B1348" s="55"/>
      <c r="D1348" s="21" t="e">
        <f>VLOOKUP('Reported Performance Table'!D1348,'Master List'!$B$22:$C$41,2,FALSE)</f>
        <v>#N/A</v>
      </c>
      <c r="E1348" t="e">
        <f>VLOOKUP('Reported Performance Table'!E1348,'Master List'!$B$45:$C$143,2,FALSE)</f>
        <v>#N/A</v>
      </c>
      <c r="F1348" t="e">
        <f>VLOOKUP('Reported Performance Table'!D1348,'Master List'!$B$22:$D$42,3,FALSE)</f>
        <v>#N/A</v>
      </c>
      <c r="G1348" s="92" t="e">
        <f>VLOOKUP('Reported Performance Table'!C1348,'Master List'!$B$11:$D$19,3,FALSE)</f>
        <v>#N/A</v>
      </c>
      <c r="H1348" t="e">
        <f t="shared" si="40"/>
        <v>#N/A</v>
      </c>
      <c r="I1348" t="e">
        <f>IF(VLOOKUP('Reported Performance Table'!E1348,'Master List'!$B$45:$D$143,3,FALSE)="","No",VLOOKUP('Reported Performance Table'!E1348,'Master List'!$B$45:$D$143,3,FALSE))</f>
        <v>#N/A</v>
      </c>
      <c r="J1348" s="164" t="str">
        <f>IF('Reported Performance Table'!E1348="","",
  IF('Reported Performance Table'!F1348="Yes",
   IF('Reported Performance Table'!G1348="Premium","Premium_LUNA_CCT","LUNA_CCT"),
   IF('Reported Performance Table'!C1348="Outdoor Luminaires",
    IF(OR('Reported Performance Table'!E1348="Fuel Pump Canopy Luminaires",'Reported Performance Table'!E1348="Sports Lighting"),
     IF('Reported Performance Table'!G1348="Premium","Premium_Sports_and_Fuel_Pump_CCT", "Sports_and_Fuel_Pump_CCT"),
     IF('Reported Performance Table'!G1348="Premium","Premium_Outdoor_CCT","Outdoor_CCT")),
    IF('Reported Performance Table'!G1348="Premium","Premium_CCT","Reported_CCT"))))</f>
        <v/>
      </c>
      <c r="K1348" t="str">
        <f>IF('Reported Performance Table'!E1348="","",IF(J1348="LUNA_CCT",VLOOKUP('Reported Performance Table'!E1348,'Master List'!$B$45:$E$143,4,FALSE),"Reported_BUG"))</f>
        <v/>
      </c>
      <c r="L1348" t="str">
        <f>IF('Reported Performance Table'!E1348="","",IF(AND('Reported Performance Table'!$F1348="Yes",OR('Reported Performance Table'!$E1348='Master List'!$B$45,'Reported Performance Table'!$E1348='Master List'!$B$46,'Reported Performance Table'!$E1348='Master List'!$B$47,'Reported Performance Table'!$E1348='Master List'!$B$49,'Reported Performance Table'!$E1348='Master List'!$B$51,'Reported Performance Table'!$E1348='Master List'!$B$115,'Reported Performance Table'!$E1348='Master List'!$B$118,'Reported Performance Table'!$E1348='Master List'!$B$142)),"LUNA_Dimming","Dimming_Capability_and_Range"))</f>
        <v/>
      </c>
      <c r="M1348" s="100" t="e">
        <f>'Reported Performance Table'!#REF!</f>
        <v>#REF!</v>
      </c>
      <c r="N1348" s="100" t="e">
        <f>'Reported Performance Table'!#REF!</f>
        <v>#REF!</v>
      </c>
      <c r="O1348" s="100" t="e">
        <f>'Reported Performance Table'!#REF!</f>
        <v>#REF!</v>
      </c>
      <c r="P1348" t="str">
        <f t="shared" si="41"/>
        <v>No</v>
      </c>
    </row>
    <row r="1349" spans="1:16" x14ac:dyDescent="0.25">
      <c r="A1349" s="54">
        <v>1356</v>
      </c>
      <c r="B1349" s="55"/>
      <c r="D1349" s="21" t="e">
        <f>VLOOKUP('Reported Performance Table'!D1349,'Master List'!$B$22:$C$41,2,FALSE)</f>
        <v>#N/A</v>
      </c>
      <c r="E1349" t="e">
        <f>VLOOKUP('Reported Performance Table'!E1349,'Master List'!$B$45:$C$143,2,FALSE)</f>
        <v>#N/A</v>
      </c>
      <c r="F1349" t="e">
        <f>VLOOKUP('Reported Performance Table'!D1349,'Master List'!$B$22:$D$42,3,FALSE)</f>
        <v>#N/A</v>
      </c>
      <c r="G1349" s="92" t="e">
        <f>VLOOKUP('Reported Performance Table'!C1349,'Master List'!$B$11:$D$19,3,FALSE)</f>
        <v>#N/A</v>
      </c>
      <c r="H1349" t="e">
        <f t="shared" si="40"/>
        <v>#N/A</v>
      </c>
      <c r="I1349" t="e">
        <f>IF(VLOOKUP('Reported Performance Table'!E1349,'Master List'!$B$45:$D$143,3,FALSE)="","No",VLOOKUP('Reported Performance Table'!E1349,'Master List'!$B$45:$D$143,3,FALSE))</f>
        <v>#N/A</v>
      </c>
      <c r="J1349" s="164" t="str">
        <f>IF('Reported Performance Table'!E1349="","",
  IF('Reported Performance Table'!F1349="Yes",
   IF('Reported Performance Table'!G1349="Premium","Premium_LUNA_CCT","LUNA_CCT"),
   IF('Reported Performance Table'!C1349="Outdoor Luminaires",
    IF(OR('Reported Performance Table'!E1349="Fuel Pump Canopy Luminaires",'Reported Performance Table'!E1349="Sports Lighting"),
     IF('Reported Performance Table'!G1349="Premium","Premium_Sports_and_Fuel_Pump_CCT", "Sports_and_Fuel_Pump_CCT"),
     IF('Reported Performance Table'!G1349="Premium","Premium_Outdoor_CCT","Outdoor_CCT")),
    IF('Reported Performance Table'!G1349="Premium","Premium_CCT","Reported_CCT"))))</f>
        <v/>
      </c>
      <c r="K1349" t="str">
        <f>IF('Reported Performance Table'!E1349="","",IF(J1349="LUNA_CCT",VLOOKUP('Reported Performance Table'!E1349,'Master List'!$B$45:$E$143,4,FALSE),"Reported_BUG"))</f>
        <v/>
      </c>
      <c r="L1349" t="str">
        <f>IF('Reported Performance Table'!E1349="","",IF(AND('Reported Performance Table'!$F1349="Yes",OR('Reported Performance Table'!$E1349='Master List'!$B$45,'Reported Performance Table'!$E1349='Master List'!$B$46,'Reported Performance Table'!$E1349='Master List'!$B$47,'Reported Performance Table'!$E1349='Master List'!$B$49,'Reported Performance Table'!$E1349='Master List'!$B$51,'Reported Performance Table'!$E1349='Master List'!$B$115,'Reported Performance Table'!$E1349='Master List'!$B$118,'Reported Performance Table'!$E1349='Master List'!$B$142)),"LUNA_Dimming","Dimming_Capability_and_Range"))</f>
        <v/>
      </c>
      <c r="M1349" s="100" t="e">
        <f>'Reported Performance Table'!#REF!</f>
        <v>#REF!</v>
      </c>
      <c r="N1349" s="100" t="e">
        <f>'Reported Performance Table'!#REF!</f>
        <v>#REF!</v>
      </c>
      <c r="O1349" s="100" t="e">
        <f>'Reported Performance Table'!#REF!</f>
        <v>#REF!</v>
      </c>
      <c r="P1349" t="str">
        <f t="shared" si="41"/>
        <v>No</v>
      </c>
    </row>
    <row r="1350" spans="1:16" x14ac:dyDescent="0.25">
      <c r="A1350" s="54">
        <v>1357</v>
      </c>
      <c r="B1350" s="55"/>
      <c r="D1350" s="21" t="e">
        <f>VLOOKUP('Reported Performance Table'!D1350,'Master List'!$B$22:$C$41,2,FALSE)</f>
        <v>#N/A</v>
      </c>
      <c r="E1350" t="e">
        <f>VLOOKUP('Reported Performance Table'!E1350,'Master List'!$B$45:$C$143,2,FALSE)</f>
        <v>#N/A</v>
      </c>
      <c r="F1350" t="e">
        <f>VLOOKUP('Reported Performance Table'!D1350,'Master List'!$B$22:$D$42,3,FALSE)</f>
        <v>#N/A</v>
      </c>
      <c r="G1350" s="92" t="e">
        <f>VLOOKUP('Reported Performance Table'!C1350,'Master List'!$B$11:$D$19,3,FALSE)</f>
        <v>#N/A</v>
      </c>
      <c r="H1350" t="e">
        <f t="shared" si="40"/>
        <v>#N/A</v>
      </c>
      <c r="I1350" t="e">
        <f>IF(VLOOKUP('Reported Performance Table'!E1350,'Master List'!$B$45:$D$143,3,FALSE)="","No",VLOOKUP('Reported Performance Table'!E1350,'Master List'!$B$45:$D$143,3,FALSE))</f>
        <v>#N/A</v>
      </c>
      <c r="J1350" s="164" t="str">
        <f>IF('Reported Performance Table'!E1350="","",
  IF('Reported Performance Table'!F1350="Yes",
   IF('Reported Performance Table'!G1350="Premium","Premium_LUNA_CCT","LUNA_CCT"),
   IF('Reported Performance Table'!C1350="Outdoor Luminaires",
    IF(OR('Reported Performance Table'!E1350="Fuel Pump Canopy Luminaires",'Reported Performance Table'!E1350="Sports Lighting"),
     IF('Reported Performance Table'!G1350="Premium","Premium_Sports_and_Fuel_Pump_CCT", "Sports_and_Fuel_Pump_CCT"),
     IF('Reported Performance Table'!G1350="Premium","Premium_Outdoor_CCT","Outdoor_CCT")),
    IF('Reported Performance Table'!G1350="Premium","Premium_CCT","Reported_CCT"))))</f>
        <v/>
      </c>
      <c r="K1350" t="str">
        <f>IF('Reported Performance Table'!E1350="","",IF(J1350="LUNA_CCT",VLOOKUP('Reported Performance Table'!E1350,'Master List'!$B$45:$E$143,4,FALSE),"Reported_BUG"))</f>
        <v/>
      </c>
      <c r="L1350" t="str">
        <f>IF('Reported Performance Table'!E1350="","",IF(AND('Reported Performance Table'!$F1350="Yes",OR('Reported Performance Table'!$E1350='Master List'!$B$45,'Reported Performance Table'!$E1350='Master List'!$B$46,'Reported Performance Table'!$E1350='Master List'!$B$47,'Reported Performance Table'!$E1350='Master List'!$B$49,'Reported Performance Table'!$E1350='Master List'!$B$51,'Reported Performance Table'!$E1350='Master List'!$B$115,'Reported Performance Table'!$E1350='Master List'!$B$118,'Reported Performance Table'!$E1350='Master List'!$B$142)),"LUNA_Dimming","Dimming_Capability_and_Range"))</f>
        <v/>
      </c>
      <c r="M1350" s="100" t="e">
        <f>'Reported Performance Table'!#REF!</f>
        <v>#REF!</v>
      </c>
      <c r="N1350" s="100" t="e">
        <f>'Reported Performance Table'!#REF!</f>
        <v>#REF!</v>
      </c>
      <c r="O1350" s="100" t="e">
        <f>'Reported Performance Table'!#REF!</f>
        <v>#REF!</v>
      </c>
      <c r="P1350" t="str">
        <f t="shared" si="41"/>
        <v>No</v>
      </c>
    </row>
    <row r="1351" spans="1:16" x14ac:dyDescent="0.25">
      <c r="A1351" s="54">
        <v>1358</v>
      </c>
      <c r="B1351" s="55"/>
      <c r="D1351" s="21" t="e">
        <f>VLOOKUP('Reported Performance Table'!D1351,'Master List'!$B$22:$C$41,2,FALSE)</f>
        <v>#N/A</v>
      </c>
      <c r="E1351" t="e">
        <f>VLOOKUP('Reported Performance Table'!E1351,'Master List'!$B$45:$C$143,2,FALSE)</f>
        <v>#N/A</v>
      </c>
      <c r="F1351" t="e">
        <f>VLOOKUP('Reported Performance Table'!D1351,'Master List'!$B$22:$D$42,3,FALSE)</f>
        <v>#N/A</v>
      </c>
      <c r="G1351" s="92" t="e">
        <f>VLOOKUP('Reported Performance Table'!C1351,'Master List'!$B$11:$D$19,3,FALSE)</f>
        <v>#N/A</v>
      </c>
      <c r="H1351" t="e">
        <f t="shared" si="40"/>
        <v>#N/A</v>
      </c>
      <c r="I1351" t="e">
        <f>IF(VLOOKUP('Reported Performance Table'!E1351,'Master List'!$B$45:$D$143,3,FALSE)="","No",VLOOKUP('Reported Performance Table'!E1351,'Master List'!$B$45:$D$143,3,FALSE))</f>
        <v>#N/A</v>
      </c>
      <c r="J1351" s="164" t="str">
        <f>IF('Reported Performance Table'!E1351="","",
  IF('Reported Performance Table'!F1351="Yes",
   IF('Reported Performance Table'!G1351="Premium","Premium_LUNA_CCT","LUNA_CCT"),
   IF('Reported Performance Table'!C1351="Outdoor Luminaires",
    IF(OR('Reported Performance Table'!E1351="Fuel Pump Canopy Luminaires",'Reported Performance Table'!E1351="Sports Lighting"),
     IF('Reported Performance Table'!G1351="Premium","Premium_Sports_and_Fuel_Pump_CCT", "Sports_and_Fuel_Pump_CCT"),
     IF('Reported Performance Table'!G1351="Premium","Premium_Outdoor_CCT","Outdoor_CCT")),
    IF('Reported Performance Table'!G1351="Premium","Premium_CCT","Reported_CCT"))))</f>
        <v/>
      </c>
      <c r="K1351" t="str">
        <f>IF('Reported Performance Table'!E1351="","",IF(J1351="LUNA_CCT",VLOOKUP('Reported Performance Table'!E1351,'Master List'!$B$45:$E$143,4,FALSE),"Reported_BUG"))</f>
        <v/>
      </c>
      <c r="L1351" t="str">
        <f>IF('Reported Performance Table'!E1351="","",IF(AND('Reported Performance Table'!$F1351="Yes",OR('Reported Performance Table'!$E1351='Master List'!$B$45,'Reported Performance Table'!$E1351='Master List'!$B$46,'Reported Performance Table'!$E1351='Master List'!$B$47,'Reported Performance Table'!$E1351='Master List'!$B$49,'Reported Performance Table'!$E1351='Master List'!$B$51,'Reported Performance Table'!$E1351='Master List'!$B$115,'Reported Performance Table'!$E1351='Master List'!$B$118,'Reported Performance Table'!$E1351='Master List'!$B$142)),"LUNA_Dimming","Dimming_Capability_and_Range"))</f>
        <v/>
      </c>
      <c r="M1351" s="100" t="e">
        <f>'Reported Performance Table'!#REF!</f>
        <v>#REF!</v>
      </c>
      <c r="N1351" s="100" t="e">
        <f>'Reported Performance Table'!#REF!</f>
        <v>#REF!</v>
      </c>
      <c r="O1351" s="100" t="e">
        <f>'Reported Performance Table'!#REF!</f>
        <v>#REF!</v>
      </c>
      <c r="P1351" t="str">
        <f t="shared" si="41"/>
        <v>No</v>
      </c>
    </row>
    <row r="1352" spans="1:16" x14ac:dyDescent="0.25">
      <c r="A1352" s="54">
        <v>1359</v>
      </c>
      <c r="B1352" s="55"/>
      <c r="D1352" s="21" t="e">
        <f>VLOOKUP('Reported Performance Table'!D1352,'Master List'!$B$22:$C$41,2,FALSE)</f>
        <v>#N/A</v>
      </c>
      <c r="E1352" t="e">
        <f>VLOOKUP('Reported Performance Table'!E1352,'Master List'!$B$45:$C$143,2,FALSE)</f>
        <v>#N/A</v>
      </c>
      <c r="F1352" t="e">
        <f>VLOOKUP('Reported Performance Table'!D1352,'Master List'!$B$22:$D$42,3,FALSE)</f>
        <v>#N/A</v>
      </c>
      <c r="G1352" s="92" t="e">
        <f>VLOOKUP('Reported Performance Table'!C1352,'Master List'!$B$11:$D$19,3,FALSE)</f>
        <v>#N/A</v>
      </c>
      <c r="H1352" t="e">
        <f t="shared" si="40"/>
        <v>#N/A</v>
      </c>
      <c r="I1352" t="e">
        <f>IF(VLOOKUP('Reported Performance Table'!E1352,'Master List'!$B$45:$D$143,3,FALSE)="","No",VLOOKUP('Reported Performance Table'!E1352,'Master List'!$B$45:$D$143,3,FALSE))</f>
        <v>#N/A</v>
      </c>
      <c r="J1352" s="164" t="str">
        <f>IF('Reported Performance Table'!E1352="","",
  IF('Reported Performance Table'!F1352="Yes",
   IF('Reported Performance Table'!G1352="Premium","Premium_LUNA_CCT","LUNA_CCT"),
   IF('Reported Performance Table'!C1352="Outdoor Luminaires",
    IF(OR('Reported Performance Table'!E1352="Fuel Pump Canopy Luminaires",'Reported Performance Table'!E1352="Sports Lighting"),
     IF('Reported Performance Table'!G1352="Premium","Premium_Sports_and_Fuel_Pump_CCT", "Sports_and_Fuel_Pump_CCT"),
     IF('Reported Performance Table'!G1352="Premium","Premium_Outdoor_CCT","Outdoor_CCT")),
    IF('Reported Performance Table'!G1352="Premium","Premium_CCT","Reported_CCT"))))</f>
        <v/>
      </c>
      <c r="K1352" t="str">
        <f>IF('Reported Performance Table'!E1352="","",IF(J1352="LUNA_CCT",VLOOKUP('Reported Performance Table'!E1352,'Master List'!$B$45:$E$143,4,FALSE),"Reported_BUG"))</f>
        <v/>
      </c>
      <c r="L1352" t="str">
        <f>IF('Reported Performance Table'!E1352="","",IF(AND('Reported Performance Table'!$F1352="Yes",OR('Reported Performance Table'!$E1352='Master List'!$B$45,'Reported Performance Table'!$E1352='Master List'!$B$46,'Reported Performance Table'!$E1352='Master List'!$B$47,'Reported Performance Table'!$E1352='Master List'!$B$49,'Reported Performance Table'!$E1352='Master List'!$B$51,'Reported Performance Table'!$E1352='Master List'!$B$115,'Reported Performance Table'!$E1352='Master List'!$B$118,'Reported Performance Table'!$E1352='Master List'!$B$142)),"LUNA_Dimming","Dimming_Capability_and_Range"))</f>
        <v/>
      </c>
      <c r="M1352" s="100" t="e">
        <f>'Reported Performance Table'!#REF!</f>
        <v>#REF!</v>
      </c>
      <c r="N1352" s="100" t="e">
        <f>'Reported Performance Table'!#REF!</f>
        <v>#REF!</v>
      </c>
      <c r="O1352" s="100" t="e">
        <f>'Reported Performance Table'!#REF!</f>
        <v>#REF!</v>
      </c>
      <c r="P1352" t="str">
        <f t="shared" si="41"/>
        <v>No</v>
      </c>
    </row>
    <row r="1353" spans="1:16" x14ac:dyDescent="0.25">
      <c r="A1353" s="54">
        <v>1360</v>
      </c>
      <c r="B1353" s="55"/>
      <c r="D1353" s="21" t="e">
        <f>VLOOKUP('Reported Performance Table'!D1353,'Master List'!$B$22:$C$41,2,FALSE)</f>
        <v>#N/A</v>
      </c>
      <c r="E1353" t="e">
        <f>VLOOKUP('Reported Performance Table'!E1353,'Master List'!$B$45:$C$143,2,FALSE)</f>
        <v>#N/A</v>
      </c>
      <c r="F1353" t="e">
        <f>VLOOKUP('Reported Performance Table'!D1353,'Master List'!$B$22:$D$42,3,FALSE)</f>
        <v>#N/A</v>
      </c>
      <c r="G1353" s="92" t="e">
        <f>VLOOKUP('Reported Performance Table'!C1353,'Master List'!$B$11:$D$19,3,FALSE)</f>
        <v>#N/A</v>
      </c>
      <c r="H1353" t="e">
        <f t="shared" si="40"/>
        <v>#N/A</v>
      </c>
      <c r="I1353" t="e">
        <f>IF(VLOOKUP('Reported Performance Table'!E1353,'Master List'!$B$45:$D$143,3,FALSE)="","No",VLOOKUP('Reported Performance Table'!E1353,'Master List'!$B$45:$D$143,3,FALSE))</f>
        <v>#N/A</v>
      </c>
      <c r="J1353" s="164" t="str">
        <f>IF('Reported Performance Table'!E1353="","",
  IF('Reported Performance Table'!F1353="Yes",
   IF('Reported Performance Table'!G1353="Premium","Premium_LUNA_CCT","LUNA_CCT"),
   IF('Reported Performance Table'!C1353="Outdoor Luminaires",
    IF(OR('Reported Performance Table'!E1353="Fuel Pump Canopy Luminaires",'Reported Performance Table'!E1353="Sports Lighting"),
     IF('Reported Performance Table'!G1353="Premium","Premium_Sports_and_Fuel_Pump_CCT", "Sports_and_Fuel_Pump_CCT"),
     IF('Reported Performance Table'!G1353="Premium","Premium_Outdoor_CCT","Outdoor_CCT")),
    IF('Reported Performance Table'!G1353="Premium","Premium_CCT","Reported_CCT"))))</f>
        <v/>
      </c>
      <c r="K1353" t="str">
        <f>IF('Reported Performance Table'!E1353="","",IF(J1353="LUNA_CCT",VLOOKUP('Reported Performance Table'!E1353,'Master List'!$B$45:$E$143,4,FALSE),"Reported_BUG"))</f>
        <v/>
      </c>
      <c r="L1353" t="str">
        <f>IF('Reported Performance Table'!E1353="","",IF(AND('Reported Performance Table'!$F1353="Yes",OR('Reported Performance Table'!$E1353='Master List'!$B$45,'Reported Performance Table'!$E1353='Master List'!$B$46,'Reported Performance Table'!$E1353='Master List'!$B$47,'Reported Performance Table'!$E1353='Master List'!$B$49,'Reported Performance Table'!$E1353='Master List'!$B$51,'Reported Performance Table'!$E1353='Master List'!$B$115,'Reported Performance Table'!$E1353='Master List'!$B$118,'Reported Performance Table'!$E1353='Master List'!$B$142)),"LUNA_Dimming","Dimming_Capability_and_Range"))</f>
        <v/>
      </c>
      <c r="M1353" s="100" t="e">
        <f>'Reported Performance Table'!#REF!</f>
        <v>#REF!</v>
      </c>
      <c r="N1353" s="100" t="e">
        <f>'Reported Performance Table'!#REF!</f>
        <v>#REF!</v>
      </c>
      <c r="O1353" s="100" t="e">
        <f>'Reported Performance Table'!#REF!</f>
        <v>#REF!</v>
      </c>
      <c r="P1353" t="str">
        <f t="shared" si="41"/>
        <v>No</v>
      </c>
    </row>
    <row r="1354" spans="1:16" x14ac:dyDescent="0.25">
      <c r="A1354" s="54">
        <v>1361</v>
      </c>
      <c r="B1354" s="55"/>
      <c r="D1354" s="21" t="e">
        <f>VLOOKUP('Reported Performance Table'!D1354,'Master List'!$B$22:$C$41,2,FALSE)</f>
        <v>#N/A</v>
      </c>
      <c r="E1354" t="e">
        <f>VLOOKUP('Reported Performance Table'!E1354,'Master List'!$B$45:$C$143,2,FALSE)</f>
        <v>#N/A</v>
      </c>
      <c r="F1354" t="e">
        <f>VLOOKUP('Reported Performance Table'!D1354,'Master List'!$B$22:$D$42,3,FALSE)</f>
        <v>#N/A</v>
      </c>
      <c r="G1354" s="92" t="e">
        <f>VLOOKUP('Reported Performance Table'!C1354,'Master List'!$B$11:$D$19,3,FALSE)</f>
        <v>#N/A</v>
      </c>
      <c r="H1354" t="e">
        <f t="shared" si="40"/>
        <v>#N/A</v>
      </c>
      <c r="I1354" t="e">
        <f>IF(VLOOKUP('Reported Performance Table'!E1354,'Master List'!$B$45:$D$143,3,FALSE)="","No",VLOOKUP('Reported Performance Table'!E1354,'Master List'!$B$45:$D$143,3,FALSE))</f>
        <v>#N/A</v>
      </c>
      <c r="J1354" s="164" t="str">
        <f>IF('Reported Performance Table'!E1354="","",
  IF('Reported Performance Table'!F1354="Yes",
   IF('Reported Performance Table'!G1354="Premium","Premium_LUNA_CCT","LUNA_CCT"),
   IF('Reported Performance Table'!C1354="Outdoor Luminaires",
    IF(OR('Reported Performance Table'!E1354="Fuel Pump Canopy Luminaires",'Reported Performance Table'!E1354="Sports Lighting"),
     IF('Reported Performance Table'!G1354="Premium","Premium_Sports_and_Fuel_Pump_CCT", "Sports_and_Fuel_Pump_CCT"),
     IF('Reported Performance Table'!G1354="Premium","Premium_Outdoor_CCT","Outdoor_CCT")),
    IF('Reported Performance Table'!G1354="Premium","Premium_CCT","Reported_CCT"))))</f>
        <v/>
      </c>
      <c r="K1354" t="str">
        <f>IF('Reported Performance Table'!E1354="","",IF(J1354="LUNA_CCT",VLOOKUP('Reported Performance Table'!E1354,'Master List'!$B$45:$E$143,4,FALSE),"Reported_BUG"))</f>
        <v/>
      </c>
      <c r="L1354" t="str">
        <f>IF('Reported Performance Table'!E1354="","",IF(AND('Reported Performance Table'!$F1354="Yes",OR('Reported Performance Table'!$E1354='Master List'!$B$45,'Reported Performance Table'!$E1354='Master List'!$B$46,'Reported Performance Table'!$E1354='Master List'!$B$47,'Reported Performance Table'!$E1354='Master List'!$B$49,'Reported Performance Table'!$E1354='Master List'!$B$51,'Reported Performance Table'!$E1354='Master List'!$B$115,'Reported Performance Table'!$E1354='Master List'!$B$118,'Reported Performance Table'!$E1354='Master List'!$B$142)),"LUNA_Dimming","Dimming_Capability_and_Range"))</f>
        <v/>
      </c>
      <c r="M1354" s="100" t="e">
        <f>'Reported Performance Table'!#REF!</f>
        <v>#REF!</v>
      </c>
      <c r="N1354" s="100" t="e">
        <f>'Reported Performance Table'!#REF!</f>
        <v>#REF!</v>
      </c>
      <c r="O1354" s="100" t="e">
        <f>'Reported Performance Table'!#REF!</f>
        <v>#REF!</v>
      </c>
      <c r="P1354" t="str">
        <f t="shared" si="41"/>
        <v>No</v>
      </c>
    </row>
    <row r="1355" spans="1:16" x14ac:dyDescent="0.25">
      <c r="A1355" s="54">
        <v>1362</v>
      </c>
      <c r="B1355" s="55"/>
      <c r="D1355" s="21" t="e">
        <f>VLOOKUP('Reported Performance Table'!D1355,'Master List'!$B$22:$C$41,2,FALSE)</f>
        <v>#N/A</v>
      </c>
      <c r="E1355" t="e">
        <f>VLOOKUP('Reported Performance Table'!E1355,'Master List'!$B$45:$C$143,2,FALSE)</f>
        <v>#N/A</v>
      </c>
      <c r="F1355" t="e">
        <f>VLOOKUP('Reported Performance Table'!D1355,'Master List'!$B$22:$D$42,3,FALSE)</f>
        <v>#N/A</v>
      </c>
      <c r="G1355" s="92" t="e">
        <f>VLOOKUP('Reported Performance Table'!C1355,'Master List'!$B$11:$D$19,3,FALSE)</f>
        <v>#N/A</v>
      </c>
      <c r="H1355" t="e">
        <f t="shared" ref="H1355:H1418" si="42">CONCATENATE(F1355,G1355)</f>
        <v>#N/A</v>
      </c>
      <c r="I1355" t="e">
        <f>IF(VLOOKUP('Reported Performance Table'!E1355,'Master List'!$B$45:$D$143,3,FALSE)="","No",VLOOKUP('Reported Performance Table'!E1355,'Master List'!$B$45:$D$143,3,FALSE))</f>
        <v>#N/A</v>
      </c>
      <c r="J1355" s="164" t="str">
        <f>IF('Reported Performance Table'!E1355="","",
  IF('Reported Performance Table'!F1355="Yes",
   IF('Reported Performance Table'!G1355="Premium","Premium_LUNA_CCT","LUNA_CCT"),
   IF('Reported Performance Table'!C1355="Outdoor Luminaires",
    IF(OR('Reported Performance Table'!E1355="Fuel Pump Canopy Luminaires",'Reported Performance Table'!E1355="Sports Lighting"),
     IF('Reported Performance Table'!G1355="Premium","Premium_Sports_and_Fuel_Pump_CCT", "Sports_and_Fuel_Pump_CCT"),
     IF('Reported Performance Table'!G1355="Premium","Premium_Outdoor_CCT","Outdoor_CCT")),
    IF('Reported Performance Table'!G1355="Premium","Premium_CCT","Reported_CCT"))))</f>
        <v/>
      </c>
      <c r="K1355" t="str">
        <f>IF('Reported Performance Table'!E1355="","",IF(J1355="LUNA_CCT",VLOOKUP('Reported Performance Table'!E1355,'Master List'!$B$45:$E$143,4,FALSE),"Reported_BUG"))</f>
        <v/>
      </c>
      <c r="L1355" t="str">
        <f>IF('Reported Performance Table'!E1355="","",IF(AND('Reported Performance Table'!$F1355="Yes",OR('Reported Performance Table'!$E1355='Master List'!$B$45,'Reported Performance Table'!$E1355='Master List'!$B$46,'Reported Performance Table'!$E1355='Master List'!$B$47,'Reported Performance Table'!$E1355='Master List'!$B$49,'Reported Performance Table'!$E1355='Master List'!$B$51,'Reported Performance Table'!$E1355='Master List'!$B$115,'Reported Performance Table'!$E1355='Master List'!$B$118,'Reported Performance Table'!$E1355='Master List'!$B$142)),"LUNA_Dimming","Dimming_Capability_and_Range"))</f>
        <v/>
      </c>
      <c r="M1355" s="100" t="e">
        <f>'Reported Performance Table'!#REF!</f>
        <v>#REF!</v>
      </c>
      <c r="N1355" s="100" t="e">
        <f>'Reported Performance Table'!#REF!</f>
        <v>#REF!</v>
      </c>
      <c r="O1355" s="100" t="e">
        <f>'Reported Performance Table'!#REF!</f>
        <v>#REF!</v>
      </c>
      <c r="P1355" t="str">
        <f t="shared" si="41"/>
        <v>No</v>
      </c>
    </row>
    <row r="1356" spans="1:16" x14ac:dyDescent="0.25">
      <c r="A1356" s="54">
        <v>1363</v>
      </c>
      <c r="B1356" s="55"/>
      <c r="D1356" s="21" t="e">
        <f>VLOOKUP('Reported Performance Table'!D1356,'Master List'!$B$22:$C$41,2,FALSE)</f>
        <v>#N/A</v>
      </c>
      <c r="E1356" t="e">
        <f>VLOOKUP('Reported Performance Table'!E1356,'Master List'!$B$45:$C$143,2,FALSE)</f>
        <v>#N/A</v>
      </c>
      <c r="F1356" t="e">
        <f>VLOOKUP('Reported Performance Table'!D1356,'Master List'!$B$22:$D$42,3,FALSE)</f>
        <v>#N/A</v>
      </c>
      <c r="G1356" s="92" t="e">
        <f>VLOOKUP('Reported Performance Table'!C1356,'Master List'!$B$11:$D$19,3,FALSE)</f>
        <v>#N/A</v>
      </c>
      <c r="H1356" t="e">
        <f t="shared" si="42"/>
        <v>#N/A</v>
      </c>
      <c r="I1356" t="e">
        <f>IF(VLOOKUP('Reported Performance Table'!E1356,'Master List'!$B$45:$D$143,3,FALSE)="","No",VLOOKUP('Reported Performance Table'!E1356,'Master List'!$B$45:$D$143,3,FALSE))</f>
        <v>#N/A</v>
      </c>
      <c r="J1356" s="164" t="str">
        <f>IF('Reported Performance Table'!E1356="","",
  IF('Reported Performance Table'!F1356="Yes",
   IF('Reported Performance Table'!G1356="Premium","Premium_LUNA_CCT","LUNA_CCT"),
   IF('Reported Performance Table'!C1356="Outdoor Luminaires",
    IF(OR('Reported Performance Table'!E1356="Fuel Pump Canopy Luminaires",'Reported Performance Table'!E1356="Sports Lighting"),
     IF('Reported Performance Table'!G1356="Premium","Premium_Sports_and_Fuel_Pump_CCT", "Sports_and_Fuel_Pump_CCT"),
     IF('Reported Performance Table'!G1356="Premium","Premium_Outdoor_CCT","Outdoor_CCT")),
    IF('Reported Performance Table'!G1356="Premium","Premium_CCT","Reported_CCT"))))</f>
        <v/>
      </c>
      <c r="K1356" t="str">
        <f>IF('Reported Performance Table'!E1356="","",IF(J1356="LUNA_CCT",VLOOKUP('Reported Performance Table'!E1356,'Master List'!$B$45:$E$143,4,FALSE),"Reported_BUG"))</f>
        <v/>
      </c>
      <c r="L1356" t="str">
        <f>IF('Reported Performance Table'!E1356="","",IF(AND('Reported Performance Table'!$F1356="Yes",OR('Reported Performance Table'!$E1356='Master List'!$B$45,'Reported Performance Table'!$E1356='Master List'!$B$46,'Reported Performance Table'!$E1356='Master List'!$B$47,'Reported Performance Table'!$E1356='Master List'!$B$49,'Reported Performance Table'!$E1356='Master List'!$B$51,'Reported Performance Table'!$E1356='Master List'!$B$115,'Reported Performance Table'!$E1356='Master List'!$B$118,'Reported Performance Table'!$E1356='Master List'!$B$142)),"LUNA_Dimming","Dimming_Capability_and_Range"))</f>
        <v/>
      </c>
      <c r="M1356" s="100" t="e">
        <f>'Reported Performance Table'!#REF!</f>
        <v>#REF!</v>
      </c>
      <c r="N1356" s="100" t="e">
        <f>'Reported Performance Table'!#REF!</f>
        <v>#REF!</v>
      </c>
      <c r="O1356" s="100" t="e">
        <f>'Reported Performance Table'!#REF!</f>
        <v>#REF!</v>
      </c>
      <c r="P1356" t="str">
        <f t="shared" ref="P1356:P1419" si="43">IF(COUNTIF(M1356:O1356,"Yes")=3,"Yes","No")</f>
        <v>No</v>
      </c>
    </row>
    <row r="1357" spans="1:16" x14ac:dyDescent="0.25">
      <c r="A1357" s="54">
        <v>1364</v>
      </c>
      <c r="B1357" s="55"/>
      <c r="D1357" s="21" t="e">
        <f>VLOOKUP('Reported Performance Table'!D1357,'Master List'!$B$22:$C$41,2,FALSE)</f>
        <v>#N/A</v>
      </c>
      <c r="E1357" t="e">
        <f>VLOOKUP('Reported Performance Table'!E1357,'Master List'!$B$45:$C$143,2,FALSE)</f>
        <v>#N/A</v>
      </c>
      <c r="F1357" t="e">
        <f>VLOOKUP('Reported Performance Table'!D1357,'Master List'!$B$22:$D$42,3,FALSE)</f>
        <v>#N/A</v>
      </c>
      <c r="G1357" s="92" t="e">
        <f>VLOOKUP('Reported Performance Table'!C1357,'Master List'!$B$11:$D$19,3,FALSE)</f>
        <v>#N/A</v>
      </c>
      <c r="H1357" t="e">
        <f t="shared" si="42"/>
        <v>#N/A</v>
      </c>
      <c r="I1357" t="e">
        <f>IF(VLOOKUP('Reported Performance Table'!E1357,'Master List'!$B$45:$D$143,3,FALSE)="","No",VLOOKUP('Reported Performance Table'!E1357,'Master List'!$B$45:$D$143,3,FALSE))</f>
        <v>#N/A</v>
      </c>
      <c r="J1357" s="164" t="str">
        <f>IF('Reported Performance Table'!E1357="","",
  IF('Reported Performance Table'!F1357="Yes",
   IF('Reported Performance Table'!G1357="Premium","Premium_LUNA_CCT","LUNA_CCT"),
   IF('Reported Performance Table'!C1357="Outdoor Luminaires",
    IF(OR('Reported Performance Table'!E1357="Fuel Pump Canopy Luminaires",'Reported Performance Table'!E1357="Sports Lighting"),
     IF('Reported Performance Table'!G1357="Premium","Premium_Sports_and_Fuel_Pump_CCT", "Sports_and_Fuel_Pump_CCT"),
     IF('Reported Performance Table'!G1357="Premium","Premium_Outdoor_CCT","Outdoor_CCT")),
    IF('Reported Performance Table'!G1357="Premium","Premium_CCT","Reported_CCT"))))</f>
        <v/>
      </c>
      <c r="K1357" t="str">
        <f>IF('Reported Performance Table'!E1357="","",IF(J1357="LUNA_CCT",VLOOKUP('Reported Performance Table'!E1357,'Master List'!$B$45:$E$143,4,FALSE),"Reported_BUG"))</f>
        <v/>
      </c>
      <c r="L1357" t="str">
        <f>IF('Reported Performance Table'!E1357="","",IF(AND('Reported Performance Table'!$F1357="Yes",OR('Reported Performance Table'!$E1357='Master List'!$B$45,'Reported Performance Table'!$E1357='Master List'!$B$46,'Reported Performance Table'!$E1357='Master List'!$B$47,'Reported Performance Table'!$E1357='Master List'!$B$49,'Reported Performance Table'!$E1357='Master List'!$B$51,'Reported Performance Table'!$E1357='Master List'!$B$115,'Reported Performance Table'!$E1357='Master List'!$B$118,'Reported Performance Table'!$E1357='Master List'!$B$142)),"LUNA_Dimming","Dimming_Capability_and_Range"))</f>
        <v/>
      </c>
      <c r="M1357" s="100" t="e">
        <f>'Reported Performance Table'!#REF!</f>
        <v>#REF!</v>
      </c>
      <c r="N1357" s="100" t="e">
        <f>'Reported Performance Table'!#REF!</f>
        <v>#REF!</v>
      </c>
      <c r="O1357" s="100" t="e">
        <f>'Reported Performance Table'!#REF!</f>
        <v>#REF!</v>
      </c>
      <c r="P1357" t="str">
        <f t="shared" si="43"/>
        <v>No</v>
      </c>
    </row>
    <row r="1358" spans="1:16" x14ac:dyDescent="0.25">
      <c r="A1358" s="54">
        <v>1365</v>
      </c>
      <c r="B1358" s="55"/>
      <c r="D1358" s="21" t="e">
        <f>VLOOKUP('Reported Performance Table'!D1358,'Master List'!$B$22:$C$41,2,FALSE)</f>
        <v>#N/A</v>
      </c>
      <c r="E1358" t="e">
        <f>VLOOKUP('Reported Performance Table'!E1358,'Master List'!$B$45:$C$143,2,FALSE)</f>
        <v>#N/A</v>
      </c>
      <c r="F1358" t="e">
        <f>VLOOKUP('Reported Performance Table'!D1358,'Master List'!$B$22:$D$42,3,FALSE)</f>
        <v>#N/A</v>
      </c>
      <c r="G1358" s="92" t="e">
        <f>VLOOKUP('Reported Performance Table'!C1358,'Master List'!$B$11:$D$19,3,FALSE)</f>
        <v>#N/A</v>
      </c>
      <c r="H1358" t="e">
        <f t="shared" si="42"/>
        <v>#N/A</v>
      </c>
      <c r="I1358" t="e">
        <f>IF(VLOOKUP('Reported Performance Table'!E1358,'Master List'!$B$45:$D$143,3,FALSE)="","No",VLOOKUP('Reported Performance Table'!E1358,'Master List'!$B$45:$D$143,3,FALSE))</f>
        <v>#N/A</v>
      </c>
      <c r="J1358" s="164" t="str">
        <f>IF('Reported Performance Table'!E1358="","",
  IF('Reported Performance Table'!F1358="Yes",
   IF('Reported Performance Table'!G1358="Premium","Premium_LUNA_CCT","LUNA_CCT"),
   IF('Reported Performance Table'!C1358="Outdoor Luminaires",
    IF(OR('Reported Performance Table'!E1358="Fuel Pump Canopy Luminaires",'Reported Performance Table'!E1358="Sports Lighting"),
     IF('Reported Performance Table'!G1358="Premium","Premium_Sports_and_Fuel_Pump_CCT", "Sports_and_Fuel_Pump_CCT"),
     IF('Reported Performance Table'!G1358="Premium","Premium_Outdoor_CCT","Outdoor_CCT")),
    IF('Reported Performance Table'!G1358="Premium","Premium_CCT","Reported_CCT"))))</f>
        <v/>
      </c>
      <c r="K1358" t="str">
        <f>IF('Reported Performance Table'!E1358="","",IF(J1358="LUNA_CCT",VLOOKUP('Reported Performance Table'!E1358,'Master List'!$B$45:$E$143,4,FALSE),"Reported_BUG"))</f>
        <v/>
      </c>
      <c r="L1358" t="str">
        <f>IF('Reported Performance Table'!E1358="","",IF(AND('Reported Performance Table'!$F1358="Yes",OR('Reported Performance Table'!$E1358='Master List'!$B$45,'Reported Performance Table'!$E1358='Master List'!$B$46,'Reported Performance Table'!$E1358='Master List'!$B$47,'Reported Performance Table'!$E1358='Master List'!$B$49,'Reported Performance Table'!$E1358='Master List'!$B$51,'Reported Performance Table'!$E1358='Master List'!$B$115,'Reported Performance Table'!$E1358='Master List'!$B$118,'Reported Performance Table'!$E1358='Master List'!$B$142)),"LUNA_Dimming","Dimming_Capability_and_Range"))</f>
        <v/>
      </c>
      <c r="M1358" s="100" t="e">
        <f>'Reported Performance Table'!#REF!</f>
        <v>#REF!</v>
      </c>
      <c r="N1358" s="100" t="e">
        <f>'Reported Performance Table'!#REF!</f>
        <v>#REF!</v>
      </c>
      <c r="O1358" s="100" t="e">
        <f>'Reported Performance Table'!#REF!</f>
        <v>#REF!</v>
      </c>
      <c r="P1358" t="str">
        <f t="shared" si="43"/>
        <v>No</v>
      </c>
    </row>
    <row r="1359" spans="1:16" x14ac:dyDescent="0.25">
      <c r="A1359" s="54">
        <v>1366</v>
      </c>
      <c r="B1359" s="55"/>
      <c r="D1359" s="21" t="e">
        <f>VLOOKUP('Reported Performance Table'!D1359,'Master List'!$B$22:$C$41,2,FALSE)</f>
        <v>#N/A</v>
      </c>
      <c r="E1359" t="e">
        <f>VLOOKUP('Reported Performance Table'!E1359,'Master List'!$B$45:$C$143,2,FALSE)</f>
        <v>#N/A</v>
      </c>
      <c r="F1359" t="e">
        <f>VLOOKUP('Reported Performance Table'!D1359,'Master List'!$B$22:$D$42,3,FALSE)</f>
        <v>#N/A</v>
      </c>
      <c r="G1359" s="92" t="e">
        <f>VLOOKUP('Reported Performance Table'!C1359,'Master List'!$B$11:$D$19,3,FALSE)</f>
        <v>#N/A</v>
      </c>
      <c r="H1359" t="e">
        <f t="shared" si="42"/>
        <v>#N/A</v>
      </c>
      <c r="I1359" t="e">
        <f>IF(VLOOKUP('Reported Performance Table'!E1359,'Master List'!$B$45:$D$143,3,FALSE)="","No",VLOOKUP('Reported Performance Table'!E1359,'Master List'!$B$45:$D$143,3,FALSE))</f>
        <v>#N/A</v>
      </c>
      <c r="J1359" s="164" t="str">
        <f>IF('Reported Performance Table'!E1359="","",
  IF('Reported Performance Table'!F1359="Yes",
   IF('Reported Performance Table'!G1359="Premium","Premium_LUNA_CCT","LUNA_CCT"),
   IF('Reported Performance Table'!C1359="Outdoor Luminaires",
    IF(OR('Reported Performance Table'!E1359="Fuel Pump Canopy Luminaires",'Reported Performance Table'!E1359="Sports Lighting"),
     IF('Reported Performance Table'!G1359="Premium","Premium_Sports_and_Fuel_Pump_CCT", "Sports_and_Fuel_Pump_CCT"),
     IF('Reported Performance Table'!G1359="Premium","Premium_Outdoor_CCT","Outdoor_CCT")),
    IF('Reported Performance Table'!G1359="Premium","Premium_CCT","Reported_CCT"))))</f>
        <v/>
      </c>
      <c r="K1359" t="str">
        <f>IF('Reported Performance Table'!E1359="","",IF(J1359="LUNA_CCT",VLOOKUP('Reported Performance Table'!E1359,'Master List'!$B$45:$E$143,4,FALSE),"Reported_BUG"))</f>
        <v/>
      </c>
      <c r="L1359" t="str">
        <f>IF('Reported Performance Table'!E1359="","",IF(AND('Reported Performance Table'!$F1359="Yes",OR('Reported Performance Table'!$E1359='Master List'!$B$45,'Reported Performance Table'!$E1359='Master List'!$B$46,'Reported Performance Table'!$E1359='Master List'!$B$47,'Reported Performance Table'!$E1359='Master List'!$B$49,'Reported Performance Table'!$E1359='Master List'!$B$51,'Reported Performance Table'!$E1359='Master List'!$B$115,'Reported Performance Table'!$E1359='Master List'!$B$118,'Reported Performance Table'!$E1359='Master List'!$B$142)),"LUNA_Dimming","Dimming_Capability_and_Range"))</f>
        <v/>
      </c>
      <c r="M1359" s="100" t="e">
        <f>'Reported Performance Table'!#REF!</f>
        <v>#REF!</v>
      </c>
      <c r="N1359" s="100" t="e">
        <f>'Reported Performance Table'!#REF!</f>
        <v>#REF!</v>
      </c>
      <c r="O1359" s="100" t="e">
        <f>'Reported Performance Table'!#REF!</f>
        <v>#REF!</v>
      </c>
      <c r="P1359" t="str">
        <f t="shared" si="43"/>
        <v>No</v>
      </c>
    </row>
    <row r="1360" spans="1:16" x14ac:dyDescent="0.25">
      <c r="A1360" s="54">
        <v>1367</v>
      </c>
      <c r="B1360" s="55"/>
      <c r="D1360" s="21" t="e">
        <f>VLOOKUP('Reported Performance Table'!D1360,'Master List'!$B$22:$C$41,2,FALSE)</f>
        <v>#N/A</v>
      </c>
      <c r="E1360" t="e">
        <f>VLOOKUP('Reported Performance Table'!E1360,'Master List'!$B$45:$C$143,2,FALSE)</f>
        <v>#N/A</v>
      </c>
      <c r="F1360" t="e">
        <f>VLOOKUP('Reported Performance Table'!D1360,'Master List'!$B$22:$D$42,3,FALSE)</f>
        <v>#N/A</v>
      </c>
      <c r="G1360" s="92" t="e">
        <f>VLOOKUP('Reported Performance Table'!C1360,'Master List'!$B$11:$D$19,3,FALSE)</f>
        <v>#N/A</v>
      </c>
      <c r="H1360" t="e">
        <f t="shared" si="42"/>
        <v>#N/A</v>
      </c>
      <c r="I1360" t="e">
        <f>IF(VLOOKUP('Reported Performance Table'!E1360,'Master List'!$B$45:$D$143,3,FALSE)="","No",VLOOKUP('Reported Performance Table'!E1360,'Master List'!$B$45:$D$143,3,FALSE))</f>
        <v>#N/A</v>
      </c>
      <c r="J1360" s="164" t="str">
        <f>IF('Reported Performance Table'!E1360="","",
  IF('Reported Performance Table'!F1360="Yes",
   IF('Reported Performance Table'!G1360="Premium","Premium_LUNA_CCT","LUNA_CCT"),
   IF('Reported Performance Table'!C1360="Outdoor Luminaires",
    IF(OR('Reported Performance Table'!E1360="Fuel Pump Canopy Luminaires",'Reported Performance Table'!E1360="Sports Lighting"),
     IF('Reported Performance Table'!G1360="Premium","Premium_Sports_and_Fuel_Pump_CCT", "Sports_and_Fuel_Pump_CCT"),
     IF('Reported Performance Table'!G1360="Premium","Premium_Outdoor_CCT","Outdoor_CCT")),
    IF('Reported Performance Table'!G1360="Premium","Premium_CCT","Reported_CCT"))))</f>
        <v/>
      </c>
      <c r="K1360" t="str">
        <f>IF('Reported Performance Table'!E1360="","",IF(J1360="LUNA_CCT",VLOOKUP('Reported Performance Table'!E1360,'Master List'!$B$45:$E$143,4,FALSE),"Reported_BUG"))</f>
        <v/>
      </c>
      <c r="L1360" t="str">
        <f>IF('Reported Performance Table'!E1360="","",IF(AND('Reported Performance Table'!$F1360="Yes",OR('Reported Performance Table'!$E1360='Master List'!$B$45,'Reported Performance Table'!$E1360='Master List'!$B$46,'Reported Performance Table'!$E1360='Master List'!$B$47,'Reported Performance Table'!$E1360='Master List'!$B$49,'Reported Performance Table'!$E1360='Master List'!$B$51,'Reported Performance Table'!$E1360='Master List'!$B$115,'Reported Performance Table'!$E1360='Master List'!$B$118,'Reported Performance Table'!$E1360='Master List'!$B$142)),"LUNA_Dimming","Dimming_Capability_and_Range"))</f>
        <v/>
      </c>
      <c r="M1360" s="100" t="e">
        <f>'Reported Performance Table'!#REF!</f>
        <v>#REF!</v>
      </c>
      <c r="N1360" s="100" t="e">
        <f>'Reported Performance Table'!#REF!</f>
        <v>#REF!</v>
      </c>
      <c r="O1360" s="100" t="e">
        <f>'Reported Performance Table'!#REF!</f>
        <v>#REF!</v>
      </c>
      <c r="P1360" t="str">
        <f t="shared" si="43"/>
        <v>No</v>
      </c>
    </row>
    <row r="1361" spans="1:16" x14ac:dyDescent="0.25">
      <c r="A1361" s="54">
        <v>1368</v>
      </c>
      <c r="B1361" s="55"/>
      <c r="D1361" s="21" t="e">
        <f>VLOOKUP('Reported Performance Table'!D1361,'Master List'!$B$22:$C$41,2,FALSE)</f>
        <v>#N/A</v>
      </c>
      <c r="E1361" t="e">
        <f>VLOOKUP('Reported Performance Table'!E1361,'Master List'!$B$45:$C$143,2,FALSE)</f>
        <v>#N/A</v>
      </c>
      <c r="F1361" t="e">
        <f>VLOOKUP('Reported Performance Table'!D1361,'Master List'!$B$22:$D$42,3,FALSE)</f>
        <v>#N/A</v>
      </c>
      <c r="G1361" s="92" t="e">
        <f>VLOOKUP('Reported Performance Table'!C1361,'Master List'!$B$11:$D$19,3,FALSE)</f>
        <v>#N/A</v>
      </c>
      <c r="H1361" t="e">
        <f t="shared" si="42"/>
        <v>#N/A</v>
      </c>
      <c r="I1361" t="e">
        <f>IF(VLOOKUP('Reported Performance Table'!E1361,'Master List'!$B$45:$D$143,3,FALSE)="","No",VLOOKUP('Reported Performance Table'!E1361,'Master List'!$B$45:$D$143,3,FALSE))</f>
        <v>#N/A</v>
      </c>
      <c r="J1361" s="164" t="str">
        <f>IF('Reported Performance Table'!E1361="","",
  IF('Reported Performance Table'!F1361="Yes",
   IF('Reported Performance Table'!G1361="Premium","Premium_LUNA_CCT","LUNA_CCT"),
   IF('Reported Performance Table'!C1361="Outdoor Luminaires",
    IF(OR('Reported Performance Table'!E1361="Fuel Pump Canopy Luminaires",'Reported Performance Table'!E1361="Sports Lighting"),
     IF('Reported Performance Table'!G1361="Premium","Premium_Sports_and_Fuel_Pump_CCT", "Sports_and_Fuel_Pump_CCT"),
     IF('Reported Performance Table'!G1361="Premium","Premium_Outdoor_CCT","Outdoor_CCT")),
    IF('Reported Performance Table'!G1361="Premium","Premium_CCT","Reported_CCT"))))</f>
        <v/>
      </c>
      <c r="K1361" t="str">
        <f>IF('Reported Performance Table'!E1361="","",IF(J1361="LUNA_CCT",VLOOKUP('Reported Performance Table'!E1361,'Master List'!$B$45:$E$143,4,FALSE),"Reported_BUG"))</f>
        <v/>
      </c>
      <c r="L1361" t="str">
        <f>IF('Reported Performance Table'!E1361="","",IF(AND('Reported Performance Table'!$F1361="Yes",OR('Reported Performance Table'!$E1361='Master List'!$B$45,'Reported Performance Table'!$E1361='Master List'!$B$46,'Reported Performance Table'!$E1361='Master List'!$B$47,'Reported Performance Table'!$E1361='Master List'!$B$49,'Reported Performance Table'!$E1361='Master List'!$B$51,'Reported Performance Table'!$E1361='Master List'!$B$115,'Reported Performance Table'!$E1361='Master List'!$B$118,'Reported Performance Table'!$E1361='Master List'!$B$142)),"LUNA_Dimming","Dimming_Capability_and_Range"))</f>
        <v/>
      </c>
      <c r="M1361" s="100" t="e">
        <f>'Reported Performance Table'!#REF!</f>
        <v>#REF!</v>
      </c>
      <c r="N1361" s="100" t="e">
        <f>'Reported Performance Table'!#REF!</f>
        <v>#REF!</v>
      </c>
      <c r="O1361" s="100" t="e">
        <f>'Reported Performance Table'!#REF!</f>
        <v>#REF!</v>
      </c>
      <c r="P1361" t="str">
        <f t="shared" si="43"/>
        <v>No</v>
      </c>
    </row>
    <row r="1362" spans="1:16" x14ac:dyDescent="0.25">
      <c r="A1362" s="54">
        <v>1369</v>
      </c>
      <c r="B1362" s="55"/>
      <c r="D1362" s="21" t="e">
        <f>VLOOKUP('Reported Performance Table'!D1362,'Master List'!$B$22:$C$41,2,FALSE)</f>
        <v>#N/A</v>
      </c>
      <c r="E1362" t="e">
        <f>VLOOKUP('Reported Performance Table'!E1362,'Master List'!$B$45:$C$143,2,FALSE)</f>
        <v>#N/A</v>
      </c>
      <c r="F1362" t="e">
        <f>VLOOKUP('Reported Performance Table'!D1362,'Master List'!$B$22:$D$42,3,FALSE)</f>
        <v>#N/A</v>
      </c>
      <c r="G1362" s="92" t="e">
        <f>VLOOKUP('Reported Performance Table'!C1362,'Master List'!$B$11:$D$19,3,FALSE)</f>
        <v>#N/A</v>
      </c>
      <c r="H1362" t="e">
        <f t="shared" si="42"/>
        <v>#N/A</v>
      </c>
      <c r="I1362" t="e">
        <f>IF(VLOOKUP('Reported Performance Table'!E1362,'Master List'!$B$45:$D$143,3,FALSE)="","No",VLOOKUP('Reported Performance Table'!E1362,'Master List'!$B$45:$D$143,3,FALSE))</f>
        <v>#N/A</v>
      </c>
      <c r="J1362" s="164" t="str">
        <f>IF('Reported Performance Table'!E1362="","",
  IF('Reported Performance Table'!F1362="Yes",
   IF('Reported Performance Table'!G1362="Premium","Premium_LUNA_CCT","LUNA_CCT"),
   IF('Reported Performance Table'!C1362="Outdoor Luminaires",
    IF(OR('Reported Performance Table'!E1362="Fuel Pump Canopy Luminaires",'Reported Performance Table'!E1362="Sports Lighting"),
     IF('Reported Performance Table'!G1362="Premium","Premium_Sports_and_Fuel_Pump_CCT", "Sports_and_Fuel_Pump_CCT"),
     IF('Reported Performance Table'!G1362="Premium","Premium_Outdoor_CCT","Outdoor_CCT")),
    IF('Reported Performance Table'!G1362="Premium","Premium_CCT","Reported_CCT"))))</f>
        <v/>
      </c>
      <c r="K1362" t="str">
        <f>IF('Reported Performance Table'!E1362="","",IF(J1362="LUNA_CCT",VLOOKUP('Reported Performance Table'!E1362,'Master List'!$B$45:$E$143,4,FALSE),"Reported_BUG"))</f>
        <v/>
      </c>
      <c r="L1362" t="str">
        <f>IF('Reported Performance Table'!E1362="","",IF(AND('Reported Performance Table'!$F1362="Yes",OR('Reported Performance Table'!$E1362='Master List'!$B$45,'Reported Performance Table'!$E1362='Master List'!$B$46,'Reported Performance Table'!$E1362='Master List'!$B$47,'Reported Performance Table'!$E1362='Master List'!$B$49,'Reported Performance Table'!$E1362='Master List'!$B$51,'Reported Performance Table'!$E1362='Master List'!$B$115,'Reported Performance Table'!$E1362='Master List'!$B$118,'Reported Performance Table'!$E1362='Master List'!$B$142)),"LUNA_Dimming","Dimming_Capability_and_Range"))</f>
        <v/>
      </c>
      <c r="M1362" s="100" t="e">
        <f>'Reported Performance Table'!#REF!</f>
        <v>#REF!</v>
      </c>
      <c r="N1362" s="100" t="e">
        <f>'Reported Performance Table'!#REF!</f>
        <v>#REF!</v>
      </c>
      <c r="O1362" s="100" t="e">
        <f>'Reported Performance Table'!#REF!</f>
        <v>#REF!</v>
      </c>
      <c r="P1362" t="str">
        <f t="shared" si="43"/>
        <v>No</v>
      </c>
    </row>
    <row r="1363" spans="1:16" x14ac:dyDescent="0.25">
      <c r="A1363" s="54">
        <v>1370</v>
      </c>
      <c r="B1363" s="55"/>
      <c r="D1363" s="21" t="e">
        <f>VLOOKUP('Reported Performance Table'!D1363,'Master List'!$B$22:$C$41,2,FALSE)</f>
        <v>#N/A</v>
      </c>
      <c r="E1363" t="e">
        <f>VLOOKUP('Reported Performance Table'!E1363,'Master List'!$B$45:$C$143,2,FALSE)</f>
        <v>#N/A</v>
      </c>
      <c r="F1363" t="e">
        <f>VLOOKUP('Reported Performance Table'!D1363,'Master List'!$B$22:$D$42,3,FALSE)</f>
        <v>#N/A</v>
      </c>
      <c r="G1363" s="92" t="e">
        <f>VLOOKUP('Reported Performance Table'!C1363,'Master List'!$B$11:$D$19,3,FALSE)</f>
        <v>#N/A</v>
      </c>
      <c r="H1363" t="e">
        <f t="shared" si="42"/>
        <v>#N/A</v>
      </c>
      <c r="I1363" t="e">
        <f>IF(VLOOKUP('Reported Performance Table'!E1363,'Master List'!$B$45:$D$143,3,FALSE)="","No",VLOOKUP('Reported Performance Table'!E1363,'Master List'!$B$45:$D$143,3,FALSE))</f>
        <v>#N/A</v>
      </c>
      <c r="J1363" s="164" t="str">
        <f>IF('Reported Performance Table'!E1363="","",
  IF('Reported Performance Table'!F1363="Yes",
   IF('Reported Performance Table'!G1363="Premium","Premium_LUNA_CCT","LUNA_CCT"),
   IF('Reported Performance Table'!C1363="Outdoor Luminaires",
    IF(OR('Reported Performance Table'!E1363="Fuel Pump Canopy Luminaires",'Reported Performance Table'!E1363="Sports Lighting"),
     IF('Reported Performance Table'!G1363="Premium","Premium_Sports_and_Fuel_Pump_CCT", "Sports_and_Fuel_Pump_CCT"),
     IF('Reported Performance Table'!G1363="Premium","Premium_Outdoor_CCT","Outdoor_CCT")),
    IF('Reported Performance Table'!G1363="Premium","Premium_CCT","Reported_CCT"))))</f>
        <v/>
      </c>
      <c r="K1363" t="str">
        <f>IF('Reported Performance Table'!E1363="","",IF(J1363="LUNA_CCT",VLOOKUP('Reported Performance Table'!E1363,'Master List'!$B$45:$E$143,4,FALSE),"Reported_BUG"))</f>
        <v/>
      </c>
      <c r="L1363" t="str">
        <f>IF('Reported Performance Table'!E1363="","",IF(AND('Reported Performance Table'!$F1363="Yes",OR('Reported Performance Table'!$E1363='Master List'!$B$45,'Reported Performance Table'!$E1363='Master List'!$B$46,'Reported Performance Table'!$E1363='Master List'!$B$47,'Reported Performance Table'!$E1363='Master List'!$B$49,'Reported Performance Table'!$E1363='Master List'!$B$51,'Reported Performance Table'!$E1363='Master List'!$B$115,'Reported Performance Table'!$E1363='Master List'!$B$118,'Reported Performance Table'!$E1363='Master List'!$B$142)),"LUNA_Dimming","Dimming_Capability_and_Range"))</f>
        <v/>
      </c>
      <c r="M1363" s="100" t="e">
        <f>'Reported Performance Table'!#REF!</f>
        <v>#REF!</v>
      </c>
      <c r="N1363" s="100" t="e">
        <f>'Reported Performance Table'!#REF!</f>
        <v>#REF!</v>
      </c>
      <c r="O1363" s="100" t="e">
        <f>'Reported Performance Table'!#REF!</f>
        <v>#REF!</v>
      </c>
      <c r="P1363" t="str">
        <f t="shared" si="43"/>
        <v>No</v>
      </c>
    </row>
    <row r="1364" spans="1:16" x14ac:dyDescent="0.25">
      <c r="A1364" s="54">
        <v>1371</v>
      </c>
      <c r="B1364" s="55"/>
      <c r="D1364" s="21" t="e">
        <f>VLOOKUP('Reported Performance Table'!D1364,'Master List'!$B$22:$C$41,2,FALSE)</f>
        <v>#N/A</v>
      </c>
      <c r="E1364" t="e">
        <f>VLOOKUP('Reported Performance Table'!E1364,'Master List'!$B$45:$C$143,2,FALSE)</f>
        <v>#N/A</v>
      </c>
      <c r="F1364" t="e">
        <f>VLOOKUP('Reported Performance Table'!D1364,'Master List'!$B$22:$D$42,3,FALSE)</f>
        <v>#N/A</v>
      </c>
      <c r="G1364" s="92" t="e">
        <f>VLOOKUP('Reported Performance Table'!C1364,'Master List'!$B$11:$D$19,3,FALSE)</f>
        <v>#N/A</v>
      </c>
      <c r="H1364" t="e">
        <f t="shared" si="42"/>
        <v>#N/A</v>
      </c>
      <c r="I1364" t="e">
        <f>IF(VLOOKUP('Reported Performance Table'!E1364,'Master List'!$B$45:$D$143,3,FALSE)="","No",VLOOKUP('Reported Performance Table'!E1364,'Master List'!$B$45:$D$143,3,FALSE))</f>
        <v>#N/A</v>
      </c>
      <c r="J1364" s="164" t="str">
        <f>IF('Reported Performance Table'!E1364="","",
  IF('Reported Performance Table'!F1364="Yes",
   IF('Reported Performance Table'!G1364="Premium","Premium_LUNA_CCT","LUNA_CCT"),
   IF('Reported Performance Table'!C1364="Outdoor Luminaires",
    IF(OR('Reported Performance Table'!E1364="Fuel Pump Canopy Luminaires",'Reported Performance Table'!E1364="Sports Lighting"),
     IF('Reported Performance Table'!G1364="Premium","Premium_Sports_and_Fuel_Pump_CCT", "Sports_and_Fuel_Pump_CCT"),
     IF('Reported Performance Table'!G1364="Premium","Premium_Outdoor_CCT","Outdoor_CCT")),
    IF('Reported Performance Table'!G1364="Premium","Premium_CCT","Reported_CCT"))))</f>
        <v/>
      </c>
      <c r="K1364" t="str">
        <f>IF('Reported Performance Table'!E1364="","",IF(J1364="LUNA_CCT",VLOOKUP('Reported Performance Table'!E1364,'Master List'!$B$45:$E$143,4,FALSE),"Reported_BUG"))</f>
        <v/>
      </c>
      <c r="L1364" t="str">
        <f>IF('Reported Performance Table'!E1364="","",IF(AND('Reported Performance Table'!$F1364="Yes",OR('Reported Performance Table'!$E1364='Master List'!$B$45,'Reported Performance Table'!$E1364='Master List'!$B$46,'Reported Performance Table'!$E1364='Master List'!$B$47,'Reported Performance Table'!$E1364='Master List'!$B$49,'Reported Performance Table'!$E1364='Master List'!$B$51,'Reported Performance Table'!$E1364='Master List'!$B$115,'Reported Performance Table'!$E1364='Master List'!$B$118,'Reported Performance Table'!$E1364='Master List'!$B$142)),"LUNA_Dimming","Dimming_Capability_and_Range"))</f>
        <v/>
      </c>
      <c r="M1364" s="100" t="e">
        <f>'Reported Performance Table'!#REF!</f>
        <v>#REF!</v>
      </c>
      <c r="N1364" s="100" t="e">
        <f>'Reported Performance Table'!#REF!</f>
        <v>#REF!</v>
      </c>
      <c r="O1364" s="100" t="e">
        <f>'Reported Performance Table'!#REF!</f>
        <v>#REF!</v>
      </c>
      <c r="P1364" t="str">
        <f t="shared" si="43"/>
        <v>No</v>
      </c>
    </row>
    <row r="1365" spans="1:16" x14ac:dyDescent="0.25">
      <c r="A1365" s="54">
        <v>1372</v>
      </c>
      <c r="B1365" s="55"/>
      <c r="D1365" s="21" t="e">
        <f>VLOOKUP('Reported Performance Table'!D1365,'Master List'!$B$22:$C$41,2,FALSE)</f>
        <v>#N/A</v>
      </c>
      <c r="E1365" t="e">
        <f>VLOOKUP('Reported Performance Table'!E1365,'Master List'!$B$45:$C$143,2,FALSE)</f>
        <v>#N/A</v>
      </c>
      <c r="F1365" t="e">
        <f>VLOOKUP('Reported Performance Table'!D1365,'Master List'!$B$22:$D$42,3,FALSE)</f>
        <v>#N/A</v>
      </c>
      <c r="G1365" s="92" t="e">
        <f>VLOOKUP('Reported Performance Table'!C1365,'Master List'!$B$11:$D$19,3,FALSE)</f>
        <v>#N/A</v>
      </c>
      <c r="H1365" t="e">
        <f t="shared" si="42"/>
        <v>#N/A</v>
      </c>
      <c r="I1365" t="e">
        <f>IF(VLOOKUP('Reported Performance Table'!E1365,'Master List'!$B$45:$D$143,3,FALSE)="","No",VLOOKUP('Reported Performance Table'!E1365,'Master List'!$B$45:$D$143,3,FALSE))</f>
        <v>#N/A</v>
      </c>
      <c r="J1365" s="164" t="str">
        <f>IF('Reported Performance Table'!E1365="","",
  IF('Reported Performance Table'!F1365="Yes",
   IF('Reported Performance Table'!G1365="Premium","Premium_LUNA_CCT","LUNA_CCT"),
   IF('Reported Performance Table'!C1365="Outdoor Luminaires",
    IF(OR('Reported Performance Table'!E1365="Fuel Pump Canopy Luminaires",'Reported Performance Table'!E1365="Sports Lighting"),
     IF('Reported Performance Table'!G1365="Premium","Premium_Sports_and_Fuel_Pump_CCT", "Sports_and_Fuel_Pump_CCT"),
     IF('Reported Performance Table'!G1365="Premium","Premium_Outdoor_CCT","Outdoor_CCT")),
    IF('Reported Performance Table'!G1365="Premium","Premium_CCT","Reported_CCT"))))</f>
        <v/>
      </c>
      <c r="K1365" t="str">
        <f>IF('Reported Performance Table'!E1365="","",IF(J1365="LUNA_CCT",VLOOKUP('Reported Performance Table'!E1365,'Master List'!$B$45:$E$143,4,FALSE),"Reported_BUG"))</f>
        <v/>
      </c>
      <c r="L1365" t="str">
        <f>IF('Reported Performance Table'!E1365="","",IF(AND('Reported Performance Table'!$F1365="Yes",OR('Reported Performance Table'!$E1365='Master List'!$B$45,'Reported Performance Table'!$E1365='Master List'!$B$46,'Reported Performance Table'!$E1365='Master List'!$B$47,'Reported Performance Table'!$E1365='Master List'!$B$49,'Reported Performance Table'!$E1365='Master List'!$B$51,'Reported Performance Table'!$E1365='Master List'!$B$115,'Reported Performance Table'!$E1365='Master List'!$B$118,'Reported Performance Table'!$E1365='Master List'!$B$142)),"LUNA_Dimming","Dimming_Capability_and_Range"))</f>
        <v/>
      </c>
      <c r="M1365" s="100" t="e">
        <f>'Reported Performance Table'!#REF!</f>
        <v>#REF!</v>
      </c>
      <c r="N1365" s="100" t="e">
        <f>'Reported Performance Table'!#REF!</f>
        <v>#REF!</v>
      </c>
      <c r="O1365" s="100" t="e">
        <f>'Reported Performance Table'!#REF!</f>
        <v>#REF!</v>
      </c>
      <c r="P1365" t="str">
        <f t="shared" si="43"/>
        <v>No</v>
      </c>
    </row>
    <row r="1366" spans="1:16" x14ac:dyDescent="0.25">
      <c r="A1366" s="54">
        <v>1373</v>
      </c>
      <c r="B1366" s="55"/>
      <c r="D1366" s="21" t="e">
        <f>VLOOKUP('Reported Performance Table'!D1366,'Master List'!$B$22:$C$41,2,FALSE)</f>
        <v>#N/A</v>
      </c>
      <c r="E1366" t="e">
        <f>VLOOKUP('Reported Performance Table'!E1366,'Master List'!$B$45:$C$143,2,FALSE)</f>
        <v>#N/A</v>
      </c>
      <c r="F1366" t="e">
        <f>VLOOKUP('Reported Performance Table'!D1366,'Master List'!$B$22:$D$42,3,FALSE)</f>
        <v>#N/A</v>
      </c>
      <c r="G1366" s="92" t="e">
        <f>VLOOKUP('Reported Performance Table'!C1366,'Master List'!$B$11:$D$19,3,FALSE)</f>
        <v>#N/A</v>
      </c>
      <c r="H1366" t="e">
        <f t="shared" si="42"/>
        <v>#N/A</v>
      </c>
      <c r="I1366" t="e">
        <f>IF(VLOOKUP('Reported Performance Table'!E1366,'Master List'!$B$45:$D$143,3,FALSE)="","No",VLOOKUP('Reported Performance Table'!E1366,'Master List'!$B$45:$D$143,3,FALSE))</f>
        <v>#N/A</v>
      </c>
      <c r="J1366" s="164" t="str">
        <f>IF('Reported Performance Table'!E1366="","",
  IF('Reported Performance Table'!F1366="Yes",
   IF('Reported Performance Table'!G1366="Premium","Premium_LUNA_CCT","LUNA_CCT"),
   IF('Reported Performance Table'!C1366="Outdoor Luminaires",
    IF(OR('Reported Performance Table'!E1366="Fuel Pump Canopy Luminaires",'Reported Performance Table'!E1366="Sports Lighting"),
     IF('Reported Performance Table'!G1366="Premium","Premium_Sports_and_Fuel_Pump_CCT", "Sports_and_Fuel_Pump_CCT"),
     IF('Reported Performance Table'!G1366="Premium","Premium_Outdoor_CCT","Outdoor_CCT")),
    IF('Reported Performance Table'!G1366="Premium","Premium_CCT","Reported_CCT"))))</f>
        <v/>
      </c>
      <c r="K1366" t="str">
        <f>IF('Reported Performance Table'!E1366="","",IF(J1366="LUNA_CCT",VLOOKUP('Reported Performance Table'!E1366,'Master List'!$B$45:$E$143,4,FALSE),"Reported_BUG"))</f>
        <v/>
      </c>
      <c r="L1366" t="str">
        <f>IF('Reported Performance Table'!E1366="","",IF(AND('Reported Performance Table'!$F1366="Yes",OR('Reported Performance Table'!$E1366='Master List'!$B$45,'Reported Performance Table'!$E1366='Master List'!$B$46,'Reported Performance Table'!$E1366='Master List'!$B$47,'Reported Performance Table'!$E1366='Master List'!$B$49,'Reported Performance Table'!$E1366='Master List'!$B$51,'Reported Performance Table'!$E1366='Master List'!$B$115,'Reported Performance Table'!$E1366='Master List'!$B$118,'Reported Performance Table'!$E1366='Master List'!$B$142)),"LUNA_Dimming","Dimming_Capability_and_Range"))</f>
        <v/>
      </c>
      <c r="M1366" s="100" t="e">
        <f>'Reported Performance Table'!#REF!</f>
        <v>#REF!</v>
      </c>
      <c r="N1366" s="100" t="e">
        <f>'Reported Performance Table'!#REF!</f>
        <v>#REF!</v>
      </c>
      <c r="O1366" s="100" t="e">
        <f>'Reported Performance Table'!#REF!</f>
        <v>#REF!</v>
      </c>
      <c r="P1366" t="str">
        <f t="shared" si="43"/>
        <v>No</v>
      </c>
    </row>
    <row r="1367" spans="1:16" x14ac:dyDescent="0.25">
      <c r="A1367" s="54">
        <v>1374</v>
      </c>
      <c r="B1367" s="55"/>
      <c r="D1367" s="21" t="e">
        <f>VLOOKUP('Reported Performance Table'!D1367,'Master List'!$B$22:$C$41,2,FALSE)</f>
        <v>#N/A</v>
      </c>
      <c r="E1367" t="e">
        <f>VLOOKUP('Reported Performance Table'!E1367,'Master List'!$B$45:$C$143,2,FALSE)</f>
        <v>#N/A</v>
      </c>
      <c r="F1367" t="e">
        <f>VLOOKUP('Reported Performance Table'!D1367,'Master List'!$B$22:$D$42,3,FALSE)</f>
        <v>#N/A</v>
      </c>
      <c r="G1367" s="92" t="e">
        <f>VLOOKUP('Reported Performance Table'!C1367,'Master List'!$B$11:$D$19,3,FALSE)</f>
        <v>#N/A</v>
      </c>
      <c r="H1367" t="e">
        <f t="shared" si="42"/>
        <v>#N/A</v>
      </c>
      <c r="I1367" t="e">
        <f>IF(VLOOKUP('Reported Performance Table'!E1367,'Master List'!$B$45:$D$143,3,FALSE)="","No",VLOOKUP('Reported Performance Table'!E1367,'Master List'!$B$45:$D$143,3,FALSE))</f>
        <v>#N/A</v>
      </c>
      <c r="J1367" s="164" t="str">
        <f>IF('Reported Performance Table'!E1367="","",
  IF('Reported Performance Table'!F1367="Yes",
   IF('Reported Performance Table'!G1367="Premium","Premium_LUNA_CCT","LUNA_CCT"),
   IF('Reported Performance Table'!C1367="Outdoor Luminaires",
    IF(OR('Reported Performance Table'!E1367="Fuel Pump Canopy Luminaires",'Reported Performance Table'!E1367="Sports Lighting"),
     IF('Reported Performance Table'!G1367="Premium","Premium_Sports_and_Fuel_Pump_CCT", "Sports_and_Fuel_Pump_CCT"),
     IF('Reported Performance Table'!G1367="Premium","Premium_Outdoor_CCT","Outdoor_CCT")),
    IF('Reported Performance Table'!G1367="Premium","Premium_CCT","Reported_CCT"))))</f>
        <v/>
      </c>
      <c r="K1367" t="str">
        <f>IF('Reported Performance Table'!E1367="","",IF(J1367="LUNA_CCT",VLOOKUP('Reported Performance Table'!E1367,'Master List'!$B$45:$E$143,4,FALSE),"Reported_BUG"))</f>
        <v/>
      </c>
      <c r="L1367" t="str">
        <f>IF('Reported Performance Table'!E1367="","",IF(AND('Reported Performance Table'!$F1367="Yes",OR('Reported Performance Table'!$E1367='Master List'!$B$45,'Reported Performance Table'!$E1367='Master List'!$B$46,'Reported Performance Table'!$E1367='Master List'!$B$47,'Reported Performance Table'!$E1367='Master List'!$B$49,'Reported Performance Table'!$E1367='Master List'!$B$51,'Reported Performance Table'!$E1367='Master List'!$B$115,'Reported Performance Table'!$E1367='Master List'!$B$118,'Reported Performance Table'!$E1367='Master List'!$B$142)),"LUNA_Dimming","Dimming_Capability_and_Range"))</f>
        <v/>
      </c>
      <c r="M1367" s="100" t="e">
        <f>'Reported Performance Table'!#REF!</f>
        <v>#REF!</v>
      </c>
      <c r="N1367" s="100" t="e">
        <f>'Reported Performance Table'!#REF!</f>
        <v>#REF!</v>
      </c>
      <c r="O1367" s="100" t="e">
        <f>'Reported Performance Table'!#REF!</f>
        <v>#REF!</v>
      </c>
      <c r="P1367" t="str">
        <f t="shared" si="43"/>
        <v>No</v>
      </c>
    </row>
    <row r="1368" spans="1:16" x14ac:dyDescent="0.25">
      <c r="A1368" s="54">
        <v>1375</v>
      </c>
      <c r="B1368" s="55"/>
      <c r="D1368" s="21" t="e">
        <f>VLOOKUP('Reported Performance Table'!D1368,'Master List'!$B$22:$C$41,2,FALSE)</f>
        <v>#N/A</v>
      </c>
      <c r="E1368" t="e">
        <f>VLOOKUP('Reported Performance Table'!E1368,'Master List'!$B$45:$C$143,2,FALSE)</f>
        <v>#N/A</v>
      </c>
      <c r="F1368" t="e">
        <f>VLOOKUP('Reported Performance Table'!D1368,'Master List'!$B$22:$D$42,3,FALSE)</f>
        <v>#N/A</v>
      </c>
      <c r="G1368" s="92" t="e">
        <f>VLOOKUP('Reported Performance Table'!C1368,'Master List'!$B$11:$D$19,3,FALSE)</f>
        <v>#N/A</v>
      </c>
      <c r="H1368" t="e">
        <f t="shared" si="42"/>
        <v>#N/A</v>
      </c>
      <c r="I1368" t="e">
        <f>IF(VLOOKUP('Reported Performance Table'!E1368,'Master List'!$B$45:$D$143,3,FALSE)="","No",VLOOKUP('Reported Performance Table'!E1368,'Master List'!$B$45:$D$143,3,FALSE))</f>
        <v>#N/A</v>
      </c>
      <c r="J1368" s="164" t="str">
        <f>IF('Reported Performance Table'!E1368="","",
  IF('Reported Performance Table'!F1368="Yes",
   IF('Reported Performance Table'!G1368="Premium","Premium_LUNA_CCT","LUNA_CCT"),
   IF('Reported Performance Table'!C1368="Outdoor Luminaires",
    IF(OR('Reported Performance Table'!E1368="Fuel Pump Canopy Luminaires",'Reported Performance Table'!E1368="Sports Lighting"),
     IF('Reported Performance Table'!G1368="Premium","Premium_Sports_and_Fuel_Pump_CCT", "Sports_and_Fuel_Pump_CCT"),
     IF('Reported Performance Table'!G1368="Premium","Premium_Outdoor_CCT","Outdoor_CCT")),
    IF('Reported Performance Table'!G1368="Premium","Premium_CCT","Reported_CCT"))))</f>
        <v/>
      </c>
      <c r="K1368" t="str">
        <f>IF('Reported Performance Table'!E1368="","",IF(J1368="LUNA_CCT",VLOOKUP('Reported Performance Table'!E1368,'Master List'!$B$45:$E$143,4,FALSE),"Reported_BUG"))</f>
        <v/>
      </c>
      <c r="L1368" t="str">
        <f>IF('Reported Performance Table'!E1368="","",IF(AND('Reported Performance Table'!$F1368="Yes",OR('Reported Performance Table'!$E1368='Master List'!$B$45,'Reported Performance Table'!$E1368='Master List'!$B$46,'Reported Performance Table'!$E1368='Master List'!$B$47,'Reported Performance Table'!$E1368='Master List'!$B$49,'Reported Performance Table'!$E1368='Master List'!$B$51,'Reported Performance Table'!$E1368='Master List'!$B$115,'Reported Performance Table'!$E1368='Master List'!$B$118,'Reported Performance Table'!$E1368='Master List'!$B$142)),"LUNA_Dimming","Dimming_Capability_and_Range"))</f>
        <v/>
      </c>
      <c r="M1368" s="100" t="e">
        <f>'Reported Performance Table'!#REF!</f>
        <v>#REF!</v>
      </c>
      <c r="N1368" s="100" t="e">
        <f>'Reported Performance Table'!#REF!</f>
        <v>#REF!</v>
      </c>
      <c r="O1368" s="100" t="e">
        <f>'Reported Performance Table'!#REF!</f>
        <v>#REF!</v>
      </c>
      <c r="P1368" t="str">
        <f t="shared" si="43"/>
        <v>No</v>
      </c>
    </row>
    <row r="1369" spans="1:16" x14ac:dyDescent="0.25">
      <c r="A1369" s="54">
        <v>1376</v>
      </c>
      <c r="B1369" s="55"/>
      <c r="D1369" s="21" t="e">
        <f>VLOOKUP('Reported Performance Table'!D1369,'Master List'!$B$22:$C$41,2,FALSE)</f>
        <v>#N/A</v>
      </c>
      <c r="E1369" t="e">
        <f>VLOOKUP('Reported Performance Table'!E1369,'Master List'!$B$45:$C$143,2,FALSE)</f>
        <v>#N/A</v>
      </c>
      <c r="F1369" t="e">
        <f>VLOOKUP('Reported Performance Table'!D1369,'Master List'!$B$22:$D$42,3,FALSE)</f>
        <v>#N/A</v>
      </c>
      <c r="G1369" s="92" t="e">
        <f>VLOOKUP('Reported Performance Table'!C1369,'Master List'!$B$11:$D$19,3,FALSE)</f>
        <v>#N/A</v>
      </c>
      <c r="H1369" t="e">
        <f t="shared" si="42"/>
        <v>#N/A</v>
      </c>
      <c r="I1369" t="e">
        <f>IF(VLOOKUP('Reported Performance Table'!E1369,'Master List'!$B$45:$D$143,3,FALSE)="","No",VLOOKUP('Reported Performance Table'!E1369,'Master List'!$B$45:$D$143,3,FALSE))</f>
        <v>#N/A</v>
      </c>
      <c r="J1369" s="164" t="str">
        <f>IF('Reported Performance Table'!E1369="","",
  IF('Reported Performance Table'!F1369="Yes",
   IF('Reported Performance Table'!G1369="Premium","Premium_LUNA_CCT","LUNA_CCT"),
   IF('Reported Performance Table'!C1369="Outdoor Luminaires",
    IF(OR('Reported Performance Table'!E1369="Fuel Pump Canopy Luminaires",'Reported Performance Table'!E1369="Sports Lighting"),
     IF('Reported Performance Table'!G1369="Premium","Premium_Sports_and_Fuel_Pump_CCT", "Sports_and_Fuel_Pump_CCT"),
     IF('Reported Performance Table'!G1369="Premium","Premium_Outdoor_CCT","Outdoor_CCT")),
    IF('Reported Performance Table'!G1369="Premium","Premium_CCT","Reported_CCT"))))</f>
        <v/>
      </c>
      <c r="K1369" t="str">
        <f>IF('Reported Performance Table'!E1369="","",IF(J1369="LUNA_CCT",VLOOKUP('Reported Performance Table'!E1369,'Master List'!$B$45:$E$143,4,FALSE),"Reported_BUG"))</f>
        <v/>
      </c>
      <c r="L1369" t="str">
        <f>IF('Reported Performance Table'!E1369="","",IF(AND('Reported Performance Table'!$F1369="Yes",OR('Reported Performance Table'!$E1369='Master List'!$B$45,'Reported Performance Table'!$E1369='Master List'!$B$46,'Reported Performance Table'!$E1369='Master List'!$B$47,'Reported Performance Table'!$E1369='Master List'!$B$49,'Reported Performance Table'!$E1369='Master List'!$B$51,'Reported Performance Table'!$E1369='Master List'!$B$115,'Reported Performance Table'!$E1369='Master List'!$B$118,'Reported Performance Table'!$E1369='Master List'!$B$142)),"LUNA_Dimming","Dimming_Capability_and_Range"))</f>
        <v/>
      </c>
      <c r="M1369" s="100" t="e">
        <f>'Reported Performance Table'!#REF!</f>
        <v>#REF!</v>
      </c>
      <c r="N1369" s="100" t="e">
        <f>'Reported Performance Table'!#REF!</f>
        <v>#REF!</v>
      </c>
      <c r="O1369" s="100" t="e">
        <f>'Reported Performance Table'!#REF!</f>
        <v>#REF!</v>
      </c>
      <c r="P1369" t="str">
        <f t="shared" si="43"/>
        <v>No</v>
      </c>
    </row>
    <row r="1370" spans="1:16" x14ac:dyDescent="0.25">
      <c r="A1370" s="54">
        <v>1377</v>
      </c>
      <c r="B1370" s="55"/>
      <c r="D1370" s="21" t="e">
        <f>VLOOKUP('Reported Performance Table'!D1370,'Master List'!$B$22:$C$41,2,FALSE)</f>
        <v>#N/A</v>
      </c>
      <c r="E1370" t="e">
        <f>VLOOKUP('Reported Performance Table'!E1370,'Master List'!$B$45:$C$143,2,FALSE)</f>
        <v>#N/A</v>
      </c>
      <c r="F1370" t="e">
        <f>VLOOKUP('Reported Performance Table'!D1370,'Master List'!$B$22:$D$42,3,FALSE)</f>
        <v>#N/A</v>
      </c>
      <c r="G1370" s="92" t="e">
        <f>VLOOKUP('Reported Performance Table'!C1370,'Master List'!$B$11:$D$19,3,FALSE)</f>
        <v>#N/A</v>
      </c>
      <c r="H1370" t="e">
        <f t="shared" si="42"/>
        <v>#N/A</v>
      </c>
      <c r="I1370" t="e">
        <f>IF(VLOOKUP('Reported Performance Table'!E1370,'Master List'!$B$45:$D$143,3,FALSE)="","No",VLOOKUP('Reported Performance Table'!E1370,'Master List'!$B$45:$D$143,3,FALSE))</f>
        <v>#N/A</v>
      </c>
      <c r="J1370" s="164" t="str">
        <f>IF('Reported Performance Table'!E1370="","",
  IF('Reported Performance Table'!F1370="Yes",
   IF('Reported Performance Table'!G1370="Premium","Premium_LUNA_CCT","LUNA_CCT"),
   IF('Reported Performance Table'!C1370="Outdoor Luminaires",
    IF(OR('Reported Performance Table'!E1370="Fuel Pump Canopy Luminaires",'Reported Performance Table'!E1370="Sports Lighting"),
     IF('Reported Performance Table'!G1370="Premium","Premium_Sports_and_Fuel_Pump_CCT", "Sports_and_Fuel_Pump_CCT"),
     IF('Reported Performance Table'!G1370="Premium","Premium_Outdoor_CCT","Outdoor_CCT")),
    IF('Reported Performance Table'!G1370="Premium","Premium_CCT","Reported_CCT"))))</f>
        <v/>
      </c>
      <c r="K1370" t="str">
        <f>IF('Reported Performance Table'!E1370="","",IF(J1370="LUNA_CCT",VLOOKUP('Reported Performance Table'!E1370,'Master List'!$B$45:$E$143,4,FALSE),"Reported_BUG"))</f>
        <v/>
      </c>
      <c r="L1370" t="str">
        <f>IF('Reported Performance Table'!E1370="","",IF(AND('Reported Performance Table'!$F1370="Yes",OR('Reported Performance Table'!$E1370='Master List'!$B$45,'Reported Performance Table'!$E1370='Master List'!$B$46,'Reported Performance Table'!$E1370='Master List'!$B$47,'Reported Performance Table'!$E1370='Master List'!$B$49,'Reported Performance Table'!$E1370='Master List'!$B$51,'Reported Performance Table'!$E1370='Master List'!$B$115,'Reported Performance Table'!$E1370='Master List'!$B$118,'Reported Performance Table'!$E1370='Master List'!$B$142)),"LUNA_Dimming","Dimming_Capability_and_Range"))</f>
        <v/>
      </c>
      <c r="M1370" s="100" t="e">
        <f>'Reported Performance Table'!#REF!</f>
        <v>#REF!</v>
      </c>
      <c r="N1370" s="100" t="e">
        <f>'Reported Performance Table'!#REF!</f>
        <v>#REF!</v>
      </c>
      <c r="O1370" s="100" t="e">
        <f>'Reported Performance Table'!#REF!</f>
        <v>#REF!</v>
      </c>
      <c r="P1370" t="str">
        <f t="shared" si="43"/>
        <v>No</v>
      </c>
    </row>
    <row r="1371" spans="1:16" x14ac:dyDescent="0.25">
      <c r="A1371" s="54">
        <v>1378</v>
      </c>
      <c r="B1371" s="55"/>
      <c r="D1371" s="21" t="e">
        <f>VLOOKUP('Reported Performance Table'!D1371,'Master List'!$B$22:$C$41,2,FALSE)</f>
        <v>#N/A</v>
      </c>
      <c r="E1371" t="e">
        <f>VLOOKUP('Reported Performance Table'!E1371,'Master List'!$B$45:$C$143,2,FALSE)</f>
        <v>#N/A</v>
      </c>
      <c r="F1371" t="e">
        <f>VLOOKUP('Reported Performance Table'!D1371,'Master List'!$B$22:$D$42,3,FALSE)</f>
        <v>#N/A</v>
      </c>
      <c r="G1371" s="92" t="e">
        <f>VLOOKUP('Reported Performance Table'!C1371,'Master List'!$B$11:$D$19,3,FALSE)</f>
        <v>#N/A</v>
      </c>
      <c r="H1371" t="e">
        <f t="shared" si="42"/>
        <v>#N/A</v>
      </c>
      <c r="I1371" t="e">
        <f>IF(VLOOKUP('Reported Performance Table'!E1371,'Master List'!$B$45:$D$143,3,FALSE)="","No",VLOOKUP('Reported Performance Table'!E1371,'Master List'!$B$45:$D$143,3,FALSE))</f>
        <v>#N/A</v>
      </c>
      <c r="J1371" s="164" t="str">
        <f>IF('Reported Performance Table'!E1371="","",
  IF('Reported Performance Table'!F1371="Yes",
   IF('Reported Performance Table'!G1371="Premium","Premium_LUNA_CCT","LUNA_CCT"),
   IF('Reported Performance Table'!C1371="Outdoor Luminaires",
    IF(OR('Reported Performance Table'!E1371="Fuel Pump Canopy Luminaires",'Reported Performance Table'!E1371="Sports Lighting"),
     IF('Reported Performance Table'!G1371="Premium","Premium_Sports_and_Fuel_Pump_CCT", "Sports_and_Fuel_Pump_CCT"),
     IF('Reported Performance Table'!G1371="Premium","Premium_Outdoor_CCT","Outdoor_CCT")),
    IF('Reported Performance Table'!G1371="Premium","Premium_CCT","Reported_CCT"))))</f>
        <v/>
      </c>
      <c r="K1371" t="str">
        <f>IF('Reported Performance Table'!E1371="","",IF(J1371="LUNA_CCT",VLOOKUP('Reported Performance Table'!E1371,'Master List'!$B$45:$E$143,4,FALSE),"Reported_BUG"))</f>
        <v/>
      </c>
      <c r="L1371" t="str">
        <f>IF('Reported Performance Table'!E1371="","",IF(AND('Reported Performance Table'!$F1371="Yes",OR('Reported Performance Table'!$E1371='Master List'!$B$45,'Reported Performance Table'!$E1371='Master List'!$B$46,'Reported Performance Table'!$E1371='Master List'!$B$47,'Reported Performance Table'!$E1371='Master List'!$B$49,'Reported Performance Table'!$E1371='Master List'!$B$51,'Reported Performance Table'!$E1371='Master List'!$B$115,'Reported Performance Table'!$E1371='Master List'!$B$118,'Reported Performance Table'!$E1371='Master List'!$B$142)),"LUNA_Dimming","Dimming_Capability_and_Range"))</f>
        <v/>
      </c>
      <c r="M1371" s="100" t="e">
        <f>'Reported Performance Table'!#REF!</f>
        <v>#REF!</v>
      </c>
      <c r="N1371" s="100" t="e">
        <f>'Reported Performance Table'!#REF!</f>
        <v>#REF!</v>
      </c>
      <c r="O1371" s="100" t="e">
        <f>'Reported Performance Table'!#REF!</f>
        <v>#REF!</v>
      </c>
      <c r="P1371" t="str">
        <f t="shared" si="43"/>
        <v>No</v>
      </c>
    </row>
    <row r="1372" spans="1:16" x14ac:dyDescent="0.25">
      <c r="A1372" s="54">
        <v>1379</v>
      </c>
      <c r="B1372" s="55"/>
      <c r="D1372" s="21" t="e">
        <f>VLOOKUP('Reported Performance Table'!D1372,'Master List'!$B$22:$C$41,2,FALSE)</f>
        <v>#N/A</v>
      </c>
      <c r="E1372" t="e">
        <f>VLOOKUP('Reported Performance Table'!E1372,'Master List'!$B$45:$C$143,2,FALSE)</f>
        <v>#N/A</v>
      </c>
      <c r="F1372" t="e">
        <f>VLOOKUP('Reported Performance Table'!D1372,'Master List'!$B$22:$D$42,3,FALSE)</f>
        <v>#N/A</v>
      </c>
      <c r="G1372" s="92" t="e">
        <f>VLOOKUP('Reported Performance Table'!C1372,'Master List'!$B$11:$D$19,3,FALSE)</f>
        <v>#N/A</v>
      </c>
      <c r="H1372" t="e">
        <f t="shared" si="42"/>
        <v>#N/A</v>
      </c>
      <c r="I1372" t="e">
        <f>IF(VLOOKUP('Reported Performance Table'!E1372,'Master List'!$B$45:$D$143,3,FALSE)="","No",VLOOKUP('Reported Performance Table'!E1372,'Master List'!$B$45:$D$143,3,FALSE))</f>
        <v>#N/A</v>
      </c>
      <c r="J1372" s="164" t="str">
        <f>IF('Reported Performance Table'!E1372="","",
  IF('Reported Performance Table'!F1372="Yes",
   IF('Reported Performance Table'!G1372="Premium","Premium_LUNA_CCT","LUNA_CCT"),
   IF('Reported Performance Table'!C1372="Outdoor Luminaires",
    IF(OR('Reported Performance Table'!E1372="Fuel Pump Canopy Luminaires",'Reported Performance Table'!E1372="Sports Lighting"),
     IF('Reported Performance Table'!G1372="Premium","Premium_Sports_and_Fuel_Pump_CCT", "Sports_and_Fuel_Pump_CCT"),
     IF('Reported Performance Table'!G1372="Premium","Premium_Outdoor_CCT","Outdoor_CCT")),
    IF('Reported Performance Table'!G1372="Premium","Premium_CCT","Reported_CCT"))))</f>
        <v/>
      </c>
      <c r="K1372" t="str">
        <f>IF('Reported Performance Table'!E1372="","",IF(J1372="LUNA_CCT",VLOOKUP('Reported Performance Table'!E1372,'Master List'!$B$45:$E$143,4,FALSE),"Reported_BUG"))</f>
        <v/>
      </c>
      <c r="L1372" t="str">
        <f>IF('Reported Performance Table'!E1372="","",IF(AND('Reported Performance Table'!$F1372="Yes",OR('Reported Performance Table'!$E1372='Master List'!$B$45,'Reported Performance Table'!$E1372='Master List'!$B$46,'Reported Performance Table'!$E1372='Master List'!$B$47,'Reported Performance Table'!$E1372='Master List'!$B$49,'Reported Performance Table'!$E1372='Master List'!$B$51,'Reported Performance Table'!$E1372='Master List'!$B$115,'Reported Performance Table'!$E1372='Master List'!$B$118,'Reported Performance Table'!$E1372='Master List'!$B$142)),"LUNA_Dimming","Dimming_Capability_and_Range"))</f>
        <v/>
      </c>
      <c r="M1372" s="100" t="e">
        <f>'Reported Performance Table'!#REF!</f>
        <v>#REF!</v>
      </c>
      <c r="N1372" s="100" t="e">
        <f>'Reported Performance Table'!#REF!</f>
        <v>#REF!</v>
      </c>
      <c r="O1372" s="100" t="e">
        <f>'Reported Performance Table'!#REF!</f>
        <v>#REF!</v>
      </c>
      <c r="P1372" t="str">
        <f t="shared" si="43"/>
        <v>No</v>
      </c>
    </row>
    <row r="1373" spans="1:16" x14ac:dyDescent="0.25">
      <c r="A1373" s="54">
        <v>1380</v>
      </c>
      <c r="B1373" s="55"/>
      <c r="D1373" s="21" t="e">
        <f>VLOOKUP('Reported Performance Table'!D1373,'Master List'!$B$22:$C$41,2,FALSE)</f>
        <v>#N/A</v>
      </c>
      <c r="E1373" t="e">
        <f>VLOOKUP('Reported Performance Table'!E1373,'Master List'!$B$45:$C$143,2,FALSE)</f>
        <v>#N/A</v>
      </c>
      <c r="F1373" t="e">
        <f>VLOOKUP('Reported Performance Table'!D1373,'Master List'!$B$22:$D$42,3,FALSE)</f>
        <v>#N/A</v>
      </c>
      <c r="G1373" s="92" t="e">
        <f>VLOOKUP('Reported Performance Table'!C1373,'Master List'!$B$11:$D$19,3,FALSE)</f>
        <v>#N/A</v>
      </c>
      <c r="H1373" t="e">
        <f t="shared" si="42"/>
        <v>#N/A</v>
      </c>
      <c r="I1373" t="e">
        <f>IF(VLOOKUP('Reported Performance Table'!E1373,'Master List'!$B$45:$D$143,3,FALSE)="","No",VLOOKUP('Reported Performance Table'!E1373,'Master List'!$B$45:$D$143,3,FALSE))</f>
        <v>#N/A</v>
      </c>
      <c r="J1373" s="164" t="str">
        <f>IF('Reported Performance Table'!E1373="","",
  IF('Reported Performance Table'!F1373="Yes",
   IF('Reported Performance Table'!G1373="Premium","Premium_LUNA_CCT","LUNA_CCT"),
   IF('Reported Performance Table'!C1373="Outdoor Luminaires",
    IF(OR('Reported Performance Table'!E1373="Fuel Pump Canopy Luminaires",'Reported Performance Table'!E1373="Sports Lighting"),
     IF('Reported Performance Table'!G1373="Premium","Premium_Sports_and_Fuel_Pump_CCT", "Sports_and_Fuel_Pump_CCT"),
     IF('Reported Performance Table'!G1373="Premium","Premium_Outdoor_CCT","Outdoor_CCT")),
    IF('Reported Performance Table'!G1373="Premium","Premium_CCT","Reported_CCT"))))</f>
        <v/>
      </c>
      <c r="K1373" t="str">
        <f>IF('Reported Performance Table'!E1373="","",IF(J1373="LUNA_CCT",VLOOKUP('Reported Performance Table'!E1373,'Master List'!$B$45:$E$143,4,FALSE),"Reported_BUG"))</f>
        <v/>
      </c>
      <c r="L1373" t="str">
        <f>IF('Reported Performance Table'!E1373="","",IF(AND('Reported Performance Table'!$F1373="Yes",OR('Reported Performance Table'!$E1373='Master List'!$B$45,'Reported Performance Table'!$E1373='Master List'!$B$46,'Reported Performance Table'!$E1373='Master List'!$B$47,'Reported Performance Table'!$E1373='Master List'!$B$49,'Reported Performance Table'!$E1373='Master List'!$B$51,'Reported Performance Table'!$E1373='Master List'!$B$115,'Reported Performance Table'!$E1373='Master List'!$B$118,'Reported Performance Table'!$E1373='Master List'!$B$142)),"LUNA_Dimming","Dimming_Capability_and_Range"))</f>
        <v/>
      </c>
      <c r="M1373" s="100" t="e">
        <f>'Reported Performance Table'!#REF!</f>
        <v>#REF!</v>
      </c>
      <c r="N1373" s="100" t="e">
        <f>'Reported Performance Table'!#REF!</f>
        <v>#REF!</v>
      </c>
      <c r="O1373" s="100" t="e">
        <f>'Reported Performance Table'!#REF!</f>
        <v>#REF!</v>
      </c>
      <c r="P1373" t="str">
        <f t="shared" si="43"/>
        <v>No</v>
      </c>
    </row>
    <row r="1374" spans="1:16" x14ac:dyDescent="0.25">
      <c r="A1374" s="54">
        <v>1381</v>
      </c>
      <c r="B1374" s="55"/>
      <c r="D1374" s="21" t="e">
        <f>VLOOKUP('Reported Performance Table'!D1374,'Master List'!$B$22:$C$41,2,FALSE)</f>
        <v>#N/A</v>
      </c>
      <c r="E1374" t="e">
        <f>VLOOKUP('Reported Performance Table'!E1374,'Master List'!$B$45:$C$143,2,FALSE)</f>
        <v>#N/A</v>
      </c>
      <c r="F1374" t="e">
        <f>VLOOKUP('Reported Performance Table'!D1374,'Master List'!$B$22:$D$42,3,FALSE)</f>
        <v>#N/A</v>
      </c>
      <c r="G1374" s="92" t="e">
        <f>VLOOKUP('Reported Performance Table'!C1374,'Master List'!$B$11:$D$19,3,FALSE)</f>
        <v>#N/A</v>
      </c>
      <c r="H1374" t="e">
        <f t="shared" si="42"/>
        <v>#N/A</v>
      </c>
      <c r="I1374" t="e">
        <f>IF(VLOOKUP('Reported Performance Table'!E1374,'Master List'!$B$45:$D$143,3,FALSE)="","No",VLOOKUP('Reported Performance Table'!E1374,'Master List'!$B$45:$D$143,3,FALSE))</f>
        <v>#N/A</v>
      </c>
      <c r="J1374" s="164" t="str">
        <f>IF('Reported Performance Table'!E1374="","",
  IF('Reported Performance Table'!F1374="Yes",
   IF('Reported Performance Table'!G1374="Premium","Premium_LUNA_CCT","LUNA_CCT"),
   IF('Reported Performance Table'!C1374="Outdoor Luminaires",
    IF(OR('Reported Performance Table'!E1374="Fuel Pump Canopy Luminaires",'Reported Performance Table'!E1374="Sports Lighting"),
     IF('Reported Performance Table'!G1374="Premium","Premium_Sports_and_Fuel_Pump_CCT", "Sports_and_Fuel_Pump_CCT"),
     IF('Reported Performance Table'!G1374="Premium","Premium_Outdoor_CCT","Outdoor_CCT")),
    IF('Reported Performance Table'!G1374="Premium","Premium_CCT","Reported_CCT"))))</f>
        <v/>
      </c>
      <c r="K1374" t="str">
        <f>IF('Reported Performance Table'!E1374="","",IF(J1374="LUNA_CCT",VLOOKUP('Reported Performance Table'!E1374,'Master List'!$B$45:$E$143,4,FALSE),"Reported_BUG"))</f>
        <v/>
      </c>
      <c r="L1374" t="str">
        <f>IF('Reported Performance Table'!E1374="","",IF(AND('Reported Performance Table'!$F1374="Yes",OR('Reported Performance Table'!$E1374='Master List'!$B$45,'Reported Performance Table'!$E1374='Master List'!$B$46,'Reported Performance Table'!$E1374='Master List'!$B$47,'Reported Performance Table'!$E1374='Master List'!$B$49,'Reported Performance Table'!$E1374='Master List'!$B$51,'Reported Performance Table'!$E1374='Master List'!$B$115,'Reported Performance Table'!$E1374='Master List'!$B$118,'Reported Performance Table'!$E1374='Master List'!$B$142)),"LUNA_Dimming","Dimming_Capability_and_Range"))</f>
        <v/>
      </c>
      <c r="M1374" s="100" t="e">
        <f>'Reported Performance Table'!#REF!</f>
        <v>#REF!</v>
      </c>
      <c r="N1374" s="100" t="e">
        <f>'Reported Performance Table'!#REF!</f>
        <v>#REF!</v>
      </c>
      <c r="O1374" s="100" t="e">
        <f>'Reported Performance Table'!#REF!</f>
        <v>#REF!</v>
      </c>
      <c r="P1374" t="str">
        <f t="shared" si="43"/>
        <v>No</v>
      </c>
    </row>
    <row r="1375" spans="1:16" x14ac:dyDescent="0.25">
      <c r="A1375" s="54">
        <v>1382</v>
      </c>
      <c r="B1375" s="55"/>
      <c r="D1375" s="21" t="e">
        <f>VLOOKUP('Reported Performance Table'!D1375,'Master List'!$B$22:$C$41,2,FALSE)</f>
        <v>#N/A</v>
      </c>
      <c r="E1375" t="e">
        <f>VLOOKUP('Reported Performance Table'!E1375,'Master List'!$B$45:$C$143,2,FALSE)</f>
        <v>#N/A</v>
      </c>
      <c r="F1375" t="e">
        <f>VLOOKUP('Reported Performance Table'!D1375,'Master List'!$B$22:$D$42,3,FALSE)</f>
        <v>#N/A</v>
      </c>
      <c r="G1375" s="92" t="e">
        <f>VLOOKUP('Reported Performance Table'!C1375,'Master List'!$B$11:$D$19,3,FALSE)</f>
        <v>#N/A</v>
      </c>
      <c r="H1375" t="e">
        <f t="shared" si="42"/>
        <v>#N/A</v>
      </c>
      <c r="I1375" t="e">
        <f>IF(VLOOKUP('Reported Performance Table'!E1375,'Master List'!$B$45:$D$143,3,FALSE)="","No",VLOOKUP('Reported Performance Table'!E1375,'Master List'!$B$45:$D$143,3,FALSE))</f>
        <v>#N/A</v>
      </c>
      <c r="J1375" s="164" t="str">
        <f>IF('Reported Performance Table'!E1375="","",
  IF('Reported Performance Table'!F1375="Yes",
   IF('Reported Performance Table'!G1375="Premium","Premium_LUNA_CCT","LUNA_CCT"),
   IF('Reported Performance Table'!C1375="Outdoor Luminaires",
    IF(OR('Reported Performance Table'!E1375="Fuel Pump Canopy Luminaires",'Reported Performance Table'!E1375="Sports Lighting"),
     IF('Reported Performance Table'!G1375="Premium","Premium_Sports_and_Fuel_Pump_CCT", "Sports_and_Fuel_Pump_CCT"),
     IF('Reported Performance Table'!G1375="Premium","Premium_Outdoor_CCT","Outdoor_CCT")),
    IF('Reported Performance Table'!G1375="Premium","Premium_CCT","Reported_CCT"))))</f>
        <v/>
      </c>
      <c r="K1375" t="str">
        <f>IF('Reported Performance Table'!E1375="","",IF(J1375="LUNA_CCT",VLOOKUP('Reported Performance Table'!E1375,'Master List'!$B$45:$E$143,4,FALSE),"Reported_BUG"))</f>
        <v/>
      </c>
      <c r="L1375" t="str">
        <f>IF('Reported Performance Table'!E1375="","",IF(AND('Reported Performance Table'!$F1375="Yes",OR('Reported Performance Table'!$E1375='Master List'!$B$45,'Reported Performance Table'!$E1375='Master List'!$B$46,'Reported Performance Table'!$E1375='Master List'!$B$47,'Reported Performance Table'!$E1375='Master List'!$B$49,'Reported Performance Table'!$E1375='Master List'!$B$51,'Reported Performance Table'!$E1375='Master List'!$B$115,'Reported Performance Table'!$E1375='Master List'!$B$118,'Reported Performance Table'!$E1375='Master List'!$B$142)),"LUNA_Dimming","Dimming_Capability_and_Range"))</f>
        <v/>
      </c>
      <c r="M1375" s="100" t="e">
        <f>'Reported Performance Table'!#REF!</f>
        <v>#REF!</v>
      </c>
      <c r="N1375" s="100" t="e">
        <f>'Reported Performance Table'!#REF!</f>
        <v>#REF!</v>
      </c>
      <c r="O1375" s="100" t="e">
        <f>'Reported Performance Table'!#REF!</f>
        <v>#REF!</v>
      </c>
      <c r="P1375" t="str">
        <f t="shared" si="43"/>
        <v>No</v>
      </c>
    </row>
    <row r="1376" spans="1:16" x14ac:dyDescent="0.25">
      <c r="A1376" s="54">
        <v>1383</v>
      </c>
      <c r="B1376" s="55"/>
      <c r="D1376" s="21" t="e">
        <f>VLOOKUP('Reported Performance Table'!D1376,'Master List'!$B$22:$C$41,2,FALSE)</f>
        <v>#N/A</v>
      </c>
      <c r="E1376" t="e">
        <f>VLOOKUP('Reported Performance Table'!E1376,'Master List'!$B$45:$C$143,2,FALSE)</f>
        <v>#N/A</v>
      </c>
      <c r="F1376" t="e">
        <f>VLOOKUP('Reported Performance Table'!D1376,'Master List'!$B$22:$D$42,3,FALSE)</f>
        <v>#N/A</v>
      </c>
      <c r="G1376" s="92" t="e">
        <f>VLOOKUP('Reported Performance Table'!C1376,'Master List'!$B$11:$D$19,3,FALSE)</f>
        <v>#N/A</v>
      </c>
      <c r="H1376" t="e">
        <f t="shared" si="42"/>
        <v>#N/A</v>
      </c>
      <c r="I1376" t="e">
        <f>IF(VLOOKUP('Reported Performance Table'!E1376,'Master List'!$B$45:$D$143,3,FALSE)="","No",VLOOKUP('Reported Performance Table'!E1376,'Master List'!$B$45:$D$143,3,FALSE))</f>
        <v>#N/A</v>
      </c>
      <c r="J1376" s="164" t="str">
        <f>IF('Reported Performance Table'!E1376="","",
  IF('Reported Performance Table'!F1376="Yes",
   IF('Reported Performance Table'!G1376="Premium","Premium_LUNA_CCT","LUNA_CCT"),
   IF('Reported Performance Table'!C1376="Outdoor Luminaires",
    IF(OR('Reported Performance Table'!E1376="Fuel Pump Canopy Luminaires",'Reported Performance Table'!E1376="Sports Lighting"),
     IF('Reported Performance Table'!G1376="Premium","Premium_Sports_and_Fuel_Pump_CCT", "Sports_and_Fuel_Pump_CCT"),
     IF('Reported Performance Table'!G1376="Premium","Premium_Outdoor_CCT","Outdoor_CCT")),
    IF('Reported Performance Table'!G1376="Premium","Premium_CCT","Reported_CCT"))))</f>
        <v/>
      </c>
      <c r="K1376" t="str">
        <f>IF('Reported Performance Table'!E1376="","",IF(J1376="LUNA_CCT",VLOOKUP('Reported Performance Table'!E1376,'Master List'!$B$45:$E$143,4,FALSE),"Reported_BUG"))</f>
        <v/>
      </c>
      <c r="L1376" t="str">
        <f>IF('Reported Performance Table'!E1376="","",IF(AND('Reported Performance Table'!$F1376="Yes",OR('Reported Performance Table'!$E1376='Master List'!$B$45,'Reported Performance Table'!$E1376='Master List'!$B$46,'Reported Performance Table'!$E1376='Master List'!$B$47,'Reported Performance Table'!$E1376='Master List'!$B$49,'Reported Performance Table'!$E1376='Master List'!$B$51,'Reported Performance Table'!$E1376='Master List'!$B$115,'Reported Performance Table'!$E1376='Master List'!$B$118,'Reported Performance Table'!$E1376='Master List'!$B$142)),"LUNA_Dimming","Dimming_Capability_and_Range"))</f>
        <v/>
      </c>
      <c r="M1376" s="100" t="e">
        <f>'Reported Performance Table'!#REF!</f>
        <v>#REF!</v>
      </c>
      <c r="N1376" s="100" t="e">
        <f>'Reported Performance Table'!#REF!</f>
        <v>#REF!</v>
      </c>
      <c r="O1376" s="100" t="e">
        <f>'Reported Performance Table'!#REF!</f>
        <v>#REF!</v>
      </c>
      <c r="P1376" t="str">
        <f t="shared" si="43"/>
        <v>No</v>
      </c>
    </row>
    <row r="1377" spans="1:16" x14ac:dyDescent="0.25">
      <c r="A1377" s="54">
        <v>1384</v>
      </c>
      <c r="B1377" s="55"/>
      <c r="D1377" s="21" t="e">
        <f>VLOOKUP('Reported Performance Table'!D1377,'Master List'!$B$22:$C$41,2,FALSE)</f>
        <v>#N/A</v>
      </c>
      <c r="E1377" t="e">
        <f>VLOOKUP('Reported Performance Table'!E1377,'Master List'!$B$45:$C$143,2,FALSE)</f>
        <v>#N/A</v>
      </c>
      <c r="F1377" t="e">
        <f>VLOOKUP('Reported Performance Table'!D1377,'Master List'!$B$22:$D$42,3,FALSE)</f>
        <v>#N/A</v>
      </c>
      <c r="G1377" s="92" t="e">
        <f>VLOOKUP('Reported Performance Table'!C1377,'Master List'!$B$11:$D$19,3,FALSE)</f>
        <v>#N/A</v>
      </c>
      <c r="H1377" t="e">
        <f t="shared" si="42"/>
        <v>#N/A</v>
      </c>
      <c r="I1377" t="e">
        <f>IF(VLOOKUP('Reported Performance Table'!E1377,'Master List'!$B$45:$D$143,3,FALSE)="","No",VLOOKUP('Reported Performance Table'!E1377,'Master List'!$B$45:$D$143,3,FALSE))</f>
        <v>#N/A</v>
      </c>
      <c r="J1377" s="164" t="str">
        <f>IF('Reported Performance Table'!E1377="","",
  IF('Reported Performance Table'!F1377="Yes",
   IF('Reported Performance Table'!G1377="Premium","Premium_LUNA_CCT","LUNA_CCT"),
   IF('Reported Performance Table'!C1377="Outdoor Luminaires",
    IF(OR('Reported Performance Table'!E1377="Fuel Pump Canopy Luminaires",'Reported Performance Table'!E1377="Sports Lighting"),
     IF('Reported Performance Table'!G1377="Premium","Premium_Sports_and_Fuel_Pump_CCT", "Sports_and_Fuel_Pump_CCT"),
     IF('Reported Performance Table'!G1377="Premium","Premium_Outdoor_CCT","Outdoor_CCT")),
    IF('Reported Performance Table'!G1377="Premium","Premium_CCT","Reported_CCT"))))</f>
        <v/>
      </c>
      <c r="K1377" t="str">
        <f>IF('Reported Performance Table'!E1377="","",IF(J1377="LUNA_CCT",VLOOKUP('Reported Performance Table'!E1377,'Master List'!$B$45:$E$143,4,FALSE),"Reported_BUG"))</f>
        <v/>
      </c>
      <c r="L1377" t="str">
        <f>IF('Reported Performance Table'!E1377="","",IF(AND('Reported Performance Table'!$F1377="Yes",OR('Reported Performance Table'!$E1377='Master List'!$B$45,'Reported Performance Table'!$E1377='Master List'!$B$46,'Reported Performance Table'!$E1377='Master List'!$B$47,'Reported Performance Table'!$E1377='Master List'!$B$49,'Reported Performance Table'!$E1377='Master List'!$B$51,'Reported Performance Table'!$E1377='Master List'!$B$115,'Reported Performance Table'!$E1377='Master List'!$B$118,'Reported Performance Table'!$E1377='Master List'!$B$142)),"LUNA_Dimming","Dimming_Capability_and_Range"))</f>
        <v/>
      </c>
      <c r="M1377" s="100" t="e">
        <f>'Reported Performance Table'!#REF!</f>
        <v>#REF!</v>
      </c>
      <c r="N1377" s="100" t="e">
        <f>'Reported Performance Table'!#REF!</f>
        <v>#REF!</v>
      </c>
      <c r="O1377" s="100" t="e">
        <f>'Reported Performance Table'!#REF!</f>
        <v>#REF!</v>
      </c>
      <c r="P1377" t="str">
        <f t="shared" si="43"/>
        <v>No</v>
      </c>
    </row>
    <row r="1378" spans="1:16" x14ac:dyDescent="0.25">
      <c r="A1378" s="54">
        <v>1385</v>
      </c>
      <c r="B1378" s="55"/>
      <c r="D1378" s="21" t="e">
        <f>VLOOKUP('Reported Performance Table'!D1378,'Master List'!$B$22:$C$41,2,FALSE)</f>
        <v>#N/A</v>
      </c>
      <c r="E1378" t="e">
        <f>VLOOKUP('Reported Performance Table'!E1378,'Master List'!$B$45:$C$143,2,FALSE)</f>
        <v>#N/A</v>
      </c>
      <c r="F1378" t="e">
        <f>VLOOKUP('Reported Performance Table'!D1378,'Master List'!$B$22:$D$42,3,FALSE)</f>
        <v>#N/A</v>
      </c>
      <c r="G1378" s="92" t="e">
        <f>VLOOKUP('Reported Performance Table'!C1378,'Master List'!$B$11:$D$19,3,FALSE)</f>
        <v>#N/A</v>
      </c>
      <c r="H1378" t="e">
        <f t="shared" si="42"/>
        <v>#N/A</v>
      </c>
      <c r="I1378" t="e">
        <f>IF(VLOOKUP('Reported Performance Table'!E1378,'Master List'!$B$45:$D$143,3,FALSE)="","No",VLOOKUP('Reported Performance Table'!E1378,'Master List'!$B$45:$D$143,3,FALSE))</f>
        <v>#N/A</v>
      </c>
      <c r="J1378" s="164" t="str">
        <f>IF('Reported Performance Table'!E1378="","",
  IF('Reported Performance Table'!F1378="Yes",
   IF('Reported Performance Table'!G1378="Premium","Premium_LUNA_CCT","LUNA_CCT"),
   IF('Reported Performance Table'!C1378="Outdoor Luminaires",
    IF(OR('Reported Performance Table'!E1378="Fuel Pump Canopy Luminaires",'Reported Performance Table'!E1378="Sports Lighting"),
     IF('Reported Performance Table'!G1378="Premium","Premium_Sports_and_Fuel_Pump_CCT", "Sports_and_Fuel_Pump_CCT"),
     IF('Reported Performance Table'!G1378="Premium","Premium_Outdoor_CCT","Outdoor_CCT")),
    IF('Reported Performance Table'!G1378="Premium","Premium_CCT","Reported_CCT"))))</f>
        <v/>
      </c>
      <c r="K1378" t="str">
        <f>IF('Reported Performance Table'!E1378="","",IF(J1378="LUNA_CCT",VLOOKUP('Reported Performance Table'!E1378,'Master List'!$B$45:$E$143,4,FALSE),"Reported_BUG"))</f>
        <v/>
      </c>
      <c r="L1378" t="str">
        <f>IF('Reported Performance Table'!E1378="","",IF(AND('Reported Performance Table'!$F1378="Yes",OR('Reported Performance Table'!$E1378='Master List'!$B$45,'Reported Performance Table'!$E1378='Master List'!$B$46,'Reported Performance Table'!$E1378='Master List'!$B$47,'Reported Performance Table'!$E1378='Master List'!$B$49,'Reported Performance Table'!$E1378='Master List'!$B$51,'Reported Performance Table'!$E1378='Master List'!$B$115,'Reported Performance Table'!$E1378='Master List'!$B$118,'Reported Performance Table'!$E1378='Master List'!$B$142)),"LUNA_Dimming","Dimming_Capability_and_Range"))</f>
        <v/>
      </c>
      <c r="M1378" s="100" t="e">
        <f>'Reported Performance Table'!#REF!</f>
        <v>#REF!</v>
      </c>
      <c r="N1378" s="100" t="e">
        <f>'Reported Performance Table'!#REF!</f>
        <v>#REF!</v>
      </c>
      <c r="O1378" s="100" t="e">
        <f>'Reported Performance Table'!#REF!</f>
        <v>#REF!</v>
      </c>
      <c r="P1378" t="str">
        <f t="shared" si="43"/>
        <v>No</v>
      </c>
    </row>
    <row r="1379" spans="1:16" x14ac:dyDescent="0.25">
      <c r="A1379" s="54">
        <v>1386</v>
      </c>
      <c r="B1379" s="55"/>
      <c r="D1379" s="21" t="e">
        <f>VLOOKUP('Reported Performance Table'!D1379,'Master List'!$B$22:$C$41,2,FALSE)</f>
        <v>#N/A</v>
      </c>
      <c r="E1379" t="e">
        <f>VLOOKUP('Reported Performance Table'!E1379,'Master List'!$B$45:$C$143,2,FALSE)</f>
        <v>#N/A</v>
      </c>
      <c r="F1379" t="e">
        <f>VLOOKUP('Reported Performance Table'!D1379,'Master List'!$B$22:$D$42,3,FALSE)</f>
        <v>#N/A</v>
      </c>
      <c r="G1379" s="92" t="e">
        <f>VLOOKUP('Reported Performance Table'!C1379,'Master List'!$B$11:$D$19,3,FALSE)</f>
        <v>#N/A</v>
      </c>
      <c r="H1379" t="e">
        <f t="shared" si="42"/>
        <v>#N/A</v>
      </c>
      <c r="I1379" t="e">
        <f>IF(VLOOKUP('Reported Performance Table'!E1379,'Master List'!$B$45:$D$143,3,FALSE)="","No",VLOOKUP('Reported Performance Table'!E1379,'Master List'!$B$45:$D$143,3,FALSE))</f>
        <v>#N/A</v>
      </c>
      <c r="J1379" s="164" t="str">
        <f>IF('Reported Performance Table'!E1379="","",
  IF('Reported Performance Table'!F1379="Yes",
   IF('Reported Performance Table'!G1379="Premium","Premium_LUNA_CCT","LUNA_CCT"),
   IF('Reported Performance Table'!C1379="Outdoor Luminaires",
    IF(OR('Reported Performance Table'!E1379="Fuel Pump Canopy Luminaires",'Reported Performance Table'!E1379="Sports Lighting"),
     IF('Reported Performance Table'!G1379="Premium","Premium_Sports_and_Fuel_Pump_CCT", "Sports_and_Fuel_Pump_CCT"),
     IF('Reported Performance Table'!G1379="Premium","Premium_Outdoor_CCT","Outdoor_CCT")),
    IF('Reported Performance Table'!G1379="Premium","Premium_CCT","Reported_CCT"))))</f>
        <v/>
      </c>
      <c r="K1379" t="str">
        <f>IF('Reported Performance Table'!E1379="","",IF(J1379="LUNA_CCT",VLOOKUP('Reported Performance Table'!E1379,'Master List'!$B$45:$E$143,4,FALSE),"Reported_BUG"))</f>
        <v/>
      </c>
      <c r="L1379" t="str">
        <f>IF('Reported Performance Table'!E1379="","",IF(AND('Reported Performance Table'!$F1379="Yes",OR('Reported Performance Table'!$E1379='Master List'!$B$45,'Reported Performance Table'!$E1379='Master List'!$B$46,'Reported Performance Table'!$E1379='Master List'!$B$47,'Reported Performance Table'!$E1379='Master List'!$B$49,'Reported Performance Table'!$E1379='Master List'!$B$51,'Reported Performance Table'!$E1379='Master List'!$B$115,'Reported Performance Table'!$E1379='Master List'!$B$118,'Reported Performance Table'!$E1379='Master List'!$B$142)),"LUNA_Dimming","Dimming_Capability_and_Range"))</f>
        <v/>
      </c>
      <c r="M1379" s="100" t="e">
        <f>'Reported Performance Table'!#REF!</f>
        <v>#REF!</v>
      </c>
      <c r="N1379" s="100" t="e">
        <f>'Reported Performance Table'!#REF!</f>
        <v>#REF!</v>
      </c>
      <c r="O1379" s="100" t="e">
        <f>'Reported Performance Table'!#REF!</f>
        <v>#REF!</v>
      </c>
      <c r="P1379" t="str">
        <f t="shared" si="43"/>
        <v>No</v>
      </c>
    </row>
    <row r="1380" spans="1:16" x14ac:dyDescent="0.25">
      <c r="A1380" s="54">
        <v>1387</v>
      </c>
      <c r="B1380" s="55"/>
      <c r="D1380" s="21" t="e">
        <f>VLOOKUP('Reported Performance Table'!D1380,'Master List'!$B$22:$C$41,2,FALSE)</f>
        <v>#N/A</v>
      </c>
      <c r="E1380" t="e">
        <f>VLOOKUP('Reported Performance Table'!E1380,'Master List'!$B$45:$C$143,2,FALSE)</f>
        <v>#N/A</v>
      </c>
      <c r="F1380" t="e">
        <f>VLOOKUP('Reported Performance Table'!D1380,'Master List'!$B$22:$D$42,3,FALSE)</f>
        <v>#N/A</v>
      </c>
      <c r="G1380" s="92" t="e">
        <f>VLOOKUP('Reported Performance Table'!C1380,'Master List'!$B$11:$D$19,3,FALSE)</f>
        <v>#N/A</v>
      </c>
      <c r="H1380" t="e">
        <f t="shared" si="42"/>
        <v>#N/A</v>
      </c>
      <c r="I1380" t="e">
        <f>IF(VLOOKUP('Reported Performance Table'!E1380,'Master List'!$B$45:$D$143,3,FALSE)="","No",VLOOKUP('Reported Performance Table'!E1380,'Master List'!$B$45:$D$143,3,FALSE))</f>
        <v>#N/A</v>
      </c>
      <c r="J1380" s="164" t="str">
        <f>IF('Reported Performance Table'!E1380="","",
  IF('Reported Performance Table'!F1380="Yes",
   IF('Reported Performance Table'!G1380="Premium","Premium_LUNA_CCT","LUNA_CCT"),
   IF('Reported Performance Table'!C1380="Outdoor Luminaires",
    IF(OR('Reported Performance Table'!E1380="Fuel Pump Canopy Luminaires",'Reported Performance Table'!E1380="Sports Lighting"),
     IF('Reported Performance Table'!G1380="Premium","Premium_Sports_and_Fuel_Pump_CCT", "Sports_and_Fuel_Pump_CCT"),
     IF('Reported Performance Table'!G1380="Premium","Premium_Outdoor_CCT","Outdoor_CCT")),
    IF('Reported Performance Table'!G1380="Premium","Premium_CCT","Reported_CCT"))))</f>
        <v/>
      </c>
      <c r="K1380" t="str">
        <f>IF('Reported Performance Table'!E1380="","",IF(J1380="LUNA_CCT",VLOOKUP('Reported Performance Table'!E1380,'Master List'!$B$45:$E$143,4,FALSE),"Reported_BUG"))</f>
        <v/>
      </c>
      <c r="L1380" t="str">
        <f>IF('Reported Performance Table'!E1380="","",IF(AND('Reported Performance Table'!$F1380="Yes",OR('Reported Performance Table'!$E1380='Master List'!$B$45,'Reported Performance Table'!$E1380='Master List'!$B$46,'Reported Performance Table'!$E1380='Master List'!$B$47,'Reported Performance Table'!$E1380='Master List'!$B$49,'Reported Performance Table'!$E1380='Master List'!$B$51,'Reported Performance Table'!$E1380='Master List'!$B$115,'Reported Performance Table'!$E1380='Master List'!$B$118,'Reported Performance Table'!$E1380='Master List'!$B$142)),"LUNA_Dimming","Dimming_Capability_and_Range"))</f>
        <v/>
      </c>
      <c r="M1380" s="100" t="e">
        <f>'Reported Performance Table'!#REF!</f>
        <v>#REF!</v>
      </c>
      <c r="N1380" s="100" t="e">
        <f>'Reported Performance Table'!#REF!</f>
        <v>#REF!</v>
      </c>
      <c r="O1380" s="100" t="e">
        <f>'Reported Performance Table'!#REF!</f>
        <v>#REF!</v>
      </c>
      <c r="P1380" t="str">
        <f t="shared" si="43"/>
        <v>No</v>
      </c>
    </row>
    <row r="1381" spans="1:16" x14ac:dyDescent="0.25">
      <c r="A1381" s="54">
        <v>1388</v>
      </c>
      <c r="B1381" s="55"/>
      <c r="D1381" s="21" t="e">
        <f>VLOOKUP('Reported Performance Table'!D1381,'Master List'!$B$22:$C$41,2,FALSE)</f>
        <v>#N/A</v>
      </c>
      <c r="E1381" t="e">
        <f>VLOOKUP('Reported Performance Table'!E1381,'Master List'!$B$45:$C$143,2,FALSE)</f>
        <v>#N/A</v>
      </c>
      <c r="F1381" t="e">
        <f>VLOOKUP('Reported Performance Table'!D1381,'Master List'!$B$22:$D$42,3,FALSE)</f>
        <v>#N/A</v>
      </c>
      <c r="G1381" s="92" t="e">
        <f>VLOOKUP('Reported Performance Table'!C1381,'Master List'!$B$11:$D$19,3,FALSE)</f>
        <v>#N/A</v>
      </c>
      <c r="H1381" t="e">
        <f t="shared" si="42"/>
        <v>#N/A</v>
      </c>
      <c r="I1381" t="e">
        <f>IF(VLOOKUP('Reported Performance Table'!E1381,'Master List'!$B$45:$D$143,3,FALSE)="","No",VLOOKUP('Reported Performance Table'!E1381,'Master List'!$B$45:$D$143,3,FALSE))</f>
        <v>#N/A</v>
      </c>
      <c r="J1381" s="164" t="str">
        <f>IF('Reported Performance Table'!E1381="","",
  IF('Reported Performance Table'!F1381="Yes",
   IF('Reported Performance Table'!G1381="Premium","Premium_LUNA_CCT","LUNA_CCT"),
   IF('Reported Performance Table'!C1381="Outdoor Luminaires",
    IF(OR('Reported Performance Table'!E1381="Fuel Pump Canopy Luminaires",'Reported Performance Table'!E1381="Sports Lighting"),
     IF('Reported Performance Table'!G1381="Premium","Premium_Sports_and_Fuel_Pump_CCT", "Sports_and_Fuel_Pump_CCT"),
     IF('Reported Performance Table'!G1381="Premium","Premium_Outdoor_CCT","Outdoor_CCT")),
    IF('Reported Performance Table'!G1381="Premium","Premium_CCT","Reported_CCT"))))</f>
        <v/>
      </c>
      <c r="K1381" t="str">
        <f>IF('Reported Performance Table'!E1381="","",IF(J1381="LUNA_CCT",VLOOKUP('Reported Performance Table'!E1381,'Master List'!$B$45:$E$143,4,FALSE),"Reported_BUG"))</f>
        <v/>
      </c>
      <c r="L1381" t="str">
        <f>IF('Reported Performance Table'!E1381="","",IF(AND('Reported Performance Table'!$F1381="Yes",OR('Reported Performance Table'!$E1381='Master List'!$B$45,'Reported Performance Table'!$E1381='Master List'!$B$46,'Reported Performance Table'!$E1381='Master List'!$B$47,'Reported Performance Table'!$E1381='Master List'!$B$49,'Reported Performance Table'!$E1381='Master List'!$B$51,'Reported Performance Table'!$E1381='Master List'!$B$115,'Reported Performance Table'!$E1381='Master List'!$B$118,'Reported Performance Table'!$E1381='Master List'!$B$142)),"LUNA_Dimming","Dimming_Capability_and_Range"))</f>
        <v/>
      </c>
      <c r="M1381" s="100" t="e">
        <f>'Reported Performance Table'!#REF!</f>
        <v>#REF!</v>
      </c>
      <c r="N1381" s="100" t="e">
        <f>'Reported Performance Table'!#REF!</f>
        <v>#REF!</v>
      </c>
      <c r="O1381" s="100" t="e">
        <f>'Reported Performance Table'!#REF!</f>
        <v>#REF!</v>
      </c>
      <c r="P1381" t="str">
        <f t="shared" si="43"/>
        <v>No</v>
      </c>
    </row>
    <row r="1382" spans="1:16" x14ac:dyDescent="0.25">
      <c r="A1382" s="54">
        <v>1389</v>
      </c>
      <c r="B1382" s="55"/>
      <c r="D1382" s="21" t="e">
        <f>VLOOKUP('Reported Performance Table'!D1382,'Master List'!$B$22:$C$41,2,FALSE)</f>
        <v>#N/A</v>
      </c>
      <c r="E1382" t="e">
        <f>VLOOKUP('Reported Performance Table'!E1382,'Master List'!$B$45:$C$143,2,FALSE)</f>
        <v>#N/A</v>
      </c>
      <c r="F1382" t="e">
        <f>VLOOKUP('Reported Performance Table'!D1382,'Master List'!$B$22:$D$42,3,FALSE)</f>
        <v>#N/A</v>
      </c>
      <c r="G1382" s="92" t="e">
        <f>VLOOKUP('Reported Performance Table'!C1382,'Master List'!$B$11:$D$19,3,FALSE)</f>
        <v>#N/A</v>
      </c>
      <c r="H1382" t="e">
        <f t="shared" si="42"/>
        <v>#N/A</v>
      </c>
      <c r="I1382" t="e">
        <f>IF(VLOOKUP('Reported Performance Table'!E1382,'Master List'!$B$45:$D$143,3,FALSE)="","No",VLOOKUP('Reported Performance Table'!E1382,'Master List'!$B$45:$D$143,3,FALSE))</f>
        <v>#N/A</v>
      </c>
      <c r="J1382" s="164" t="str">
        <f>IF('Reported Performance Table'!E1382="","",
  IF('Reported Performance Table'!F1382="Yes",
   IF('Reported Performance Table'!G1382="Premium","Premium_LUNA_CCT","LUNA_CCT"),
   IF('Reported Performance Table'!C1382="Outdoor Luminaires",
    IF(OR('Reported Performance Table'!E1382="Fuel Pump Canopy Luminaires",'Reported Performance Table'!E1382="Sports Lighting"),
     IF('Reported Performance Table'!G1382="Premium","Premium_Sports_and_Fuel_Pump_CCT", "Sports_and_Fuel_Pump_CCT"),
     IF('Reported Performance Table'!G1382="Premium","Premium_Outdoor_CCT","Outdoor_CCT")),
    IF('Reported Performance Table'!G1382="Premium","Premium_CCT","Reported_CCT"))))</f>
        <v/>
      </c>
      <c r="K1382" t="str">
        <f>IF('Reported Performance Table'!E1382="","",IF(J1382="LUNA_CCT",VLOOKUP('Reported Performance Table'!E1382,'Master List'!$B$45:$E$143,4,FALSE),"Reported_BUG"))</f>
        <v/>
      </c>
      <c r="L1382" t="str">
        <f>IF('Reported Performance Table'!E1382="","",IF(AND('Reported Performance Table'!$F1382="Yes",OR('Reported Performance Table'!$E1382='Master List'!$B$45,'Reported Performance Table'!$E1382='Master List'!$B$46,'Reported Performance Table'!$E1382='Master List'!$B$47,'Reported Performance Table'!$E1382='Master List'!$B$49,'Reported Performance Table'!$E1382='Master List'!$B$51,'Reported Performance Table'!$E1382='Master List'!$B$115,'Reported Performance Table'!$E1382='Master List'!$B$118,'Reported Performance Table'!$E1382='Master List'!$B$142)),"LUNA_Dimming","Dimming_Capability_and_Range"))</f>
        <v/>
      </c>
      <c r="M1382" s="100" t="e">
        <f>'Reported Performance Table'!#REF!</f>
        <v>#REF!</v>
      </c>
      <c r="N1382" s="100" t="e">
        <f>'Reported Performance Table'!#REF!</f>
        <v>#REF!</v>
      </c>
      <c r="O1382" s="100" t="e">
        <f>'Reported Performance Table'!#REF!</f>
        <v>#REF!</v>
      </c>
      <c r="P1382" t="str">
        <f t="shared" si="43"/>
        <v>No</v>
      </c>
    </row>
    <row r="1383" spans="1:16" x14ac:dyDescent="0.25">
      <c r="A1383" s="54">
        <v>1390</v>
      </c>
      <c r="B1383" s="55"/>
      <c r="D1383" s="21" t="e">
        <f>VLOOKUP('Reported Performance Table'!D1383,'Master List'!$B$22:$C$41,2,FALSE)</f>
        <v>#N/A</v>
      </c>
      <c r="E1383" t="e">
        <f>VLOOKUP('Reported Performance Table'!E1383,'Master List'!$B$45:$C$143,2,FALSE)</f>
        <v>#N/A</v>
      </c>
      <c r="F1383" t="e">
        <f>VLOOKUP('Reported Performance Table'!D1383,'Master List'!$B$22:$D$42,3,FALSE)</f>
        <v>#N/A</v>
      </c>
      <c r="G1383" s="92" t="e">
        <f>VLOOKUP('Reported Performance Table'!C1383,'Master List'!$B$11:$D$19,3,FALSE)</f>
        <v>#N/A</v>
      </c>
      <c r="H1383" t="e">
        <f t="shared" si="42"/>
        <v>#N/A</v>
      </c>
      <c r="I1383" t="e">
        <f>IF(VLOOKUP('Reported Performance Table'!E1383,'Master List'!$B$45:$D$143,3,FALSE)="","No",VLOOKUP('Reported Performance Table'!E1383,'Master List'!$B$45:$D$143,3,FALSE))</f>
        <v>#N/A</v>
      </c>
      <c r="J1383" s="164" t="str">
        <f>IF('Reported Performance Table'!E1383="","",
  IF('Reported Performance Table'!F1383="Yes",
   IF('Reported Performance Table'!G1383="Premium","Premium_LUNA_CCT","LUNA_CCT"),
   IF('Reported Performance Table'!C1383="Outdoor Luminaires",
    IF(OR('Reported Performance Table'!E1383="Fuel Pump Canopy Luminaires",'Reported Performance Table'!E1383="Sports Lighting"),
     IF('Reported Performance Table'!G1383="Premium","Premium_Sports_and_Fuel_Pump_CCT", "Sports_and_Fuel_Pump_CCT"),
     IF('Reported Performance Table'!G1383="Premium","Premium_Outdoor_CCT","Outdoor_CCT")),
    IF('Reported Performance Table'!G1383="Premium","Premium_CCT","Reported_CCT"))))</f>
        <v/>
      </c>
      <c r="K1383" t="str">
        <f>IF('Reported Performance Table'!E1383="","",IF(J1383="LUNA_CCT",VLOOKUP('Reported Performance Table'!E1383,'Master List'!$B$45:$E$143,4,FALSE),"Reported_BUG"))</f>
        <v/>
      </c>
      <c r="L1383" t="str">
        <f>IF('Reported Performance Table'!E1383="","",IF(AND('Reported Performance Table'!$F1383="Yes",OR('Reported Performance Table'!$E1383='Master List'!$B$45,'Reported Performance Table'!$E1383='Master List'!$B$46,'Reported Performance Table'!$E1383='Master List'!$B$47,'Reported Performance Table'!$E1383='Master List'!$B$49,'Reported Performance Table'!$E1383='Master List'!$B$51,'Reported Performance Table'!$E1383='Master List'!$B$115,'Reported Performance Table'!$E1383='Master List'!$B$118,'Reported Performance Table'!$E1383='Master List'!$B$142)),"LUNA_Dimming","Dimming_Capability_and_Range"))</f>
        <v/>
      </c>
      <c r="M1383" s="100" t="e">
        <f>'Reported Performance Table'!#REF!</f>
        <v>#REF!</v>
      </c>
      <c r="N1383" s="100" t="e">
        <f>'Reported Performance Table'!#REF!</f>
        <v>#REF!</v>
      </c>
      <c r="O1383" s="100" t="e">
        <f>'Reported Performance Table'!#REF!</f>
        <v>#REF!</v>
      </c>
      <c r="P1383" t="str">
        <f t="shared" si="43"/>
        <v>No</v>
      </c>
    </row>
    <row r="1384" spans="1:16" x14ac:dyDescent="0.25">
      <c r="A1384" s="54">
        <v>1391</v>
      </c>
      <c r="B1384" s="55"/>
      <c r="D1384" s="21" t="e">
        <f>VLOOKUP('Reported Performance Table'!D1384,'Master List'!$B$22:$C$41,2,FALSE)</f>
        <v>#N/A</v>
      </c>
      <c r="E1384" t="e">
        <f>VLOOKUP('Reported Performance Table'!E1384,'Master List'!$B$45:$C$143,2,FALSE)</f>
        <v>#N/A</v>
      </c>
      <c r="F1384" t="e">
        <f>VLOOKUP('Reported Performance Table'!D1384,'Master List'!$B$22:$D$42,3,FALSE)</f>
        <v>#N/A</v>
      </c>
      <c r="G1384" s="92" t="e">
        <f>VLOOKUP('Reported Performance Table'!C1384,'Master List'!$B$11:$D$19,3,FALSE)</f>
        <v>#N/A</v>
      </c>
      <c r="H1384" t="e">
        <f t="shared" si="42"/>
        <v>#N/A</v>
      </c>
      <c r="I1384" t="e">
        <f>IF(VLOOKUP('Reported Performance Table'!E1384,'Master List'!$B$45:$D$143,3,FALSE)="","No",VLOOKUP('Reported Performance Table'!E1384,'Master List'!$B$45:$D$143,3,FALSE))</f>
        <v>#N/A</v>
      </c>
      <c r="J1384" s="164" t="str">
        <f>IF('Reported Performance Table'!E1384="","",
  IF('Reported Performance Table'!F1384="Yes",
   IF('Reported Performance Table'!G1384="Premium","Premium_LUNA_CCT","LUNA_CCT"),
   IF('Reported Performance Table'!C1384="Outdoor Luminaires",
    IF(OR('Reported Performance Table'!E1384="Fuel Pump Canopy Luminaires",'Reported Performance Table'!E1384="Sports Lighting"),
     IF('Reported Performance Table'!G1384="Premium","Premium_Sports_and_Fuel_Pump_CCT", "Sports_and_Fuel_Pump_CCT"),
     IF('Reported Performance Table'!G1384="Premium","Premium_Outdoor_CCT","Outdoor_CCT")),
    IF('Reported Performance Table'!G1384="Premium","Premium_CCT","Reported_CCT"))))</f>
        <v/>
      </c>
      <c r="K1384" t="str">
        <f>IF('Reported Performance Table'!E1384="","",IF(J1384="LUNA_CCT",VLOOKUP('Reported Performance Table'!E1384,'Master List'!$B$45:$E$143,4,FALSE),"Reported_BUG"))</f>
        <v/>
      </c>
      <c r="L1384" t="str">
        <f>IF('Reported Performance Table'!E1384="","",IF(AND('Reported Performance Table'!$F1384="Yes",OR('Reported Performance Table'!$E1384='Master List'!$B$45,'Reported Performance Table'!$E1384='Master List'!$B$46,'Reported Performance Table'!$E1384='Master List'!$B$47,'Reported Performance Table'!$E1384='Master List'!$B$49,'Reported Performance Table'!$E1384='Master List'!$B$51,'Reported Performance Table'!$E1384='Master List'!$B$115,'Reported Performance Table'!$E1384='Master List'!$B$118,'Reported Performance Table'!$E1384='Master List'!$B$142)),"LUNA_Dimming","Dimming_Capability_and_Range"))</f>
        <v/>
      </c>
      <c r="M1384" s="100" t="e">
        <f>'Reported Performance Table'!#REF!</f>
        <v>#REF!</v>
      </c>
      <c r="N1384" s="100" t="e">
        <f>'Reported Performance Table'!#REF!</f>
        <v>#REF!</v>
      </c>
      <c r="O1384" s="100" t="e">
        <f>'Reported Performance Table'!#REF!</f>
        <v>#REF!</v>
      </c>
      <c r="P1384" t="str">
        <f t="shared" si="43"/>
        <v>No</v>
      </c>
    </row>
    <row r="1385" spans="1:16" x14ac:dyDescent="0.25">
      <c r="A1385" s="54">
        <v>1392</v>
      </c>
      <c r="B1385" s="55"/>
      <c r="D1385" s="21" t="e">
        <f>VLOOKUP('Reported Performance Table'!D1385,'Master List'!$B$22:$C$41,2,FALSE)</f>
        <v>#N/A</v>
      </c>
      <c r="E1385" t="e">
        <f>VLOOKUP('Reported Performance Table'!E1385,'Master List'!$B$45:$C$143,2,FALSE)</f>
        <v>#N/A</v>
      </c>
      <c r="F1385" t="e">
        <f>VLOOKUP('Reported Performance Table'!D1385,'Master List'!$B$22:$D$42,3,FALSE)</f>
        <v>#N/A</v>
      </c>
      <c r="G1385" s="92" t="e">
        <f>VLOOKUP('Reported Performance Table'!C1385,'Master List'!$B$11:$D$19,3,FALSE)</f>
        <v>#N/A</v>
      </c>
      <c r="H1385" t="e">
        <f t="shared" si="42"/>
        <v>#N/A</v>
      </c>
      <c r="I1385" t="e">
        <f>IF(VLOOKUP('Reported Performance Table'!E1385,'Master List'!$B$45:$D$143,3,FALSE)="","No",VLOOKUP('Reported Performance Table'!E1385,'Master List'!$B$45:$D$143,3,FALSE))</f>
        <v>#N/A</v>
      </c>
      <c r="J1385" s="164" t="str">
        <f>IF('Reported Performance Table'!E1385="","",
  IF('Reported Performance Table'!F1385="Yes",
   IF('Reported Performance Table'!G1385="Premium","Premium_LUNA_CCT","LUNA_CCT"),
   IF('Reported Performance Table'!C1385="Outdoor Luminaires",
    IF(OR('Reported Performance Table'!E1385="Fuel Pump Canopy Luminaires",'Reported Performance Table'!E1385="Sports Lighting"),
     IF('Reported Performance Table'!G1385="Premium","Premium_Sports_and_Fuel_Pump_CCT", "Sports_and_Fuel_Pump_CCT"),
     IF('Reported Performance Table'!G1385="Premium","Premium_Outdoor_CCT","Outdoor_CCT")),
    IF('Reported Performance Table'!G1385="Premium","Premium_CCT","Reported_CCT"))))</f>
        <v/>
      </c>
      <c r="K1385" t="str">
        <f>IF('Reported Performance Table'!E1385="","",IF(J1385="LUNA_CCT",VLOOKUP('Reported Performance Table'!E1385,'Master List'!$B$45:$E$143,4,FALSE),"Reported_BUG"))</f>
        <v/>
      </c>
      <c r="L1385" t="str">
        <f>IF('Reported Performance Table'!E1385="","",IF(AND('Reported Performance Table'!$F1385="Yes",OR('Reported Performance Table'!$E1385='Master List'!$B$45,'Reported Performance Table'!$E1385='Master List'!$B$46,'Reported Performance Table'!$E1385='Master List'!$B$47,'Reported Performance Table'!$E1385='Master List'!$B$49,'Reported Performance Table'!$E1385='Master List'!$B$51,'Reported Performance Table'!$E1385='Master List'!$B$115,'Reported Performance Table'!$E1385='Master List'!$B$118,'Reported Performance Table'!$E1385='Master List'!$B$142)),"LUNA_Dimming","Dimming_Capability_and_Range"))</f>
        <v/>
      </c>
      <c r="M1385" s="100" t="e">
        <f>'Reported Performance Table'!#REF!</f>
        <v>#REF!</v>
      </c>
      <c r="N1385" s="100" t="e">
        <f>'Reported Performance Table'!#REF!</f>
        <v>#REF!</v>
      </c>
      <c r="O1385" s="100" t="e">
        <f>'Reported Performance Table'!#REF!</f>
        <v>#REF!</v>
      </c>
      <c r="P1385" t="str">
        <f t="shared" si="43"/>
        <v>No</v>
      </c>
    </row>
    <row r="1386" spans="1:16" x14ac:dyDescent="0.25">
      <c r="A1386" s="54">
        <v>1393</v>
      </c>
      <c r="B1386" s="55"/>
      <c r="D1386" s="21" t="e">
        <f>VLOOKUP('Reported Performance Table'!D1386,'Master List'!$B$22:$C$41,2,FALSE)</f>
        <v>#N/A</v>
      </c>
      <c r="E1386" t="e">
        <f>VLOOKUP('Reported Performance Table'!E1386,'Master List'!$B$45:$C$143,2,FALSE)</f>
        <v>#N/A</v>
      </c>
      <c r="F1386" t="e">
        <f>VLOOKUP('Reported Performance Table'!D1386,'Master List'!$B$22:$D$42,3,FALSE)</f>
        <v>#N/A</v>
      </c>
      <c r="G1386" s="92" t="e">
        <f>VLOOKUP('Reported Performance Table'!C1386,'Master List'!$B$11:$D$19,3,FALSE)</f>
        <v>#N/A</v>
      </c>
      <c r="H1386" t="e">
        <f t="shared" si="42"/>
        <v>#N/A</v>
      </c>
      <c r="I1386" t="e">
        <f>IF(VLOOKUP('Reported Performance Table'!E1386,'Master List'!$B$45:$D$143,3,FALSE)="","No",VLOOKUP('Reported Performance Table'!E1386,'Master List'!$B$45:$D$143,3,FALSE))</f>
        <v>#N/A</v>
      </c>
      <c r="J1386" s="164" t="str">
        <f>IF('Reported Performance Table'!E1386="","",
  IF('Reported Performance Table'!F1386="Yes",
   IF('Reported Performance Table'!G1386="Premium","Premium_LUNA_CCT","LUNA_CCT"),
   IF('Reported Performance Table'!C1386="Outdoor Luminaires",
    IF(OR('Reported Performance Table'!E1386="Fuel Pump Canopy Luminaires",'Reported Performance Table'!E1386="Sports Lighting"),
     IF('Reported Performance Table'!G1386="Premium","Premium_Sports_and_Fuel_Pump_CCT", "Sports_and_Fuel_Pump_CCT"),
     IF('Reported Performance Table'!G1386="Premium","Premium_Outdoor_CCT","Outdoor_CCT")),
    IF('Reported Performance Table'!G1386="Premium","Premium_CCT","Reported_CCT"))))</f>
        <v/>
      </c>
      <c r="K1386" t="str">
        <f>IF('Reported Performance Table'!E1386="","",IF(J1386="LUNA_CCT",VLOOKUP('Reported Performance Table'!E1386,'Master List'!$B$45:$E$143,4,FALSE),"Reported_BUG"))</f>
        <v/>
      </c>
      <c r="L1386" t="str">
        <f>IF('Reported Performance Table'!E1386="","",IF(AND('Reported Performance Table'!$F1386="Yes",OR('Reported Performance Table'!$E1386='Master List'!$B$45,'Reported Performance Table'!$E1386='Master List'!$B$46,'Reported Performance Table'!$E1386='Master List'!$B$47,'Reported Performance Table'!$E1386='Master List'!$B$49,'Reported Performance Table'!$E1386='Master List'!$B$51,'Reported Performance Table'!$E1386='Master List'!$B$115,'Reported Performance Table'!$E1386='Master List'!$B$118,'Reported Performance Table'!$E1386='Master List'!$B$142)),"LUNA_Dimming","Dimming_Capability_and_Range"))</f>
        <v/>
      </c>
      <c r="M1386" s="100" t="e">
        <f>'Reported Performance Table'!#REF!</f>
        <v>#REF!</v>
      </c>
      <c r="N1386" s="100" t="e">
        <f>'Reported Performance Table'!#REF!</f>
        <v>#REF!</v>
      </c>
      <c r="O1386" s="100" t="e">
        <f>'Reported Performance Table'!#REF!</f>
        <v>#REF!</v>
      </c>
      <c r="P1386" t="str">
        <f t="shared" si="43"/>
        <v>No</v>
      </c>
    </row>
    <row r="1387" spans="1:16" x14ac:dyDescent="0.25">
      <c r="A1387" s="54">
        <v>1394</v>
      </c>
      <c r="B1387" s="55"/>
      <c r="D1387" s="21" t="e">
        <f>VLOOKUP('Reported Performance Table'!D1387,'Master List'!$B$22:$C$41,2,FALSE)</f>
        <v>#N/A</v>
      </c>
      <c r="E1387" t="e">
        <f>VLOOKUP('Reported Performance Table'!E1387,'Master List'!$B$45:$C$143,2,FALSE)</f>
        <v>#N/A</v>
      </c>
      <c r="F1387" t="e">
        <f>VLOOKUP('Reported Performance Table'!D1387,'Master List'!$B$22:$D$42,3,FALSE)</f>
        <v>#N/A</v>
      </c>
      <c r="G1387" s="92" t="e">
        <f>VLOOKUP('Reported Performance Table'!C1387,'Master List'!$B$11:$D$19,3,FALSE)</f>
        <v>#N/A</v>
      </c>
      <c r="H1387" t="e">
        <f t="shared" si="42"/>
        <v>#N/A</v>
      </c>
      <c r="I1387" t="e">
        <f>IF(VLOOKUP('Reported Performance Table'!E1387,'Master List'!$B$45:$D$143,3,FALSE)="","No",VLOOKUP('Reported Performance Table'!E1387,'Master List'!$B$45:$D$143,3,FALSE))</f>
        <v>#N/A</v>
      </c>
      <c r="J1387" s="164" t="str">
        <f>IF('Reported Performance Table'!E1387="","",
  IF('Reported Performance Table'!F1387="Yes",
   IF('Reported Performance Table'!G1387="Premium","Premium_LUNA_CCT","LUNA_CCT"),
   IF('Reported Performance Table'!C1387="Outdoor Luminaires",
    IF(OR('Reported Performance Table'!E1387="Fuel Pump Canopy Luminaires",'Reported Performance Table'!E1387="Sports Lighting"),
     IF('Reported Performance Table'!G1387="Premium","Premium_Sports_and_Fuel_Pump_CCT", "Sports_and_Fuel_Pump_CCT"),
     IF('Reported Performance Table'!G1387="Premium","Premium_Outdoor_CCT","Outdoor_CCT")),
    IF('Reported Performance Table'!G1387="Premium","Premium_CCT","Reported_CCT"))))</f>
        <v/>
      </c>
      <c r="K1387" t="str">
        <f>IF('Reported Performance Table'!E1387="","",IF(J1387="LUNA_CCT",VLOOKUP('Reported Performance Table'!E1387,'Master List'!$B$45:$E$143,4,FALSE),"Reported_BUG"))</f>
        <v/>
      </c>
      <c r="L1387" t="str">
        <f>IF('Reported Performance Table'!E1387="","",IF(AND('Reported Performance Table'!$F1387="Yes",OR('Reported Performance Table'!$E1387='Master List'!$B$45,'Reported Performance Table'!$E1387='Master List'!$B$46,'Reported Performance Table'!$E1387='Master List'!$B$47,'Reported Performance Table'!$E1387='Master List'!$B$49,'Reported Performance Table'!$E1387='Master List'!$B$51,'Reported Performance Table'!$E1387='Master List'!$B$115,'Reported Performance Table'!$E1387='Master List'!$B$118,'Reported Performance Table'!$E1387='Master List'!$B$142)),"LUNA_Dimming","Dimming_Capability_and_Range"))</f>
        <v/>
      </c>
      <c r="M1387" s="100" t="e">
        <f>'Reported Performance Table'!#REF!</f>
        <v>#REF!</v>
      </c>
      <c r="N1387" s="100" t="e">
        <f>'Reported Performance Table'!#REF!</f>
        <v>#REF!</v>
      </c>
      <c r="O1387" s="100" t="e">
        <f>'Reported Performance Table'!#REF!</f>
        <v>#REF!</v>
      </c>
      <c r="P1387" t="str">
        <f t="shared" si="43"/>
        <v>No</v>
      </c>
    </row>
    <row r="1388" spans="1:16" x14ac:dyDescent="0.25">
      <c r="A1388" s="54">
        <v>1395</v>
      </c>
      <c r="B1388" s="55"/>
      <c r="D1388" s="21" t="e">
        <f>VLOOKUP('Reported Performance Table'!D1388,'Master List'!$B$22:$C$41,2,FALSE)</f>
        <v>#N/A</v>
      </c>
      <c r="E1388" t="e">
        <f>VLOOKUP('Reported Performance Table'!E1388,'Master List'!$B$45:$C$143,2,FALSE)</f>
        <v>#N/A</v>
      </c>
      <c r="F1388" t="e">
        <f>VLOOKUP('Reported Performance Table'!D1388,'Master List'!$B$22:$D$42,3,FALSE)</f>
        <v>#N/A</v>
      </c>
      <c r="G1388" s="92" t="e">
        <f>VLOOKUP('Reported Performance Table'!C1388,'Master List'!$B$11:$D$19,3,FALSE)</f>
        <v>#N/A</v>
      </c>
      <c r="H1388" t="e">
        <f t="shared" si="42"/>
        <v>#N/A</v>
      </c>
      <c r="I1388" t="e">
        <f>IF(VLOOKUP('Reported Performance Table'!E1388,'Master List'!$B$45:$D$143,3,FALSE)="","No",VLOOKUP('Reported Performance Table'!E1388,'Master List'!$B$45:$D$143,3,FALSE))</f>
        <v>#N/A</v>
      </c>
      <c r="J1388" s="164" t="str">
        <f>IF('Reported Performance Table'!E1388="","",
  IF('Reported Performance Table'!F1388="Yes",
   IF('Reported Performance Table'!G1388="Premium","Premium_LUNA_CCT","LUNA_CCT"),
   IF('Reported Performance Table'!C1388="Outdoor Luminaires",
    IF(OR('Reported Performance Table'!E1388="Fuel Pump Canopy Luminaires",'Reported Performance Table'!E1388="Sports Lighting"),
     IF('Reported Performance Table'!G1388="Premium","Premium_Sports_and_Fuel_Pump_CCT", "Sports_and_Fuel_Pump_CCT"),
     IF('Reported Performance Table'!G1388="Premium","Premium_Outdoor_CCT","Outdoor_CCT")),
    IF('Reported Performance Table'!G1388="Premium","Premium_CCT","Reported_CCT"))))</f>
        <v/>
      </c>
      <c r="K1388" t="str">
        <f>IF('Reported Performance Table'!E1388="","",IF(J1388="LUNA_CCT",VLOOKUP('Reported Performance Table'!E1388,'Master List'!$B$45:$E$143,4,FALSE),"Reported_BUG"))</f>
        <v/>
      </c>
      <c r="L1388" t="str">
        <f>IF('Reported Performance Table'!E1388="","",IF(AND('Reported Performance Table'!$F1388="Yes",OR('Reported Performance Table'!$E1388='Master List'!$B$45,'Reported Performance Table'!$E1388='Master List'!$B$46,'Reported Performance Table'!$E1388='Master List'!$B$47,'Reported Performance Table'!$E1388='Master List'!$B$49,'Reported Performance Table'!$E1388='Master List'!$B$51,'Reported Performance Table'!$E1388='Master List'!$B$115,'Reported Performance Table'!$E1388='Master List'!$B$118,'Reported Performance Table'!$E1388='Master List'!$B$142)),"LUNA_Dimming","Dimming_Capability_and_Range"))</f>
        <v/>
      </c>
      <c r="M1388" s="100" t="e">
        <f>'Reported Performance Table'!#REF!</f>
        <v>#REF!</v>
      </c>
      <c r="N1388" s="100" t="e">
        <f>'Reported Performance Table'!#REF!</f>
        <v>#REF!</v>
      </c>
      <c r="O1388" s="100" t="e">
        <f>'Reported Performance Table'!#REF!</f>
        <v>#REF!</v>
      </c>
      <c r="P1388" t="str">
        <f t="shared" si="43"/>
        <v>No</v>
      </c>
    </row>
    <row r="1389" spans="1:16" x14ac:dyDescent="0.25">
      <c r="A1389" s="54">
        <v>1396</v>
      </c>
      <c r="B1389" s="55"/>
      <c r="D1389" s="21" t="e">
        <f>VLOOKUP('Reported Performance Table'!D1389,'Master List'!$B$22:$C$41,2,FALSE)</f>
        <v>#N/A</v>
      </c>
      <c r="E1389" t="e">
        <f>VLOOKUP('Reported Performance Table'!E1389,'Master List'!$B$45:$C$143,2,FALSE)</f>
        <v>#N/A</v>
      </c>
      <c r="F1389" t="e">
        <f>VLOOKUP('Reported Performance Table'!D1389,'Master List'!$B$22:$D$42,3,FALSE)</f>
        <v>#N/A</v>
      </c>
      <c r="G1389" s="92" t="e">
        <f>VLOOKUP('Reported Performance Table'!C1389,'Master List'!$B$11:$D$19,3,FALSE)</f>
        <v>#N/A</v>
      </c>
      <c r="H1389" t="e">
        <f t="shared" si="42"/>
        <v>#N/A</v>
      </c>
      <c r="I1389" t="e">
        <f>IF(VLOOKUP('Reported Performance Table'!E1389,'Master List'!$B$45:$D$143,3,FALSE)="","No",VLOOKUP('Reported Performance Table'!E1389,'Master List'!$B$45:$D$143,3,FALSE))</f>
        <v>#N/A</v>
      </c>
      <c r="J1389" s="164" t="str">
        <f>IF('Reported Performance Table'!E1389="","",
  IF('Reported Performance Table'!F1389="Yes",
   IF('Reported Performance Table'!G1389="Premium","Premium_LUNA_CCT","LUNA_CCT"),
   IF('Reported Performance Table'!C1389="Outdoor Luminaires",
    IF(OR('Reported Performance Table'!E1389="Fuel Pump Canopy Luminaires",'Reported Performance Table'!E1389="Sports Lighting"),
     IF('Reported Performance Table'!G1389="Premium","Premium_Sports_and_Fuel_Pump_CCT", "Sports_and_Fuel_Pump_CCT"),
     IF('Reported Performance Table'!G1389="Premium","Premium_Outdoor_CCT","Outdoor_CCT")),
    IF('Reported Performance Table'!G1389="Premium","Premium_CCT","Reported_CCT"))))</f>
        <v/>
      </c>
      <c r="K1389" t="str">
        <f>IF('Reported Performance Table'!E1389="","",IF(J1389="LUNA_CCT",VLOOKUP('Reported Performance Table'!E1389,'Master List'!$B$45:$E$143,4,FALSE),"Reported_BUG"))</f>
        <v/>
      </c>
      <c r="L1389" t="str">
        <f>IF('Reported Performance Table'!E1389="","",IF(AND('Reported Performance Table'!$F1389="Yes",OR('Reported Performance Table'!$E1389='Master List'!$B$45,'Reported Performance Table'!$E1389='Master List'!$B$46,'Reported Performance Table'!$E1389='Master List'!$B$47,'Reported Performance Table'!$E1389='Master List'!$B$49,'Reported Performance Table'!$E1389='Master List'!$B$51,'Reported Performance Table'!$E1389='Master List'!$B$115,'Reported Performance Table'!$E1389='Master List'!$B$118,'Reported Performance Table'!$E1389='Master List'!$B$142)),"LUNA_Dimming","Dimming_Capability_and_Range"))</f>
        <v/>
      </c>
      <c r="M1389" s="100" t="e">
        <f>'Reported Performance Table'!#REF!</f>
        <v>#REF!</v>
      </c>
      <c r="N1389" s="100" t="e">
        <f>'Reported Performance Table'!#REF!</f>
        <v>#REF!</v>
      </c>
      <c r="O1389" s="100" t="e">
        <f>'Reported Performance Table'!#REF!</f>
        <v>#REF!</v>
      </c>
      <c r="P1389" t="str">
        <f t="shared" si="43"/>
        <v>No</v>
      </c>
    </row>
    <row r="1390" spans="1:16" x14ac:dyDescent="0.25">
      <c r="A1390" s="54">
        <v>1397</v>
      </c>
      <c r="B1390" s="55"/>
      <c r="D1390" s="21" t="e">
        <f>VLOOKUP('Reported Performance Table'!D1390,'Master List'!$B$22:$C$41,2,FALSE)</f>
        <v>#N/A</v>
      </c>
      <c r="E1390" t="e">
        <f>VLOOKUP('Reported Performance Table'!E1390,'Master List'!$B$45:$C$143,2,FALSE)</f>
        <v>#N/A</v>
      </c>
      <c r="F1390" t="e">
        <f>VLOOKUP('Reported Performance Table'!D1390,'Master List'!$B$22:$D$42,3,FALSE)</f>
        <v>#N/A</v>
      </c>
      <c r="G1390" s="92" t="e">
        <f>VLOOKUP('Reported Performance Table'!C1390,'Master List'!$B$11:$D$19,3,FALSE)</f>
        <v>#N/A</v>
      </c>
      <c r="H1390" t="e">
        <f t="shared" si="42"/>
        <v>#N/A</v>
      </c>
      <c r="I1390" t="e">
        <f>IF(VLOOKUP('Reported Performance Table'!E1390,'Master List'!$B$45:$D$143,3,FALSE)="","No",VLOOKUP('Reported Performance Table'!E1390,'Master List'!$B$45:$D$143,3,FALSE))</f>
        <v>#N/A</v>
      </c>
      <c r="J1390" s="164" t="str">
        <f>IF('Reported Performance Table'!E1390="","",
  IF('Reported Performance Table'!F1390="Yes",
   IF('Reported Performance Table'!G1390="Premium","Premium_LUNA_CCT","LUNA_CCT"),
   IF('Reported Performance Table'!C1390="Outdoor Luminaires",
    IF(OR('Reported Performance Table'!E1390="Fuel Pump Canopy Luminaires",'Reported Performance Table'!E1390="Sports Lighting"),
     IF('Reported Performance Table'!G1390="Premium","Premium_Sports_and_Fuel_Pump_CCT", "Sports_and_Fuel_Pump_CCT"),
     IF('Reported Performance Table'!G1390="Premium","Premium_Outdoor_CCT","Outdoor_CCT")),
    IF('Reported Performance Table'!G1390="Premium","Premium_CCT","Reported_CCT"))))</f>
        <v/>
      </c>
      <c r="K1390" t="str">
        <f>IF('Reported Performance Table'!E1390="","",IF(J1390="LUNA_CCT",VLOOKUP('Reported Performance Table'!E1390,'Master List'!$B$45:$E$143,4,FALSE),"Reported_BUG"))</f>
        <v/>
      </c>
      <c r="L1390" t="str">
        <f>IF('Reported Performance Table'!E1390="","",IF(AND('Reported Performance Table'!$F1390="Yes",OR('Reported Performance Table'!$E1390='Master List'!$B$45,'Reported Performance Table'!$E1390='Master List'!$B$46,'Reported Performance Table'!$E1390='Master List'!$B$47,'Reported Performance Table'!$E1390='Master List'!$B$49,'Reported Performance Table'!$E1390='Master List'!$B$51,'Reported Performance Table'!$E1390='Master List'!$B$115,'Reported Performance Table'!$E1390='Master List'!$B$118,'Reported Performance Table'!$E1390='Master List'!$B$142)),"LUNA_Dimming","Dimming_Capability_and_Range"))</f>
        <v/>
      </c>
      <c r="M1390" s="100" t="e">
        <f>'Reported Performance Table'!#REF!</f>
        <v>#REF!</v>
      </c>
      <c r="N1390" s="100" t="e">
        <f>'Reported Performance Table'!#REF!</f>
        <v>#REF!</v>
      </c>
      <c r="O1390" s="100" t="e">
        <f>'Reported Performance Table'!#REF!</f>
        <v>#REF!</v>
      </c>
      <c r="P1390" t="str">
        <f t="shared" si="43"/>
        <v>No</v>
      </c>
    </row>
    <row r="1391" spans="1:16" x14ac:dyDescent="0.25">
      <c r="A1391" s="54">
        <v>1398</v>
      </c>
      <c r="B1391" s="55"/>
      <c r="D1391" s="21" t="e">
        <f>VLOOKUP('Reported Performance Table'!D1391,'Master List'!$B$22:$C$41,2,FALSE)</f>
        <v>#N/A</v>
      </c>
      <c r="E1391" t="e">
        <f>VLOOKUP('Reported Performance Table'!E1391,'Master List'!$B$45:$C$143,2,FALSE)</f>
        <v>#N/A</v>
      </c>
      <c r="F1391" t="e">
        <f>VLOOKUP('Reported Performance Table'!D1391,'Master List'!$B$22:$D$42,3,FALSE)</f>
        <v>#N/A</v>
      </c>
      <c r="G1391" s="92" t="e">
        <f>VLOOKUP('Reported Performance Table'!C1391,'Master List'!$B$11:$D$19,3,FALSE)</f>
        <v>#N/A</v>
      </c>
      <c r="H1391" t="e">
        <f t="shared" si="42"/>
        <v>#N/A</v>
      </c>
      <c r="I1391" t="e">
        <f>IF(VLOOKUP('Reported Performance Table'!E1391,'Master List'!$B$45:$D$143,3,FALSE)="","No",VLOOKUP('Reported Performance Table'!E1391,'Master List'!$B$45:$D$143,3,FALSE))</f>
        <v>#N/A</v>
      </c>
      <c r="J1391" s="164" t="str">
        <f>IF('Reported Performance Table'!E1391="","",
  IF('Reported Performance Table'!F1391="Yes",
   IF('Reported Performance Table'!G1391="Premium","Premium_LUNA_CCT","LUNA_CCT"),
   IF('Reported Performance Table'!C1391="Outdoor Luminaires",
    IF(OR('Reported Performance Table'!E1391="Fuel Pump Canopy Luminaires",'Reported Performance Table'!E1391="Sports Lighting"),
     IF('Reported Performance Table'!G1391="Premium","Premium_Sports_and_Fuel_Pump_CCT", "Sports_and_Fuel_Pump_CCT"),
     IF('Reported Performance Table'!G1391="Premium","Premium_Outdoor_CCT","Outdoor_CCT")),
    IF('Reported Performance Table'!G1391="Premium","Premium_CCT","Reported_CCT"))))</f>
        <v/>
      </c>
      <c r="K1391" t="str">
        <f>IF('Reported Performance Table'!E1391="","",IF(J1391="LUNA_CCT",VLOOKUP('Reported Performance Table'!E1391,'Master List'!$B$45:$E$143,4,FALSE),"Reported_BUG"))</f>
        <v/>
      </c>
      <c r="L1391" t="str">
        <f>IF('Reported Performance Table'!E1391="","",IF(AND('Reported Performance Table'!$F1391="Yes",OR('Reported Performance Table'!$E1391='Master List'!$B$45,'Reported Performance Table'!$E1391='Master List'!$B$46,'Reported Performance Table'!$E1391='Master List'!$B$47,'Reported Performance Table'!$E1391='Master List'!$B$49,'Reported Performance Table'!$E1391='Master List'!$B$51,'Reported Performance Table'!$E1391='Master List'!$B$115,'Reported Performance Table'!$E1391='Master List'!$B$118,'Reported Performance Table'!$E1391='Master List'!$B$142)),"LUNA_Dimming","Dimming_Capability_and_Range"))</f>
        <v/>
      </c>
      <c r="M1391" s="100" t="e">
        <f>'Reported Performance Table'!#REF!</f>
        <v>#REF!</v>
      </c>
      <c r="N1391" s="100" t="e">
        <f>'Reported Performance Table'!#REF!</f>
        <v>#REF!</v>
      </c>
      <c r="O1391" s="100" t="e">
        <f>'Reported Performance Table'!#REF!</f>
        <v>#REF!</v>
      </c>
      <c r="P1391" t="str">
        <f t="shared" si="43"/>
        <v>No</v>
      </c>
    </row>
    <row r="1392" spans="1:16" x14ac:dyDescent="0.25">
      <c r="A1392" s="54">
        <v>1399</v>
      </c>
      <c r="B1392" s="55"/>
      <c r="D1392" s="21" t="e">
        <f>VLOOKUP('Reported Performance Table'!D1392,'Master List'!$B$22:$C$41,2,FALSE)</f>
        <v>#N/A</v>
      </c>
      <c r="E1392" t="e">
        <f>VLOOKUP('Reported Performance Table'!E1392,'Master List'!$B$45:$C$143,2,FALSE)</f>
        <v>#N/A</v>
      </c>
      <c r="F1392" t="e">
        <f>VLOOKUP('Reported Performance Table'!D1392,'Master List'!$B$22:$D$42,3,FALSE)</f>
        <v>#N/A</v>
      </c>
      <c r="G1392" s="92" t="e">
        <f>VLOOKUP('Reported Performance Table'!C1392,'Master List'!$B$11:$D$19,3,FALSE)</f>
        <v>#N/A</v>
      </c>
      <c r="H1392" t="e">
        <f t="shared" si="42"/>
        <v>#N/A</v>
      </c>
      <c r="I1392" t="e">
        <f>IF(VLOOKUP('Reported Performance Table'!E1392,'Master List'!$B$45:$D$143,3,FALSE)="","No",VLOOKUP('Reported Performance Table'!E1392,'Master List'!$B$45:$D$143,3,FALSE))</f>
        <v>#N/A</v>
      </c>
      <c r="J1392" s="164" t="str">
        <f>IF('Reported Performance Table'!E1392="","",
  IF('Reported Performance Table'!F1392="Yes",
   IF('Reported Performance Table'!G1392="Premium","Premium_LUNA_CCT","LUNA_CCT"),
   IF('Reported Performance Table'!C1392="Outdoor Luminaires",
    IF(OR('Reported Performance Table'!E1392="Fuel Pump Canopy Luminaires",'Reported Performance Table'!E1392="Sports Lighting"),
     IF('Reported Performance Table'!G1392="Premium","Premium_Sports_and_Fuel_Pump_CCT", "Sports_and_Fuel_Pump_CCT"),
     IF('Reported Performance Table'!G1392="Premium","Premium_Outdoor_CCT","Outdoor_CCT")),
    IF('Reported Performance Table'!G1392="Premium","Premium_CCT","Reported_CCT"))))</f>
        <v/>
      </c>
      <c r="K1392" t="str">
        <f>IF('Reported Performance Table'!E1392="","",IF(J1392="LUNA_CCT",VLOOKUP('Reported Performance Table'!E1392,'Master List'!$B$45:$E$143,4,FALSE),"Reported_BUG"))</f>
        <v/>
      </c>
      <c r="L1392" t="str">
        <f>IF('Reported Performance Table'!E1392="","",IF(AND('Reported Performance Table'!$F1392="Yes",OR('Reported Performance Table'!$E1392='Master List'!$B$45,'Reported Performance Table'!$E1392='Master List'!$B$46,'Reported Performance Table'!$E1392='Master List'!$B$47,'Reported Performance Table'!$E1392='Master List'!$B$49,'Reported Performance Table'!$E1392='Master List'!$B$51,'Reported Performance Table'!$E1392='Master List'!$B$115,'Reported Performance Table'!$E1392='Master List'!$B$118,'Reported Performance Table'!$E1392='Master List'!$B$142)),"LUNA_Dimming","Dimming_Capability_and_Range"))</f>
        <v/>
      </c>
      <c r="M1392" s="100" t="e">
        <f>'Reported Performance Table'!#REF!</f>
        <v>#REF!</v>
      </c>
      <c r="N1392" s="100" t="e">
        <f>'Reported Performance Table'!#REF!</f>
        <v>#REF!</v>
      </c>
      <c r="O1392" s="100" t="e">
        <f>'Reported Performance Table'!#REF!</f>
        <v>#REF!</v>
      </c>
      <c r="P1392" t="str">
        <f t="shared" si="43"/>
        <v>No</v>
      </c>
    </row>
    <row r="1393" spans="1:16" x14ac:dyDescent="0.25">
      <c r="A1393" s="54">
        <v>1400</v>
      </c>
      <c r="B1393" s="55"/>
      <c r="D1393" s="21" t="e">
        <f>VLOOKUP('Reported Performance Table'!D1393,'Master List'!$B$22:$C$41,2,FALSE)</f>
        <v>#N/A</v>
      </c>
      <c r="E1393" t="e">
        <f>VLOOKUP('Reported Performance Table'!E1393,'Master List'!$B$45:$C$143,2,FALSE)</f>
        <v>#N/A</v>
      </c>
      <c r="F1393" t="e">
        <f>VLOOKUP('Reported Performance Table'!D1393,'Master List'!$B$22:$D$42,3,FALSE)</f>
        <v>#N/A</v>
      </c>
      <c r="G1393" s="92" t="e">
        <f>VLOOKUP('Reported Performance Table'!C1393,'Master List'!$B$11:$D$19,3,FALSE)</f>
        <v>#N/A</v>
      </c>
      <c r="H1393" t="e">
        <f t="shared" si="42"/>
        <v>#N/A</v>
      </c>
      <c r="I1393" t="e">
        <f>IF(VLOOKUP('Reported Performance Table'!E1393,'Master List'!$B$45:$D$143,3,FALSE)="","No",VLOOKUP('Reported Performance Table'!E1393,'Master List'!$B$45:$D$143,3,FALSE))</f>
        <v>#N/A</v>
      </c>
      <c r="J1393" s="164" t="str">
        <f>IF('Reported Performance Table'!E1393="","",
  IF('Reported Performance Table'!F1393="Yes",
   IF('Reported Performance Table'!G1393="Premium","Premium_LUNA_CCT","LUNA_CCT"),
   IF('Reported Performance Table'!C1393="Outdoor Luminaires",
    IF(OR('Reported Performance Table'!E1393="Fuel Pump Canopy Luminaires",'Reported Performance Table'!E1393="Sports Lighting"),
     IF('Reported Performance Table'!G1393="Premium","Premium_Sports_and_Fuel_Pump_CCT", "Sports_and_Fuel_Pump_CCT"),
     IF('Reported Performance Table'!G1393="Premium","Premium_Outdoor_CCT","Outdoor_CCT")),
    IF('Reported Performance Table'!G1393="Premium","Premium_CCT","Reported_CCT"))))</f>
        <v/>
      </c>
      <c r="K1393" t="str">
        <f>IF('Reported Performance Table'!E1393="","",IF(J1393="LUNA_CCT",VLOOKUP('Reported Performance Table'!E1393,'Master List'!$B$45:$E$143,4,FALSE),"Reported_BUG"))</f>
        <v/>
      </c>
      <c r="L1393" t="str">
        <f>IF('Reported Performance Table'!E1393="","",IF(AND('Reported Performance Table'!$F1393="Yes",OR('Reported Performance Table'!$E1393='Master List'!$B$45,'Reported Performance Table'!$E1393='Master List'!$B$46,'Reported Performance Table'!$E1393='Master List'!$B$47,'Reported Performance Table'!$E1393='Master List'!$B$49,'Reported Performance Table'!$E1393='Master List'!$B$51,'Reported Performance Table'!$E1393='Master List'!$B$115,'Reported Performance Table'!$E1393='Master List'!$B$118,'Reported Performance Table'!$E1393='Master List'!$B$142)),"LUNA_Dimming","Dimming_Capability_and_Range"))</f>
        <v/>
      </c>
      <c r="M1393" s="100" t="e">
        <f>'Reported Performance Table'!#REF!</f>
        <v>#REF!</v>
      </c>
      <c r="N1393" s="100" t="e">
        <f>'Reported Performance Table'!#REF!</f>
        <v>#REF!</v>
      </c>
      <c r="O1393" s="100" t="e">
        <f>'Reported Performance Table'!#REF!</f>
        <v>#REF!</v>
      </c>
      <c r="P1393" t="str">
        <f t="shared" si="43"/>
        <v>No</v>
      </c>
    </row>
    <row r="1394" spans="1:16" x14ac:dyDescent="0.25">
      <c r="A1394" s="54">
        <v>1401</v>
      </c>
      <c r="B1394" s="55"/>
      <c r="D1394" s="21" t="e">
        <f>VLOOKUP('Reported Performance Table'!D1394,'Master List'!$B$22:$C$41,2,FALSE)</f>
        <v>#N/A</v>
      </c>
      <c r="E1394" t="e">
        <f>VLOOKUP('Reported Performance Table'!E1394,'Master List'!$B$45:$C$143,2,FALSE)</f>
        <v>#N/A</v>
      </c>
      <c r="F1394" t="e">
        <f>VLOOKUP('Reported Performance Table'!D1394,'Master List'!$B$22:$D$42,3,FALSE)</f>
        <v>#N/A</v>
      </c>
      <c r="G1394" s="92" t="e">
        <f>VLOOKUP('Reported Performance Table'!C1394,'Master List'!$B$11:$D$19,3,FALSE)</f>
        <v>#N/A</v>
      </c>
      <c r="H1394" t="e">
        <f t="shared" si="42"/>
        <v>#N/A</v>
      </c>
      <c r="I1394" t="e">
        <f>IF(VLOOKUP('Reported Performance Table'!E1394,'Master List'!$B$45:$D$143,3,FALSE)="","No",VLOOKUP('Reported Performance Table'!E1394,'Master List'!$B$45:$D$143,3,FALSE))</f>
        <v>#N/A</v>
      </c>
      <c r="J1394" s="164" t="str">
        <f>IF('Reported Performance Table'!E1394="","",
  IF('Reported Performance Table'!F1394="Yes",
   IF('Reported Performance Table'!G1394="Premium","Premium_LUNA_CCT","LUNA_CCT"),
   IF('Reported Performance Table'!C1394="Outdoor Luminaires",
    IF(OR('Reported Performance Table'!E1394="Fuel Pump Canopy Luminaires",'Reported Performance Table'!E1394="Sports Lighting"),
     IF('Reported Performance Table'!G1394="Premium","Premium_Sports_and_Fuel_Pump_CCT", "Sports_and_Fuel_Pump_CCT"),
     IF('Reported Performance Table'!G1394="Premium","Premium_Outdoor_CCT","Outdoor_CCT")),
    IF('Reported Performance Table'!G1394="Premium","Premium_CCT","Reported_CCT"))))</f>
        <v/>
      </c>
      <c r="K1394" t="str">
        <f>IF('Reported Performance Table'!E1394="","",IF(J1394="LUNA_CCT",VLOOKUP('Reported Performance Table'!E1394,'Master List'!$B$45:$E$143,4,FALSE),"Reported_BUG"))</f>
        <v/>
      </c>
      <c r="L1394" t="str">
        <f>IF('Reported Performance Table'!E1394="","",IF(AND('Reported Performance Table'!$F1394="Yes",OR('Reported Performance Table'!$E1394='Master List'!$B$45,'Reported Performance Table'!$E1394='Master List'!$B$46,'Reported Performance Table'!$E1394='Master List'!$B$47,'Reported Performance Table'!$E1394='Master List'!$B$49,'Reported Performance Table'!$E1394='Master List'!$B$51,'Reported Performance Table'!$E1394='Master List'!$B$115,'Reported Performance Table'!$E1394='Master List'!$B$118,'Reported Performance Table'!$E1394='Master List'!$B$142)),"LUNA_Dimming","Dimming_Capability_and_Range"))</f>
        <v/>
      </c>
      <c r="M1394" s="100" t="e">
        <f>'Reported Performance Table'!#REF!</f>
        <v>#REF!</v>
      </c>
      <c r="N1394" s="100" t="e">
        <f>'Reported Performance Table'!#REF!</f>
        <v>#REF!</v>
      </c>
      <c r="O1394" s="100" t="e">
        <f>'Reported Performance Table'!#REF!</f>
        <v>#REF!</v>
      </c>
      <c r="P1394" t="str">
        <f t="shared" si="43"/>
        <v>No</v>
      </c>
    </row>
    <row r="1395" spans="1:16" x14ac:dyDescent="0.25">
      <c r="A1395" s="54">
        <v>1402</v>
      </c>
      <c r="B1395" s="55"/>
      <c r="D1395" s="21" t="e">
        <f>VLOOKUP('Reported Performance Table'!D1395,'Master List'!$B$22:$C$41,2,FALSE)</f>
        <v>#N/A</v>
      </c>
      <c r="E1395" t="e">
        <f>VLOOKUP('Reported Performance Table'!E1395,'Master List'!$B$45:$C$143,2,FALSE)</f>
        <v>#N/A</v>
      </c>
      <c r="F1395" t="e">
        <f>VLOOKUP('Reported Performance Table'!D1395,'Master List'!$B$22:$D$42,3,FALSE)</f>
        <v>#N/A</v>
      </c>
      <c r="G1395" s="92" t="e">
        <f>VLOOKUP('Reported Performance Table'!C1395,'Master List'!$B$11:$D$19,3,FALSE)</f>
        <v>#N/A</v>
      </c>
      <c r="H1395" t="e">
        <f t="shared" si="42"/>
        <v>#N/A</v>
      </c>
      <c r="I1395" t="e">
        <f>IF(VLOOKUP('Reported Performance Table'!E1395,'Master List'!$B$45:$D$143,3,FALSE)="","No",VLOOKUP('Reported Performance Table'!E1395,'Master List'!$B$45:$D$143,3,FALSE))</f>
        <v>#N/A</v>
      </c>
      <c r="J1395" s="164" t="str">
        <f>IF('Reported Performance Table'!E1395="","",
  IF('Reported Performance Table'!F1395="Yes",
   IF('Reported Performance Table'!G1395="Premium","Premium_LUNA_CCT","LUNA_CCT"),
   IF('Reported Performance Table'!C1395="Outdoor Luminaires",
    IF(OR('Reported Performance Table'!E1395="Fuel Pump Canopy Luminaires",'Reported Performance Table'!E1395="Sports Lighting"),
     IF('Reported Performance Table'!G1395="Premium","Premium_Sports_and_Fuel_Pump_CCT", "Sports_and_Fuel_Pump_CCT"),
     IF('Reported Performance Table'!G1395="Premium","Premium_Outdoor_CCT","Outdoor_CCT")),
    IF('Reported Performance Table'!G1395="Premium","Premium_CCT","Reported_CCT"))))</f>
        <v/>
      </c>
      <c r="K1395" t="str">
        <f>IF('Reported Performance Table'!E1395="","",IF(J1395="LUNA_CCT",VLOOKUP('Reported Performance Table'!E1395,'Master List'!$B$45:$E$143,4,FALSE),"Reported_BUG"))</f>
        <v/>
      </c>
      <c r="L1395" t="str">
        <f>IF('Reported Performance Table'!E1395="","",IF(AND('Reported Performance Table'!$F1395="Yes",OR('Reported Performance Table'!$E1395='Master List'!$B$45,'Reported Performance Table'!$E1395='Master List'!$B$46,'Reported Performance Table'!$E1395='Master List'!$B$47,'Reported Performance Table'!$E1395='Master List'!$B$49,'Reported Performance Table'!$E1395='Master List'!$B$51,'Reported Performance Table'!$E1395='Master List'!$B$115,'Reported Performance Table'!$E1395='Master List'!$B$118,'Reported Performance Table'!$E1395='Master List'!$B$142)),"LUNA_Dimming","Dimming_Capability_and_Range"))</f>
        <v/>
      </c>
      <c r="M1395" s="100" t="e">
        <f>'Reported Performance Table'!#REF!</f>
        <v>#REF!</v>
      </c>
      <c r="N1395" s="100" t="e">
        <f>'Reported Performance Table'!#REF!</f>
        <v>#REF!</v>
      </c>
      <c r="O1395" s="100" t="e">
        <f>'Reported Performance Table'!#REF!</f>
        <v>#REF!</v>
      </c>
      <c r="P1395" t="str">
        <f t="shared" si="43"/>
        <v>No</v>
      </c>
    </row>
    <row r="1396" spans="1:16" x14ac:dyDescent="0.25">
      <c r="A1396" s="54">
        <v>1403</v>
      </c>
      <c r="B1396" s="55"/>
      <c r="D1396" s="21" t="e">
        <f>VLOOKUP('Reported Performance Table'!D1396,'Master List'!$B$22:$C$41,2,FALSE)</f>
        <v>#N/A</v>
      </c>
      <c r="E1396" t="e">
        <f>VLOOKUP('Reported Performance Table'!E1396,'Master List'!$B$45:$C$143,2,FALSE)</f>
        <v>#N/A</v>
      </c>
      <c r="F1396" t="e">
        <f>VLOOKUP('Reported Performance Table'!D1396,'Master List'!$B$22:$D$42,3,FALSE)</f>
        <v>#N/A</v>
      </c>
      <c r="G1396" s="92" t="e">
        <f>VLOOKUP('Reported Performance Table'!C1396,'Master List'!$B$11:$D$19,3,FALSE)</f>
        <v>#N/A</v>
      </c>
      <c r="H1396" t="e">
        <f t="shared" si="42"/>
        <v>#N/A</v>
      </c>
      <c r="I1396" t="e">
        <f>IF(VLOOKUP('Reported Performance Table'!E1396,'Master List'!$B$45:$D$143,3,FALSE)="","No",VLOOKUP('Reported Performance Table'!E1396,'Master List'!$B$45:$D$143,3,FALSE))</f>
        <v>#N/A</v>
      </c>
      <c r="J1396" s="164" t="str">
        <f>IF('Reported Performance Table'!E1396="","",
  IF('Reported Performance Table'!F1396="Yes",
   IF('Reported Performance Table'!G1396="Premium","Premium_LUNA_CCT","LUNA_CCT"),
   IF('Reported Performance Table'!C1396="Outdoor Luminaires",
    IF(OR('Reported Performance Table'!E1396="Fuel Pump Canopy Luminaires",'Reported Performance Table'!E1396="Sports Lighting"),
     IF('Reported Performance Table'!G1396="Premium","Premium_Sports_and_Fuel_Pump_CCT", "Sports_and_Fuel_Pump_CCT"),
     IF('Reported Performance Table'!G1396="Premium","Premium_Outdoor_CCT","Outdoor_CCT")),
    IF('Reported Performance Table'!G1396="Premium","Premium_CCT","Reported_CCT"))))</f>
        <v/>
      </c>
      <c r="K1396" t="str">
        <f>IF('Reported Performance Table'!E1396="","",IF(J1396="LUNA_CCT",VLOOKUP('Reported Performance Table'!E1396,'Master List'!$B$45:$E$143,4,FALSE),"Reported_BUG"))</f>
        <v/>
      </c>
      <c r="L1396" t="str">
        <f>IF('Reported Performance Table'!E1396="","",IF(AND('Reported Performance Table'!$F1396="Yes",OR('Reported Performance Table'!$E1396='Master List'!$B$45,'Reported Performance Table'!$E1396='Master List'!$B$46,'Reported Performance Table'!$E1396='Master List'!$B$47,'Reported Performance Table'!$E1396='Master List'!$B$49,'Reported Performance Table'!$E1396='Master List'!$B$51,'Reported Performance Table'!$E1396='Master List'!$B$115,'Reported Performance Table'!$E1396='Master List'!$B$118,'Reported Performance Table'!$E1396='Master List'!$B$142)),"LUNA_Dimming","Dimming_Capability_and_Range"))</f>
        <v/>
      </c>
      <c r="M1396" s="100" t="e">
        <f>'Reported Performance Table'!#REF!</f>
        <v>#REF!</v>
      </c>
      <c r="N1396" s="100" t="e">
        <f>'Reported Performance Table'!#REF!</f>
        <v>#REF!</v>
      </c>
      <c r="O1396" s="100" t="e">
        <f>'Reported Performance Table'!#REF!</f>
        <v>#REF!</v>
      </c>
      <c r="P1396" t="str">
        <f t="shared" si="43"/>
        <v>No</v>
      </c>
    </row>
    <row r="1397" spans="1:16" x14ac:dyDescent="0.25">
      <c r="A1397" s="54">
        <v>1404</v>
      </c>
      <c r="B1397" s="55"/>
      <c r="D1397" s="21" t="e">
        <f>VLOOKUP('Reported Performance Table'!D1397,'Master List'!$B$22:$C$41,2,FALSE)</f>
        <v>#N/A</v>
      </c>
      <c r="E1397" t="e">
        <f>VLOOKUP('Reported Performance Table'!E1397,'Master List'!$B$45:$C$143,2,FALSE)</f>
        <v>#N/A</v>
      </c>
      <c r="F1397" t="e">
        <f>VLOOKUP('Reported Performance Table'!D1397,'Master List'!$B$22:$D$42,3,FALSE)</f>
        <v>#N/A</v>
      </c>
      <c r="G1397" s="92" t="e">
        <f>VLOOKUP('Reported Performance Table'!C1397,'Master List'!$B$11:$D$19,3,FALSE)</f>
        <v>#N/A</v>
      </c>
      <c r="H1397" t="e">
        <f t="shared" si="42"/>
        <v>#N/A</v>
      </c>
      <c r="I1397" t="e">
        <f>IF(VLOOKUP('Reported Performance Table'!E1397,'Master List'!$B$45:$D$143,3,FALSE)="","No",VLOOKUP('Reported Performance Table'!E1397,'Master List'!$B$45:$D$143,3,FALSE))</f>
        <v>#N/A</v>
      </c>
      <c r="J1397" s="164" t="str">
        <f>IF('Reported Performance Table'!E1397="","",
  IF('Reported Performance Table'!F1397="Yes",
   IF('Reported Performance Table'!G1397="Premium","Premium_LUNA_CCT","LUNA_CCT"),
   IF('Reported Performance Table'!C1397="Outdoor Luminaires",
    IF(OR('Reported Performance Table'!E1397="Fuel Pump Canopy Luminaires",'Reported Performance Table'!E1397="Sports Lighting"),
     IF('Reported Performance Table'!G1397="Premium","Premium_Sports_and_Fuel_Pump_CCT", "Sports_and_Fuel_Pump_CCT"),
     IF('Reported Performance Table'!G1397="Premium","Premium_Outdoor_CCT","Outdoor_CCT")),
    IF('Reported Performance Table'!G1397="Premium","Premium_CCT","Reported_CCT"))))</f>
        <v/>
      </c>
      <c r="K1397" t="str">
        <f>IF('Reported Performance Table'!E1397="","",IF(J1397="LUNA_CCT",VLOOKUP('Reported Performance Table'!E1397,'Master List'!$B$45:$E$143,4,FALSE),"Reported_BUG"))</f>
        <v/>
      </c>
      <c r="L1397" t="str">
        <f>IF('Reported Performance Table'!E1397="","",IF(AND('Reported Performance Table'!$F1397="Yes",OR('Reported Performance Table'!$E1397='Master List'!$B$45,'Reported Performance Table'!$E1397='Master List'!$B$46,'Reported Performance Table'!$E1397='Master List'!$B$47,'Reported Performance Table'!$E1397='Master List'!$B$49,'Reported Performance Table'!$E1397='Master List'!$B$51,'Reported Performance Table'!$E1397='Master List'!$B$115,'Reported Performance Table'!$E1397='Master List'!$B$118,'Reported Performance Table'!$E1397='Master List'!$B$142)),"LUNA_Dimming","Dimming_Capability_and_Range"))</f>
        <v/>
      </c>
      <c r="M1397" s="100" t="e">
        <f>'Reported Performance Table'!#REF!</f>
        <v>#REF!</v>
      </c>
      <c r="N1397" s="100" t="e">
        <f>'Reported Performance Table'!#REF!</f>
        <v>#REF!</v>
      </c>
      <c r="O1397" s="100" t="e">
        <f>'Reported Performance Table'!#REF!</f>
        <v>#REF!</v>
      </c>
      <c r="P1397" t="str">
        <f t="shared" si="43"/>
        <v>No</v>
      </c>
    </row>
    <row r="1398" spans="1:16" x14ac:dyDescent="0.25">
      <c r="A1398" s="54">
        <v>1405</v>
      </c>
      <c r="B1398" s="55"/>
      <c r="D1398" s="21" t="e">
        <f>VLOOKUP('Reported Performance Table'!D1398,'Master List'!$B$22:$C$41,2,FALSE)</f>
        <v>#N/A</v>
      </c>
      <c r="E1398" t="e">
        <f>VLOOKUP('Reported Performance Table'!E1398,'Master List'!$B$45:$C$143,2,FALSE)</f>
        <v>#N/A</v>
      </c>
      <c r="F1398" t="e">
        <f>VLOOKUP('Reported Performance Table'!D1398,'Master List'!$B$22:$D$42,3,FALSE)</f>
        <v>#N/A</v>
      </c>
      <c r="G1398" s="92" t="e">
        <f>VLOOKUP('Reported Performance Table'!C1398,'Master List'!$B$11:$D$19,3,FALSE)</f>
        <v>#N/A</v>
      </c>
      <c r="H1398" t="e">
        <f t="shared" si="42"/>
        <v>#N/A</v>
      </c>
      <c r="I1398" t="e">
        <f>IF(VLOOKUP('Reported Performance Table'!E1398,'Master List'!$B$45:$D$143,3,FALSE)="","No",VLOOKUP('Reported Performance Table'!E1398,'Master List'!$B$45:$D$143,3,FALSE))</f>
        <v>#N/A</v>
      </c>
      <c r="J1398" s="164" t="str">
        <f>IF('Reported Performance Table'!E1398="","",
  IF('Reported Performance Table'!F1398="Yes",
   IF('Reported Performance Table'!G1398="Premium","Premium_LUNA_CCT","LUNA_CCT"),
   IF('Reported Performance Table'!C1398="Outdoor Luminaires",
    IF(OR('Reported Performance Table'!E1398="Fuel Pump Canopy Luminaires",'Reported Performance Table'!E1398="Sports Lighting"),
     IF('Reported Performance Table'!G1398="Premium","Premium_Sports_and_Fuel_Pump_CCT", "Sports_and_Fuel_Pump_CCT"),
     IF('Reported Performance Table'!G1398="Premium","Premium_Outdoor_CCT","Outdoor_CCT")),
    IF('Reported Performance Table'!G1398="Premium","Premium_CCT","Reported_CCT"))))</f>
        <v/>
      </c>
      <c r="K1398" t="str">
        <f>IF('Reported Performance Table'!E1398="","",IF(J1398="LUNA_CCT",VLOOKUP('Reported Performance Table'!E1398,'Master List'!$B$45:$E$143,4,FALSE),"Reported_BUG"))</f>
        <v/>
      </c>
      <c r="L1398" t="str">
        <f>IF('Reported Performance Table'!E1398="","",IF(AND('Reported Performance Table'!$F1398="Yes",OR('Reported Performance Table'!$E1398='Master List'!$B$45,'Reported Performance Table'!$E1398='Master List'!$B$46,'Reported Performance Table'!$E1398='Master List'!$B$47,'Reported Performance Table'!$E1398='Master List'!$B$49,'Reported Performance Table'!$E1398='Master List'!$B$51,'Reported Performance Table'!$E1398='Master List'!$B$115,'Reported Performance Table'!$E1398='Master List'!$B$118,'Reported Performance Table'!$E1398='Master List'!$B$142)),"LUNA_Dimming","Dimming_Capability_and_Range"))</f>
        <v/>
      </c>
      <c r="M1398" s="100" t="e">
        <f>'Reported Performance Table'!#REF!</f>
        <v>#REF!</v>
      </c>
      <c r="N1398" s="100" t="e">
        <f>'Reported Performance Table'!#REF!</f>
        <v>#REF!</v>
      </c>
      <c r="O1398" s="100" t="e">
        <f>'Reported Performance Table'!#REF!</f>
        <v>#REF!</v>
      </c>
      <c r="P1398" t="str">
        <f t="shared" si="43"/>
        <v>No</v>
      </c>
    </row>
    <row r="1399" spans="1:16" x14ac:dyDescent="0.25">
      <c r="A1399" s="54">
        <v>1406</v>
      </c>
      <c r="B1399" s="55"/>
      <c r="D1399" s="21" t="e">
        <f>VLOOKUP('Reported Performance Table'!D1399,'Master List'!$B$22:$C$41,2,FALSE)</f>
        <v>#N/A</v>
      </c>
      <c r="E1399" t="e">
        <f>VLOOKUP('Reported Performance Table'!E1399,'Master List'!$B$45:$C$143,2,FALSE)</f>
        <v>#N/A</v>
      </c>
      <c r="F1399" t="e">
        <f>VLOOKUP('Reported Performance Table'!D1399,'Master List'!$B$22:$D$42,3,FALSE)</f>
        <v>#N/A</v>
      </c>
      <c r="G1399" s="92" t="e">
        <f>VLOOKUP('Reported Performance Table'!C1399,'Master List'!$B$11:$D$19,3,FALSE)</f>
        <v>#N/A</v>
      </c>
      <c r="H1399" t="e">
        <f t="shared" si="42"/>
        <v>#N/A</v>
      </c>
      <c r="I1399" t="e">
        <f>IF(VLOOKUP('Reported Performance Table'!E1399,'Master List'!$B$45:$D$143,3,FALSE)="","No",VLOOKUP('Reported Performance Table'!E1399,'Master List'!$B$45:$D$143,3,FALSE))</f>
        <v>#N/A</v>
      </c>
      <c r="J1399" s="164" t="str">
        <f>IF('Reported Performance Table'!E1399="","",
  IF('Reported Performance Table'!F1399="Yes",
   IF('Reported Performance Table'!G1399="Premium","Premium_LUNA_CCT","LUNA_CCT"),
   IF('Reported Performance Table'!C1399="Outdoor Luminaires",
    IF(OR('Reported Performance Table'!E1399="Fuel Pump Canopy Luminaires",'Reported Performance Table'!E1399="Sports Lighting"),
     IF('Reported Performance Table'!G1399="Premium","Premium_Sports_and_Fuel_Pump_CCT", "Sports_and_Fuel_Pump_CCT"),
     IF('Reported Performance Table'!G1399="Premium","Premium_Outdoor_CCT","Outdoor_CCT")),
    IF('Reported Performance Table'!G1399="Premium","Premium_CCT","Reported_CCT"))))</f>
        <v/>
      </c>
      <c r="K1399" t="str">
        <f>IF('Reported Performance Table'!E1399="","",IF(J1399="LUNA_CCT",VLOOKUP('Reported Performance Table'!E1399,'Master List'!$B$45:$E$143,4,FALSE),"Reported_BUG"))</f>
        <v/>
      </c>
      <c r="L1399" t="str">
        <f>IF('Reported Performance Table'!E1399="","",IF(AND('Reported Performance Table'!$F1399="Yes",OR('Reported Performance Table'!$E1399='Master List'!$B$45,'Reported Performance Table'!$E1399='Master List'!$B$46,'Reported Performance Table'!$E1399='Master List'!$B$47,'Reported Performance Table'!$E1399='Master List'!$B$49,'Reported Performance Table'!$E1399='Master List'!$B$51,'Reported Performance Table'!$E1399='Master List'!$B$115,'Reported Performance Table'!$E1399='Master List'!$B$118,'Reported Performance Table'!$E1399='Master List'!$B$142)),"LUNA_Dimming","Dimming_Capability_and_Range"))</f>
        <v/>
      </c>
      <c r="M1399" s="100" t="e">
        <f>'Reported Performance Table'!#REF!</f>
        <v>#REF!</v>
      </c>
      <c r="N1399" s="100" t="e">
        <f>'Reported Performance Table'!#REF!</f>
        <v>#REF!</v>
      </c>
      <c r="O1399" s="100" t="e">
        <f>'Reported Performance Table'!#REF!</f>
        <v>#REF!</v>
      </c>
      <c r="P1399" t="str">
        <f t="shared" si="43"/>
        <v>No</v>
      </c>
    </row>
    <row r="1400" spans="1:16" x14ac:dyDescent="0.25">
      <c r="A1400" s="54">
        <v>1407</v>
      </c>
      <c r="B1400" s="55"/>
      <c r="D1400" s="21" t="e">
        <f>VLOOKUP('Reported Performance Table'!D1400,'Master List'!$B$22:$C$41,2,FALSE)</f>
        <v>#N/A</v>
      </c>
      <c r="E1400" t="e">
        <f>VLOOKUP('Reported Performance Table'!E1400,'Master List'!$B$45:$C$143,2,FALSE)</f>
        <v>#N/A</v>
      </c>
      <c r="F1400" t="e">
        <f>VLOOKUP('Reported Performance Table'!D1400,'Master List'!$B$22:$D$42,3,FALSE)</f>
        <v>#N/A</v>
      </c>
      <c r="G1400" s="92" t="e">
        <f>VLOOKUP('Reported Performance Table'!C1400,'Master List'!$B$11:$D$19,3,FALSE)</f>
        <v>#N/A</v>
      </c>
      <c r="H1400" t="e">
        <f t="shared" si="42"/>
        <v>#N/A</v>
      </c>
      <c r="I1400" t="e">
        <f>IF(VLOOKUP('Reported Performance Table'!E1400,'Master List'!$B$45:$D$143,3,FALSE)="","No",VLOOKUP('Reported Performance Table'!E1400,'Master List'!$B$45:$D$143,3,FALSE))</f>
        <v>#N/A</v>
      </c>
      <c r="J1400" s="164" t="str">
        <f>IF('Reported Performance Table'!E1400="","",
  IF('Reported Performance Table'!F1400="Yes",
   IF('Reported Performance Table'!G1400="Premium","Premium_LUNA_CCT","LUNA_CCT"),
   IF('Reported Performance Table'!C1400="Outdoor Luminaires",
    IF(OR('Reported Performance Table'!E1400="Fuel Pump Canopy Luminaires",'Reported Performance Table'!E1400="Sports Lighting"),
     IF('Reported Performance Table'!G1400="Premium","Premium_Sports_and_Fuel_Pump_CCT", "Sports_and_Fuel_Pump_CCT"),
     IF('Reported Performance Table'!G1400="Premium","Premium_Outdoor_CCT","Outdoor_CCT")),
    IF('Reported Performance Table'!G1400="Premium","Premium_CCT","Reported_CCT"))))</f>
        <v/>
      </c>
      <c r="K1400" t="str">
        <f>IF('Reported Performance Table'!E1400="","",IF(J1400="LUNA_CCT",VLOOKUP('Reported Performance Table'!E1400,'Master List'!$B$45:$E$143,4,FALSE),"Reported_BUG"))</f>
        <v/>
      </c>
      <c r="L1400" t="str">
        <f>IF('Reported Performance Table'!E1400="","",IF(AND('Reported Performance Table'!$F1400="Yes",OR('Reported Performance Table'!$E1400='Master List'!$B$45,'Reported Performance Table'!$E1400='Master List'!$B$46,'Reported Performance Table'!$E1400='Master List'!$B$47,'Reported Performance Table'!$E1400='Master List'!$B$49,'Reported Performance Table'!$E1400='Master List'!$B$51,'Reported Performance Table'!$E1400='Master List'!$B$115,'Reported Performance Table'!$E1400='Master List'!$B$118,'Reported Performance Table'!$E1400='Master List'!$B$142)),"LUNA_Dimming","Dimming_Capability_and_Range"))</f>
        <v/>
      </c>
      <c r="M1400" s="100" t="e">
        <f>'Reported Performance Table'!#REF!</f>
        <v>#REF!</v>
      </c>
      <c r="N1400" s="100" t="e">
        <f>'Reported Performance Table'!#REF!</f>
        <v>#REF!</v>
      </c>
      <c r="O1400" s="100" t="e">
        <f>'Reported Performance Table'!#REF!</f>
        <v>#REF!</v>
      </c>
      <c r="P1400" t="str">
        <f t="shared" si="43"/>
        <v>No</v>
      </c>
    </row>
    <row r="1401" spans="1:16" x14ac:dyDescent="0.25">
      <c r="A1401" s="54">
        <v>1408</v>
      </c>
      <c r="B1401" s="55"/>
      <c r="D1401" s="21" t="e">
        <f>VLOOKUP('Reported Performance Table'!D1401,'Master List'!$B$22:$C$41,2,FALSE)</f>
        <v>#N/A</v>
      </c>
      <c r="E1401" t="e">
        <f>VLOOKUP('Reported Performance Table'!E1401,'Master List'!$B$45:$C$143,2,FALSE)</f>
        <v>#N/A</v>
      </c>
      <c r="F1401" t="e">
        <f>VLOOKUP('Reported Performance Table'!D1401,'Master List'!$B$22:$D$42,3,FALSE)</f>
        <v>#N/A</v>
      </c>
      <c r="G1401" s="92" t="e">
        <f>VLOOKUP('Reported Performance Table'!C1401,'Master List'!$B$11:$D$19,3,FALSE)</f>
        <v>#N/A</v>
      </c>
      <c r="H1401" t="e">
        <f t="shared" si="42"/>
        <v>#N/A</v>
      </c>
      <c r="I1401" t="e">
        <f>IF(VLOOKUP('Reported Performance Table'!E1401,'Master List'!$B$45:$D$143,3,FALSE)="","No",VLOOKUP('Reported Performance Table'!E1401,'Master List'!$B$45:$D$143,3,FALSE))</f>
        <v>#N/A</v>
      </c>
      <c r="J1401" s="164" t="str">
        <f>IF('Reported Performance Table'!E1401="","",
  IF('Reported Performance Table'!F1401="Yes",
   IF('Reported Performance Table'!G1401="Premium","Premium_LUNA_CCT","LUNA_CCT"),
   IF('Reported Performance Table'!C1401="Outdoor Luminaires",
    IF(OR('Reported Performance Table'!E1401="Fuel Pump Canopy Luminaires",'Reported Performance Table'!E1401="Sports Lighting"),
     IF('Reported Performance Table'!G1401="Premium","Premium_Sports_and_Fuel_Pump_CCT", "Sports_and_Fuel_Pump_CCT"),
     IF('Reported Performance Table'!G1401="Premium","Premium_Outdoor_CCT","Outdoor_CCT")),
    IF('Reported Performance Table'!G1401="Premium","Premium_CCT","Reported_CCT"))))</f>
        <v/>
      </c>
      <c r="K1401" t="str">
        <f>IF('Reported Performance Table'!E1401="","",IF(J1401="LUNA_CCT",VLOOKUP('Reported Performance Table'!E1401,'Master List'!$B$45:$E$143,4,FALSE),"Reported_BUG"))</f>
        <v/>
      </c>
      <c r="L1401" t="str">
        <f>IF('Reported Performance Table'!E1401="","",IF(AND('Reported Performance Table'!$F1401="Yes",OR('Reported Performance Table'!$E1401='Master List'!$B$45,'Reported Performance Table'!$E1401='Master List'!$B$46,'Reported Performance Table'!$E1401='Master List'!$B$47,'Reported Performance Table'!$E1401='Master List'!$B$49,'Reported Performance Table'!$E1401='Master List'!$B$51,'Reported Performance Table'!$E1401='Master List'!$B$115,'Reported Performance Table'!$E1401='Master List'!$B$118,'Reported Performance Table'!$E1401='Master List'!$B$142)),"LUNA_Dimming","Dimming_Capability_and_Range"))</f>
        <v/>
      </c>
      <c r="M1401" s="100" t="e">
        <f>'Reported Performance Table'!#REF!</f>
        <v>#REF!</v>
      </c>
      <c r="N1401" s="100" t="e">
        <f>'Reported Performance Table'!#REF!</f>
        <v>#REF!</v>
      </c>
      <c r="O1401" s="100" t="e">
        <f>'Reported Performance Table'!#REF!</f>
        <v>#REF!</v>
      </c>
      <c r="P1401" t="str">
        <f t="shared" si="43"/>
        <v>No</v>
      </c>
    </row>
    <row r="1402" spans="1:16" x14ac:dyDescent="0.25">
      <c r="A1402" s="54">
        <v>1409</v>
      </c>
      <c r="B1402" s="55"/>
      <c r="D1402" s="21" t="e">
        <f>VLOOKUP('Reported Performance Table'!D1402,'Master List'!$B$22:$C$41,2,FALSE)</f>
        <v>#N/A</v>
      </c>
      <c r="E1402" t="e">
        <f>VLOOKUP('Reported Performance Table'!E1402,'Master List'!$B$45:$C$143,2,FALSE)</f>
        <v>#N/A</v>
      </c>
      <c r="F1402" t="e">
        <f>VLOOKUP('Reported Performance Table'!D1402,'Master List'!$B$22:$D$42,3,FALSE)</f>
        <v>#N/A</v>
      </c>
      <c r="G1402" s="92" t="e">
        <f>VLOOKUP('Reported Performance Table'!C1402,'Master List'!$B$11:$D$19,3,FALSE)</f>
        <v>#N/A</v>
      </c>
      <c r="H1402" t="e">
        <f t="shared" si="42"/>
        <v>#N/A</v>
      </c>
      <c r="I1402" t="e">
        <f>IF(VLOOKUP('Reported Performance Table'!E1402,'Master List'!$B$45:$D$143,3,FALSE)="","No",VLOOKUP('Reported Performance Table'!E1402,'Master List'!$B$45:$D$143,3,FALSE))</f>
        <v>#N/A</v>
      </c>
      <c r="J1402" s="164" t="str">
        <f>IF('Reported Performance Table'!E1402="","",
  IF('Reported Performance Table'!F1402="Yes",
   IF('Reported Performance Table'!G1402="Premium","Premium_LUNA_CCT","LUNA_CCT"),
   IF('Reported Performance Table'!C1402="Outdoor Luminaires",
    IF(OR('Reported Performance Table'!E1402="Fuel Pump Canopy Luminaires",'Reported Performance Table'!E1402="Sports Lighting"),
     IF('Reported Performance Table'!G1402="Premium","Premium_Sports_and_Fuel_Pump_CCT", "Sports_and_Fuel_Pump_CCT"),
     IF('Reported Performance Table'!G1402="Premium","Premium_Outdoor_CCT","Outdoor_CCT")),
    IF('Reported Performance Table'!G1402="Premium","Premium_CCT","Reported_CCT"))))</f>
        <v/>
      </c>
      <c r="K1402" t="str">
        <f>IF('Reported Performance Table'!E1402="","",IF(J1402="LUNA_CCT",VLOOKUP('Reported Performance Table'!E1402,'Master List'!$B$45:$E$143,4,FALSE),"Reported_BUG"))</f>
        <v/>
      </c>
      <c r="L1402" t="str">
        <f>IF('Reported Performance Table'!E1402="","",IF(AND('Reported Performance Table'!$F1402="Yes",OR('Reported Performance Table'!$E1402='Master List'!$B$45,'Reported Performance Table'!$E1402='Master List'!$B$46,'Reported Performance Table'!$E1402='Master List'!$B$47,'Reported Performance Table'!$E1402='Master List'!$B$49,'Reported Performance Table'!$E1402='Master List'!$B$51,'Reported Performance Table'!$E1402='Master List'!$B$115,'Reported Performance Table'!$E1402='Master List'!$B$118,'Reported Performance Table'!$E1402='Master List'!$B$142)),"LUNA_Dimming","Dimming_Capability_and_Range"))</f>
        <v/>
      </c>
      <c r="M1402" s="100" t="e">
        <f>'Reported Performance Table'!#REF!</f>
        <v>#REF!</v>
      </c>
      <c r="N1402" s="100" t="e">
        <f>'Reported Performance Table'!#REF!</f>
        <v>#REF!</v>
      </c>
      <c r="O1402" s="100" t="e">
        <f>'Reported Performance Table'!#REF!</f>
        <v>#REF!</v>
      </c>
      <c r="P1402" t="str">
        <f t="shared" si="43"/>
        <v>No</v>
      </c>
    </row>
    <row r="1403" spans="1:16" x14ac:dyDescent="0.25">
      <c r="A1403" s="54">
        <v>1410</v>
      </c>
      <c r="B1403" s="55"/>
      <c r="D1403" s="21" t="e">
        <f>VLOOKUP('Reported Performance Table'!D1403,'Master List'!$B$22:$C$41,2,FALSE)</f>
        <v>#N/A</v>
      </c>
      <c r="E1403" t="e">
        <f>VLOOKUP('Reported Performance Table'!E1403,'Master List'!$B$45:$C$143,2,FALSE)</f>
        <v>#N/A</v>
      </c>
      <c r="F1403" t="e">
        <f>VLOOKUP('Reported Performance Table'!D1403,'Master List'!$B$22:$D$42,3,FALSE)</f>
        <v>#N/A</v>
      </c>
      <c r="G1403" s="92" t="e">
        <f>VLOOKUP('Reported Performance Table'!C1403,'Master List'!$B$11:$D$19,3,FALSE)</f>
        <v>#N/A</v>
      </c>
      <c r="H1403" t="e">
        <f t="shared" si="42"/>
        <v>#N/A</v>
      </c>
      <c r="I1403" t="e">
        <f>IF(VLOOKUP('Reported Performance Table'!E1403,'Master List'!$B$45:$D$143,3,FALSE)="","No",VLOOKUP('Reported Performance Table'!E1403,'Master List'!$B$45:$D$143,3,FALSE))</f>
        <v>#N/A</v>
      </c>
      <c r="J1403" s="164" t="str">
        <f>IF('Reported Performance Table'!E1403="","",
  IF('Reported Performance Table'!F1403="Yes",
   IF('Reported Performance Table'!G1403="Premium","Premium_LUNA_CCT","LUNA_CCT"),
   IF('Reported Performance Table'!C1403="Outdoor Luminaires",
    IF(OR('Reported Performance Table'!E1403="Fuel Pump Canopy Luminaires",'Reported Performance Table'!E1403="Sports Lighting"),
     IF('Reported Performance Table'!G1403="Premium","Premium_Sports_and_Fuel_Pump_CCT", "Sports_and_Fuel_Pump_CCT"),
     IF('Reported Performance Table'!G1403="Premium","Premium_Outdoor_CCT","Outdoor_CCT")),
    IF('Reported Performance Table'!G1403="Premium","Premium_CCT","Reported_CCT"))))</f>
        <v/>
      </c>
      <c r="K1403" t="str">
        <f>IF('Reported Performance Table'!E1403="","",IF(J1403="LUNA_CCT",VLOOKUP('Reported Performance Table'!E1403,'Master List'!$B$45:$E$143,4,FALSE),"Reported_BUG"))</f>
        <v/>
      </c>
      <c r="L1403" t="str">
        <f>IF('Reported Performance Table'!E1403="","",IF(AND('Reported Performance Table'!$F1403="Yes",OR('Reported Performance Table'!$E1403='Master List'!$B$45,'Reported Performance Table'!$E1403='Master List'!$B$46,'Reported Performance Table'!$E1403='Master List'!$B$47,'Reported Performance Table'!$E1403='Master List'!$B$49,'Reported Performance Table'!$E1403='Master List'!$B$51,'Reported Performance Table'!$E1403='Master List'!$B$115,'Reported Performance Table'!$E1403='Master List'!$B$118,'Reported Performance Table'!$E1403='Master List'!$B$142)),"LUNA_Dimming","Dimming_Capability_and_Range"))</f>
        <v/>
      </c>
      <c r="M1403" s="100" t="e">
        <f>'Reported Performance Table'!#REF!</f>
        <v>#REF!</v>
      </c>
      <c r="N1403" s="100" t="e">
        <f>'Reported Performance Table'!#REF!</f>
        <v>#REF!</v>
      </c>
      <c r="O1403" s="100" t="e">
        <f>'Reported Performance Table'!#REF!</f>
        <v>#REF!</v>
      </c>
      <c r="P1403" t="str">
        <f t="shared" si="43"/>
        <v>No</v>
      </c>
    </row>
    <row r="1404" spans="1:16" x14ac:dyDescent="0.25">
      <c r="A1404" s="54">
        <v>1411</v>
      </c>
      <c r="B1404" s="55"/>
      <c r="D1404" s="21" t="e">
        <f>VLOOKUP('Reported Performance Table'!D1404,'Master List'!$B$22:$C$41,2,FALSE)</f>
        <v>#N/A</v>
      </c>
      <c r="E1404" t="e">
        <f>VLOOKUP('Reported Performance Table'!E1404,'Master List'!$B$45:$C$143,2,FALSE)</f>
        <v>#N/A</v>
      </c>
      <c r="F1404" t="e">
        <f>VLOOKUP('Reported Performance Table'!D1404,'Master List'!$B$22:$D$42,3,FALSE)</f>
        <v>#N/A</v>
      </c>
      <c r="G1404" s="92" t="e">
        <f>VLOOKUP('Reported Performance Table'!C1404,'Master List'!$B$11:$D$19,3,FALSE)</f>
        <v>#N/A</v>
      </c>
      <c r="H1404" t="e">
        <f t="shared" si="42"/>
        <v>#N/A</v>
      </c>
      <c r="I1404" t="e">
        <f>IF(VLOOKUP('Reported Performance Table'!E1404,'Master List'!$B$45:$D$143,3,FALSE)="","No",VLOOKUP('Reported Performance Table'!E1404,'Master List'!$B$45:$D$143,3,FALSE))</f>
        <v>#N/A</v>
      </c>
      <c r="J1404" s="164" t="str">
        <f>IF('Reported Performance Table'!E1404="","",
  IF('Reported Performance Table'!F1404="Yes",
   IF('Reported Performance Table'!G1404="Premium","Premium_LUNA_CCT","LUNA_CCT"),
   IF('Reported Performance Table'!C1404="Outdoor Luminaires",
    IF(OR('Reported Performance Table'!E1404="Fuel Pump Canopy Luminaires",'Reported Performance Table'!E1404="Sports Lighting"),
     IF('Reported Performance Table'!G1404="Premium","Premium_Sports_and_Fuel_Pump_CCT", "Sports_and_Fuel_Pump_CCT"),
     IF('Reported Performance Table'!G1404="Premium","Premium_Outdoor_CCT","Outdoor_CCT")),
    IF('Reported Performance Table'!G1404="Premium","Premium_CCT","Reported_CCT"))))</f>
        <v/>
      </c>
      <c r="K1404" t="str">
        <f>IF('Reported Performance Table'!E1404="","",IF(J1404="LUNA_CCT",VLOOKUP('Reported Performance Table'!E1404,'Master List'!$B$45:$E$143,4,FALSE),"Reported_BUG"))</f>
        <v/>
      </c>
      <c r="L1404" t="str">
        <f>IF('Reported Performance Table'!E1404="","",IF(AND('Reported Performance Table'!$F1404="Yes",OR('Reported Performance Table'!$E1404='Master List'!$B$45,'Reported Performance Table'!$E1404='Master List'!$B$46,'Reported Performance Table'!$E1404='Master List'!$B$47,'Reported Performance Table'!$E1404='Master List'!$B$49,'Reported Performance Table'!$E1404='Master List'!$B$51,'Reported Performance Table'!$E1404='Master List'!$B$115,'Reported Performance Table'!$E1404='Master List'!$B$118,'Reported Performance Table'!$E1404='Master List'!$B$142)),"LUNA_Dimming","Dimming_Capability_and_Range"))</f>
        <v/>
      </c>
      <c r="M1404" s="100" t="e">
        <f>'Reported Performance Table'!#REF!</f>
        <v>#REF!</v>
      </c>
      <c r="N1404" s="100" t="e">
        <f>'Reported Performance Table'!#REF!</f>
        <v>#REF!</v>
      </c>
      <c r="O1404" s="100" t="e">
        <f>'Reported Performance Table'!#REF!</f>
        <v>#REF!</v>
      </c>
      <c r="P1404" t="str">
        <f t="shared" si="43"/>
        <v>No</v>
      </c>
    </row>
    <row r="1405" spans="1:16" x14ac:dyDescent="0.25">
      <c r="A1405" s="54">
        <v>1412</v>
      </c>
      <c r="B1405" s="55"/>
      <c r="D1405" s="21" t="e">
        <f>VLOOKUP('Reported Performance Table'!D1405,'Master List'!$B$22:$C$41,2,FALSE)</f>
        <v>#N/A</v>
      </c>
      <c r="E1405" t="e">
        <f>VLOOKUP('Reported Performance Table'!E1405,'Master List'!$B$45:$C$143,2,FALSE)</f>
        <v>#N/A</v>
      </c>
      <c r="F1405" t="e">
        <f>VLOOKUP('Reported Performance Table'!D1405,'Master List'!$B$22:$D$42,3,FALSE)</f>
        <v>#N/A</v>
      </c>
      <c r="G1405" s="92" t="e">
        <f>VLOOKUP('Reported Performance Table'!C1405,'Master List'!$B$11:$D$19,3,FALSE)</f>
        <v>#N/A</v>
      </c>
      <c r="H1405" t="e">
        <f t="shared" si="42"/>
        <v>#N/A</v>
      </c>
      <c r="I1405" t="e">
        <f>IF(VLOOKUP('Reported Performance Table'!E1405,'Master List'!$B$45:$D$143,3,FALSE)="","No",VLOOKUP('Reported Performance Table'!E1405,'Master List'!$B$45:$D$143,3,FALSE))</f>
        <v>#N/A</v>
      </c>
      <c r="J1405" s="164" t="str">
        <f>IF('Reported Performance Table'!E1405="","",
  IF('Reported Performance Table'!F1405="Yes",
   IF('Reported Performance Table'!G1405="Premium","Premium_LUNA_CCT","LUNA_CCT"),
   IF('Reported Performance Table'!C1405="Outdoor Luminaires",
    IF(OR('Reported Performance Table'!E1405="Fuel Pump Canopy Luminaires",'Reported Performance Table'!E1405="Sports Lighting"),
     IF('Reported Performance Table'!G1405="Premium","Premium_Sports_and_Fuel_Pump_CCT", "Sports_and_Fuel_Pump_CCT"),
     IF('Reported Performance Table'!G1405="Premium","Premium_Outdoor_CCT","Outdoor_CCT")),
    IF('Reported Performance Table'!G1405="Premium","Premium_CCT","Reported_CCT"))))</f>
        <v/>
      </c>
      <c r="K1405" t="str">
        <f>IF('Reported Performance Table'!E1405="","",IF(J1405="LUNA_CCT",VLOOKUP('Reported Performance Table'!E1405,'Master List'!$B$45:$E$143,4,FALSE),"Reported_BUG"))</f>
        <v/>
      </c>
      <c r="L1405" t="str">
        <f>IF('Reported Performance Table'!E1405="","",IF(AND('Reported Performance Table'!$F1405="Yes",OR('Reported Performance Table'!$E1405='Master List'!$B$45,'Reported Performance Table'!$E1405='Master List'!$B$46,'Reported Performance Table'!$E1405='Master List'!$B$47,'Reported Performance Table'!$E1405='Master List'!$B$49,'Reported Performance Table'!$E1405='Master List'!$B$51,'Reported Performance Table'!$E1405='Master List'!$B$115,'Reported Performance Table'!$E1405='Master List'!$B$118,'Reported Performance Table'!$E1405='Master List'!$B$142)),"LUNA_Dimming","Dimming_Capability_and_Range"))</f>
        <v/>
      </c>
      <c r="M1405" s="100" t="e">
        <f>'Reported Performance Table'!#REF!</f>
        <v>#REF!</v>
      </c>
      <c r="N1405" s="100" t="e">
        <f>'Reported Performance Table'!#REF!</f>
        <v>#REF!</v>
      </c>
      <c r="O1405" s="100" t="e">
        <f>'Reported Performance Table'!#REF!</f>
        <v>#REF!</v>
      </c>
      <c r="P1405" t="str">
        <f t="shared" si="43"/>
        <v>No</v>
      </c>
    </row>
    <row r="1406" spans="1:16" x14ac:dyDescent="0.25">
      <c r="A1406" s="54">
        <v>1413</v>
      </c>
      <c r="B1406" s="55"/>
      <c r="D1406" s="21" t="e">
        <f>VLOOKUP('Reported Performance Table'!D1406,'Master List'!$B$22:$C$41,2,FALSE)</f>
        <v>#N/A</v>
      </c>
      <c r="E1406" t="e">
        <f>VLOOKUP('Reported Performance Table'!E1406,'Master List'!$B$45:$C$143,2,FALSE)</f>
        <v>#N/A</v>
      </c>
      <c r="F1406" t="e">
        <f>VLOOKUP('Reported Performance Table'!D1406,'Master List'!$B$22:$D$42,3,FALSE)</f>
        <v>#N/A</v>
      </c>
      <c r="G1406" s="92" t="e">
        <f>VLOOKUP('Reported Performance Table'!C1406,'Master List'!$B$11:$D$19,3,FALSE)</f>
        <v>#N/A</v>
      </c>
      <c r="H1406" t="e">
        <f t="shared" si="42"/>
        <v>#N/A</v>
      </c>
      <c r="I1406" t="e">
        <f>IF(VLOOKUP('Reported Performance Table'!E1406,'Master List'!$B$45:$D$143,3,FALSE)="","No",VLOOKUP('Reported Performance Table'!E1406,'Master List'!$B$45:$D$143,3,FALSE))</f>
        <v>#N/A</v>
      </c>
      <c r="J1406" s="164" t="str">
        <f>IF('Reported Performance Table'!E1406="","",
  IF('Reported Performance Table'!F1406="Yes",
   IF('Reported Performance Table'!G1406="Premium","Premium_LUNA_CCT","LUNA_CCT"),
   IF('Reported Performance Table'!C1406="Outdoor Luminaires",
    IF(OR('Reported Performance Table'!E1406="Fuel Pump Canopy Luminaires",'Reported Performance Table'!E1406="Sports Lighting"),
     IF('Reported Performance Table'!G1406="Premium","Premium_Sports_and_Fuel_Pump_CCT", "Sports_and_Fuel_Pump_CCT"),
     IF('Reported Performance Table'!G1406="Premium","Premium_Outdoor_CCT","Outdoor_CCT")),
    IF('Reported Performance Table'!G1406="Premium","Premium_CCT","Reported_CCT"))))</f>
        <v/>
      </c>
      <c r="K1406" t="str">
        <f>IF('Reported Performance Table'!E1406="","",IF(J1406="LUNA_CCT",VLOOKUP('Reported Performance Table'!E1406,'Master List'!$B$45:$E$143,4,FALSE),"Reported_BUG"))</f>
        <v/>
      </c>
      <c r="L1406" t="str">
        <f>IF('Reported Performance Table'!E1406="","",IF(AND('Reported Performance Table'!$F1406="Yes",OR('Reported Performance Table'!$E1406='Master List'!$B$45,'Reported Performance Table'!$E1406='Master List'!$B$46,'Reported Performance Table'!$E1406='Master List'!$B$47,'Reported Performance Table'!$E1406='Master List'!$B$49,'Reported Performance Table'!$E1406='Master List'!$B$51,'Reported Performance Table'!$E1406='Master List'!$B$115,'Reported Performance Table'!$E1406='Master List'!$B$118,'Reported Performance Table'!$E1406='Master List'!$B$142)),"LUNA_Dimming","Dimming_Capability_and_Range"))</f>
        <v/>
      </c>
      <c r="M1406" s="100" t="e">
        <f>'Reported Performance Table'!#REF!</f>
        <v>#REF!</v>
      </c>
      <c r="N1406" s="100" t="e">
        <f>'Reported Performance Table'!#REF!</f>
        <v>#REF!</v>
      </c>
      <c r="O1406" s="100" t="e">
        <f>'Reported Performance Table'!#REF!</f>
        <v>#REF!</v>
      </c>
      <c r="P1406" t="str">
        <f t="shared" si="43"/>
        <v>No</v>
      </c>
    </row>
    <row r="1407" spans="1:16" x14ac:dyDescent="0.25">
      <c r="A1407" s="54">
        <v>1414</v>
      </c>
      <c r="B1407" s="55"/>
      <c r="D1407" s="21" t="e">
        <f>VLOOKUP('Reported Performance Table'!D1407,'Master List'!$B$22:$C$41,2,FALSE)</f>
        <v>#N/A</v>
      </c>
      <c r="E1407" t="e">
        <f>VLOOKUP('Reported Performance Table'!E1407,'Master List'!$B$45:$C$143,2,FALSE)</f>
        <v>#N/A</v>
      </c>
      <c r="F1407" t="e">
        <f>VLOOKUP('Reported Performance Table'!D1407,'Master List'!$B$22:$D$42,3,FALSE)</f>
        <v>#N/A</v>
      </c>
      <c r="G1407" s="92" t="e">
        <f>VLOOKUP('Reported Performance Table'!C1407,'Master List'!$B$11:$D$19,3,FALSE)</f>
        <v>#N/A</v>
      </c>
      <c r="H1407" t="e">
        <f t="shared" si="42"/>
        <v>#N/A</v>
      </c>
      <c r="I1407" t="e">
        <f>IF(VLOOKUP('Reported Performance Table'!E1407,'Master List'!$B$45:$D$143,3,FALSE)="","No",VLOOKUP('Reported Performance Table'!E1407,'Master List'!$B$45:$D$143,3,FALSE))</f>
        <v>#N/A</v>
      </c>
      <c r="J1407" s="164" t="str">
        <f>IF('Reported Performance Table'!E1407="","",
  IF('Reported Performance Table'!F1407="Yes",
   IF('Reported Performance Table'!G1407="Premium","Premium_LUNA_CCT","LUNA_CCT"),
   IF('Reported Performance Table'!C1407="Outdoor Luminaires",
    IF(OR('Reported Performance Table'!E1407="Fuel Pump Canopy Luminaires",'Reported Performance Table'!E1407="Sports Lighting"),
     IF('Reported Performance Table'!G1407="Premium","Premium_Sports_and_Fuel_Pump_CCT", "Sports_and_Fuel_Pump_CCT"),
     IF('Reported Performance Table'!G1407="Premium","Premium_Outdoor_CCT","Outdoor_CCT")),
    IF('Reported Performance Table'!G1407="Premium","Premium_CCT","Reported_CCT"))))</f>
        <v/>
      </c>
      <c r="K1407" t="str">
        <f>IF('Reported Performance Table'!E1407="","",IF(J1407="LUNA_CCT",VLOOKUP('Reported Performance Table'!E1407,'Master List'!$B$45:$E$143,4,FALSE),"Reported_BUG"))</f>
        <v/>
      </c>
      <c r="L1407" t="str">
        <f>IF('Reported Performance Table'!E1407="","",IF(AND('Reported Performance Table'!$F1407="Yes",OR('Reported Performance Table'!$E1407='Master List'!$B$45,'Reported Performance Table'!$E1407='Master List'!$B$46,'Reported Performance Table'!$E1407='Master List'!$B$47,'Reported Performance Table'!$E1407='Master List'!$B$49,'Reported Performance Table'!$E1407='Master List'!$B$51,'Reported Performance Table'!$E1407='Master List'!$B$115,'Reported Performance Table'!$E1407='Master List'!$B$118,'Reported Performance Table'!$E1407='Master List'!$B$142)),"LUNA_Dimming","Dimming_Capability_and_Range"))</f>
        <v/>
      </c>
      <c r="M1407" s="100" t="e">
        <f>'Reported Performance Table'!#REF!</f>
        <v>#REF!</v>
      </c>
      <c r="N1407" s="100" t="e">
        <f>'Reported Performance Table'!#REF!</f>
        <v>#REF!</v>
      </c>
      <c r="O1407" s="100" t="e">
        <f>'Reported Performance Table'!#REF!</f>
        <v>#REF!</v>
      </c>
      <c r="P1407" t="str">
        <f t="shared" si="43"/>
        <v>No</v>
      </c>
    </row>
    <row r="1408" spans="1:16" x14ac:dyDescent="0.25">
      <c r="A1408" s="54">
        <v>1415</v>
      </c>
      <c r="B1408" s="55"/>
      <c r="D1408" s="21" t="e">
        <f>VLOOKUP('Reported Performance Table'!D1408,'Master List'!$B$22:$C$41,2,FALSE)</f>
        <v>#N/A</v>
      </c>
      <c r="E1408" t="e">
        <f>VLOOKUP('Reported Performance Table'!E1408,'Master List'!$B$45:$C$143,2,FALSE)</f>
        <v>#N/A</v>
      </c>
      <c r="F1408" t="e">
        <f>VLOOKUP('Reported Performance Table'!D1408,'Master List'!$B$22:$D$42,3,FALSE)</f>
        <v>#N/A</v>
      </c>
      <c r="G1408" s="92" t="e">
        <f>VLOOKUP('Reported Performance Table'!C1408,'Master List'!$B$11:$D$19,3,FALSE)</f>
        <v>#N/A</v>
      </c>
      <c r="H1408" t="e">
        <f t="shared" si="42"/>
        <v>#N/A</v>
      </c>
      <c r="I1408" t="e">
        <f>IF(VLOOKUP('Reported Performance Table'!E1408,'Master List'!$B$45:$D$143,3,FALSE)="","No",VLOOKUP('Reported Performance Table'!E1408,'Master List'!$B$45:$D$143,3,FALSE))</f>
        <v>#N/A</v>
      </c>
      <c r="J1408" s="164" t="str">
        <f>IF('Reported Performance Table'!E1408="","",
  IF('Reported Performance Table'!F1408="Yes",
   IF('Reported Performance Table'!G1408="Premium","Premium_LUNA_CCT","LUNA_CCT"),
   IF('Reported Performance Table'!C1408="Outdoor Luminaires",
    IF(OR('Reported Performance Table'!E1408="Fuel Pump Canopy Luminaires",'Reported Performance Table'!E1408="Sports Lighting"),
     IF('Reported Performance Table'!G1408="Premium","Premium_Sports_and_Fuel_Pump_CCT", "Sports_and_Fuel_Pump_CCT"),
     IF('Reported Performance Table'!G1408="Premium","Premium_Outdoor_CCT","Outdoor_CCT")),
    IF('Reported Performance Table'!G1408="Premium","Premium_CCT","Reported_CCT"))))</f>
        <v/>
      </c>
      <c r="K1408" t="str">
        <f>IF('Reported Performance Table'!E1408="","",IF(J1408="LUNA_CCT",VLOOKUP('Reported Performance Table'!E1408,'Master List'!$B$45:$E$143,4,FALSE),"Reported_BUG"))</f>
        <v/>
      </c>
      <c r="L1408" t="str">
        <f>IF('Reported Performance Table'!E1408="","",IF(AND('Reported Performance Table'!$F1408="Yes",OR('Reported Performance Table'!$E1408='Master List'!$B$45,'Reported Performance Table'!$E1408='Master List'!$B$46,'Reported Performance Table'!$E1408='Master List'!$B$47,'Reported Performance Table'!$E1408='Master List'!$B$49,'Reported Performance Table'!$E1408='Master List'!$B$51,'Reported Performance Table'!$E1408='Master List'!$B$115,'Reported Performance Table'!$E1408='Master List'!$B$118,'Reported Performance Table'!$E1408='Master List'!$B$142)),"LUNA_Dimming","Dimming_Capability_and_Range"))</f>
        <v/>
      </c>
      <c r="M1408" s="100" t="e">
        <f>'Reported Performance Table'!#REF!</f>
        <v>#REF!</v>
      </c>
      <c r="N1408" s="100" t="e">
        <f>'Reported Performance Table'!#REF!</f>
        <v>#REF!</v>
      </c>
      <c r="O1408" s="100" t="e">
        <f>'Reported Performance Table'!#REF!</f>
        <v>#REF!</v>
      </c>
      <c r="P1408" t="str">
        <f t="shared" si="43"/>
        <v>No</v>
      </c>
    </row>
    <row r="1409" spans="1:16" x14ac:dyDescent="0.25">
      <c r="A1409" s="54">
        <v>1416</v>
      </c>
      <c r="B1409" s="55"/>
      <c r="D1409" s="21" t="e">
        <f>VLOOKUP('Reported Performance Table'!D1409,'Master List'!$B$22:$C$41,2,FALSE)</f>
        <v>#N/A</v>
      </c>
      <c r="E1409" t="e">
        <f>VLOOKUP('Reported Performance Table'!E1409,'Master List'!$B$45:$C$143,2,FALSE)</f>
        <v>#N/A</v>
      </c>
      <c r="F1409" t="e">
        <f>VLOOKUP('Reported Performance Table'!D1409,'Master List'!$B$22:$D$42,3,FALSE)</f>
        <v>#N/A</v>
      </c>
      <c r="G1409" s="92" t="e">
        <f>VLOOKUP('Reported Performance Table'!C1409,'Master List'!$B$11:$D$19,3,FALSE)</f>
        <v>#N/A</v>
      </c>
      <c r="H1409" t="e">
        <f t="shared" si="42"/>
        <v>#N/A</v>
      </c>
      <c r="I1409" t="e">
        <f>IF(VLOOKUP('Reported Performance Table'!E1409,'Master List'!$B$45:$D$143,3,FALSE)="","No",VLOOKUP('Reported Performance Table'!E1409,'Master List'!$B$45:$D$143,3,FALSE))</f>
        <v>#N/A</v>
      </c>
      <c r="J1409" s="164" t="str">
        <f>IF('Reported Performance Table'!E1409="","",
  IF('Reported Performance Table'!F1409="Yes",
   IF('Reported Performance Table'!G1409="Premium","Premium_LUNA_CCT","LUNA_CCT"),
   IF('Reported Performance Table'!C1409="Outdoor Luminaires",
    IF(OR('Reported Performance Table'!E1409="Fuel Pump Canopy Luminaires",'Reported Performance Table'!E1409="Sports Lighting"),
     IF('Reported Performance Table'!G1409="Premium","Premium_Sports_and_Fuel_Pump_CCT", "Sports_and_Fuel_Pump_CCT"),
     IF('Reported Performance Table'!G1409="Premium","Premium_Outdoor_CCT","Outdoor_CCT")),
    IF('Reported Performance Table'!G1409="Premium","Premium_CCT","Reported_CCT"))))</f>
        <v/>
      </c>
      <c r="K1409" t="str">
        <f>IF('Reported Performance Table'!E1409="","",IF(J1409="LUNA_CCT",VLOOKUP('Reported Performance Table'!E1409,'Master List'!$B$45:$E$143,4,FALSE),"Reported_BUG"))</f>
        <v/>
      </c>
      <c r="L1409" t="str">
        <f>IF('Reported Performance Table'!E1409="","",IF(AND('Reported Performance Table'!$F1409="Yes",OR('Reported Performance Table'!$E1409='Master List'!$B$45,'Reported Performance Table'!$E1409='Master List'!$B$46,'Reported Performance Table'!$E1409='Master List'!$B$47,'Reported Performance Table'!$E1409='Master List'!$B$49,'Reported Performance Table'!$E1409='Master List'!$B$51,'Reported Performance Table'!$E1409='Master List'!$B$115,'Reported Performance Table'!$E1409='Master List'!$B$118,'Reported Performance Table'!$E1409='Master List'!$B$142)),"LUNA_Dimming","Dimming_Capability_and_Range"))</f>
        <v/>
      </c>
      <c r="M1409" s="100" t="e">
        <f>'Reported Performance Table'!#REF!</f>
        <v>#REF!</v>
      </c>
      <c r="N1409" s="100" t="e">
        <f>'Reported Performance Table'!#REF!</f>
        <v>#REF!</v>
      </c>
      <c r="O1409" s="100" t="e">
        <f>'Reported Performance Table'!#REF!</f>
        <v>#REF!</v>
      </c>
      <c r="P1409" t="str">
        <f t="shared" si="43"/>
        <v>No</v>
      </c>
    </row>
    <row r="1410" spans="1:16" x14ac:dyDescent="0.25">
      <c r="A1410" s="54">
        <v>1417</v>
      </c>
      <c r="B1410" s="55"/>
      <c r="D1410" s="21" t="e">
        <f>VLOOKUP('Reported Performance Table'!D1410,'Master List'!$B$22:$C$41,2,FALSE)</f>
        <v>#N/A</v>
      </c>
      <c r="E1410" t="e">
        <f>VLOOKUP('Reported Performance Table'!E1410,'Master List'!$B$45:$C$143,2,FALSE)</f>
        <v>#N/A</v>
      </c>
      <c r="F1410" t="e">
        <f>VLOOKUP('Reported Performance Table'!D1410,'Master List'!$B$22:$D$42,3,FALSE)</f>
        <v>#N/A</v>
      </c>
      <c r="G1410" s="92" t="e">
        <f>VLOOKUP('Reported Performance Table'!C1410,'Master List'!$B$11:$D$19,3,FALSE)</f>
        <v>#N/A</v>
      </c>
      <c r="H1410" t="e">
        <f t="shared" si="42"/>
        <v>#N/A</v>
      </c>
      <c r="I1410" t="e">
        <f>IF(VLOOKUP('Reported Performance Table'!E1410,'Master List'!$B$45:$D$143,3,FALSE)="","No",VLOOKUP('Reported Performance Table'!E1410,'Master List'!$B$45:$D$143,3,FALSE))</f>
        <v>#N/A</v>
      </c>
      <c r="J1410" s="164" t="str">
        <f>IF('Reported Performance Table'!E1410="","",
  IF('Reported Performance Table'!F1410="Yes",
   IF('Reported Performance Table'!G1410="Premium","Premium_LUNA_CCT","LUNA_CCT"),
   IF('Reported Performance Table'!C1410="Outdoor Luminaires",
    IF(OR('Reported Performance Table'!E1410="Fuel Pump Canopy Luminaires",'Reported Performance Table'!E1410="Sports Lighting"),
     IF('Reported Performance Table'!G1410="Premium","Premium_Sports_and_Fuel_Pump_CCT", "Sports_and_Fuel_Pump_CCT"),
     IF('Reported Performance Table'!G1410="Premium","Premium_Outdoor_CCT","Outdoor_CCT")),
    IF('Reported Performance Table'!G1410="Premium","Premium_CCT","Reported_CCT"))))</f>
        <v/>
      </c>
      <c r="K1410" t="str">
        <f>IF('Reported Performance Table'!E1410="","",IF(J1410="LUNA_CCT",VLOOKUP('Reported Performance Table'!E1410,'Master List'!$B$45:$E$143,4,FALSE),"Reported_BUG"))</f>
        <v/>
      </c>
      <c r="L1410" t="str">
        <f>IF('Reported Performance Table'!E1410="","",IF(AND('Reported Performance Table'!$F1410="Yes",OR('Reported Performance Table'!$E1410='Master List'!$B$45,'Reported Performance Table'!$E1410='Master List'!$B$46,'Reported Performance Table'!$E1410='Master List'!$B$47,'Reported Performance Table'!$E1410='Master List'!$B$49,'Reported Performance Table'!$E1410='Master List'!$B$51,'Reported Performance Table'!$E1410='Master List'!$B$115,'Reported Performance Table'!$E1410='Master List'!$B$118,'Reported Performance Table'!$E1410='Master List'!$B$142)),"LUNA_Dimming","Dimming_Capability_and_Range"))</f>
        <v/>
      </c>
      <c r="M1410" s="100" t="e">
        <f>'Reported Performance Table'!#REF!</f>
        <v>#REF!</v>
      </c>
      <c r="N1410" s="100" t="e">
        <f>'Reported Performance Table'!#REF!</f>
        <v>#REF!</v>
      </c>
      <c r="O1410" s="100" t="e">
        <f>'Reported Performance Table'!#REF!</f>
        <v>#REF!</v>
      </c>
      <c r="P1410" t="str">
        <f t="shared" si="43"/>
        <v>No</v>
      </c>
    </row>
    <row r="1411" spans="1:16" x14ac:dyDescent="0.25">
      <c r="A1411" s="54">
        <v>1418</v>
      </c>
      <c r="B1411" s="55"/>
      <c r="D1411" s="21" t="e">
        <f>VLOOKUP('Reported Performance Table'!D1411,'Master List'!$B$22:$C$41,2,FALSE)</f>
        <v>#N/A</v>
      </c>
      <c r="E1411" t="e">
        <f>VLOOKUP('Reported Performance Table'!E1411,'Master List'!$B$45:$C$143,2,FALSE)</f>
        <v>#N/A</v>
      </c>
      <c r="F1411" t="e">
        <f>VLOOKUP('Reported Performance Table'!D1411,'Master List'!$B$22:$D$42,3,FALSE)</f>
        <v>#N/A</v>
      </c>
      <c r="G1411" s="92" t="e">
        <f>VLOOKUP('Reported Performance Table'!C1411,'Master List'!$B$11:$D$19,3,FALSE)</f>
        <v>#N/A</v>
      </c>
      <c r="H1411" t="e">
        <f t="shared" si="42"/>
        <v>#N/A</v>
      </c>
      <c r="I1411" t="e">
        <f>IF(VLOOKUP('Reported Performance Table'!E1411,'Master List'!$B$45:$D$143,3,FALSE)="","No",VLOOKUP('Reported Performance Table'!E1411,'Master List'!$B$45:$D$143,3,FALSE))</f>
        <v>#N/A</v>
      </c>
      <c r="J1411" s="164" t="str">
        <f>IF('Reported Performance Table'!E1411="","",
  IF('Reported Performance Table'!F1411="Yes",
   IF('Reported Performance Table'!G1411="Premium","Premium_LUNA_CCT","LUNA_CCT"),
   IF('Reported Performance Table'!C1411="Outdoor Luminaires",
    IF(OR('Reported Performance Table'!E1411="Fuel Pump Canopy Luminaires",'Reported Performance Table'!E1411="Sports Lighting"),
     IF('Reported Performance Table'!G1411="Premium","Premium_Sports_and_Fuel_Pump_CCT", "Sports_and_Fuel_Pump_CCT"),
     IF('Reported Performance Table'!G1411="Premium","Premium_Outdoor_CCT","Outdoor_CCT")),
    IF('Reported Performance Table'!G1411="Premium","Premium_CCT","Reported_CCT"))))</f>
        <v/>
      </c>
      <c r="K1411" t="str">
        <f>IF('Reported Performance Table'!E1411="","",IF(J1411="LUNA_CCT",VLOOKUP('Reported Performance Table'!E1411,'Master List'!$B$45:$E$143,4,FALSE),"Reported_BUG"))</f>
        <v/>
      </c>
      <c r="L1411" t="str">
        <f>IF('Reported Performance Table'!E1411="","",IF(AND('Reported Performance Table'!$F1411="Yes",OR('Reported Performance Table'!$E1411='Master List'!$B$45,'Reported Performance Table'!$E1411='Master List'!$B$46,'Reported Performance Table'!$E1411='Master List'!$B$47,'Reported Performance Table'!$E1411='Master List'!$B$49,'Reported Performance Table'!$E1411='Master List'!$B$51,'Reported Performance Table'!$E1411='Master List'!$B$115,'Reported Performance Table'!$E1411='Master List'!$B$118,'Reported Performance Table'!$E1411='Master List'!$B$142)),"LUNA_Dimming","Dimming_Capability_and_Range"))</f>
        <v/>
      </c>
      <c r="M1411" s="100" t="e">
        <f>'Reported Performance Table'!#REF!</f>
        <v>#REF!</v>
      </c>
      <c r="N1411" s="100" t="e">
        <f>'Reported Performance Table'!#REF!</f>
        <v>#REF!</v>
      </c>
      <c r="O1411" s="100" t="e">
        <f>'Reported Performance Table'!#REF!</f>
        <v>#REF!</v>
      </c>
      <c r="P1411" t="str">
        <f t="shared" si="43"/>
        <v>No</v>
      </c>
    </row>
    <row r="1412" spans="1:16" x14ac:dyDescent="0.25">
      <c r="A1412" s="54">
        <v>1419</v>
      </c>
      <c r="B1412" s="55"/>
      <c r="D1412" s="21" t="e">
        <f>VLOOKUP('Reported Performance Table'!D1412,'Master List'!$B$22:$C$41,2,FALSE)</f>
        <v>#N/A</v>
      </c>
      <c r="E1412" t="e">
        <f>VLOOKUP('Reported Performance Table'!E1412,'Master List'!$B$45:$C$143,2,FALSE)</f>
        <v>#N/A</v>
      </c>
      <c r="F1412" t="e">
        <f>VLOOKUP('Reported Performance Table'!D1412,'Master List'!$B$22:$D$42,3,FALSE)</f>
        <v>#N/A</v>
      </c>
      <c r="G1412" s="92" t="e">
        <f>VLOOKUP('Reported Performance Table'!C1412,'Master List'!$B$11:$D$19,3,FALSE)</f>
        <v>#N/A</v>
      </c>
      <c r="H1412" t="e">
        <f t="shared" si="42"/>
        <v>#N/A</v>
      </c>
      <c r="I1412" t="e">
        <f>IF(VLOOKUP('Reported Performance Table'!E1412,'Master List'!$B$45:$D$143,3,FALSE)="","No",VLOOKUP('Reported Performance Table'!E1412,'Master List'!$B$45:$D$143,3,FALSE))</f>
        <v>#N/A</v>
      </c>
      <c r="J1412" s="164" t="str">
        <f>IF('Reported Performance Table'!E1412="","",
  IF('Reported Performance Table'!F1412="Yes",
   IF('Reported Performance Table'!G1412="Premium","Premium_LUNA_CCT","LUNA_CCT"),
   IF('Reported Performance Table'!C1412="Outdoor Luminaires",
    IF(OR('Reported Performance Table'!E1412="Fuel Pump Canopy Luminaires",'Reported Performance Table'!E1412="Sports Lighting"),
     IF('Reported Performance Table'!G1412="Premium","Premium_Sports_and_Fuel_Pump_CCT", "Sports_and_Fuel_Pump_CCT"),
     IF('Reported Performance Table'!G1412="Premium","Premium_Outdoor_CCT","Outdoor_CCT")),
    IF('Reported Performance Table'!G1412="Premium","Premium_CCT","Reported_CCT"))))</f>
        <v/>
      </c>
      <c r="K1412" t="str">
        <f>IF('Reported Performance Table'!E1412="","",IF(J1412="LUNA_CCT",VLOOKUP('Reported Performance Table'!E1412,'Master List'!$B$45:$E$143,4,FALSE),"Reported_BUG"))</f>
        <v/>
      </c>
      <c r="L1412" t="str">
        <f>IF('Reported Performance Table'!E1412="","",IF(AND('Reported Performance Table'!$F1412="Yes",OR('Reported Performance Table'!$E1412='Master List'!$B$45,'Reported Performance Table'!$E1412='Master List'!$B$46,'Reported Performance Table'!$E1412='Master List'!$B$47,'Reported Performance Table'!$E1412='Master List'!$B$49,'Reported Performance Table'!$E1412='Master List'!$B$51,'Reported Performance Table'!$E1412='Master List'!$B$115,'Reported Performance Table'!$E1412='Master List'!$B$118,'Reported Performance Table'!$E1412='Master List'!$B$142)),"LUNA_Dimming","Dimming_Capability_and_Range"))</f>
        <v/>
      </c>
      <c r="M1412" s="100" t="e">
        <f>'Reported Performance Table'!#REF!</f>
        <v>#REF!</v>
      </c>
      <c r="N1412" s="100" t="e">
        <f>'Reported Performance Table'!#REF!</f>
        <v>#REF!</v>
      </c>
      <c r="O1412" s="100" t="e">
        <f>'Reported Performance Table'!#REF!</f>
        <v>#REF!</v>
      </c>
      <c r="P1412" t="str">
        <f t="shared" si="43"/>
        <v>No</v>
      </c>
    </row>
    <row r="1413" spans="1:16" x14ac:dyDescent="0.25">
      <c r="A1413" s="54">
        <v>1420</v>
      </c>
      <c r="B1413" s="55"/>
      <c r="D1413" s="21" t="e">
        <f>VLOOKUP('Reported Performance Table'!D1413,'Master List'!$B$22:$C$41,2,FALSE)</f>
        <v>#N/A</v>
      </c>
      <c r="E1413" t="e">
        <f>VLOOKUP('Reported Performance Table'!E1413,'Master List'!$B$45:$C$143,2,FALSE)</f>
        <v>#N/A</v>
      </c>
      <c r="F1413" t="e">
        <f>VLOOKUP('Reported Performance Table'!D1413,'Master List'!$B$22:$D$42,3,FALSE)</f>
        <v>#N/A</v>
      </c>
      <c r="G1413" s="92" t="e">
        <f>VLOOKUP('Reported Performance Table'!C1413,'Master List'!$B$11:$D$19,3,FALSE)</f>
        <v>#N/A</v>
      </c>
      <c r="H1413" t="e">
        <f t="shared" si="42"/>
        <v>#N/A</v>
      </c>
      <c r="I1413" t="e">
        <f>IF(VLOOKUP('Reported Performance Table'!E1413,'Master List'!$B$45:$D$143,3,FALSE)="","No",VLOOKUP('Reported Performance Table'!E1413,'Master List'!$B$45:$D$143,3,FALSE))</f>
        <v>#N/A</v>
      </c>
      <c r="J1413" s="164" t="str">
        <f>IF('Reported Performance Table'!E1413="","",
  IF('Reported Performance Table'!F1413="Yes",
   IF('Reported Performance Table'!G1413="Premium","Premium_LUNA_CCT","LUNA_CCT"),
   IF('Reported Performance Table'!C1413="Outdoor Luminaires",
    IF(OR('Reported Performance Table'!E1413="Fuel Pump Canopy Luminaires",'Reported Performance Table'!E1413="Sports Lighting"),
     IF('Reported Performance Table'!G1413="Premium","Premium_Sports_and_Fuel_Pump_CCT", "Sports_and_Fuel_Pump_CCT"),
     IF('Reported Performance Table'!G1413="Premium","Premium_Outdoor_CCT","Outdoor_CCT")),
    IF('Reported Performance Table'!G1413="Premium","Premium_CCT","Reported_CCT"))))</f>
        <v/>
      </c>
      <c r="K1413" t="str">
        <f>IF('Reported Performance Table'!E1413="","",IF(J1413="LUNA_CCT",VLOOKUP('Reported Performance Table'!E1413,'Master List'!$B$45:$E$143,4,FALSE),"Reported_BUG"))</f>
        <v/>
      </c>
      <c r="L1413" t="str">
        <f>IF('Reported Performance Table'!E1413="","",IF(AND('Reported Performance Table'!$F1413="Yes",OR('Reported Performance Table'!$E1413='Master List'!$B$45,'Reported Performance Table'!$E1413='Master List'!$B$46,'Reported Performance Table'!$E1413='Master List'!$B$47,'Reported Performance Table'!$E1413='Master List'!$B$49,'Reported Performance Table'!$E1413='Master List'!$B$51,'Reported Performance Table'!$E1413='Master List'!$B$115,'Reported Performance Table'!$E1413='Master List'!$B$118,'Reported Performance Table'!$E1413='Master List'!$B$142)),"LUNA_Dimming","Dimming_Capability_and_Range"))</f>
        <v/>
      </c>
      <c r="M1413" s="100" t="e">
        <f>'Reported Performance Table'!#REF!</f>
        <v>#REF!</v>
      </c>
      <c r="N1413" s="100" t="e">
        <f>'Reported Performance Table'!#REF!</f>
        <v>#REF!</v>
      </c>
      <c r="O1413" s="100" t="e">
        <f>'Reported Performance Table'!#REF!</f>
        <v>#REF!</v>
      </c>
      <c r="P1413" t="str">
        <f t="shared" si="43"/>
        <v>No</v>
      </c>
    </row>
    <row r="1414" spans="1:16" x14ac:dyDescent="0.25">
      <c r="A1414" s="54">
        <v>1421</v>
      </c>
      <c r="B1414" s="55"/>
      <c r="D1414" s="21" t="e">
        <f>VLOOKUP('Reported Performance Table'!D1414,'Master List'!$B$22:$C$41,2,FALSE)</f>
        <v>#N/A</v>
      </c>
      <c r="E1414" t="e">
        <f>VLOOKUP('Reported Performance Table'!E1414,'Master List'!$B$45:$C$143,2,FALSE)</f>
        <v>#N/A</v>
      </c>
      <c r="F1414" t="e">
        <f>VLOOKUP('Reported Performance Table'!D1414,'Master List'!$B$22:$D$42,3,FALSE)</f>
        <v>#N/A</v>
      </c>
      <c r="G1414" s="92" t="e">
        <f>VLOOKUP('Reported Performance Table'!C1414,'Master List'!$B$11:$D$19,3,FALSE)</f>
        <v>#N/A</v>
      </c>
      <c r="H1414" t="e">
        <f t="shared" si="42"/>
        <v>#N/A</v>
      </c>
      <c r="I1414" t="e">
        <f>IF(VLOOKUP('Reported Performance Table'!E1414,'Master List'!$B$45:$D$143,3,FALSE)="","No",VLOOKUP('Reported Performance Table'!E1414,'Master List'!$B$45:$D$143,3,FALSE))</f>
        <v>#N/A</v>
      </c>
      <c r="J1414" s="164" t="str">
        <f>IF('Reported Performance Table'!E1414="","",
  IF('Reported Performance Table'!F1414="Yes",
   IF('Reported Performance Table'!G1414="Premium","Premium_LUNA_CCT","LUNA_CCT"),
   IF('Reported Performance Table'!C1414="Outdoor Luminaires",
    IF(OR('Reported Performance Table'!E1414="Fuel Pump Canopy Luminaires",'Reported Performance Table'!E1414="Sports Lighting"),
     IF('Reported Performance Table'!G1414="Premium","Premium_Sports_and_Fuel_Pump_CCT", "Sports_and_Fuel_Pump_CCT"),
     IF('Reported Performance Table'!G1414="Premium","Premium_Outdoor_CCT","Outdoor_CCT")),
    IF('Reported Performance Table'!G1414="Premium","Premium_CCT","Reported_CCT"))))</f>
        <v/>
      </c>
      <c r="K1414" t="str">
        <f>IF('Reported Performance Table'!E1414="","",IF(J1414="LUNA_CCT",VLOOKUP('Reported Performance Table'!E1414,'Master List'!$B$45:$E$143,4,FALSE),"Reported_BUG"))</f>
        <v/>
      </c>
      <c r="L1414" t="str">
        <f>IF('Reported Performance Table'!E1414="","",IF(AND('Reported Performance Table'!$F1414="Yes",OR('Reported Performance Table'!$E1414='Master List'!$B$45,'Reported Performance Table'!$E1414='Master List'!$B$46,'Reported Performance Table'!$E1414='Master List'!$B$47,'Reported Performance Table'!$E1414='Master List'!$B$49,'Reported Performance Table'!$E1414='Master List'!$B$51,'Reported Performance Table'!$E1414='Master List'!$B$115,'Reported Performance Table'!$E1414='Master List'!$B$118,'Reported Performance Table'!$E1414='Master List'!$B$142)),"LUNA_Dimming","Dimming_Capability_and_Range"))</f>
        <v/>
      </c>
      <c r="M1414" s="100" t="e">
        <f>'Reported Performance Table'!#REF!</f>
        <v>#REF!</v>
      </c>
      <c r="N1414" s="100" t="e">
        <f>'Reported Performance Table'!#REF!</f>
        <v>#REF!</v>
      </c>
      <c r="O1414" s="100" t="e">
        <f>'Reported Performance Table'!#REF!</f>
        <v>#REF!</v>
      </c>
      <c r="P1414" t="str">
        <f t="shared" si="43"/>
        <v>No</v>
      </c>
    </row>
    <row r="1415" spans="1:16" x14ac:dyDescent="0.25">
      <c r="A1415" s="54">
        <v>1422</v>
      </c>
      <c r="B1415" s="55"/>
      <c r="D1415" s="21" t="e">
        <f>VLOOKUP('Reported Performance Table'!D1415,'Master List'!$B$22:$C$41,2,FALSE)</f>
        <v>#N/A</v>
      </c>
      <c r="E1415" t="e">
        <f>VLOOKUP('Reported Performance Table'!E1415,'Master List'!$B$45:$C$143,2,FALSE)</f>
        <v>#N/A</v>
      </c>
      <c r="F1415" t="e">
        <f>VLOOKUP('Reported Performance Table'!D1415,'Master List'!$B$22:$D$42,3,FALSE)</f>
        <v>#N/A</v>
      </c>
      <c r="G1415" s="92" t="e">
        <f>VLOOKUP('Reported Performance Table'!C1415,'Master List'!$B$11:$D$19,3,FALSE)</f>
        <v>#N/A</v>
      </c>
      <c r="H1415" t="e">
        <f t="shared" si="42"/>
        <v>#N/A</v>
      </c>
      <c r="I1415" t="e">
        <f>IF(VLOOKUP('Reported Performance Table'!E1415,'Master List'!$B$45:$D$143,3,FALSE)="","No",VLOOKUP('Reported Performance Table'!E1415,'Master List'!$B$45:$D$143,3,FALSE))</f>
        <v>#N/A</v>
      </c>
      <c r="J1415" s="164" t="str">
        <f>IF('Reported Performance Table'!E1415="","",
  IF('Reported Performance Table'!F1415="Yes",
   IF('Reported Performance Table'!G1415="Premium","Premium_LUNA_CCT","LUNA_CCT"),
   IF('Reported Performance Table'!C1415="Outdoor Luminaires",
    IF(OR('Reported Performance Table'!E1415="Fuel Pump Canopy Luminaires",'Reported Performance Table'!E1415="Sports Lighting"),
     IF('Reported Performance Table'!G1415="Premium","Premium_Sports_and_Fuel_Pump_CCT", "Sports_and_Fuel_Pump_CCT"),
     IF('Reported Performance Table'!G1415="Premium","Premium_Outdoor_CCT","Outdoor_CCT")),
    IF('Reported Performance Table'!G1415="Premium","Premium_CCT","Reported_CCT"))))</f>
        <v/>
      </c>
      <c r="K1415" t="str">
        <f>IF('Reported Performance Table'!E1415="","",IF(J1415="LUNA_CCT",VLOOKUP('Reported Performance Table'!E1415,'Master List'!$B$45:$E$143,4,FALSE),"Reported_BUG"))</f>
        <v/>
      </c>
      <c r="L1415" t="str">
        <f>IF('Reported Performance Table'!E1415="","",IF(AND('Reported Performance Table'!$F1415="Yes",OR('Reported Performance Table'!$E1415='Master List'!$B$45,'Reported Performance Table'!$E1415='Master List'!$B$46,'Reported Performance Table'!$E1415='Master List'!$B$47,'Reported Performance Table'!$E1415='Master List'!$B$49,'Reported Performance Table'!$E1415='Master List'!$B$51,'Reported Performance Table'!$E1415='Master List'!$B$115,'Reported Performance Table'!$E1415='Master List'!$B$118,'Reported Performance Table'!$E1415='Master List'!$B$142)),"LUNA_Dimming","Dimming_Capability_and_Range"))</f>
        <v/>
      </c>
      <c r="M1415" s="100" t="e">
        <f>'Reported Performance Table'!#REF!</f>
        <v>#REF!</v>
      </c>
      <c r="N1415" s="100" t="e">
        <f>'Reported Performance Table'!#REF!</f>
        <v>#REF!</v>
      </c>
      <c r="O1415" s="100" t="e">
        <f>'Reported Performance Table'!#REF!</f>
        <v>#REF!</v>
      </c>
      <c r="P1415" t="str">
        <f t="shared" si="43"/>
        <v>No</v>
      </c>
    </row>
    <row r="1416" spans="1:16" x14ac:dyDescent="0.25">
      <c r="A1416" s="54">
        <v>1423</v>
      </c>
      <c r="B1416" s="55"/>
      <c r="D1416" s="21" t="e">
        <f>VLOOKUP('Reported Performance Table'!D1416,'Master List'!$B$22:$C$41,2,FALSE)</f>
        <v>#N/A</v>
      </c>
      <c r="E1416" t="e">
        <f>VLOOKUP('Reported Performance Table'!E1416,'Master List'!$B$45:$C$143,2,FALSE)</f>
        <v>#N/A</v>
      </c>
      <c r="F1416" t="e">
        <f>VLOOKUP('Reported Performance Table'!D1416,'Master List'!$B$22:$D$42,3,FALSE)</f>
        <v>#N/A</v>
      </c>
      <c r="G1416" s="92" t="e">
        <f>VLOOKUP('Reported Performance Table'!C1416,'Master List'!$B$11:$D$19,3,FALSE)</f>
        <v>#N/A</v>
      </c>
      <c r="H1416" t="e">
        <f t="shared" si="42"/>
        <v>#N/A</v>
      </c>
      <c r="I1416" t="e">
        <f>IF(VLOOKUP('Reported Performance Table'!E1416,'Master List'!$B$45:$D$143,3,FALSE)="","No",VLOOKUP('Reported Performance Table'!E1416,'Master List'!$B$45:$D$143,3,FALSE))</f>
        <v>#N/A</v>
      </c>
      <c r="J1416" s="164" t="str">
        <f>IF('Reported Performance Table'!E1416="","",
  IF('Reported Performance Table'!F1416="Yes",
   IF('Reported Performance Table'!G1416="Premium","Premium_LUNA_CCT","LUNA_CCT"),
   IF('Reported Performance Table'!C1416="Outdoor Luminaires",
    IF(OR('Reported Performance Table'!E1416="Fuel Pump Canopy Luminaires",'Reported Performance Table'!E1416="Sports Lighting"),
     IF('Reported Performance Table'!G1416="Premium","Premium_Sports_and_Fuel_Pump_CCT", "Sports_and_Fuel_Pump_CCT"),
     IF('Reported Performance Table'!G1416="Premium","Premium_Outdoor_CCT","Outdoor_CCT")),
    IF('Reported Performance Table'!G1416="Premium","Premium_CCT","Reported_CCT"))))</f>
        <v/>
      </c>
      <c r="K1416" t="str">
        <f>IF('Reported Performance Table'!E1416="","",IF(J1416="LUNA_CCT",VLOOKUP('Reported Performance Table'!E1416,'Master List'!$B$45:$E$143,4,FALSE),"Reported_BUG"))</f>
        <v/>
      </c>
      <c r="L1416" t="str">
        <f>IF('Reported Performance Table'!E1416="","",IF(AND('Reported Performance Table'!$F1416="Yes",OR('Reported Performance Table'!$E1416='Master List'!$B$45,'Reported Performance Table'!$E1416='Master List'!$B$46,'Reported Performance Table'!$E1416='Master List'!$B$47,'Reported Performance Table'!$E1416='Master List'!$B$49,'Reported Performance Table'!$E1416='Master List'!$B$51,'Reported Performance Table'!$E1416='Master List'!$B$115,'Reported Performance Table'!$E1416='Master List'!$B$118,'Reported Performance Table'!$E1416='Master List'!$B$142)),"LUNA_Dimming","Dimming_Capability_and_Range"))</f>
        <v/>
      </c>
      <c r="M1416" s="100" t="e">
        <f>'Reported Performance Table'!#REF!</f>
        <v>#REF!</v>
      </c>
      <c r="N1416" s="100" t="e">
        <f>'Reported Performance Table'!#REF!</f>
        <v>#REF!</v>
      </c>
      <c r="O1416" s="100" t="e">
        <f>'Reported Performance Table'!#REF!</f>
        <v>#REF!</v>
      </c>
      <c r="P1416" t="str">
        <f t="shared" si="43"/>
        <v>No</v>
      </c>
    </row>
    <row r="1417" spans="1:16" x14ac:dyDescent="0.25">
      <c r="A1417" s="54">
        <v>1424</v>
      </c>
      <c r="B1417" s="55"/>
      <c r="D1417" s="21" t="e">
        <f>VLOOKUP('Reported Performance Table'!D1417,'Master List'!$B$22:$C$41,2,FALSE)</f>
        <v>#N/A</v>
      </c>
      <c r="E1417" t="e">
        <f>VLOOKUP('Reported Performance Table'!E1417,'Master List'!$B$45:$C$143,2,FALSE)</f>
        <v>#N/A</v>
      </c>
      <c r="F1417" t="e">
        <f>VLOOKUP('Reported Performance Table'!D1417,'Master List'!$B$22:$D$42,3,FALSE)</f>
        <v>#N/A</v>
      </c>
      <c r="G1417" s="92" t="e">
        <f>VLOOKUP('Reported Performance Table'!C1417,'Master List'!$B$11:$D$19,3,FALSE)</f>
        <v>#N/A</v>
      </c>
      <c r="H1417" t="e">
        <f t="shared" si="42"/>
        <v>#N/A</v>
      </c>
      <c r="I1417" t="e">
        <f>IF(VLOOKUP('Reported Performance Table'!E1417,'Master List'!$B$45:$D$143,3,FALSE)="","No",VLOOKUP('Reported Performance Table'!E1417,'Master List'!$B$45:$D$143,3,FALSE))</f>
        <v>#N/A</v>
      </c>
      <c r="J1417" s="164" t="str">
        <f>IF('Reported Performance Table'!E1417="","",
  IF('Reported Performance Table'!F1417="Yes",
   IF('Reported Performance Table'!G1417="Premium","Premium_LUNA_CCT","LUNA_CCT"),
   IF('Reported Performance Table'!C1417="Outdoor Luminaires",
    IF(OR('Reported Performance Table'!E1417="Fuel Pump Canopy Luminaires",'Reported Performance Table'!E1417="Sports Lighting"),
     IF('Reported Performance Table'!G1417="Premium","Premium_Sports_and_Fuel_Pump_CCT", "Sports_and_Fuel_Pump_CCT"),
     IF('Reported Performance Table'!G1417="Premium","Premium_Outdoor_CCT","Outdoor_CCT")),
    IF('Reported Performance Table'!G1417="Premium","Premium_CCT","Reported_CCT"))))</f>
        <v/>
      </c>
      <c r="K1417" t="str">
        <f>IF('Reported Performance Table'!E1417="","",IF(J1417="LUNA_CCT",VLOOKUP('Reported Performance Table'!E1417,'Master List'!$B$45:$E$143,4,FALSE),"Reported_BUG"))</f>
        <v/>
      </c>
      <c r="L1417" t="str">
        <f>IF('Reported Performance Table'!E1417="","",IF(AND('Reported Performance Table'!$F1417="Yes",OR('Reported Performance Table'!$E1417='Master List'!$B$45,'Reported Performance Table'!$E1417='Master List'!$B$46,'Reported Performance Table'!$E1417='Master List'!$B$47,'Reported Performance Table'!$E1417='Master List'!$B$49,'Reported Performance Table'!$E1417='Master List'!$B$51,'Reported Performance Table'!$E1417='Master List'!$B$115,'Reported Performance Table'!$E1417='Master List'!$B$118,'Reported Performance Table'!$E1417='Master List'!$B$142)),"LUNA_Dimming","Dimming_Capability_and_Range"))</f>
        <v/>
      </c>
      <c r="M1417" s="100" t="e">
        <f>'Reported Performance Table'!#REF!</f>
        <v>#REF!</v>
      </c>
      <c r="N1417" s="100" t="e">
        <f>'Reported Performance Table'!#REF!</f>
        <v>#REF!</v>
      </c>
      <c r="O1417" s="100" t="e">
        <f>'Reported Performance Table'!#REF!</f>
        <v>#REF!</v>
      </c>
      <c r="P1417" t="str">
        <f t="shared" si="43"/>
        <v>No</v>
      </c>
    </row>
    <row r="1418" spans="1:16" x14ac:dyDescent="0.25">
      <c r="A1418" s="54">
        <v>1425</v>
      </c>
      <c r="B1418" s="55"/>
      <c r="D1418" s="21" t="e">
        <f>VLOOKUP('Reported Performance Table'!D1418,'Master List'!$B$22:$C$41,2,FALSE)</f>
        <v>#N/A</v>
      </c>
      <c r="E1418" t="e">
        <f>VLOOKUP('Reported Performance Table'!E1418,'Master List'!$B$45:$C$143,2,FALSE)</f>
        <v>#N/A</v>
      </c>
      <c r="F1418" t="e">
        <f>VLOOKUP('Reported Performance Table'!D1418,'Master List'!$B$22:$D$42,3,FALSE)</f>
        <v>#N/A</v>
      </c>
      <c r="G1418" s="92" t="e">
        <f>VLOOKUP('Reported Performance Table'!C1418,'Master List'!$B$11:$D$19,3,FALSE)</f>
        <v>#N/A</v>
      </c>
      <c r="H1418" t="e">
        <f t="shared" si="42"/>
        <v>#N/A</v>
      </c>
      <c r="I1418" t="e">
        <f>IF(VLOOKUP('Reported Performance Table'!E1418,'Master List'!$B$45:$D$143,3,FALSE)="","No",VLOOKUP('Reported Performance Table'!E1418,'Master List'!$B$45:$D$143,3,FALSE))</f>
        <v>#N/A</v>
      </c>
      <c r="J1418" s="164" t="str">
        <f>IF('Reported Performance Table'!E1418="","",
  IF('Reported Performance Table'!F1418="Yes",
   IF('Reported Performance Table'!G1418="Premium","Premium_LUNA_CCT","LUNA_CCT"),
   IF('Reported Performance Table'!C1418="Outdoor Luminaires",
    IF(OR('Reported Performance Table'!E1418="Fuel Pump Canopy Luminaires",'Reported Performance Table'!E1418="Sports Lighting"),
     IF('Reported Performance Table'!G1418="Premium","Premium_Sports_and_Fuel_Pump_CCT", "Sports_and_Fuel_Pump_CCT"),
     IF('Reported Performance Table'!G1418="Premium","Premium_Outdoor_CCT","Outdoor_CCT")),
    IF('Reported Performance Table'!G1418="Premium","Premium_CCT","Reported_CCT"))))</f>
        <v/>
      </c>
      <c r="K1418" t="str">
        <f>IF('Reported Performance Table'!E1418="","",IF(J1418="LUNA_CCT",VLOOKUP('Reported Performance Table'!E1418,'Master List'!$B$45:$E$143,4,FALSE),"Reported_BUG"))</f>
        <v/>
      </c>
      <c r="L1418" t="str">
        <f>IF('Reported Performance Table'!E1418="","",IF(AND('Reported Performance Table'!$F1418="Yes",OR('Reported Performance Table'!$E1418='Master List'!$B$45,'Reported Performance Table'!$E1418='Master List'!$B$46,'Reported Performance Table'!$E1418='Master List'!$B$47,'Reported Performance Table'!$E1418='Master List'!$B$49,'Reported Performance Table'!$E1418='Master List'!$B$51,'Reported Performance Table'!$E1418='Master List'!$B$115,'Reported Performance Table'!$E1418='Master List'!$B$118,'Reported Performance Table'!$E1418='Master List'!$B$142)),"LUNA_Dimming","Dimming_Capability_and_Range"))</f>
        <v/>
      </c>
      <c r="M1418" s="100" t="e">
        <f>'Reported Performance Table'!#REF!</f>
        <v>#REF!</v>
      </c>
      <c r="N1418" s="100" t="e">
        <f>'Reported Performance Table'!#REF!</f>
        <v>#REF!</v>
      </c>
      <c r="O1418" s="100" t="e">
        <f>'Reported Performance Table'!#REF!</f>
        <v>#REF!</v>
      </c>
      <c r="P1418" t="str">
        <f t="shared" si="43"/>
        <v>No</v>
      </c>
    </row>
    <row r="1419" spans="1:16" x14ac:dyDescent="0.25">
      <c r="A1419" s="54">
        <v>1426</v>
      </c>
      <c r="B1419" s="55"/>
      <c r="D1419" s="21" t="e">
        <f>VLOOKUP('Reported Performance Table'!D1419,'Master List'!$B$22:$C$41,2,FALSE)</f>
        <v>#N/A</v>
      </c>
      <c r="E1419" t="e">
        <f>VLOOKUP('Reported Performance Table'!E1419,'Master List'!$B$45:$C$143,2,FALSE)</f>
        <v>#N/A</v>
      </c>
      <c r="F1419" t="e">
        <f>VLOOKUP('Reported Performance Table'!D1419,'Master List'!$B$22:$D$42,3,FALSE)</f>
        <v>#N/A</v>
      </c>
      <c r="G1419" s="92" t="e">
        <f>VLOOKUP('Reported Performance Table'!C1419,'Master List'!$B$11:$D$19,3,FALSE)</f>
        <v>#N/A</v>
      </c>
      <c r="H1419" t="e">
        <f t="shared" ref="H1419:H1482" si="44">CONCATENATE(F1419,G1419)</f>
        <v>#N/A</v>
      </c>
      <c r="I1419" t="e">
        <f>IF(VLOOKUP('Reported Performance Table'!E1419,'Master List'!$B$45:$D$143,3,FALSE)="","No",VLOOKUP('Reported Performance Table'!E1419,'Master List'!$B$45:$D$143,3,FALSE))</f>
        <v>#N/A</v>
      </c>
      <c r="J1419" s="164" t="str">
        <f>IF('Reported Performance Table'!E1419="","",
  IF('Reported Performance Table'!F1419="Yes",
   IF('Reported Performance Table'!G1419="Premium","Premium_LUNA_CCT","LUNA_CCT"),
   IF('Reported Performance Table'!C1419="Outdoor Luminaires",
    IF(OR('Reported Performance Table'!E1419="Fuel Pump Canopy Luminaires",'Reported Performance Table'!E1419="Sports Lighting"),
     IF('Reported Performance Table'!G1419="Premium","Premium_Sports_and_Fuel_Pump_CCT", "Sports_and_Fuel_Pump_CCT"),
     IF('Reported Performance Table'!G1419="Premium","Premium_Outdoor_CCT","Outdoor_CCT")),
    IF('Reported Performance Table'!G1419="Premium","Premium_CCT","Reported_CCT"))))</f>
        <v/>
      </c>
      <c r="K1419" t="str">
        <f>IF('Reported Performance Table'!E1419="","",IF(J1419="LUNA_CCT",VLOOKUP('Reported Performance Table'!E1419,'Master List'!$B$45:$E$143,4,FALSE),"Reported_BUG"))</f>
        <v/>
      </c>
      <c r="L1419" t="str">
        <f>IF('Reported Performance Table'!E1419="","",IF(AND('Reported Performance Table'!$F1419="Yes",OR('Reported Performance Table'!$E1419='Master List'!$B$45,'Reported Performance Table'!$E1419='Master List'!$B$46,'Reported Performance Table'!$E1419='Master List'!$B$47,'Reported Performance Table'!$E1419='Master List'!$B$49,'Reported Performance Table'!$E1419='Master List'!$B$51,'Reported Performance Table'!$E1419='Master List'!$B$115,'Reported Performance Table'!$E1419='Master List'!$B$118,'Reported Performance Table'!$E1419='Master List'!$B$142)),"LUNA_Dimming","Dimming_Capability_and_Range"))</f>
        <v/>
      </c>
      <c r="M1419" s="100" t="e">
        <f>'Reported Performance Table'!#REF!</f>
        <v>#REF!</v>
      </c>
      <c r="N1419" s="100" t="e">
        <f>'Reported Performance Table'!#REF!</f>
        <v>#REF!</v>
      </c>
      <c r="O1419" s="100" t="e">
        <f>'Reported Performance Table'!#REF!</f>
        <v>#REF!</v>
      </c>
      <c r="P1419" t="str">
        <f t="shared" si="43"/>
        <v>No</v>
      </c>
    </row>
    <row r="1420" spans="1:16" x14ac:dyDescent="0.25">
      <c r="A1420" s="54">
        <v>1427</v>
      </c>
      <c r="B1420" s="55"/>
      <c r="D1420" s="21" t="e">
        <f>VLOOKUP('Reported Performance Table'!D1420,'Master List'!$B$22:$C$41,2,FALSE)</f>
        <v>#N/A</v>
      </c>
      <c r="E1420" t="e">
        <f>VLOOKUP('Reported Performance Table'!E1420,'Master List'!$B$45:$C$143,2,FALSE)</f>
        <v>#N/A</v>
      </c>
      <c r="F1420" t="e">
        <f>VLOOKUP('Reported Performance Table'!D1420,'Master List'!$B$22:$D$42,3,FALSE)</f>
        <v>#N/A</v>
      </c>
      <c r="G1420" s="92" t="e">
        <f>VLOOKUP('Reported Performance Table'!C1420,'Master List'!$B$11:$D$19,3,FALSE)</f>
        <v>#N/A</v>
      </c>
      <c r="H1420" t="e">
        <f t="shared" si="44"/>
        <v>#N/A</v>
      </c>
      <c r="I1420" t="e">
        <f>IF(VLOOKUP('Reported Performance Table'!E1420,'Master List'!$B$45:$D$143,3,FALSE)="","No",VLOOKUP('Reported Performance Table'!E1420,'Master List'!$B$45:$D$143,3,FALSE))</f>
        <v>#N/A</v>
      </c>
      <c r="J1420" s="164" t="str">
        <f>IF('Reported Performance Table'!E1420="","",
  IF('Reported Performance Table'!F1420="Yes",
   IF('Reported Performance Table'!G1420="Premium","Premium_LUNA_CCT","LUNA_CCT"),
   IF('Reported Performance Table'!C1420="Outdoor Luminaires",
    IF(OR('Reported Performance Table'!E1420="Fuel Pump Canopy Luminaires",'Reported Performance Table'!E1420="Sports Lighting"),
     IF('Reported Performance Table'!G1420="Premium","Premium_Sports_and_Fuel_Pump_CCT", "Sports_and_Fuel_Pump_CCT"),
     IF('Reported Performance Table'!G1420="Premium","Premium_Outdoor_CCT","Outdoor_CCT")),
    IF('Reported Performance Table'!G1420="Premium","Premium_CCT","Reported_CCT"))))</f>
        <v/>
      </c>
      <c r="K1420" t="str">
        <f>IF('Reported Performance Table'!E1420="","",IF(J1420="LUNA_CCT",VLOOKUP('Reported Performance Table'!E1420,'Master List'!$B$45:$E$143,4,FALSE),"Reported_BUG"))</f>
        <v/>
      </c>
      <c r="L1420" t="str">
        <f>IF('Reported Performance Table'!E1420="","",IF(AND('Reported Performance Table'!$F1420="Yes",OR('Reported Performance Table'!$E1420='Master List'!$B$45,'Reported Performance Table'!$E1420='Master List'!$B$46,'Reported Performance Table'!$E1420='Master List'!$B$47,'Reported Performance Table'!$E1420='Master List'!$B$49,'Reported Performance Table'!$E1420='Master List'!$B$51,'Reported Performance Table'!$E1420='Master List'!$B$115,'Reported Performance Table'!$E1420='Master List'!$B$118,'Reported Performance Table'!$E1420='Master List'!$B$142)),"LUNA_Dimming","Dimming_Capability_and_Range"))</f>
        <v/>
      </c>
      <c r="M1420" s="100" t="e">
        <f>'Reported Performance Table'!#REF!</f>
        <v>#REF!</v>
      </c>
      <c r="N1420" s="100" t="e">
        <f>'Reported Performance Table'!#REF!</f>
        <v>#REF!</v>
      </c>
      <c r="O1420" s="100" t="e">
        <f>'Reported Performance Table'!#REF!</f>
        <v>#REF!</v>
      </c>
      <c r="P1420" t="str">
        <f t="shared" ref="P1420:P1483" si="45">IF(COUNTIF(M1420:O1420,"Yes")=3,"Yes","No")</f>
        <v>No</v>
      </c>
    </row>
    <row r="1421" spans="1:16" x14ac:dyDescent="0.25">
      <c r="A1421" s="54">
        <v>1428</v>
      </c>
      <c r="B1421" s="55"/>
      <c r="D1421" s="21" t="e">
        <f>VLOOKUP('Reported Performance Table'!D1421,'Master List'!$B$22:$C$41,2,FALSE)</f>
        <v>#N/A</v>
      </c>
      <c r="E1421" t="e">
        <f>VLOOKUP('Reported Performance Table'!E1421,'Master List'!$B$45:$C$143,2,FALSE)</f>
        <v>#N/A</v>
      </c>
      <c r="F1421" t="e">
        <f>VLOOKUP('Reported Performance Table'!D1421,'Master List'!$B$22:$D$42,3,FALSE)</f>
        <v>#N/A</v>
      </c>
      <c r="G1421" s="92" t="e">
        <f>VLOOKUP('Reported Performance Table'!C1421,'Master List'!$B$11:$D$19,3,FALSE)</f>
        <v>#N/A</v>
      </c>
      <c r="H1421" t="e">
        <f t="shared" si="44"/>
        <v>#N/A</v>
      </c>
      <c r="I1421" t="e">
        <f>IF(VLOOKUP('Reported Performance Table'!E1421,'Master List'!$B$45:$D$143,3,FALSE)="","No",VLOOKUP('Reported Performance Table'!E1421,'Master List'!$B$45:$D$143,3,FALSE))</f>
        <v>#N/A</v>
      </c>
      <c r="J1421" s="164" t="str">
        <f>IF('Reported Performance Table'!E1421="","",
  IF('Reported Performance Table'!F1421="Yes",
   IF('Reported Performance Table'!G1421="Premium","Premium_LUNA_CCT","LUNA_CCT"),
   IF('Reported Performance Table'!C1421="Outdoor Luminaires",
    IF(OR('Reported Performance Table'!E1421="Fuel Pump Canopy Luminaires",'Reported Performance Table'!E1421="Sports Lighting"),
     IF('Reported Performance Table'!G1421="Premium","Premium_Sports_and_Fuel_Pump_CCT", "Sports_and_Fuel_Pump_CCT"),
     IF('Reported Performance Table'!G1421="Premium","Premium_Outdoor_CCT","Outdoor_CCT")),
    IF('Reported Performance Table'!G1421="Premium","Premium_CCT","Reported_CCT"))))</f>
        <v/>
      </c>
      <c r="K1421" t="str">
        <f>IF('Reported Performance Table'!E1421="","",IF(J1421="LUNA_CCT",VLOOKUP('Reported Performance Table'!E1421,'Master List'!$B$45:$E$143,4,FALSE),"Reported_BUG"))</f>
        <v/>
      </c>
      <c r="L1421" t="str">
        <f>IF('Reported Performance Table'!E1421="","",IF(AND('Reported Performance Table'!$F1421="Yes",OR('Reported Performance Table'!$E1421='Master List'!$B$45,'Reported Performance Table'!$E1421='Master List'!$B$46,'Reported Performance Table'!$E1421='Master List'!$B$47,'Reported Performance Table'!$E1421='Master List'!$B$49,'Reported Performance Table'!$E1421='Master List'!$B$51,'Reported Performance Table'!$E1421='Master List'!$B$115,'Reported Performance Table'!$E1421='Master List'!$B$118,'Reported Performance Table'!$E1421='Master List'!$B$142)),"LUNA_Dimming","Dimming_Capability_and_Range"))</f>
        <v/>
      </c>
      <c r="M1421" s="100" t="e">
        <f>'Reported Performance Table'!#REF!</f>
        <v>#REF!</v>
      </c>
      <c r="N1421" s="100" t="e">
        <f>'Reported Performance Table'!#REF!</f>
        <v>#REF!</v>
      </c>
      <c r="O1421" s="100" t="e">
        <f>'Reported Performance Table'!#REF!</f>
        <v>#REF!</v>
      </c>
      <c r="P1421" t="str">
        <f t="shared" si="45"/>
        <v>No</v>
      </c>
    </row>
    <row r="1422" spans="1:16" x14ac:dyDescent="0.25">
      <c r="A1422" s="54">
        <v>1429</v>
      </c>
      <c r="B1422" s="55"/>
      <c r="D1422" s="21" t="e">
        <f>VLOOKUP('Reported Performance Table'!D1422,'Master List'!$B$22:$C$41,2,FALSE)</f>
        <v>#N/A</v>
      </c>
      <c r="E1422" t="e">
        <f>VLOOKUP('Reported Performance Table'!E1422,'Master List'!$B$45:$C$143,2,FALSE)</f>
        <v>#N/A</v>
      </c>
      <c r="F1422" t="e">
        <f>VLOOKUP('Reported Performance Table'!D1422,'Master List'!$B$22:$D$42,3,FALSE)</f>
        <v>#N/A</v>
      </c>
      <c r="G1422" s="92" t="e">
        <f>VLOOKUP('Reported Performance Table'!C1422,'Master List'!$B$11:$D$19,3,FALSE)</f>
        <v>#N/A</v>
      </c>
      <c r="H1422" t="e">
        <f t="shared" si="44"/>
        <v>#N/A</v>
      </c>
      <c r="I1422" t="e">
        <f>IF(VLOOKUP('Reported Performance Table'!E1422,'Master List'!$B$45:$D$143,3,FALSE)="","No",VLOOKUP('Reported Performance Table'!E1422,'Master List'!$B$45:$D$143,3,FALSE))</f>
        <v>#N/A</v>
      </c>
      <c r="J1422" s="164" t="str">
        <f>IF('Reported Performance Table'!E1422="","",
  IF('Reported Performance Table'!F1422="Yes",
   IF('Reported Performance Table'!G1422="Premium","Premium_LUNA_CCT","LUNA_CCT"),
   IF('Reported Performance Table'!C1422="Outdoor Luminaires",
    IF(OR('Reported Performance Table'!E1422="Fuel Pump Canopy Luminaires",'Reported Performance Table'!E1422="Sports Lighting"),
     IF('Reported Performance Table'!G1422="Premium","Premium_Sports_and_Fuel_Pump_CCT", "Sports_and_Fuel_Pump_CCT"),
     IF('Reported Performance Table'!G1422="Premium","Premium_Outdoor_CCT","Outdoor_CCT")),
    IF('Reported Performance Table'!G1422="Premium","Premium_CCT","Reported_CCT"))))</f>
        <v/>
      </c>
      <c r="K1422" t="str">
        <f>IF('Reported Performance Table'!E1422="","",IF(J1422="LUNA_CCT",VLOOKUP('Reported Performance Table'!E1422,'Master List'!$B$45:$E$143,4,FALSE),"Reported_BUG"))</f>
        <v/>
      </c>
      <c r="L1422" t="str">
        <f>IF('Reported Performance Table'!E1422="","",IF(AND('Reported Performance Table'!$F1422="Yes",OR('Reported Performance Table'!$E1422='Master List'!$B$45,'Reported Performance Table'!$E1422='Master List'!$B$46,'Reported Performance Table'!$E1422='Master List'!$B$47,'Reported Performance Table'!$E1422='Master List'!$B$49,'Reported Performance Table'!$E1422='Master List'!$B$51,'Reported Performance Table'!$E1422='Master List'!$B$115,'Reported Performance Table'!$E1422='Master List'!$B$118,'Reported Performance Table'!$E1422='Master List'!$B$142)),"LUNA_Dimming","Dimming_Capability_and_Range"))</f>
        <v/>
      </c>
      <c r="M1422" s="100" t="e">
        <f>'Reported Performance Table'!#REF!</f>
        <v>#REF!</v>
      </c>
      <c r="N1422" s="100" t="e">
        <f>'Reported Performance Table'!#REF!</f>
        <v>#REF!</v>
      </c>
      <c r="O1422" s="100" t="e">
        <f>'Reported Performance Table'!#REF!</f>
        <v>#REF!</v>
      </c>
      <c r="P1422" t="str">
        <f t="shared" si="45"/>
        <v>No</v>
      </c>
    </row>
    <row r="1423" spans="1:16" x14ac:dyDescent="0.25">
      <c r="A1423" s="54">
        <v>1430</v>
      </c>
      <c r="B1423" s="55"/>
      <c r="D1423" s="21" t="e">
        <f>VLOOKUP('Reported Performance Table'!D1423,'Master List'!$B$22:$C$41,2,FALSE)</f>
        <v>#N/A</v>
      </c>
      <c r="E1423" t="e">
        <f>VLOOKUP('Reported Performance Table'!E1423,'Master List'!$B$45:$C$143,2,FALSE)</f>
        <v>#N/A</v>
      </c>
      <c r="F1423" t="e">
        <f>VLOOKUP('Reported Performance Table'!D1423,'Master List'!$B$22:$D$42,3,FALSE)</f>
        <v>#N/A</v>
      </c>
      <c r="G1423" s="92" t="e">
        <f>VLOOKUP('Reported Performance Table'!C1423,'Master List'!$B$11:$D$19,3,FALSE)</f>
        <v>#N/A</v>
      </c>
      <c r="H1423" t="e">
        <f t="shared" si="44"/>
        <v>#N/A</v>
      </c>
      <c r="I1423" t="e">
        <f>IF(VLOOKUP('Reported Performance Table'!E1423,'Master List'!$B$45:$D$143,3,FALSE)="","No",VLOOKUP('Reported Performance Table'!E1423,'Master List'!$B$45:$D$143,3,FALSE))</f>
        <v>#N/A</v>
      </c>
      <c r="J1423" s="164" t="str">
        <f>IF('Reported Performance Table'!E1423="","",
  IF('Reported Performance Table'!F1423="Yes",
   IF('Reported Performance Table'!G1423="Premium","Premium_LUNA_CCT","LUNA_CCT"),
   IF('Reported Performance Table'!C1423="Outdoor Luminaires",
    IF(OR('Reported Performance Table'!E1423="Fuel Pump Canopy Luminaires",'Reported Performance Table'!E1423="Sports Lighting"),
     IF('Reported Performance Table'!G1423="Premium","Premium_Sports_and_Fuel_Pump_CCT", "Sports_and_Fuel_Pump_CCT"),
     IF('Reported Performance Table'!G1423="Premium","Premium_Outdoor_CCT","Outdoor_CCT")),
    IF('Reported Performance Table'!G1423="Premium","Premium_CCT","Reported_CCT"))))</f>
        <v/>
      </c>
      <c r="K1423" t="str">
        <f>IF('Reported Performance Table'!E1423="","",IF(J1423="LUNA_CCT",VLOOKUP('Reported Performance Table'!E1423,'Master List'!$B$45:$E$143,4,FALSE),"Reported_BUG"))</f>
        <v/>
      </c>
      <c r="L1423" t="str">
        <f>IF('Reported Performance Table'!E1423="","",IF(AND('Reported Performance Table'!$F1423="Yes",OR('Reported Performance Table'!$E1423='Master List'!$B$45,'Reported Performance Table'!$E1423='Master List'!$B$46,'Reported Performance Table'!$E1423='Master List'!$B$47,'Reported Performance Table'!$E1423='Master List'!$B$49,'Reported Performance Table'!$E1423='Master List'!$B$51,'Reported Performance Table'!$E1423='Master List'!$B$115,'Reported Performance Table'!$E1423='Master List'!$B$118,'Reported Performance Table'!$E1423='Master List'!$B$142)),"LUNA_Dimming","Dimming_Capability_and_Range"))</f>
        <v/>
      </c>
      <c r="M1423" s="100" t="e">
        <f>'Reported Performance Table'!#REF!</f>
        <v>#REF!</v>
      </c>
      <c r="N1423" s="100" t="e">
        <f>'Reported Performance Table'!#REF!</f>
        <v>#REF!</v>
      </c>
      <c r="O1423" s="100" t="e">
        <f>'Reported Performance Table'!#REF!</f>
        <v>#REF!</v>
      </c>
      <c r="P1423" t="str">
        <f t="shared" si="45"/>
        <v>No</v>
      </c>
    </row>
    <row r="1424" spans="1:16" x14ac:dyDescent="0.25">
      <c r="A1424" s="54">
        <v>1431</v>
      </c>
      <c r="B1424" s="55"/>
      <c r="D1424" s="21" t="e">
        <f>VLOOKUP('Reported Performance Table'!D1424,'Master List'!$B$22:$C$41,2,FALSE)</f>
        <v>#N/A</v>
      </c>
      <c r="E1424" t="e">
        <f>VLOOKUP('Reported Performance Table'!E1424,'Master List'!$B$45:$C$143,2,FALSE)</f>
        <v>#N/A</v>
      </c>
      <c r="F1424" t="e">
        <f>VLOOKUP('Reported Performance Table'!D1424,'Master List'!$B$22:$D$42,3,FALSE)</f>
        <v>#N/A</v>
      </c>
      <c r="G1424" s="92" t="e">
        <f>VLOOKUP('Reported Performance Table'!C1424,'Master List'!$B$11:$D$19,3,FALSE)</f>
        <v>#N/A</v>
      </c>
      <c r="H1424" t="e">
        <f t="shared" si="44"/>
        <v>#N/A</v>
      </c>
      <c r="I1424" t="e">
        <f>IF(VLOOKUP('Reported Performance Table'!E1424,'Master List'!$B$45:$D$143,3,FALSE)="","No",VLOOKUP('Reported Performance Table'!E1424,'Master List'!$B$45:$D$143,3,FALSE))</f>
        <v>#N/A</v>
      </c>
      <c r="J1424" s="164" t="str">
        <f>IF('Reported Performance Table'!E1424="","",
  IF('Reported Performance Table'!F1424="Yes",
   IF('Reported Performance Table'!G1424="Premium","Premium_LUNA_CCT","LUNA_CCT"),
   IF('Reported Performance Table'!C1424="Outdoor Luminaires",
    IF(OR('Reported Performance Table'!E1424="Fuel Pump Canopy Luminaires",'Reported Performance Table'!E1424="Sports Lighting"),
     IF('Reported Performance Table'!G1424="Premium","Premium_Sports_and_Fuel_Pump_CCT", "Sports_and_Fuel_Pump_CCT"),
     IF('Reported Performance Table'!G1424="Premium","Premium_Outdoor_CCT","Outdoor_CCT")),
    IF('Reported Performance Table'!G1424="Premium","Premium_CCT","Reported_CCT"))))</f>
        <v/>
      </c>
      <c r="K1424" t="str">
        <f>IF('Reported Performance Table'!E1424="","",IF(J1424="LUNA_CCT",VLOOKUP('Reported Performance Table'!E1424,'Master List'!$B$45:$E$143,4,FALSE),"Reported_BUG"))</f>
        <v/>
      </c>
      <c r="L1424" t="str">
        <f>IF('Reported Performance Table'!E1424="","",IF(AND('Reported Performance Table'!$F1424="Yes",OR('Reported Performance Table'!$E1424='Master List'!$B$45,'Reported Performance Table'!$E1424='Master List'!$B$46,'Reported Performance Table'!$E1424='Master List'!$B$47,'Reported Performance Table'!$E1424='Master List'!$B$49,'Reported Performance Table'!$E1424='Master List'!$B$51,'Reported Performance Table'!$E1424='Master List'!$B$115,'Reported Performance Table'!$E1424='Master List'!$B$118,'Reported Performance Table'!$E1424='Master List'!$B$142)),"LUNA_Dimming","Dimming_Capability_and_Range"))</f>
        <v/>
      </c>
      <c r="M1424" s="100" t="e">
        <f>'Reported Performance Table'!#REF!</f>
        <v>#REF!</v>
      </c>
      <c r="N1424" s="100" t="e">
        <f>'Reported Performance Table'!#REF!</f>
        <v>#REF!</v>
      </c>
      <c r="O1424" s="100" t="e">
        <f>'Reported Performance Table'!#REF!</f>
        <v>#REF!</v>
      </c>
      <c r="P1424" t="str">
        <f t="shared" si="45"/>
        <v>No</v>
      </c>
    </row>
    <row r="1425" spans="1:16" x14ac:dyDescent="0.25">
      <c r="A1425" s="54">
        <v>1432</v>
      </c>
      <c r="B1425" s="55"/>
      <c r="D1425" s="21" t="e">
        <f>VLOOKUP('Reported Performance Table'!D1425,'Master List'!$B$22:$C$41,2,FALSE)</f>
        <v>#N/A</v>
      </c>
      <c r="E1425" t="e">
        <f>VLOOKUP('Reported Performance Table'!E1425,'Master List'!$B$45:$C$143,2,FALSE)</f>
        <v>#N/A</v>
      </c>
      <c r="F1425" t="e">
        <f>VLOOKUP('Reported Performance Table'!D1425,'Master List'!$B$22:$D$42,3,FALSE)</f>
        <v>#N/A</v>
      </c>
      <c r="G1425" s="92" t="e">
        <f>VLOOKUP('Reported Performance Table'!C1425,'Master List'!$B$11:$D$19,3,FALSE)</f>
        <v>#N/A</v>
      </c>
      <c r="H1425" t="e">
        <f t="shared" si="44"/>
        <v>#N/A</v>
      </c>
      <c r="I1425" t="e">
        <f>IF(VLOOKUP('Reported Performance Table'!E1425,'Master List'!$B$45:$D$143,3,FALSE)="","No",VLOOKUP('Reported Performance Table'!E1425,'Master List'!$B$45:$D$143,3,FALSE))</f>
        <v>#N/A</v>
      </c>
      <c r="J1425" s="164" t="str">
        <f>IF('Reported Performance Table'!E1425="","",
  IF('Reported Performance Table'!F1425="Yes",
   IF('Reported Performance Table'!G1425="Premium","Premium_LUNA_CCT","LUNA_CCT"),
   IF('Reported Performance Table'!C1425="Outdoor Luminaires",
    IF(OR('Reported Performance Table'!E1425="Fuel Pump Canopy Luminaires",'Reported Performance Table'!E1425="Sports Lighting"),
     IF('Reported Performance Table'!G1425="Premium","Premium_Sports_and_Fuel_Pump_CCT", "Sports_and_Fuel_Pump_CCT"),
     IF('Reported Performance Table'!G1425="Premium","Premium_Outdoor_CCT","Outdoor_CCT")),
    IF('Reported Performance Table'!G1425="Premium","Premium_CCT","Reported_CCT"))))</f>
        <v/>
      </c>
      <c r="K1425" t="str">
        <f>IF('Reported Performance Table'!E1425="","",IF(J1425="LUNA_CCT",VLOOKUP('Reported Performance Table'!E1425,'Master List'!$B$45:$E$143,4,FALSE),"Reported_BUG"))</f>
        <v/>
      </c>
      <c r="L1425" t="str">
        <f>IF('Reported Performance Table'!E1425="","",IF(AND('Reported Performance Table'!$F1425="Yes",OR('Reported Performance Table'!$E1425='Master List'!$B$45,'Reported Performance Table'!$E1425='Master List'!$B$46,'Reported Performance Table'!$E1425='Master List'!$B$47,'Reported Performance Table'!$E1425='Master List'!$B$49,'Reported Performance Table'!$E1425='Master List'!$B$51,'Reported Performance Table'!$E1425='Master List'!$B$115,'Reported Performance Table'!$E1425='Master List'!$B$118,'Reported Performance Table'!$E1425='Master List'!$B$142)),"LUNA_Dimming","Dimming_Capability_and_Range"))</f>
        <v/>
      </c>
      <c r="M1425" s="100" t="e">
        <f>'Reported Performance Table'!#REF!</f>
        <v>#REF!</v>
      </c>
      <c r="N1425" s="100" t="e">
        <f>'Reported Performance Table'!#REF!</f>
        <v>#REF!</v>
      </c>
      <c r="O1425" s="100" t="e">
        <f>'Reported Performance Table'!#REF!</f>
        <v>#REF!</v>
      </c>
      <c r="P1425" t="str">
        <f t="shared" si="45"/>
        <v>No</v>
      </c>
    </row>
    <row r="1426" spans="1:16" x14ac:dyDescent="0.25">
      <c r="A1426" s="54">
        <v>1433</v>
      </c>
      <c r="B1426" s="55"/>
      <c r="D1426" s="21" t="e">
        <f>VLOOKUP('Reported Performance Table'!D1426,'Master List'!$B$22:$C$41,2,FALSE)</f>
        <v>#N/A</v>
      </c>
      <c r="E1426" t="e">
        <f>VLOOKUP('Reported Performance Table'!E1426,'Master List'!$B$45:$C$143,2,FALSE)</f>
        <v>#N/A</v>
      </c>
      <c r="F1426" t="e">
        <f>VLOOKUP('Reported Performance Table'!D1426,'Master List'!$B$22:$D$42,3,FALSE)</f>
        <v>#N/A</v>
      </c>
      <c r="G1426" s="92" t="e">
        <f>VLOOKUP('Reported Performance Table'!C1426,'Master List'!$B$11:$D$19,3,FALSE)</f>
        <v>#N/A</v>
      </c>
      <c r="H1426" t="e">
        <f t="shared" si="44"/>
        <v>#N/A</v>
      </c>
      <c r="I1426" t="e">
        <f>IF(VLOOKUP('Reported Performance Table'!E1426,'Master List'!$B$45:$D$143,3,FALSE)="","No",VLOOKUP('Reported Performance Table'!E1426,'Master List'!$B$45:$D$143,3,FALSE))</f>
        <v>#N/A</v>
      </c>
      <c r="J1426" s="164" t="str">
        <f>IF('Reported Performance Table'!E1426="","",
  IF('Reported Performance Table'!F1426="Yes",
   IF('Reported Performance Table'!G1426="Premium","Premium_LUNA_CCT","LUNA_CCT"),
   IF('Reported Performance Table'!C1426="Outdoor Luminaires",
    IF(OR('Reported Performance Table'!E1426="Fuel Pump Canopy Luminaires",'Reported Performance Table'!E1426="Sports Lighting"),
     IF('Reported Performance Table'!G1426="Premium","Premium_Sports_and_Fuel_Pump_CCT", "Sports_and_Fuel_Pump_CCT"),
     IF('Reported Performance Table'!G1426="Premium","Premium_Outdoor_CCT","Outdoor_CCT")),
    IF('Reported Performance Table'!G1426="Premium","Premium_CCT","Reported_CCT"))))</f>
        <v/>
      </c>
      <c r="K1426" t="str">
        <f>IF('Reported Performance Table'!E1426="","",IF(J1426="LUNA_CCT",VLOOKUP('Reported Performance Table'!E1426,'Master List'!$B$45:$E$143,4,FALSE),"Reported_BUG"))</f>
        <v/>
      </c>
      <c r="L1426" t="str">
        <f>IF('Reported Performance Table'!E1426="","",IF(AND('Reported Performance Table'!$F1426="Yes",OR('Reported Performance Table'!$E1426='Master List'!$B$45,'Reported Performance Table'!$E1426='Master List'!$B$46,'Reported Performance Table'!$E1426='Master List'!$B$47,'Reported Performance Table'!$E1426='Master List'!$B$49,'Reported Performance Table'!$E1426='Master List'!$B$51,'Reported Performance Table'!$E1426='Master List'!$B$115,'Reported Performance Table'!$E1426='Master List'!$B$118,'Reported Performance Table'!$E1426='Master List'!$B$142)),"LUNA_Dimming","Dimming_Capability_and_Range"))</f>
        <v/>
      </c>
      <c r="M1426" s="100" t="e">
        <f>'Reported Performance Table'!#REF!</f>
        <v>#REF!</v>
      </c>
      <c r="N1426" s="100" t="e">
        <f>'Reported Performance Table'!#REF!</f>
        <v>#REF!</v>
      </c>
      <c r="O1426" s="100" t="e">
        <f>'Reported Performance Table'!#REF!</f>
        <v>#REF!</v>
      </c>
      <c r="P1426" t="str">
        <f t="shared" si="45"/>
        <v>No</v>
      </c>
    </row>
    <row r="1427" spans="1:16" x14ac:dyDescent="0.25">
      <c r="A1427" s="54">
        <v>1434</v>
      </c>
      <c r="B1427" s="55"/>
      <c r="D1427" s="21" t="e">
        <f>VLOOKUP('Reported Performance Table'!D1427,'Master List'!$B$22:$C$41,2,FALSE)</f>
        <v>#N/A</v>
      </c>
      <c r="E1427" t="e">
        <f>VLOOKUP('Reported Performance Table'!E1427,'Master List'!$B$45:$C$143,2,FALSE)</f>
        <v>#N/A</v>
      </c>
      <c r="F1427" t="e">
        <f>VLOOKUP('Reported Performance Table'!D1427,'Master List'!$B$22:$D$42,3,FALSE)</f>
        <v>#N/A</v>
      </c>
      <c r="G1427" s="92" t="e">
        <f>VLOOKUP('Reported Performance Table'!C1427,'Master List'!$B$11:$D$19,3,FALSE)</f>
        <v>#N/A</v>
      </c>
      <c r="H1427" t="e">
        <f t="shared" si="44"/>
        <v>#N/A</v>
      </c>
      <c r="I1427" t="e">
        <f>IF(VLOOKUP('Reported Performance Table'!E1427,'Master List'!$B$45:$D$143,3,FALSE)="","No",VLOOKUP('Reported Performance Table'!E1427,'Master List'!$B$45:$D$143,3,FALSE))</f>
        <v>#N/A</v>
      </c>
      <c r="J1427" s="164" t="str">
        <f>IF('Reported Performance Table'!E1427="","",
  IF('Reported Performance Table'!F1427="Yes",
   IF('Reported Performance Table'!G1427="Premium","Premium_LUNA_CCT","LUNA_CCT"),
   IF('Reported Performance Table'!C1427="Outdoor Luminaires",
    IF(OR('Reported Performance Table'!E1427="Fuel Pump Canopy Luminaires",'Reported Performance Table'!E1427="Sports Lighting"),
     IF('Reported Performance Table'!G1427="Premium","Premium_Sports_and_Fuel_Pump_CCT", "Sports_and_Fuel_Pump_CCT"),
     IF('Reported Performance Table'!G1427="Premium","Premium_Outdoor_CCT","Outdoor_CCT")),
    IF('Reported Performance Table'!G1427="Premium","Premium_CCT","Reported_CCT"))))</f>
        <v/>
      </c>
      <c r="K1427" t="str">
        <f>IF('Reported Performance Table'!E1427="","",IF(J1427="LUNA_CCT",VLOOKUP('Reported Performance Table'!E1427,'Master List'!$B$45:$E$143,4,FALSE),"Reported_BUG"))</f>
        <v/>
      </c>
      <c r="L1427" t="str">
        <f>IF('Reported Performance Table'!E1427="","",IF(AND('Reported Performance Table'!$F1427="Yes",OR('Reported Performance Table'!$E1427='Master List'!$B$45,'Reported Performance Table'!$E1427='Master List'!$B$46,'Reported Performance Table'!$E1427='Master List'!$B$47,'Reported Performance Table'!$E1427='Master List'!$B$49,'Reported Performance Table'!$E1427='Master List'!$B$51,'Reported Performance Table'!$E1427='Master List'!$B$115,'Reported Performance Table'!$E1427='Master List'!$B$118,'Reported Performance Table'!$E1427='Master List'!$B$142)),"LUNA_Dimming","Dimming_Capability_and_Range"))</f>
        <v/>
      </c>
      <c r="M1427" s="100" t="e">
        <f>'Reported Performance Table'!#REF!</f>
        <v>#REF!</v>
      </c>
      <c r="N1427" s="100" t="e">
        <f>'Reported Performance Table'!#REF!</f>
        <v>#REF!</v>
      </c>
      <c r="O1427" s="100" t="e">
        <f>'Reported Performance Table'!#REF!</f>
        <v>#REF!</v>
      </c>
      <c r="P1427" t="str">
        <f t="shared" si="45"/>
        <v>No</v>
      </c>
    </row>
    <row r="1428" spans="1:16" x14ac:dyDescent="0.25">
      <c r="A1428" s="54">
        <v>1435</v>
      </c>
      <c r="B1428" s="55"/>
      <c r="D1428" s="21" t="e">
        <f>VLOOKUP('Reported Performance Table'!D1428,'Master List'!$B$22:$C$41,2,FALSE)</f>
        <v>#N/A</v>
      </c>
      <c r="E1428" t="e">
        <f>VLOOKUP('Reported Performance Table'!E1428,'Master List'!$B$45:$C$143,2,FALSE)</f>
        <v>#N/A</v>
      </c>
      <c r="F1428" t="e">
        <f>VLOOKUP('Reported Performance Table'!D1428,'Master List'!$B$22:$D$42,3,FALSE)</f>
        <v>#N/A</v>
      </c>
      <c r="G1428" s="92" t="e">
        <f>VLOOKUP('Reported Performance Table'!C1428,'Master List'!$B$11:$D$19,3,FALSE)</f>
        <v>#N/A</v>
      </c>
      <c r="H1428" t="e">
        <f t="shared" si="44"/>
        <v>#N/A</v>
      </c>
      <c r="I1428" t="e">
        <f>IF(VLOOKUP('Reported Performance Table'!E1428,'Master List'!$B$45:$D$143,3,FALSE)="","No",VLOOKUP('Reported Performance Table'!E1428,'Master List'!$B$45:$D$143,3,FALSE))</f>
        <v>#N/A</v>
      </c>
      <c r="J1428" s="164" t="str">
        <f>IF('Reported Performance Table'!E1428="","",
  IF('Reported Performance Table'!F1428="Yes",
   IF('Reported Performance Table'!G1428="Premium","Premium_LUNA_CCT","LUNA_CCT"),
   IF('Reported Performance Table'!C1428="Outdoor Luminaires",
    IF(OR('Reported Performance Table'!E1428="Fuel Pump Canopy Luminaires",'Reported Performance Table'!E1428="Sports Lighting"),
     IF('Reported Performance Table'!G1428="Premium","Premium_Sports_and_Fuel_Pump_CCT", "Sports_and_Fuel_Pump_CCT"),
     IF('Reported Performance Table'!G1428="Premium","Premium_Outdoor_CCT","Outdoor_CCT")),
    IF('Reported Performance Table'!G1428="Premium","Premium_CCT","Reported_CCT"))))</f>
        <v/>
      </c>
      <c r="K1428" t="str">
        <f>IF('Reported Performance Table'!E1428="","",IF(J1428="LUNA_CCT",VLOOKUP('Reported Performance Table'!E1428,'Master List'!$B$45:$E$143,4,FALSE),"Reported_BUG"))</f>
        <v/>
      </c>
      <c r="L1428" t="str">
        <f>IF('Reported Performance Table'!E1428="","",IF(AND('Reported Performance Table'!$F1428="Yes",OR('Reported Performance Table'!$E1428='Master List'!$B$45,'Reported Performance Table'!$E1428='Master List'!$B$46,'Reported Performance Table'!$E1428='Master List'!$B$47,'Reported Performance Table'!$E1428='Master List'!$B$49,'Reported Performance Table'!$E1428='Master List'!$B$51,'Reported Performance Table'!$E1428='Master List'!$B$115,'Reported Performance Table'!$E1428='Master List'!$B$118,'Reported Performance Table'!$E1428='Master List'!$B$142)),"LUNA_Dimming","Dimming_Capability_and_Range"))</f>
        <v/>
      </c>
      <c r="M1428" s="100" t="e">
        <f>'Reported Performance Table'!#REF!</f>
        <v>#REF!</v>
      </c>
      <c r="N1428" s="100" t="e">
        <f>'Reported Performance Table'!#REF!</f>
        <v>#REF!</v>
      </c>
      <c r="O1428" s="100" t="e">
        <f>'Reported Performance Table'!#REF!</f>
        <v>#REF!</v>
      </c>
      <c r="P1428" t="str">
        <f t="shared" si="45"/>
        <v>No</v>
      </c>
    </row>
    <row r="1429" spans="1:16" x14ac:dyDescent="0.25">
      <c r="A1429" s="54">
        <v>1436</v>
      </c>
      <c r="B1429" s="55"/>
      <c r="D1429" s="21" t="e">
        <f>VLOOKUP('Reported Performance Table'!D1429,'Master List'!$B$22:$C$41,2,FALSE)</f>
        <v>#N/A</v>
      </c>
      <c r="E1429" t="e">
        <f>VLOOKUP('Reported Performance Table'!E1429,'Master List'!$B$45:$C$143,2,FALSE)</f>
        <v>#N/A</v>
      </c>
      <c r="F1429" t="e">
        <f>VLOOKUP('Reported Performance Table'!D1429,'Master List'!$B$22:$D$42,3,FALSE)</f>
        <v>#N/A</v>
      </c>
      <c r="G1429" s="92" t="e">
        <f>VLOOKUP('Reported Performance Table'!C1429,'Master List'!$B$11:$D$19,3,FALSE)</f>
        <v>#N/A</v>
      </c>
      <c r="H1429" t="e">
        <f t="shared" si="44"/>
        <v>#N/A</v>
      </c>
      <c r="I1429" t="e">
        <f>IF(VLOOKUP('Reported Performance Table'!E1429,'Master List'!$B$45:$D$143,3,FALSE)="","No",VLOOKUP('Reported Performance Table'!E1429,'Master List'!$B$45:$D$143,3,FALSE))</f>
        <v>#N/A</v>
      </c>
      <c r="J1429" s="164" t="str">
        <f>IF('Reported Performance Table'!E1429="","",
  IF('Reported Performance Table'!F1429="Yes",
   IF('Reported Performance Table'!G1429="Premium","Premium_LUNA_CCT","LUNA_CCT"),
   IF('Reported Performance Table'!C1429="Outdoor Luminaires",
    IF(OR('Reported Performance Table'!E1429="Fuel Pump Canopy Luminaires",'Reported Performance Table'!E1429="Sports Lighting"),
     IF('Reported Performance Table'!G1429="Premium","Premium_Sports_and_Fuel_Pump_CCT", "Sports_and_Fuel_Pump_CCT"),
     IF('Reported Performance Table'!G1429="Premium","Premium_Outdoor_CCT","Outdoor_CCT")),
    IF('Reported Performance Table'!G1429="Premium","Premium_CCT","Reported_CCT"))))</f>
        <v/>
      </c>
      <c r="K1429" t="str">
        <f>IF('Reported Performance Table'!E1429="","",IF(J1429="LUNA_CCT",VLOOKUP('Reported Performance Table'!E1429,'Master List'!$B$45:$E$143,4,FALSE),"Reported_BUG"))</f>
        <v/>
      </c>
      <c r="L1429" t="str">
        <f>IF('Reported Performance Table'!E1429="","",IF(AND('Reported Performance Table'!$F1429="Yes",OR('Reported Performance Table'!$E1429='Master List'!$B$45,'Reported Performance Table'!$E1429='Master List'!$B$46,'Reported Performance Table'!$E1429='Master List'!$B$47,'Reported Performance Table'!$E1429='Master List'!$B$49,'Reported Performance Table'!$E1429='Master List'!$B$51,'Reported Performance Table'!$E1429='Master List'!$B$115,'Reported Performance Table'!$E1429='Master List'!$B$118,'Reported Performance Table'!$E1429='Master List'!$B$142)),"LUNA_Dimming","Dimming_Capability_and_Range"))</f>
        <v/>
      </c>
      <c r="M1429" s="100" t="e">
        <f>'Reported Performance Table'!#REF!</f>
        <v>#REF!</v>
      </c>
      <c r="N1429" s="100" t="e">
        <f>'Reported Performance Table'!#REF!</f>
        <v>#REF!</v>
      </c>
      <c r="O1429" s="100" t="e">
        <f>'Reported Performance Table'!#REF!</f>
        <v>#REF!</v>
      </c>
      <c r="P1429" t="str">
        <f t="shared" si="45"/>
        <v>No</v>
      </c>
    </row>
    <row r="1430" spans="1:16" x14ac:dyDescent="0.25">
      <c r="A1430" s="54">
        <v>1437</v>
      </c>
      <c r="B1430" s="55"/>
      <c r="D1430" s="21" t="e">
        <f>VLOOKUP('Reported Performance Table'!D1430,'Master List'!$B$22:$C$41,2,FALSE)</f>
        <v>#N/A</v>
      </c>
      <c r="E1430" t="e">
        <f>VLOOKUP('Reported Performance Table'!E1430,'Master List'!$B$45:$C$143,2,FALSE)</f>
        <v>#N/A</v>
      </c>
      <c r="F1430" t="e">
        <f>VLOOKUP('Reported Performance Table'!D1430,'Master List'!$B$22:$D$42,3,FALSE)</f>
        <v>#N/A</v>
      </c>
      <c r="G1430" s="92" t="e">
        <f>VLOOKUP('Reported Performance Table'!C1430,'Master List'!$B$11:$D$19,3,FALSE)</f>
        <v>#N/A</v>
      </c>
      <c r="H1430" t="e">
        <f t="shared" si="44"/>
        <v>#N/A</v>
      </c>
      <c r="I1430" t="e">
        <f>IF(VLOOKUP('Reported Performance Table'!E1430,'Master List'!$B$45:$D$143,3,FALSE)="","No",VLOOKUP('Reported Performance Table'!E1430,'Master List'!$B$45:$D$143,3,FALSE))</f>
        <v>#N/A</v>
      </c>
      <c r="J1430" s="164" t="str">
        <f>IF('Reported Performance Table'!E1430="","",
  IF('Reported Performance Table'!F1430="Yes",
   IF('Reported Performance Table'!G1430="Premium","Premium_LUNA_CCT","LUNA_CCT"),
   IF('Reported Performance Table'!C1430="Outdoor Luminaires",
    IF(OR('Reported Performance Table'!E1430="Fuel Pump Canopy Luminaires",'Reported Performance Table'!E1430="Sports Lighting"),
     IF('Reported Performance Table'!G1430="Premium","Premium_Sports_and_Fuel_Pump_CCT", "Sports_and_Fuel_Pump_CCT"),
     IF('Reported Performance Table'!G1430="Premium","Premium_Outdoor_CCT","Outdoor_CCT")),
    IF('Reported Performance Table'!G1430="Premium","Premium_CCT","Reported_CCT"))))</f>
        <v/>
      </c>
      <c r="K1430" t="str">
        <f>IF('Reported Performance Table'!E1430="","",IF(J1430="LUNA_CCT",VLOOKUP('Reported Performance Table'!E1430,'Master List'!$B$45:$E$143,4,FALSE),"Reported_BUG"))</f>
        <v/>
      </c>
      <c r="L1430" t="str">
        <f>IF('Reported Performance Table'!E1430="","",IF(AND('Reported Performance Table'!$F1430="Yes",OR('Reported Performance Table'!$E1430='Master List'!$B$45,'Reported Performance Table'!$E1430='Master List'!$B$46,'Reported Performance Table'!$E1430='Master List'!$B$47,'Reported Performance Table'!$E1430='Master List'!$B$49,'Reported Performance Table'!$E1430='Master List'!$B$51,'Reported Performance Table'!$E1430='Master List'!$B$115,'Reported Performance Table'!$E1430='Master List'!$B$118,'Reported Performance Table'!$E1430='Master List'!$B$142)),"LUNA_Dimming","Dimming_Capability_and_Range"))</f>
        <v/>
      </c>
      <c r="M1430" s="100" t="e">
        <f>'Reported Performance Table'!#REF!</f>
        <v>#REF!</v>
      </c>
      <c r="N1430" s="100" t="e">
        <f>'Reported Performance Table'!#REF!</f>
        <v>#REF!</v>
      </c>
      <c r="O1430" s="100" t="e">
        <f>'Reported Performance Table'!#REF!</f>
        <v>#REF!</v>
      </c>
      <c r="P1430" t="str">
        <f t="shared" si="45"/>
        <v>No</v>
      </c>
    </row>
    <row r="1431" spans="1:16" x14ac:dyDescent="0.25">
      <c r="A1431" s="54">
        <v>1438</v>
      </c>
      <c r="B1431" s="55"/>
      <c r="D1431" s="21" t="e">
        <f>VLOOKUP('Reported Performance Table'!D1431,'Master List'!$B$22:$C$41,2,FALSE)</f>
        <v>#N/A</v>
      </c>
      <c r="E1431" t="e">
        <f>VLOOKUP('Reported Performance Table'!E1431,'Master List'!$B$45:$C$143,2,FALSE)</f>
        <v>#N/A</v>
      </c>
      <c r="F1431" t="e">
        <f>VLOOKUP('Reported Performance Table'!D1431,'Master List'!$B$22:$D$42,3,FALSE)</f>
        <v>#N/A</v>
      </c>
      <c r="G1431" s="92" t="e">
        <f>VLOOKUP('Reported Performance Table'!C1431,'Master List'!$B$11:$D$19,3,FALSE)</f>
        <v>#N/A</v>
      </c>
      <c r="H1431" t="e">
        <f t="shared" si="44"/>
        <v>#N/A</v>
      </c>
      <c r="I1431" t="e">
        <f>IF(VLOOKUP('Reported Performance Table'!E1431,'Master List'!$B$45:$D$143,3,FALSE)="","No",VLOOKUP('Reported Performance Table'!E1431,'Master List'!$B$45:$D$143,3,FALSE))</f>
        <v>#N/A</v>
      </c>
      <c r="J1431" s="164" t="str">
        <f>IF('Reported Performance Table'!E1431="","",
  IF('Reported Performance Table'!F1431="Yes",
   IF('Reported Performance Table'!G1431="Premium","Premium_LUNA_CCT","LUNA_CCT"),
   IF('Reported Performance Table'!C1431="Outdoor Luminaires",
    IF(OR('Reported Performance Table'!E1431="Fuel Pump Canopy Luminaires",'Reported Performance Table'!E1431="Sports Lighting"),
     IF('Reported Performance Table'!G1431="Premium","Premium_Sports_and_Fuel_Pump_CCT", "Sports_and_Fuel_Pump_CCT"),
     IF('Reported Performance Table'!G1431="Premium","Premium_Outdoor_CCT","Outdoor_CCT")),
    IF('Reported Performance Table'!G1431="Premium","Premium_CCT","Reported_CCT"))))</f>
        <v/>
      </c>
      <c r="K1431" t="str">
        <f>IF('Reported Performance Table'!E1431="","",IF(J1431="LUNA_CCT",VLOOKUP('Reported Performance Table'!E1431,'Master List'!$B$45:$E$143,4,FALSE),"Reported_BUG"))</f>
        <v/>
      </c>
      <c r="L1431" t="str">
        <f>IF('Reported Performance Table'!E1431="","",IF(AND('Reported Performance Table'!$F1431="Yes",OR('Reported Performance Table'!$E1431='Master List'!$B$45,'Reported Performance Table'!$E1431='Master List'!$B$46,'Reported Performance Table'!$E1431='Master List'!$B$47,'Reported Performance Table'!$E1431='Master List'!$B$49,'Reported Performance Table'!$E1431='Master List'!$B$51,'Reported Performance Table'!$E1431='Master List'!$B$115,'Reported Performance Table'!$E1431='Master List'!$B$118,'Reported Performance Table'!$E1431='Master List'!$B$142)),"LUNA_Dimming","Dimming_Capability_and_Range"))</f>
        <v/>
      </c>
      <c r="M1431" s="100" t="e">
        <f>'Reported Performance Table'!#REF!</f>
        <v>#REF!</v>
      </c>
      <c r="N1431" s="100" t="e">
        <f>'Reported Performance Table'!#REF!</f>
        <v>#REF!</v>
      </c>
      <c r="O1431" s="100" t="e">
        <f>'Reported Performance Table'!#REF!</f>
        <v>#REF!</v>
      </c>
      <c r="P1431" t="str">
        <f t="shared" si="45"/>
        <v>No</v>
      </c>
    </row>
    <row r="1432" spans="1:16" x14ac:dyDescent="0.25">
      <c r="A1432" s="54">
        <v>1439</v>
      </c>
      <c r="B1432" s="55"/>
      <c r="D1432" s="21" t="e">
        <f>VLOOKUP('Reported Performance Table'!D1432,'Master List'!$B$22:$C$41,2,FALSE)</f>
        <v>#N/A</v>
      </c>
      <c r="E1432" t="e">
        <f>VLOOKUP('Reported Performance Table'!E1432,'Master List'!$B$45:$C$143,2,FALSE)</f>
        <v>#N/A</v>
      </c>
      <c r="F1432" t="e">
        <f>VLOOKUP('Reported Performance Table'!D1432,'Master List'!$B$22:$D$42,3,FALSE)</f>
        <v>#N/A</v>
      </c>
      <c r="G1432" s="92" t="e">
        <f>VLOOKUP('Reported Performance Table'!C1432,'Master List'!$B$11:$D$19,3,FALSE)</f>
        <v>#N/A</v>
      </c>
      <c r="H1432" t="e">
        <f t="shared" si="44"/>
        <v>#N/A</v>
      </c>
      <c r="I1432" t="e">
        <f>IF(VLOOKUP('Reported Performance Table'!E1432,'Master List'!$B$45:$D$143,3,FALSE)="","No",VLOOKUP('Reported Performance Table'!E1432,'Master List'!$B$45:$D$143,3,FALSE))</f>
        <v>#N/A</v>
      </c>
      <c r="J1432" s="164" t="str">
        <f>IF('Reported Performance Table'!E1432="","",
  IF('Reported Performance Table'!F1432="Yes",
   IF('Reported Performance Table'!G1432="Premium","Premium_LUNA_CCT","LUNA_CCT"),
   IF('Reported Performance Table'!C1432="Outdoor Luminaires",
    IF(OR('Reported Performance Table'!E1432="Fuel Pump Canopy Luminaires",'Reported Performance Table'!E1432="Sports Lighting"),
     IF('Reported Performance Table'!G1432="Premium","Premium_Sports_and_Fuel_Pump_CCT", "Sports_and_Fuel_Pump_CCT"),
     IF('Reported Performance Table'!G1432="Premium","Premium_Outdoor_CCT","Outdoor_CCT")),
    IF('Reported Performance Table'!G1432="Premium","Premium_CCT","Reported_CCT"))))</f>
        <v/>
      </c>
      <c r="K1432" t="str">
        <f>IF('Reported Performance Table'!E1432="","",IF(J1432="LUNA_CCT",VLOOKUP('Reported Performance Table'!E1432,'Master List'!$B$45:$E$143,4,FALSE),"Reported_BUG"))</f>
        <v/>
      </c>
      <c r="L1432" t="str">
        <f>IF('Reported Performance Table'!E1432="","",IF(AND('Reported Performance Table'!$F1432="Yes",OR('Reported Performance Table'!$E1432='Master List'!$B$45,'Reported Performance Table'!$E1432='Master List'!$B$46,'Reported Performance Table'!$E1432='Master List'!$B$47,'Reported Performance Table'!$E1432='Master List'!$B$49,'Reported Performance Table'!$E1432='Master List'!$B$51,'Reported Performance Table'!$E1432='Master List'!$B$115,'Reported Performance Table'!$E1432='Master List'!$B$118,'Reported Performance Table'!$E1432='Master List'!$B$142)),"LUNA_Dimming","Dimming_Capability_and_Range"))</f>
        <v/>
      </c>
      <c r="M1432" s="100" t="e">
        <f>'Reported Performance Table'!#REF!</f>
        <v>#REF!</v>
      </c>
      <c r="N1432" s="100" t="e">
        <f>'Reported Performance Table'!#REF!</f>
        <v>#REF!</v>
      </c>
      <c r="O1432" s="100" t="e">
        <f>'Reported Performance Table'!#REF!</f>
        <v>#REF!</v>
      </c>
      <c r="P1432" t="str">
        <f t="shared" si="45"/>
        <v>No</v>
      </c>
    </row>
    <row r="1433" spans="1:16" x14ac:dyDescent="0.25">
      <c r="A1433" s="54">
        <v>1440</v>
      </c>
      <c r="B1433" s="55"/>
      <c r="D1433" s="21" t="e">
        <f>VLOOKUP('Reported Performance Table'!D1433,'Master List'!$B$22:$C$41,2,FALSE)</f>
        <v>#N/A</v>
      </c>
      <c r="E1433" t="e">
        <f>VLOOKUP('Reported Performance Table'!E1433,'Master List'!$B$45:$C$143,2,FALSE)</f>
        <v>#N/A</v>
      </c>
      <c r="F1433" t="e">
        <f>VLOOKUP('Reported Performance Table'!D1433,'Master List'!$B$22:$D$42,3,FALSE)</f>
        <v>#N/A</v>
      </c>
      <c r="G1433" s="92" t="e">
        <f>VLOOKUP('Reported Performance Table'!C1433,'Master List'!$B$11:$D$19,3,FALSE)</f>
        <v>#N/A</v>
      </c>
      <c r="H1433" t="e">
        <f t="shared" si="44"/>
        <v>#N/A</v>
      </c>
      <c r="I1433" t="e">
        <f>IF(VLOOKUP('Reported Performance Table'!E1433,'Master List'!$B$45:$D$143,3,FALSE)="","No",VLOOKUP('Reported Performance Table'!E1433,'Master List'!$B$45:$D$143,3,FALSE))</f>
        <v>#N/A</v>
      </c>
      <c r="J1433" s="164" t="str">
        <f>IF('Reported Performance Table'!E1433="","",
  IF('Reported Performance Table'!F1433="Yes",
   IF('Reported Performance Table'!G1433="Premium","Premium_LUNA_CCT","LUNA_CCT"),
   IF('Reported Performance Table'!C1433="Outdoor Luminaires",
    IF(OR('Reported Performance Table'!E1433="Fuel Pump Canopy Luminaires",'Reported Performance Table'!E1433="Sports Lighting"),
     IF('Reported Performance Table'!G1433="Premium","Premium_Sports_and_Fuel_Pump_CCT", "Sports_and_Fuel_Pump_CCT"),
     IF('Reported Performance Table'!G1433="Premium","Premium_Outdoor_CCT","Outdoor_CCT")),
    IF('Reported Performance Table'!G1433="Premium","Premium_CCT","Reported_CCT"))))</f>
        <v/>
      </c>
      <c r="K1433" t="str">
        <f>IF('Reported Performance Table'!E1433="","",IF(J1433="LUNA_CCT",VLOOKUP('Reported Performance Table'!E1433,'Master List'!$B$45:$E$143,4,FALSE),"Reported_BUG"))</f>
        <v/>
      </c>
      <c r="L1433" t="str">
        <f>IF('Reported Performance Table'!E1433="","",IF(AND('Reported Performance Table'!$F1433="Yes",OR('Reported Performance Table'!$E1433='Master List'!$B$45,'Reported Performance Table'!$E1433='Master List'!$B$46,'Reported Performance Table'!$E1433='Master List'!$B$47,'Reported Performance Table'!$E1433='Master List'!$B$49,'Reported Performance Table'!$E1433='Master List'!$B$51,'Reported Performance Table'!$E1433='Master List'!$B$115,'Reported Performance Table'!$E1433='Master List'!$B$118,'Reported Performance Table'!$E1433='Master List'!$B$142)),"LUNA_Dimming","Dimming_Capability_and_Range"))</f>
        <v/>
      </c>
      <c r="M1433" s="100" t="e">
        <f>'Reported Performance Table'!#REF!</f>
        <v>#REF!</v>
      </c>
      <c r="N1433" s="100" t="e">
        <f>'Reported Performance Table'!#REF!</f>
        <v>#REF!</v>
      </c>
      <c r="O1433" s="100" t="e">
        <f>'Reported Performance Table'!#REF!</f>
        <v>#REF!</v>
      </c>
      <c r="P1433" t="str">
        <f t="shared" si="45"/>
        <v>No</v>
      </c>
    </row>
    <row r="1434" spans="1:16" x14ac:dyDescent="0.25">
      <c r="A1434" s="54">
        <v>1441</v>
      </c>
      <c r="B1434" s="55"/>
      <c r="D1434" s="21" t="e">
        <f>VLOOKUP('Reported Performance Table'!D1434,'Master List'!$B$22:$C$41,2,FALSE)</f>
        <v>#N/A</v>
      </c>
      <c r="E1434" t="e">
        <f>VLOOKUP('Reported Performance Table'!E1434,'Master List'!$B$45:$C$143,2,FALSE)</f>
        <v>#N/A</v>
      </c>
      <c r="F1434" t="e">
        <f>VLOOKUP('Reported Performance Table'!D1434,'Master List'!$B$22:$D$42,3,FALSE)</f>
        <v>#N/A</v>
      </c>
      <c r="G1434" s="92" t="e">
        <f>VLOOKUP('Reported Performance Table'!C1434,'Master List'!$B$11:$D$19,3,FALSE)</f>
        <v>#N/A</v>
      </c>
      <c r="H1434" t="e">
        <f t="shared" si="44"/>
        <v>#N/A</v>
      </c>
      <c r="I1434" t="e">
        <f>IF(VLOOKUP('Reported Performance Table'!E1434,'Master List'!$B$45:$D$143,3,FALSE)="","No",VLOOKUP('Reported Performance Table'!E1434,'Master List'!$B$45:$D$143,3,FALSE))</f>
        <v>#N/A</v>
      </c>
      <c r="J1434" s="164" t="str">
        <f>IF('Reported Performance Table'!E1434="","",
  IF('Reported Performance Table'!F1434="Yes",
   IF('Reported Performance Table'!G1434="Premium","Premium_LUNA_CCT","LUNA_CCT"),
   IF('Reported Performance Table'!C1434="Outdoor Luminaires",
    IF(OR('Reported Performance Table'!E1434="Fuel Pump Canopy Luminaires",'Reported Performance Table'!E1434="Sports Lighting"),
     IF('Reported Performance Table'!G1434="Premium","Premium_Sports_and_Fuel_Pump_CCT", "Sports_and_Fuel_Pump_CCT"),
     IF('Reported Performance Table'!G1434="Premium","Premium_Outdoor_CCT","Outdoor_CCT")),
    IF('Reported Performance Table'!G1434="Premium","Premium_CCT","Reported_CCT"))))</f>
        <v/>
      </c>
      <c r="K1434" t="str">
        <f>IF('Reported Performance Table'!E1434="","",IF(J1434="LUNA_CCT",VLOOKUP('Reported Performance Table'!E1434,'Master List'!$B$45:$E$143,4,FALSE),"Reported_BUG"))</f>
        <v/>
      </c>
      <c r="L1434" t="str">
        <f>IF('Reported Performance Table'!E1434="","",IF(AND('Reported Performance Table'!$F1434="Yes",OR('Reported Performance Table'!$E1434='Master List'!$B$45,'Reported Performance Table'!$E1434='Master List'!$B$46,'Reported Performance Table'!$E1434='Master List'!$B$47,'Reported Performance Table'!$E1434='Master List'!$B$49,'Reported Performance Table'!$E1434='Master List'!$B$51,'Reported Performance Table'!$E1434='Master List'!$B$115,'Reported Performance Table'!$E1434='Master List'!$B$118,'Reported Performance Table'!$E1434='Master List'!$B$142)),"LUNA_Dimming","Dimming_Capability_and_Range"))</f>
        <v/>
      </c>
      <c r="M1434" s="100" t="e">
        <f>'Reported Performance Table'!#REF!</f>
        <v>#REF!</v>
      </c>
      <c r="N1434" s="100" t="e">
        <f>'Reported Performance Table'!#REF!</f>
        <v>#REF!</v>
      </c>
      <c r="O1434" s="100" t="e">
        <f>'Reported Performance Table'!#REF!</f>
        <v>#REF!</v>
      </c>
      <c r="P1434" t="str">
        <f t="shared" si="45"/>
        <v>No</v>
      </c>
    </row>
    <row r="1435" spans="1:16" x14ac:dyDescent="0.25">
      <c r="A1435" s="54">
        <v>1442</v>
      </c>
      <c r="B1435" s="55"/>
      <c r="D1435" s="21" t="e">
        <f>VLOOKUP('Reported Performance Table'!D1435,'Master List'!$B$22:$C$41,2,FALSE)</f>
        <v>#N/A</v>
      </c>
      <c r="E1435" t="e">
        <f>VLOOKUP('Reported Performance Table'!E1435,'Master List'!$B$45:$C$143,2,FALSE)</f>
        <v>#N/A</v>
      </c>
      <c r="F1435" t="e">
        <f>VLOOKUP('Reported Performance Table'!D1435,'Master List'!$B$22:$D$42,3,FALSE)</f>
        <v>#N/A</v>
      </c>
      <c r="G1435" s="92" t="e">
        <f>VLOOKUP('Reported Performance Table'!C1435,'Master List'!$B$11:$D$19,3,FALSE)</f>
        <v>#N/A</v>
      </c>
      <c r="H1435" t="e">
        <f t="shared" si="44"/>
        <v>#N/A</v>
      </c>
      <c r="I1435" t="e">
        <f>IF(VLOOKUP('Reported Performance Table'!E1435,'Master List'!$B$45:$D$143,3,FALSE)="","No",VLOOKUP('Reported Performance Table'!E1435,'Master List'!$B$45:$D$143,3,FALSE))</f>
        <v>#N/A</v>
      </c>
      <c r="J1435" s="164" t="str">
        <f>IF('Reported Performance Table'!E1435="","",
  IF('Reported Performance Table'!F1435="Yes",
   IF('Reported Performance Table'!G1435="Premium","Premium_LUNA_CCT","LUNA_CCT"),
   IF('Reported Performance Table'!C1435="Outdoor Luminaires",
    IF(OR('Reported Performance Table'!E1435="Fuel Pump Canopy Luminaires",'Reported Performance Table'!E1435="Sports Lighting"),
     IF('Reported Performance Table'!G1435="Premium","Premium_Sports_and_Fuel_Pump_CCT", "Sports_and_Fuel_Pump_CCT"),
     IF('Reported Performance Table'!G1435="Premium","Premium_Outdoor_CCT","Outdoor_CCT")),
    IF('Reported Performance Table'!G1435="Premium","Premium_CCT","Reported_CCT"))))</f>
        <v/>
      </c>
      <c r="K1435" t="str">
        <f>IF('Reported Performance Table'!E1435="","",IF(J1435="LUNA_CCT",VLOOKUP('Reported Performance Table'!E1435,'Master List'!$B$45:$E$143,4,FALSE),"Reported_BUG"))</f>
        <v/>
      </c>
      <c r="L1435" t="str">
        <f>IF('Reported Performance Table'!E1435="","",IF(AND('Reported Performance Table'!$F1435="Yes",OR('Reported Performance Table'!$E1435='Master List'!$B$45,'Reported Performance Table'!$E1435='Master List'!$B$46,'Reported Performance Table'!$E1435='Master List'!$B$47,'Reported Performance Table'!$E1435='Master List'!$B$49,'Reported Performance Table'!$E1435='Master List'!$B$51,'Reported Performance Table'!$E1435='Master List'!$B$115,'Reported Performance Table'!$E1435='Master List'!$B$118,'Reported Performance Table'!$E1435='Master List'!$B$142)),"LUNA_Dimming","Dimming_Capability_and_Range"))</f>
        <v/>
      </c>
      <c r="M1435" s="100" t="e">
        <f>'Reported Performance Table'!#REF!</f>
        <v>#REF!</v>
      </c>
      <c r="N1435" s="100" t="e">
        <f>'Reported Performance Table'!#REF!</f>
        <v>#REF!</v>
      </c>
      <c r="O1435" s="100" t="e">
        <f>'Reported Performance Table'!#REF!</f>
        <v>#REF!</v>
      </c>
      <c r="P1435" t="str">
        <f t="shared" si="45"/>
        <v>No</v>
      </c>
    </row>
    <row r="1436" spans="1:16" x14ac:dyDescent="0.25">
      <c r="A1436" s="54">
        <v>1443</v>
      </c>
      <c r="B1436" s="55"/>
      <c r="D1436" s="21" t="e">
        <f>VLOOKUP('Reported Performance Table'!D1436,'Master List'!$B$22:$C$41,2,FALSE)</f>
        <v>#N/A</v>
      </c>
      <c r="E1436" t="e">
        <f>VLOOKUP('Reported Performance Table'!E1436,'Master List'!$B$45:$C$143,2,FALSE)</f>
        <v>#N/A</v>
      </c>
      <c r="F1436" t="e">
        <f>VLOOKUP('Reported Performance Table'!D1436,'Master List'!$B$22:$D$42,3,FALSE)</f>
        <v>#N/A</v>
      </c>
      <c r="G1436" s="92" t="e">
        <f>VLOOKUP('Reported Performance Table'!C1436,'Master List'!$B$11:$D$19,3,FALSE)</f>
        <v>#N/A</v>
      </c>
      <c r="H1436" t="e">
        <f t="shared" si="44"/>
        <v>#N/A</v>
      </c>
      <c r="I1436" t="e">
        <f>IF(VLOOKUP('Reported Performance Table'!E1436,'Master List'!$B$45:$D$143,3,FALSE)="","No",VLOOKUP('Reported Performance Table'!E1436,'Master List'!$B$45:$D$143,3,FALSE))</f>
        <v>#N/A</v>
      </c>
      <c r="J1436" s="164" t="str">
        <f>IF('Reported Performance Table'!E1436="","",
  IF('Reported Performance Table'!F1436="Yes",
   IF('Reported Performance Table'!G1436="Premium","Premium_LUNA_CCT","LUNA_CCT"),
   IF('Reported Performance Table'!C1436="Outdoor Luminaires",
    IF(OR('Reported Performance Table'!E1436="Fuel Pump Canopy Luminaires",'Reported Performance Table'!E1436="Sports Lighting"),
     IF('Reported Performance Table'!G1436="Premium","Premium_Sports_and_Fuel_Pump_CCT", "Sports_and_Fuel_Pump_CCT"),
     IF('Reported Performance Table'!G1436="Premium","Premium_Outdoor_CCT","Outdoor_CCT")),
    IF('Reported Performance Table'!G1436="Premium","Premium_CCT","Reported_CCT"))))</f>
        <v/>
      </c>
      <c r="K1436" t="str">
        <f>IF('Reported Performance Table'!E1436="","",IF(J1436="LUNA_CCT",VLOOKUP('Reported Performance Table'!E1436,'Master List'!$B$45:$E$143,4,FALSE),"Reported_BUG"))</f>
        <v/>
      </c>
      <c r="L1436" t="str">
        <f>IF('Reported Performance Table'!E1436="","",IF(AND('Reported Performance Table'!$F1436="Yes",OR('Reported Performance Table'!$E1436='Master List'!$B$45,'Reported Performance Table'!$E1436='Master List'!$B$46,'Reported Performance Table'!$E1436='Master List'!$B$47,'Reported Performance Table'!$E1436='Master List'!$B$49,'Reported Performance Table'!$E1436='Master List'!$B$51,'Reported Performance Table'!$E1436='Master List'!$B$115,'Reported Performance Table'!$E1436='Master List'!$B$118,'Reported Performance Table'!$E1436='Master List'!$B$142)),"LUNA_Dimming","Dimming_Capability_and_Range"))</f>
        <v/>
      </c>
      <c r="M1436" s="100" t="e">
        <f>'Reported Performance Table'!#REF!</f>
        <v>#REF!</v>
      </c>
      <c r="N1436" s="100" t="e">
        <f>'Reported Performance Table'!#REF!</f>
        <v>#REF!</v>
      </c>
      <c r="O1436" s="100" t="e">
        <f>'Reported Performance Table'!#REF!</f>
        <v>#REF!</v>
      </c>
      <c r="P1436" t="str">
        <f t="shared" si="45"/>
        <v>No</v>
      </c>
    </row>
    <row r="1437" spans="1:16" x14ac:dyDescent="0.25">
      <c r="A1437" s="54">
        <v>1444</v>
      </c>
      <c r="B1437" s="55"/>
      <c r="D1437" s="21" t="e">
        <f>VLOOKUP('Reported Performance Table'!D1437,'Master List'!$B$22:$C$41,2,FALSE)</f>
        <v>#N/A</v>
      </c>
      <c r="E1437" t="e">
        <f>VLOOKUP('Reported Performance Table'!E1437,'Master List'!$B$45:$C$143,2,FALSE)</f>
        <v>#N/A</v>
      </c>
      <c r="F1437" t="e">
        <f>VLOOKUP('Reported Performance Table'!D1437,'Master List'!$B$22:$D$42,3,FALSE)</f>
        <v>#N/A</v>
      </c>
      <c r="G1437" s="92" t="e">
        <f>VLOOKUP('Reported Performance Table'!C1437,'Master List'!$B$11:$D$19,3,FALSE)</f>
        <v>#N/A</v>
      </c>
      <c r="H1437" t="e">
        <f t="shared" si="44"/>
        <v>#N/A</v>
      </c>
      <c r="I1437" t="e">
        <f>IF(VLOOKUP('Reported Performance Table'!E1437,'Master List'!$B$45:$D$143,3,FALSE)="","No",VLOOKUP('Reported Performance Table'!E1437,'Master List'!$B$45:$D$143,3,FALSE))</f>
        <v>#N/A</v>
      </c>
      <c r="J1437" s="164" t="str">
        <f>IF('Reported Performance Table'!E1437="","",
  IF('Reported Performance Table'!F1437="Yes",
   IF('Reported Performance Table'!G1437="Premium","Premium_LUNA_CCT","LUNA_CCT"),
   IF('Reported Performance Table'!C1437="Outdoor Luminaires",
    IF(OR('Reported Performance Table'!E1437="Fuel Pump Canopy Luminaires",'Reported Performance Table'!E1437="Sports Lighting"),
     IF('Reported Performance Table'!G1437="Premium","Premium_Sports_and_Fuel_Pump_CCT", "Sports_and_Fuel_Pump_CCT"),
     IF('Reported Performance Table'!G1437="Premium","Premium_Outdoor_CCT","Outdoor_CCT")),
    IF('Reported Performance Table'!G1437="Premium","Premium_CCT","Reported_CCT"))))</f>
        <v/>
      </c>
      <c r="K1437" t="str">
        <f>IF('Reported Performance Table'!E1437="","",IF(J1437="LUNA_CCT",VLOOKUP('Reported Performance Table'!E1437,'Master List'!$B$45:$E$143,4,FALSE),"Reported_BUG"))</f>
        <v/>
      </c>
      <c r="L1437" t="str">
        <f>IF('Reported Performance Table'!E1437="","",IF(AND('Reported Performance Table'!$F1437="Yes",OR('Reported Performance Table'!$E1437='Master List'!$B$45,'Reported Performance Table'!$E1437='Master List'!$B$46,'Reported Performance Table'!$E1437='Master List'!$B$47,'Reported Performance Table'!$E1437='Master List'!$B$49,'Reported Performance Table'!$E1437='Master List'!$B$51,'Reported Performance Table'!$E1437='Master List'!$B$115,'Reported Performance Table'!$E1437='Master List'!$B$118,'Reported Performance Table'!$E1437='Master List'!$B$142)),"LUNA_Dimming","Dimming_Capability_and_Range"))</f>
        <v/>
      </c>
      <c r="M1437" s="100" t="e">
        <f>'Reported Performance Table'!#REF!</f>
        <v>#REF!</v>
      </c>
      <c r="N1437" s="100" t="e">
        <f>'Reported Performance Table'!#REF!</f>
        <v>#REF!</v>
      </c>
      <c r="O1437" s="100" t="e">
        <f>'Reported Performance Table'!#REF!</f>
        <v>#REF!</v>
      </c>
      <c r="P1437" t="str">
        <f t="shared" si="45"/>
        <v>No</v>
      </c>
    </row>
    <row r="1438" spans="1:16" x14ac:dyDescent="0.25">
      <c r="A1438" s="54">
        <v>1445</v>
      </c>
      <c r="B1438" s="55"/>
      <c r="D1438" s="21" t="e">
        <f>VLOOKUP('Reported Performance Table'!D1438,'Master List'!$B$22:$C$41,2,FALSE)</f>
        <v>#N/A</v>
      </c>
      <c r="E1438" t="e">
        <f>VLOOKUP('Reported Performance Table'!E1438,'Master List'!$B$45:$C$143,2,FALSE)</f>
        <v>#N/A</v>
      </c>
      <c r="F1438" t="e">
        <f>VLOOKUP('Reported Performance Table'!D1438,'Master List'!$B$22:$D$42,3,FALSE)</f>
        <v>#N/A</v>
      </c>
      <c r="G1438" s="92" t="e">
        <f>VLOOKUP('Reported Performance Table'!C1438,'Master List'!$B$11:$D$19,3,FALSE)</f>
        <v>#N/A</v>
      </c>
      <c r="H1438" t="e">
        <f t="shared" si="44"/>
        <v>#N/A</v>
      </c>
      <c r="I1438" t="e">
        <f>IF(VLOOKUP('Reported Performance Table'!E1438,'Master List'!$B$45:$D$143,3,FALSE)="","No",VLOOKUP('Reported Performance Table'!E1438,'Master List'!$B$45:$D$143,3,FALSE))</f>
        <v>#N/A</v>
      </c>
      <c r="J1438" s="164" t="str">
        <f>IF('Reported Performance Table'!E1438="","",
  IF('Reported Performance Table'!F1438="Yes",
   IF('Reported Performance Table'!G1438="Premium","Premium_LUNA_CCT","LUNA_CCT"),
   IF('Reported Performance Table'!C1438="Outdoor Luminaires",
    IF(OR('Reported Performance Table'!E1438="Fuel Pump Canopy Luminaires",'Reported Performance Table'!E1438="Sports Lighting"),
     IF('Reported Performance Table'!G1438="Premium","Premium_Sports_and_Fuel_Pump_CCT", "Sports_and_Fuel_Pump_CCT"),
     IF('Reported Performance Table'!G1438="Premium","Premium_Outdoor_CCT","Outdoor_CCT")),
    IF('Reported Performance Table'!G1438="Premium","Premium_CCT","Reported_CCT"))))</f>
        <v/>
      </c>
      <c r="K1438" t="str">
        <f>IF('Reported Performance Table'!E1438="","",IF(J1438="LUNA_CCT",VLOOKUP('Reported Performance Table'!E1438,'Master List'!$B$45:$E$143,4,FALSE),"Reported_BUG"))</f>
        <v/>
      </c>
      <c r="L1438" t="str">
        <f>IF('Reported Performance Table'!E1438="","",IF(AND('Reported Performance Table'!$F1438="Yes",OR('Reported Performance Table'!$E1438='Master List'!$B$45,'Reported Performance Table'!$E1438='Master List'!$B$46,'Reported Performance Table'!$E1438='Master List'!$B$47,'Reported Performance Table'!$E1438='Master List'!$B$49,'Reported Performance Table'!$E1438='Master List'!$B$51,'Reported Performance Table'!$E1438='Master List'!$B$115,'Reported Performance Table'!$E1438='Master List'!$B$118,'Reported Performance Table'!$E1438='Master List'!$B$142)),"LUNA_Dimming","Dimming_Capability_and_Range"))</f>
        <v/>
      </c>
      <c r="M1438" s="100" t="e">
        <f>'Reported Performance Table'!#REF!</f>
        <v>#REF!</v>
      </c>
      <c r="N1438" s="100" t="e">
        <f>'Reported Performance Table'!#REF!</f>
        <v>#REF!</v>
      </c>
      <c r="O1438" s="100" t="e">
        <f>'Reported Performance Table'!#REF!</f>
        <v>#REF!</v>
      </c>
      <c r="P1438" t="str">
        <f t="shared" si="45"/>
        <v>No</v>
      </c>
    </row>
    <row r="1439" spans="1:16" x14ac:dyDescent="0.25">
      <c r="A1439" s="54">
        <v>1446</v>
      </c>
      <c r="B1439" s="55"/>
      <c r="D1439" s="21" t="e">
        <f>VLOOKUP('Reported Performance Table'!D1439,'Master List'!$B$22:$C$41,2,FALSE)</f>
        <v>#N/A</v>
      </c>
      <c r="E1439" t="e">
        <f>VLOOKUP('Reported Performance Table'!E1439,'Master List'!$B$45:$C$143,2,FALSE)</f>
        <v>#N/A</v>
      </c>
      <c r="F1439" t="e">
        <f>VLOOKUP('Reported Performance Table'!D1439,'Master List'!$B$22:$D$42,3,FALSE)</f>
        <v>#N/A</v>
      </c>
      <c r="G1439" s="92" t="e">
        <f>VLOOKUP('Reported Performance Table'!C1439,'Master List'!$B$11:$D$19,3,FALSE)</f>
        <v>#N/A</v>
      </c>
      <c r="H1439" t="e">
        <f t="shared" si="44"/>
        <v>#N/A</v>
      </c>
      <c r="I1439" t="e">
        <f>IF(VLOOKUP('Reported Performance Table'!E1439,'Master List'!$B$45:$D$143,3,FALSE)="","No",VLOOKUP('Reported Performance Table'!E1439,'Master List'!$B$45:$D$143,3,FALSE))</f>
        <v>#N/A</v>
      </c>
      <c r="J1439" s="164" t="str">
        <f>IF('Reported Performance Table'!E1439="","",
  IF('Reported Performance Table'!F1439="Yes",
   IF('Reported Performance Table'!G1439="Premium","Premium_LUNA_CCT","LUNA_CCT"),
   IF('Reported Performance Table'!C1439="Outdoor Luminaires",
    IF(OR('Reported Performance Table'!E1439="Fuel Pump Canopy Luminaires",'Reported Performance Table'!E1439="Sports Lighting"),
     IF('Reported Performance Table'!G1439="Premium","Premium_Sports_and_Fuel_Pump_CCT", "Sports_and_Fuel_Pump_CCT"),
     IF('Reported Performance Table'!G1439="Premium","Premium_Outdoor_CCT","Outdoor_CCT")),
    IF('Reported Performance Table'!G1439="Premium","Premium_CCT","Reported_CCT"))))</f>
        <v/>
      </c>
      <c r="K1439" t="str">
        <f>IF('Reported Performance Table'!E1439="","",IF(J1439="LUNA_CCT",VLOOKUP('Reported Performance Table'!E1439,'Master List'!$B$45:$E$143,4,FALSE),"Reported_BUG"))</f>
        <v/>
      </c>
      <c r="L1439" t="str">
        <f>IF('Reported Performance Table'!E1439="","",IF(AND('Reported Performance Table'!$F1439="Yes",OR('Reported Performance Table'!$E1439='Master List'!$B$45,'Reported Performance Table'!$E1439='Master List'!$B$46,'Reported Performance Table'!$E1439='Master List'!$B$47,'Reported Performance Table'!$E1439='Master List'!$B$49,'Reported Performance Table'!$E1439='Master List'!$B$51,'Reported Performance Table'!$E1439='Master List'!$B$115,'Reported Performance Table'!$E1439='Master List'!$B$118,'Reported Performance Table'!$E1439='Master List'!$B$142)),"LUNA_Dimming","Dimming_Capability_and_Range"))</f>
        <v/>
      </c>
      <c r="M1439" s="100" t="e">
        <f>'Reported Performance Table'!#REF!</f>
        <v>#REF!</v>
      </c>
      <c r="N1439" s="100" t="e">
        <f>'Reported Performance Table'!#REF!</f>
        <v>#REF!</v>
      </c>
      <c r="O1439" s="100" t="e">
        <f>'Reported Performance Table'!#REF!</f>
        <v>#REF!</v>
      </c>
      <c r="P1439" t="str">
        <f t="shared" si="45"/>
        <v>No</v>
      </c>
    </row>
    <row r="1440" spans="1:16" x14ac:dyDescent="0.25">
      <c r="A1440" s="54">
        <v>1447</v>
      </c>
      <c r="B1440" s="55"/>
      <c r="D1440" s="21" t="e">
        <f>VLOOKUP('Reported Performance Table'!D1440,'Master List'!$B$22:$C$41,2,FALSE)</f>
        <v>#N/A</v>
      </c>
      <c r="E1440" t="e">
        <f>VLOOKUP('Reported Performance Table'!E1440,'Master List'!$B$45:$C$143,2,FALSE)</f>
        <v>#N/A</v>
      </c>
      <c r="F1440" t="e">
        <f>VLOOKUP('Reported Performance Table'!D1440,'Master List'!$B$22:$D$42,3,FALSE)</f>
        <v>#N/A</v>
      </c>
      <c r="G1440" s="92" t="e">
        <f>VLOOKUP('Reported Performance Table'!C1440,'Master List'!$B$11:$D$19,3,FALSE)</f>
        <v>#N/A</v>
      </c>
      <c r="H1440" t="e">
        <f t="shared" si="44"/>
        <v>#N/A</v>
      </c>
      <c r="I1440" t="e">
        <f>IF(VLOOKUP('Reported Performance Table'!E1440,'Master List'!$B$45:$D$143,3,FALSE)="","No",VLOOKUP('Reported Performance Table'!E1440,'Master List'!$B$45:$D$143,3,FALSE))</f>
        <v>#N/A</v>
      </c>
      <c r="J1440" s="164" t="str">
        <f>IF('Reported Performance Table'!E1440="","",
  IF('Reported Performance Table'!F1440="Yes",
   IF('Reported Performance Table'!G1440="Premium","Premium_LUNA_CCT","LUNA_CCT"),
   IF('Reported Performance Table'!C1440="Outdoor Luminaires",
    IF(OR('Reported Performance Table'!E1440="Fuel Pump Canopy Luminaires",'Reported Performance Table'!E1440="Sports Lighting"),
     IF('Reported Performance Table'!G1440="Premium","Premium_Sports_and_Fuel_Pump_CCT", "Sports_and_Fuel_Pump_CCT"),
     IF('Reported Performance Table'!G1440="Premium","Premium_Outdoor_CCT","Outdoor_CCT")),
    IF('Reported Performance Table'!G1440="Premium","Premium_CCT","Reported_CCT"))))</f>
        <v/>
      </c>
      <c r="K1440" t="str">
        <f>IF('Reported Performance Table'!E1440="","",IF(J1440="LUNA_CCT",VLOOKUP('Reported Performance Table'!E1440,'Master List'!$B$45:$E$143,4,FALSE),"Reported_BUG"))</f>
        <v/>
      </c>
      <c r="L1440" t="str">
        <f>IF('Reported Performance Table'!E1440="","",IF(AND('Reported Performance Table'!$F1440="Yes",OR('Reported Performance Table'!$E1440='Master List'!$B$45,'Reported Performance Table'!$E1440='Master List'!$B$46,'Reported Performance Table'!$E1440='Master List'!$B$47,'Reported Performance Table'!$E1440='Master List'!$B$49,'Reported Performance Table'!$E1440='Master List'!$B$51,'Reported Performance Table'!$E1440='Master List'!$B$115,'Reported Performance Table'!$E1440='Master List'!$B$118,'Reported Performance Table'!$E1440='Master List'!$B$142)),"LUNA_Dimming","Dimming_Capability_and_Range"))</f>
        <v/>
      </c>
      <c r="M1440" s="100" t="e">
        <f>'Reported Performance Table'!#REF!</f>
        <v>#REF!</v>
      </c>
      <c r="N1440" s="100" t="e">
        <f>'Reported Performance Table'!#REF!</f>
        <v>#REF!</v>
      </c>
      <c r="O1440" s="100" t="e">
        <f>'Reported Performance Table'!#REF!</f>
        <v>#REF!</v>
      </c>
      <c r="P1440" t="str">
        <f t="shared" si="45"/>
        <v>No</v>
      </c>
    </row>
    <row r="1441" spans="1:16" x14ac:dyDescent="0.25">
      <c r="A1441" s="54">
        <v>1448</v>
      </c>
      <c r="B1441" s="55"/>
      <c r="D1441" s="21" t="e">
        <f>VLOOKUP('Reported Performance Table'!D1441,'Master List'!$B$22:$C$41,2,FALSE)</f>
        <v>#N/A</v>
      </c>
      <c r="E1441" t="e">
        <f>VLOOKUP('Reported Performance Table'!E1441,'Master List'!$B$45:$C$143,2,FALSE)</f>
        <v>#N/A</v>
      </c>
      <c r="F1441" t="e">
        <f>VLOOKUP('Reported Performance Table'!D1441,'Master List'!$B$22:$D$42,3,FALSE)</f>
        <v>#N/A</v>
      </c>
      <c r="G1441" s="92" t="e">
        <f>VLOOKUP('Reported Performance Table'!C1441,'Master List'!$B$11:$D$19,3,FALSE)</f>
        <v>#N/A</v>
      </c>
      <c r="H1441" t="e">
        <f t="shared" si="44"/>
        <v>#N/A</v>
      </c>
      <c r="I1441" t="e">
        <f>IF(VLOOKUP('Reported Performance Table'!E1441,'Master List'!$B$45:$D$143,3,FALSE)="","No",VLOOKUP('Reported Performance Table'!E1441,'Master List'!$B$45:$D$143,3,FALSE))</f>
        <v>#N/A</v>
      </c>
      <c r="J1441" s="164" t="str">
        <f>IF('Reported Performance Table'!E1441="","",
  IF('Reported Performance Table'!F1441="Yes",
   IF('Reported Performance Table'!G1441="Premium","Premium_LUNA_CCT","LUNA_CCT"),
   IF('Reported Performance Table'!C1441="Outdoor Luminaires",
    IF(OR('Reported Performance Table'!E1441="Fuel Pump Canopy Luminaires",'Reported Performance Table'!E1441="Sports Lighting"),
     IF('Reported Performance Table'!G1441="Premium","Premium_Sports_and_Fuel_Pump_CCT", "Sports_and_Fuel_Pump_CCT"),
     IF('Reported Performance Table'!G1441="Premium","Premium_Outdoor_CCT","Outdoor_CCT")),
    IF('Reported Performance Table'!G1441="Premium","Premium_CCT","Reported_CCT"))))</f>
        <v/>
      </c>
      <c r="K1441" t="str">
        <f>IF('Reported Performance Table'!E1441="","",IF(J1441="LUNA_CCT",VLOOKUP('Reported Performance Table'!E1441,'Master List'!$B$45:$E$143,4,FALSE),"Reported_BUG"))</f>
        <v/>
      </c>
      <c r="L1441" t="str">
        <f>IF('Reported Performance Table'!E1441="","",IF(AND('Reported Performance Table'!$F1441="Yes",OR('Reported Performance Table'!$E1441='Master List'!$B$45,'Reported Performance Table'!$E1441='Master List'!$B$46,'Reported Performance Table'!$E1441='Master List'!$B$47,'Reported Performance Table'!$E1441='Master List'!$B$49,'Reported Performance Table'!$E1441='Master List'!$B$51,'Reported Performance Table'!$E1441='Master List'!$B$115,'Reported Performance Table'!$E1441='Master List'!$B$118,'Reported Performance Table'!$E1441='Master List'!$B$142)),"LUNA_Dimming","Dimming_Capability_and_Range"))</f>
        <v/>
      </c>
      <c r="M1441" s="100" t="e">
        <f>'Reported Performance Table'!#REF!</f>
        <v>#REF!</v>
      </c>
      <c r="N1441" s="100" t="e">
        <f>'Reported Performance Table'!#REF!</f>
        <v>#REF!</v>
      </c>
      <c r="O1441" s="100" t="e">
        <f>'Reported Performance Table'!#REF!</f>
        <v>#REF!</v>
      </c>
      <c r="P1441" t="str">
        <f t="shared" si="45"/>
        <v>No</v>
      </c>
    </row>
    <row r="1442" spans="1:16" x14ac:dyDescent="0.25">
      <c r="A1442" s="54">
        <v>1449</v>
      </c>
      <c r="B1442" s="55"/>
      <c r="D1442" s="21" t="e">
        <f>VLOOKUP('Reported Performance Table'!D1442,'Master List'!$B$22:$C$41,2,FALSE)</f>
        <v>#N/A</v>
      </c>
      <c r="E1442" t="e">
        <f>VLOOKUP('Reported Performance Table'!E1442,'Master List'!$B$45:$C$143,2,FALSE)</f>
        <v>#N/A</v>
      </c>
      <c r="F1442" t="e">
        <f>VLOOKUP('Reported Performance Table'!D1442,'Master List'!$B$22:$D$42,3,FALSE)</f>
        <v>#N/A</v>
      </c>
      <c r="G1442" s="92" t="e">
        <f>VLOOKUP('Reported Performance Table'!C1442,'Master List'!$B$11:$D$19,3,FALSE)</f>
        <v>#N/A</v>
      </c>
      <c r="H1442" t="e">
        <f t="shared" si="44"/>
        <v>#N/A</v>
      </c>
      <c r="I1442" t="e">
        <f>IF(VLOOKUP('Reported Performance Table'!E1442,'Master List'!$B$45:$D$143,3,FALSE)="","No",VLOOKUP('Reported Performance Table'!E1442,'Master List'!$B$45:$D$143,3,FALSE))</f>
        <v>#N/A</v>
      </c>
      <c r="J1442" s="164" t="str">
        <f>IF('Reported Performance Table'!E1442="","",
  IF('Reported Performance Table'!F1442="Yes",
   IF('Reported Performance Table'!G1442="Premium","Premium_LUNA_CCT","LUNA_CCT"),
   IF('Reported Performance Table'!C1442="Outdoor Luminaires",
    IF(OR('Reported Performance Table'!E1442="Fuel Pump Canopy Luminaires",'Reported Performance Table'!E1442="Sports Lighting"),
     IF('Reported Performance Table'!G1442="Premium","Premium_Sports_and_Fuel_Pump_CCT", "Sports_and_Fuel_Pump_CCT"),
     IF('Reported Performance Table'!G1442="Premium","Premium_Outdoor_CCT","Outdoor_CCT")),
    IF('Reported Performance Table'!G1442="Premium","Premium_CCT","Reported_CCT"))))</f>
        <v/>
      </c>
      <c r="K1442" t="str">
        <f>IF('Reported Performance Table'!E1442="","",IF(J1442="LUNA_CCT",VLOOKUP('Reported Performance Table'!E1442,'Master List'!$B$45:$E$143,4,FALSE),"Reported_BUG"))</f>
        <v/>
      </c>
      <c r="L1442" t="str">
        <f>IF('Reported Performance Table'!E1442="","",IF(AND('Reported Performance Table'!$F1442="Yes",OR('Reported Performance Table'!$E1442='Master List'!$B$45,'Reported Performance Table'!$E1442='Master List'!$B$46,'Reported Performance Table'!$E1442='Master List'!$B$47,'Reported Performance Table'!$E1442='Master List'!$B$49,'Reported Performance Table'!$E1442='Master List'!$B$51,'Reported Performance Table'!$E1442='Master List'!$B$115,'Reported Performance Table'!$E1442='Master List'!$B$118,'Reported Performance Table'!$E1442='Master List'!$B$142)),"LUNA_Dimming","Dimming_Capability_and_Range"))</f>
        <v/>
      </c>
      <c r="M1442" s="100" t="e">
        <f>'Reported Performance Table'!#REF!</f>
        <v>#REF!</v>
      </c>
      <c r="N1442" s="100" t="e">
        <f>'Reported Performance Table'!#REF!</f>
        <v>#REF!</v>
      </c>
      <c r="O1442" s="100" t="e">
        <f>'Reported Performance Table'!#REF!</f>
        <v>#REF!</v>
      </c>
      <c r="P1442" t="str">
        <f t="shared" si="45"/>
        <v>No</v>
      </c>
    </row>
    <row r="1443" spans="1:16" x14ac:dyDescent="0.25">
      <c r="A1443" s="54">
        <v>1450</v>
      </c>
      <c r="B1443" s="55"/>
      <c r="D1443" s="21" t="e">
        <f>VLOOKUP('Reported Performance Table'!D1443,'Master List'!$B$22:$C$41,2,FALSE)</f>
        <v>#N/A</v>
      </c>
      <c r="E1443" t="e">
        <f>VLOOKUP('Reported Performance Table'!E1443,'Master List'!$B$45:$C$143,2,FALSE)</f>
        <v>#N/A</v>
      </c>
      <c r="F1443" t="e">
        <f>VLOOKUP('Reported Performance Table'!D1443,'Master List'!$B$22:$D$42,3,FALSE)</f>
        <v>#N/A</v>
      </c>
      <c r="G1443" s="92" t="e">
        <f>VLOOKUP('Reported Performance Table'!C1443,'Master List'!$B$11:$D$19,3,FALSE)</f>
        <v>#N/A</v>
      </c>
      <c r="H1443" t="e">
        <f t="shared" si="44"/>
        <v>#N/A</v>
      </c>
      <c r="I1443" t="e">
        <f>IF(VLOOKUP('Reported Performance Table'!E1443,'Master List'!$B$45:$D$143,3,FALSE)="","No",VLOOKUP('Reported Performance Table'!E1443,'Master List'!$B$45:$D$143,3,FALSE))</f>
        <v>#N/A</v>
      </c>
      <c r="J1443" s="164" t="str">
        <f>IF('Reported Performance Table'!E1443="","",
  IF('Reported Performance Table'!F1443="Yes",
   IF('Reported Performance Table'!G1443="Premium","Premium_LUNA_CCT","LUNA_CCT"),
   IF('Reported Performance Table'!C1443="Outdoor Luminaires",
    IF(OR('Reported Performance Table'!E1443="Fuel Pump Canopy Luminaires",'Reported Performance Table'!E1443="Sports Lighting"),
     IF('Reported Performance Table'!G1443="Premium","Premium_Sports_and_Fuel_Pump_CCT", "Sports_and_Fuel_Pump_CCT"),
     IF('Reported Performance Table'!G1443="Premium","Premium_Outdoor_CCT","Outdoor_CCT")),
    IF('Reported Performance Table'!G1443="Premium","Premium_CCT","Reported_CCT"))))</f>
        <v/>
      </c>
      <c r="K1443" t="str">
        <f>IF('Reported Performance Table'!E1443="","",IF(J1443="LUNA_CCT",VLOOKUP('Reported Performance Table'!E1443,'Master List'!$B$45:$E$143,4,FALSE),"Reported_BUG"))</f>
        <v/>
      </c>
      <c r="L1443" t="str">
        <f>IF('Reported Performance Table'!E1443="","",IF(AND('Reported Performance Table'!$F1443="Yes",OR('Reported Performance Table'!$E1443='Master List'!$B$45,'Reported Performance Table'!$E1443='Master List'!$B$46,'Reported Performance Table'!$E1443='Master List'!$B$47,'Reported Performance Table'!$E1443='Master List'!$B$49,'Reported Performance Table'!$E1443='Master List'!$B$51,'Reported Performance Table'!$E1443='Master List'!$B$115,'Reported Performance Table'!$E1443='Master List'!$B$118,'Reported Performance Table'!$E1443='Master List'!$B$142)),"LUNA_Dimming","Dimming_Capability_and_Range"))</f>
        <v/>
      </c>
      <c r="M1443" s="100" t="e">
        <f>'Reported Performance Table'!#REF!</f>
        <v>#REF!</v>
      </c>
      <c r="N1443" s="100" t="e">
        <f>'Reported Performance Table'!#REF!</f>
        <v>#REF!</v>
      </c>
      <c r="O1443" s="100" t="e">
        <f>'Reported Performance Table'!#REF!</f>
        <v>#REF!</v>
      </c>
      <c r="P1443" t="str">
        <f t="shared" si="45"/>
        <v>No</v>
      </c>
    </row>
    <row r="1444" spans="1:16" x14ac:dyDescent="0.25">
      <c r="A1444" s="54">
        <v>1451</v>
      </c>
      <c r="B1444" s="55"/>
      <c r="D1444" s="21" t="e">
        <f>VLOOKUP('Reported Performance Table'!D1444,'Master List'!$B$22:$C$41,2,FALSE)</f>
        <v>#N/A</v>
      </c>
      <c r="E1444" t="e">
        <f>VLOOKUP('Reported Performance Table'!E1444,'Master List'!$B$45:$C$143,2,FALSE)</f>
        <v>#N/A</v>
      </c>
      <c r="F1444" t="e">
        <f>VLOOKUP('Reported Performance Table'!D1444,'Master List'!$B$22:$D$42,3,FALSE)</f>
        <v>#N/A</v>
      </c>
      <c r="G1444" s="92" t="e">
        <f>VLOOKUP('Reported Performance Table'!C1444,'Master List'!$B$11:$D$19,3,FALSE)</f>
        <v>#N/A</v>
      </c>
      <c r="H1444" t="e">
        <f t="shared" si="44"/>
        <v>#N/A</v>
      </c>
      <c r="I1444" t="e">
        <f>IF(VLOOKUP('Reported Performance Table'!E1444,'Master List'!$B$45:$D$143,3,FALSE)="","No",VLOOKUP('Reported Performance Table'!E1444,'Master List'!$B$45:$D$143,3,FALSE))</f>
        <v>#N/A</v>
      </c>
      <c r="J1444" s="164" t="str">
        <f>IF('Reported Performance Table'!E1444="","",
  IF('Reported Performance Table'!F1444="Yes",
   IF('Reported Performance Table'!G1444="Premium","Premium_LUNA_CCT","LUNA_CCT"),
   IF('Reported Performance Table'!C1444="Outdoor Luminaires",
    IF(OR('Reported Performance Table'!E1444="Fuel Pump Canopy Luminaires",'Reported Performance Table'!E1444="Sports Lighting"),
     IF('Reported Performance Table'!G1444="Premium","Premium_Sports_and_Fuel_Pump_CCT", "Sports_and_Fuel_Pump_CCT"),
     IF('Reported Performance Table'!G1444="Premium","Premium_Outdoor_CCT","Outdoor_CCT")),
    IF('Reported Performance Table'!G1444="Premium","Premium_CCT","Reported_CCT"))))</f>
        <v/>
      </c>
      <c r="K1444" t="str">
        <f>IF('Reported Performance Table'!E1444="","",IF(J1444="LUNA_CCT",VLOOKUP('Reported Performance Table'!E1444,'Master List'!$B$45:$E$143,4,FALSE),"Reported_BUG"))</f>
        <v/>
      </c>
      <c r="L1444" t="str">
        <f>IF('Reported Performance Table'!E1444="","",IF(AND('Reported Performance Table'!$F1444="Yes",OR('Reported Performance Table'!$E1444='Master List'!$B$45,'Reported Performance Table'!$E1444='Master List'!$B$46,'Reported Performance Table'!$E1444='Master List'!$B$47,'Reported Performance Table'!$E1444='Master List'!$B$49,'Reported Performance Table'!$E1444='Master List'!$B$51,'Reported Performance Table'!$E1444='Master List'!$B$115,'Reported Performance Table'!$E1444='Master List'!$B$118,'Reported Performance Table'!$E1444='Master List'!$B$142)),"LUNA_Dimming","Dimming_Capability_and_Range"))</f>
        <v/>
      </c>
      <c r="M1444" s="100" t="e">
        <f>'Reported Performance Table'!#REF!</f>
        <v>#REF!</v>
      </c>
      <c r="N1444" s="100" t="e">
        <f>'Reported Performance Table'!#REF!</f>
        <v>#REF!</v>
      </c>
      <c r="O1444" s="100" t="e">
        <f>'Reported Performance Table'!#REF!</f>
        <v>#REF!</v>
      </c>
      <c r="P1444" t="str">
        <f t="shared" si="45"/>
        <v>No</v>
      </c>
    </row>
    <row r="1445" spans="1:16" x14ac:dyDescent="0.25">
      <c r="A1445" s="54">
        <v>1452</v>
      </c>
      <c r="B1445" s="55"/>
      <c r="D1445" s="21" t="e">
        <f>VLOOKUP('Reported Performance Table'!D1445,'Master List'!$B$22:$C$41,2,FALSE)</f>
        <v>#N/A</v>
      </c>
      <c r="E1445" t="e">
        <f>VLOOKUP('Reported Performance Table'!E1445,'Master List'!$B$45:$C$143,2,FALSE)</f>
        <v>#N/A</v>
      </c>
      <c r="F1445" t="e">
        <f>VLOOKUP('Reported Performance Table'!D1445,'Master List'!$B$22:$D$42,3,FALSE)</f>
        <v>#N/A</v>
      </c>
      <c r="G1445" s="92" t="e">
        <f>VLOOKUP('Reported Performance Table'!C1445,'Master List'!$B$11:$D$19,3,FALSE)</f>
        <v>#N/A</v>
      </c>
      <c r="H1445" t="e">
        <f t="shared" si="44"/>
        <v>#N/A</v>
      </c>
      <c r="I1445" t="e">
        <f>IF(VLOOKUP('Reported Performance Table'!E1445,'Master List'!$B$45:$D$143,3,FALSE)="","No",VLOOKUP('Reported Performance Table'!E1445,'Master List'!$B$45:$D$143,3,FALSE))</f>
        <v>#N/A</v>
      </c>
      <c r="J1445" s="164" t="str">
        <f>IF('Reported Performance Table'!E1445="","",
  IF('Reported Performance Table'!F1445="Yes",
   IF('Reported Performance Table'!G1445="Premium","Premium_LUNA_CCT","LUNA_CCT"),
   IF('Reported Performance Table'!C1445="Outdoor Luminaires",
    IF(OR('Reported Performance Table'!E1445="Fuel Pump Canopy Luminaires",'Reported Performance Table'!E1445="Sports Lighting"),
     IF('Reported Performance Table'!G1445="Premium","Premium_Sports_and_Fuel_Pump_CCT", "Sports_and_Fuel_Pump_CCT"),
     IF('Reported Performance Table'!G1445="Premium","Premium_Outdoor_CCT","Outdoor_CCT")),
    IF('Reported Performance Table'!G1445="Premium","Premium_CCT","Reported_CCT"))))</f>
        <v/>
      </c>
      <c r="K1445" t="str">
        <f>IF('Reported Performance Table'!E1445="","",IF(J1445="LUNA_CCT",VLOOKUP('Reported Performance Table'!E1445,'Master List'!$B$45:$E$143,4,FALSE),"Reported_BUG"))</f>
        <v/>
      </c>
      <c r="L1445" t="str">
        <f>IF('Reported Performance Table'!E1445="","",IF(AND('Reported Performance Table'!$F1445="Yes",OR('Reported Performance Table'!$E1445='Master List'!$B$45,'Reported Performance Table'!$E1445='Master List'!$B$46,'Reported Performance Table'!$E1445='Master List'!$B$47,'Reported Performance Table'!$E1445='Master List'!$B$49,'Reported Performance Table'!$E1445='Master List'!$B$51,'Reported Performance Table'!$E1445='Master List'!$B$115,'Reported Performance Table'!$E1445='Master List'!$B$118,'Reported Performance Table'!$E1445='Master List'!$B$142)),"LUNA_Dimming","Dimming_Capability_and_Range"))</f>
        <v/>
      </c>
      <c r="M1445" s="100" t="e">
        <f>'Reported Performance Table'!#REF!</f>
        <v>#REF!</v>
      </c>
      <c r="N1445" s="100" t="e">
        <f>'Reported Performance Table'!#REF!</f>
        <v>#REF!</v>
      </c>
      <c r="O1445" s="100" t="e">
        <f>'Reported Performance Table'!#REF!</f>
        <v>#REF!</v>
      </c>
      <c r="P1445" t="str">
        <f t="shared" si="45"/>
        <v>No</v>
      </c>
    </row>
    <row r="1446" spans="1:16" x14ac:dyDescent="0.25">
      <c r="A1446" s="54">
        <v>1453</v>
      </c>
      <c r="B1446" s="55"/>
      <c r="D1446" s="21" t="e">
        <f>VLOOKUP('Reported Performance Table'!D1446,'Master List'!$B$22:$C$41,2,FALSE)</f>
        <v>#N/A</v>
      </c>
      <c r="E1446" t="e">
        <f>VLOOKUP('Reported Performance Table'!E1446,'Master List'!$B$45:$C$143,2,FALSE)</f>
        <v>#N/A</v>
      </c>
      <c r="F1446" t="e">
        <f>VLOOKUP('Reported Performance Table'!D1446,'Master List'!$B$22:$D$42,3,FALSE)</f>
        <v>#N/A</v>
      </c>
      <c r="G1446" s="92" t="e">
        <f>VLOOKUP('Reported Performance Table'!C1446,'Master List'!$B$11:$D$19,3,FALSE)</f>
        <v>#N/A</v>
      </c>
      <c r="H1446" t="e">
        <f t="shared" si="44"/>
        <v>#N/A</v>
      </c>
      <c r="I1446" t="e">
        <f>IF(VLOOKUP('Reported Performance Table'!E1446,'Master List'!$B$45:$D$143,3,FALSE)="","No",VLOOKUP('Reported Performance Table'!E1446,'Master List'!$B$45:$D$143,3,FALSE))</f>
        <v>#N/A</v>
      </c>
      <c r="J1446" s="164" t="str">
        <f>IF('Reported Performance Table'!E1446="","",
  IF('Reported Performance Table'!F1446="Yes",
   IF('Reported Performance Table'!G1446="Premium","Premium_LUNA_CCT","LUNA_CCT"),
   IF('Reported Performance Table'!C1446="Outdoor Luminaires",
    IF(OR('Reported Performance Table'!E1446="Fuel Pump Canopy Luminaires",'Reported Performance Table'!E1446="Sports Lighting"),
     IF('Reported Performance Table'!G1446="Premium","Premium_Sports_and_Fuel_Pump_CCT", "Sports_and_Fuel_Pump_CCT"),
     IF('Reported Performance Table'!G1446="Premium","Premium_Outdoor_CCT","Outdoor_CCT")),
    IF('Reported Performance Table'!G1446="Premium","Premium_CCT","Reported_CCT"))))</f>
        <v/>
      </c>
      <c r="K1446" t="str">
        <f>IF('Reported Performance Table'!E1446="","",IF(J1446="LUNA_CCT",VLOOKUP('Reported Performance Table'!E1446,'Master List'!$B$45:$E$143,4,FALSE),"Reported_BUG"))</f>
        <v/>
      </c>
      <c r="L1446" t="str">
        <f>IF('Reported Performance Table'!E1446="","",IF(AND('Reported Performance Table'!$F1446="Yes",OR('Reported Performance Table'!$E1446='Master List'!$B$45,'Reported Performance Table'!$E1446='Master List'!$B$46,'Reported Performance Table'!$E1446='Master List'!$B$47,'Reported Performance Table'!$E1446='Master List'!$B$49,'Reported Performance Table'!$E1446='Master List'!$B$51,'Reported Performance Table'!$E1446='Master List'!$B$115,'Reported Performance Table'!$E1446='Master List'!$B$118,'Reported Performance Table'!$E1446='Master List'!$B$142)),"LUNA_Dimming","Dimming_Capability_and_Range"))</f>
        <v/>
      </c>
      <c r="M1446" s="100" t="e">
        <f>'Reported Performance Table'!#REF!</f>
        <v>#REF!</v>
      </c>
      <c r="N1446" s="100" t="e">
        <f>'Reported Performance Table'!#REF!</f>
        <v>#REF!</v>
      </c>
      <c r="O1446" s="100" t="e">
        <f>'Reported Performance Table'!#REF!</f>
        <v>#REF!</v>
      </c>
      <c r="P1446" t="str">
        <f t="shared" si="45"/>
        <v>No</v>
      </c>
    </row>
    <row r="1447" spans="1:16" x14ac:dyDescent="0.25">
      <c r="A1447" s="54">
        <v>1454</v>
      </c>
      <c r="B1447" s="55"/>
      <c r="D1447" s="21" t="e">
        <f>VLOOKUP('Reported Performance Table'!D1447,'Master List'!$B$22:$C$41,2,FALSE)</f>
        <v>#N/A</v>
      </c>
      <c r="E1447" t="e">
        <f>VLOOKUP('Reported Performance Table'!E1447,'Master List'!$B$45:$C$143,2,FALSE)</f>
        <v>#N/A</v>
      </c>
      <c r="F1447" t="e">
        <f>VLOOKUP('Reported Performance Table'!D1447,'Master List'!$B$22:$D$42,3,FALSE)</f>
        <v>#N/A</v>
      </c>
      <c r="G1447" s="92" t="e">
        <f>VLOOKUP('Reported Performance Table'!C1447,'Master List'!$B$11:$D$19,3,FALSE)</f>
        <v>#N/A</v>
      </c>
      <c r="H1447" t="e">
        <f t="shared" si="44"/>
        <v>#N/A</v>
      </c>
      <c r="I1447" t="e">
        <f>IF(VLOOKUP('Reported Performance Table'!E1447,'Master List'!$B$45:$D$143,3,FALSE)="","No",VLOOKUP('Reported Performance Table'!E1447,'Master List'!$B$45:$D$143,3,FALSE))</f>
        <v>#N/A</v>
      </c>
      <c r="J1447" s="164" t="str">
        <f>IF('Reported Performance Table'!E1447="","",
  IF('Reported Performance Table'!F1447="Yes",
   IF('Reported Performance Table'!G1447="Premium","Premium_LUNA_CCT","LUNA_CCT"),
   IF('Reported Performance Table'!C1447="Outdoor Luminaires",
    IF(OR('Reported Performance Table'!E1447="Fuel Pump Canopy Luminaires",'Reported Performance Table'!E1447="Sports Lighting"),
     IF('Reported Performance Table'!G1447="Premium","Premium_Sports_and_Fuel_Pump_CCT", "Sports_and_Fuel_Pump_CCT"),
     IF('Reported Performance Table'!G1447="Premium","Premium_Outdoor_CCT","Outdoor_CCT")),
    IF('Reported Performance Table'!G1447="Premium","Premium_CCT","Reported_CCT"))))</f>
        <v/>
      </c>
      <c r="K1447" t="str">
        <f>IF('Reported Performance Table'!E1447="","",IF(J1447="LUNA_CCT",VLOOKUP('Reported Performance Table'!E1447,'Master List'!$B$45:$E$143,4,FALSE),"Reported_BUG"))</f>
        <v/>
      </c>
      <c r="L1447" t="str">
        <f>IF('Reported Performance Table'!E1447="","",IF(AND('Reported Performance Table'!$F1447="Yes",OR('Reported Performance Table'!$E1447='Master List'!$B$45,'Reported Performance Table'!$E1447='Master List'!$B$46,'Reported Performance Table'!$E1447='Master List'!$B$47,'Reported Performance Table'!$E1447='Master List'!$B$49,'Reported Performance Table'!$E1447='Master List'!$B$51,'Reported Performance Table'!$E1447='Master List'!$B$115,'Reported Performance Table'!$E1447='Master List'!$B$118,'Reported Performance Table'!$E1447='Master List'!$B$142)),"LUNA_Dimming","Dimming_Capability_and_Range"))</f>
        <v/>
      </c>
      <c r="M1447" s="100" t="e">
        <f>'Reported Performance Table'!#REF!</f>
        <v>#REF!</v>
      </c>
      <c r="N1447" s="100" t="e">
        <f>'Reported Performance Table'!#REF!</f>
        <v>#REF!</v>
      </c>
      <c r="O1447" s="100" t="e">
        <f>'Reported Performance Table'!#REF!</f>
        <v>#REF!</v>
      </c>
      <c r="P1447" t="str">
        <f t="shared" si="45"/>
        <v>No</v>
      </c>
    </row>
    <row r="1448" spans="1:16" x14ac:dyDescent="0.25">
      <c r="A1448" s="54">
        <v>1455</v>
      </c>
      <c r="B1448" s="55"/>
      <c r="D1448" s="21" t="e">
        <f>VLOOKUP('Reported Performance Table'!D1448,'Master List'!$B$22:$C$41,2,FALSE)</f>
        <v>#N/A</v>
      </c>
      <c r="E1448" t="e">
        <f>VLOOKUP('Reported Performance Table'!E1448,'Master List'!$B$45:$C$143,2,FALSE)</f>
        <v>#N/A</v>
      </c>
      <c r="F1448" t="e">
        <f>VLOOKUP('Reported Performance Table'!D1448,'Master List'!$B$22:$D$42,3,FALSE)</f>
        <v>#N/A</v>
      </c>
      <c r="G1448" s="92" t="e">
        <f>VLOOKUP('Reported Performance Table'!C1448,'Master List'!$B$11:$D$19,3,FALSE)</f>
        <v>#N/A</v>
      </c>
      <c r="H1448" t="e">
        <f t="shared" si="44"/>
        <v>#N/A</v>
      </c>
      <c r="I1448" t="e">
        <f>IF(VLOOKUP('Reported Performance Table'!E1448,'Master List'!$B$45:$D$143,3,FALSE)="","No",VLOOKUP('Reported Performance Table'!E1448,'Master List'!$B$45:$D$143,3,FALSE))</f>
        <v>#N/A</v>
      </c>
      <c r="J1448" s="164" t="str">
        <f>IF('Reported Performance Table'!E1448="","",
  IF('Reported Performance Table'!F1448="Yes",
   IF('Reported Performance Table'!G1448="Premium","Premium_LUNA_CCT","LUNA_CCT"),
   IF('Reported Performance Table'!C1448="Outdoor Luminaires",
    IF(OR('Reported Performance Table'!E1448="Fuel Pump Canopy Luminaires",'Reported Performance Table'!E1448="Sports Lighting"),
     IF('Reported Performance Table'!G1448="Premium","Premium_Sports_and_Fuel_Pump_CCT", "Sports_and_Fuel_Pump_CCT"),
     IF('Reported Performance Table'!G1448="Premium","Premium_Outdoor_CCT","Outdoor_CCT")),
    IF('Reported Performance Table'!G1448="Premium","Premium_CCT","Reported_CCT"))))</f>
        <v/>
      </c>
      <c r="K1448" t="str">
        <f>IF('Reported Performance Table'!E1448="","",IF(J1448="LUNA_CCT",VLOOKUP('Reported Performance Table'!E1448,'Master List'!$B$45:$E$143,4,FALSE),"Reported_BUG"))</f>
        <v/>
      </c>
      <c r="L1448" t="str">
        <f>IF('Reported Performance Table'!E1448="","",IF(AND('Reported Performance Table'!$F1448="Yes",OR('Reported Performance Table'!$E1448='Master List'!$B$45,'Reported Performance Table'!$E1448='Master List'!$B$46,'Reported Performance Table'!$E1448='Master List'!$B$47,'Reported Performance Table'!$E1448='Master List'!$B$49,'Reported Performance Table'!$E1448='Master List'!$B$51,'Reported Performance Table'!$E1448='Master List'!$B$115,'Reported Performance Table'!$E1448='Master List'!$B$118,'Reported Performance Table'!$E1448='Master List'!$B$142)),"LUNA_Dimming","Dimming_Capability_and_Range"))</f>
        <v/>
      </c>
      <c r="M1448" s="100" t="e">
        <f>'Reported Performance Table'!#REF!</f>
        <v>#REF!</v>
      </c>
      <c r="N1448" s="100" t="e">
        <f>'Reported Performance Table'!#REF!</f>
        <v>#REF!</v>
      </c>
      <c r="O1448" s="100" t="e">
        <f>'Reported Performance Table'!#REF!</f>
        <v>#REF!</v>
      </c>
      <c r="P1448" t="str">
        <f t="shared" si="45"/>
        <v>No</v>
      </c>
    </row>
    <row r="1449" spans="1:16" x14ac:dyDescent="0.25">
      <c r="A1449" s="54">
        <v>1456</v>
      </c>
      <c r="B1449" s="55"/>
      <c r="D1449" s="21" t="e">
        <f>VLOOKUP('Reported Performance Table'!D1449,'Master List'!$B$22:$C$41,2,FALSE)</f>
        <v>#N/A</v>
      </c>
      <c r="E1449" t="e">
        <f>VLOOKUP('Reported Performance Table'!E1449,'Master List'!$B$45:$C$143,2,FALSE)</f>
        <v>#N/A</v>
      </c>
      <c r="F1449" t="e">
        <f>VLOOKUP('Reported Performance Table'!D1449,'Master List'!$B$22:$D$42,3,FALSE)</f>
        <v>#N/A</v>
      </c>
      <c r="G1449" s="92" t="e">
        <f>VLOOKUP('Reported Performance Table'!C1449,'Master List'!$B$11:$D$19,3,FALSE)</f>
        <v>#N/A</v>
      </c>
      <c r="H1449" t="e">
        <f t="shared" si="44"/>
        <v>#N/A</v>
      </c>
      <c r="I1449" t="e">
        <f>IF(VLOOKUP('Reported Performance Table'!E1449,'Master List'!$B$45:$D$143,3,FALSE)="","No",VLOOKUP('Reported Performance Table'!E1449,'Master List'!$B$45:$D$143,3,FALSE))</f>
        <v>#N/A</v>
      </c>
      <c r="J1449" s="164" t="str">
        <f>IF('Reported Performance Table'!E1449="","",
  IF('Reported Performance Table'!F1449="Yes",
   IF('Reported Performance Table'!G1449="Premium","Premium_LUNA_CCT","LUNA_CCT"),
   IF('Reported Performance Table'!C1449="Outdoor Luminaires",
    IF(OR('Reported Performance Table'!E1449="Fuel Pump Canopy Luminaires",'Reported Performance Table'!E1449="Sports Lighting"),
     IF('Reported Performance Table'!G1449="Premium","Premium_Sports_and_Fuel_Pump_CCT", "Sports_and_Fuel_Pump_CCT"),
     IF('Reported Performance Table'!G1449="Premium","Premium_Outdoor_CCT","Outdoor_CCT")),
    IF('Reported Performance Table'!G1449="Premium","Premium_CCT","Reported_CCT"))))</f>
        <v/>
      </c>
      <c r="K1449" t="str">
        <f>IF('Reported Performance Table'!E1449="","",IF(J1449="LUNA_CCT",VLOOKUP('Reported Performance Table'!E1449,'Master List'!$B$45:$E$143,4,FALSE),"Reported_BUG"))</f>
        <v/>
      </c>
      <c r="L1449" t="str">
        <f>IF('Reported Performance Table'!E1449="","",IF(AND('Reported Performance Table'!$F1449="Yes",OR('Reported Performance Table'!$E1449='Master List'!$B$45,'Reported Performance Table'!$E1449='Master List'!$B$46,'Reported Performance Table'!$E1449='Master List'!$B$47,'Reported Performance Table'!$E1449='Master List'!$B$49,'Reported Performance Table'!$E1449='Master List'!$B$51,'Reported Performance Table'!$E1449='Master List'!$B$115,'Reported Performance Table'!$E1449='Master List'!$B$118,'Reported Performance Table'!$E1449='Master List'!$B$142)),"LUNA_Dimming","Dimming_Capability_and_Range"))</f>
        <v/>
      </c>
      <c r="M1449" s="100" t="e">
        <f>'Reported Performance Table'!#REF!</f>
        <v>#REF!</v>
      </c>
      <c r="N1449" s="100" t="e">
        <f>'Reported Performance Table'!#REF!</f>
        <v>#REF!</v>
      </c>
      <c r="O1449" s="100" t="e">
        <f>'Reported Performance Table'!#REF!</f>
        <v>#REF!</v>
      </c>
      <c r="P1449" t="str">
        <f t="shared" si="45"/>
        <v>No</v>
      </c>
    </row>
    <row r="1450" spans="1:16" x14ac:dyDescent="0.25">
      <c r="A1450" s="54">
        <v>1457</v>
      </c>
      <c r="B1450" s="55"/>
      <c r="D1450" s="21" t="e">
        <f>VLOOKUP('Reported Performance Table'!D1450,'Master List'!$B$22:$C$41,2,FALSE)</f>
        <v>#N/A</v>
      </c>
      <c r="E1450" t="e">
        <f>VLOOKUP('Reported Performance Table'!E1450,'Master List'!$B$45:$C$143,2,FALSE)</f>
        <v>#N/A</v>
      </c>
      <c r="F1450" t="e">
        <f>VLOOKUP('Reported Performance Table'!D1450,'Master List'!$B$22:$D$42,3,FALSE)</f>
        <v>#N/A</v>
      </c>
      <c r="G1450" s="92" t="e">
        <f>VLOOKUP('Reported Performance Table'!C1450,'Master List'!$B$11:$D$19,3,FALSE)</f>
        <v>#N/A</v>
      </c>
      <c r="H1450" t="e">
        <f t="shared" si="44"/>
        <v>#N/A</v>
      </c>
      <c r="I1450" t="e">
        <f>IF(VLOOKUP('Reported Performance Table'!E1450,'Master List'!$B$45:$D$143,3,FALSE)="","No",VLOOKUP('Reported Performance Table'!E1450,'Master List'!$B$45:$D$143,3,FALSE))</f>
        <v>#N/A</v>
      </c>
      <c r="J1450" s="164" t="str">
        <f>IF('Reported Performance Table'!E1450="","",
  IF('Reported Performance Table'!F1450="Yes",
   IF('Reported Performance Table'!G1450="Premium","Premium_LUNA_CCT","LUNA_CCT"),
   IF('Reported Performance Table'!C1450="Outdoor Luminaires",
    IF(OR('Reported Performance Table'!E1450="Fuel Pump Canopy Luminaires",'Reported Performance Table'!E1450="Sports Lighting"),
     IF('Reported Performance Table'!G1450="Premium","Premium_Sports_and_Fuel_Pump_CCT", "Sports_and_Fuel_Pump_CCT"),
     IF('Reported Performance Table'!G1450="Premium","Premium_Outdoor_CCT","Outdoor_CCT")),
    IF('Reported Performance Table'!G1450="Premium","Premium_CCT","Reported_CCT"))))</f>
        <v/>
      </c>
      <c r="K1450" t="str">
        <f>IF('Reported Performance Table'!E1450="","",IF(J1450="LUNA_CCT",VLOOKUP('Reported Performance Table'!E1450,'Master List'!$B$45:$E$143,4,FALSE),"Reported_BUG"))</f>
        <v/>
      </c>
      <c r="L1450" t="str">
        <f>IF('Reported Performance Table'!E1450="","",IF(AND('Reported Performance Table'!$F1450="Yes",OR('Reported Performance Table'!$E1450='Master List'!$B$45,'Reported Performance Table'!$E1450='Master List'!$B$46,'Reported Performance Table'!$E1450='Master List'!$B$47,'Reported Performance Table'!$E1450='Master List'!$B$49,'Reported Performance Table'!$E1450='Master List'!$B$51,'Reported Performance Table'!$E1450='Master List'!$B$115,'Reported Performance Table'!$E1450='Master List'!$B$118,'Reported Performance Table'!$E1450='Master List'!$B$142)),"LUNA_Dimming","Dimming_Capability_and_Range"))</f>
        <v/>
      </c>
      <c r="M1450" s="100" t="e">
        <f>'Reported Performance Table'!#REF!</f>
        <v>#REF!</v>
      </c>
      <c r="N1450" s="100" t="e">
        <f>'Reported Performance Table'!#REF!</f>
        <v>#REF!</v>
      </c>
      <c r="O1450" s="100" t="e">
        <f>'Reported Performance Table'!#REF!</f>
        <v>#REF!</v>
      </c>
      <c r="P1450" t="str">
        <f t="shared" si="45"/>
        <v>No</v>
      </c>
    </row>
    <row r="1451" spans="1:16" x14ac:dyDescent="0.25">
      <c r="A1451" s="54">
        <v>1458</v>
      </c>
      <c r="B1451" s="55"/>
      <c r="D1451" s="21" t="e">
        <f>VLOOKUP('Reported Performance Table'!D1451,'Master List'!$B$22:$C$41,2,FALSE)</f>
        <v>#N/A</v>
      </c>
      <c r="E1451" t="e">
        <f>VLOOKUP('Reported Performance Table'!E1451,'Master List'!$B$45:$C$143,2,FALSE)</f>
        <v>#N/A</v>
      </c>
      <c r="F1451" t="e">
        <f>VLOOKUP('Reported Performance Table'!D1451,'Master List'!$B$22:$D$42,3,FALSE)</f>
        <v>#N/A</v>
      </c>
      <c r="G1451" s="92" t="e">
        <f>VLOOKUP('Reported Performance Table'!C1451,'Master List'!$B$11:$D$19,3,FALSE)</f>
        <v>#N/A</v>
      </c>
      <c r="H1451" t="e">
        <f t="shared" si="44"/>
        <v>#N/A</v>
      </c>
      <c r="I1451" t="e">
        <f>IF(VLOOKUP('Reported Performance Table'!E1451,'Master List'!$B$45:$D$143,3,FALSE)="","No",VLOOKUP('Reported Performance Table'!E1451,'Master List'!$B$45:$D$143,3,FALSE))</f>
        <v>#N/A</v>
      </c>
      <c r="J1451" s="164" t="str">
        <f>IF('Reported Performance Table'!E1451="","",
  IF('Reported Performance Table'!F1451="Yes",
   IF('Reported Performance Table'!G1451="Premium","Premium_LUNA_CCT","LUNA_CCT"),
   IF('Reported Performance Table'!C1451="Outdoor Luminaires",
    IF(OR('Reported Performance Table'!E1451="Fuel Pump Canopy Luminaires",'Reported Performance Table'!E1451="Sports Lighting"),
     IF('Reported Performance Table'!G1451="Premium","Premium_Sports_and_Fuel_Pump_CCT", "Sports_and_Fuel_Pump_CCT"),
     IF('Reported Performance Table'!G1451="Premium","Premium_Outdoor_CCT","Outdoor_CCT")),
    IF('Reported Performance Table'!G1451="Premium","Premium_CCT","Reported_CCT"))))</f>
        <v/>
      </c>
      <c r="K1451" t="str">
        <f>IF('Reported Performance Table'!E1451="","",IF(J1451="LUNA_CCT",VLOOKUP('Reported Performance Table'!E1451,'Master List'!$B$45:$E$143,4,FALSE),"Reported_BUG"))</f>
        <v/>
      </c>
      <c r="L1451" t="str">
        <f>IF('Reported Performance Table'!E1451="","",IF(AND('Reported Performance Table'!$F1451="Yes",OR('Reported Performance Table'!$E1451='Master List'!$B$45,'Reported Performance Table'!$E1451='Master List'!$B$46,'Reported Performance Table'!$E1451='Master List'!$B$47,'Reported Performance Table'!$E1451='Master List'!$B$49,'Reported Performance Table'!$E1451='Master List'!$B$51,'Reported Performance Table'!$E1451='Master List'!$B$115,'Reported Performance Table'!$E1451='Master List'!$B$118,'Reported Performance Table'!$E1451='Master List'!$B$142)),"LUNA_Dimming","Dimming_Capability_and_Range"))</f>
        <v/>
      </c>
      <c r="M1451" s="100" t="e">
        <f>'Reported Performance Table'!#REF!</f>
        <v>#REF!</v>
      </c>
      <c r="N1451" s="100" t="e">
        <f>'Reported Performance Table'!#REF!</f>
        <v>#REF!</v>
      </c>
      <c r="O1451" s="100" t="e">
        <f>'Reported Performance Table'!#REF!</f>
        <v>#REF!</v>
      </c>
      <c r="P1451" t="str">
        <f t="shared" si="45"/>
        <v>No</v>
      </c>
    </row>
    <row r="1452" spans="1:16" x14ac:dyDescent="0.25">
      <c r="A1452" s="54">
        <v>1459</v>
      </c>
      <c r="B1452" s="55"/>
      <c r="D1452" s="21" t="e">
        <f>VLOOKUP('Reported Performance Table'!D1452,'Master List'!$B$22:$C$41,2,FALSE)</f>
        <v>#N/A</v>
      </c>
      <c r="E1452" t="e">
        <f>VLOOKUP('Reported Performance Table'!E1452,'Master List'!$B$45:$C$143,2,FALSE)</f>
        <v>#N/A</v>
      </c>
      <c r="F1452" t="e">
        <f>VLOOKUP('Reported Performance Table'!D1452,'Master List'!$B$22:$D$42,3,FALSE)</f>
        <v>#N/A</v>
      </c>
      <c r="G1452" s="92" t="e">
        <f>VLOOKUP('Reported Performance Table'!C1452,'Master List'!$B$11:$D$19,3,FALSE)</f>
        <v>#N/A</v>
      </c>
      <c r="H1452" t="e">
        <f t="shared" si="44"/>
        <v>#N/A</v>
      </c>
      <c r="I1452" t="e">
        <f>IF(VLOOKUP('Reported Performance Table'!E1452,'Master List'!$B$45:$D$143,3,FALSE)="","No",VLOOKUP('Reported Performance Table'!E1452,'Master List'!$B$45:$D$143,3,FALSE))</f>
        <v>#N/A</v>
      </c>
      <c r="J1452" s="164" t="str">
        <f>IF('Reported Performance Table'!E1452="","",
  IF('Reported Performance Table'!F1452="Yes",
   IF('Reported Performance Table'!G1452="Premium","Premium_LUNA_CCT","LUNA_CCT"),
   IF('Reported Performance Table'!C1452="Outdoor Luminaires",
    IF(OR('Reported Performance Table'!E1452="Fuel Pump Canopy Luminaires",'Reported Performance Table'!E1452="Sports Lighting"),
     IF('Reported Performance Table'!G1452="Premium","Premium_Sports_and_Fuel_Pump_CCT", "Sports_and_Fuel_Pump_CCT"),
     IF('Reported Performance Table'!G1452="Premium","Premium_Outdoor_CCT","Outdoor_CCT")),
    IF('Reported Performance Table'!G1452="Premium","Premium_CCT","Reported_CCT"))))</f>
        <v/>
      </c>
      <c r="K1452" t="str">
        <f>IF('Reported Performance Table'!E1452="","",IF(J1452="LUNA_CCT",VLOOKUP('Reported Performance Table'!E1452,'Master List'!$B$45:$E$143,4,FALSE),"Reported_BUG"))</f>
        <v/>
      </c>
      <c r="L1452" t="str">
        <f>IF('Reported Performance Table'!E1452="","",IF(AND('Reported Performance Table'!$F1452="Yes",OR('Reported Performance Table'!$E1452='Master List'!$B$45,'Reported Performance Table'!$E1452='Master List'!$B$46,'Reported Performance Table'!$E1452='Master List'!$B$47,'Reported Performance Table'!$E1452='Master List'!$B$49,'Reported Performance Table'!$E1452='Master List'!$B$51,'Reported Performance Table'!$E1452='Master List'!$B$115,'Reported Performance Table'!$E1452='Master List'!$B$118,'Reported Performance Table'!$E1452='Master List'!$B$142)),"LUNA_Dimming","Dimming_Capability_and_Range"))</f>
        <v/>
      </c>
      <c r="M1452" s="100" t="e">
        <f>'Reported Performance Table'!#REF!</f>
        <v>#REF!</v>
      </c>
      <c r="N1452" s="100" t="e">
        <f>'Reported Performance Table'!#REF!</f>
        <v>#REF!</v>
      </c>
      <c r="O1452" s="100" t="e">
        <f>'Reported Performance Table'!#REF!</f>
        <v>#REF!</v>
      </c>
      <c r="P1452" t="str">
        <f t="shared" si="45"/>
        <v>No</v>
      </c>
    </row>
    <row r="1453" spans="1:16" x14ac:dyDescent="0.25">
      <c r="A1453" s="54">
        <v>1460</v>
      </c>
      <c r="B1453" s="55"/>
      <c r="D1453" s="21" t="e">
        <f>VLOOKUP('Reported Performance Table'!D1453,'Master List'!$B$22:$C$41,2,FALSE)</f>
        <v>#N/A</v>
      </c>
      <c r="E1453" t="e">
        <f>VLOOKUP('Reported Performance Table'!E1453,'Master List'!$B$45:$C$143,2,FALSE)</f>
        <v>#N/A</v>
      </c>
      <c r="F1453" t="e">
        <f>VLOOKUP('Reported Performance Table'!D1453,'Master List'!$B$22:$D$42,3,FALSE)</f>
        <v>#N/A</v>
      </c>
      <c r="G1453" s="92" t="e">
        <f>VLOOKUP('Reported Performance Table'!C1453,'Master List'!$B$11:$D$19,3,FALSE)</f>
        <v>#N/A</v>
      </c>
      <c r="H1453" t="e">
        <f t="shared" si="44"/>
        <v>#N/A</v>
      </c>
      <c r="I1453" t="e">
        <f>IF(VLOOKUP('Reported Performance Table'!E1453,'Master List'!$B$45:$D$143,3,FALSE)="","No",VLOOKUP('Reported Performance Table'!E1453,'Master List'!$B$45:$D$143,3,FALSE))</f>
        <v>#N/A</v>
      </c>
      <c r="J1453" s="164" t="str">
        <f>IF('Reported Performance Table'!E1453="","",
  IF('Reported Performance Table'!F1453="Yes",
   IF('Reported Performance Table'!G1453="Premium","Premium_LUNA_CCT","LUNA_CCT"),
   IF('Reported Performance Table'!C1453="Outdoor Luminaires",
    IF(OR('Reported Performance Table'!E1453="Fuel Pump Canopy Luminaires",'Reported Performance Table'!E1453="Sports Lighting"),
     IF('Reported Performance Table'!G1453="Premium","Premium_Sports_and_Fuel_Pump_CCT", "Sports_and_Fuel_Pump_CCT"),
     IF('Reported Performance Table'!G1453="Premium","Premium_Outdoor_CCT","Outdoor_CCT")),
    IF('Reported Performance Table'!G1453="Premium","Premium_CCT","Reported_CCT"))))</f>
        <v/>
      </c>
      <c r="K1453" t="str">
        <f>IF('Reported Performance Table'!E1453="","",IF(J1453="LUNA_CCT",VLOOKUP('Reported Performance Table'!E1453,'Master List'!$B$45:$E$143,4,FALSE),"Reported_BUG"))</f>
        <v/>
      </c>
      <c r="L1453" t="str">
        <f>IF('Reported Performance Table'!E1453="","",IF(AND('Reported Performance Table'!$F1453="Yes",OR('Reported Performance Table'!$E1453='Master List'!$B$45,'Reported Performance Table'!$E1453='Master List'!$B$46,'Reported Performance Table'!$E1453='Master List'!$B$47,'Reported Performance Table'!$E1453='Master List'!$B$49,'Reported Performance Table'!$E1453='Master List'!$B$51,'Reported Performance Table'!$E1453='Master List'!$B$115,'Reported Performance Table'!$E1453='Master List'!$B$118,'Reported Performance Table'!$E1453='Master List'!$B$142)),"LUNA_Dimming","Dimming_Capability_and_Range"))</f>
        <v/>
      </c>
      <c r="M1453" s="100" t="e">
        <f>'Reported Performance Table'!#REF!</f>
        <v>#REF!</v>
      </c>
      <c r="N1453" s="100" t="e">
        <f>'Reported Performance Table'!#REF!</f>
        <v>#REF!</v>
      </c>
      <c r="O1453" s="100" t="e">
        <f>'Reported Performance Table'!#REF!</f>
        <v>#REF!</v>
      </c>
      <c r="P1453" t="str">
        <f t="shared" si="45"/>
        <v>No</v>
      </c>
    </row>
    <row r="1454" spans="1:16" x14ac:dyDescent="0.25">
      <c r="A1454" s="54">
        <v>1461</v>
      </c>
      <c r="B1454" s="55"/>
      <c r="D1454" s="21" t="e">
        <f>VLOOKUP('Reported Performance Table'!D1454,'Master List'!$B$22:$C$41,2,FALSE)</f>
        <v>#N/A</v>
      </c>
      <c r="E1454" t="e">
        <f>VLOOKUP('Reported Performance Table'!E1454,'Master List'!$B$45:$C$143,2,FALSE)</f>
        <v>#N/A</v>
      </c>
      <c r="F1454" t="e">
        <f>VLOOKUP('Reported Performance Table'!D1454,'Master List'!$B$22:$D$42,3,FALSE)</f>
        <v>#N/A</v>
      </c>
      <c r="G1454" s="92" t="e">
        <f>VLOOKUP('Reported Performance Table'!C1454,'Master List'!$B$11:$D$19,3,FALSE)</f>
        <v>#N/A</v>
      </c>
      <c r="H1454" t="e">
        <f t="shared" si="44"/>
        <v>#N/A</v>
      </c>
      <c r="I1454" t="e">
        <f>IF(VLOOKUP('Reported Performance Table'!E1454,'Master List'!$B$45:$D$143,3,FALSE)="","No",VLOOKUP('Reported Performance Table'!E1454,'Master List'!$B$45:$D$143,3,FALSE))</f>
        <v>#N/A</v>
      </c>
      <c r="J1454" s="164" t="str">
        <f>IF('Reported Performance Table'!E1454="","",
  IF('Reported Performance Table'!F1454="Yes",
   IF('Reported Performance Table'!G1454="Premium","Premium_LUNA_CCT","LUNA_CCT"),
   IF('Reported Performance Table'!C1454="Outdoor Luminaires",
    IF(OR('Reported Performance Table'!E1454="Fuel Pump Canopy Luminaires",'Reported Performance Table'!E1454="Sports Lighting"),
     IF('Reported Performance Table'!G1454="Premium","Premium_Sports_and_Fuel_Pump_CCT", "Sports_and_Fuel_Pump_CCT"),
     IF('Reported Performance Table'!G1454="Premium","Premium_Outdoor_CCT","Outdoor_CCT")),
    IF('Reported Performance Table'!G1454="Premium","Premium_CCT","Reported_CCT"))))</f>
        <v/>
      </c>
      <c r="K1454" t="str">
        <f>IF('Reported Performance Table'!E1454="","",IF(J1454="LUNA_CCT",VLOOKUP('Reported Performance Table'!E1454,'Master List'!$B$45:$E$143,4,FALSE),"Reported_BUG"))</f>
        <v/>
      </c>
      <c r="L1454" t="str">
        <f>IF('Reported Performance Table'!E1454="","",IF(AND('Reported Performance Table'!$F1454="Yes",OR('Reported Performance Table'!$E1454='Master List'!$B$45,'Reported Performance Table'!$E1454='Master List'!$B$46,'Reported Performance Table'!$E1454='Master List'!$B$47,'Reported Performance Table'!$E1454='Master List'!$B$49,'Reported Performance Table'!$E1454='Master List'!$B$51,'Reported Performance Table'!$E1454='Master List'!$B$115,'Reported Performance Table'!$E1454='Master List'!$B$118,'Reported Performance Table'!$E1454='Master List'!$B$142)),"LUNA_Dimming","Dimming_Capability_and_Range"))</f>
        <v/>
      </c>
      <c r="M1454" s="100" t="e">
        <f>'Reported Performance Table'!#REF!</f>
        <v>#REF!</v>
      </c>
      <c r="N1454" s="100" t="e">
        <f>'Reported Performance Table'!#REF!</f>
        <v>#REF!</v>
      </c>
      <c r="O1454" s="100" t="e">
        <f>'Reported Performance Table'!#REF!</f>
        <v>#REF!</v>
      </c>
      <c r="P1454" t="str">
        <f t="shared" si="45"/>
        <v>No</v>
      </c>
    </row>
    <row r="1455" spans="1:16" x14ac:dyDescent="0.25">
      <c r="A1455" s="54">
        <v>1462</v>
      </c>
      <c r="B1455" s="55"/>
      <c r="D1455" s="21" t="e">
        <f>VLOOKUP('Reported Performance Table'!D1455,'Master List'!$B$22:$C$41,2,FALSE)</f>
        <v>#N/A</v>
      </c>
      <c r="E1455" t="e">
        <f>VLOOKUP('Reported Performance Table'!E1455,'Master List'!$B$45:$C$143,2,FALSE)</f>
        <v>#N/A</v>
      </c>
      <c r="F1455" t="e">
        <f>VLOOKUP('Reported Performance Table'!D1455,'Master List'!$B$22:$D$42,3,FALSE)</f>
        <v>#N/A</v>
      </c>
      <c r="G1455" s="92" t="e">
        <f>VLOOKUP('Reported Performance Table'!C1455,'Master List'!$B$11:$D$19,3,FALSE)</f>
        <v>#N/A</v>
      </c>
      <c r="H1455" t="e">
        <f t="shared" si="44"/>
        <v>#N/A</v>
      </c>
      <c r="I1455" t="e">
        <f>IF(VLOOKUP('Reported Performance Table'!E1455,'Master List'!$B$45:$D$143,3,FALSE)="","No",VLOOKUP('Reported Performance Table'!E1455,'Master List'!$B$45:$D$143,3,FALSE))</f>
        <v>#N/A</v>
      </c>
      <c r="J1455" s="164" t="str">
        <f>IF('Reported Performance Table'!E1455="","",
  IF('Reported Performance Table'!F1455="Yes",
   IF('Reported Performance Table'!G1455="Premium","Premium_LUNA_CCT","LUNA_CCT"),
   IF('Reported Performance Table'!C1455="Outdoor Luminaires",
    IF(OR('Reported Performance Table'!E1455="Fuel Pump Canopy Luminaires",'Reported Performance Table'!E1455="Sports Lighting"),
     IF('Reported Performance Table'!G1455="Premium","Premium_Sports_and_Fuel_Pump_CCT", "Sports_and_Fuel_Pump_CCT"),
     IF('Reported Performance Table'!G1455="Premium","Premium_Outdoor_CCT","Outdoor_CCT")),
    IF('Reported Performance Table'!G1455="Premium","Premium_CCT","Reported_CCT"))))</f>
        <v/>
      </c>
      <c r="K1455" t="str">
        <f>IF('Reported Performance Table'!E1455="","",IF(J1455="LUNA_CCT",VLOOKUP('Reported Performance Table'!E1455,'Master List'!$B$45:$E$143,4,FALSE),"Reported_BUG"))</f>
        <v/>
      </c>
      <c r="L1455" t="str">
        <f>IF('Reported Performance Table'!E1455="","",IF(AND('Reported Performance Table'!$F1455="Yes",OR('Reported Performance Table'!$E1455='Master List'!$B$45,'Reported Performance Table'!$E1455='Master List'!$B$46,'Reported Performance Table'!$E1455='Master List'!$B$47,'Reported Performance Table'!$E1455='Master List'!$B$49,'Reported Performance Table'!$E1455='Master List'!$B$51,'Reported Performance Table'!$E1455='Master List'!$B$115,'Reported Performance Table'!$E1455='Master List'!$B$118,'Reported Performance Table'!$E1455='Master List'!$B$142)),"LUNA_Dimming","Dimming_Capability_and_Range"))</f>
        <v/>
      </c>
      <c r="M1455" s="100" t="e">
        <f>'Reported Performance Table'!#REF!</f>
        <v>#REF!</v>
      </c>
      <c r="N1455" s="100" t="e">
        <f>'Reported Performance Table'!#REF!</f>
        <v>#REF!</v>
      </c>
      <c r="O1455" s="100" t="e">
        <f>'Reported Performance Table'!#REF!</f>
        <v>#REF!</v>
      </c>
      <c r="P1455" t="str">
        <f t="shared" si="45"/>
        <v>No</v>
      </c>
    </row>
    <row r="1456" spans="1:16" x14ac:dyDescent="0.25">
      <c r="A1456" s="54">
        <v>1463</v>
      </c>
      <c r="B1456" s="55"/>
      <c r="D1456" s="21" t="e">
        <f>VLOOKUP('Reported Performance Table'!D1456,'Master List'!$B$22:$C$41,2,FALSE)</f>
        <v>#N/A</v>
      </c>
      <c r="E1456" t="e">
        <f>VLOOKUP('Reported Performance Table'!E1456,'Master List'!$B$45:$C$143,2,FALSE)</f>
        <v>#N/A</v>
      </c>
      <c r="F1456" t="e">
        <f>VLOOKUP('Reported Performance Table'!D1456,'Master List'!$B$22:$D$42,3,FALSE)</f>
        <v>#N/A</v>
      </c>
      <c r="G1456" s="92" t="e">
        <f>VLOOKUP('Reported Performance Table'!C1456,'Master List'!$B$11:$D$19,3,FALSE)</f>
        <v>#N/A</v>
      </c>
      <c r="H1456" t="e">
        <f t="shared" si="44"/>
        <v>#N/A</v>
      </c>
      <c r="I1456" t="e">
        <f>IF(VLOOKUP('Reported Performance Table'!E1456,'Master List'!$B$45:$D$143,3,FALSE)="","No",VLOOKUP('Reported Performance Table'!E1456,'Master List'!$B$45:$D$143,3,FALSE))</f>
        <v>#N/A</v>
      </c>
      <c r="J1456" s="164" t="str">
        <f>IF('Reported Performance Table'!E1456="","",
  IF('Reported Performance Table'!F1456="Yes",
   IF('Reported Performance Table'!G1456="Premium","Premium_LUNA_CCT","LUNA_CCT"),
   IF('Reported Performance Table'!C1456="Outdoor Luminaires",
    IF(OR('Reported Performance Table'!E1456="Fuel Pump Canopy Luminaires",'Reported Performance Table'!E1456="Sports Lighting"),
     IF('Reported Performance Table'!G1456="Premium","Premium_Sports_and_Fuel_Pump_CCT", "Sports_and_Fuel_Pump_CCT"),
     IF('Reported Performance Table'!G1456="Premium","Premium_Outdoor_CCT","Outdoor_CCT")),
    IF('Reported Performance Table'!G1456="Premium","Premium_CCT","Reported_CCT"))))</f>
        <v/>
      </c>
      <c r="K1456" t="str">
        <f>IF('Reported Performance Table'!E1456="","",IF(J1456="LUNA_CCT",VLOOKUP('Reported Performance Table'!E1456,'Master List'!$B$45:$E$143,4,FALSE),"Reported_BUG"))</f>
        <v/>
      </c>
      <c r="L1456" t="str">
        <f>IF('Reported Performance Table'!E1456="","",IF(AND('Reported Performance Table'!$F1456="Yes",OR('Reported Performance Table'!$E1456='Master List'!$B$45,'Reported Performance Table'!$E1456='Master List'!$B$46,'Reported Performance Table'!$E1456='Master List'!$B$47,'Reported Performance Table'!$E1456='Master List'!$B$49,'Reported Performance Table'!$E1456='Master List'!$B$51,'Reported Performance Table'!$E1456='Master List'!$B$115,'Reported Performance Table'!$E1456='Master List'!$B$118,'Reported Performance Table'!$E1456='Master List'!$B$142)),"LUNA_Dimming","Dimming_Capability_and_Range"))</f>
        <v/>
      </c>
      <c r="M1456" s="100" t="e">
        <f>'Reported Performance Table'!#REF!</f>
        <v>#REF!</v>
      </c>
      <c r="N1456" s="100" t="e">
        <f>'Reported Performance Table'!#REF!</f>
        <v>#REF!</v>
      </c>
      <c r="O1456" s="100" t="e">
        <f>'Reported Performance Table'!#REF!</f>
        <v>#REF!</v>
      </c>
      <c r="P1456" t="str">
        <f t="shared" si="45"/>
        <v>No</v>
      </c>
    </row>
    <row r="1457" spans="1:16" x14ac:dyDescent="0.25">
      <c r="A1457" s="54">
        <v>1464</v>
      </c>
      <c r="B1457" s="55"/>
      <c r="D1457" s="21" t="e">
        <f>VLOOKUP('Reported Performance Table'!D1457,'Master List'!$B$22:$C$41,2,FALSE)</f>
        <v>#N/A</v>
      </c>
      <c r="E1457" t="e">
        <f>VLOOKUP('Reported Performance Table'!E1457,'Master List'!$B$45:$C$143,2,FALSE)</f>
        <v>#N/A</v>
      </c>
      <c r="F1457" t="e">
        <f>VLOOKUP('Reported Performance Table'!D1457,'Master List'!$B$22:$D$42,3,FALSE)</f>
        <v>#N/A</v>
      </c>
      <c r="G1457" s="92" t="e">
        <f>VLOOKUP('Reported Performance Table'!C1457,'Master List'!$B$11:$D$19,3,FALSE)</f>
        <v>#N/A</v>
      </c>
      <c r="H1457" t="e">
        <f t="shared" si="44"/>
        <v>#N/A</v>
      </c>
      <c r="I1457" t="e">
        <f>IF(VLOOKUP('Reported Performance Table'!E1457,'Master List'!$B$45:$D$143,3,FALSE)="","No",VLOOKUP('Reported Performance Table'!E1457,'Master List'!$B$45:$D$143,3,FALSE))</f>
        <v>#N/A</v>
      </c>
      <c r="J1457" s="164" t="str">
        <f>IF('Reported Performance Table'!E1457="","",
  IF('Reported Performance Table'!F1457="Yes",
   IF('Reported Performance Table'!G1457="Premium","Premium_LUNA_CCT","LUNA_CCT"),
   IF('Reported Performance Table'!C1457="Outdoor Luminaires",
    IF(OR('Reported Performance Table'!E1457="Fuel Pump Canopy Luminaires",'Reported Performance Table'!E1457="Sports Lighting"),
     IF('Reported Performance Table'!G1457="Premium","Premium_Sports_and_Fuel_Pump_CCT", "Sports_and_Fuel_Pump_CCT"),
     IF('Reported Performance Table'!G1457="Premium","Premium_Outdoor_CCT","Outdoor_CCT")),
    IF('Reported Performance Table'!G1457="Premium","Premium_CCT","Reported_CCT"))))</f>
        <v/>
      </c>
      <c r="K1457" t="str">
        <f>IF('Reported Performance Table'!E1457="","",IF(J1457="LUNA_CCT",VLOOKUP('Reported Performance Table'!E1457,'Master List'!$B$45:$E$143,4,FALSE),"Reported_BUG"))</f>
        <v/>
      </c>
      <c r="L1457" t="str">
        <f>IF('Reported Performance Table'!E1457="","",IF(AND('Reported Performance Table'!$F1457="Yes",OR('Reported Performance Table'!$E1457='Master List'!$B$45,'Reported Performance Table'!$E1457='Master List'!$B$46,'Reported Performance Table'!$E1457='Master List'!$B$47,'Reported Performance Table'!$E1457='Master List'!$B$49,'Reported Performance Table'!$E1457='Master List'!$B$51,'Reported Performance Table'!$E1457='Master List'!$B$115,'Reported Performance Table'!$E1457='Master List'!$B$118,'Reported Performance Table'!$E1457='Master List'!$B$142)),"LUNA_Dimming","Dimming_Capability_and_Range"))</f>
        <v/>
      </c>
      <c r="M1457" s="100" t="e">
        <f>'Reported Performance Table'!#REF!</f>
        <v>#REF!</v>
      </c>
      <c r="N1457" s="100" t="e">
        <f>'Reported Performance Table'!#REF!</f>
        <v>#REF!</v>
      </c>
      <c r="O1457" s="100" t="e">
        <f>'Reported Performance Table'!#REF!</f>
        <v>#REF!</v>
      </c>
      <c r="P1457" t="str">
        <f t="shared" si="45"/>
        <v>No</v>
      </c>
    </row>
    <row r="1458" spans="1:16" x14ac:dyDescent="0.25">
      <c r="A1458" s="54">
        <v>1465</v>
      </c>
      <c r="B1458" s="55"/>
      <c r="D1458" s="21" t="e">
        <f>VLOOKUP('Reported Performance Table'!D1458,'Master List'!$B$22:$C$41,2,FALSE)</f>
        <v>#N/A</v>
      </c>
      <c r="E1458" t="e">
        <f>VLOOKUP('Reported Performance Table'!E1458,'Master List'!$B$45:$C$143,2,FALSE)</f>
        <v>#N/A</v>
      </c>
      <c r="F1458" t="e">
        <f>VLOOKUP('Reported Performance Table'!D1458,'Master List'!$B$22:$D$42,3,FALSE)</f>
        <v>#N/A</v>
      </c>
      <c r="G1458" s="92" t="e">
        <f>VLOOKUP('Reported Performance Table'!C1458,'Master List'!$B$11:$D$19,3,FALSE)</f>
        <v>#N/A</v>
      </c>
      <c r="H1458" t="e">
        <f t="shared" si="44"/>
        <v>#N/A</v>
      </c>
      <c r="I1458" t="e">
        <f>IF(VLOOKUP('Reported Performance Table'!E1458,'Master List'!$B$45:$D$143,3,FALSE)="","No",VLOOKUP('Reported Performance Table'!E1458,'Master List'!$B$45:$D$143,3,FALSE))</f>
        <v>#N/A</v>
      </c>
      <c r="J1458" s="164" t="str">
        <f>IF('Reported Performance Table'!E1458="","",
  IF('Reported Performance Table'!F1458="Yes",
   IF('Reported Performance Table'!G1458="Premium","Premium_LUNA_CCT","LUNA_CCT"),
   IF('Reported Performance Table'!C1458="Outdoor Luminaires",
    IF(OR('Reported Performance Table'!E1458="Fuel Pump Canopy Luminaires",'Reported Performance Table'!E1458="Sports Lighting"),
     IF('Reported Performance Table'!G1458="Premium","Premium_Sports_and_Fuel_Pump_CCT", "Sports_and_Fuel_Pump_CCT"),
     IF('Reported Performance Table'!G1458="Premium","Premium_Outdoor_CCT","Outdoor_CCT")),
    IF('Reported Performance Table'!G1458="Premium","Premium_CCT","Reported_CCT"))))</f>
        <v/>
      </c>
      <c r="K1458" t="str">
        <f>IF('Reported Performance Table'!E1458="","",IF(J1458="LUNA_CCT",VLOOKUP('Reported Performance Table'!E1458,'Master List'!$B$45:$E$143,4,FALSE),"Reported_BUG"))</f>
        <v/>
      </c>
      <c r="L1458" t="str">
        <f>IF('Reported Performance Table'!E1458="","",IF(AND('Reported Performance Table'!$F1458="Yes",OR('Reported Performance Table'!$E1458='Master List'!$B$45,'Reported Performance Table'!$E1458='Master List'!$B$46,'Reported Performance Table'!$E1458='Master List'!$B$47,'Reported Performance Table'!$E1458='Master List'!$B$49,'Reported Performance Table'!$E1458='Master List'!$B$51,'Reported Performance Table'!$E1458='Master List'!$B$115,'Reported Performance Table'!$E1458='Master List'!$B$118,'Reported Performance Table'!$E1458='Master List'!$B$142)),"LUNA_Dimming","Dimming_Capability_and_Range"))</f>
        <v/>
      </c>
      <c r="M1458" s="100" t="e">
        <f>'Reported Performance Table'!#REF!</f>
        <v>#REF!</v>
      </c>
      <c r="N1458" s="100" t="e">
        <f>'Reported Performance Table'!#REF!</f>
        <v>#REF!</v>
      </c>
      <c r="O1458" s="100" t="e">
        <f>'Reported Performance Table'!#REF!</f>
        <v>#REF!</v>
      </c>
      <c r="P1458" t="str">
        <f t="shared" si="45"/>
        <v>No</v>
      </c>
    </row>
    <row r="1459" spans="1:16" x14ac:dyDescent="0.25">
      <c r="A1459" s="54">
        <v>1466</v>
      </c>
      <c r="B1459" s="55"/>
      <c r="D1459" s="21" t="e">
        <f>VLOOKUP('Reported Performance Table'!D1459,'Master List'!$B$22:$C$41,2,FALSE)</f>
        <v>#N/A</v>
      </c>
      <c r="E1459" t="e">
        <f>VLOOKUP('Reported Performance Table'!E1459,'Master List'!$B$45:$C$143,2,FALSE)</f>
        <v>#N/A</v>
      </c>
      <c r="F1459" t="e">
        <f>VLOOKUP('Reported Performance Table'!D1459,'Master List'!$B$22:$D$42,3,FALSE)</f>
        <v>#N/A</v>
      </c>
      <c r="G1459" s="92" t="e">
        <f>VLOOKUP('Reported Performance Table'!C1459,'Master List'!$B$11:$D$19,3,FALSE)</f>
        <v>#N/A</v>
      </c>
      <c r="H1459" t="e">
        <f t="shared" si="44"/>
        <v>#N/A</v>
      </c>
      <c r="I1459" t="e">
        <f>IF(VLOOKUP('Reported Performance Table'!E1459,'Master List'!$B$45:$D$143,3,FALSE)="","No",VLOOKUP('Reported Performance Table'!E1459,'Master List'!$B$45:$D$143,3,FALSE))</f>
        <v>#N/A</v>
      </c>
      <c r="J1459" s="164" t="str">
        <f>IF('Reported Performance Table'!E1459="","",
  IF('Reported Performance Table'!F1459="Yes",
   IF('Reported Performance Table'!G1459="Premium","Premium_LUNA_CCT","LUNA_CCT"),
   IF('Reported Performance Table'!C1459="Outdoor Luminaires",
    IF(OR('Reported Performance Table'!E1459="Fuel Pump Canopy Luminaires",'Reported Performance Table'!E1459="Sports Lighting"),
     IF('Reported Performance Table'!G1459="Premium","Premium_Sports_and_Fuel_Pump_CCT", "Sports_and_Fuel_Pump_CCT"),
     IF('Reported Performance Table'!G1459="Premium","Premium_Outdoor_CCT","Outdoor_CCT")),
    IF('Reported Performance Table'!G1459="Premium","Premium_CCT","Reported_CCT"))))</f>
        <v/>
      </c>
      <c r="K1459" t="str">
        <f>IF('Reported Performance Table'!E1459="","",IF(J1459="LUNA_CCT",VLOOKUP('Reported Performance Table'!E1459,'Master List'!$B$45:$E$143,4,FALSE),"Reported_BUG"))</f>
        <v/>
      </c>
      <c r="L1459" t="str">
        <f>IF('Reported Performance Table'!E1459="","",IF(AND('Reported Performance Table'!$F1459="Yes",OR('Reported Performance Table'!$E1459='Master List'!$B$45,'Reported Performance Table'!$E1459='Master List'!$B$46,'Reported Performance Table'!$E1459='Master List'!$B$47,'Reported Performance Table'!$E1459='Master List'!$B$49,'Reported Performance Table'!$E1459='Master List'!$B$51,'Reported Performance Table'!$E1459='Master List'!$B$115,'Reported Performance Table'!$E1459='Master List'!$B$118,'Reported Performance Table'!$E1459='Master List'!$B$142)),"LUNA_Dimming","Dimming_Capability_and_Range"))</f>
        <v/>
      </c>
      <c r="M1459" s="100" t="e">
        <f>'Reported Performance Table'!#REF!</f>
        <v>#REF!</v>
      </c>
      <c r="N1459" s="100" t="e">
        <f>'Reported Performance Table'!#REF!</f>
        <v>#REF!</v>
      </c>
      <c r="O1459" s="100" t="e">
        <f>'Reported Performance Table'!#REF!</f>
        <v>#REF!</v>
      </c>
      <c r="P1459" t="str">
        <f t="shared" si="45"/>
        <v>No</v>
      </c>
    </row>
    <row r="1460" spans="1:16" x14ac:dyDescent="0.25">
      <c r="A1460" s="54">
        <v>1467</v>
      </c>
      <c r="B1460" s="55"/>
      <c r="D1460" s="21" t="e">
        <f>VLOOKUP('Reported Performance Table'!D1460,'Master List'!$B$22:$C$41,2,FALSE)</f>
        <v>#N/A</v>
      </c>
      <c r="E1460" t="e">
        <f>VLOOKUP('Reported Performance Table'!E1460,'Master List'!$B$45:$C$143,2,FALSE)</f>
        <v>#N/A</v>
      </c>
      <c r="F1460" t="e">
        <f>VLOOKUP('Reported Performance Table'!D1460,'Master List'!$B$22:$D$42,3,FALSE)</f>
        <v>#N/A</v>
      </c>
      <c r="G1460" s="92" t="e">
        <f>VLOOKUP('Reported Performance Table'!C1460,'Master List'!$B$11:$D$19,3,FALSE)</f>
        <v>#N/A</v>
      </c>
      <c r="H1460" t="e">
        <f t="shared" si="44"/>
        <v>#N/A</v>
      </c>
      <c r="I1460" t="e">
        <f>IF(VLOOKUP('Reported Performance Table'!E1460,'Master List'!$B$45:$D$143,3,FALSE)="","No",VLOOKUP('Reported Performance Table'!E1460,'Master List'!$B$45:$D$143,3,FALSE))</f>
        <v>#N/A</v>
      </c>
      <c r="J1460" s="164" t="str">
        <f>IF('Reported Performance Table'!E1460="","",
  IF('Reported Performance Table'!F1460="Yes",
   IF('Reported Performance Table'!G1460="Premium","Premium_LUNA_CCT","LUNA_CCT"),
   IF('Reported Performance Table'!C1460="Outdoor Luminaires",
    IF(OR('Reported Performance Table'!E1460="Fuel Pump Canopy Luminaires",'Reported Performance Table'!E1460="Sports Lighting"),
     IF('Reported Performance Table'!G1460="Premium","Premium_Sports_and_Fuel_Pump_CCT", "Sports_and_Fuel_Pump_CCT"),
     IF('Reported Performance Table'!G1460="Premium","Premium_Outdoor_CCT","Outdoor_CCT")),
    IF('Reported Performance Table'!G1460="Premium","Premium_CCT","Reported_CCT"))))</f>
        <v/>
      </c>
      <c r="K1460" t="str">
        <f>IF('Reported Performance Table'!E1460="","",IF(J1460="LUNA_CCT",VLOOKUP('Reported Performance Table'!E1460,'Master List'!$B$45:$E$143,4,FALSE),"Reported_BUG"))</f>
        <v/>
      </c>
      <c r="L1460" t="str">
        <f>IF('Reported Performance Table'!E1460="","",IF(AND('Reported Performance Table'!$F1460="Yes",OR('Reported Performance Table'!$E1460='Master List'!$B$45,'Reported Performance Table'!$E1460='Master List'!$B$46,'Reported Performance Table'!$E1460='Master List'!$B$47,'Reported Performance Table'!$E1460='Master List'!$B$49,'Reported Performance Table'!$E1460='Master List'!$B$51,'Reported Performance Table'!$E1460='Master List'!$B$115,'Reported Performance Table'!$E1460='Master List'!$B$118,'Reported Performance Table'!$E1460='Master List'!$B$142)),"LUNA_Dimming","Dimming_Capability_and_Range"))</f>
        <v/>
      </c>
      <c r="M1460" s="100" t="e">
        <f>'Reported Performance Table'!#REF!</f>
        <v>#REF!</v>
      </c>
      <c r="N1460" s="100" t="e">
        <f>'Reported Performance Table'!#REF!</f>
        <v>#REF!</v>
      </c>
      <c r="O1460" s="100" t="e">
        <f>'Reported Performance Table'!#REF!</f>
        <v>#REF!</v>
      </c>
      <c r="P1460" t="str">
        <f t="shared" si="45"/>
        <v>No</v>
      </c>
    </row>
    <row r="1461" spans="1:16" x14ac:dyDescent="0.25">
      <c r="A1461" s="54">
        <v>1468</v>
      </c>
      <c r="B1461" s="55"/>
      <c r="D1461" s="21" t="e">
        <f>VLOOKUP('Reported Performance Table'!D1461,'Master List'!$B$22:$C$41,2,FALSE)</f>
        <v>#N/A</v>
      </c>
      <c r="E1461" t="e">
        <f>VLOOKUP('Reported Performance Table'!E1461,'Master List'!$B$45:$C$143,2,FALSE)</f>
        <v>#N/A</v>
      </c>
      <c r="F1461" t="e">
        <f>VLOOKUP('Reported Performance Table'!D1461,'Master List'!$B$22:$D$42,3,FALSE)</f>
        <v>#N/A</v>
      </c>
      <c r="G1461" s="92" t="e">
        <f>VLOOKUP('Reported Performance Table'!C1461,'Master List'!$B$11:$D$19,3,FALSE)</f>
        <v>#N/A</v>
      </c>
      <c r="H1461" t="e">
        <f t="shared" si="44"/>
        <v>#N/A</v>
      </c>
      <c r="I1461" t="e">
        <f>IF(VLOOKUP('Reported Performance Table'!E1461,'Master List'!$B$45:$D$143,3,FALSE)="","No",VLOOKUP('Reported Performance Table'!E1461,'Master List'!$B$45:$D$143,3,FALSE))</f>
        <v>#N/A</v>
      </c>
      <c r="J1461" s="164" t="str">
        <f>IF('Reported Performance Table'!E1461="","",
  IF('Reported Performance Table'!F1461="Yes",
   IF('Reported Performance Table'!G1461="Premium","Premium_LUNA_CCT","LUNA_CCT"),
   IF('Reported Performance Table'!C1461="Outdoor Luminaires",
    IF(OR('Reported Performance Table'!E1461="Fuel Pump Canopy Luminaires",'Reported Performance Table'!E1461="Sports Lighting"),
     IF('Reported Performance Table'!G1461="Premium","Premium_Sports_and_Fuel_Pump_CCT", "Sports_and_Fuel_Pump_CCT"),
     IF('Reported Performance Table'!G1461="Premium","Premium_Outdoor_CCT","Outdoor_CCT")),
    IF('Reported Performance Table'!G1461="Premium","Premium_CCT","Reported_CCT"))))</f>
        <v/>
      </c>
      <c r="K1461" t="str">
        <f>IF('Reported Performance Table'!E1461="","",IF(J1461="LUNA_CCT",VLOOKUP('Reported Performance Table'!E1461,'Master List'!$B$45:$E$143,4,FALSE),"Reported_BUG"))</f>
        <v/>
      </c>
      <c r="L1461" t="str">
        <f>IF('Reported Performance Table'!E1461="","",IF(AND('Reported Performance Table'!$F1461="Yes",OR('Reported Performance Table'!$E1461='Master List'!$B$45,'Reported Performance Table'!$E1461='Master List'!$B$46,'Reported Performance Table'!$E1461='Master List'!$B$47,'Reported Performance Table'!$E1461='Master List'!$B$49,'Reported Performance Table'!$E1461='Master List'!$B$51,'Reported Performance Table'!$E1461='Master List'!$B$115,'Reported Performance Table'!$E1461='Master List'!$B$118,'Reported Performance Table'!$E1461='Master List'!$B$142)),"LUNA_Dimming","Dimming_Capability_and_Range"))</f>
        <v/>
      </c>
      <c r="M1461" s="100" t="e">
        <f>'Reported Performance Table'!#REF!</f>
        <v>#REF!</v>
      </c>
      <c r="N1461" s="100" t="e">
        <f>'Reported Performance Table'!#REF!</f>
        <v>#REF!</v>
      </c>
      <c r="O1461" s="100" t="e">
        <f>'Reported Performance Table'!#REF!</f>
        <v>#REF!</v>
      </c>
      <c r="P1461" t="str">
        <f t="shared" si="45"/>
        <v>No</v>
      </c>
    </row>
    <row r="1462" spans="1:16" x14ac:dyDescent="0.25">
      <c r="A1462" s="54">
        <v>1469</v>
      </c>
      <c r="B1462" s="55"/>
      <c r="D1462" s="21" t="e">
        <f>VLOOKUP('Reported Performance Table'!D1462,'Master List'!$B$22:$C$41,2,FALSE)</f>
        <v>#N/A</v>
      </c>
      <c r="E1462" t="e">
        <f>VLOOKUP('Reported Performance Table'!E1462,'Master List'!$B$45:$C$143,2,FALSE)</f>
        <v>#N/A</v>
      </c>
      <c r="F1462" t="e">
        <f>VLOOKUP('Reported Performance Table'!D1462,'Master List'!$B$22:$D$42,3,FALSE)</f>
        <v>#N/A</v>
      </c>
      <c r="G1462" s="92" t="e">
        <f>VLOOKUP('Reported Performance Table'!C1462,'Master List'!$B$11:$D$19,3,FALSE)</f>
        <v>#N/A</v>
      </c>
      <c r="H1462" t="e">
        <f t="shared" si="44"/>
        <v>#N/A</v>
      </c>
      <c r="I1462" t="e">
        <f>IF(VLOOKUP('Reported Performance Table'!E1462,'Master List'!$B$45:$D$143,3,FALSE)="","No",VLOOKUP('Reported Performance Table'!E1462,'Master List'!$B$45:$D$143,3,FALSE))</f>
        <v>#N/A</v>
      </c>
      <c r="J1462" s="164" t="str">
        <f>IF('Reported Performance Table'!E1462="","",
  IF('Reported Performance Table'!F1462="Yes",
   IF('Reported Performance Table'!G1462="Premium","Premium_LUNA_CCT","LUNA_CCT"),
   IF('Reported Performance Table'!C1462="Outdoor Luminaires",
    IF(OR('Reported Performance Table'!E1462="Fuel Pump Canopy Luminaires",'Reported Performance Table'!E1462="Sports Lighting"),
     IF('Reported Performance Table'!G1462="Premium","Premium_Sports_and_Fuel_Pump_CCT", "Sports_and_Fuel_Pump_CCT"),
     IF('Reported Performance Table'!G1462="Premium","Premium_Outdoor_CCT","Outdoor_CCT")),
    IF('Reported Performance Table'!G1462="Premium","Premium_CCT","Reported_CCT"))))</f>
        <v/>
      </c>
      <c r="K1462" t="str">
        <f>IF('Reported Performance Table'!E1462="","",IF(J1462="LUNA_CCT",VLOOKUP('Reported Performance Table'!E1462,'Master List'!$B$45:$E$143,4,FALSE),"Reported_BUG"))</f>
        <v/>
      </c>
      <c r="L1462" t="str">
        <f>IF('Reported Performance Table'!E1462="","",IF(AND('Reported Performance Table'!$F1462="Yes",OR('Reported Performance Table'!$E1462='Master List'!$B$45,'Reported Performance Table'!$E1462='Master List'!$B$46,'Reported Performance Table'!$E1462='Master List'!$B$47,'Reported Performance Table'!$E1462='Master List'!$B$49,'Reported Performance Table'!$E1462='Master List'!$B$51,'Reported Performance Table'!$E1462='Master List'!$B$115,'Reported Performance Table'!$E1462='Master List'!$B$118,'Reported Performance Table'!$E1462='Master List'!$B$142)),"LUNA_Dimming","Dimming_Capability_and_Range"))</f>
        <v/>
      </c>
      <c r="M1462" s="100" t="e">
        <f>'Reported Performance Table'!#REF!</f>
        <v>#REF!</v>
      </c>
      <c r="N1462" s="100" t="e">
        <f>'Reported Performance Table'!#REF!</f>
        <v>#REF!</v>
      </c>
      <c r="O1462" s="100" t="e">
        <f>'Reported Performance Table'!#REF!</f>
        <v>#REF!</v>
      </c>
      <c r="P1462" t="str">
        <f t="shared" si="45"/>
        <v>No</v>
      </c>
    </row>
    <row r="1463" spans="1:16" x14ac:dyDescent="0.25">
      <c r="A1463" s="54">
        <v>1470</v>
      </c>
      <c r="B1463" s="55"/>
      <c r="D1463" s="21" t="e">
        <f>VLOOKUP('Reported Performance Table'!D1463,'Master List'!$B$22:$C$41,2,FALSE)</f>
        <v>#N/A</v>
      </c>
      <c r="E1463" t="e">
        <f>VLOOKUP('Reported Performance Table'!E1463,'Master List'!$B$45:$C$143,2,FALSE)</f>
        <v>#N/A</v>
      </c>
      <c r="F1463" t="e">
        <f>VLOOKUP('Reported Performance Table'!D1463,'Master List'!$B$22:$D$42,3,FALSE)</f>
        <v>#N/A</v>
      </c>
      <c r="G1463" s="92" t="e">
        <f>VLOOKUP('Reported Performance Table'!C1463,'Master List'!$B$11:$D$19,3,FALSE)</f>
        <v>#N/A</v>
      </c>
      <c r="H1463" t="e">
        <f t="shared" si="44"/>
        <v>#N/A</v>
      </c>
      <c r="I1463" t="e">
        <f>IF(VLOOKUP('Reported Performance Table'!E1463,'Master List'!$B$45:$D$143,3,FALSE)="","No",VLOOKUP('Reported Performance Table'!E1463,'Master List'!$B$45:$D$143,3,FALSE))</f>
        <v>#N/A</v>
      </c>
      <c r="J1463" s="164" t="str">
        <f>IF('Reported Performance Table'!E1463="","",
  IF('Reported Performance Table'!F1463="Yes",
   IF('Reported Performance Table'!G1463="Premium","Premium_LUNA_CCT","LUNA_CCT"),
   IF('Reported Performance Table'!C1463="Outdoor Luminaires",
    IF(OR('Reported Performance Table'!E1463="Fuel Pump Canopy Luminaires",'Reported Performance Table'!E1463="Sports Lighting"),
     IF('Reported Performance Table'!G1463="Premium","Premium_Sports_and_Fuel_Pump_CCT", "Sports_and_Fuel_Pump_CCT"),
     IF('Reported Performance Table'!G1463="Premium","Premium_Outdoor_CCT","Outdoor_CCT")),
    IF('Reported Performance Table'!G1463="Premium","Premium_CCT","Reported_CCT"))))</f>
        <v/>
      </c>
      <c r="K1463" t="str">
        <f>IF('Reported Performance Table'!E1463="","",IF(J1463="LUNA_CCT",VLOOKUP('Reported Performance Table'!E1463,'Master List'!$B$45:$E$143,4,FALSE),"Reported_BUG"))</f>
        <v/>
      </c>
      <c r="L1463" t="str">
        <f>IF('Reported Performance Table'!E1463="","",IF(AND('Reported Performance Table'!$F1463="Yes",OR('Reported Performance Table'!$E1463='Master List'!$B$45,'Reported Performance Table'!$E1463='Master List'!$B$46,'Reported Performance Table'!$E1463='Master List'!$B$47,'Reported Performance Table'!$E1463='Master List'!$B$49,'Reported Performance Table'!$E1463='Master List'!$B$51,'Reported Performance Table'!$E1463='Master List'!$B$115,'Reported Performance Table'!$E1463='Master List'!$B$118,'Reported Performance Table'!$E1463='Master List'!$B$142)),"LUNA_Dimming","Dimming_Capability_and_Range"))</f>
        <v/>
      </c>
      <c r="M1463" s="100" t="e">
        <f>'Reported Performance Table'!#REF!</f>
        <v>#REF!</v>
      </c>
      <c r="N1463" s="100" t="e">
        <f>'Reported Performance Table'!#REF!</f>
        <v>#REF!</v>
      </c>
      <c r="O1463" s="100" t="e">
        <f>'Reported Performance Table'!#REF!</f>
        <v>#REF!</v>
      </c>
      <c r="P1463" t="str">
        <f t="shared" si="45"/>
        <v>No</v>
      </c>
    </row>
    <row r="1464" spans="1:16" x14ac:dyDescent="0.25">
      <c r="A1464" s="54">
        <v>1471</v>
      </c>
      <c r="B1464" s="55"/>
      <c r="D1464" s="21" t="e">
        <f>VLOOKUP('Reported Performance Table'!D1464,'Master List'!$B$22:$C$41,2,FALSE)</f>
        <v>#N/A</v>
      </c>
      <c r="E1464" t="e">
        <f>VLOOKUP('Reported Performance Table'!E1464,'Master List'!$B$45:$C$143,2,FALSE)</f>
        <v>#N/A</v>
      </c>
      <c r="F1464" t="e">
        <f>VLOOKUP('Reported Performance Table'!D1464,'Master List'!$B$22:$D$42,3,FALSE)</f>
        <v>#N/A</v>
      </c>
      <c r="G1464" s="92" t="e">
        <f>VLOOKUP('Reported Performance Table'!C1464,'Master List'!$B$11:$D$19,3,FALSE)</f>
        <v>#N/A</v>
      </c>
      <c r="H1464" t="e">
        <f t="shared" si="44"/>
        <v>#N/A</v>
      </c>
      <c r="I1464" t="e">
        <f>IF(VLOOKUP('Reported Performance Table'!E1464,'Master List'!$B$45:$D$143,3,FALSE)="","No",VLOOKUP('Reported Performance Table'!E1464,'Master List'!$B$45:$D$143,3,FALSE))</f>
        <v>#N/A</v>
      </c>
      <c r="J1464" s="164" t="str">
        <f>IF('Reported Performance Table'!E1464="","",
  IF('Reported Performance Table'!F1464="Yes",
   IF('Reported Performance Table'!G1464="Premium","Premium_LUNA_CCT","LUNA_CCT"),
   IF('Reported Performance Table'!C1464="Outdoor Luminaires",
    IF(OR('Reported Performance Table'!E1464="Fuel Pump Canopy Luminaires",'Reported Performance Table'!E1464="Sports Lighting"),
     IF('Reported Performance Table'!G1464="Premium","Premium_Sports_and_Fuel_Pump_CCT", "Sports_and_Fuel_Pump_CCT"),
     IF('Reported Performance Table'!G1464="Premium","Premium_Outdoor_CCT","Outdoor_CCT")),
    IF('Reported Performance Table'!G1464="Premium","Premium_CCT","Reported_CCT"))))</f>
        <v/>
      </c>
      <c r="K1464" t="str">
        <f>IF('Reported Performance Table'!E1464="","",IF(J1464="LUNA_CCT",VLOOKUP('Reported Performance Table'!E1464,'Master List'!$B$45:$E$143,4,FALSE),"Reported_BUG"))</f>
        <v/>
      </c>
      <c r="L1464" t="str">
        <f>IF('Reported Performance Table'!E1464="","",IF(AND('Reported Performance Table'!$F1464="Yes",OR('Reported Performance Table'!$E1464='Master List'!$B$45,'Reported Performance Table'!$E1464='Master List'!$B$46,'Reported Performance Table'!$E1464='Master List'!$B$47,'Reported Performance Table'!$E1464='Master List'!$B$49,'Reported Performance Table'!$E1464='Master List'!$B$51,'Reported Performance Table'!$E1464='Master List'!$B$115,'Reported Performance Table'!$E1464='Master List'!$B$118,'Reported Performance Table'!$E1464='Master List'!$B$142)),"LUNA_Dimming","Dimming_Capability_and_Range"))</f>
        <v/>
      </c>
      <c r="M1464" s="100" t="e">
        <f>'Reported Performance Table'!#REF!</f>
        <v>#REF!</v>
      </c>
      <c r="N1464" s="100" t="e">
        <f>'Reported Performance Table'!#REF!</f>
        <v>#REF!</v>
      </c>
      <c r="O1464" s="100" t="e">
        <f>'Reported Performance Table'!#REF!</f>
        <v>#REF!</v>
      </c>
      <c r="P1464" t="str">
        <f t="shared" si="45"/>
        <v>No</v>
      </c>
    </row>
    <row r="1465" spans="1:16" x14ac:dyDescent="0.25">
      <c r="A1465" s="54">
        <v>1472</v>
      </c>
      <c r="B1465" s="55"/>
      <c r="D1465" s="21" t="e">
        <f>VLOOKUP('Reported Performance Table'!D1465,'Master List'!$B$22:$C$41,2,FALSE)</f>
        <v>#N/A</v>
      </c>
      <c r="E1465" t="e">
        <f>VLOOKUP('Reported Performance Table'!E1465,'Master List'!$B$45:$C$143,2,FALSE)</f>
        <v>#N/A</v>
      </c>
      <c r="F1465" t="e">
        <f>VLOOKUP('Reported Performance Table'!D1465,'Master List'!$B$22:$D$42,3,FALSE)</f>
        <v>#N/A</v>
      </c>
      <c r="G1465" s="92" t="e">
        <f>VLOOKUP('Reported Performance Table'!C1465,'Master List'!$B$11:$D$19,3,FALSE)</f>
        <v>#N/A</v>
      </c>
      <c r="H1465" t="e">
        <f t="shared" si="44"/>
        <v>#N/A</v>
      </c>
      <c r="I1465" t="e">
        <f>IF(VLOOKUP('Reported Performance Table'!E1465,'Master List'!$B$45:$D$143,3,FALSE)="","No",VLOOKUP('Reported Performance Table'!E1465,'Master List'!$B$45:$D$143,3,FALSE))</f>
        <v>#N/A</v>
      </c>
      <c r="J1465" s="164" t="str">
        <f>IF('Reported Performance Table'!E1465="","",
  IF('Reported Performance Table'!F1465="Yes",
   IF('Reported Performance Table'!G1465="Premium","Premium_LUNA_CCT","LUNA_CCT"),
   IF('Reported Performance Table'!C1465="Outdoor Luminaires",
    IF(OR('Reported Performance Table'!E1465="Fuel Pump Canopy Luminaires",'Reported Performance Table'!E1465="Sports Lighting"),
     IF('Reported Performance Table'!G1465="Premium","Premium_Sports_and_Fuel_Pump_CCT", "Sports_and_Fuel_Pump_CCT"),
     IF('Reported Performance Table'!G1465="Premium","Premium_Outdoor_CCT","Outdoor_CCT")),
    IF('Reported Performance Table'!G1465="Premium","Premium_CCT","Reported_CCT"))))</f>
        <v/>
      </c>
      <c r="K1465" t="str">
        <f>IF('Reported Performance Table'!E1465="","",IF(J1465="LUNA_CCT",VLOOKUP('Reported Performance Table'!E1465,'Master List'!$B$45:$E$143,4,FALSE),"Reported_BUG"))</f>
        <v/>
      </c>
      <c r="L1465" t="str">
        <f>IF('Reported Performance Table'!E1465="","",IF(AND('Reported Performance Table'!$F1465="Yes",OR('Reported Performance Table'!$E1465='Master List'!$B$45,'Reported Performance Table'!$E1465='Master List'!$B$46,'Reported Performance Table'!$E1465='Master List'!$B$47,'Reported Performance Table'!$E1465='Master List'!$B$49,'Reported Performance Table'!$E1465='Master List'!$B$51,'Reported Performance Table'!$E1465='Master List'!$B$115,'Reported Performance Table'!$E1465='Master List'!$B$118,'Reported Performance Table'!$E1465='Master List'!$B$142)),"LUNA_Dimming","Dimming_Capability_and_Range"))</f>
        <v/>
      </c>
      <c r="M1465" s="100" t="e">
        <f>'Reported Performance Table'!#REF!</f>
        <v>#REF!</v>
      </c>
      <c r="N1465" s="100" t="e">
        <f>'Reported Performance Table'!#REF!</f>
        <v>#REF!</v>
      </c>
      <c r="O1465" s="100" t="e">
        <f>'Reported Performance Table'!#REF!</f>
        <v>#REF!</v>
      </c>
      <c r="P1465" t="str">
        <f t="shared" si="45"/>
        <v>No</v>
      </c>
    </row>
    <row r="1466" spans="1:16" x14ac:dyDescent="0.25">
      <c r="A1466" s="54">
        <v>1473</v>
      </c>
      <c r="B1466" s="55"/>
      <c r="D1466" s="21" t="e">
        <f>VLOOKUP('Reported Performance Table'!D1466,'Master List'!$B$22:$C$41,2,FALSE)</f>
        <v>#N/A</v>
      </c>
      <c r="E1466" t="e">
        <f>VLOOKUP('Reported Performance Table'!E1466,'Master List'!$B$45:$C$143,2,FALSE)</f>
        <v>#N/A</v>
      </c>
      <c r="F1466" t="e">
        <f>VLOOKUP('Reported Performance Table'!D1466,'Master List'!$B$22:$D$42,3,FALSE)</f>
        <v>#N/A</v>
      </c>
      <c r="G1466" s="92" t="e">
        <f>VLOOKUP('Reported Performance Table'!C1466,'Master List'!$B$11:$D$19,3,FALSE)</f>
        <v>#N/A</v>
      </c>
      <c r="H1466" t="e">
        <f t="shared" si="44"/>
        <v>#N/A</v>
      </c>
      <c r="I1466" t="e">
        <f>IF(VLOOKUP('Reported Performance Table'!E1466,'Master List'!$B$45:$D$143,3,FALSE)="","No",VLOOKUP('Reported Performance Table'!E1466,'Master List'!$B$45:$D$143,3,FALSE))</f>
        <v>#N/A</v>
      </c>
      <c r="J1466" s="164" t="str">
        <f>IF('Reported Performance Table'!E1466="","",
  IF('Reported Performance Table'!F1466="Yes",
   IF('Reported Performance Table'!G1466="Premium","Premium_LUNA_CCT","LUNA_CCT"),
   IF('Reported Performance Table'!C1466="Outdoor Luminaires",
    IF(OR('Reported Performance Table'!E1466="Fuel Pump Canopy Luminaires",'Reported Performance Table'!E1466="Sports Lighting"),
     IF('Reported Performance Table'!G1466="Premium","Premium_Sports_and_Fuel_Pump_CCT", "Sports_and_Fuel_Pump_CCT"),
     IF('Reported Performance Table'!G1466="Premium","Premium_Outdoor_CCT","Outdoor_CCT")),
    IF('Reported Performance Table'!G1466="Premium","Premium_CCT","Reported_CCT"))))</f>
        <v/>
      </c>
      <c r="K1466" t="str">
        <f>IF('Reported Performance Table'!E1466="","",IF(J1466="LUNA_CCT",VLOOKUP('Reported Performance Table'!E1466,'Master List'!$B$45:$E$143,4,FALSE),"Reported_BUG"))</f>
        <v/>
      </c>
      <c r="L1466" t="str">
        <f>IF('Reported Performance Table'!E1466="","",IF(AND('Reported Performance Table'!$F1466="Yes",OR('Reported Performance Table'!$E1466='Master List'!$B$45,'Reported Performance Table'!$E1466='Master List'!$B$46,'Reported Performance Table'!$E1466='Master List'!$B$47,'Reported Performance Table'!$E1466='Master List'!$B$49,'Reported Performance Table'!$E1466='Master List'!$B$51,'Reported Performance Table'!$E1466='Master List'!$B$115,'Reported Performance Table'!$E1466='Master List'!$B$118,'Reported Performance Table'!$E1466='Master List'!$B$142)),"LUNA_Dimming","Dimming_Capability_and_Range"))</f>
        <v/>
      </c>
      <c r="M1466" s="100" t="e">
        <f>'Reported Performance Table'!#REF!</f>
        <v>#REF!</v>
      </c>
      <c r="N1466" s="100" t="e">
        <f>'Reported Performance Table'!#REF!</f>
        <v>#REF!</v>
      </c>
      <c r="O1466" s="100" t="e">
        <f>'Reported Performance Table'!#REF!</f>
        <v>#REF!</v>
      </c>
      <c r="P1466" t="str">
        <f t="shared" si="45"/>
        <v>No</v>
      </c>
    </row>
    <row r="1467" spans="1:16" x14ac:dyDescent="0.25">
      <c r="A1467" s="54">
        <v>1474</v>
      </c>
      <c r="B1467" s="55"/>
      <c r="D1467" s="21" t="e">
        <f>VLOOKUP('Reported Performance Table'!D1467,'Master List'!$B$22:$C$41,2,FALSE)</f>
        <v>#N/A</v>
      </c>
      <c r="E1467" t="e">
        <f>VLOOKUP('Reported Performance Table'!E1467,'Master List'!$B$45:$C$143,2,FALSE)</f>
        <v>#N/A</v>
      </c>
      <c r="F1467" t="e">
        <f>VLOOKUP('Reported Performance Table'!D1467,'Master List'!$B$22:$D$42,3,FALSE)</f>
        <v>#N/A</v>
      </c>
      <c r="G1467" s="92" t="e">
        <f>VLOOKUP('Reported Performance Table'!C1467,'Master List'!$B$11:$D$19,3,FALSE)</f>
        <v>#N/A</v>
      </c>
      <c r="H1467" t="e">
        <f t="shared" si="44"/>
        <v>#N/A</v>
      </c>
      <c r="I1467" t="e">
        <f>IF(VLOOKUP('Reported Performance Table'!E1467,'Master List'!$B$45:$D$143,3,FALSE)="","No",VLOOKUP('Reported Performance Table'!E1467,'Master List'!$B$45:$D$143,3,FALSE))</f>
        <v>#N/A</v>
      </c>
      <c r="J1467" s="164" t="str">
        <f>IF('Reported Performance Table'!E1467="","",
  IF('Reported Performance Table'!F1467="Yes",
   IF('Reported Performance Table'!G1467="Premium","Premium_LUNA_CCT","LUNA_CCT"),
   IF('Reported Performance Table'!C1467="Outdoor Luminaires",
    IF(OR('Reported Performance Table'!E1467="Fuel Pump Canopy Luminaires",'Reported Performance Table'!E1467="Sports Lighting"),
     IF('Reported Performance Table'!G1467="Premium","Premium_Sports_and_Fuel_Pump_CCT", "Sports_and_Fuel_Pump_CCT"),
     IF('Reported Performance Table'!G1467="Premium","Premium_Outdoor_CCT","Outdoor_CCT")),
    IF('Reported Performance Table'!G1467="Premium","Premium_CCT","Reported_CCT"))))</f>
        <v/>
      </c>
      <c r="K1467" t="str">
        <f>IF('Reported Performance Table'!E1467="","",IF(J1467="LUNA_CCT",VLOOKUP('Reported Performance Table'!E1467,'Master List'!$B$45:$E$143,4,FALSE),"Reported_BUG"))</f>
        <v/>
      </c>
      <c r="L1467" t="str">
        <f>IF('Reported Performance Table'!E1467="","",IF(AND('Reported Performance Table'!$F1467="Yes",OR('Reported Performance Table'!$E1467='Master List'!$B$45,'Reported Performance Table'!$E1467='Master List'!$B$46,'Reported Performance Table'!$E1467='Master List'!$B$47,'Reported Performance Table'!$E1467='Master List'!$B$49,'Reported Performance Table'!$E1467='Master List'!$B$51,'Reported Performance Table'!$E1467='Master List'!$B$115,'Reported Performance Table'!$E1467='Master List'!$B$118,'Reported Performance Table'!$E1467='Master List'!$B$142)),"LUNA_Dimming","Dimming_Capability_and_Range"))</f>
        <v/>
      </c>
      <c r="M1467" s="100" t="e">
        <f>'Reported Performance Table'!#REF!</f>
        <v>#REF!</v>
      </c>
      <c r="N1467" s="100" t="e">
        <f>'Reported Performance Table'!#REF!</f>
        <v>#REF!</v>
      </c>
      <c r="O1467" s="100" t="e">
        <f>'Reported Performance Table'!#REF!</f>
        <v>#REF!</v>
      </c>
      <c r="P1467" t="str">
        <f t="shared" si="45"/>
        <v>No</v>
      </c>
    </row>
    <row r="1468" spans="1:16" x14ac:dyDescent="0.25">
      <c r="A1468" s="54">
        <v>1475</v>
      </c>
      <c r="B1468" s="55"/>
      <c r="D1468" s="21" t="e">
        <f>VLOOKUP('Reported Performance Table'!D1468,'Master List'!$B$22:$C$41,2,FALSE)</f>
        <v>#N/A</v>
      </c>
      <c r="E1468" t="e">
        <f>VLOOKUP('Reported Performance Table'!E1468,'Master List'!$B$45:$C$143,2,FALSE)</f>
        <v>#N/A</v>
      </c>
      <c r="F1468" t="e">
        <f>VLOOKUP('Reported Performance Table'!D1468,'Master List'!$B$22:$D$42,3,FALSE)</f>
        <v>#N/A</v>
      </c>
      <c r="G1468" s="92" t="e">
        <f>VLOOKUP('Reported Performance Table'!C1468,'Master List'!$B$11:$D$19,3,FALSE)</f>
        <v>#N/A</v>
      </c>
      <c r="H1468" t="e">
        <f t="shared" si="44"/>
        <v>#N/A</v>
      </c>
      <c r="I1468" t="e">
        <f>IF(VLOOKUP('Reported Performance Table'!E1468,'Master List'!$B$45:$D$143,3,FALSE)="","No",VLOOKUP('Reported Performance Table'!E1468,'Master List'!$B$45:$D$143,3,FALSE))</f>
        <v>#N/A</v>
      </c>
      <c r="J1468" s="164" t="str">
        <f>IF('Reported Performance Table'!E1468="","",
  IF('Reported Performance Table'!F1468="Yes",
   IF('Reported Performance Table'!G1468="Premium","Premium_LUNA_CCT","LUNA_CCT"),
   IF('Reported Performance Table'!C1468="Outdoor Luminaires",
    IF(OR('Reported Performance Table'!E1468="Fuel Pump Canopy Luminaires",'Reported Performance Table'!E1468="Sports Lighting"),
     IF('Reported Performance Table'!G1468="Premium","Premium_Sports_and_Fuel_Pump_CCT", "Sports_and_Fuel_Pump_CCT"),
     IF('Reported Performance Table'!G1468="Premium","Premium_Outdoor_CCT","Outdoor_CCT")),
    IF('Reported Performance Table'!G1468="Premium","Premium_CCT","Reported_CCT"))))</f>
        <v/>
      </c>
      <c r="K1468" t="str">
        <f>IF('Reported Performance Table'!E1468="","",IF(J1468="LUNA_CCT",VLOOKUP('Reported Performance Table'!E1468,'Master List'!$B$45:$E$143,4,FALSE),"Reported_BUG"))</f>
        <v/>
      </c>
      <c r="L1468" t="str">
        <f>IF('Reported Performance Table'!E1468="","",IF(AND('Reported Performance Table'!$F1468="Yes",OR('Reported Performance Table'!$E1468='Master List'!$B$45,'Reported Performance Table'!$E1468='Master List'!$B$46,'Reported Performance Table'!$E1468='Master List'!$B$47,'Reported Performance Table'!$E1468='Master List'!$B$49,'Reported Performance Table'!$E1468='Master List'!$B$51,'Reported Performance Table'!$E1468='Master List'!$B$115,'Reported Performance Table'!$E1468='Master List'!$B$118,'Reported Performance Table'!$E1468='Master List'!$B$142)),"LUNA_Dimming","Dimming_Capability_and_Range"))</f>
        <v/>
      </c>
      <c r="M1468" s="100" t="e">
        <f>'Reported Performance Table'!#REF!</f>
        <v>#REF!</v>
      </c>
      <c r="N1468" s="100" t="e">
        <f>'Reported Performance Table'!#REF!</f>
        <v>#REF!</v>
      </c>
      <c r="O1468" s="100" t="e">
        <f>'Reported Performance Table'!#REF!</f>
        <v>#REF!</v>
      </c>
      <c r="P1468" t="str">
        <f t="shared" si="45"/>
        <v>No</v>
      </c>
    </row>
    <row r="1469" spans="1:16" x14ac:dyDescent="0.25">
      <c r="A1469" s="54">
        <v>1476</v>
      </c>
      <c r="B1469" s="55"/>
      <c r="D1469" s="21" t="e">
        <f>VLOOKUP('Reported Performance Table'!D1469,'Master List'!$B$22:$C$41,2,FALSE)</f>
        <v>#N/A</v>
      </c>
      <c r="E1469" t="e">
        <f>VLOOKUP('Reported Performance Table'!E1469,'Master List'!$B$45:$C$143,2,FALSE)</f>
        <v>#N/A</v>
      </c>
      <c r="F1469" t="e">
        <f>VLOOKUP('Reported Performance Table'!D1469,'Master List'!$B$22:$D$42,3,FALSE)</f>
        <v>#N/A</v>
      </c>
      <c r="G1469" s="92" t="e">
        <f>VLOOKUP('Reported Performance Table'!C1469,'Master List'!$B$11:$D$19,3,FALSE)</f>
        <v>#N/A</v>
      </c>
      <c r="H1469" t="e">
        <f t="shared" si="44"/>
        <v>#N/A</v>
      </c>
      <c r="I1469" t="e">
        <f>IF(VLOOKUP('Reported Performance Table'!E1469,'Master List'!$B$45:$D$143,3,FALSE)="","No",VLOOKUP('Reported Performance Table'!E1469,'Master List'!$B$45:$D$143,3,FALSE))</f>
        <v>#N/A</v>
      </c>
      <c r="J1469" s="164" t="str">
        <f>IF('Reported Performance Table'!E1469="","",
  IF('Reported Performance Table'!F1469="Yes",
   IF('Reported Performance Table'!G1469="Premium","Premium_LUNA_CCT","LUNA_CCT"),
   IF('Reported Performance Table'!C1469="Outdoor Luminaires",
    IF(OR('Reported Performance Table'!E1469="Fuel Pump Canopy Luminaires",'Reported Performance Table'!E1469="Sports Lighting"),
     IF('Reported Performance Table'!G1469="Premium","Premium_Sports_and_Fuel_Pump_CCT", "Sports_and_Fuel_Pump_CCT"),
     IF('Reported Performance Table'!G1469="Premium","Premium_Outdoor_CCT","Outdoor_CCT")),
    IF('Reported Performance Table'!G1469="Premium","Premium_CCT","Reported_CCT"))))</f>
        <v/>
      </c>
      <c r="K1469" t="str">
        <f>IF('Reported Performance Table'!E1469="","",IF(J1469="LUNA_CCT",VLOOKUP('Reported Performance Table'!E1469,'Master List'!$B$45:$E$143,4,FALSE),"Reported_BUG"))</f>
        <v/>
      </c>
      <c r="L1469" t="str">
        <f>IF('Reported Performance Table'!E1469="","",IF(AND('Reported Performance Table'!$F1469="Yes",OR('Reported Performance Table'!$E1469='Master List'!$B$45,'Reported Performance Table'!$E1469='Master List'!$B$46,'Reported Performance Table'!$E1469='Master List'!$B$47,'Reported Performance Table'!$E1469='Master List'!$B$49,'Reported Performance Table'!$E1469='Master List'!$B$51,'Reported Performance Table'!$E1469='Master List'!$B$115,'Reported Performance Table'!$E1469='Master List'!$B$118,'Reported Performance Table'!$E1469='Master List'!$B$142)),"LUNA_Dimming","Dimming_Capability_and_Range"))</f>
        <v/>
      </c>
      <c r="M1469" s="100" t="e">
        <f>'Reported Performance Table'!#REF!</f>
        <v>#REF!</v>
      </c>
      <c r="N1469" s="100" t="e">
        <f>'Reported Performance Table'!#REF!</f>
        <v>#REF!</v>
      </c>
      <c r="O1469" s="100" t="e">
        <f>'Reported Performance Table'!#REF!</f>
        <v>#REF!</v>
      </c>
      <c r="P1469" t="str">
        <f t="shared" si="45"/>
        <v>No</v>
      </c>
    </row>
    <row r="1470" spans="1:16" x14ac:dyDescent="0.25">
      <c r="A1470" s="54">
        <v>1477</v>
      </c>
      <c r="B1470" s="55"/>
      <c r="D1470" s="21" t="e">
        <f>VLOOKUP('Reported Performance Table'!D1470,'Master List'!$B$22:$C$41,2,FALSE)</f>
        <v>#N/A</v>
      </c>
      <c r="E1470" t="e">
        <f>VLOOKUP('Reported Performance Table'!E1470,'Master List'!$B$45:$C$143,2,FALSE)</f>
        <v>#N/A</v>
      </c>
      <c r="F1470" t="e">
        <f>VLOOKUP('Reported Performance Table'!D1470,'Master List'!$B$22:$D$42,3,FALSE)</f>
        <v>#N/A</v>
      </c>
      <c r="G1470" s="92" t="e">
        <f>VLOOKUP('Reported Performance Table'!C1470,'Master List'!$B$11:$D$19,3,FALSE)</f>
        <v>#N/A</v>
      </c>
      <c r="H1470" t="e">
        <f t="shared" si="44"/>
        <v>#N/A</v>
      </c>
      <c r="I1470" t="e">
        <f>IF(VLOOKUP('Reported Performance Table'!E1470,'Master List'!$B$45:$D$143,3,FALSE)="","No",VLOOKUP('Reported Performance Table'!E1470,'Master List'!$B$45:$D$143,3,FALSE))</f>
        <v>#N/A</v>
      </c>
      <c r="J1470" s="164" t="str">
        <f>IF('Reported Performance Table'!E1470="","",
  IF('Reported Performance Table'!F1470="Yes",
   IF('Reported Performance Table'!G1470="Premium","Premium_LUNA_CCT","LUNA_CCT"),
   IF('Reported Performance Table'!C1470="Outdoor Luminaires",
    IF(OR('Reported Performance Table'!E1470="Fuel Pump Canopy Luminaires",'Reported Performance Table'!E1470="Sports Lighting"),
     IF('Reported Performance Table'!G1470="Premium","Premium_Sports_and_Fuel_Pump_CCT", "Sports_and_Fuel_Pump_CCT"),
     IF('Reported Performance Table'!G1470="Premium","Premium_Outdoor_CCT","Outdoor_CCT")),
    IF('Reported Performance Table'!G1470="Premium","Premium_CCT","Reported_CCT"))))</f>
        <v/>
      </c>
      <c r="K1470" t="str">
        <f>IF('Reported Performance Table'!E1470="","",IF(J1470="LUNA_CCT",VLOOKUP('Reported Performance Table'!E1470,'Master List'!$B$45:$E$143,4,FALSE),"Reported_BUG"))</f>
        <v/>
      </c>
      <c r="L1470" t="str">
        <f>IF('Reported Performance Table'!E1470="","",IF(AND('Reported Performance Table'!$F1470="Yes",OR('Reported Performance Table'!$E1470='Master List'!$B$45,'Reported Performance Table'!$E1470='Master List'!$B$46,'Reported Performance Table'!$E1470='Master List'!$B$47,'Reported Performance Table'!$E1470='Master List'!$B$49,'Reported Performance Table'!$E1470='Master List'!$B$51,'Reported Performance Table'!$E1470='Master List'!$B$115,'Reported Performance Table'!$E1470='Master List'!$B$118,'Reported Performance Table'!$E1470='Master List'!$B$142)),"LUNA_Dimming","Dimming_Capability_and_Range"))</f>
        <v/>
      </c>
      <c r="M1470" s="100" t="e">
        <f>'Reported Performance Table'!#REF!</f>
        <v>#REF!</v>
      </c>
      <c r="N1470" s="100" t="e">
        <f>'Reported Performance Table'!#REF!</f>
        <v>#REF!</v>
      </c>
      <c r="O1470" s="100" t="e">
        <f>'Reported Performance Table'!#REF!</f>
        <v>#REF!</v>
      </c>
      <c r="P1470" t="str">
        <f t="shared" si="45"/>
        <v>No</v>
      </c>
    </row>
    <row r="1471" spans="1:16" x14ac:dyDescent="0.25">
      <c r="A1471" s="54">
        <v>1478</v>
      </c>
      <c r="B1471" s="55"/>
      <c r="D1471" s="21" t="e">
        <f>VLOOKUP('Reported Performance Table'!D1471,'Master List'!$B$22:$C$41,2,FALSE)</f>
        <v>#N/A</v>
      </c>
      <c r="E1471" t="e">
        <f>VLOOKUP('Reported Performance Table'!E1471,'Master List'!$B$45:$C$143,2,FALSE)</f>
        <v>#N/A</v>
      </c>
      <c r="F1471" t="e">
        <f>VLOOKUP('Reported Performance Table'!D1471,'Master List'!$B$22:$D$42,3,FALSE)</f>
        <v>#N/A</v>
      </c>
      <c r="G1471" s="92" t="e">
        <f>VLOOKUP('Reported Performance Table'!C1471,'Master List'!$B$11:$D$19,3,FALSE)</f>
        <v>#N/A</v>
      </c>
      <c r="H1471" t="e">
        <f t="shared" si="44"/>
        <v>#N/A</v>
      </c>
      <c r="I1471" t="e">
        <f>IF(VLOOKUP('Reported Performance Table'!E1471,'Master List'!$B$45:$D$143,3,FALSE)="","No",VLOOKUP('Reported Performance Table'!E1471,'Master List'!$B$45:$D$143,3,FALSE))</f>
        <v>#N/A</v>
      </c>
      <c r="J1471" s="164" t="str">
        <f>IF('Reported Performance Table'!E1471="","",
  IF('Reported Performance Table'!F1471="Yes",
   IF('Reported Performance Table'!G1471="Premium","Premium_LUNA_CCT","LUNA_CCT"),
   IF('Reported Performance Table'!C1471="Outdoor Luminaires",
    IF(OR('Reported Performance Table'!E1471="Fuel Pump Canopy Luminaires",'Reported Performance Table'!E1471="Sports Lighting"),
     IF('Reported Performance Table'!G1471="Premium","Premium_Sports_and_Fuel_Pump_CCT", "Sports_and_Fuel_Pump_CCT"),
     IF('Reported Performance Table'!G1471="Premium","Premium_Outdoor_CCT","Outdoor_CCT")),
    IF('Reported Performance Table'!G1471="Premium","Premium_CCT","Reported_CCT"))))</f>
        <v/>
      </c>
      <c r="K1471" t="str">
        <f>IF('Reported Performance Table'!E1471="","",IF(J1471="LUNA_CCT",VLOOKUP('Reported Performance Table'!E1471,'Master List'!$B$45:$E$143,4,FALSE),"Reported_BUG"))</f>
        <v/>
      </c>
      <c r="L1471" t="str">
        <f>IF('Reported Performance Table'!E1471="","",IF(AND('Reported Performance Table'!$F1471="Yes",OR('Reported Performance Table'!$E1471='Master List'!$B$45,'Reported Performance Table'!$E1471='Master List'!$B$46,'Reported Performance Table'!$E1471='Master List'!$B$47,'Reported Performance Table'!$E1471='Master List'!$B$49,'Reported Performance Table'!$E1471='Master List'!$B$51,'Reported Performance Table'!$E1471='Master List'!$B$115,'Reported Performance Table'!$E1471='Master List'!$B$118,'Reported Performance Table'!$E1471='Master List'!$B$142)),"LUNA_Dimming","Dimming_Capability_and_Range"))</f>
        <v/>
      </c>
      <c r="M1471" s="100" t="e">
        <f>'Reported Performance Table'!#REF!</f>
        <v>#REF!</v>
      </c>
      <c r="N1471" s="100" t="e">
        <f>'Reported Performance Table'!#REF!</f>
        <v>#REF!</v>
      </c>
      <c r="O1471" s="100" t="e">
        <f>'Reported Performance Table'!#REF!</f>
        <v>#REF!</v>
      </c>
      <c r="P1471" t="str">
        <f t="shared" si="45"/>
        <v>No</v>
      </c>
    </row>
    <row r="1472" spans="1:16" x14ac:dyDescent="0.25">
      <c r="A1472" s="54">
        <v>1479</v>
      </c>
      <c r="B1472" s="55"/>
      <c r="D1472" s="21" t="e">
        <f>VLOOKUP('Reported Performance Table'!D1472,'Master List'!$B$22:$C$41,2,FALSE)</f>
        <v>#N/A</v>
      </c>
      <c r="E1472" t="e">
        <f>VLOOKUP('Reported Performance Table'!E1472,'Master List'!$B$45:$C$143,2,FALSE)</f>
        <v>#N/A</v>
      </c>
      <c r="F1472" t="e">
        <f>VLOOKUP('Reported Performance Table'!D1472,'Master List'!$B$22:$D$42,3,FALSE)</f>
        <v>#N/A</v>
      </c>
      <c r="G1472" s="92" t="e">
        <f>VLOOKUP('Reported Performance Table'!C1472,'Master List'!$B$11:$D$19,3,FALSE)</f>
        <v>#N/A</v>
      </c>
      <c r="H1472" t="e">
        <f t="shared" si="44"/>
        <v>#N/A</v>
      </c>
      <c r="I1472" t="e">
        <f>IF(VLOOKUP('Reported Performance Table'!E1472,'Master List'!$B$45:$D$143,3,FALSE)="","No",VLOOKUP('Reported Performance Table'!E1472,'Master List'!$B$45:$D$143,3,FALSE))</f>
        <v>#N/A</v>
      </c>
      <c r="J1472" s="164" t="str">
        <f>IF('Reported Performance Table'!E1472="","",
  IF('Reported Performance Table'!F1472="Yes",
   IF('Reported Performance Table'!G1472="Premium","Premium_LUNA_CCT","LUNA_CCT"),
   IF('Reported Performance Table'!C1472="Outdoor Luminaires",
    IF(OR('Reported Performance Table'!E1472="Fuel Pump Canopy Luminaires",'Reported Performance Table'!E1472="Sports Lighting"),
     IF('Reported Performance Table'!G1472="Premium","Premium_Sports_and_Fuel_Pump_CCT", "Sports_and_Fuel_Pump_CCT"),
     IF('Reported Performance Table'!G1472="Premium","Premium_Outdoor_CCT","Outdoor_CCT")),
    IF('Reported Performance Table'!G1472="Premium","Premium_CCT","Reported_CCT"))))</f>
        <v/>
      </c>
      <c r="K1472" t="str">
        <f>IF('Reported Performance Table'!E1472="","",IF(J1472="LUNA_CCT",VLOOKUP('Reported Performance Table'!E1472,'Master List'!$B$45:$E$143,4,FALSE),"Reported_BUG"))</f>
        <v/>
      </c>
      <c r="L1472" t="str">
        <f>IF('Reported Performance Table'!E1472="","",IF(AND('Reported Performance Table'!$F1472="Yes",OR('Reported Performance Table'!$E1472='Master List'!$B$45,'Reported Performance Table'!$E1472='Master List'!$B$46,'Reported Performance Table'!$E1472='Master List'!$B$47,'Reported Performance Table'!$E1472='Master List'!$B$49,'Reported Performance Table'!$E1472='Master List'!$B$51,'Reported Performance Table'!$E1472='Master List'!$B$115,'Reported Performance Table'!$E1472='Master List'!$B$118,'Reported Performance Table'!$E1472='Master List'!$B$142)),"LUNA_Dimming","Dimming_Capability_and_Range"))</f>
        <v/>
      </c>
      <c r="M1472" s="100" t="e">
        <f>'Reported Performance Table'!#REF!</f>
        <v>#REF!</v>
      </c>
      <c r="N1472" s="100" t="e">
        <f>'Reported Performance Table'!#REF!</f>
        <v>#REF!</v>
      </c>
      <c r="O1472" s="100" t="e">
        <f>'Reported Performance Table'!#REF!</f>
        <v>#REF!</v>
      </c>
      <c r="P1472" t="str">
        <f t="shared" si="45"/>
        <v>No</v>
      </c>
    </row>
    <row r="1473" spans="1:16" x14ac:dyDescent="0.25">
      <c r="A1473" s="54">
        <v>1480</v>
      </c>
      <c r="B1473" s="55"/>
      <c r="D1473" s="21" t="e">
        <f>VLOOKUP('Reported Performance Table'!D1473,'Master List'!$B$22:$C$41,2,FALSE)</f>
        <v>#N/A</v>
      </c>
      <c r="E1473" t="e">
        <f>VLOOKUP('Reported Performance Table'!E1473,'Master List'!$B$45:$C$143,2,FALSE)</f>
        <v>#N/A</v>
      </c>
      <c r="F1473" t="e">
        <f>VLOOKUP('Reported Performance Table'!D1473,'Master List'!$B$22:$D$42,3,FALSE)</f>
        <v>#N/A</v>
      </c>
      <c r="G1473" s="92" t="e">
        <f>VLOOKUP('Reported Performance Table'!C1473,'Master List'!$B$11:$D$19,3,FALSE)</f>
        <v>#N/A</v>
      </c>
      <c r="H1473" t="e">
        <f t="shared" si="44"/>
        <v>#N/A</v>
      </c>
      <c r="I1473" t="e">
        <f>IF(VLOOKUP('Reported Performance Table'!E1473,'Master List'!$B$45:$D$143,3,FALSE)="","No",VLOOKUP('Reported Performance Table'!E1473,'Master List'!$B$45:$D$143,3,FALSE))</f>
        <v>#N/A</v>
      </c>
      <c r="J1473" s="164" t="str">
        <f>IF('Reported Performance Table'!E1473="","",
  IF('Reported Performance Table'!F1473="Yes",
   IF('Reported Performance Table'!G1473="Premium","Premium_LUNA_CCT","LUNA_CCT"),
   IF('Reported Performance Table'!C1473="Outdoor Luminaires",
    IF(OR('Reported Performance Table'!E1473="Fuel Pump Canopy Luminaires",'Reported Performance Table'!E1473="Sports Lighting"),
     IF('Reported Performance Table'!G1473="Premium","Premium_Sports_and_Fuel_Pump_CCT", "Sports_and_Fuel_Pump_CCT"),
     IF('Reported Performance Table'!G1473="Premium","Premium_Outdoor_CCT","Outdoor_CCT")),
    IF('Reported Performance Table'!G1473="Premium","Premium_CCT","Reported_CCT"))))</f>
        <v/>
      </c>
      <c r="K1473" t="str">
        <f>IF('Reported Performance Table'!E1473="","",IF(J1473="LUNA_CCT",VLOOKUP('Reported Performance Table'!E1473,'Master List'!$B$45:$E$143,4,FALSE),"Reported_BUG"))</f>
        <v/>
      </c>
      <c r="L1473" t="str">
        <f>IF('Reported Performance Table'!E1473="","",IF(AND('Reported Performance Table'!$F1473="Yes",OR('Reported Performance Table'!$E1473='Master List'!$B$45,'Reported Performance Table'!$E1473='Master List'!$B$46,'Reported Performance Table'!$E1473='Master List'!$B$47,'Reported Performance Table'!$E1473='Master List'!$B$49,'Reported Performance Table'!$E1473='Master List'!$B$51,'Reported Performance Table'!$E1473='Master List'!$B$115,'Reported Performance Table'!$E1473='Master List'!$B$118,'Reported Performance Table'!$E1473='Master List'!$B$142)),"LUNA_Dimming","Dimming_Capability_and_Range"))</f>
        <v/>
      </c>
      <c r="M1473" s="100" t="e">
        <f>'Reported Performance Table'!#REF!</f>
        <v>#REF!</v>
      </c>
      <c r="N1473" s="100" t="e">
        <f>'Reported Performance Table'!#REF!</f>
        <v>#REF!</v>
      </c>
      <c r="O1473" s="100" t="e">
        <f>'Reported Performance Table'!#REF!</f>
        <v>#REF!</v>
      </c>
      <c r="P1473" t="str">
        <f t="shared" si="45"/>
        <v>No</v>
      </c>
    </row>
    <row r="1474" spans="1:16" x14ac:dyDescent="0.25">
      <c r="A1474" s="54">
        <v>1481</v>
      </c>
      <c r="B1474" s="55"/>
      <c r="D1474" s="21" t="e">
        <f>VLOOKUP('Reported Performance Table'!D1474,'Master List'!$B$22:$C$41,2,FALSE)</f>
        <v>#N/A</v>
      </c>
      <c r="E1474" t="e">
        <f>VLOOKUP('Reported Performance Table'!E1474,'Master List'!$B$45:$C$143,2,FALSE)</f>
        <v>#N/A</v>
      </c>
      <c r="F1474" t="e">
        <f>VLOOKUP('Reported Performance Table'!D1474,'Master List'!$B$22:$D$42,3,FALSE)</f>
        <v>#N/A</v>
      </c>
      <c r="G1474" s="92" t="e">
        <f>VLOOKUP('Reported Performance Table'!C1474,'Master List'!$B$11:$D$19,3,FALSE)</f>
        <v>#N/A</v>
      </c>
      <c r="H1474" t="e">
        <f t="shared" si="44"/>
        <v>#N/A</v>
      </c>
      <c r="I1474" t="e">
        <f>IF(VLOOKUP('Reported Performance Table'!E1474,'Master List'!$B$45:$D$143,3,FALSE)="","No",VLOOKUP('Reported Performance Table'!E1474,'Master List'!$B$45:$D$143,3,FALSE))</f>
        <v>#N/A</v>
      </c>
      <c r="J1474" s="164" t="str">
        <f>IF('Reported Performance Table'!E1474="","",
  IF('Reported Performance Table'!F1474="Yes",
   IF('Reported Performance Table'!G1474="Premium","Premium_LUNA_CCT","LUNA_CCT"),
   IF('Reported Performance Table'!C1474="Outdoor Luminaires",
    IF(OR('Reported Performance Table'!E1474="Fuel Pump Canopy Luminaires",'Reported Performance Table'!E1474="Sports Lighting"),
     IF('Reported Performance Table'!G1474="Premium","Premium_Sports_and_Fuel_Pump_CCT", "Sports_and_Fuel_Pump_CCT"),
     IF('Reported Performance Table'!G1474="Premium","Premium_Outdoor_CCT","Outdoor_CCT")),
    IF('Reported Performance Table'!G1474="Premium","Premium_CCT","Reported_CCT"))))</f>
        <v/>
      </c>
      <c r="K1474" t="str">
        <f>IF('Reported Performance Table'!E1474="","",IF(J1474="LUNA_CCT",VLOOKUP('Reported Performance Table'!E1474,'Master List'!$B$45:$E$143,4,FALSE),"Reported_BUG"))</f>
        <v/>
      </c>
      <c r="L1474" t="str">
        <f>IF('Reported Performance Table'!E1474="","",IF(AND('Reported Performance Table'!$F1474="Yes",OR('Reported Performance Table'!$E1474='Master List'!$B$45,'Reported Performance Table'!$E1474='Master List'!$B$46,'Reported Performance Table'!$E1474='Master List'!$B$47,'Reported Performance Table'!$E1474='Master List'!$B$49,'Reported Performance Table'!$E1474='Master List'!$B$51,'Reported Performance Table'!$E1474='Master List'!$B$115,'Reported Performance Table'!$E1474='Master List'!$B$118,'Reported Performance Table'!$E1474='Master List'!$B$142)),"LUNA_Dimming","Dimming_Capability_and_Range"))</f>
        <v/>
      </c>
      <c r="M1474" s="100" t="e">
        <f>'Reported Performance Table'!#REF!</f>
        <v>#REF!</v>
      </c>
      <c r="N1474" s="100" t="e">
        <f>'Reported Performance Table'!#REF!</f>
        <v>#REF!</v>
      </c>
      <c r="O1474" s="100" t="e">
        <f>'Reported Performance Table'!#REF!</f>
        <v>#REF!</v>
      </c>
      <c r="P1474" t="str">
        <f t="shared" si="45"/>
        <v>No</v>
      </c>
    </row>
    <row r="1475" spans="1:16" x14ac:dyDescent="0.25">
      <c r="A1475" s="54">
        <v>1482</v>
      </c>
      <c r="B1475" s="55"/>
      <c r="D1475" s="21" t="e">
        <f>VLOOKUP('Reported Performance Table'!D1475,'Master List'!$B$22:$C$41,2,FALSE)</f>
        <v>#N/A</v>
      </c>
      <c r="E1475" t="e">
        <f>VLOOKUP('Reported Performance Table'!E1475,'Master List'!$B$45:$C$143,2,FALSE)</f>
        <v>#N/A</v>
      </c>
      <c r="F1475" t="e">
        <f>VLOOKUP('Reported Performance Table'!D1475,'Master List'!$B$22:$D$42,3,FALSE)</f>
        <v>#N/A</v>
      </c>
      <c r="G1475" s="92" t="e">
        <f>VLOOKUP('Reported Performance Table'!C1475,'Master List'!$B$11:$D$19,3,FALSE)</f>
        <v>#N/A</v>
      </c>
      <c r="H1475" t="e">
        <f t="shared" si="44"/>
        <v>#N/A</v>
      </c>
      <c r="I1475" t="e">
        <f>IF(VLOOKUP('Reported Performance Table'!E1475,'Master List'!$B$45:$D$143,3,FALSE)="","No",VLOOKUP('Reported Performance Table'!E1475,'Master List'!$B$45:$D$143,3,FALSE))</f>
        <v>#N/A</v>
      </c>
      <c r="J1475" s="164" t="str">
        <f>IF('Reported Performance Table'!E1475="","",
  IF('Reported Performance Table'!F1475="Yes",
   IF('Reported Performance Table'!G1475="Premium","Premium_LUNA_CCT","LUNA_CCT"),
   IF('Reported Performance Table'!C1475="Outdoor Luminaires",
    IF(OR('Reported Performance Table'!E1475="Fuel Pump Canopy Luminaires",'Reported Performance Table'!E1475="Sports Lighting"),
     IF('Reported Performance Table'!G1475="Premium","Premium_Sports_and_Fuel_Pump_CCT", "Sports_and_Fuel_Pump_CCT"),
     IF('Reported Performance Table'!G1475="Premium","Premium_Outdoor_CCT","Outdoor_CCT")),
    IF('Reported Performance Table'!G1475="Premium","Premium_CCT","Reported_CCT"))))</f>
        <v/>
      </c>
      <c r="K1475" t="str">
        <f>IF('Reported Performance Table'!E1475="","",IF(J1475="LUNA_CCT",VLOOKUP('Reported Performance Table'!E1475,'Master List'!$B$45:$E$143,4,FALSE),"Reported_BUG"))</f>
        <v/>
      </c>
      <c r="L1475" t="str">
        <f>IF('Reported Performance Table'!E1475="","",IF(AND('Reported Performance Table'!$F1475="Yes",OR('Reported Performance Table'!$E1475='Master List'!$B$45,'Reported Performance Table'!$E1475='Master List'!$B$46,'Reported Performance Table'!$E1475='Master List'!$B$47,'Reported Performance Table'!$E1475='Master List'!$B$49,'Reported Performance Table'!$E1475='Master List'!$B$51,'Reported Performance Table'!$E1475='Master List'!$B$115,'Reported Performance Table'!$E1475='Master List'!$B$118,'Reported Performance Table'!$E1475='Master List'!$B$142)),"LUNA_Dimming","Dimming_Capability_and_Range"))</f>
        <v/>
      </c>
      <c r="M1475" s="100" t="e">
        <f>'Reported Performance Table'!#REF!</f>
        <v>#REF!</v>
      </c>
      <c r="N1475" s="100" t="e">
        <f>'Reported Performance Table'!#REF!</f>
        <v>#REF!</v>
      </c>
      <c r="O1475" s="100" t="e">
        <f>'Reported Performance Table'!#REF!</f>
        <v>#REF!</v>
      </c>
      <c r="P1475" t="str">
        <f t="shared" si="45"/>
        <v>No</v>
      </c>
    </row>
    <row r="1476" spans="1:16" x14ac:dyDescent="0.25">
      <c r="A1476" s="54">
        <v>1483</v>
      </c>
      <c r="B1476" s="55"/>
      <c r="D1476" s="21" t="e">
        <f>VLOOKUP('Reported Performance Table'!D1476,'Master List'!$B$22:$C$41,2,FALSE)</f>
        <v>#N/A</v>
      </c>
      <c r="E1476" t="e">
        <f>VLOOKUP('Reported Performance Table'!E1476,'Master List'!$B$45:$C$143,2,FALSE)</f>
        <v>#N/A</v>
      </c>
      <c r="F1476" t="e">
        <f>VLOOKUP('Reported Performance Table'!D1476,'Master List'!$B$22:$D$42,3,FALSE)</f>
        <v>#N/A</v>
      </c>
      <c r="G1476" s="92" t="e">
        <f>VLOOKUP('Reported Performance Table'!C1476,'Master List'!$B$11:$D$19,3,FALSE)</f>
        <v>#N/A</v>
      </c>
      <c r="H1476" t="e">
        <f t="shared" si="44"/>
        <v>#N/A</v>
      </c>
      <c r="I1476" t="e">
        <f>IF(VLOOKUP('Reported Performance Table'!E1476,'Master List'!$B$45:$D$143,3,FALSE)="","No",VLOOKUP('Reported Performance Table'!E1476,'Master List'!$B$45:$D$143,3,FALSE))</f>
        <v>#N/A</v>
      </c>
      <c r="J1476" s="164" t="str">
        <f>IF('Reported Performance Table'!E1476="","",
  IF('Reported Performance Table'!F1476="Yes",
   IF('Reported Performance Table'!G1476="Premium","Premium_LUNA_CCT","LUNA_CCT"),
   IF('Reported Performance Table'!C1476="Outdoor Luminaires",
    IF(OR('Reported Performance Table'!E1476="Fuel Pump Canopy Luminaires",'Reported Performance Table'!E1476="Sports Lighting"),
     IF('Reported Performance Table'!G1476="Premium","Premium_Sports_and_Fuel_Pump_CCT", "Sports_and_Fuel_Pump_CCT"),
     IF('Reported Performance Table'!G1476="Premium","Premium_Outdoor_CCT","Outdoor_CCT")),
    IF('Reported Performance Table'!G1476="Premium","Premium_CCT","Reported_CCT"))))</f>
        <v/>
      </c>
      <c r="K1476" t="str">
        <f>IF('Reported Performance Table'!E1476="","",IF(J1476="LUNA_CCT",VLOOKUP('Reported Performance Table'!E1476,'Master List'!$B$45:$E$143,4,FALSE),"Reported_BUG"))</f>
        <v/>
      </c>
      <c r="L1476" t="str">
        <f>IF('Reported Performance Table'!E1476="","",IF(AND('Reported Performance Table'!$F1476="Yes",OR('Reported Performance Table'!$E1476='Master List'!$B$45,'Reported Performance Table'!$E1476='Master List'!$B$46,'Reported Performance Table'!$E1476='Master List'!$B$47,'Reported Performance Table'!$E1476='Master List'!$B$49,'Reported Performance Table'!$E1476='Master List'!$B$51,'Reported Performance Table'!$E1476='Master List'!$B$115,'Reported Performance Table'!$E1476='Master List'!$B$118,'Reported Performance Table'!$E1476='Master List'!$B$142)),"LUNA_Dimming","Dimming_Capability_and_Range"))</f>
        <v/>
      </c>
      <c r="M1476" s="100" t="e">
        <f>'Reported Performance Table'!#REF!</f>
        <v>#REF!</v>
      </c>
      <c r="N1476" s="100" t="e">
        <f>'Reported Performance Table'!#REF!</f>
        <v>#REF!</v>
      </c>
      <c r="O1476" s="100" t="e">
        <f>'Reported Performance Table'!#REF!</f>
        <v>#REF!</v>
      </c>
      <c r="P1476" t="str">
        <f t="shared" si="45"/>
        <v>No</v>
      </c>
    </row>
    <row r="1477" spans="1:16" x14ac:dyDescent="0.25">
      <c r="A1477" s="54">
        <v>1484</v>
      </c>
      <c r="B1477" s="55"/>
      <c r="D1477" s="21" t="e">
        <f>VLOOKUP('Reported Performance Table'!D1477,'Master List'!$B$22:$C$41,2,FALSE)</f>
        <v>#N/A</v>
      </c>
      <c r="E1477" t="e">
        <f>VLOOKUP('Reported Performance Table'!E1477,'Master List'!$B$45:$C$143,2,FALSE)</f>
        <v>#N/A</v>
      </c>
      <c r="F1477" t="e">
        <f>VLOOKUP('Reported Performance Table'!D1477,'Master List'!$B$22:$D$42,3,FALSE)</f>
        <v>#N/A</v>
      </c>
      <c r="G1477" s="92" t="e">
        <f>VLOOKUP('Reported Performance Table'!C1477,'Master List'!$B$11:$D$19,3,FALSE)</f>
        <v>#N/A</v>
      </c>
      <c r="H1477" t="e">
        <f t="shared" si="44"/>
        <v>#N/A</v>
      </c>
      <c r="I1477" t="e">
        <f>IF(VLOOKUP('Reported Performance Table'!E1477,'Master List'!$B$45:$D$143,3,FALSE)="","No",VLOOKUP('Reported Performance Table'!E1477,'Master List'!$B$45:$D$143,3,FALSE))</f>
        <v>#N/A</v>
      </c>
      <c r="J1477" s="164" t="str">
        <f>IF('Reported Performance Table'!E1477="","",
  IF('Reported Performance Table'!F1477="Yes",
   IF('Reported Performance Table'!G1477="Premium","Premium_LUNA_CCT","LUNA_CCT"),
   IF('Reported Performance Table'!C1477="Outdoor Luminaires",
    IF(OR('Reported Performance Table'!E1477="Fuel Pump Canopy Luminaires",'Reported Performance Table'!E1477="Sports Lighting"),
     IF('Reported Performance Table'!G1477="Premium","Premium_Sports_and_Fuel_Pump_CCT", "Sports_and_Fuel_Pump_CCT"),
     IF('Reported Performance Table'!G1477="Premium","Premium_Outdoor_CCT","Outdoor_CCT")),
    IF('Reported Performance Table'!G1477="Premium","Premium_CCT","Reported_CCT"))))</f>
        <v/>
      </c>
      <c r="K1477" t="str">
        <f>IF('Reported Performance Table'!E1477="","",IF(J1477="LUNA_CCT",VLOOKUP('Reported Performance Table'!E1477,'Master List'!$B$45:$E$143,4,FALSE),"Reported_BUG"))</f>
        <v/>
      </c>
      <c r="L1477" t="str">
        <f>IF('Reported Performance Table'!E1477="","",IF(AND('Reported Performance Table'!$F1477="Yes",OR('Reported Performance Table'!$E1477='Master List'!$B$45,'Reported Performance Table'!$E1477='Master List'!$B$46,'Reported Performance Table'!$E1477='Master List'!$B$47,'Reported Performance Table'!$E1477='Master List'!$B$49,'Reported Performance Table'!$E1477='Master List'!$B$51,'Reported Performance Table'!$E1477='Master List'!$B$115,'Reported Performance Table'!$E1477='Master List'!$B$118,'Reported Performance Table'!$E1477='Master List'!$B$142)),"LUNA_Dimming","Dimming_Capability_and_Range"))</f>
        <v/>
      </c>
      <c r="M1477" s="100" t="e">
        <f>'Reported Performance Table'!#REF!</f>
        <v>#REF!</v>
      </c>
      <c r="N1477" s="100" t="e">
        <f>'Reported Performance Table'!#REF!</f>
        <v>#REF!</v>
      </c>
      <c r="O1477" s="100" t="e">
        <f>'Reported Performance Table'!#REF!</f>
        <v>#REF!</v>
      </c>
      <c r="P1477" t="str">
        <f t="shared" si="45"/>
        <v>No</v>
      </c>
    </row>
    <row r="1478" spans="1:16" x14ac:dyDescent="0.25">
      <c r="A1478" s="54">
        <v>1485</v>
      </c>
      <c r="B1478" s="55"/>
      <c r="D1478" s="21" t="e">
        <f>VLOOKUP('Reported Performance Table'!D1478,'Master List'!$B$22:$C$41,2,FALSE)</f>
        <v>#N/A</v>
      </c>
      <c r="E1478" t="e">
        <f>VLOOKUP('Reported Performance Table'!E1478,'Master List'!$B$45:$C$143,2,FALSE)</f>
        <v>#N/A</v>
      </c>
      <c r="F1478" t="e">
        <f>VLOOKUP('Reported Performance Table'!D1478,'Master List'!$B$22:$D$42,3,FALSE)</f>
        <v>#N/A</v>
      </c>
      <c r="G1478" s="92" t="e">
        <f>VLOOKUP('Reported Performance Table'!C1478,'Master List'!$B$11:$D$19,3,FALSE)</f>
        <v>#N/A</v>
      </c>
      <c r="H1478" t="e">
        <f t="shared" si="44"/>
        <v>#N/A</v>
      </c>
      <c r="I1478" t="e">
        <f>IF(VLOOKUP('Reported Performance Table'!E1478,'Master List'!$B$45:$D$143,3,FALSE)="","No",VLOOKUP('Reported Performance Table'!E1478,'Master List'!$B$45:$D$143,3,FALSE))</f>
        <v>#N/A</v>
      </c>
      <c r="J1478" s="164" t="str">
        <f>IF('Reported Performance Table'!E1478="","",
  IF('Reported Performance Table'!F1478="Yes",
   IF('Reported Performance Table'!G1478="Premium","Premium_LUNA_CCT","LUNA_CCT"),
   IF('Reported Performance Table'!C1478="Outdoor Luminaires",
    IF(OR('Reported Performance Table'!E1478="Fuel Pump Canopy Luminaires",'Reported Performance Table'!E1478="Sports Lighting"),
     IF('Reported Performance Table'!G1478="Premium","Premium_Sports_and_Fuel_Pump_CCT", "Sports_and_Fuel_Pump_CCT"),
     IF('Reported Performance Table'!G1478="Premium","Premium_Outdoor_CCT","Outdoor_CCT")),
    IF('Reported Performance Table'!G1478="Premium","Premium_CCT","Reported_CCT"))))</f>
        <v/>
      </c>
      <c r="K1478" t="str">
        <f>IF('Reported Performance Table'!E1478="","",IF(J1478="LUNA_CCT",VLOOKUP('Reported Performance Table'!E1478,'Master List'!$B$45:$E$143,4,FALSE),"Reported_BUG"))</f>
        <v/>
      </c>
      <c r="L1478" t="str">
        <f>IF('Reported Performance Table'!E1478="","",IF(AND('Reported Performance Table'!$F1478="Yes",OR('Reported Performance Table'!$E1478='Master List'!$B$45,'Reported Performance Table'!$E1478='Master List'!$B$46,'Reported Performance Table'!$E1478='Master List'!$B$47,'Reported Performance Table'!$E1478='Master List'!$B$49,'Reported Performance Table'!$E1478='Master List'!$B$51,'Reported Performance Table'!$E1478='Master List'!$B$115,'Reported Performance Table'!$E1478='Master List'!$B$118,'Reported Performance Table'!$E1478='Master List'!$B$142)),"LUNA_Dimming","Dimming_Capability_and_Range"))</f>
        <v/>
      </c>
      <c r="M1478" s="100" t="e">
        <f>'Reported Performance Table'!#REF!</f>
        <v>#REF!</v>
      </c>
      <c r="N1478" s="100" t="e">
        <f>'Reported Performance Table'!#REF!</f>
        <v>#REF!</v>
      </c>
      <c r="O1478" s="100" t="e">
        <f>'Reported Performance Table'!#REF!</f>
        <v>#REF!</v>
      </c>
      <c r="P1478" t="str">
        <f t="shared" si="45"/>
        <v>No</v>
      </c>
    </row>
    <row r="1479" spans="1:16" x14ac:dyDescent="0.25">
      <c r="A1479" s="54">
        <v>1486</v>
      </c>
      <c r="B1479" s="55"/>
      <c r="D1479" s="21" t="e">
        <f>VLOOKUP('Reported Performance Table'!D1479,'Master List'!$B$22:$C$41,2,FALSE)</f>
        <v>#N/A</v>
      </c>
      <c r="E1479" t="e">
        <f>VLOOKUP('Reported Performance Table'!E1479,'Master List'!$B$45:$C$143,2,FALSE)</f>
        <v>#N/A</v>
      </c>
      <c r="F1479" t="e">
        <f>VLOOKUP('Reported Performance Table'!D1479,'Master List'!$B$22:$D$42,3,FALSE)</f>
        <v>#N/A</v>
      </c>
      <c r="G1479" s="92" t="e">
        <f>VLOOKUP('Reported Performance Table'!C1479,'Master List'!$B$11:$D$19,3,FALSE)</f>
        <v>#N/A</v>
      </c>
      <c r="H1479" t="e">
        <f t="shared" si="44"/>
        <v>#N/A</v>
      </c>
      <c r="I1479" t="e">
        <f>IF(VLOOKUP('Reported Performance Table'!E1479,'Master List'!$B$45:$D$143,3,FALSE)="","No",VLOOKUP('Reported Performance Table'!E1479,'Master List'!$B$45:$D$143,3,FALSE))</f>
        <v>#N/A</v>
      </c>
      <c r="J1479" s="164" t="str">
        <f>IF('Reported Performance Table'!E1479="","",
  IF('Reported Performance Table'!F1479="Yes",
   IF('Reported Performance Table'!G1479="Premium","Premium_LUNA_CCT","LUNA_CCT"),
   IF('Reported Performance Table'!C1479="Outdoor Luminaires",
    IF(OR('Reported Performance Table'!E1479="Fuel Pump Canopy Luminaires",'Reported Performance Table'!E1479="Sports Lighting"),
     IF('Reported Performance Table'!G1479="Premium","Premium_Sports_and_Fuel_Pump_CCT", "Sports_and_Fuel_Pump_CCT"),
     IF('Reported Performance Table'!G1479="Premium","Premium_Outdoor_CCT","Outdoor_CCT")),
    IF('Reported Performance Table'!G1479="Premium","Premium_CCT","Reported_CCT"))))</f>
        <v/>
      </c>
      <c r="K1479" t="str">
        <f>IF('Reported Performance Table'!E1479="","",IF(J1479="LUNA_CCT",VLOOKUP('Reported Performance Table'!E1479,'Master List'!$B$45:$E$143,4,FALSE),"Reported_BUG"))</f>
        <v/>
      </c>
      <c r="L1479" t="str">
        <f>IF('Reported Performance Table'!E1479="","",IF(AND('Reported Performance Table'!$F1479="Yes",OR('Reported Performance Table'!$E1479='Master List'!$B$45,'Reported Performance Table'!$E1479='Master List'!$B$46,'Reported Performance Table'!$E1479='Master List'!$B$47,'Reported Performance Table'!$E1479='Master List'!$B$49,'Reported Performance Table'!$E1479='Master List'!$B$51,'Reported Performance Table'!$E1479='Master List'!$B$115,'Reported Performance Table'!$E1479='Master List'!$B$118,'Reported Performance Table'!$E1479='Master List'!$B$142)),"LUNA_Dimming","Dimming_Capability_and_Range"))</f>
        <v/>
      </c>
      <c r="M1479" s="100" t="e">
        <f>'Reported Performance Table'!#REF!</f>
        <v>#REF!</v>
      </c>
      <c r="N1479" s="100" t="e">
        <f>'Reported Performance Table'!#REF!</f>
        <v>#REF!</v>
      </c>
      <c r="O1479" s="100" t="e">
        <f>'Reported Performance Table'!#REF!</f>
        <v>#REF!</v>
      </c>
      <c r="P1479" t="str">
        <f t="shared" si="45"/>
        <v>No</v>
      </c>
    </row>
    <row r="1480" spans="1:16" x14ac:dyDescent="0.25">
      <c r="A1480" s="54">
        <v>1487</v>
      </c>
      <c r="B1480" s="55"/>
      <c r="D1480" s="21" t="e">
        <f>VLOOKUP('Reported Performance Table'!D1480,'Master List'!$B$22:$C$41,2,FALSE)</f>
        <v>#N/A</v>
      </c>
      <c r="E1480" t="e">
        <f>VLOOKUP('Reported Performance Table'!E1480,'Master List'!$B$45:$C$143,2,FALSE)</f>
        <v>#N/A</v>
      </c>
      <c r="F1480" t="e">
        <f>VLOOKUP('Reported Performance Table'!D1480,'Master List'!$B$22:$D$42,3,FALSE)</f>
        <v>#N/A</v>
      </c>
      <c r="G1480" s="92" t="e">
        <f>VLOOKUP('Reported Performance Table'!C1480,'Master List'!$B$11:$D$19,3,FALSE)</f>
        <v>#N/A</v>
      </c>
      <c r="H1480" t="e">
        <f t="shared" si="44"/>
        <v>#N/A</v>
      </c>
      <c r="I1480" t="e">
        <f>IF(VLOOKUP('Reported Performance Table'!E1480,'Master List'!$B$45:$D$143,3,FALSE)="","No",VLOOKUP('Reported Performance Table'!E1480,'Master List'!$B$45:$D$143,3,FALSE))</f>
        <v>#N/A</v>
      </c>
      <c r="J1480" s="164" t="str">
        <f>IF('Reported Performance Table'!E1480="","",
  IF('Reported Performance Table'!F1480="Yes",
   IF('Reported Performance Table'!G1480="Premium","Premium_LUNA_CCT","LUNA_CCT"),
   IF('Reported Performance Table'!C1480="Outdoor Luminaires",
    IF(OR('Reported Performance Table'!E1480="Fuel Pump Canopy Luminaires",'Reported Performance Table'!E1480="Sports Lighting"),
     IF('Reported Performance Table'!G1480="Premium","Premium_Sports_and_Fuel_Pump_CCT", "Sports_and_Fuel_Pump_CCT"),
     IF('Reported Performance Table'!G1480="Premium","Premium_Outdoor_CCT","Outdoor_CCT")),
    IF('Reported Performance Table'!G1480="Premium","Premium_CCT","Reported_CCT"))))</f>
        <v/>
      </c>
      <c r="K1480" t="str">
        <f>IF('Reported Performance Table'!E1480="","",IF(J1480="LUNA_CCT",VLOOKUP('Reported Performance Table'!E1480,'Master List'!$B$45:$E$143,4,FALSE),"Reported_BUG"))</f>
        <v/>
      </c>
      <c r="L1480" t="str">
        <f>IF('Reported Performance Table'!E1480="","",IF(AND('Reported Performance Table'!$F1480="Yes",OR('Reported Performance Table'!$E1480='Master List'!$B$45,'Reported Performance Table'!$E1480='Master List'!$B$46,'Reported Performance Table'!$E1480='Master List'!$B$47,'Reported Performance Table'!$E1480='Master List'!$B$49,'Reported Performance Table'!$E1480='Master List'!$B$51,'Reported Performance Table'!$E1480='Master List'!$B$115,'Reported Performance Table'!$E1480='Master List'!$B$118,'Reported Performance Table'!$E1480='Master List'!$B$142)),"LUNA_Dimming","Dimming_Capability_and_Range"))</f>
        <v/>
      </c>
      <c r="M1480" s="100" t="e">
        <f>'Reported Performance Table'!#REF!</f>
        <v>#REF!</v>
      </c>
      <c r="N1480" s="100" t="e">
        <f>'Reported Performance Table'!#REF!</f>
        <v>#REF!</v>
      </c>
      <c r="O1480" s="100" t="e">
        <f>'Reported Performance Table'!#REF!</f>
        <v>#REF!</v>
      </c>
      <c r="P1480" t="str">
        <f t="shared" si="45"/>
        <v>No</v>
      </c>
    </row>
    <row r="1481" spans="1:16" x14ac:dyDescent="0.25">
      <c r="A1481" s="54">
        <v>1488</v>
      </c>
      <c r="B1481" s="55"/>
      <c r="D1481" s="21" t="e">
        <f>VLOOKUP('Reported Performance Table'!D1481,'Master List'!$B$22:$C$41,2,FALSE)</f>
        <v>#N/A</v>
      </c>
      <c r="E1481" t="e">
        <f>VLOOKUP('Reported Performance Table'!E1481,'Master List'!$B$45:$C$143,2,FALSE)</f>
        <v>#N/A</v>
      </c>
      <c r="F1481" t="e">
        <f>VLOOKUP('Reported Performance Table'!D1481,'Master List'!$B$22:$D$42,3,FALSE)</f>
        <v>#N/A</v>
      </c>
      <c r="G1481" s="92" t="e">
        <f>VLOOKUP('Reported Performance Table'!C1481,'Master List'!$B$11:$D$19,3,FALSE)</f>
        <v>#N/A</v>
      </c>
      <c r="H1481" t="e">
        <f t="shared" si="44"/>
        <v>#N/A</v>
      </c>
      <c r="I1481" t="e">
        <f>IF(VLOOKUP('Reported Performance Table'!E1481,'Master List'!$B$45:$D$143,3,FALSE)="","No",VLOOKUP('Reported Performance Table'!E1481,'Master List'!$B$45:$D$143,3,FALSE))</f>
        <v>#N/A</v>
      </c>
      <c r="J1481" s="164" t="str">
        <f>IF('Reported Performance Table'!E1481="","",
  IF('Reported Performance Table'!F1481="Yes",
   IF('Reported Performance Table'!G1481="Premium","Premium_LUNA_CCT","LUNA_CCT"),
   IF('Reported Performance Table'!C1481="Outdoor Luminaires",
    IF(OR('Reported Performance Table'!E1481="Fuel Pump Canopy Luminaires",'Reported Performance Table'!E1481="Sports Lighting"),
     IF('Reported Performance Table'!G1481="Premium","Premium_Sports_and_Fuel_Pump_CCT", "Sports_and_Fuel_Pump_CCT"),
     IF('Reported Performance Table'!G1481="Premium","Premium_Outdoor_CCT","Outdoor_CCT")),
    IF('Reported Performance Table'!G1481="Premium","Premium_CCT","Reported_CCT"))))</f>
        <v/>
      </c>
      <c r="K1481" t="str">
        <f>IF('Reported Performance Table'!E1481="","",IF(J1481="LUNA_CCT",VLOOKUP('Reported Performance Table'!E1481,'Master List'!$B$45:$E$143,4,FALSE),"Reported_BUG"))</f>
        <v/>
      </c>
      <c r="L1481" t="str">
        <f>IF('Reported Performance Table'!E1481="","",IF(AND('Reported Performance Table'!$F1481="Yes",OR('Reported Performance Table'!$E1481='Master List'!$B$45,'Reported Performance Table'!$E1481='Master List'!$B$46,'Reported Performance Table'!$E1481='Master List'!$B$47,'Reported Performance Table'!$E1481='Master List'!$B$49,'Reported Performance Table'!$E1481='Master List'!$B$51,'Reported Performance Table'!$E1481='Master List'!$B$115,'Reported Performance Table'!$E1481='Master List'!$B$118,'Reported Performance Table'!$E1481='Master List'!$B$142)),"LUNA_Dimming","Dimming_Capability_and_Range"))</f>
        <v/>
      </c>
      <c r="M1481" s="100" t="e">
        <f>'Reported Performance Table'!#REF!</f>
        <v>#REF!</v>
      </c>
      <c r="N1481" s="100" t="e">
        <f>'Reported Performance Table'!#REF!</f>
        <v>#REF!</v>
      </c>
      <c r="O1481" s="100" t="e">
        <f>'Reported Performance Table'!#REF!</f>
        <v>#REF!</v>
      </c>
      <c r="P1481" t="str">
        <f t="shared" si="45"/>
        <v>No</v>
      </c>
    </row>
    <row r="1482" spans="1:16" x14ac:dyDescent="0.25">
      <c r="A1482" s="54">
        <v>1489</v>
      </c>
      <c r="B1482" s="55"/>
      <c r="D1482" s="21" t="e">
        <f>VLOOKUP('Reported Performance Table'!D1482,'Master List'!$B$22:$C$41,2,FALSE)</f>
        <v>#N/A</v>
      </c>
      <c r="E1482" t="e">
        <f>VLOOKUP('Reported Performance Table'!E1482,'Master List'!$B$45:$C$143,2,FALSE)</f>
        <v>#N/A</v>
      </c>
      <c r="F1482" t="e">
        <f>VLOOKUP('Reported Performance Table'!D1482,'Master List'!$B$22:$D$42,3,FALSE)</f>
        <v>#N/A</v>
      </c>
      <c r="G1482" s="92" t="e">
        <f>VLOOKUP('Reported Performance Table'!C1482,'Master List'!$B$11:$D$19,3,FALSE)</f>
        <v>#N/A</v>
      </c>
      <c r="H1482" t="e">
        <f t="shared" si="44"/>
        <v>#N/A</v>
      </c>
      <c r="I1482" t="e">
        <f>IF(VLOOKUP('Reported Performance Table'!E1482,'Master List'!$B$45:$D$143,3,FALSE)="","No",VLOOKUP('Reported Performance Table'!E1482,'Master List'!$B$45:$D$143,3,FALSE))</f>
        <v>#N/A</v>
      </c>
      <c r="J1482" s="164" t="str">
        <f>IF('Reported Performance Table'!E1482="","",
  IF('Reported Performance Table'!F1482="Yes",
   IF('Reported Performance Table'!G1482="Premium","Premium_LUNA_CCT","LUNA_CCT"),
   IF('Reported Performance Table'!C1482="Outdoor Luminaires",
    IF(OR('Reported Performance Table'!E1482="Fuel Pump Canopy Luminaires",'Reported Performance Table'!E1482="Sports Lighting"),
     IF('Reported Performance Table'!G1482="Premium","Premium_Sports_and_Fuel_Pump_CCT", "Sports_and_Fuel_Pump_CCT"),
     IF('Reported Performance Table'!G1482="Premium","Premium_Outdoor_CCT","Outdoor_CCT")),
    IF('Reported Performance Table'!G1482="Premium","Premium_CCT","Reported_CCT"))))</f>
        <v/>
      </c>
      <c r="K1482" t="str">
        <f>IF('Reported Performance Table'!E1482="","",IF(J1482="LUNA_CCT",VLOOKUP('Reported Performance Table'!E1482,'Master List'!$B$45:$E$143,4,FALSE),"Reported_BUG"))</f>
        <v/>
      </c>
      <c r="L1482" t="str">
        <f>IF('Reported Performance Table'!E1482="","",IF(AND('Reported Performance Table'!$F1482="Yes",OR('Reported Performance Table'!$E1482='Master List'!$B$45,'Reported Performance Table'!$E1482='Master List'!$B$46,'Reported Performance Table'!$E1482='Master List'!$B$47,'Reported Performance Table'!$E1482='Master List'!$B$49,'Reported Performance Table'!$E1482='Master List'!$B$51,'Reported Performance Table'!$E1482='Master List'!$B$115,'Reported Performance Table'!$E1482='Master List'!$B$118,'Reported Performance Table'!$E1482='Master List'!$B$142)),"LUNA_Dimming","Dimming_Capability_and_Range"))</f>
        <v/>
      </c>
      <c r="M1482" s="100" t="e">
        <f>'Reported Performance Table'!#REF!</f>
        <v>#REF!</v>
      </c>
      <c r="N1482" s="100" t="e">
        <f>'Reported Performance Table'!#REF!</f>
        <v>#REF!</v>
      </c>
      <c r="O1482" s="100" t="e">
        <f>'Reported Performance Table'!#REF!</f>
        <v>#REF!</v>
      </c>
      <c r="P1482" t="str">
        <f t="shared" si="45"/>
        <v>No</v>
      </c>
    </row>
    <row r="1483" spans="1:16" x14ac:dyDescent="0.25">
      <c r="A1483" s="54">
        <v>1490</v>
      </c>
      <c r="B1483" s="55"/>
      <c r="D1483" s="21" t="e">
        <f>VLOOKUP('Reported Performance Table'!D1483,'Master List'!$B$22:$C$41,2,FALSE)</f>
        <v>#N/A</v>
      </c>
      <c r="E1483" t="e">
        <f>VLOOKUP('Reported Performance Table'!E1483,'Master List'!$B$45:$C$143,2,FALSE)</f>
        <v>#N/A</v>
      </c>
      <c r="F1483" t="e">
        <f>VLOOKUP('Reported Performance Table'!D1483,'Master List'!$B$22:$D$42,3,FALSE)</f>
        <v>#N/A</v>
      </c>
      <c r="G1483" s="92" t="e">
        <f>VLOOKUP('Reported Performance Table'!C1483,'Master List'!$B$11:$D$19,3,FALSE)</f>
        <v>#N/A</v>
      </c>
      <c r="H1483" t="e">
        <f t="shared" ref="H1483:H1546" si="46">CONCATENATE(F1483,G1483)</f>
        <v>#N/A</v>
      </c>
      <c r="I1483" t="e">
        <f>IF(VLOOKUP('Reported Performance Table'!E1483,'Master List'!$B$45:$D$143,3,FALSE)="","No",VLOOKUP('Reported Performance Table'!E1483,'Master List'!$B$45:$D$143,3,FALSE))</f>
        <v>#N/A</v>
      </c>
      <c r="J1483" s="164" t="str">
        <f>IF('Reported Performance Table'!E1483="","",
  IF('Reported Performance Table'!F1483="Yes",
   IF('Reported Performance Table'!G1483="Premium","Premium_LUNA_CCT","LUNA_CCT"),
   IF('Reported Performance Table'!C1483="Outdoor Luminaires",
    IF(OR('Reported Performance Table'!E1483="Fuel Pump Canopy Luminaires",'Reported Performance Table'!E1483="Sports Lighting"),
     IF('Reported Performance Table'!G1483="Premium","Premium_Sports_and_Fuel_Pump_CCT", "Sports_and_Fuel_Pump_CCT"),
     IF('Reported Performance Table'!G1483="Premium","Premium_Outdoor_CCT","Outdoor_CCT")),
    IF('Reported Performance Table'!G1483="Premium","Premium_CCT","Reported_CCT"))))</f>
        <v/>
      </c>
      <c r="K1483" t="str">
        <f>IF('Reported Performance Table'!E1483="","",IF(J1483="LUNA_CCT",VLOOKUP('Reported Performance Table'!E1483,'Master List'!$B$45:$E$143,4,FALSE),"Reported_BUG"))</f>
        <v/>
      </c>
      <c r="L1483" t="str">
        <f>IF('Reported Performance Table'!E1483="","",IF(AND('Reported Performance Table'!$F1483="Yes",OR('Reported Performance Table'!$E1483='Master List'!$B$45,'Reported Performance Table'!$E1483='Master List'!$B$46,'Reported Performance Table'!$E1483='Master List'!$B$47,'Reported Performance Table'!$E1483='Master List'!$B$49,'Reported Performance Table'!$E1483='Master List'!$B$51,'Reported Performance Table'!$E1483='Master List'!$B$115,'Reported Performance Table'!$E1483='Master List'!$B$118,'Reported Performance Table'!$E1483='Master List'!$B$142)),"LUNA_Dimming","Dimming_Capability_and_Range"))</f>
        <v/>
      </c>
      <c r="M1483" s="100" t="e">
        <f>'Reported Performance Table'!#REF!</f>
        <v>#REF!</v>
      </c>
      <c r="N1483" s="100" t="e">
        <f>'Reported Performance Table'!#REF!</f>
        <v>#REF!</v>
      </c>
      <c r="O1483" s="100" t="e">
        <f>'Reported Performance Table'!#REF!</f>
        <v>#REF!</v>
      </c>
      <c r="P1483" t="str">
        <f t="shared" si="45"/>
        <v>No</v>
      </c>
    </row>
    <row r="1484" spans="1:16" x14ac:dyDescent="0.25">
      <c r="A1484" s="54">
        <v>1491</v>
      </c>
      <c r="B1484" s="55"/>
      <c r="D1484" s="21" t="e">
        <f>VLOOKUP('Reported Performance Table'!D1484,'Master List'!$B$22:$C$41,2,FALSE)</f>
        <v>#N/A</v>
      </c>
      <c r="E1484" t="e">
        <f>VLOOKUP('Reported Performance Table'!E1484,'Master List'!$B$45:$C$143,2,FALSE)</f>
        <v>#N/A</v>
      </c>
      <c r="F1484" t="e">
        <f>VLOOKUP('Reported Performance Table'!D1484,'Master List'!$B$22:$D$42,3,FALSE)</f>
        <v>#N/A</v>
      </c>
      <c r="G1484" s="92" t="e">
        <f>VLOOKUP('Reported Performance Table'!C1484,'Master List'!$B$11:$D$19,3,FALSE)</f>
        <v>#N/A</v>
      </c>
      <c r="H1484" t="e">
        <f t="shared" si="46"/>
        <v>#N/A</v>
      </c>
      <c r="I1484" t="e">
        <f>IF(VLOOKUP('Reported Performance Table'!E1484,'Master List'!$B$45:$D$143,3,FALSE)="","No",VLOOKUP('Reported Performance Table'!E1484,'Master List'!$B$45:$D$143,3,FALSE))</f>
        <v>#N/A</v>
      </c>
      <c r="J1484" s="164" t="str">
        <f>IF('Reported Performance Table'!E1484="","",
  IF('Reported Performance Table'!F1484="Yes",
   IF('Reported Performance Table'!G1484="Premium","Premium_LUNA_CCT","LUNA_CCT"),
   IF('Reported Performance Table'!C1484="Outdoor Luminaires",
    IF(OR('Reported Performance Table'!E1484="Fuel Pump Canopy Luminaires",'Reported Performance Table'!E1484="Sports Lighting"),
     IF('Reported Performance Table'!G1484="Premium","Premium_Sports_and_Fuel_Pump_CCT", "Sports_and_Fuel_Pump_CCT"),
     IF('Reported Performance Table'!G1484="Premium","Premium_Outdoor_CCT","Outdoor_CCT")),
    IF('Reported Performance Table'!G1484="Premium","Premium_CCT","Reported_CCT"))))</f>
        <v/>
      </c>
      <c r="K1484" t="str">
        <f>IF('Reported Performance Table'!E1484="","",IF(J1484="LUNA_CCT",VLOOKUP('Reported Performance Table'!E1484,'Master List'!$B$45:$E$143,4,FALSE),"Reported_BUG"))</f>
        <v/>
      </c>
      <c r="L1484" t="str">
        <f>IF('Reported Performance Table'!E1484="","",IF(AND('Reported Performance Table'!$F1484="Yes",OR('Reported Performance Table'!$E1484='Master List'!$B$45,'Reported Performance Table'!$E1484='Master List'!$B$46,'Reported Performance Table'!$E1484='Master List'!$B$47,'Reported Performance Table'!$E1484='Master List'!$B$49,'Reported Performance Table'!$E1484='Master List'!$B$51,'Reported Performance Table'!$E1484='Master List'!$B$115,'Reported Performance Table'!$E1484='Master List'!$B$118,'Reported Performance Table'!$E1484='Master List'!$B$142)),"LUNA_Dimming","Dimming_Capability_and_Range"))</f>
        <v/>
      </c>
      <c r="M1484" s="100" t="e">
        <f>'Reported Performance Table'!#REF!</f>
        <v>#REF!</v>
      </c>
      <c r="N1484" s="100" t="e">
        <f>'Reported Performance Table'!#REF!</f>
        <v>#REF!</v>
      </c>
      <c r="O1484" s="100" t="e">
        <f>'Reported Performance Table'!#REF!</f>
        <v>#REF!</v>
      </c>
      <c r="P1484" t="str">
        <f t="shared" ref="P1484:P1547" si="47">IF(COUNTIF(M1484:O1484,"Yes")=3,"Yes","No")</f>
        <v>No</v>
      </c>
    </row>
    <row r="1485" spans="1:16" x14ac:dyDescent="0.25">
      <c r="A1485" s="54">
        <v>1492</v>
      </c>
      <c r="B1485" s="55"/>
      <c r="D1485" s="21" t="e">
        <f>VLOOKUP('Reported Performance Table'!D1485,'Master List'!$B$22:$C$41,2,FALSE)</f>
        <v>#N/A</v>
      </c>
      <c r="E1485" t="e">
        <f>VLOOKUP('Reported Performance Table'!E1485,'Master List'!$B$45:$C$143,2,FALSE)</f>
        <v>#N/A</v>
      </c>
      <c r="F1485" t="e">
        <f>VLOOKUP('Reported Performance Table'!D1485,'Master List'!$B$22:$D$42,3,FALSE)</f>
        <v>#N/A</v>
      </c>
      <c r="G1485" s="92" t="e">
        <f>VLOOKUP('Reported Performance Table'!C1485,'Master List'!$B$11:$D$19,3,FALSE)</f>
        <v>#N/A</v>
      </c>
      <c r="H1485" t="e">
        <f t="shared" si="46"/>
        <v>#N/A</v>
      </c>
      <c r="I1485" t="e">
        <f>IF(VLOOKUP('Reported Performance Table'!E1485,'Master List'!$B$45:$D$143,3,FALSE)="","No",VLOOKUP('Reported Performance Table'!E1485,'Master List'!$B$45:$D$143,3,FALSE))</f>
        <v>#N/A</v>
      </c>
      <c r="J1485" s="164" t="str">
        <f>IF('Reported Performance Table'!E1485="","",
  IF('Reported Performance Table'!F1485="Yes",
   IF('Reported Performance Table'!G1485="Premium","Premium_LUNA_CCT","LUNA_CCT"),
   IF('Reported Performance Table'!C1485="Outdoor Luminaires",
    IF(OR('Reported Performance Table'!E1485="Fuel Pump Canopy Luminaires",'Reported Performance Table'!E1485="Sports Lighting"),
     IF('Reported Performance Table'!G1485="Premium","Premium_Sports_and_Fuel_Pump_CCT", "Sports_and_Fuel_Pump_CCT"),
     IF('Reported Performance Table'!G1485="Premium","Premium_Outdoor_CCT","Outdoor_CCT")),
    IF('Reported Performance Table'!G1485="Premium","Premium_CCT","Reported_CCT"))))</f>
        <v/>
      </c>
      <c r="K1485" t="str">
        <f>IF('Reported Performance Table'!E1485="","",IF(J1485="LUNA_CCT",VLOOKUP('Reported Performance Table'!E1485,'Master List'!$B$45:$E$143,4,FALSE),"Reported_BUG"))</f>
        <v/>
      </c>
      <c r="L1485" t="str">
        <f>IF('Reported Performance Table'!E1485="","",IF(AND('Reported Performance Table'!$F1485="Yes",OR('Reported Performance Table'!$E1485='Master List'!$B$45,'Reported Performance Table'!$E1485='Master List'!$B$46,'Reported Performance Table'!$E1485='Master List'!$B$47,'Reported Performance Table'!$E1485='Master List'!$B$49,'Reported Performance Table'!$E1485='Master List'!$B$51,'Reported Performance Table'!$E1485='Master List'!$B$115,'Reported Performance Table'!$E1485='Master List'!$B$118,'Reported Performance Table'!$E1485='Master List'!$B$142)),"LUNA_Dimming","Dimming_Capability_and_Range"))</f>
        <v/>
      </c>
      <c r="M1485" s="100" t="e">
        <f>'Reported Performance Table'!#REF!</f>
        <v>#REF!</v>
      </c>
      <c r="N1485" s="100" t="e">
        <f>'Reported Performance Table'!#REF!</f>
        <v>#REF!</v>
      </c>
      <c r="O1485" s="100" t="e">
        <f>'Reported Performance Table'!#REF!</f>
        <v>#REF!</v>
      </c>
      <c r="P1485" t="str">
        <f t="shared" si="47"/>
        <v>No</v>
      </c>
    </row>
    <row r="1486" spans="1:16" x14ac:dyDescent="0.25">
      <c r="A1486" s="54">
        <v>1493</v>
      </c>
      <c r="B1486" s="55"/>
      <c r="D1486" s="21" t="e">
        <f>VLOOKUP('Reported Performance Table'!D1486,'Master List'!$B$22:$C$41,2,FALSE)</f>
        <v>#N/A</v>
      </c>
      <c r="E1486" t="e">
        <f>VLOOKUP('Reported Performance Table'!E1486,'Master List'!$B$45:$C$143,2,FALSE)</f>
        <v>#N/A</v>
      </c>
      <c r="F1486" t="e">
        <f>VLOOKUP('Reported Performance Table'!D1486,'Master List'!$B$22:$D$42,3,FALSE)</f>
        <v>#N/A</v>
      </c>
      <c r="G1486" s="92" t="e">
        <f>VLOOKUP('Reported Performance Table'!C1486,'Master List'!$B$11:$D$19,3,FALSE)</f>
        <v>#N/A</v>
      </c>
      <c r="H1486" t="e">
        <f t="shared" si="46"/>
        <v>#N/A</v>
      </c>
      <c r="I1486" t="e">
        <f>IF(VLOOKUP('Reported Performance Table'!E1486,'Master List'!$B$45:$D$143,3,FALSE)="","No",VLOOKUP('Reported Performance Table'!E1486,'Master List'!$B$45:$D$143,3,FALSE))</f>
        <v>#N/A</v>
      </c>
      <c r="J1486" s="164" t="str">
        <f>IF('Reported Performance Table'!E1486="","",
  IF('Reported Performance Table'!F1486="Yes",
   IF('Reported Performance Table'!G1486="Premium","Premium_LUNA_CCT","LUNA_CCT"),
   IF('Reported Performance Table'!C1486="Outdoor Luminaires",
    IF(OR('Reported Performance Table'!E1486="Fuel Pump Canopy Luminaires",'Reported Performance Table'!E1486="Sports Lighting"),
     IF('Reported Performance Table'!G1486="Premium","Premium_Sports_and_Fuel_Pump_CCT", "Sports_and_Fuel_Pump_CCT"),
     IF('Reported Performance Table'!G1486="Premium","Premium_Outdoor_CCT","Outdoor_CCT")),
    IF('Reported Performance Table'!G1486="Premium","Premium_CCT","Reported_CCT"))))</f>
        <v/>
      </c>
      <c r="K1486" t="str">
        <f>IF('Reported Performance Table'!E1486="","",IF(J1486="LUNA_CCT",VLOOKUP('Reported Performance Table'!E1486,'Master List'!$B$45:$E$143,4,FALSE),"Reported_BUG"))</f>
        <v/>
      </c>
      <c r="L1486" t="str">
        <f>IF('Reported Performance Table'!E1486="","",IF(AND('Reported Performance Table'!$F1486="Yes",OR('Reported Performance Table'!$E1486='Master List'!$B$45,'Reported Performance Table'!$E1486='Master List'!$B$46,'Reported Performance Table'!$E1486='Master List'!$B$47,'Reported Performance Table'!$E1486='Master List'!$B$49,'Reported Performance Table'!$E1486='Master List'!$B$51,'Reported Performance Table'!$E1486='Master List'!$B$115,'Reported Performance Table'!$E1486='Master List'!$B$118,'Reported Performance Table'!$E1486='Master List'!$B$142)),"LUNA_Dimming","Dimming_Capability_and_Range"))</f>
        <v/>
      </c>
      <c r="M1486" s="100" t="e">
        <f>'Reported Performance Table'!#REF!</f>
        <v>#REF!</v>
      </c>
      <c r="N1486" s="100" t="e">
        <f>'Reported Performance Table'!#REF!</f>
        <v>#REF!</v>
      </c>
      <c r="O1486" s="100" t="e">
        <f>'Reported Performance Table'!#REF!</f>
        <v>#REF!</v>
      </c>
      <c r="P1486" t="str">
        <f t="shared" si="47"/>
        <v>No</v>
      </c>
    </row>
    <row r="1487" spans="1:16" x14ac:dyDescent="0.25">
      <c r="A1487" s="54">
        <v>1494</v>
      </c>
      <c r="B1487" s="55"/>
      <c r="D1487" s="21" t="e">
        <f>VLOOKUP('Reported Performance Table'!D1487,'Master List'!$B$22:$C$41,2,FALSE)</f>
        <v>#N/A</v>
      </c>
      <c r="E1487" t="e">
        <f>VLOOKUP('Reported Performance Table'!E1487,'Master List'!$B$45:$C$143,2,FALSE)</f>
        <v>#N/A</v>
      </c>
      <c r="F1487" t="e">
        <f>VLOOKUP('Reported Performance Table'!D1487,'Master List'!$B$22:$D$42,3,FALSE)</f>
        <v>#N/A</v>
      </c>
      <c r="G1487" s="92" t="e">
        <f>VLOOKUP('Reported Performance Table'!C1487,'Master List'!$B$11:$D$19,3,FALSE)</f>
        <v>#N/A</v>
      </c>
      <c r="H1487" t="e">
        <f t="shared" si="46"/>
        <v>#N/A</v>
      </c>
      <c r="I1487" t="e">
        <f>IF(VLOOKUP('Reported Performance Table'!E1487,'Master List'!$B$45:$D$143,3,FALSE)="","No",VLOOKUP('Reported Performance Table'!E1487,'Master List'!$B$45:$D$143,3,FALSE))</f>
        <v>#N/A</v>
      </c>
      <c r="J1487" s="164" t="str">
        <f>IF('Reported Performance Table'!E1487="","",
  IF('Reported Performance Table'!F1487="Yes",
   IF('Reported Performance Table'!G1487="Premium","Premium_LUNA_CCT","LUNA_CCT"),
   IF('Reported Performance Table'!C1487="Outdoor Luminaires",
    IF(OR('Reported Performance Table'!E1487="Fuel Pump Canopy Luminaires",'Reported Performance Table'!E1487="Sports Lighting"),
     IF('Reported Performance Table'!G1487="Premium","Premium_Sports_and_Fuel_Pump_CCT", "Sports_and_Fuel_Pump_CCT"),
     IF('Reported Performance Table'!G1487="Premium","Premium_Outdoor_CCT","Outdoor_CCT")),
    IF('Reported Performance Table'!G1487="Premium","Premium_CCT","Reported_CCT"))))</f>
        <v/>
      </c>
      <c r="K1487" t="str">
        <f>IF('Reported Performance Table'!E1487="","",IF(J1487="LUNA_CCT",VLOOKUP('Reported Performance Table'!E1487,'Master List'!$B$45:$E$143,4,FALSE),"Reported_BUG"))</f>
        <v/>
      </c>
      <c r="L1487" t="str">
        <f>IF('Reported Performance Table'!E1487="","",IF(AND('Reported Performance Table'!$F1487="Yes",OR('Reported Performance Table'!$E1487='Master List'!$B$45,'Reported Performance Table'!$E1487='Master List'!$B$46,'Reported Performance Table'!$E1487='Master List'!$B$47,'Reported Performance Table'!$E1487='Master List'!$B$49,'Reported Performance Table'!$E1487='Master List'!$B$51,'Reported Performance Table'!$E1487='Master List'!$B$115,'Reported Performance Table'!$E1487='Master List'!$B$118,'Reported Performance Table'!$E1487='Master List'!$B$142)),"LUNA_Dimming","Dimming_Capability_and_Range"))</f>
        <v/>
      </c>
      <c r="M1487" s="100" t="e">
        <f>'Reported Performance Table'!#REF!</f>
        <v>#REF!</v>
      </c>
      <c r="N1487" s="100" t="e">
        <f>'Reported Performance Table'!#REF!</f>
        <v>#REF!</v>
      </c>
      <c r="O1487" s="100" t="e">
        <f>'Reported Performance Table'!#REF!</f>
        <v>#REF!</v>
      </c>
      <c r="P1487" t="str">
        <f t="shared" si="47"/>
        <v>No</v>
      </c>
    </row>
    <row r="1488" spans="1:16" x14ac:dyDescent="0.25">
      <c r="A1488" s="54">
        <v>1495</v>
      </c>
      <c r="B1488" s="55"/>
      <c r="D1488" s="21" t="e">
        <f>VLOOKUP('Reported Performance Table'!D1488,'Master List'!$B$22:$C$41,2,FALSE)</f>
        <v>#N/A</v>
      </c>
      <c r="E1488" t="e">
        <f>VLOOKUP('Reported Performance Table'!E1488,'Master List'!$B$45:$C$143,2,FALSE)</f>
        <v>#N/A</v>
      </c>
      <c r="F1488" t="e">
        <f>VLOOKUP('Reported Performance Table'!D1488,'Master List'!$B$22:$D$42,3,FALSE)</f>
        <v>#N/A</v>
      </c>
      <c r="G1488" s="92" t="e">
        <f>VLOOKUP('Reported Performance Table'!C1488,'Master List'!$B$11:$D$19,3,FALSE)</f>
        <v>#N/A</v>
      </c>
      <c r="H1488" t="e">
        <f t="shared" si="46"/>
        <v>#N/A</v>
      </c>
      <c r="I1488" t="e">
        <f>IF(VLOOKUP('Reported Performance Table'!E1488,'Master List'!$B$45:$D$143,3,FALSE)="","No",VLOOKUP('Reported Performance Table'!E1488,'Master List'!$B$45:$D$143,3,FALSE))</f>
        <v>#N/A</v>
      </c>
      <c r="J1488" s="164" t="str">
        <f>IF('Reported Performance Table'!E1488="","",
  IF('Reported Performance Table'!F1488="Yes",
   IF('Reported Performance Table'!G1488="Premium","Premium_LUNA_CCT","LUNA_CCT"),
   IF('Reported Performance Table'!C1488="Outdoor Luminaires",
    IF(OR('Reported Performance Table'!E1488="Fuel Pump Canopy Luminaires",'Reported Performance Table'!E1488="Sports Lighting"),
     IF('Reported Performance Table'!G1488="Premium","Premium_Sports_and_Fuel_Pump_CCT", "Sports_and_Fuel_Pump_CCT"),
     IF('Reported Performance Table'!G1488="Premium","Premium_Outdoor_CCT","Outdoor_CCT")),
    IF('Reported Performance Table'!G1488="Premium","Premium_CCT","Reported_CCT"))))</f>
        <v/>
      </c>
      <c r="K1488" t="str">
        <f>IF('Reported Performance Table'!E1488="","",IF(J1488="LUNA_CCT",VLOOKUP('Reported Performance Table'!E1488,'Master List'!$B$45:$E$143,4,FALSE),"Reported_BUG"))</f>
        <v/>
      </c>
      <c r="L1488" t="str">
        <f>IF('Reported Performance Table'!E1488="","",IF(AND('Reported Performance Table'!$F1488="Yes",OR('Reported Performance Table'!$E1488='Master List'!$B$45,'Reported Performance Table'!$E1488='Master List'!$B$46,'Reported Performance Table'!$E1488='Master List'!$B$47,'Reported Performance Table'!$E1488='Master List'!$B$49,'Reported Performance Table'!$E1488='Master List'!$B$51,'Reported Performance Table'!$E1488='Master List'!$B$115,'Reported Performance Table'!$E1488='Master List'!$B$118,'Reported Performance Table'!$E1488='Master List'!$B$142)),"LUNA_Dimming","Dimming_Capability_and_Range"))</f>
        <v/>
      </c>
      <c r="M1488" s="100" t="e">
        <f>'Reported Performance Table'!#REF!</f>
        <v>#REF!</v>
      </c>
      <c r="N1488" s="100" t="e">
        <f>'Reported Performance Table'!#REF!</f>
        <v>#REF!</v>
      </c>
      <c r="O1488" s="100" t="e">
        <f>'Reported Performance Table'!#REF!</f>
        <v>#REF!</v>
      </c>
      <c r="P1488" t="str">
        <f t="shared" si="47"/>
        <v>No</v>
      </c>
    </row>
    <row r="1489" spans="1:16" x14ac:dyDescent="0.25">
      <c r="A1489" s="54">
        <v>1496</v>
      </c>
      <c r="B1489" s="55"/>
      <c r="D1489" s="21" t="e">
        <f>VLOOKUP('Reported Performance Table'!D1489,'Master List'!$B$22:$C$41,2,FALSE)</f>
        <v>#N/A</v>
      </c>
      <c r="E1489" t="e">
        <f>VLOOKUP('Reported Performance Table'!E1489,'Master List'!$B$45:$C$143,2,FALSE)</f>
        <v>#N/A</v>
      </c>
      <c r="F1489" t="e">
        <f>VLOOKUP('Reported Performance Table'!D1489,'Master List'!$B$22:$D$42,3,FALSE)</f>
        <v>#N/A</v>
      </c>
      <c r="G1489" s="92" t="e">
        <f>VLOOKUP('Reported Performance Table'!C1489,'Master List'!$B$11:$D$19,3,FALSE)</f>
        <v>#N/A</v>
      </c>
      <c r="H1489" t="e">
        <f t="shared" si="46"/>
        <v>#N/A</v>
      </c>
      <c r="I1489" t="e">
        <f>IF(VLOOKUP('Reported Performance Table'!E1489,'Master List'!$B$45:$D$143,3,FALSE)="","No",VLOOKUP('Reported Performance Table'!E1489,'Master List'!$B$45:$D$143,3,FALSE))</f>
        <v>#N/A</v>
      </c>
      <c r="J1489" s="164" t="str">
        <f>IF('Reported Performance Table'!E1489="","",
  IF('Reported Performance Table'!F1489="Yes",
   IF('Reported Performance Table'!G1489="Premium","Premium_LUNA_CCT","LUNA_CCT"),
   IF('Reported Performance Table'!C1489="Outdoor Luminaires",
    IF(OR('Reported Performance Table'!E1489="Fuel Pump Canopy Luminaires",'Reported Performance Table'!E1489="Sports Lighting"),
     IF('Reported Performance Table'!G1489="Premium","Premium_Sports_and_Fuel_Pump_CCT", "Sports_and_Fuel_Pump_CCT"),
     IF('Reported Performance Table'!G1489="Premium","Premium_Outdoor_CCT","Outdoor_CCT")),
    IF('Reported Performance Table'!G1489="Premium","Premium_CCT","Reported_CCT"))))</f>
        <v/>
      </c>
      <c r="K1489" t="str">
        <f>IF('Reported Performance Table'!E1489="","",IF(J1489="LUNA_CCT",VLOOKUP('Reported Performance Table'!E1489,'Master List'!$B$45:$E$143,4,FALSE),"Reported_BUG"))</f>
        <v/>
      </c>
      <c r="L1489" t="str">
        <f>IF('Reported Performance Table'!E1489="","",IF(AND('Reported Performance Table'!$F1489="Yes",OR('Reported Performance Table'!$E1489='Master List'!$B$45,'Reported Performance Table'!$E1489='Master List'!$B$46,'Reported Performance Table'!$E1489='Master List'!$B$47,'Reported Performance Table'!$E1489='Master List'!$B$49,'Reported Performance Table'!$E1489='Master List'!$B$51,'Reported Performance Table'!$E1489='Master List'!$B$115,'Reported Performance Table'!$E1489='Master List'!$B$118,'Reported Performance Table'!$E1489='Master List'!$B$142)),"LUNA_Dimming","Dimming_Capability_and_Range"))</f>
        <v/>
      </c>
      <c r="M1489" s="100" t="e">
        <f>'Reported Performance Table'!#REF!</f>
        <v>#REF!</v>
      </c>
      <c r="N1489" s="100" t="e">
        <f>'Reported Performance Table'!#REF!</f>
        <v>#REF!</v>
      </c>
      <c r="O1489" s="100" t="e">
        <f>'Reported Performance Table'!#REF!</f>
        <v>#REF!</v>
      </c>
      <c r="P1489" t="str">
        <f t="shared" si="47"/>
        <v>No</v>
      </c>
    </row>
    <row r="1490" spans="1:16" x14ac:dyDescent="0.25">
      <c r="A1490" s="54">
        <v>1497</v>
      </c>
      <c r="B1490" s="55"/>
      <c r="D1490" s="21" t="e">
        <f>VLOOKUP('Reported Performance Table'!D1490,'Master List'!$B$22:$C$41,2,FALSE)</f>
        <v>#N/A</v>
      </c>
      <c r="E1490" t="e">
        <f>VLOOKUP('Reported Performance Table'!E1490,'Master List'!$B$45:$C$143,2,FALSE)</f>
        <v>#N/A</v>
      </c>
      <c r="F1490" t="e">
        <f>VLOOKUP('Reported Performance Table'!D1490,'Master List'!$B$22:$D$42,3,FALSE)</f>
        <v>#N/A</v>
      </c>
      <c r="G1490" s="92" t="e">
        <f>VLOOKUP('Reported Performance Table'!C1490,'Master List'!$B$11:$D$19,3,FALSE)</f>
        <v>#N/A</v>
      </c>
      <c r="H1490" t="e">
        <f t="shared" si="46"/>
        <v>#N/A</v>
      </c>
      <c r="I1490" t="e">
        <f>IF(VLOOKUP('Reported Performance Table'!E1490,'Master List'!$B$45:$D$143,3,FALSE)="","No",VLOOKUP('Reported Performance Table'!E1490,'Master List'!$B$45:$D$143,3,FALSE))</f>
        <v>#N/A</v>
      </c>
      <c r="J1490" s="164" t="str">
        <f>IF('Reported Performance Table'!E1490="","",
  IF('Reported Performance Table'!F1490="Yes",
   IF('Reported Performance Table'!G1490="Premium","Premium_LUNA_CCT","LUNA_CCT"),
   IF('Reported Performance Table'!C1490="Outdoor Luminaires",
    IF(OR('Reported Performance Table'!E1490="Fuel Pump Canopy Luminaires",'Reported Performance Table'!E1490="Sports Lighting"),
     IF('Reported Performance Table'!G1490="Premium","Premium_Sports_and_Fuel_Pump_CCT", "Sports_and_Fuel_Pump_CCT"),
     IF('Reported Performance Table'!G1490="Premium","Premium_Outdoor_CCT","Outdoor_CCT")),
    IF('Reported Performance Table'!G1490="Premium","Premium_CCT","Reported_CCT"))))</f>
        <v/>
      </c>
      <c r="K1490" t="str">
        <f>IF('Reported Performance Table'!E1490="","",IF(J1490="LUNA_CCT",VLOOKUP('Reported Performance Table'!E1490,'Master List'!$B$45:$E$143,4,FALSE),"Reported_BUG"))</f>
        <v/>
      </c>
      <c r="L1490" t="str">
        <f>IF('Reported Performance Table'!E1490="","",IF(AND('Reported Performance Table'!$F1490="Yes",OR('Reported Performance Table'!$E1490='Master List'!$B$45,'Reported Performance Table'!$E1490='Master List'!$B$46,'Reported Performance Table'!$E1490='Master List'!$B$47,'Reported Performance Table'!$E1490='Master List'!$B$49,'Reported Performance Table'!$E1490='Master List'!$B$51,'Reported Performance Table'!$E1490='Master List'!$B$115,'Reported Performance Table'!$E1490='Master List'!$B$118,'Reported Performance Table'!$E1490='Master List'!$B$142)),"LUNA_Dimming","Dimming_Capability_and_Range"))</f>
        <v/>
      </c>
      <c r="M1490" s="100" t="e">
        <f>'Reported Performance Table'!#REF!</f>
        <v>#REF!</v>
      </c>
      <c r="N1490" s="100" t="e">
        <f>'Reported Performance Table'!#REF!</f>
        <v>#REF!</v>
      </c>
      <c r="O1490" s="100" t="e">
        <f>'Reported Performance Table'!#REF!</f>
        <v>#REF!</v>
      </c>
      <c r="P1490" t="str">
        <f t="shared" si="47"/>
        <v>No</v>
      </c>
    </row>
    <row r="1491" spans="1:16" x14ac:dyDescent="0.25">
      <c r="A1491" s="54">
        <v>1498</v>
      </c>
      <c r="B1491" s="55"/>
      <c r="D1491" s="21" t="e">
        <f>VLOOKUP('Reported Performance Table'!D1491,'Master List'!$B$22:$C$41,2,FALSE)</f>
        <v>#N/A</v>
      </c>
      <c r="E1491" t="e">
        <f>VLOOKUP('Reported Performance Table'!E1491,'Master List'!$B$45:$C$143,2,FALSE)</f>
        <v>#N/A</v>
      </c>
      <c r="F1491" t="e">
        <f>VLOOKUP('Reported Performance Table'!D1491,'Master List'!$B$22:$D$42,3,FALSE)</f>
        <v>#N/A</v>
      </c>
      <c r="G1491" s="92" t="e">
        <f>VLOOKUP('Reported Performance Table'!C1491,'Master List'!$B$11:$D$19,3,FALSE)</f>
        <v>#N/A</v>
      </c>
      <c r="H1491" t="e">
        <f t="shared" si="46"/>
        <v>#N/A</v>
      </c>
      <c r="I1491" t="e">
        <f>IF(VLOOKUP('Reported Performance Table'!E1491,'Master List'!$B$45:$D$143,3,FALSE)="","No",VLOOKUP('Reported Performance Table'!E1491,'Master List'!$B$45:$D$143,3,FALSE))</f>
        <v>#N/A</v>
      </c>
      <c r="J1491" s="164" t="str">
        <f>IF('Reported Performance Table'!E1491="","",
  IF('Reported Performance Table'!F1491="Yes",
   IF('Reported Performance Table'!G1491="Premium","Premium_LUNA_CCT","LUNA_CCT"),
   IF('Reported Performance Table'!C1491="Outdoor Luminaires",
    IF(OR('Reported Performance Table'!E1491="Fuel Pump Canopy Luminaires",'Reported Performance Table'!E1491="Sports Lighting"),
     IF('Reported Performance Table'!G1491="Premium","Premium_Sports_and_Fuel_Pump_CCT", "Sports_and_Fuel_Pump_CCT"),
     IF('Reported Performance Table'!G1491="Premium","Premium_Outdoor_CCT","Outdoor_CCT")),
    IF('Reported Performance Table'!G1491="Premium","Premium_CCT","Reported_CCT"))))</f>
        <v/>
      </c>
      <c r="K1491" t="str">
        <f>IF('Reported Performance Table'!E1491="","",IF(J1491="LUNA_CCT",VLOOKUP('Reported Performance Table'!E1491,'Master List'!$B$45:$E$143,4,FALSE),"Reported_BUG"))</f>
        <v/>
      </c>
      <c r="L1491" t="str">
        <f>IF('Reported Performance Table'!E1491="","",IF(AND('Reported Performance Table'!$F1491="Yes",OR('Reported Performance Table'!$E1491='Master List'!$B$45,'Reported Performance Table'!$E1491='Master List'!$B$46,'Reported Performance Table'!$E1491='Master List'!$B$47,'Reported Performance Table'!$E1491='Master List'!$B$49,'Reported Performance Table'!$E1491='Master List'!$B$51,'Reported Performance Table'!$E1491='Master List'!$B$115,'Reported Performance Table'!$E1491='Master List'!$B$118,'Reported Performance Table'!$E1491='Master List'!$B$142)),"LUNA_Dimming","Dimming_Capability_and_Range"))</f>
        <v/>
      </c>
      <c r="M1491" s="100" t="e">
        <f>'Reported Performance Table'!#REF!</f>
        <v>#REF!</v>
      </c>
      <c r="N1491" s="100" t="e">
        <f>'Reported Performance Table'!#REF!</f>
        <v>#REF!</v>
      </c>
      <c r="O1491" s="100" t="e">
        <f>'Reported Performance Table'!#REF!</f>
        <v>#REF!</v>
      </c>
      <c r="P1491" t="str">
        <f t="shared" si="47"/>
        <v>No</v>
      </c>
    </row>
    <row r="1492" spans="1:16" x14ac:dyDescent="0.25">
      <c r="A1492" s="54">
        <v>1499</v>
      </c>
      <c r="B1492" s="55"/>
      <c r="D1492" s="21" t="e">
        <f>VLOOKUP('Reported Performance Table'!D1492,'Master List'!$B$22:$C$41,2,FALSE)</f>
        <v>#N/A</v>
      </c>
      <c r="E1492" t="e">
        <f>VLOOKUP('Reported Performance Table'!E1492,'Master List'!$B$45:$C$143,2,FALSE)</f>
        <v>#N/A</v>
      </c>
      <c r="F1492" t="e">
        <f>VLOOKUP('Reported Performance Table'!D1492,'Master List'!$B$22:$D$42,3,FALSE)</f>
        <v>#N/A</v>
      </c>
      <c r="G1492" s="92" t="e">
        <f>VLOOKUP('Reported Performance Table'!C1492,'Master List'!$B$11:$D$19,3,FALSE)</f>
        <v>#N/A</v>
      </c>
      <c r="H1492" t="e">
        <f t="shared" si="46"/>
        <v>#N/A</v>
      </c>
      <c r="I1492" t="e">
        <f>IF(VLOOKUP('Reported Performance Table'!E1492,'Master List'!$B$45:$D$143,3,FALSE)="","No",VLOOKUP('Reported Performance Table'!E1492,'Master List'!$B$45:$D$143,3,FALSE))</f>
        <v>#N/A</v>
      </c>
      <c r="J1492" s="164" t="str">
        <f>IF('Reported Performance Table'!E1492="","",
  IF('Reported Performance Table'!F1492="Yes",
   IF('Reported Performance Table'!G1492="Premium","Premium_LUNA_CCT","LUNA_CCT"),
   IF('Reported Performance Table'!C1492="Outdoor Luminaires",
    IF(OR('Reported Performance Table'!E1492="Fuel Pump Canopy Luminaires",'Reported Performance Table'!E1492="Sports Lighting"),
     IF('Reported Performance Table'!G1492="Premium","Premium_Sports_and_Fuel_Pump_CCT", "Sports_and_Fuel_Pump_CCT"),
     IF('Reported Performance Table'!G1492="Premium","Premium_Outdoor_CCT","Outdoor_CCT")),
    IF('Reported Performance Table'!G1492="Premium","Premium_CCT","Reported_CCT"))))</f>
        <v/>
      </c>
      <c r="K1492" t="str">
        <f>IF('Reported Performance Table'!E1492="","",IF(J1492="LUNA_CCT",VLOOKUP('Reported Performance Table'!E1492,'Master List'!$B$45:$E$143,4,FALSE),"Reported_BUG"))</f>
        <v/>
      </c>
      <c r="L1492" t="str">
        <f>IF('Reported Performance Table'!E1492="","",IF(AND('Reported Performance Table'!$F1492="Yes",OR('Reported Performance Table'!$E1492='Master List'!$B$45,'Reported Performance Table'!$E1492='Master List'!$B$46,'Reported Performance Table'!$E1492='Master List'!$B$47,'Reported Performance Table'!$E1492='Master List'!$B$49,'Reported Performance Table'!$E1492='Master List'!$B$51,'Reported Performance Table'!$E1492='Master List'!$B$115,'Reported Performance Table'!$E1492='Master List'!$B$118,'Reported Performance Table'!$E1492='Master List'!$B$142)),"LUNA_Dimming","Dimming_Capability_and_Range"))</f>
        <v/>
      </c>
      <c r="M1492" s="100" t="e">
        <f>'Reported Performance Table'!#REF!</f>
        <v>#REF!</v>
      </c>
      <c r="N1492" s="100" t="e">
        <f>'Reported Performance Table'!#REF!</f>
        <v>#REF!</v>
      </c>
      <c r="O1492" s="100" t="e">
        <f>'Reported Performance Table'!#REF!</f>
        <v>#REF!</v>
      </c>
      <c r="P1492" t="str">
        <f t="shared" si="47"/>
        <v>No</v>
      </c>
    </row>
    <row r="1493" spans="1:16" x14ac:dyDescent="0.25">
      <c r="A1493" s="54">
        <v>1500</v>
      </c>
      <c r="B1493" s="55"/>
      <c r="D1493" s="21" t="e">
        <f>VLOOKUP('Reported Performance Table'!D1493,'Master List'!$B$22:$C$41,2,FALSE)</f>
        <v>#N/A</v>
      </c>
      <c r="E1493" t="e">
        <f>VLOOKUP('Reported Performance Table'!E1493,'Master List'!$B$45:$C$143,2,FALSE)</f>
        <v>#N/A</v>
      </c>
      <c r="F1493" t="e">
        <f>VLOOKUP('Reported Performance Table'!D1493,'Master List'!$B$22:$D$42,3,FALSE)</f>
        <v>#N/A</v>
      </c>
      <c r="G1493" s="92" t="e">
        <f>VLOOKUP('Reported Performance Table'!C1493,'Master List'!$B$11:$D$19,3,FALSE)</f>
        <v>#N/A</v>
      </c>
      <c r="H1493" t="e">
        <f t="shared" si="46"/>
        <v>#N/A</v>
      </c>
      <c r="I1493" t="e">
        <f>IF(VLOOKUP('Reported Performance Table'!E1493,'Master List'!$B$45:$D$143,3,FALSE)="","No",VLOOKUP('Reported Performance Table'!E1493,'Master List'!$B$45:$D$143,3,FALSE))</f>
        <v>#N/A</v>
      </c>
      <c r="J1493" s="164" t="str">
        <f>IF('Reported Performance Table'!E1493="","",
  IF('Reported Performance Table'!F1493="Yes",
   IF('Reported Performance Table'!G1493="Premium","Premium_LUNA_CCT","LUNA_CCT"),
   IF('Reported Performance Table'!C1493="Outdoor Luminaires",
    IF(OR('Reported Performance Table'!E1493="Fuel Pump Canopy Luminaires",'Reported Performance Table'!E1493="Sports Lighting"),
     IF('Reported Performance Table'!G1493="Premium","Premium_Sports_and_Fuel_Pump_CCT", "Sports_and_Fuel_Pump_CCT"),
     IF('Reported Performance Table'!G1493="Premium","Premium_Outdoor_CCT","Outdoor_CCT")),
    IF('Reported Performance Table'!G1493="Premium","Premium_CCT","Reported_CCT"))))</f>
        <v/>
      </c>
      <c r="K1493" t="str">
        <f>IF('Reported Performance Table'!E1493="","",IF(J1493="LUNA_CCT",VLOOKUP('Reported Performance Table'!E1493,'Master List'!$B$45:$E$143,4,FALSE),"Reported_BUG"))</f>
        <v/>
      </c>
      <c r="L1493" t="str">
        <f>IF('Reported Performance Table'!E1493="","",IF(AND('Reported Performance Table'!$F1493="Yes",OR('Reported Performance Table'!$E1493='Master List'!$B$45,'Reported Performance Table'!$E1493='Master List'!$B$46,'Reported Performance Table'!$E1493='Master List'!$B$47,'Reported Performance Table'!$E1493='Master List'!$B$49,'Reported Performance Table'!$E1493='Master List'!$B$51,'Reported Performance Table'!$E1493='Master List'!$B$115,'Reported Performance Table'!$E1493='Master List'!$B$118,'Reported Performance Table'!$E1493='Master List'!$B$142)),"LUNA_Dimming","Dimming_Capability_and_Range"))</f>
        <v/>
      </c>
      <c r="M1493" s="100" t="e">
        <f>'Reported Performance Table'!#REF!</f>
        <v>#REF!</v>
      </c>
      <c r="N1493" s="100" t="e">
        <f>'Reported Performance Table'!#REF!</f>
        <v>#REF!</v>
      </c>
      <c r="O1493" s="100" t="e">
        <f>'Reported Performance Table'!#REF!</f>
        <v>#REF!</v>
      </c>
      <c r="P1493" t="str">
        <f t="shared" si="47"/>
        <v>No</v>
      </c>
    </row>
    <row r="1494" spans="1:16" x14ac:dyDescent="0.25">
      <c r="A1494" s="54">
        <v>1501</v>
      </c>
      <c r="B1494" s="55"/>
      <c r="D1494" s="21" t="e">
        <f>VLOOKUP('Reported Performance Table'!D1494,'Master List'!$B$22:$C$41,2,FALSE)</f>
        <v>#N/A</v>
      </c>
      <c r="E1494" t="e">
        <f>VLOOKUP('Reported Performance Table'!E1494,'Master List'!$B$45:$C$143,2,FALSE)</f>
        <v>#N/A</v>
      </c>
      <c r="F1494" t="e">
        <f>VLOOKUP('Reported Performance Table'!D1494,'Master List'!$B$22:$D$42,3,FALSE)</f>
        <v>#N/A</v>
      </c>
      <c r="G1494" s="92" t="e">
        <f>VLOOKUP('Reported Performance Table'!C1494,'Master List'!$B$11:$D$19,3,FALSE)</f>
        <v>#N/A</v>
      </c>
      <c r="H1494" t="e">
        <f t="shared" si="46"/>
        <v>#N/A</v>
      </c>
      <c r="I1494" t="e">
        <f>IF(VLOOKUP('Reported Performance Table'!E1494,'Master List'!$B$45:$D$143,3,FALSE)="","No",VLOOKUP('Reported Performance Table'!E1494,'Master List'!$B$45:$D$143,3,FALSE))</f>
        <v>#N/A</v>
      </c>
      <c r="J1494" s="164" t="str">
        <f>IF('Reported Performance Table'!E1494="","",
  IF('Reported Performance Table'!F1494="Yes",
   IF('Reported Performance Table'!G1494="Premium","Premium_LUNA_CCT","LUNA_CCT"),
   IF('Reported Performance Table'!C1494="Outdoor Luminaires",
    IF(OR('Reported Performance Table'!E1494="Fuel Pump Canopy Luminaires",'Reported Performance Table'!E1494="Sports Lighting"),
     IF('Reported Performance Table'!G1494="Premium","Premium_Sports_and_Fuel_Pump_CCT", "Sports_and_Fuel_Pump_CCT"),
     IF('Reported Performance Table'!G1494="Premium","Premium_Outdoor_CCT","Outdoor_CCT")),
    IF('Reported Performance Table'!G1494="Premium","Premium_CCT","Reported_CCT"))))</f>
        <v/>
      </c>
      <c r="K1494" t="str">
        <f>IF('Reported Performance Table'!E1494="","",IF(J1494="LUNA_CCT",VLOOKUP('Reported Performance Table'!E1494,'Master List'!$B$45:$E$143,4,FALSE),"Reported_BUG"))</f>
        <v/>
      </c>
      <c r="L1494" t="str">
        <f>IF('Reported Performance Table'!E1494="","",IF(AND('Reported Performance Table'!$F1494="Yes",OR('Reported Performance Table'!$E1494='Master List'!$B$45,'Reported Performance Table'!$E1494='Master List'!$B$46,'Reported Performance Table'!$E1494='Master List'!$B$47,'Reported Performance Table'!$E1494='Master List'!$B$49,'Reported Performance Table'!$E1494='Master List'!$B$51,'Reported Performance Table'!$E1494='Master List'!$B$115,'Reported Performance Table'!$E1494='Master List'!$B$118,'Reported Performance Table'!$E1494='Master List'!$B$142)),"LUNA_Dimming","Dimming_Capability_and_Range"))</f>
        <v/>
      </c>
      <c r="M1494" s="100" t="e">
        <f>'Reported Performance Table'!#REF!</f>
        <v>#REF!</v>
      </c>
      <c r="N1494" s="100" t="e">
        <f>'Reported Performance Table'!#REF!</f>
        <v>#REF!</v>
      </c>
      <c r="O1494" s="100" t="e">
        <f>'Reported Performance Table'!#REF!</f>
        <v>#REF!</v>
      </c>
      <c r="P1494" t="str">
        <f t="shared" si="47"/>
        <v>No</v>
      </c>
    </row>
    <row r="1495" spans="1:16" x14ac:dyDescent="0.25">
      <c r="A1495" s="54">
        <v>1502</v>
      </c>
      <c r="B1495" s="55"/>
      <c r="D1495" s="21" t="e">
        <f>VLOOKUP('Reported Performance Table'!D1495,'Master List'!$B$22:$C$41,2,FALSE)</f>
        <v>#N/A</v>
      </c>
      <c r="E1495" t="e">
        <f>VLOOKUP('Reported Performance Table'!E1495,'Master List'!$B$45:$C$143,2,FALSE)</f>
        <v>#N/A</v>
      </c>
      <c r="F1495" t="e">
        <f>VLOOKUP('Reported Performance Table'!D1495,'Master List'!$B$22:$D$42,3,FALSE)</f>
        <v>#N/A</v>
      </c>
      <c r="G1495" s="92" t="e">
        <f>VLOOKUP('Reported Performance Table'!C1495,'Master List'!$B$11:$D$19,3,FALSE)</f>
        <v>#N/A</v>
      </c>
      <c r="H1495" t="e">
        <f t="shared" si="46"/>
        <v>#N/A</v>
      </c>
      <c r="I1495" t="e">
        <f>IF(VLOOKUP('Reported Performance Table'!E1495,'Master List'!$B$45:$D$143,3,FALSE)="","No",VLOOKUP('Reported Performance Table'!E1495,'Master List'!$B$45:$D$143,3,FALSE))</f>
        <v>#N/A</v>
      </c>
      <c r="J1495" s="164" t="str">
        <f>IF('Reported Performance Table'!E1495="","",
  IF('Reported Performance Table'!F1495="Yes",
   IF('Reported Performance Table'!G1495="Premium","Premium_LUNA_CCT","LUNA_CCT"),
   IF('Reported Performance Table'!C1495="Outdoor Luminaires",
    IF(OR('Reported Performance Table'!E1495="Fuel Pump Canopy Luminaires",'Reported Performance Table'!E1495="Sports Lighting"),
     IF('Reported Performance Table'!G1495="Premium","Premium_Sports_and_Fuel_Pump_CCT", "Sports_and_Fuel_Pump_CCT"),
     IF('Reported Performance Table'!G1495="Premium","Premium_Outdoor_CCT","Outdoor_CCT")),
    IF('Reported Performance Table'!G1495="Premium","Premium_CCT","Reported_CCT"))))</f>
        <v/>
      </c>
      <c r="K1495" t="str">
        <f>IF('Reported Performance Table'!E1495="","",IF(J1495="LUNA_CCT",VLOOKUP('Reported Performance Table'!E1495,'Master List'!$B$45:$E$143,4,FALSE),"Reported_BUG"))</f>
        <v/>
      </c>
      <c r="L1495" t="str">
        <f>IF('Reported Performance Table'!E1495="","",IF(AND('Reported Performance Table'!$F1495="Yes",OR('Reported Performance Table'!$E1495='Master List'!$B$45,'Reported Performance Table'!$E1495='Master List'!$B$46,'Reported Performance Table'!$E1495='Master List'!$B$47,'Reported Performance Table'!$E1495='Master List'!$B$49,'Reported Performance Table'!$E1495='Master List'!$B$51,'Reported Performance Table'!$E1495='Master List'!$B$115,'Reported Performance Table'!$E1495='Master List'!$B$118,'Reported Performance Table'!$E1495='Master List'!$B$142)),"LUNA_Dimming","Dimming_Capability_and_Range"))</f>
        <v/>
      </c>
      <c r="M1495" s="100" t="e">
        <f>'Reported Performance Table'!#REF!</f>
        <v>#REF!</v>
      </c>
      <c r="N1495" s="100" t="e">
        <f>'Reported Performance Table'!#REF!</f>
        <v>#REF!</v>
      </c>
      <c r="O1495" s="100" t="e">
        <f>'Reported Performance Table'!#REF!</f>
        <v>#REF!</v>
      </c>
      <c r="P1495" t="str">
        <f t="shared" si="47"/>
        <v>No</v>
      </c>
    </row>
    <row r="1496" spans="1:16" x14ac:dyDescent="0.25">
      <c r="A1496" s="54">
        <v>1503</v>
      </c>
      <c r="B1496" s="55"/>
      <c r="D1496" s="21" t="e">
        <f>VLOOKUP('Reported Performance Table'!D1496,'Master List'!$B$22:$C$41,2,FALSE)</f>
        <v>#N/A</v>
      </c>
      <c r="E1496" t="e">
        <f>VLOOKUP('Reported Performance Table'!E1496,'Master List'!$B$45:$C$143,2,FALSE)</f>
        <v>#N/A</v>
      </c>
      <c r="F1496" t="e">
        <f>VLOOKUP('Reported Performance Table'!D1496,'Master List'!$B$22:$D$42,3,FALSE)</f>
        <v>#N/A</v>
      </c>
      <c r="G1496" s="92" t="e">
        <f>VLOOKUP('Reported Performance Table'!C1496,'Master List'!$B$11:$D$19,3,FALSE)</f>
        <v>#N/A</v>
      </c>
      <c r="H1496" t="e">
        <f t="shared" si="46"/>
        <v>#N/A</v>
      </c>
      <c r="I1496" t="e">
        <f>IF(VLOOKUP('Reported Performance Table'!E1496,'Master List'!$B$45:$D$143,3,FALSE)="","No",VLOOKUP('Reported Performance Table'!E1496,'Master List'!$B$45:$D$143,3,FALSE))</f>
        <v>#N/A</v>
      </c>
      <c r="J1496" s="164" t="str">
        <f>IF('Reported Performance Table'!E1496="","",
  IF('Reported Performance Table'!F1496="Yes",
   IF('Reported Performance Table'!G1496="Premium","Premium_LUNA_CCT","LUNA_CCT"),
   IF('Reported Performance Table'!C1496="Outdoor Luminaires",
    IF(OR('Reported Performance Table'!E1496="Fuel Pump Canopy Luminaires",'Reported Performance Table'!E1496="Sports Lighting"),
     IF('Reported Performance Table'!G1496="Premium","Premium_Sports_and_Fuel_Pump_CCT", "Sports_and_Fuel_Pump_CCT"),
     IF('Reported Performance Table'!G1496="Premium","Premium_Outdoor_CCT","Outdoor_CCT")),
    IF('Reported Performance Table'!G1496="Premium","Premium_CCT","Reported_CCT"))))</f>
        <v/>
      </c>
      <c r="K1496" t="str">
        <f>IF('Reported Performance Table'!E1496="","",IF(J1496="LUNA_CCT",VLOOKUP('Reported Performance Table'!E1496,'Master List'!$B$45:$E$143,4,FALSE),"Reported_BUG"))</f>
        <v/>
      </c>
      <c r="L1496" t="str">
        <f>IF('Reported Performance Table'!E1496="","",IF(AND('Reported Performance Table'!$F1496="Yes",OR('Reported Performance Table'!$E1496='Master List'!$B$45,'Reported Performance Table'!$E1496='Master List'!$B$46,'Reported Performance Table'!$E1496='Master List'!$B$47,'Reported Performance Table'!$E1496='Master List'!$B$49,'Reported Performance Table'!$E1496='Master List'!$B$51,'Reported Performance Table'!$E1496='Master List'!$B$115,'Reported Performance Table'!$E1496='Master List'!$B$118,'Reported Performance Table'!$E1496='Master List'!$B$142)),"LUNA_Dimming","Dimming_Capability_and_Range"))</f>
        <v/>
      </c>
      <c r="M1496" s="100" t="e">
        <f>'Reported Performance Table'!#REF!</f>
        <v>#REF!</v>
      </c>
      <c r="N1496" s="100" t="e">
        <f>'Reported Performance Table'!#REF!</f>
        <v>#REF!</v>
      </c>
      <c r="O1496" s="100" t="e">
        <f>'Reported Performance Table'!#REF!</f>
        <v>#REF!</v>
      </c>
      <c r="P1496" t="str">
        <f t="shared" si="47"/>
        <v>No</v>
      </c>
    </row>
    <row r="1497" spans="1:16" x14ac:dyDescent="0.25">
      <c r="A1497" s="54">
        <v>1504</v>
      </c>
      <c r="B1497" s="55"/>
      <c r="D1497" s="21" t="e">
        <f>VLOOKUP('Reported Performance Table'!D1497,'Master List'!$B$22:$C$41,2,FALSE)</f>
        <v>#N/A</v>
      </c>
      <c r="E1497" t="e">
        <f>VLOOKUP('Reported Performance Table'!E1497,'Master List'!$B$45:$C$143,2,FALSE)</f>
        <v>#N/A</v>
      </c>
      <c r="F1497" t="e">
        <f>VLOOKUP('Reported Performance Table'!D1497,'Master List'!$B$22:$D$42,3,FALSE)</f>
        <v>#N/A</v>
      </c>
      <c r="G1497" s="92" t="e">
        <f>VLOOKUP('Reported Performance Table'!C1497,'Master List'!$B$11:$D$19,3,FALSE)</f>
        <v>#N/A</v>
      </c>
      <c r="H1497" t="e">
        <f t="shared" si="46"/>
        <v>#N/A</v>
      </c>
      <c r="I1497" t="e">
        <f>IF(VLOOKUP('Reported Performance Table'!E1497,'Master List'!$B$45:$D$143,3,FALSE)="","No",VLOOKUP('Reported Performance Table'!E1497,'Master List'!$B$45:$D$143,3,FALSE))</f>
        <v>#N/A</v>
      </c>
      <c r="J1497" s="164" t="str">
        <f>IF('Reported Performance Table'!E1497="","",
  IF('Reported Performance Table'!F1497="Yes",
   IF('Reported Performance Table'!G1497="Premium","Premium_LUNA_CCT","LUNA_CCT"),
   IF('Reported Performance Table'!C1497="Outdoor Luminaires",
    IF(OR('Reported Performance Table'!E1497="Fuel Pump Canopy Luminaires",'Reported Performance Table'!E1497="Sports Lighting"),
     IF('Reported Performance Table'!G1497="Premium","Premium_Sports_and_Fuel_Pump_CCT", "Sports_and_Fuel_Pump_CCT"),
     IF('Reported Performance Table'!G1497="Premium","Premium_Outdoor_CCT","Outdoor_CCT")),
    IF('Reported Performance Table'!G1497="Premium","Premium_CCT","Reported_CCT"))))</f>
        <v/>
      </c>
      <c r="K1497" t="str">
        <f>IF('Reported Performance Table'!E1497="","",IF(J1497="LUNA_CCT",VLOOKUP('Reported Performance Table'!E1497,'Master List'!$B$45:$E$143,4,FALSE),"Reported_BUG"))</f>
        <v/>
      </c>
      <c r="L1497" t="str">
        <f>IF('Reported Performance Table'!E1497="","",IF(AND('Reported Performance Table'!$F1497="Yes",OR('Reported Performance Table'!$E1497='Master List'!$B$45,'Reported Performance Table'!$E1497='Master List'!$B$46,'Reported Performance Table'!$E1497='Master List'!$B$47,'Reported Performance Table'!$E1497='Master List'!$B$49,'Reported Performance Table'!$E1497='Master List'!$B$51,'Reported Performance Table'!$E1497='Master List'!$B$115,'Reported Performance Table'!$E1497='Master List'!$B$118,'Reported Performance Table'!$E1497='Master List'!$B$142)),"LUNA_Dimming","Dimming_Capability_and_Range"))</f>
        <v/>
      </c>
      <c r="M1497" s="100" t="e">
        <f>'Reported Performance Table'!#REF!</f>
        <v>#REF!</v>
      </c>
      <c r="N1497" s="100" t="e">
        <f>'Reported Performance Table'!#REF!</f>
        <v>#REF!</v>
      </c>
      <c r="O1497" s="100" t="e">
        <f>'Reported Performance Table'!#REF!</f>
        <v>#REF!</v>
      </c>
      <c r="P1497" t="str">
        <f t="shared" si="47"/>
        <v>No</v>
      </c>
    </row>
    <row r="1498" spans="1:16" x14ac:dyDescent="0.25">
      <c r="A1498" s="54">
        <v>1505</v>
      </c>
      <c r="B1498" s="55"/>
      <c r="D1498" s="21" t="e">
        <f>VLOOKUP('Reported Performance Table'!D1498,'Master List'!$B$22:$C$41,2,FALSE)</f>
        <v>#N/A</v>
      </c>
      <c r="E1498" t="e">
        <f>VLOOKUP('Reported Performance Table'!E1498,'Master List'!$B$45:$C$143,2,FALSE)</f>
        <v>#N/A</v>
      </c>
      <c r="F1498" t="e">
        <f>VLOOKUP('Reported Performance Table'!D1498,'Master List'!$B$22:$D$42,3,FALSE)</f>
        <v>#N/A</v>
      </c>
      <c r="G1498" s="92" t="e">
        <f>VLOOKUP('Reported Performance Table'!C1498,'Master List'!$B$11:$D$19,3,FALSE)</f>
        <v>#N/A</v>
      </c>
      <c r="H1498" t="e">
        <f t="shared" si="46"/>
        <v>#N/A</v>
      </c>
      <c r="I1498" t="e">
        <f>IF(VLOOKUP('Reported Performance Table'!E1498,'Master List'!$B$45:$D$143,3,FALSE)="","No",VLOOKUP('Reported Performance Table'!E1498,'Master List'!$B$45:$D$143,3,FALSE))</f>
        <v>#N/A</v>
      </c>
      <c r="J1498" s="164" t="str">
        <f>IF('Reported Performance Table'!E1498="","",
  IF('Reported Performance Table'!F1498="Yes",
   IF('Reported Performance Table'!G1498="Premium","Premium_LUNA_CCT","LUNA_CCT"),
   IF('Reported Performance Table'!C1498="Outdoor Luminaires",
    IF(OR('Reported Performance Table'!E1498="Fuel Pump Canopy Luminaires",'Reported Performance Table'!E1498="Sports Lighting"),
     IF('Reported Performance Table'!G1498="Premium","Premium_Sports_and_Fuel_Pump_CCT", "Sports_and_Fuel_Pump_CCT"),
     IF('Reported Performance Table'!G1498="Premium","Premium_Outdoor_CCT","Outdoor_CCT")),
    IF('Reported Performance Table'!G1498="Premium","Premium_CCT","Reported_CCT"))))</f>
        <v/>
      </c>
      <c r="K1498" t="str">
        <f>IF('Reported Performance Table'!E1498="","",IF(J1498="LUNA_CCT",VLOOKUP('Reported Performance Table'!E1498,'Master List'!$B$45:$E$143,4,FALSE),"Reported_BUG"))</f>
        <v/>
      </c>
      <c r="L1498" t="str">
        <f>IF('Reported Performance Table'!E1498="","",IF(AND('Reported Performance Table'!$F1498="Yes",OR('Reported Performance Table'!$E1498='Master List'!$B$45,'Reported Performance Table'!$E1498='Master List'!$B$46,'Reported Performance Table'!$E1498='Master List'!$B$47,'Reported Performance Table'!$E1498='Master List'!$B$49,'Reported Performance Table'!$E1498='Master List'!$B$51,'Reported Performance Table'!$E1498='Master List'!$B$115,'Reported Performance Table'!$E1498='Master List'!$B$118,'Reported Performance Table'!$E1498='Master List'!$B$142)),"LUNA_Dimming","Dimming_Capability_and_Range"))</f>
        <v/>
      </c>
      <c r="M1498" s="100" t="e">
        <f>'Reported Performance Table'!#REF!</f>
        <v>#REF!</v>
      </c>
      <c r="N1498" s="100" t="e">
        <f>'Reported Performance Table'!#REF!</f>
        <v>#REF!</v>
      </c>
      <c r="O1498" s="100" t="e">
        <f>'Reported Performance Table'!#REF!</f>
        <v>#REF!</v>
      </c>
      <c r="P1498" t="str">
        <f t="shared" si="47"/>
        <v>No</v>
      </c>
    </row>
    <row r="1499" spans="1:16" x14ac:dyDescent="0.25">
      <c r="A1499" s="54">
        <v>1506</v>
      </c>
      <c r="B1499" s="55"/>
      <c r="D1499" s="21" t="e">
        <f>VLOOKUP('Reported Performance Table'!D1499,'Master List'!$B$22:$C$41,2,FALSE)</f>
        <v>#N/A</v>
      </c>
      <c r="E1499" t="e">
        <f>VLOOKUP('Reported Performance Table'!E1499,'Master List'!$B$45:$C$143,2,FALSE)</f>
        <v>#N/A</v>
      </c>
      <c r="F1499" t="e">
        <f>VLOOKUP('Reported Performance Table'!D1499,'Master List'!$B$22:$D$42,3,FALSE)</f>
        <v>#N/A</v>
      </c>
      <c r="G1499" s="92" t="e">
        <f>VLOOKUP('Reported Performance Table'!C1499,'Master List'!$B$11:$D$19,3,FALSE)</f>
        <v>#N/A</v>
      </c>
      <c r="H1499" t="e">
        <f t="shared" si="46"/>
        <v>#N/A</v>
      </c>
      <c r="I1499" t="e">
        <f>IF(VLOOKUP('Reported Performance Table'!E1499,'Master List'!$B$45:$D$143,3,FALSE)="","No",VLOOKUP('Reported Performance Table'!E1499,'Master List'!$B$45:$D$143,3,FALSE))</f>
        <v>#N/A</v>
      </c>
      <c r="J1499" s="164" t="str">
        <f>IF('Reported Performance Table'!E1499="","",
  IF('Reported Performance Table'!F1499="Yes",
   IF('Reported Performance Table'!G1499="Premium","Premium_LUNA_CCT","LUNA_CCT"),
   IF('Reported Performance Table'!C1499="Outdoor Luminaires",
    IF(OR('Reported Performance Table'!E1499="Fuel Pump Canopy Luminaires",'Reported Performance Table'!E1499="Sports Lighting"),
     IF('Reported Performance Table'!G1499="Premium","Premium_Sports_and_Fuel_Pump_CCT", "Sports_and_Fuel_Pump_CCT"),
     IF('Reported Performance Table'!G1499="Premium","Premium_Outdoor_CCT","Outdoor_CCT")),
    IF('Reported Performance Table'!G1499="Premium","Premium_CCT","Reported_CCT"))))</f>
        <v/>
      </c>
      <c r="K1499" t="str">
        <f>IF('Reported Performance Table'!E1499="","",IF(J1499="LUNA_CCT",VLOOKUP('Reported Performance Table'!E1499,'Master List'!$B$45:$E$143,4,FALSE),"Reported_BUG"))</f>
        <v/>
      </c>
      <c r="L1499" t="str">
        <f>IF('Reported Performance Table'!E1499="","",IF(AND('Reported Performance Table'!$F1499="Yes",OR('Reported Performance Table'!$E1499='Master List'!$B$45,'Reported Performance Table'!$E1499='Master List'!$B$46,'Reported Performance Table'!$E1499='Master List'!$B$47,'Reported Performance Table'!$E1499='Master List'!$B$49,'Reported Performance Table'!$E1499='Master List'!$B$51,'Reported Performance Table'!$E1499='Master List'!$B$115,'Reported Performance Table'!$E1499='Master List'!$B$118,'Reported Performance Table'!$E1499='Master List'!$B$142)),"LUNA_Dimming","Dimming_Capability_and_Range"))</f>
        <v/>
      </c>
      <c r="M1499" s="100" t="e">
        <f>'Reported Performance Table'!#REF!</f>
        <v>#REF!</v>
      </c>
      <c r="N1499" s="100" t="e">
        <f>'Reported Performance Table'!#REF!</f>
        <v>#REF!</v>
      </c>
      <c r="O1499" s="100" t="e">
        <f>'Reported Performance Table'!#REF!</f>
        <v>#REF!</v>
      </c>
      <c r="P1499" t="str">
        <f t="shared" si="47"/>
        <v>No</v>
      </c>
    </row>
    <row r="1500" spans="1:16" x14ac:dyDescent="0.25">
      <c r="A1500" s="54">
        <v>1507</v>
      </c>
      <c r="B1500" s="55"/>
      <c r="D1500" s="21" t="e">
        <f>VLOOKUP('Reported Performance Table'!D1500,'Master List'!$B$22:$C$41,2,FALSE)</f>
        <v>#N/A</v>
      </c>
      <c r="E1500" t="e">
        <f>VLOOKUP('Reported Performance Table'!E1500,'Master List'!$B$45:$C$143,2,FALSE)</f>
        <v>#N/A</v>
      </c>
      <c r="F1500" t="e">
        <f>VLOOKUP('Reported Performance Table'!D1500,'Master List'!$B$22:$D$42,3,FALSE)</f>
        <v>#N/A</v>
      </c>
      <c r="G1500" s="92" t="e">
        <f>VLOOKUP('Reported Performance Table'!C1500,'Master List'!$B$11:$D$19,3,FALSE)</f>
        <v>#N/A</v>
      </c>
      <c r="H1500" t="e">
        <f t="shared" si="46"/>
        <v>#N/A</v>
      </c>
      <c r="I1500" t="e">
        <f>IF(VLOOKUP('Reported Performance Table'!E1500,'Master List'!$B$45:$D$143,3,FALSE)="","No",VLOOKUP('Reported Performance Table'!E1500,'Master List'!$B$45:$D$143,3,FALSE))</f>
        <v>#N/A</v>
      </c>
      <c r="J1500" s="164" t="str">
        <f>IF('Reported Performance Table'!E1500="","",
  IF('Reported Performance Table'!F1500="Yes",
   IF('Reported Performance Table'!G1500="Premium","Premium_LUNA_CCT","LUNA_CCT"),
   IF('Reported Performance Table'!C1500="Outdoor Luminaires",
    IF(OR('Reported Performance Table'!E1500="Fuel Pump Canopy Luminaires",'Reported Performance Table'!E1500="Sports Lighting"),
     IF('Reported Performance Table'!G1500="Premium","Premium_Sports_and_Fuel_Pump_CCT", "Sports_and_Fuel_Pump_CCT"),
     IF('Reported Performance Table'!G1500="Premium","Premium_Outdoor_CCT","Outdoor_CCT")),
    IF('Reported Performance Table'!G1500="Premium","Premium_CCT","Reported_CCT"))))</f>
        <v/>
      </c>
      <c r="K1500" t="str">
        <f>IF('Reported Performance Table'!E1500="","",IF(J1500="LUNA_CCT",VLOOKUP('Reported Performance Table'!E1500,'Master List'!$B$45:$E$143,4,FALSE),"Reported_BUG"))</f>
        <v/>
      </c>
      <c r="L1500" t="str">
        <f>IF('Reported Performance Table'!E1500="","",IF(AND('Reported Performance Table'!$F1500="Yes",OR('Reported Performance Table'!$E1500='Master List'!$B$45,'Reported Performance Table'!$E1500='Master List'!$B$46,'Reported Performance Table'!$E1500='Master List'!$B$47,'Reported Performance Table'!$E1500='Master List'!$B$49,'Reported Performance Table'!$E1500='Master List'!$B$51,'Reported Performance Table'!$E1500='Master List'!$B$115,'Reported Performance Table'!$E1500='Master List'!$B$118,'Reported Performance Table'!$E1500='Master List'!$B$142)),"LUNA_Dimming","Dimming_Capability_and_Range"))</f>
        <v/>
      </c>
      <c r="M1500" s="100" t="e">
        <f>'Reported Performance Table'!#REF!</f>
        <v>#REF!</v>
      </c>
      <c r="N1500" s="100" t="e">
        <f>'Reported Performance Table'!#REF!</f>
        <v>#REF!</v>
      </c>
      <c r="O1500" s="100" t="e">
        <f>'Reported Performance Table'!#REF!</f>
        <v>#REF!</v>
      </c>
      <c r="P1500" t="str">
        <f t="shared" si="47"/>
        <v>No</v>
      </c>
    </row>
    <row r="1501" spans="1:16" x14ac:dyDescent="0.25">
      <c r="A1501" s="54">
        <v>1508</v>
      </c>
      <c r="B1501" s="55"/>
      <c r="D1501" s="21" t="e">
        <f>VLOOKUP('Reported Performance Table'!D1501,'Master List'!$B$22:$C$41,2,FALSE)</f>
        <v>#N/A</v>
      </c>
      <c r="E1501" t="e">
        <f>VLOOKUP('Reported Performance Table'!E1501,'Master List'!$B$45:$C$143,2,FALSE)</f>
        <v>#N/A</v>
      </c>
      <c r="F1501" t="e">
        <f>VLOOKUP('Reported Performance Table'!D1501,'Master List'!$B$22:$D$42,3,FALSE)</f>
        <v>#N/A</v>
      </c>
      <c r="G1501" s="92" t="e">
        <f>VLOOKUP('Reported Performance Table'!C1501,'Master List'!$B$11:$D$19,3,FALSE)</f>
        <v>#N/A</v>
      </c>
      <c r="H1501" t="e">
        <f t="shared" si="46"/>
        <v>#N/A</v>
      </c>
      <c r="I1501" t="e">
        <f>IF(VLOOKUP('Reported Performance Table'!E1501,'Master List'!$B$45:$D$143,3,FALSE)="","No",VLOOKUP('Reported Performance Table'!E1501,'Master List'!$B$45:$D$143,3,FALSE))</f>
        <v>#N/A</v>
      </c>
      <c r="J1501" s="164" t="str">
        <f>IF('Reported Performance Table'!E1501="","",
  IF('Reported Performance Table'!F1501="Yes",
   IF('Reported Performance Table'!G1501="Premium","Premium_LUNA_CCT","LUNA_CCT"),
   IF('Reported Performance Table'!C1501="Outdoor Luminaires",
    IF(OR('Reported Performance Table'!E1501="Fuel Pump Canopy Luminaires",'Reported Performance Table'!E1501="Sports Lighting"),
     IF('Reported Performance Table'!G1501="Premium","Premium_Sports_and_Fuel_Pump_CCT", "Sports_and_Fuel_Pump_CCT"),
     IF('Reported Performance Table'!G1501="Premium","Premium_Outdoor_CCT","Outdoor_CCT")),
    IF('Reported Performance Table'!G1501="Premium","Premium_CCT","Reported_CCT"))))</f>
        <v/>
      </c>
      <c r="K1501" t="str">
        <f>IF('Reported Performance Table'!E1501="","",IF(J1501="LUNA_CCT",VLOOKUP('Reported Performance Table'!E1501,'Master List'!$B$45:$E$143,4,FALSE),"Reported_BUG"))</f>
        <v/>
      </c>
      <c r="L1501" t="str">
        <f>IF('Reported Performance Table'!E1501="","",IF(AND('Reported Performance Table'!$F1501="Yes",OR('Reported Performance Table'!$E1501='Master List'!$B$45,'Reported Performance Table'!$E1501='Master List'!$B$46,'Reported Performance Table'!$E1501='Master List'!$B$47,'Reported Performance Table'!$E1501='Master List'!$B$49,'Reported Performance Table'!$E1501='Master List'!$B$51,'Reported Performance Table'!$E1501='Master List'!$B$115,'Reported Performance Table'!$E1501='Master List'!$B$118,'Reported Performance Table'!$E1501='Master List'!$B$142)),"LUNA_Dimming","Dimming_Capability_and_Range"))</f>
        <v/>
      </c>
      <c r="M1501" s="100" t="e">
        <f>'Reported Performance Table'!#REF!</f>
        <v>#REF!</v>
      </c>
      <c r="N1501" s="100" t="e">
        <f>'Reported Performance Table'!#REF!</f>
        <v>#REF!</v>
      </c>
      <c r="O1501" s="100" t="e">
        <f>'Reported Performance Table'!#REF!</f>
        <v>#REF!</v>
      </c>
      <c r="P1501" t="str">
        <f t="shared" si="47"/>
        <v>No</v>
      </c>
    </row>
    <row r="1502" spans="1:16" x14ac:dyDescent="0.25">
      <c r="A1502" s="54">
        <v>1509</v>
      </c>
      <c r="B1502" s="55"/>
      <c r="D1502" s="21" t="e">
        <f>VLOOKUP('Reported Performance Table'!D1502,'Master List'!$B$22:$C$41,2,FALSE)</f>
        <v>#N/A</v>
      </c>
      <c r="E1502" t="e">
        <f>VLOOKUP('Reported Performance Table'!E1502,'Master List'!$B$45:$C$143,2,FALSE)</f>
        <v>#N/A</v>
      </c>
      <c r="F1502" t="e">
        <f>VLOOKUP('Reported Performance Table'!D1502,'Master List'!$B$22:$D$42,3,FALSE)</f>
        <v>#N/A</v>
      </c>
      <c r="G1502" s="92" t="e">
        <f>VLOOKUP('Reported Performance Table'!C1502,'Master List'!$B$11:$D$19,3,FALSE)</f>
        <v>#N/A</v>
      </c>
      <c r="H1502" t="e">
        <f t="shared" si="46"/>
        <v>#N/A</v>
      </c>
      <c r="I1502" t="e">
        <f>IF(VLOOKUP('Reported Performance Table'!E1502,'Master List'!$B$45:$D$143,3,FALSE)="","No",VLOOKUP('Reported Performance Table'!E1502,'Master List'!$B$45:$D$143,3,FALSE))</f>
        <v>#N/A</v>
      </c>
      <c r="J1502" s="164" t="str">
        <f>IF('Reported Performance Table'!E1502="","",
  IF('Reported Performance Table'!F1502="Yes",
   IF('Reported Performance Table'!G1502="Premium","Premium_LUNA_CCT","LUNA_CCT"),
   IF('Reported Performance Table'!C1502="Outdoor Luminaires",
    IF(OR('Reported Performance Table'!E1502="Fuel Pump Canopy Luminaires",'Reported Performance Table'!E1502="Sports Lighting"),
     IF('Reported Performance Table'!G1502="Premium","Premium_Sports_and_Fuel_Pump_CCT", "Sports_and_Fuel_Pump_CCT"),
     IF('Reported Performance Table'!G1502="Premium","Premium_Outdoor_CCT","Outdoor_CCT")),
    IF('Reported Performance Table'!G1502="Premium","Premium_CCT","Reported_CCT"))))</f>
        <v/>
      </c>
      <c r="K1502" t="str">
        <f>IF('Reported Performance Table'!E1502="","",IF(J1502="LUNA_CCT",VLOOKUP('Reported Performance Table'!E1502,'Master List'!$B$45:$E$143,4,FALSE),"Reported_BUG"))</f>
        <v/>
      </c>
      <c r="L1502" t="str">
        <f>IF('Reported Performance Table'!E1502="","",IF(AND('Reported Performance Table'!$F1502="Yes",OR('Reported Performance Table'!$E1502='Master List'!$B$45,'Reported Performance Table'!$E1502='Master List'!$B$46,'Reported Performance Table'!$E1502='Master List'!$B$47,'Reported Performance Table'!$E1502='Master List'!$B$49,'Reported Performance Table'!$E1502='Master List'!$B$51,'Reported Performance Table'!$E1502='Master List'!$B$115,'Reported Performance Table'!$E1502='Master List'!$B$118,'Reported Performance Table'!$E1502='Master List'!$B$142)),"LUNA_Dimming","Dimming_Capability_and_Range"))</f>
        <v/>
      </c>
      <c r="M1502" s="100" t="e">
        <f>'Reported Performance Table'!#REF!</f>
        <v>#REF!</v>
      </c>
      <c r="N1502" s="100" t="e">
        <f>'Reported Performance Table'!#REF!</f>
        <v>#REF!</v>
      </c>
      <c r="O1502" s="100" t="e">
        <f>'Reported Performance Table'!#REF!</f>
        <v>#REF!</v>
      </c>
      <c r="P1502" t="str">
        <f t="shared" si="47"/>
        <v>No</v>
      </c>
    </row>
    <row r="1503" spans="1:16" x14ac:dyDescent="0.25">
      <c r="A1503" s="54">
        <v>1510</v>
      </c>
      <c r="B1503" s="55"/>
      <c r="D1503" s="21" t="e">
        <f>VLOOKUP('Reported Performance Table'!D1503,'Master List'!$B$22:$C$41,2,FALSE)</f>
        <v>#N/A</v>
      </c>
      <c r="E1503" t="e">
        <f>VLOOKUP('Reported Performance Table'!E1503,'Master List'!$B$45:$C$143,2,FALSE)</f>
        <v>#N/A</v>
      </c>
      <c r="F1503" t="e">
        <f>VLOOKUP('Reported Performance Table'!D1503,'Master List'!$B$22:$D$42,3,FALSE)</f>
        <v>#N/A</v>
      </c>
      <c r="G1503" s="92" t="e">
        <f>VLOOKUP('Reported Performance Table'!C1503,'Master List'!$B$11:$D$19,3,FALSE)</f>
        <v>#N/A</v>
      </c>
      <c r="H1503" t="e">
        <f t="shared" si="46"/>
        <v>#N/A</v>
      </c>
      <c r="I1503" t="e">
        <f>IF(VLOOKUP('Reported Performance Table'!E1503,'Master List'!$B$45:$D$143,3,FALSE)="","No",VLOOKUP('Reported Performance Table'!E1503,'Master List'!$B$45:$D$143,3,FALSE))</f>
        <v>#N/A</v>
      </c>
      <c r="J1503" s="164" t="str">
        <f>IF('Reported Performance Table'!E1503="","",
  IF('Reported Performance Table'!F1503="Yes",
   IF('Reported Performance Table'!G1503="Premium","Premium_LUNA_CCT","LUNA_CCT"),
   IF('Reported Performance Table'!C1503="Outdoor Luminaires",
    IF(OR('Reported Performance Table'!E1503="Fuel Pump Canopy Luminaires",'Reported Performance Table'!E1503="Sports Lighting"),
     IF('Reported Performance Table'!G1503="Premium","Premium_Sports_and_Fuel_Pump_CCT", "Sports_and_Fuel_Pump_CCT"),
     IF('Reported Performance Table'!G1503="Premium","Premium_Outdoor_CCT","Outdoor_CCT")),
    IF('Reported Performance Table'!G1503="Premium","Premium_CCT","Reported_CCT"))))</f>
        <v/>
      </c>
      <c r="K1503" t="str">
        <f>IF('Reported Performance Table'!E1503="","",IF(J1503="LUNA_CCT",VLOOKUP('Reported Performance Table'!E1503,'Master List'!$B$45:$E$143,4,FALSE),"Reported_BUG"))</f>
        <v/>
      </c>
      <c r="L1503" t="str">
        <f>IF('Reported Performance Table'!E1503="","",IF(AND('Reported Performance Table'!$F1503="Yes",OR('Reported Performance Table'!$E1503='Master List'!$B$45,'Reported Performance Table'!$E1503='Master List'!$B$46,'Reported Performance Table'!$E1503='Master List'!$B$47,'Reported Performance Table'!$E1503='Master List'!$B$49,'Reported Performance Table'!$E1503='Master List'!$B$51,'Reported Performance Table'!$E1503='Master List'!$B$115,'Reported Performance Table'!$E1503='Master List'!$B$118,'Reported Performance Table'!$E1503='Master List'!$B$142)),"LUNA_Dimming","Dimming_Capability_and_Range"))</f>
        <v/>
      </c>
      <c r="M1503" s="100" t="e">
        <f>'Reported Performance Table'!#REF!</f>
        <v>#REF!</v>
      </c>
      <c r="N1503" s="100" t="e">
        <f>'Reported Performance Table'!#REF!</f>
        <v>#REF!</v>
      </c>
      <c r="O1503" s="100" t="e">
        <f>'Reported Performance Table'!#REF!</f>
        <v>#REF!</v>
      </c>
      <c r="P1503" t="str">
        <f t="shared" si="47"/>
        <v>No</v>
      </c>
    </row>
    <row r="1504" spans="1:16" x14ac:dyDescent="0.25">
      <c r="A1504" s="54">
        <v>1511</v>
      </c>
      <c r="B1504" s="55"/>
      <c r="D1504" s="21" t="e">
        <f>VLOOKUP('Reported Performance Table'!D1504,'Master List'!$B$22:$C$41,2,FALSE)</f>
        <v>#N/A</v>
      </c>
      <c r="E1504" t="e">
        <f>VLOOKUP('Reported Performance Table'!E1504,'Master List'!$B$45:$C$143,2,FALSE)</f>
        <v>#N/A</v>
      </c>
      <c r="F1504" t="e">
        <f>VLOOKUP('Reported Performance Table'!D1504,'Master List'!$B$22:$D$42,3,FALSE)</f>
        <v>#N/A</v>
      </c>
      <c r="G1504" s="92" t="e">
        <f>VLOOKUP('Reported Performance Table'!C1504,'Master List'!$B$11:$D$19,3,FALSE)</f>
        <v>#N/A</v>
      </c>
      <c r="H1504" t="e">
        <f t="shared" si="46"/>
        <v>#N/A</v>
      </c>
      <c r="I1504" t="e">
        <f>IF(VLOOKUP('Reported Performance Table'!E1504,'Master List'!$B$45:$D$143,3,FALSE)="","No",VLOOKUP('Reported Performance Table'!E1504,'Master List'!$B$45:$D$143,3,FALSE))</f>
        <v>#N/A</v>
      </c>
      <c r="J1504" s="164" t="str">
        <f>IF('Reported Performance Table'!E1504="","",
  IF('Reported Performance Table'!F1504="Yes",
   IF('Reported Performance Table'!G1504="Premium","Premium_LUNA_CCT","LUNA_CCT"),
   IF('Reported Performance Table'!C1504="Outdoor Luminaires",
    IF(OR('Reported Performance Table'!E1504="Fuel Pump Canopy Luminaires",'Reported Performance Table'!E1504="Sports Lighting"),
     IF('Reported Performance Table'!G1504="Premium","Premium_Sports_and_Fuel_Pump_CCT", "Sports_and_Fuel_Pump_CCT"),
     IF('Reported Performance Table'!G1504="Premium","Premium_Outdoor_CCT","Outdoor_CCT")),
    IF('Reported Performance Table'!G1504="Premium","Premium_CCT","Reported_CCT"))))</f>
        <v/>
      </c>
      <c r="K1504" t="str">
        <f>IF('Reported Performance Table'!E1504="","",IF(J1504="LUNA_CCT",VLOOKUP('Reported Performance Table'!E1504,'Master List'!$B$45:$E$143,4,FALSE),"Reported_BUG"))</f>
        <v/>
      </c>
      <c r="L1504" t="str">
        <f>IF('Reported Performance Table'!E1504="","",IF(AND('Reported Performance Table'!$F1504="Yes",OR('Reported Performance Table'!$E1504='Master List'!$B$45,'Reported Performance Table'!$E1504='Master List'!$B$46,'Reported Performance Table'!$E1504='Master List'!$B$47,'Reported Performance Table'!$E1504='Master List'!$B$49,'Reported Performance Table'!$E1504='Master List'!$B$51,'Reported Performance Table'!$E1504='Master List'!$B$115,'Reported Performance Table'!$E1504='Master List'!$B$118,'Reported Performance Table'!$E1504='Master List'!$B$142)),"LUNA_Dimming","Dimming_Capability_and_Range"))</f>
        <v/>
      </c>
      <c r="M1504" s="100" t="e">
        <f>'Reported Performance Table'!#REF!</f>
        <v>#REF!</v>
      </c>
      <c r="N1504" s="100" t="e">
        <f>'Reported Performance Table'!#REF!</f>
        <v>#REF!</v>
      </c>
      <c r="O1504" s="100" t="e">
        <f>'Reported Performance Table'!#REF!</f>
        <v>#REF!</v>
      </c>
      <c r="P1504" t="str">
        <f t="shared" si="47"/>
        <v>No</v>
      </c>
    </row>
    <row r="1505" spans="1:16" x14ac:dyDescent="0.25">
      <c r="A1505" s="54">
        <v>1512</v>
      </c>
      <c r="B1505" s="55"/>
      <c r="D1505" s="21" t="e">
        <f>VLOOKUP('Reported Performance Table'!D1505,'Master List'!$B$22:$C$41,2,FALSE)</f>
        <v>#N/A</v>
      </c>
      <c r="E1505" t="e">
        <f>VLOOKUP('Reported Performance Table'!E1505,'Master List'!$B$45:$C$143,2,FALSE)</f>
        <v>#N/A</v>
      </c>
      <c r="F1505" t="e">
        <f>VLOOKUP('Reported Performance Table'!D1505,'Master List'!$B$22:$D$42,3,FALSE)</f>
        <v>#N/A</v>
      </c>
      <c r="G1505" s="92" t="e">
        <f>VLOOKUP('Reported Performance Table'!C1505,'Master List'!$B$11:$D$19,3,FALSE)</f>
        <v>#N/A</v>
      </c>
      <c r="H1505" t="e">
        <f t="shared" si="46"/>
        <v>#N/A</v>
      </c>
      <c r="I1505" t="e">
        <f>IF(VLOOKUP('Reported Performance Table'!E1505,'Master List'!$B$45:$D$143,3,FALSE)="","No",VLOOKUP('Reported Performance Table'!E1505,'Master List'!$B$45:$D$143,3,FALSE))</f>
        <v>#N/A</v>
      </c>
      <c r="J1505" s="164" t="str">
        <f>IF('Reported Performance Table'!E1505="","",
  IF('Reported Performance Table'!F1505="Yes",
   IF('Reported Performance Table'!G1505="Premium","Premium_LUNA_CCT","LUNA_CCT"),
   IF('Reported Performance Table'!C1505="Outdoor Luminaires",
    IF(OR('Reported Performance Table'!E1505="Fuel Pump Canopy Luminaires",'Reported Performance Table'!E1505="Sports Lighting"),
     IF('Reported Performance Table'!G1505="Premium","Premium_Sports_and_Fuel_Pump_CCT", "Sports_and_Fuel_Pump_CCT"),
     IF('Reported Performance Table'!G1505="Premium","Premium_Outdoor_CCT","Outdoor_CCT")),
    IF('Reported Performance Table'!G1505="Premium","Premium_CCT","Reported_CCT"))))</f>
        <v/>
      </c>
      <c r="K1505" t="str">
        <f>IF('Reported Performance Table'!E1505="","",IF(J1505="LUNA_CCT",VLOOKUP('Reported Performance Table'!E1505,'Master List'!$B$45:$E$143,4,FALSE),"Reported_BUG"))</f>
        <v/>
      </c>
      <c r="L1505" t="str">
        <f>IF('Reported Performance Table'!E1505="","",IF(AND('Reported Performance Table'!$F1505="Yes",OR('Reported Performance Table'!$E1505='Master List'!$B$45,'Reported Performance Table'!$E1505='Master List'!$B$46,'Reported Performance Table'!$E1505='Master List'!$B$47,'Reported Performance Table'!$E1505='Master List'!$B$49,'Reported Performance Table'!$E1505='Master List'!$B$51,'Reported Performance Table'!$E1505='Master List'!$B$115,'Reported Performance Table'!$E1505='Master List'!$B$118,'Reported Performance Table'!$E1505='Master List'!$B$142)),"LUNA_Dimming","Dimming_Capability_and_Range"))</f>
        <v/>
      </c>
      <c r="M1505" s="100" t="e">
        <f>'Reported Performance Table'!#REF!</f>
        <v>#REF!</v>
      </c>
      <c r="N1505" s="100" t="e">
        <f>'Reported Performance Table'!#REF!</f>
        <v>#REF!</v>
      </c>
      <c r="O1505" s="100" t="e">
        <f>'Reported Performance Table'!#REF!</f>
        <v>#REF!</v>
      </c>
      <c r="P1505" t="str">
        <f t="shared" si="47"/>
        <v>No</v>
      </c>
    </row>
    <row r="1506" spans="1:16" x14ac:dyDescent="0.25">
      <c r="A1506" s="54">
        <v>1513</v>
      </c>
      <c r="B1506" s="55"/>
      <c r="D1506" s="21" t="e">
        <f>VLOOKUP('Reported Performance Table'!D1506,'Master List'!$B$22:$C$41,2,FALSE)</f>
        <v>#N/A</v>
      </c>
      <c r="E1506" t="e">
        <f>VLOOKUP('Reported Performance Table'!E1506,'Master List'!$B$45:$C$143,2,FALSE)</f>
        <v>#N/A</v>
      </c>
      <c r="F1506" t="e">
        <f>VLOOKUP('Reported Performance Table'!D1506,'Master List'!$B$22:$D$42,3,FALSE)</f>
        <v>#N/A</v>
      </c>
      <c r="G1506" s="92" t="e">
        <f>VLOOKUP('Reported Performance Table'!C1506,'Master List'!$B$11:$D$19,3,FALSE)</f>
        <v>#N/A</v>
      </c>
      <c r="H1506" t="e">
        <f t="shared" si="46"/>
        <v>#N/A</v>
      </c>
      <c r="I1506" t="e">
        <f>IF(VLOOKUP('Reported Performance Table'!E1506,'Master List'!$B$45:$D$143,3,FALSE)="","No",VLOOKUP('Reported Performance Table'!E1506,'Master List'!$B$45:$D$143,3,FALSE))</f>
        <v>#N/A</v>
      </c>
      <c r="J1506" s="164" t="str">
        <f>IF('Reported Performance Table'!E1506="","",
  IF('Reported Performance Table'!F1506="Yes",
   IF('Reported Performance Table'!G1506="Premium","Premium_LUNA_CCT","LUNA_CCT"),
   IF('Reported Performance Table'!C1506="Outdoor Luminaires",
    IF(OR('Reported Performance Table'!E1506="Fuel Pump Canopy Luminaires",'Reported Performance Table'!E1506="Sports Lighting"),
     IF('Reported Performance Table'!G1506="Premium","Premium_Sports_and_Fuel_Pump_CCT", "Sports_and_Fuel_Pump_CCT"),
     IF('Reported Performance Table'!G1506="Premium","Premium_Outdoor_CCT","Outdoor_CCT")),
    IF('Reported Performance Table'!G1506="Premium","Premium_CCT","Reported_CCT"))))</f>
        <v/>
      </c>
      <c r="K1506" t="str">
        <f>IF('Reported Performance Table'!E1506="","",IF(J1506="LUNA_CCT",VLOOKUP('Reported Performance Table'!E1506,'Master List'!$B$45:$E$143,4,FALSE),"Reported_BUG"))</f>
        <v/>
      </c>
      <c r="L1506" t="str">
        <f>IF('Reported Performance Table'!E1506="","",IF(AND('Reported Performance Table'!$F1506="Yes",OR('Reported Performance Table'!$E1506='Master List'!$B$45,'Reported Performance Table'!$E1506='Master List'!$B$46,'Reported Performance Table'!$E1506='Master List'!$B$47,'Reported Performance Table'!$E1506='Master List'!$B$49,'Reported Performance Table'!$E1506='Master List'!$B$51,'Reported Performance Table'!$E1506='Master List'!$B$115,'Reported Performance Table'!$E1506='Master List'!$B$118,'Reported Performance Table'!$E1506='Master List'!$B$142)),"LUNA_Dimming","Dimming_Capability_and_Range"))</f>
        <v/>
      </c>
      <c r="M1506" s="100" t="e">
        <f>'Reported Performance Table'!#REF!</f>
        <v>#REF!</v>
      </c>
      <c r="N1506" s="100" t="e">
        <f>'Reported Performance Table'!#REF!</f>
        <v>#REF!</v>
      </c>
      <c r="O1506" s="100" t="e">
        <f>'Reported Performance Table'!#REF!</f>
        <v>#REF!</v>
      </c>
      <c r="P1506" t="str">
        <f t="shared" si="47"/>
        <v>No</v>
      </c>
    </row>
    <row r="1507" spans="1:16" x14ac:dyDescent="0.25">
      <c r="A1507" s="54">
        <v>1514</v>
      </c>
      <c r="B1507" s="55"/>
      <c r="D1507" s="21" t="e">
        <f>VLOOKUP('Reported Performance Table'!D1507,'Master List'!$B$22:$C$41,2,FALSE)</f>
        <v>#N/A</v>
      </c>
      <c r="E1507" t="e">
        <f>VLOOKUP('Reported Performance Table'!E1507,'Master List'!$B$45:$C$143,2,FALSE)</f>
        <v>#N/A</v>
      </c>
      <c r="F1507" t="e">
        <f>VLOOKUP('Reported Performance Table'!D1507,'Master List'!$B$22:$D$42,3,FALSE)</f>
        <v>#N/A</v>
      </c>
      <c r="G1507" s="92" t="e">
        <f>VLOOKUP('Reported Performance Table'!C1507,'Master List'!$B$11:$D$19,3,FALSE)</f>
        <v>#N/A</v>
      </c>
      <c r="H1507" t="e">
        <f t="shared" si="46"/>
        <v>#N/A</v>
      </c>
      <c r="I1507" t="e">
        <f>IF(VLOOKUP('Reported Performance Table'!E1507,'Master List'!$B$45:$D$143,3,FALSE)="","No",VLOOKUP('Reported Performance Table'!E1507,'Master List'!$B$45:$D$143,3,FALSE))</f>
        <v>#N/A</v>
      </c>
      <c r="J1507" s="164" t="str">
        <f>IF('Reported Performance Table'!E1507="","",
  IF('Reported Performance Table'!F1507="Yes",
   IF('Reported Performance Table'!G1507="Premium","Premium_LUNA_CCT","LUNA_CCT"),
   IF('Reported Performance Table'!C1507="Outdoor Luminaires",
    IF(OR('Reported Performance Table'!E1507="Fuel Pump Canopy Luminaires",'Reported Performance Table'!E1507="Sports Lighting"),
     IF('Reported Performance Table'!G1507="Premium","Premium_Sports_and_Fuel_Pump_CCT", "Sports_and_Fuel_Pump_CCT"),
     IF('Reported Performance Table'!G1507="Premium","Premium_Outdoor_CCT","Outdoor_CCT")),
    IF('Reported Performance Table'!G1507="Premium","Premium_CCT","Reported_CCT"))))</f>
        <v/>
      </c>
      <c r="K1507" t="str">
        <f>IF('Reported Performance Table'!E1507="","",IF(J1507="LUNA_CCT",VLOOKUP('Reported Performance Table'!E1507,'Master List'!$B$45:$E$143,4,FALSE),"Reported_BUG"))</f>
        <v/>
      </c>
      <c r="L1507" t="str">
        <f>IF('Reported Performance Table'!E1507="","",IF(AND('Reported Performance Table'!$F1507="Yes",OR('Reported Performance Table'!$E1507='Master List'!$B$45,'Reported Performance Table'!$E1507='Master List'!$B$46,'Reported Performance Table'!$E1507='Master List'!$B$47,'Reported Performance Table'!$E1507='Master List'!$B$49,'Reported Performance Table'!$E1507='Master List'!$B$51,'Reported Performance Table'!$E1507='Master List'!$B$115,'Reported Performance Table'!$E1507='Master List'!$B$118,'Reported Performance Table'!$E1507='Master List'!$B$142)),"LUNA_Dimming","Dimming_Capability_and_Range"))</f>
        <v/>
      </c>
      <c r="M1507" s="100" t="e">
        <f>'Reported Performance Table'!#REF!</f>
        <v>#REF!</v>
      </c>
      <c r="N1507" s="100" t="e">
        <f>'Reported Performance Table'!#REF!</f>
        <v>#REF!</v>
      </c>
      <c r="O1507" s="100" t="e">
        <f>'Reported Performance Table'!#REF!</f>
        <v>#REF!</v>
      </c>
      <c r="P1507" t="str">
        <f t="shared" si="47"/>
        <v>No</v>
      </c>
    </row>
    <row r="1508" spans="1:16" x14ac:dyDescent="0.25">
      <c r="A1508" s="54">
        <v>1515</v>
      </c>
      <c r="B1508" s="55"/>
      <c r="D1508" s="21" t="e">
        <f>VLOOKUP('Reported Performance Table'!D1508,'Master List'!$B$22:$C$41,2,FALSE)</f>
        <v>#N/A</v>
      </c>
      <c r="E1508" t="e">
        <f>VLOOKUP('Reported Performance Table'!E1508,'Master List'!$B$45:$C$143,2,FALSE)</f>
        <v>#N/A</v>
      </c>
      <c r="F1508" t="e">
        <f>VLOOKUP('Reported Performance Table'!D1508,'Master List'!$B$22:$D$42,3,FALSE)</f>
        <v>#N/A</v>
      </c>
      <c r="G1508" s="92" t="e">
        <f>VLOOKUP('Reported Performance Table'!C1508,'Master List'!$B$11:$D$19,3,FALSE)</f>
        <v>#N/A</v>
      </c>
      <c r="H1508" t="e">
        <f t="shared" si="46"/>
        <v>#N/A</v>
      </c>
      <c r="I1508" t="e">
        <f>IF(VLOOKUP('Reported Performance Table'!E1508,'Master List'!$B$45:$D$143,3,FALSE)="","No",VLOOKUP('Reported Performance Table'!E1508,'Master List'!$B$45:$D$143,3,FALSE))</f>
        <v>#N/A</v>
      </c>
      <c r="J1508" s="164" t="str">
        <f>IF('Reported Performance Table'!E1508="","",
  IF('Reported Performance Table'!F1508="Yes",
   IF('Reported Performance Table'!G1508="Premium","Premium_LUNA_CCT","LUNA_CCT"),
   IF('Reported Performance Table'!C1508="Outdoor Luminaires",
    IF(OR('Reported Performance Table'!E1508="Fuel Pump Canopy Luminaires",'Reported Performance Table'!E1508="Sports Lighting"),
     IF('Reported Performance Table'!G1508="Premium","Premium_Sports_and_Fuel_Pump_CCT", "Sports_and_Fuel_Pump_CCT"),
     IF('Reported Performance Table'!G1508="Premium","Premium_Outdoor_CCT","Outdoor_CCT")),
    IF('Reported Performance Table'!G1508="Premium","Premium_CCT","Reported_CCT"))))</f>
        <v/>
      </c>
      <c r="K1508" t="str">
        <f>IF('Reported Performance Table'!E1508="","",IF(J1508="LUNA_CCT",VLOOKUP('Reported Performance Table'!E1508,'Master List'!$B$45:$E$143,4,FALSE),"Reported_BUG"))</f>
        <v/>
      </c>
      <c r="L1508" t="str">
        <f>IF('Reported Performance Table'!E1508="","",IF(AND('Reported Performance Table'!$F1508="Yes",OR('Reported Performance Table'!$E1508='Master List'!$B$45,'Reported Performance Table'!$E1508='Master List'!$B$46,'Reported Performance Table'!$E1508='Master List'!$B$47,'Reported Performance Table'!$E1508='Master List'!$B$49,'Reported Performance Table'!$E1508='Master List'!$B$51,'Reported Performance Table'!$E1508='Master List'!$B$115,'Reported Performance Table'!$E1508='Master List'!$B$118,'Reported Performance Table'!$E1508='Master List'!$B$142)),"LUNA_Dimming","Dimming_Capability_and_Range"))</f>
        <v/>
      </c>
      <c r="M1508" s="100" t="e">
        <f>'Reported Performance Table'!#REF!</f>
        <v>#REF!</v>
      </c>
      <c r="N1508" s="100" t="e">
        <f>'Reported Performance Table'!#REF!</f>
        <v>#REF!</v>
      </c>
      <c r="O1508" s="100" t="e">
        <f>'Reported Performance Table'!#REF!</f>
        <v>#REF!</v>
      </c>
      <c r="P1508" t="str">
        <f t="shared" si="47"/>
        <v>No</v>
      </c>
    </row>
    <row r="1509" spans="1:16" x14ac:dyDescent="0.25">
      <c r="A1509" s="54">
        <v>1516</v>
      </c>
      <c r="B1509" s="55"/>
      <c r="D1509" s="21" t="e">
        <f>VLOOKUP('Reported Performance Table'!D1509,'Master List'!$B$22:$C$41,2,FALSE)</f>
        <v>#N/A</v>
      </c>
      <c r="E1509" t="e">
        <f>VLOOKUP('Reported Performance Table'!E1509,'Master List'!$B$45:$C$143,2,FALSE)</f>
        <v>#N/A</v>
      </c>
      <c r="F1509" t="e">
        <f>VLOOKUP('Reported Performance Table'!D1509,'Master List'!$B$22:$D$42,3,FALSE)</f>
        <v>#N/A</v>
      </c>
      <c r="G1509" s="92" t="e">
        <f>VLOOKUP('Reported Performance Table'!C1509,'Master List'!$B$11:$D$19,3,FALSE)</f>
        <v>#N/A</v>
      </c>
      <c r="H1509" t="e">
        <f t="shared" si="46"/>
        <v>#N/A</v>
      </c>
      <c r="I1509" t="e">
        <f>IF(VLOOKUP('Reported Performance Table'!E1509,'Master List'!$B$45:$D$143,3,FALSE)="","No",VLOOKUP('Reported Performance Table'!E1509,'Master List'!$B$45:$D$143,3,FALSE))</f>
        <v>#N/A</v>
      </c>
      <c r="J1509" s="164" t="str">
        <f>IF('Reported Performance Table'!E1509="","",
  IF('Reported Performance Table'!F1509="Yes",
   IF('Reported Performance Table'!G1509="Premium","Premium_LUNA_CCT","LUNA_CCT"),
   IF('Reported Performance Table'!C1509="Outdoor Luminaires",
    IF(OR('Reported Performance Table'!E1509="Fuel Pump Canopy Luminaires",'Reported Performance Table'!E1509="Sports Lighting"),
     IF('Reported Performance Table'!G1509="Premium","Premium_Sports_and_Fuel_Pump_CCT", "Sports_and_Fuel_Pump_CCT"),
     IF('Reported Performance Table'!G1509="Premium","Premium_Outdoor_CCT","Outdoor_CCT")),
    IF('Reported Performance Table'!G1509="Premium","Premium_CCT","Reported_CCT"))))</f>
        <v/>
      </c>
      <c r="K1509" t="str">
        <f>IF('Reported Performance Table'!E1509="","",IF(J1509="LUNA_CCT",VLOOKUP('Reported Performance Table'!E1509,'Master List'!$B$45:$E$143,4,FALSE),"Reported_BUG"))</f>
        <v/>
      </c>
      <c r="L1509" t="str">
        <f>IF('Reported Performance Table'!E1509="","",IF(AND('Reported Performance Table'!$F1509="Yes",OR('Reported Performance Table'!$E1509='Master List'!$B$45,'Reported Performance Table'!$E1509='Master List'!$B$46,'Reported Performance Table'!$E1509='Master List'!$B$47,'Reported Performance Table'!$E1509='Master List'!$B$49,'Reported Performance Table'!$E1509='Master List'!$B$51,'Reported Performance Table'!$E1509='Master List'!$B$115,'Reported Performance Table'!$E1509='Master List'!$B$118,'Reported Performance Table'!$E1509='Master List'!$B$142)),"LUNA_Dimming","Dimming_Capability_and_Range"))</f>
        <v/>
      </c>
      <c r="M1509" s="100" t="e">
        <f>'Reported Performance Table'!#REF!</f>
        <v>#REF!</v>
      </c>
      <c r="N1509" s="100" t="e">
        <f>'Reported Performance Table'!#REF!</f>
        <v>#REF!</v>
      </c>
      <c r="O1509" s="100" t="e">
        <f>'Reported Performance Table'!#REF!</f>
        <v>#REF!</v>
      </c>
      <c r="P1509" t="str">
        <f t="shared" si="47"/>
        <v>No</v>
      </c>
    </row>
    <row r="1510" spans="1:16" x14ac:dyDescent="0.25">
      <c r="A1510" s="54">
        <v>1517</v>
      </c>
      <c r="B1510" s="55"/>
      <c r="D1510" s="21" t="e">
        <f>VLOOKUP('Reported Performance Table'!D1510,'Master List'!$B$22:$C$41,2,FALSE)</f>
        <v>#N/A</v>
      </c>
      <c r="E1510" t="e">
        <f>VLOOKUP('Reported Performance Table'!E1510,'Master List'!$B$45:$C$143,2,FALSE)</f>
        <v>#N/A</v>
      </c>
      <c r="F1510" t="e">
        <f>VLOOKUP('Reported Performance Table'!D1510,'Master List'!$B$22:$D$42,3,FALSE)</f>
        <v>#N/A</v>
      </c>
      <c r="G1510" s="92" t="e">
        <f>VLOOKUP('Reported Performance Table'!C1510,'Master List'!$B$11:$D$19,3,FALSE)</f>
        <v>#N/A</v>
      </c>
      <c r="H1510" t="e">
        <f t="shared" si="46"/>
        <v>#N/A</v>
      </c>
      <c r="I1510" t="e">
        <f>IF(VLOOKUP('Reported Performance Table'!E1510,'Master List'!$B$45:$D$143,3,FALSE)="","No",VLOOKUP('Reported Performance Table'!E1510,'Master List'!$B$45:$D$143,3,FALSE))</f>
        <v>#N/A</v>
      </c>
      <c r="J1510" s="164" t="str">
        <f>IF('Reported Performance Table'!E1510="","",
  IF('Reported Performance Table'!F1510="Yes",
   IF('Reported Performance Table'!G1510="Premium","Premium_LUNA_CCT","LUNA_CCT"),
   IF('Reported Performance Table'!C1510="Outdoor Luminaires",
    IF(OR('Reported Performance Table'!E1510="Fuel Pump Canopy Luminaires",'Reported Performance Table'!E1510="Sports Lighting"),
     IF('Reported Performance Table'!G1510="Premium","Premium_Sports_and_Fuel_Pump_CCT", "Sports_and_Fuel_Pump_CCT"),
     IF('Reported Performance Table'!G1510="Premium","Premium_Outdoor_CCT","Outdoor_CCT")),
    IF('Reported Performance Table'!G1510="Premium","Premium_CCT","Reported_CCT"))))</f>
        <v/>
      </c>
      <c r="K1510" t="str">
        <f>IF('Reported Performance Table'!E1510="","",IF(J1510="LUNA_CCT",VLOOKUP('Reported Performance Table'!E1510,'Master List'!$B$45:$E$143,4,FALSE),"Reported_BUG"))</f>
        <v/>
      </c>
      <c r="L1510" t="str">
        <f>IF('Reported Performance Table'!E1510="","",IF(AND('Reported Performance Table'!$F1510="Yes",OR('Reported Performance Table'!$E1510='Master List'!$B$45,'Reported Performance Table'!$E1510='Master List'!$B$46,'Reported Performance Table'!$E1510='Master List'!$B$47,'Reported Performance Table'!$E1510='Master List'!$B$49,'Reported Performance Table'!$E1510='Master List'!$B$51,'Reported Performance Table'!$E1510='Master List'!$B$115,'Reported Performance Table'!$E1510='Master List'!$B$118,'Reported Performance Table'!$E1510='Master List'!$B$142)),"LUNA_Dimming","Dimming_Capability_and_Range"))</f>
        <v/>
      </c>
      <c r="M1510" s="100" t="e">
        <f>'Reported Performance Table'!#REF!</f>
        <v>#REF!</v>
      </c>
      <c r="N1510" s="100" t="e">
        <f>'Reported Performance Table'!#REF!</f>
        <v>#REF!</v>
      </c>
      <c r="O1510" s="100" t="e">
        <f>'Reported Performance Table'!#REF!</f>
        <v>#REF!</v>
      </c>
      <c r="P1510" t="str">
        <f t="shared" si="47"/>
        <v>No</v>
      </c>
    </row>
    <row r="1511" spans="1:16" x14ac:dyDescent="0.25">
      <c r="A1511" s="54">
        <v>1518</v>
      </c>
      <c r="B1511" s="55"/>
      <c r="D1511" s="21" t="e">
        <f>VLOOKUP('Reported Performance Table'!D1511,'Master List'!$B$22:$C$41,2,FALSE)</f>
        <v>#N/A</v>
      </c>
      <c r="E1511" t="e">
        <f>VLOOKUP('Reported Performance Table'!E1511,'Master List'!$B$45:$C$143,2,FALSE)</f>
        <v>#N/A</v>
      </c>
      <c r="F1511" t="e">
        <f>VLOOKUP('Reported Performance Table'!D1511,'Master List'!$B$22:$D$42,3,FALSE)</f>
        <v>#N/A</v>
      </c>
      <c r="G1511" s="92" t="e">
        <f>VLOOKUP('Reported Performance Table'!C1511,'Master List'!$B$11:$D$19,3,FALSE)</f>
        <v>#N/A</v>
      </c>
      <c r="H1511" t="e">
        <f t="shared" si="46"/>
        <v>#N/A</v>
      </c>
      <c r="I1511" t="e">
        <f>IF(VLOOKUP('Reported Performance Table'!E1511,'Master List'!$B$45:$D$143,3,FALSE)="","No",VLOOKUP('Reported Performance Table'!E1511,'Master List'!$B$45:$D$143,3,FALSE))</f>
        <v>#N/A</v>
      </c>
      <c r="J1511" s="164" t="str">
        <f>IF('Reported Performance Table'!E1511="","",
  IF('Reported Performance Table'!F1511="Yes",
   IF('Reported Performance Table'!G1511="Premium","Premium_LUNA_CCT","LUNA_CCT"),
   IF('Reported Performance Table'!C1511="Outdoor Luminaires",
    IF(OR('Reported Performance Table'!E1511="Fuel Pump Canopy Luminaires",'Reported Performance Table'!E1511="Sports Lighting"),
     IF('Reported Performance Table'!G1511="Premium","Premium_Sports_and_Fuel_Pump_CCT", "Sports_and_Fuel_Pump_CCT"),
     IF('Reported Performance Table'!G1511="Premium","Premium_Outdoor_CCT","Outdoor_CCT")),
    IF('Reported Performance Table'!G1511="Premium","Premium_CCT","Reported_CCT"))))</f>
        <v/>
      </c>
      <c r="K1511" t="str">
        <f>IF('Reported Performance Table'!E1511="","",IF(J1511="LUNA_CCT",VLOOKUP('Reported Performance Table'!E1511,'Master List'!$B$45:$E$143,4,FALSE),"Reported_BUG"))</f>
        <v/>
      </c>
      <c r="L1511" t="str">
        <f>IF('Reported Performance Table'!E1511="","",IF(AND('Reported Performance Table'!$F1511="Yes",OR('Reported Performance Table'!$E1511='Master List'!$B$45,'Reported Performance Table'!$E1511='Master List'!$B$46,'Reported Performance Table'!$E1511='Master List'!$B$47,'Reported Performance Table'!$E1511='Master List'!$B$49,'Reported Performance Table'!$E1511='Master List'!$B$51,'Reported Performance Table'!$E1511='Master List'!$B$115,'Reported Performance Table'!$E1511='Master List'!$B$118,'Reported Performance Table'!$E1511='Master List'!$B$142)),"LUNA_Dimming","Dimming_Capability_and_Range"))</f>
        <v/>
      </c>
      <c r="M1511" s="100" t="e">
        <f>'Reported Performance Table'!#REF!</f>
        <v>#REF!</v>
      </c>
      <c r="N1511" s="100" t="e">
        <f>'Reported Performance Table'!#REF!</f>
        <v>#REF!</v>
      </c>
      <c r="O1511" s="100" t="e">
        <f>'Reported Performance Table'!#REF!</f>
        <v>#REF!</v>
      </c>
      <c r="P1511" t="str">
        <f t="shared" si="47"/>
        <v>No</v>
      </c>
    </row>
    <row r="1512" spans="1:16" x14ac:dyDescent="0.25">
      <c r="A1512" s="54">
        <v>1519</v>
      </c>
      <c r="B1512" s="55"/>
      <c r="D1512" s="21" t="e">
        <f>VLOOKUP('Reported Performance Table'!D1512,'Master List'!$B$22:$C$41,2,FALSE)</f>
        <v>#N/A</v>
      </c>
      <c r="E1512" t="e">
        <f>VLOOKUP('Reported Performance Table'!E1512,'Master List'!$B$45:$C$143,2,FALSE)</f>
        <v>#N/A</v>
      </c>
      <c r="F1512" t="e">
        <f>VLOOKUP('Reported Performance Table'!D1512,'Master List'!$B$22:$D$42,3,FALSE)</f>
        <v>#N/A</v>
      </c>
      <c r="G1512" s="92" t="e">
        <f>VLOOKUP('Reported Performance Table'!C1512,'Master List'!$B$11:$D$19,3,FALSE)</f>
        <v>#N/A</v>
      </c>
      <c r="H1512" t="e">
        <f t="shared" si="46"/>
        <v>#N/A</v>
      </c>
      <c r="I1512" t="e">
        <f>IF(VLOOKUP('Reported Performance Table'!E1512,'Master List'!$B$45:$D$143,3,FALSE)="","No",VLOOKUP('Reported Performance Table'!E1512,'Master List'!$B$45:$D$143,3,FALSE))</f>
        <v>#N/A</v>
      </c>
      <c r="J1512" s="164" t="str">
        <f>IF('Reported Performance Table'!E1512="","",
  IF('Reported Performance Table'!F1512="Yes",
   IF('Reported Performance Table'!G1512="Premium","Premium_LUNA_CCT","LUNA_CCT"),
   IF('Reported Performance Table'!C1512="Outdoor Luminaires",
    IF(OR('Reported Performance Table'!E1512="Fuel Pump Canopy Luminaires",'Reported Performance Table'!E1512="Sports Lighting"),
     IF('Reported Performance Table'!G1512="Premium","Premium_Sports_and_Fuel_Pump_CCT", "Sports_and_Fuel_Pump_CCT"),
     IF('Reported Performance Table'!G1512="Premium","Premium_Outdoor_CCT","Outdoor_CCT")),
    IF('Reported Performance Table'!G1512="Premium","Premium_CCT","Reported_CCT"))))</f>
        <v/>
      </c>
      <c r="K1512" t="str">
        <f>IF('Reported Performance Table'!E1512="","",IF(J1512="LUNA_CCT",VLOOKUP('Reported Performance Table'!E1512,'Master List'!$B$45:$E$143,4,FALSE),"Reported_BUG"))</f>
        <v/>
      </c>
      <c r="L1512" t="str">
        <f>IF('Reported Performance Table'!E1512="","",IF(AND('Reported Performance Table'!$F1512="Yes",OR('Reported Performance Table'!$E1512='Master List'!$B$45,'Reported Performance Table'!$E1512='Master List'!$B$46,'Reported Performance Table'!$E1512='Master List'!$B$47,'Reported Performance Table'!$E1512='Master List'!$B$49,'Reported Performance Table'!$E1512='Master List'!$B$51,'Reported Performance Table'!$E1512='Master List'!$B$115,'Reported Performance Table'!$E1512='Master List'!$B$118,'Reported Performance Table'!$E1512='Master List'!$B$142)),"LUNA_Dimming","Dimming_Capability_and_Range"))</f>
        <v/>
      </c>
      <c r="M1512" s="100" t="e">
        <f>'Reported Performance Table'!#REF!</f>
        <v>#REF!</v>
      </c>
      <c r="N1512" s="100" t="e">
        <f>'Reported Performance Table'!#REF!</f>
        <v>#REF!</v>
      </c>
      <c r="O1512" s="100" t="e">
        <f>'Reported Performance Table'!#REF!</f>
        <v>#REF!</v>
      </c>
      <c r="P1512" t="str">
        <f t="shared" si="47"/>
        <v>No</v>
      </c>
    </row>
    <row r="1513" spans="1:16" x14ac:dyDescent="0.25">
      <c r="A1513" s="54">
        <v>1520</v>
      </c>
      <c r="B1513" s="55"/>
      <c r="D1513" s="21" t="e">
        <f>VLOOKUP('Reported Performance Table'!D1513,'Master List'!$B$22:$C$41,2,FALSE)</f>
        <v>#N/A</v>
      </c>
      <c r="E1513" t="e">
        <f>VLOOKUP('Reported Performance Table'!E1513,'Master List'!$B$45:$C$143,2,FALSE)</f>
        <v>#N/A</v>
      </c>
      <c r="F1513" t="e">
        <f>VLOOKUP('Reported Performance Table'!D1513,'Master List'!$B$22:$D$42,3,FALSE)</f>
        <v>#N/A</v>
      </c>
      <c r="G1513" s="92" t="e">
        <f>VLOOKUP('Reported Performance Table'!C1513,'Master List'!$B$11:$D$19,3,FALSE)</f>
        <v>#N/A</v>
      </c>
      <c r="H1513" t="e">
        <f t="shared" si="46"/>
        <v>#N/A</v>
      </c>
      <c r="I1513" t="e">
        <f>IF(VLOOKUP('Reported Performance Table'!E1513,'Master List'!$B$45:$D$143,3,FALSE)="","No",VLOOKUP('Reported Performance Table'!E1513,'Master List'!$B$45:$D$143,3,FALSE))</f>
        <v>#N/A</v>
      </c>
      <c r="J1513" s="164" t="str">
        <f>IF('Reported Performance Table'!E1513="","",
  IF('Reported Performance Table'!F1513="Yes",
   IF('Reported Performance Table'!G1513="Premium","Premium_LUNA_CCT","LUNA_CCT"),
   IF('Reported Performance Table'!C1513="Outdoor Luminaires",
    IF(OR('Reported Performance Table'!E1513="Fuel Pump Canopy Luminaires",'Reported Performance Table'!E1513="Sports Lighting"),
     IF('Reported Performance Table'!G1513="Premium","Premium_Sports_and_Fuel_Pump_CCT", "Sports_and_Fuel_Pump_CCT"),
     IF('Reported Performance Table'!G1513="Premium","Premium_Outdoor_CCT","Outdoor_CCT")),
    IF('Reported Performance Table'!G1513="Premium","Premium_CCT","Reported_CCT"))))</f>
        <v/>
      </c>
      <c r="K1513" t="str">
        <f>IF('Reported Performance Table'!E1513="","",IF(J1513="LUNA_CCT",VLOOKUP('Reported Performance Table'!E1513,'Master List'!$B$45:$E$143,4,FALSE),"Reported_BUG"))</f>
        <v/>
      </c>
      <c r="L1513" t="str">
        <f>IF('Reported Performance Table'!E1513="","",IF(AND('Reported Performance Table'!$F1513="Yes",OR('Reported Performance Table'!$E1513='Master List'!$B$45,'Reported Performance Table'!$E1513='Master List'!$B$46,'Reported Performance Table'!$E1513='Master List'!$B$47,'Reported Performance Table'!$E1513='Master List'!$B$49,'Reported Performance Table'!$E1513='Master List'!$B$51,'Reported Performance Table'!$E1513='Master List'!$B$115,'Reported Performance Table'!$E1513='Master List'!$B$118,'Reported Performance Table'!$E1513='Master List'!$B$142)),"LUNA_Dimming","Dimming_Capability_and_Range"))</f>
        <v/>
      </c>
      <c r="M1513" s="100" t="e">
        <f>'Reported Performance Table'!#REF!</f>
        <v>#REF!</v>
      </c>
      <c r="N1513" s="100" t="e">
        <f>'Reported Performance Table'!#REF!</f>
        <v>#REF!</v>
      </c>
      <c r="O1513" s="100" t="e">
        <f>'Reported Performance Table'!#REF!</f>
        <v>#REF!</v>
      </c>
      <c r="P1513" t="str">
        <f t="shared" si="47"/>
        <v>No</v>
      </c>
    </row>
    <row r="1514" spans="1:16" x14ac:dyDescent="0.25">
      <c r="A1514" s="54">
        <v>1521</v>
      </c>
      <c r="B1514" s="55"/>
      <c r="D1514" s="21" t="e">
        <f>VLOOKUP('Reported Performance Table'!D1514,'Master List'!$B$22:$C$41,2,FALSE)</f>
        <v>#N/A</v>
      </c>
      <c r="E1514" t="e">
        <f>VLOOKUP('Reported Performance Table'!E1514,'Master List'!$B$45:$C$143,2,FALSE)</f>
        <v>#N/A</v>
      </c>
      <c r="F1514" t="e">
        <f>VLOOKUP('Reported Performance Table'!D1514,'Master List'!$B$22:$D$42,3,FALSE)</f>
        <v>#N/A</v>
      </c>
      <c r="G1514" s="92" t="e">
        <f>VLOOKUP('Reported Performance Table'!C1514,'Master List'!$B$11:$D$19,3,FALSE)</f>
        <v>#N/A</v>
      </c>
      <c r="H1514" t="e">
        <f t="shared" si="46"/>
        <v>#N/A</v>
      </c>
      <c r="I1514" t="e">
        <f>IF(VLOOKUP('Reported Performance Table'!E1514,'Master List'!$B$45:$D$143,3,FALSE)="","No",VLOOKUP('Reported Performance Table'!E1514,'Master List'!$B$45:$D$143,3,FALSE))</f>
        <v>#N/A</v>
      </c>
      <c r="J1514" s="164" t="str">
        <f>IF('Reported Performance Table'!E1514="","",
  IF('Reported Performance Table'!F1514="Yes",
   IF('Reported Performance Table'!G1514="Premium","Premium_LUNA_CCT","LUNA_CCT"),
   IF('Reported Performance Table'!C1514="Outdoor Luminaires",
    IF(OR('Reported Performance Table'!E1514="Fuel Pump Canopy Luminaires",'Reported Performance Table'!E1514="Sports Lighting"),
     IF('Reported Performance Table'!G1514="Premium","Premium_Sports_and_Fuel_Pump_CCT", "Sports_and_Fuel_Pump_CCT"),
     IF('Reported Performance Table'!G1514="Premium","Premium_Outdoor_CCT","Outdoor_CCT")),
    IF('Reported Performance Table'!G1514="Premium","Premium_CCT","Reported_CCT"))))</f>
        <v/>
      </c>
      <c r="K1514" t="str">
        <f>IF('Reported Performance Table'!E1514="","",IF(J1514="LUNA_CCT",VLOOKUP('Reported Performance Table'!E1514,'Master List'!$B$45:$E$143,4,FALSE),"Reported_BUG"))</f>
        <v/>
      </c>
      <c r="L1514" t="str">
        <f>IF('Reported Performance Table'!E1514="","",IF(AND('Reported Performance Table'!$F1514="Yes",OR('Reported Performance Table'!$E1514='Master List'!$B$45,'Reported Performance Table'!$E1514='Master List'!$B$46,'Reported Performance Table'!$E1514='Master List'!$B$47,'Reported Performance Table'!$E1514='Master List'!$B$49,'Reported Performance Table'!$E1514='Master List'!$B$51,'Reported Performance Table'!$E1514='Master List'!$B$115,'Reported Performance Table'!$E1514='Master List'!$B$118,'Reported Performance Table'!$E1514='Master List'!$B$142)),"LUNA_Dimming","Dimming_Capability_and_Range"))</f>
        <v/>
      </c>
      <c r="M1514" s="100" t="e">
        <f>'Reported Performance Table'!#REF!</f>
        <v>#REF!</v>
      </c>
      <c r="N1514" s="100" t="e">
        <f>'Reported Performance Table'!#REF!</f>
        <v>#REF!</v>
      </c>
      <c r="O1514" s="100" t="e">
        <f>'Reported Performance Table'!#REF!</f>
        <v>#REF!</v>
      </c>
      <c r="P1514" t="str">
        <f t="shared" si="47"/>
        <v>No</v>
      </c>
    </row>
    <row r="1515" spans="1:16" x14ac:dyDescent="0.25">
      <c r="A1515" s="54">
        <v>1522</v>
      </c>
      <c r="B1515" s="55"/>
      <c r="D1515" s="21" t="e">
        <f>VLOOKUP('Reported Performance Table'!D1515,'Master List'!$B$22:$C$41,2,FALSE)</f>
        <v>#N/A</v>
      </c>
      <c r="E1515" t="e">
        <f>VLOOKUP('Reported Performance Table'!E1515,'Master List'!$B$45:$C$143,2,FALSE)</f>
        <v>#N/A</v>
      </c>
      <c r="F1515" t="e">
        <f>VLOOKUP('Reported Performance Table'!D1515,'Master List'!$B$22:$D$42,3,FALSE)</f>
        <v>#N/A</v>
      </c>
      <c r="G1515" s="92" t="e">
        <f>VLOOKUP('Reported Performance Table'!C1515,'Master List'!$B$11:$D$19,3,FALSE)</f>
        <v>#N/A</v>
      </c>
      <c r="H1515" t="e">
        <f t="shared" si="46"/>
        <v>#N/A</v>
      </c>
      <c r="I1515" t="e">
        <f>IF(VLOOKUP('Reported Performance Table'!E1515,'Master List'!$B$45:$D$143,3,FALSE)="","No",VLOOKUP('Reported Performance Table'!E1515,'Master List'!$B$45:$D$143,3,FALSE))</f>
        <v>#N/A</v>
      </c>
      <c r="J1515" s="164" t="str">
        <f>IF('Reported Performance Table'!E1515="","",
  IF('Reported Performance Table'!F1515="Yes",
   IF('Reported Performance Table'!G1515="Premium","Premium_LUNA_CCT","LUNA_CCT"),
   IF('Reported Performance Table'!C1515="Outdoor Luminaires",
    IF(OR('Reported Performance Table'!E1515="Fuel Pump Canopy Luminaires",'Reported Performance Table'!E1515="Sports Lighting"),
     IF('Reported Performance Table'!G1515="Premium","Premium_Sports_and_Fuel_Pump_CCT", "Sports_and_Fuel_Pump_CCT"),
     IF('Reported Performance Table'!G1515="Premium","Premium_Outdoor_CCT","Outdoor_CCT")),
    IF('Reported Performance Table'!G1515="Premium","Premium_CCT","Reported_CCT"))))</f>
        <v/>
      </c>
      <c r="K1515" t="str">
        <f>IF('Reported Performance Table'!E1515="","",IF(J1515="LUNA_CCT",VLOOKUP('Reported Performance Table'!E1515,'Master List'!$B$45:$E$143,4,FALSE),"Reported_BUG"))</f>
        <v/>
      </c>
      <c r="L1515" t="str">
        <f>IF('Reported Performance Table'!E1515="","",IF(AND('Reported Performance Table'!$F1515="Yes",OR('Reported Performance Table'!$E1515='Master List'!$B$45,'Reported Performance Table'!$E1515='Master List'!$B$46,'Reported Performance Table'!$E1515='Master List'!$B$47,'Reported Performance Table'!$E1515='Master List'!$B$49,'Reported Performance Table'!$E1515='Master List'!$B$51,'Reported Performance Table'!$E1515='Master List'!$B$115,'Reported Performance Table'!$E1515='Master List'!$B$118,'Reported Performance Table'!$E1515='Master List'!$B$142)),"LUNA_Dimming","Dimming_Capability_and_Range"))</f>
        <v/>
      </c>
      <c r="M1515" s="100" t="e">
        <f>'Reported Performance Table'!#REF!</f>
        <v>#REF!</v>
      </c>
      <c r="N1515" s="100" t="e">
        <f>'Reported Performance Table'!#REF!</f>
        <v>#REF!</v>
      </c>
      <c r="O1515" s="100" t="e">
        <f>'Reported Performance Table'!#REF!</f>
        <v>#REF!</v>
      </c>
      <c r="P1515" t="str">
        <f t="shared" si="47"/>
        <v>No</v>
      </c>
    </row>
    <row r="1516" spans="1:16" x14ac:dyDescent="0.25">
      <c r="A1516" s="54">
        <v>1523</v>
      </c>
      <c r="B1516" s="55"/>
      <c r="D1516" s="21" t="e">
        <f>VLOOKUP('Reported Performance Table'!D1516,'Master List'!$B$22:$C$41,2,FALSE)</f>
        <v>#N/A</v>
      </c>
      <c r="E1516" t="e">
        <f>VLOOKUP('Reported Performance Table'!E1516,'Master List'!$B$45:$C$143,2,FALSE)</f>
        <v>#N/A</v>
      </c>
      <c r="F1516" t="e">
        <f>VLOOKUP('Reported Performance Table'!D1516,'Master List'!$B$22:$D$42,3,FALSE)</f>
        <v>#N/A</v>
      </c>
      <c r="G1516" s="92" t="e">
        <f>VLOOKUP('Reported Performance Table'!C1516,'Master List'!$B$11:$D$19,3,FALSE)</f>
        <v>#N/A</v>
      </c>
      <c r="H1516" t="e">
        <f t="shared" si="46"/>
        <v>#N/A</v>
      </c>
      <c r="I1516" t="e">
        <f>IF(VLOOKUP('Reported Performance Table'!E1516,'Master List'!$B$45:$D$143,3,FALSE)="","No",VLOOKUP('Reported Performance Table'!E1516,'Master List'!$B$45:$D$143,3,FALSE))</f>
        <v>#N/A</v>
      </c>
      <c r="J1516" s="164" t="str">
        <f>IF('Reported Performance Table'!E1516="","",
  IF('Reported Performance Table'!F1516="Yes",
   IF('Reported Performance Table'!G1516="Premium","Premium_LUNA_CCT","LUNA_CCT"),
   IF('Reported Performance Table'!C1516="Outdoor Luminaires",
    IF(OR('Reported Performance Table'!E1516="Fuel Pump Canopy Luminaires",'Reported Performance Table'!E1516="Sports Lighting"),
     IF('Reported Performance Table'!G1516="Premium","Premium_Sports_and_Fuel_Pump_CCT", "Sports_and_Fuel_Pump_CCT"),
     IF('Reported Performance Table'!G1516="Premium","Premium_Outdoor_CCT","Outdoor_CCT")),
    IF('Reported Performance Table'!G1516="Premium","Premium_CCT","Reported_CCT"))))</f>
        <v/>
      </c>
      <c r="K1516" t="str">
        <f>IF('Reported Performance Table'!E1516="","",IF(J1516="LUNA_CCT",VLOOKUP('Reported Performance Table'!E1516,'Master List'!$B$45:$E$143,4,FALSE),"Reported_BUG"))</f>
        <v/>
      </c>
      <c r="L1516" t="str">
        <f>IF('Reported Performance Table'!E1516="","",IF(AND('Reported Performance Table'!$F1516="Yes",OR('Reported Performance Table'!$E1516='Master List'!$B$45,'Reported Performance Table'!$E1516='Master List'!$B$46,'Reported Performance Table'!$E1516='Master List'!$B$47,'Reported Performance Table'!$E1516='Master List'!$B$49,'Reported Performance Table'!$E1516='Master List'!$B$51,'Reported Performance Table'!$E1516='Master List'!$B$115,'Reported Performance Table'!$E1516='Master List'!$B$118,'Reported Performance Table'!$E1516='Master List'!$B$142)),"LUNA_Dimming","Dimming_Capability_and_Range"))</f>
        <v/>
      </c>
      <c r="M1516" s="100" t="e">
        <f>'Reported Performance Table'!#REF!</f>
        <v>#REF!</v>
      </c>
      <c r="N1516" s="100" t="e">
        <f>'Reported Performance Table'!#REF!</f>
        <v>#REF!</v>
      </c>
      <c r="O1516" s="100" t="e">
        <f>'Reported Performance Table'!#REF!</f>
        <v>#REF!</v>
      </c>
      <c r="P1516" t="str">
        <f t="shared" si="47"/>
        <v>No</v>
      </c>
    </row>
    <row r="1517" spans="1:16" x14ac:dyDescent="0.25">
      <c r="A1517" s="54">
        <v>1524</v>
      </c>
      <c r="B1517" s="55"/>
      <c r="D1517" s="21" t="e">
        <f>VLOOKUP('Reported Performance Table'!D1517,'Master List'!$B$22:$C$41,2,FALSE)</f>
        <v>#N/A</v>
      </c>
      <c r="E1517" t="e">
        <f>VLOOKUP('Reported Performance Table'!E1517,'Master List'!$B$45:$C$143,2,FALSE)</f>
        <v>#N/A</v>
      </c>
      <c r="F1517" t="e">
        <f>VLOOKUP('Reported Performance Table'!D1517,'Master List'!$B$22:$D$42,3,FALSE)</f>
        <v>#N/A</v>
      </c>
      <c r="G1517" s="92" t="e">
        <f>VLOOKUP('Reported Performance Table'!C1517,'Master List'!$B$11:$D$19,3,FALSE)</f>
        <v>#N/A</v>
      </c>
      <c r="H1517" t="e">
        <f t="shared" si="46"/>
        <v>#N/A</v>
      </c>
      <c r="I1517" t="e">
        <f>IF(VLOOKUP('Reported Performance Table'!E1517,'Master List'!$B$45:$D$143,3,FALSE)="","No",VLOOKUP('Reported Performance Table'!E1517,'Master List'!$B$45:$D$143,3,FALSE))</f>
        <v>#N/A</v>
      </c>
      <c r="J1517" s="164" t="str">
        <f>IF('Reported Performance Table'!E1517="","",
  IF('Reported Performance Table'!F1517="Yes",
   IF('Reported Performance Table'!G1517="Premium","Premium_LUNA_CCT","LUNA_CCT"),
   IF('Reported Performance Table'!C1517="Outdoor Luminaires",
    IF(OR('Reported Performance Table'!E1517="Fuel Pump Canopy Luminaires",'Reported Performance Table'!E1517="Sports Lighting"),
     IF('Reported Performance Table'!G1517="Premium","Premium_Sports_and_Fuel_Pump_CCT", "Sports_and_Fuel_Pump_CCT"),
     IF('Reported Performance Table'!G1517="Premium","Premium_Outdoor_CCT","Outdoor_CCT")),
    IF('Reported Performance Table'!G1517="Premium","Premium_CCT","Reported_CCT"))))</f>
        <v/>
      </c>
      <c r="K1517" t="str">
        <f>IF('Reported Performance Table'!E1517="","",IF(J1517="LUNA_CCT",VLOOKUP('Reported Performance Table'!E1517,'Master List'!$B$45:$E$143,4,FALSE),"Reported_BUG"))</f>
        <v/>
      </c>
      <c r="L1517" t="str">
        <f>IF('Reported Performance Table'!E1517="","",IF(AND('Reported Performance Table'!$F1517="Yes",OR('Reported Performance Table'!$E1517='Master List'!$B$45,'Reported Performance Table'!$E1517='Master List'!$B$46,'Reported Performance Table'!$E1517='Master List'!$B$47,'Reported Performance Table'!$E1517='Master List'!$B$49,'Reported Performance Table'!$E1517='Master List'!$B$51,'Reported Performance Table'!$E1517='Master List'!$B$115,'Reported Performance Table'!$E1517='Master List'!$B$118,'Reported Performance Table'!$E1517='Master List'!$B$142)),"LUNA_Dimming","Dimming_Capability_and_Range"))</f>
        <v/>
      </c>
      <c r="M1517" s="100" t="e">
        <f>'Reported Performance Table'!#REF!</f>
        <v>#REF!</v>
      </c>
      <c r="N1517" s="100" t="e">
        <f>'Reported Performance Table'!#REF!</f>
        <v>#REF!</v>
      </c>
      <c r="O1517" s="100" t="e">
        <f>'Reported Performance Table'!#REF!</f>
        <v>#REF!</v>
      </c>
      <c r="P1517" t="str">
        <f t="shared" si="47"/>
        <v>No</v>
      </c>
    </row>
    <row r="1518" spans="1:16" x14ac:dyDescent="0.25">
      <c r="A1518" s="54">
        <v>1525</v>
      </c>
      <c r="B1518" s="55"/>
      <c r="D1518" s="21" t="e">
        <f>VLOOKUP('Reported Performance Table'!D1518,'Master List'!$B$22:$C$41,2,FALSE)</f>
        <v>#N/A</v>
      </c>
      <c r="E1518" t="e">
        <f>VLOOKUP('Reported Performance Table'!E1518,'Master List'!$B$45:$C$143,2,FALSE)</f>
        <v>#N/A</v>
      </c>
      <c r="F1518" t="e">
        <f>VLOOKUP('Reported Performance Table'!D1518,'Master List'!$B$22:$D$42,3,FALSE)</f>
        <v>#N/A</v>
      </c>
      <c r="G1518" s="92" t="e">
        <f>VLOOKUP('Reported Performance Table'!C1518,'Master List'!$B$11:$D$19,3,FALSE)</f>
        <v>#N/A</v>
      </c>
      <c r="H1518" t="e">
        <f t="shared" si="46"/>
        <v>#N/A</v>
      </c>
      <c r="I1518" t="e">
        <f>IF(VLOOKUP('Reported Performance Table'!E1518,'Master List'!$B$45:$D$143,3,FALSE)="","No",VLOOKUP('Reported Performance Table'!E1518,'Master List'!$B$45:$D$143,3,FALSE))</f>
        <v>#N/A</v>
      </c>
      <c r="J1518" s="164" t="str">
        <f>IF('Reported Performance Table'!E1518="","",
  IF('Reported Performance Table'!F1518="Yes",
   IF('Reported Performance Table'!G1518="Premium","Premium_LUNA_CCT","LUNA_CCT"),
   IF('Reported Performance Table'!C1518="Outdoor Luminaires",
    IF(OR('Reported Performance Table'!E1518="Fuel Pump Canopy Luminaires",'Reported Performance Table'!E1518="Sports Lighting"),
     IF('Reported Performance Table'!G1518="Premium","Premium_Sports_and_Fuel_Pump_CCT", "Sports_and_Fuel_Pump_CCT"),
     IF('Reported Performance Table'!G1518="Premium","Premium_Outdoor_CCT","Outdoor_CCT")),
    IF('Reported Performance Table'!G1518="Premium","Premium_CCT","Reported_CCT"))))</f>
        <v/>
      </c>
      <c r="K1518" t="str">
        <f>IF('Reported Performance Table'!E1518="","",IF(J1518="LUNA_CCT",VLOOKUP('Reported Performance Table'!E1518,'Master List'!$B$45:$E$143,4,FALSE),"Reported_BUG"))</f>
        <v/>
      </c>
      <c r="L1518" t="str">
        <f>IF('Reported Performance Table'!E1518="","",IF(AND('Reported Performance Table'!$F1518="Yes",OR('Reported Performance Table'!$E1518='Master List'!$B$45,'Reported Performance Table'!$E1518='Master List'!$B$46,'Reported Performance Table'!$E1518='Master List'!$B$47,'Reported Performance Table'!$E1518='Master List'!$B$49,'Reported Performance Table'!$E1518='Master List'!$B$51,'Reported Performance Table'!$E1518='Master List'!$B$115,'Reported Performance Table'!$E1518='Master List'!$B$118,'Reported Performance Table'!$E1518='Master List'!$B$142)),"LUNA_Dimming","Dimming_Capability_and_Range"))</f>
        <v/>
      </c>
      <c r="M1518" s="100" t="e">
        <f>'Reported Performance Table'!#REF!</f>
        <v>#REF!</v>
      </c>
      <c r="N1518" s="100" t="e">
        <f>'Reported Performance Table'!#REF!</f>
        <v>#REF!</v>
      </c>
      <c r="O1518" s="100" t="e">
        <f>'Reported Performance Table'!#REF!</f>
        <v>#REF!</v>
      </c>
      <c r="P1518" t="str">
        <f t="shared" si="47"/>
        <v>No</v>
      </c>
    </row>
    <row r="1519" spans="1:16" x14ac:dyDescent="0.25">
      <c r="A1519" s="54">
        <v>1526</v>
      </c>
      <c r="B1519" s="55"/>
      <c r="D1519" s="21" t="e">
        <f>VLOOKUP('Reported Performance Table'!D1519,'Master List'!$B$22:$C$41,2,FALSE)</f>
        <v>#N/A</v>
      </c>
      <c r="E1519" t="e">
        <f>VLOOKUP('Reported Performance Table'!E1519,'Master List'!$B$45:$C$143,2,FALSE)</f>
        <v>#N/A</v>
      </c>
      <c r="F1519" t="e">
        <f>VLOOKUP('Reported Performance Table'!D1519,'Master List'!$B$22:$D$42,3,FALSE)</f>
        <v>#N/A</v>
      </c>
      <c r="G1519" s="92" t="e">
        <f>VLOOKUP('Reported Performance Table'!C1519,'Master List'!$B$11:$D$19,3,FALSE)</f>
        <v>#N/A</v>
      </c>
      <c r="H1519" t="e">
        <f t="shared" si="46"/>
        <v>#N/A</v>
      </c>
      <c r="I1519" t="e">
        <f>IF(VLOOKUP('Reported Performance Table'!E1519,'Master List'!$B$45:$D$143,3,FALSE)="","No",VLOOKUP('Reported Performance Table'!E1519,'Master List'!$B$45:$D$143,3,FALSE))</f>
        <v>#N/A</v>
      </c>
      <c r="J1519" s="164" t="str">
        <f>IF('Reported Performance Table'!E1519="","",
  IF('Reported Performance Table'!F1519="Yes",
   IF('Reported Performance Table'!G1519="Premium","Premium_LUNA_CCT","LUNA_CCT"),
   IF('Reported Performance Table'!C1519="Outdoor Luminaires",
    IF(OR('Reported Performance Table'!E1519="Fuel Pump Canopy Luminaires",'Reported Performance Table'!E1519="Sports Lighting"),
     IF('Reported Performance Table'!G1519="Premium","Premium_Sports_and_Fuel_Pump_CCT", "Sports_and_Fuel_Pump_CCT"),
     IF('Reported Performance Table'!G1519="Premium","Premium_Outdoor_CCT","Outdoor_CCT")),
    IF('Reported Performance Table'!G1519="Premium","Premium_CCT","Reported_CCT"))))</f>
        <v/>
      </c>
      <c r="K1519" t="str">
        <f>IF('Reported Performance Table'!E1519="","",IF(J1519="LUNA_CCT",VLOOKUP('Reported Performance Table'!E1519,'Master List'!$B$45:$E$143,4,FALSE),"Reported_BUG"))</f>
        <v/>
      </c>
      <c r="L1519" t="str">
        <f>IF('Reported Performance Table'!E1519="","",IF(AND('Reported Performance Table'!$F1519="Yes",OR('Reported Performance Table'!$E1519='Master List'!$B$45,'Reported Performance Table'!$E1519='Master List'!$B$46,'Reported Performance Table'!$E1519='Master List'!$B$47,'Reported Performance Table'!$E1519='Master List'!$B$49,'Reported Performance Table'!$E1519='Master List'!$B$51,'Reported Performance Table'!$E1519='Master List'!$B$115,'Reported Performance Table'!$E1519='Master List'!$B$118,'Reported Performance Table'!$E1519='Master List'!$B$142)),"LUNA_Dimming","Dimming_Capability_and_Range"))</f>
        <v/>
      </c>
      <c r="M1519" s="100" t="e">
        <f>'Reported Performance Table'!#REF!</f>
        <v>#REF!</v>
      </c>
      <c r="N1519" s="100" t="e">
        <f>'Reported Performance Table'!#REF!</f>
        <v>#REF!</v>
      </c>
      <c r="O1519" s="100" t="e">
        <f>'Reported Performance Table'!#REF!</f>
        <v>#REF!</v>
      </c>
      <c r="P1519" t="str">
        <f t="shared" si="47"/>
        <v>No</v>
      </c>
    </row>
    <row r="1520" spans="1:16" x14ac:dyDescent="0.25">
      <c r="A1520" s="54">
        <v>1527</v>
      </c>
      <c r="B1520" s="55"/>
      <c r="D1520" s="21" t="e">
        <f>VLOOKUP('Reported Performance Table'!D1520,'Master List'!$B$22:$C$41,2,FALSE)</f>
        <v>#N/A</v>
      </c>
      <c r="E1520" t="e">
        <f>VLOOKUP('Reported Performance Table'!E1520,'Master List'!$B$45:$C$143,2,FALSE)</f>
        <v>#N/A</v>
      </c>
      <c r="F1520" t="e">
        <f>VLOOKUP('Reported Performance Table'!D1520,'Master List'!$B$22:$D$42,3,FALSE)</f>
        <v>#N/A</v>
      </c>
      <c r="G1520" s="92" t="e">
        <f>VLOOKUP('Reported Performance Table'!C1520,'Master List'!$B$11:$D$19,3,FALSE)</f>
        <v>#N/A</v>
      </c>
      <c r="H1520" t="e">
        <f t="shared" si="46"/>
        <v>#N/A</v>
      </c>
      <c r="I1520" t="e">
        <f>IF(VLOOKUP('Reported Performance Table'!E1520,'Master List'!$B$45:$D$143,3,FALSE)="","No",VLOOKUP('Reported Performance Table'!E1520,'Master List'!$B$45:$D$143,3,FALSE))</f>
        <v>#N/A</v>
      </c>
      <c r="J1520" s="164" t="str">
        <f>IF('Reported Performance Table'!E1520="","",
  IF('Reported Performance Table'!F1520="Yes",
   IF('Reported Performance Table'!G1520="Premium","Premium_LUNA_CCT","LUNA_CCT"),
   IF('Reported Performance Table'!C1520="Outdoor Luminaires",
    IF(OR('Reported Performance Table'!E1520="Fuel Pump Canopy Luminaires",'Reported Performance Table'!E1520="Sports Lighting"),
     IF('Reported Performance Table'!G1520="Premium","Premium_Sports_and_Fuel_Pump_CCT", "Sports_and_Fuel_Pump_CCT"),
     IF('Reported Performance Table'!G1520="Premium","Premium_Outdoor_CCT","Outdoor_CCT")),
    IF('Reported Performance Table'!G1520="Premium","Premium_CCT","Reported_CCT"))))</f>
        <v/>
      </c>
      <c r="K1520" t="str">
        <f>IF('Reported Performance Table'!E1520="","",IF(J1520="LUNA_CCT",VLOOKUP('Reported Performance Table'!E1520,'Master List'!$B$45:$E$143,4,FALSE),"Reported_BUG"))</f>
        <v/>
      </c>
      <c r="L1520" t="str">
        <f>IF('Reported Performance Table'!E1520="","",IF(AND('Reported Performance Table'!$F1520="Yes",OR('Reported Performance Table'!$E1520='Master List'!$B$45,'Reported Performance Table'!$E1520='Master List'!$B$46,'Reported Performance Table'!$E1520='Master List'!$B$47,'Reported Performance Table'!$E1520='Master List'!$B$49,'Reported Performance Table'!$E1520='Master List'!$B$51,'Reported Performance Table'!$E1520='Master List'!$B$115,'Reported Performance Table'!$E1520='Master List'!$B$118,'Reported Performance Table'!$E1520='Master List'!$B$142)),"LUNA_Dimming","Dimming_Capability_and_Range"))</f>
        <v/>
      </c>
      <c r="M1520" s="100" t="e">
        <f>'Reported Performance Table'!#REF!</f>
        <v>#REF!</v>
      </c>
      <c r="N1520" s="100" t="e">
        <f>'Reported Performance Table'!#REF!</f>
        <v>#REF!</v>
      </c>
      <c r="O1520" s="100" t="e">
        <f>'Reported Performance Table'!#REF!</f>
        <v>#REF!</v>
      </c>
      <c r="P1520" t="str">
        <f t="shared" si="47"/>
        <v>No</v>
      </c>
    </row>
    <row r="1521" spans="1:16" x14ac:dyDescent="0.25">
      <c r="A1521" s="54">
        <v>1528</v>
      </c>
      <c r="B1521" s="55"/>
      <c r="D1521" s="21" t="e">
        <f>VLOOKUP('Reported Performance Table'!D1521,'Master List'!$B$22:$C$41,2,FALSE)</f>
        <v>#N/A</v>
      </c>
      <c r="E1521" t="e">
        <f>VLOOKUP('Reported Performance Table'!E1521,'Master List'!$B$45:$C$143,2,FALSE)</f>
        <v>#N/A</v>
      </c>
      <c r="F1521" t="e">
        <f>VLOOKUP('Reported Performance Table'!D1521,'Master List'!$B$22:$D$42,3,FALSE)</f>
        <v>#N/A</v>
      </c>
      <c r="G1521" s="92" t="e">
        <f>VLOOKUP('Reported Performance Table'!C1521,'Master List'!$B$11:$D$19,3,FALSE)</f>
        <v>#N/A</v>
      </c>
      <c r="H1521" t="e">
        <f t="shared" si="46"/>
        <v>#N/A</v>
      </c>
      <c r="I1521" t="e">
        <f>IF(VLOOKUP('Reported Performance Table'!E1521,'Master List'!$B$45:$D$143,3,FALSE)="","No",VLOOKUP('Reported Performance Table'!E1521,'Master List'!$B$45:$D$143,3,FALSE))</f>
        <v>#N/A</v>
      </c>
      <c r="J1521" s="164" t="str">
        <f>IF('Reported Performance Table'!E1521="","",
  IF('Reported Performance Table'!F1521="Yes",
   IF('Reported Performance Table'!G1521="Premium","Premium_LUNA_CCT","LUNA_CCT"),
   IF('Reported Performance Table'!C1521="Outdoor Luminaires",
    IF(OR('Reported Performance Table'!E1521="Fuel Pump Canopy Luminaires",'Reported Performance Table'!E1521="Sports Lighting"),
     IF('Reported Performance Table'!G1521="Premium","Premium_Sports_and_Fuel_Pump_CCT", "Sports_and_Fuel_Pump_CCT"),
     IF('Reported Performance Table'!G1521="Premium","Premium_Outdoor_CCT","Outdoor_CCT")),
    IF('Reported Performance Table'!G1521="Premium","Premium_CCT","Reported_CCT"))))</f>
        <v/>
      </c>
      <c r="K1521" t="str">
        <f>IF('Reported Performance Table'!E1521="","",IF(J1521="LUNA_CCT",VLOOKUP('Reported Performance Table'!E1521,'Master List'!$B$45:$E$143,4,FALSE),"Reported_BUG"))</f>
        <v/>
      </c>
      <c r="L1521" t="str">
        <f>IF('Reported Performance Table'!E1521="","",IF(AND('Reported Performance Table'!$F1521="Yes",OR('Reported Performance Table'!$E1521='Master List'!$B$45,'Reported Performance Table'!$E1521='Master List'!$B$46,'Reported Performance Table'!$E1521='Master List'!$B$47,'Reported Performance Table'!$E1521='Master List'!$B$49,'Reported Performance Table'!$E1521='Master List'!$B$51,'Reported Performance Table'!$E1521='Master List'!$B$115,'Reported Performance Table'!$E1521='Master List'!$B$118,'Reported Performance Table'!$E1521='Master List'!$B$142)),"LUNA_Dimming","Dimming_Capability_and_Range"))</f>
        <v/>
      </c>
      <c r="M1521" s="100" t="e">
        <f>'Reported Performance Table'!#REF!</f>
        <v>#REF!</v>
      </c>
      <c r="N1521" s="100" t="e">
        <f>'Reported Performance Table'!#REF!</f>
        <v>#REF!</v>
      </c>
      <c r="O1521" s="100" t="e">
        <f>'Reported Performance Table'!#REF!</f>
        <v>#REF!</v>
      </c>
      <c r="P1521" t="str">
        <f t="shared" si="47"/>
        <v>No</v>
      </c>
    </row>
    <row r="1522" spans="1:16" x14ac:dyDescent="0.25">
      <c r="A1522" s="54">
        <v>1529</v>
      </c>
      <c r="B1522" s="55"/>
      <c r="D1522" s="21" t="e">
        <f>VLOOKUP('Reported Performance Table'!D1522,'Master List'!$B$22:$C$41,2,FALSE)</f>
        <v>#N/A</v>
      </c>
      <c r="E1522" t="e">
        <f>VLOOKUP('Reported Performance Table'!E1522,'Master List'!$B$45:$C$143,2,FALSE)</f>
        <v>#N/A</v>
      </c>
      <c r="F1522" t="e">
        <f>VLOOKUP('Reported Performance Table'!D1522,'Master List'!$B$22:$D$42,3,FALSE)</f>
        <v>#N/A</v>
      </c>
      <c r="G1522" s="92" t="e">
        <f>VLOOKUP('Reported Performance Table'!C1522,'Master List'!$B$11:$D$19,3,FALSE)</f>
        <v>#N/A</v>
      </c>
      <c r="H1522" t="e">
        <f t="shared" si="46"/>
        <v>#N/A</v>
      </c>
      <c r="I1522" t="e">
        <f>IF(VLOOKUP('Reported Performance Table'!E1522,'Master List'!$B$45:$D$143,3,FALSE)="","No",VLOOKUP('Reported Performance Table'!E1522,'Master List'!$B$45:$D$143,3,FALSE))</f>
        <v>#N/A</v>
      </c>
      <c r="J1522" s="164" t="str">
        <f>IF('Reported Performance Table'!E1522="","",
  IF('Reported Performance Table'!F1522="Yes",
   IF('Reported Performance Table'!G1522="Premium","Premium_LUNA_CCT","LUNA_CCT"),
   IF('Reported Performance Table'!C1522="Outdoor Luminaires",
    IF(OR('Reported Performance Table'!E1522="Fuel Pump Canopy Luminaires",'Reported Performance Table'!E1522="Sports Lighting"),
     IF('Reported Performance Table'!G1522="Premium","Premium_Sports_and_Fuel_Pump_CCT", "Sports_and_Fuel_Pump_CCT"),
     IF('Reported Performance Table'!G1522="Premium","Premium_Outdoor_CCT","Outdoor_CCT")),
    IF('Reported Performance Table'!G1522="Premium","Premium_CCT","Reported_CCT"))))</f>
        <v/>
      </c>
      <c r="K1522" t="str">
        <f>IF('Reported Performance Table'!E1522="","",IF(J1522="LUNA_CCT",VLOOKUP('Reported Performance Table'!E1522,'Master List'!$B$45:$E$143,4,FALSE),"Reported_BUG"))</f>
        <v/>
      </c>
      <c r="L1522" t="str">
        <f>IF('Reported Performance Table'!E1522="","",IF(AND('Reported Performance Table'!$F1522="Yes",OR('Reported Performance Table'!$E1522='Master List'!$B$45,'Reported Performance Table'!$E1522='Master List'!$B$46,'Reported Performance Table'!$E1522='Master List'!$B$47,'Reported Performance Table'!$E1522='Master List'!$B$49,'Reported Performance Table'!$E1522='Master List'!$B$51,'Reported Performance Table'!$E1522='Master List'!$B$115,'Reported Performance Table'!$E1522='Master List'!$B$118,'Reported Performance Table'!$E1522='Master List'!$B$142)),"LUNA_Dimming","Dimming_Capability_and_Range"))</f>
        <v/>
      </c>
      <c r="M1522" s="100" t="e">
        <f>'Reported Performance Table'!#REF!</f>
        <v>#REF!</v>
      </c>
      <c r="N1522" s="100" t="e">
        <f>'Reported Performance Table'!#REF!</f>
        <v>#REF!</v>
      </c>
      <c r="O1522" s="100" t="e">
        <f>'Reported Performance Table'!#REF!</f>
        <v>#REF!</v>
      </c>
      <c r="P1522" t="str">
        <f t="shared" si="47"/>
        <v>No</v>
      </c>
    </row>
    <row r="1523" spans="1:16" x14ac:dyDescent="0.25">
      <c r="A1523" s="54">
        <v>1530</v>
      </c>
      <c r="B1523" s="55"/>
      <c r="D1523" s="21" t="e">
        <f>VLOOKUP('Reported Performance Table'!D1523,'Master List'!$B$22:$C$41,2,FALSE)</f>
        <v>#N/A</v>
      </c>
      <c r="E1523" t="e">
        <f>VLOOKUP('Reported Performance Table'!E1523,'Master List'!$B$45:$C$143,2,FALSE)</f>
        <v>#N/A</v>
      </c>
      <c r="F1523" t="e">
        <f>VLOOKUP('Reported Performance Table'!D1523,'Master List'!$B$22:$D$42,3,FALSE)</f>
        <v>#N/A</v>
      </c>
      <c r="G1523" s="92" t="e">
        <f>VLOOKUP('Reported Performance Table'!C1523,'Master List'!$B$11:$D$19,3,FALSE)</f>
        <v>#N/A</v>
      </c>
      <c r="H1523" t="e">
        <f t="shared" si="46"/>
        <v>#N/A</v>
      </c>
      <c r="I1523" t="e">
        <f>IF(VLOOKUP('Reported Performance Table'!E1523,'Master List'!$B$45:$D$143,3,FALSE)="","No",VLOOKUP('Reported Performance Table'!E1523,'Master List'!$B$45:$D$143,3,FALSE))</f>
        <v>#N/A</v>
      </c>
      <c r="J1523" s="164" t="str">
        <f>IF('Reported Performance Table'!E1523="","",
  IF('Reported Performance Table'!F1523="Yes",
   IF('Reported Performance Table'!G1523="Premium","Premium_LUNA_CCT","LUNA_CCT"),
   IF('Reported Performance Table'!C1523="Outdoor Luminaires",
    IF(OR('Reported Performance Table'!E1523="Fuel Pump Canopy Luminaires",'Reported Performance Table'!E1523="Sports Lighting"),
     IF('Reported Performance Table'!G1523="Premium","Premium_Sports_and_Fuel_Pump_CCT", "Sports_and_Fuel_Pump_CCT"),
     IF('Reported Performance Table'!G1523="Premium","Premium_Outdoor_CCT","Outdoor_CCT")),
    IF('Reported Performance Table'!G1523="Premium","Premium_CCT","Reported_CCT"))))</f>
        <v/>
      </c>
      <c r="K1523" t="str">
        <f>IF('Reported Performance Table'!E1523="","",IF(J1523="LUNA_CCT",VLOOKUP('Reported Performance Table'!E1523,'Master List'!$B$45:$E$143,4,FALSE),"Reported_BUG"))</f>
        <v/>
      </c>
      <c r="L1523" t="str">
        <f>IF('Reported Performance Table'!E1523="","",IF(AND('Reported Performance Table'!$F1523="Yes",OR('Reported Performance Table'!$E1523='Master List'!$B$45,'Reported Performance Table'!$E1523='Master List'!$B$46,'Reported Performance Table'!$E1523='Master List'!$B$47,'Reported Performance Table'!$E1523='Master List'!$B$49,'Reported Performance Table'!$E1523='Master List'!$B$51,'Reported Performance Table'!$E1523='Master List'!$B$115,'Reported Performance Table'!$E1523='Master List'!$B$118,'Reported Performance Table'!$E1523='Master List'!$B$142)),"LUNA_Dimming","Dimming_Capability_and_Range"))</f>
        <v/>
      </c>
      <c r="M1523" s="100" t="e">
        <f>'Reported Performance Table'!#REF!</f>
        <v>#REF!</v>
      </c>
      <c r="N1523" s="100" t="e">
        <f>'Reported Performance Table'!#REF!</f>
        <v>#REF!</v>
      </c>
      <c r="O1523" s="100" t="e">
        <f>'Reported Performance Table'!#REF!</f>
        <v>#REF!</v>
      </c>
      <c r="P1523" t="str">
        <f t="shared" si="47"/>
        <v>No</v>
      </c>
    </row>
    <row r="1524" spans="1:16" x14ac:dyDescent="0.25">
      <c r="A1524" s="54">
        <v>1531</v>
      </c>
      <c r="B1524" s="55"/>
      <c r="D1524" s="21" t="e">
        <f>VLOOKUP('Reported Performance Table'!D1524,'Master List'!$B$22:$C$41,2,FALSE)</f>
        <v>#N/A</v>
      </c>
      <c r="E1524" t="e">
        <f>VLOOKUP('Reported Performance Table'!E1524,'Master List'!$B$45:$C$143,2,FALSE)</f>
        <v>#N/A</v>
      </c>
      <c r="F1524" t="e">
        <f>VLOOKUP('Reported Performance Table'!D1524,'Master List'!$B$22:$D$42,3,FALSE)</f>
        <v>#N/A</v>
      </c>
      <c r="G1524" s="92" t="e">
        <f>VLOOKUP('Reported Performance Table'!C1524,'Master List'!$B$11:$D$19,3,FALSE)</f>
        <v>#N/A</v>
      </c>
      <c r="H1524" t="e">
        <f t="shared" si="46"/>
        <v>#N/A</v>
      </c>
      <c r="I1524" t="e">
        <f>IF(VLOOKUP('Reported Performance Table'!E1524,'Master List'!$B$45:$D$143,3,FALSE)="","No",VLOOKUP('Reported Performance Table'!E1524,'Master List'!$B$45:$D$143,3,FALSE))</f>
        <v>#N/A</v>
      </c>
      <c r="J1524" s="164" t="str">
        <f>IF('Reported Performance Table'!E1524="","",
  IF('Reported Performance Table'!F1524="Yes",
   IF('Reported Performance Table'!G1524="Premium","Premium_LUNA_CCT","LUNA_CCT"),
   IF('Reported Performance Table'!C1524="Outdoor Luminaires",
    IF(OR('Reported Performance Table'!E1524="Fuel Pump Canopy Luminaires",'Reported Performance Table'!E1524="Sports Lighting"),
     IF('Reported Performance Table'!G1524="Premium","Premium_Sports_and_Fuel_Pump_CCT", "Sports_and_Fuel_Pump_CCT"),
     IF('Reported Performance Table'!G1524="Premium","Premium_Outdoor_CCT","Outdoor_CCT")),
    IF('Reported Performance Table'!G1524="Premium","Premium_CCT","Reported_CCT"))))</f>
        <v/>
      </c>
      <c r="K1524" t="str">
        <f>IF('Reported Performance Table'!E1524="","",IF(J1524="LUNA_CCT",VLOOKUP('Reported Performance Table'!E1524,'Master List'!$B$45:$E$143,4,FALSE),"Reported_BUG"))</f>
        <v/>
      </c>
      <c r="L1524" t="str">
        <f>IF('Reported Performance Table'!E1524="","",IF(AND('Reported Performance Table'!$F1524="Yes",OR('Reported Performance Table'!$E1524='Master List'!$B$45,'Reported Performance Table'!$E1524='Master List'!$B$46,'Reported Performance Table'!$E1524='Master List'!$B$47,'Reported Performance Table'!$E1524='Master List'!$B$49,'Reported Performance Table'!$E1524='Master List'!$B$51,'Reported Performance Table'!$E1524='Master List'!$B$115,'Reported Performance Table'!$E1524='Master List'!$B$118,'Reported Performance Table'!$E1524='Master List'!$B$142)),"LUNA_Dimming","Dimming_Capability_and_Range"))</f>
        <v/>
      </c>
      <c r="M1524" s="100" t="e">
        <f>'Reported Performance Table'!#REF!</f>
        <v>#REF!</v>
      </c>
      <c r="N1524" s="100" t="e">
        <f>'Reported Performance Table'!#REF!</f>
        <v>#REF!</v>
      </c>
      <c r="O1524" s="100" t="e">
        <f>'Reported Performance Table'!#REF!</f>
        <v>#REF!</v>
      </c>
      <c r="P1524" t="str">
        <f t="shared" si="47"/>
        <v>No</v>
      </c>
    </row>
    <row r="1525" spans="1:16" x14ac:dyDescent="0.25">
      <c r="A1525" s="54">
        <v>1532</v>
      </c>
      <c r="B1525" s="55"/>
      <c r="D1525" s="21" t="e">
        <f>VLOOKUP('Reported Performance Table'!D1525,'Master List'!$B$22:$C$41,2,FALSE)</f>
        <v>#N/A</v>
      </c>
      <c r="E1525" t="e">
        <f>VLOOKUP('Reported Performance Table'!E1525,'Master List'!$B$45:$C$143,2,FALSE)</f>
        <v>#N/A</v>
      </c>
      <c r="F1525" t="e">
        <f>VLOOKUP('Reported Performance Table'!D1525,'Master List'!$B$22:$D$42,3,FALSE)</f>
        <v>#N/A</v>
      </c>
      <c r="G1525" s="92" t="e">
        <f>VLOOKUP('Reported Performance Table'!C1525,'Master List'!$B$11:$D$19,3,FALSE)</f>
        <v>#N/A</v>
      </c>
      <c r="H1525" t="e">
        <f t="shared" si="46"/>
        <v>#N/A</v>
      </c>
      <c r="I1525" t="e">
        <f>IF(VLOOKUP('Reported Performance Table'!E1525,'Master List'!$B$45:$D$143,3,FALSE)="","No",VLOOKUP('Reported Performance Table'!E1525,'Master List'!$B$45:$D$143,3,FALSE))</f>
        <v>#N/A</v>
      </c>
      <c r="J1525" s="164" t="str">
        <f>IF('Reported Performance Table'!E1525="","",
  IF('Reported Performance Table'!F1525="Yes",
   IF('Reported Performance Table'!G1525="Premium","Premium_LUNA_CCT","LUNA_CCT"),
   IF('Reported Performance Table'!C1525="Outdoor Luminaires",
    IF(OR('Reported Performance Table'!E1525="Fuel Pump Canopy Luminaires",'Reported Performance Table'!E1525="Sports Lighting"),
     IF('Reported Performance Table'!G1525="Premium","Premium_Sports_and_Fuel_Pump_CCT", "Sports_and_Fuel_Pump_CCT"),
     IF('Reported Performance Table'!G1525="Premium","Premium_Outdoor_CCT","Outdoor_CCT")),
    IF('Reported Performance Table'!G1525="Premium","Premium_CCT","Reported_CCT"))))</f>
        <v/>
      </c>
      <c r="K1525" t="str">
        <f>IF('Reported Performance Table'!E1525="","",IF(J1525="LUNA_CCT",VLOOKUP('Reported Performance Table'!E1525,'Master List'!$B$45:$E$143,4,FALSE),"Reported_BUG"))</f>
        <v/>
      </c>
      <c r="L1525" t="str">
        <f>IF('Reported Performance Table'!E1525="","",IF(AND('Reported Performance Table'!$F1525="Yes",OR('Reported Performance Table'!$E1525='Master List'!$B$45,'Reported Performance Table'!$E1525='Master List'!$B$46,'Reported Performance Table'!$E1525='Master List'!$B$47,'Reported Performance Table'!$E1525='Master List'!$B$49,'Reported Performance Table'!$E1525='Master List'!$B$51,'Reported Performance Table'!$E1525='Master List'!$B$115,'Reported Performance Table'!$E1525='Master List'!$B$118,'Reported Performance Table'!$E1525='Master List'!$B$142)),"LUNA_Dimming","Dimming_Capability_and_Range"))</f>
        <v/>
      </c>
      <c r="M1525" s="100" t="e">
        <f>'Reported Performance Table'!#REF!</f>
        <v>#REF!</v>
      </c>
      <c r="N1525" s="100" t="e">
        <f>'Reported Performance Table'!#REF!</f>
        <v>#REF!</v>
      </c>
      <c r="O1525" s="100" t="e">
        <f>'Reported Performance Table'!#REF!</f>
        <v>#REF!</v>
      </c>
      <c r="P1525" t="str">
        <f t="shared" si="47"/>
        <v>No</v>
      </c>
    </row>
    <row r="1526" spans="1:16" x14ac:dyDescent="0.25">
      <c r="A1526" s="54">
        <v>1533</v>
      </c>
      <c r="B1526" s="55"/>
      <c r="D1526" s="21" t="e">
        <f>VLOOKUP('Reported Performance Table'!D1526,'Master List'!$B$22:$C$41,2,FALSE)</f>
        <v>#N/A</v>
      </c>
      <c r="E1526" t="e">
        <f>VLOOKUP('Reported Performance Table'!E1526,'Master List'!$B$45:$C$143,2,FALSE)</f>
        <v>#N/A</v>
      </c>
      <c r="F1526" t="e">
        <f>VLOOKUP('Reported Performance Table'!D1526,'Master List'!$B$22:$D$42,3,FALSE)</f>
        <v>#N/A</v>
      </c>
      <c r="G1526" s="92" t="e">
        <f>VLOOKUP('Reported Performance Table'!C1526,'Master List'!$B$11:$D$19,3,FALSE)</f>
        <v>#N/A</v>
      </c>
      <c r="H1526" t="e">
        <f t="shared" si="46"/>
        <v>#N/A</v>
      </c>
      <c r="I1526" t="e">
        <f>IF(VLOOKUP('Reported Performance Table'!E1526,'Master List'!$B$45:$D$143,3,FALSE)="","No",VLOOKUP('Reported Performance Table'!E1526,'Master List'!$B$45:$D$143,3,FALSE))</f>
        <v>#N/A</v>
      </c>
      <c r="J1526" s="164" t="str">
        <f>IF('Reported Performance Table'!E1526="","",
  IF('Reported Performance Table'!F1526="Yes",
   IF('Reported Performance Table'!G1526="Premium","Premium_LUNA_CCT","LUNA_CCT"),
   IF('Reported Performance Table'!C1526="Outdoor Luminaires",
    IF(OR('Reported Performance Table'!E1526="Fuel Pump Canopy Luminaires",'Reported Performance Table'!E1526="Sports Lighting"),
     IF('Reported Performance Table'!G1526="Premium","Premium_Sports_and_Fuel_Pump_CCT", "Sports_and_Fuel_Pump_CCT"),
     IF('Reported Performance Table'!G1526="Premium","Premium_Outdoor_CCT","Outdoor_CCT")),
    IF('Reported Performance Table'!G1526="Premium","Premium_CCT","Reported_CCT"))))</f>
        <v/>
      </c>
      <c r="K1526" t="str">
        <f>IF('Reported Performance Table'!E1526="","",IF(J1526="LUNA_CCT",VLOOKUP('Reported Performance Table'!E1526,'Master List'!$B$45:$E$143,4,FALSE),"Reported_BUG"))</f>
        <v/>
      </c>
      <c r="L1526" t="str">
        <f>IF('Reported Performance Table'!E1526="","",IF(AND('Reported Performance Table'!$F1526="Yes",OR('Reported Performance Table'!$E1526='Master List'!$B$45,'Reported Performance Table'!$E1526='Master List'!$B$46,'Reported Performance Table'!$E1526='Master List'!$B$47,'Reported Performance Table'!$E1526='Master List'!$B$49,'Reported Performance Table'!$E1526='Master List'!$B$51,'Reported Performance Table'!$E1526='Master List'!$B$115,'Reported Performance Table'!$E1526='Master List'!$B$118,'Reported Performance Table'!$E1526='Master List'!$B$142)),"LUNA_Dimming","Dimming_Capability_and_Range"))</f>
        <v/>
      </c>
      <c r="M1526" s="100" t="e">
        <f>'Reported Performance Table'!#REF!</f>
        <v>#REF!</v>
      </c>
      <c r="N1526" s="100" t="e">
        <f>'Reported Performance Table'!#REF!</f>
        <v>#REF!</v>
      </c>
      <c r="O1526" s="100" t="e">
        <f>'Reported Performance Table'!#REF!</f>
        <v>#REF!</v>
      </c>
      <c r="P1526" t="str">
        <f t="shared" si="47"/>
        <v>No</v>
      </c>
    </row>
    <row r="1527" spans="1:16" x14ac:dyDescent="0.25">
      <c r="A1527" s="54">
        <v>1534</v>
      </c>
      <c r="B1527" s="55"/>
      <c r="D1527" s="21" t="e">
        <f>VLOOKUP('Reported Performance Table'!D1527,'Master List'!$B$22:$C$41,2,FALSE)</f>
        <v>#N/A</v>
      </c>
      <c r="E1527" t="e">
        <f>VLOOKUP('Reported Performance Table'!E1527,'Master List'!$B$45:$C$143,2,FALSE)</f>
        <v>#N/A</v>
      </c>
      <c r="F1527" t="e">
        <f>VLOOKUP('Reported Performance Table'!D1527,'Master List'!$B$22:$D$42,3,FALSE)</f>
        <v>#N/A</v>
      </c>
      <c r="G1527" s="92" t="e">
        <f>VLOOKUP('Reported Performance Table'!C1527,'Master List'!$B$11:$D$19,3,FALSE)</f>
        <v>#N/A</v>
      </c>
      <c r="H1527" t="e">
        <f t="shared" si="46"/>
        <v>#N/A</v>
      </c>
      <c r="I1527" t="e">
        <f>IF(VLOOKUP('Reported Performance Table'!E1527,'Master List'!$B$45:$D$143,3,FALSE)="","No",VLOOKUP('Reported Performance Table'!E1527,'Master List'!$B$45:$D$143,3,FALSE))</f>
        <v>#N/A</v>
      </c>
      <c r="J1527" s="164" t="str">
        <f>IF('Reported Performance Table'!E1527="","",
  IF('Reported Performance Table'!F1527="Yes",
   IF('Reported Performance Table'!G1527="Premium","Premium_LUNA_CCT","LUNA_CCT"),
   IF('Reported Performance Table'!C1527="Outdoor Luminaires",
    IF(OR('Reported Performance Table'!E1527="Fuel Pump Canopy Luminaires",'Reported Performance Table'!E1527="Sports Lighting"),
     IF('Reported Performance Table'!G1527="Premium","Premium_Sports_and_Fuel_Pump_CCT", "Sports_and_Fuel_Pump_CCT"),
     IF('Reported Performance Table'!G1527="Premium","Premium_Outdoor_CCT","Outdoor_CCT")),
    IF('Reported Performance Table'!G1527="Premium","Premium_CCT","Reported_CCT"))))</f>
        <v/>
      </c>
      <c r="K1527" t="str">
        <f>IF('Reported Performance Table'!E1527="","",IF(J1527="LUNA_CCT",VLOOKUP('Reported Performance Table'!E1527,'Master List'!$B$45:$E$143,4,FALSE),"Reported_BUG"))</f>
        <v/>
      </c>
      <c r="L1527" t="str">
        <f>IF('Reported Performance Table'!E1527="","",IF(AND('Reported Performance Table'!$F1527="Yes",OR('Reported Performance Table'!$E1527='Master List'!$B$45,'Reported Performance Table'!$E1527='Master List'!$B$46,'Reported Performance Table'!$E1527='Master List'!$B$47,'Reported Performance Table'!$E1527='Master List'!$B$49,'Reported Performance Table'!$E1527='Master List'!$B$51,'Reported Performance Table'!$E1527='Master List'!$B$115,'Reported Performance Table'!$E1527='Master List'!$B$118,'Reported Performance Table'!$E1527='Master List'!$B$142)),"LUNA_Dimming","Dimming_Capability_and_Range"))</f>
        <v/>
      </c>
      <c r="M1527" s="100" t="e">
        <f>'Reported Performance Table'!#REF!</f>
        <v>#REF!</v>
      </c>
      <c r="N1527" s="100" t="e">
        <f>'Reported Performance Table'!#REF!</f>
        <v>#REF!</v>
      </c>
      <c r="O1527" s="100" t="e">
        <f>'Reported Performance Table'!#REF!</f>
        <v>#REF!</v>
      </c>
      <c r="P1527" t="str">
        <f t="shared" si="47"/>
        <v>No</v>
      </c>
    </row>
    <row r="1528" spans="1:16" x14ac:dyDescent="0.25">
      <c r="A1528" s="54">
        <v>1535</v>
      </c>
      <c r="B1528" s="55"/>
      <c r="D1528" s="21" t="e">
        <f>VLOOKUP('Reported Performance Table'!D1528,'Master List'!$B$22:$C$41,2,FALSE)</f>
        <v>#N/A</v>
      </c>
      <c r="E1528" t="e">
        <f>VLOOKUP('Reported Performance Table'!E1528,'Master List'!$B$45:$C$143,2,FALSE)</f>
        <v>#N/A</v>
      </c>
      <c r="F1528" t="e">
        <f>VLOOKUP('Reported Performance Table'!D1528,'Master List'!$B$22:$D$42,3,FALSE)</f>
        <v>#N/A</v>
      </c>
      <c r="G1528" s="92" t="e">
        <f>VLOOKUP('Reported Performance Table'!C1528,'Master List'!$B$11:$D$19,3,FALSE)</f>
        <v>#N/A</v>
      </c>
      <c r="H1528" t="e">
        <f t="shared" si="46"/>
        <v>#N/A</v>
      </c>
      <c r="I1528" t="e">
        <f>IF(VLOOKUP('Reported Performance Table'!E1528,'Master List'!$B$45:$D$143,3,FALSE)="","No",VLOOKUP('Reported Performance Table'!E1528,'Master List'!$B$45:$D$143,3,FALSE))</f>
        <v>#N/A</v>
      </c>
      <c r="J1528" s="164" t="str">
        <f>IF('Reported Performance Table'!E1528="","",
  IF('Reported Performance Table'!F1528="Yes",
   IF('Reported Performance Table'!G1528="Premium","Premium_LUNA_CCT","LUNA_CCT"),
   IF('Reported Performance Table'!C1528="Outdoor Luminaires",
    IF(OR('Reported Performance Table'!E1528="Fuel Pump Canopy Luminaires",'Reported Performance Table'!E1528="Sports Lighting"),
     IF('Reported Performance Table'!G1528="Premium","Premium_Sports_and_Fuel_Pump_CCT", "Sports_and_Fuel_Pump_CCT"),
     IF('Reported Performance Table'!G1528="Premium","Premium_Outdoor_CCT","Outdoor_CCT")),
    IF('Reported Performance Table'!G1528="Premium","Premium_CCT","Reported_CCT"))))</f>
        <v/>
      </c>
      <c r="K1528" t="str">
        <f>IF('Reported Performance Table'!E1528="","",IF(J1528="LUNA_CCT",VLOOKUP('Reported Performance Table'!E1528,'Master List'!$B$45:$E$143,4,FALSE),"Reported_BUG"))</f>
        <v/>
      </c>
      <c r="L1528" t="str">
        <f>IF('Reported Performance Table'!E1528="","",IF(AND('Reported Performance Table'!$F1528="Yes",OR('Reported Performance Table'!$E1528='Master List'!$B$45,'Reported Performance Table'!$E1528='Master List'!$B$46,'Reported Performance Table'!$E1528='Master List'!$B$47,'Reported Performance Table'!$E1528='Master List'!$B$49,'Reported Performance Table'!$E1528='Master List'!$B$51,'Reported Performance Table'!$E1528='Master List'!$B$115,'Reported Performance Table'!$E1528='Master List'!$B$118,'Reported Performance Table'!$E1528='Master List'!$B$142)),"LUNA_Dimming","Dimming_Capability_and_Range"))</f>
        <v/>
      </c>
      <c r="M1528" s="100" t="e">
        <f>'Reported Performance Table'!#REF!</f>
        <v>#REF!</v>
      </c>
      <c r="N1528" s="100" t="e">
        <f>'Reported Performance Table'!#REF!</f>
        <v>#REF!</v>
      </c>
      <c r="O1528" s="100" t="e">
        <f>'Reported Performance Table'!#REF!</f>
        <v>#REF!</v>
      </c>
      <c r="P1528" t="str">
        <f t="shared" si="47"/>
        <v>No</v>
      </c>
    </row>
    <row r="1529" spans="1:16" x14ac:dyDescent="0.25">
      <c r="A1529" s="54">
        <v>1536</v>
      </c>
      <c r="B1529" s="55"/>
      <c r="D1529" s="21" t="e">
        <f>VLOOKUP('Reported Performance Table'!D1529,'Master List'!$B$22:$C$41,2,FALSE)</f>
        <v>#N/A</v>
      </c>
      <c r="E1529" t="e">
        <f>VLOOKUP('Reported Performance Table'!E1529,'Master List'!$B$45:$C$143,2,FALSE)</f>
        <v>#N/A</v>
      </c>
      <c r="F1529" t="e">
        <f>VLOOKUP('Reported Performance Table'!D1529,'Master List'!$B$22:$D$42,3,FALSE)</f>
        <v>#N/A</v>
      </c>
      <c r="G1529" s="92" t="e">
        <f>VLOOKUP('Reported Performance Table'!C1529,'Master List'!$B$11:$D$19,3,FALSE)</f>
        <v>#N/A</v>
      </c>
      <c r="H1529" t="e">
        <f t="shared" si="46"/>
        <v>#N/A</v>
      </c>
      <c r="I1529" t="e">
        <f>IF(VLOOKUP('Reported Performance Table'!E1529,'Master List'!$B$45:$D$143,3,FALSE)="","No",VLOOKUP('Reported Performance Table'!E1529,'Master List'!$B$45:$D$143,3,FALSE))</f>
        <v>#N/A</v>
      </c>
      <c r="J1529" s="164" t="str">
        <f>IF('Reported Performance Table'!E1529="","",
  IF('Reported Performance Table'!F1529="Yes",
   IF('Reported Performance Table'!G1529="Premium","Premium_LUNA_CCT","LUNA_CCT"),
   IF('Reported Performance Table'!C1529="Outdoor Luminaires",
    IF(OR('Reported Performance Table'!E1529="Fuel Pump Canopy Luminaires",'Reported Performance Table'!E1529="Sports Lighting"),
     IF('Reported Performance Table'!G1529="Premium","Premium_Sports_and_Fuel_Pump_CCT", "Sports_and_Fuel_Pump_CCT"),
     IF('Reported Performance Table'!G1529="Premium","Premium_Outdoor_CCT","Outdoor_CCT")),
    IF('Reported Performance Table'!G1529="Premium","Premium_CCT","Reported_CCT"))))</f>
        <v/>
      </c>
      <c r="K1529" t="str">
        <f>IF('Reported Performance Table'!E1529="","",IF(J1529="LUNA_CCT",VLOOKUP('Reported Performance Table'!E1529,'Master List'!$B$45:$E$143,4,FALSE),"Reported_BUG"))</f>
        <v/>
      </c>
      <c r="L1529" t="str">
        <f>IF('Reported Performance Table'!E1529="","",IF(AND('Reported Performance Table'!$F1529="Yes",OR('Reported Performance Table'!$E1529='Master List'!$B$45,'Reported Performance Table'!$E1529='Master List'!$B$46,'Reported Performance Table'!$E1529='Master List'!$B$47,'Reported Performance Table'!$E1529='Master List'!$B$49,'Reported Performance Table'!$E1529='Master List'!$B$51,'Reported Performance Table'!$E1529='Master List'!$B$115,'Reported Performance Table'!$E1529='Master List'!$B$118,'Reported Performance Table'!$E1529='Master List'!$B$142)),"LUNA_Dimming","Dimming_Capability_and_Range"))</f>
        <v/>
      </c>
      <c r="M1529" s="100" t="e">
        <f>'Reported Performance Table'!#REF!</f>
        <v>#REF!</v>
      </c>
      <c r="N1529" s="100" t="e">
        <f>'Reported Performance Table'!#REF!</f>
        <v>#REF!</v>
      </c>
      <c r="O1529" s="100" t="e">
        <f>'Reported Performance Table'!#REF!</f>
        <v>#REF!</v>
      </c>
      <c r="P1529" t="str">
        <f t="shared" si="47"/>
        <v>No</v>
      </c>
    </row>
    <row r="1530" spans="1:16" x14ac:dyDescent="0.25">
      <c r="A1530" s="54">
        <v>1537</v>
      </c>
      <c r="B1530" s="55"/>
      <c r="D1530" s="21" t="e">
        <f>VLOOKUP('Reported Performance Table'!D1530,'Master List'!$B$22:$C$41,2,FALSE)</f>
        <v>#N/A</v>
      </c>
      <c r="E1530" t="e">
        <f>VLOOKUP('Reported Performance Table'!E1530,'Master List'!$B$45:$C$143,2,FALSE)</f>
        <v>#N/A</v>
      </c>
      <c r="F1530" t="e">
        <f>VLOOKUP('Reported Performance Table'!D1530,'Master List'!$B$22:$D$42,3,FALSE)</f>
        <v>#N/A</v>
      </c>
      <c r="G1530" s="92" t="e">
        <f>VLOOKUP('Reported Performance Table'!C1530,'Master List'!$B$11:$D$19,3,FALSE)</f>
        <v>#N/A</v>
      </c>
      <c r="H1530" t="e">
        <f t="shared" si="46"/>
        <v>#N/A</v>
      </c>
      <c r="I1530" t="e">
        <f>IF(VLOOKUP('Reported Performance Table'!E1530,'Master List'!$B$45:$D$143,3,FALSE)="","No",VLOOKUP('Reported Performance Table'!E1530,'Master List'!$B$45:$D$143,3,FALSE))</f>
        <v>#N/A</v>
      </c>
      <c r="J1530" s="164" t="str">
        <f>IF('Reported Performance Table'!E1530="","",
  IF('Reported Performance Table'!F1530="Yes",
   IF('Reported Performance Table'!G1530="Premium","Premium_LUNA_CCT","LUNA_CCT"),
   IF('Reported Performance Table'!C1530="Outdoor Luminaires",
    IF(OR('Reported Performance Table'!E1530="Fuel Pump Canopy Luminaires",'Reported Performance Table'!E1530="Sports Lighting"),
     IF('Reported Performance Table'!G1530="Premium","Premium_Sports_and_Fuel_Pump_CCT", "Sports_and_Fuel_Pump_CCT"),
     IF('Reported Performance Table'!G1530="Premium","Premium_Outdoor_CCT","Outdoor_CCT")),
    IF('Reported Performance Table'!G1530="Premium","Premium_CCT","Reported_CCT"))))</f>
        <v/>
      </c>
      <c r="K1530" t="str">
        <f>IF('Reported Performance Table'!E1530="","",IF(J1530="LUNA_CCT",VLOOKUP('Reported Performance Table'!E1530,'Master List'!$B$45:$E$143,4,FALSE),"Reported_BUG"))</f>
        <v/>
      </c>
      <c r="L1530" t="str">
        <f>IF('Reported Performance Table'!E1530="","",IF(AND('Reported Performance Table'!$F1530="Yes",OR('Reported Performance Table'!$E1530='Master List'!$B$45,'Reported Performance Table'!$E1530='Master List'!$B$46,'Reported Performance Table'!$E1530='Master List'!$B$47,'Reported Performance Table'!$E1530='Master List'!$B$49,'Reported Performance Table'!$E1530='Master List'!$B$51,'Reported Performance Table'!$E1530='Master List'!$B$115,'Reported Performance Table'!$E1530='Master List'!$B$118,'Reported Performance Table'!$E1530='Master List'!$B$142)),"LUNA_Dimming","Dimming_Capability_and_Range"))</f>
        <v/>
      </c>
      <c r="M1530" s="100" t="e">
        <f>'Reported Performance Table'!#REF!</f>
        <v>#REF!</v>
      </c>
      <c r="N1530" s="100" t="e">
        <f>'Reported Performance Table'!#REF!</f>
        <v>#REF!</v>
      </c>
      <c r="O1530" s="100" t="e">
        <f>'Reported Performance Table'!#REF!</f>
        <v>#REF!</v>
      </c>
      <c r="P1530" t="str">
        <f t="shared" si="47"/>
        <v>No</v>
      </c>
    </row>
    <row r="1531" spans="1:16" x14ac:dyDescent="0.25">
      <c r="A1531" s="54">
        <v>1538</v>
      </c>
      <c r="B1531" s="55"/>
      <c r="D1531" s="21" t="e">
        <f>VLOOKUP('Reported Performance Table'!D1531,'Master List'!$B$22:$C$41,2,FALSE)</f>
        <v>#N/A</v>
      </c>
      <c r="E1531" t="e">
        <f>VLOOKUP('Reported Performance Table'!E1531,'Master List'!$B$45:$C$143,2,FALSE)</f>
        <v>#N/A</v>
      </c>
      <c r="F1531" t="e">
        <f>VLOOKUP('Reported Performance Table'!D1531,'Master List'!$B$22:$D$42,3,FALSE)</f>
        <v>#N/A</v>
      </c>
      <c r="G1531" s="92" t="e">
        <f>VLOOKUP('Reported Performance Table'!C1531,'Master List'!$B$11:$D$19,3,FALSE)</f>
        <v>#N/A</v>
      </c>
      <c r="H1531" t="e">
        <f t="shared" si="46"/>
        <v>#N/A</v>
      </c>
      <c r="I1531" t="e">
        <f>IF(VLOOKUP('Reported Performance Table'!E1531,'Master List'!$B$45:$D$143,3,FALSE)="","No",VLOOKUP('Reported Performance Table'!E1531,'Master List'!$B$45:$D$143,3,FALSE))</f>
        <v>#N/A</v>
      </c>
      <c r="J1531" s="164" t="str">
        <f>IF('Reported Performance Table'!E1531="","",
  IF('Reported Performance Table'!F1531="Yes",
   IF('Reported Performance Table'!G1531="Premium","Premium_LUNA_CCT","LUNA_CCT"),
   IF('Reported Performance Table'!C1531="Outdoor Luminaires",
    IF(OR('Reported Performance Table'!E1531="Fuel Pump Canopy Luminaires",'Reported Performance Table'!E1531="Sports Lighting"),
     IF('Reported Performance Table'!G1531="Premium","Premium_Sports_and_Fuel_Pump_CCT", "Sports_and_Fuel_Pump_CCT"),
     IF('Reported Performance Table'!G1531="Premium","Premium_Outdoor_CCT","Outdoor_CCT")),
    IF('Reported Performance Table'!G1531="Premium","Premium_CCT","Reported_CCT"))))</f>
        <v/>
      </c>
      <c r="K1531" t="str">
        <f>IF('Reported Performance Table'!E1531="","",IF(J1531="LUNA_CCT",VLOOKUP('Reported Performance Table'!E1531,'Master List'!$B$45:$E$143,4,FALSE),"Reported_BUG"))</f>
        <v/>
      </c>
      <c r="L1531" t="str">
        <f>IF('Reported Performance Table'!E1531="","",IF(AND('Reported Performance Table'!$F1531="Yes",OR('Reported Performance Table'!$E1531='Master List'!$B$45,'Reported Performance Table'!$E1531='Master List'!$B$46,'Reported Performance Table'!$E1531='Master List'!$B$47,'Reported Performance Table'!$E1531='Master List'!$B$49,'Reported Performance Table'!$E1531='Master List'!$B$51,'Reported Performance Table'!$E1531='Master List'!$B$115,'Reported Performance Table'!$E1531='Master List'!$B$118,'Reported Performance Table'!$E1531='Master List'!$B$142)),"LUNA_Dimming","Dimming_Capability_and_Range"))</f>
        <v/>
      </c>
      <c r="M1531" s="100" t="e">
        <f>'Reported Performance Table'!#REF!</f>
        <v>#REF!</v>
      </c>
      <c r="N1531" s="100" t="e">
        <f>'Reported Performance Table'!#REF!</f>
        <v>#REF!</v>
      </c>
      <c r="O1531" s="100" t="e">
        <f>'Reported Performance Table'!#REF!</f>
        <v>#REF!</v>
      </c>
      <c r="P1531" t="str">
        <f t="shared" si="47"/>
        <v>No</v>
      </c>
    </row>
    <row r="1532" spans="1:16" x14ac:dyDescent="0.25">
      <c r="A1532" s="54">
        <v>1539</v>
      </c>
      <c r="B1532" s="55"/>
      <c r="D1532" s="21" t="e">
        <f>VLOOKUP('Reported Performance Table'!D1532,'Master List'!$B$22:$C$41,2,FALSE)</f>
        <v>#N/A</v>
      </c>
      <c r="E1532" t="e">
        <f>VLOOKUP('Reported Performance Table'!E1532,'Master List'!$B$45:$C$143,2,FALSE)</f>
        <v>#N/A</v>
      </c>
      <c r="F1532" t="e">
        <f>VLOOKUP('Reported Performance Table'!D1532,'Master List'!$B$22:$D$42,3,FALSE)</f>
        <v>#N/A</v>
      </c>
      <c r="G1532" s="92" t="e">
        <f>VLOOKUP('Reported Performance Table'!C1532,'Master List'!$B$11:$D$19,3,FALSE)</f>
        <v>#N/A</v>
      </c>
      <c r="H1532" t="e">
        <f t="shared" si="46"/>
        <v>#N/A</v>
      </c>
      <c r="I1532" t="e">
        <f>IF(VLOOKUP('Reported Performance Table'!E1532,'Master List'!$B$45:$D$143,3,FALSE)="","No",VLOOKUP('Reported Performance Table'!E1532,'Master List'!$B$45:$D$143,3,FALSE))</f>
        <v>#N/A</v>
      </c>
      <c r="J1532" s="164" t="str">
        <f>IF('Reported Performance Table'!E1532="","",
  IF('Reported Performance Table'!F1532="Yes",
   IF('Reported Performance Table'!G1532="Premium","Premium_LUNA_CCT","LUNA_CCT"),
   IF('Reported Performance Table'!C1532="Outdoor Luminaires",
    IF(OR('Reported Performance Table'!E1532="Fuel Pump Canopy Luminaires",'Reported Performance Table'!E1532="Sports Lighting"),
     IF('Reported Performance Table'!G1532="Premium","Premium_Sports_and_Fuel_Pump_CCT", "Sports_and_Fuel_Pump_CCT"),
     IF('Reported Performance Table'!G1532="Premium","Premium_Outdoor_CCT","Outdoor_CCT")),
    IF('Reported Performance Table'!G1532="Premium","Premium_CCT","Reported_CCT"))))</f>
        <v/>
      </c>
      <c r="K1532" t="str">
        <f>IF('Reported Performance Table'!E1532="","",IF(J1532="LUNA_CCT",VLOOKUP('Reported Performance Table'!E1532,'Master List'!$B$45:$E$143,4,FALSE),"Reported_BUG"))</f>
        <v/>
      </c>
      <c r="L1532" t="str">
        <f>IF('Reported Performance Table'!E1532="","",IF(AND('Reported Performance Table'!$F1532="Yes",OR('Reported Performance Table'!$E1532='Master List'!$B$45,'Reported Performance Table'!$E1532='Master List'!$B$46,'Reported Performance Table'!$E1532='Master List'!$B$47,'Reported Performance Table'!$E1532='Master List'!$B$49,'Reported Performance Table'!$E1532='Master List'!$B$51,'Reported Performance Table'!$E1532='Master List'!$B$115,'Reported Performance Table'!$E1532='Master List'!$B$118,'Reported Performance Table'!$E1532='Master List'!$B$142)),"LUNA_Dimming","Dimming_Capability_and_Range"))</f>
        <v/>
      </c>
      <c r="M1532" s="100" t="e">
        <f>'Reported Performance Table'!#REF!</f>
        <v>#REF!</v>
      </c>
      <c r="N1532" s="100" t="e">
        <f>'Reported Performance Table'!#REF!</f>
        <v>#REF!</v>
      </c>
      <c r="O1532" s="100" t="e">
        <f>'Reported Performance Table'!#REF!</f>
        <v>#REF!</v>
      </c>
      <c r="P1532" t="str">
        <f t="shared" si="47"/>
        <v>No</v>
      </c>
    </row>
    <row r="1533" spans="1:16" x14ac:dyDescent="0.25">
      <c r="A1533" s="54">
        <v>1540</v>
      </c>
      <c r="B1533" s="55"/>
      <c r="D1533" s="21" t="e">
        <f>VLOOKUP('Reported Performance Table'!D1533,'Master List'!$B$22:$C$41,2,FALSE)</f>
        <v>#N/A</v>
      </c>
      <c r="E1533" t="e">
        <f>VLOOKUP('Reported Performance Table'!E1533,'Master List'!$B$45:$C$143,2,FALSE)</f>
        <v>#N/A</v>
      </c>
      <c r="F1533" t="e">
        <f>VLOOKUP('Reported Performance Table'!D1533,'Master List'!$B$22:$D$42,3,FALSE)</f>
        <v>#N/A</v>
      </c>
      <c r="G1533" s="92" t="e">
        <f>VLOOKUP('Reported Performance Table'!C1533,'Master List'!$B$11:$D$19,3,FALSE)</f>
        <v>#N/A</v>
      </c>
      <c r="H1533" t="e">
        <f t="shared" si="46"/>
        <v>#N/A</v>
      </c>
      <c r="I1533" t="e">
        <f>IF(VLOOKUP('Reported Performance Table'!E1533,'Master List'!$B$45:$D$143,3,FALSE)="","No",VLOOKUP('Reported Performance Table'!E1533,'Master List'!$B$45:$D$143,3,FALSE))</f>
        <v>#N/A</v>
      </c>
      <c r="J1533" s="164" t="str">
        <f>IF('Reported Performance Table'!E1533="","",
  IF('Reported Performance Table'!F1533="Yes",
   IF('Reported Performance Table'!G1533="Premium","Premium_LUNA_CCT","LUNA_CCT"),
   IF('Reported Performance Table'!C1533="Outdoor Luminaires",
    IF(OR('Reported Performance Table'!E1533="Fuel Pump Canopy Luminaires",'Reported Performance Table'!E1533="Sports Lighting"),
     IF('Reported Performance Table'!G1533="Premium","Premium_Sports_and_Fuel_Pump_CCT", "Sports_and_Fuel_Pump_CCT"),
     IF('Reported Performance Table'!G1533="Premium","Premium_Outdoor_CCT","Outdoor_CCT")),
    IF('Reported Performance Table'!G1533="Premium","Premium_CCT","Reported_CCT"))))</f>
        <v/>
      </c>
      <c r="K1533" t="str">
        <f>IF('Reported Performance Table'!E1533="","",IF(J1533="LUNA_CCT",VLOOKUP('Reported Performance Table'!E1533,'Master List'!$B$45:$E$143,4,FALSE),"Reported_BUG"))</f>
        <v/>
      </c>
      <c r="L1533" t="str">
        <f>IF('Reported Performance Table'!E1533="","",IF(AND('Reported Performance Table'!$F1533="Yes",OR('Reported Performance Table'!$E1533='Master List'!$B$45,'Reported Performance Table'!$E1533='Master List'!$B$46,'Reported Performance Table'!$E1533='Master List'!$B$47,'Reported Performance Table'!$E1533='Master List'!$B$49,'Reported Performance Table'!$E1533='Master List'!$B$51,'Reported Performance Table'!$E1533='Master List'!$B$115,'Reported Performance Table'!$E1533='Master List'!$B$118,'Reported Performance Table'!$E1533='Master List'!$B$142)),"LUNA_Dimming","Dimming_Capability_and_Range"))</f>
        <v/>
      </c>
      <c r="M1533" s="100" t="e">
        <f>'Reported Performance Table'!#REF!</f>
        <v>#REF!</v>
      </c>
      <c r="N1533" s="100" t="e">
        <f>'Reported Performance Table'!#REF!</f>
        <v>#REF!</v>
      </c>
      <c r="O1533" s="100" t="e">
        <f>'Reported Performance Table'!#REF!</f>
        <v>#REF!</v>
      </c>
      <c r="P1533" t="str">
        <f t="shared" si="47"/>
        <v>No</v>
      </c>
    </row>
    <row r="1534" spans="1:16" x14ac:dyDescent="0.25">
      <c r="A1534" s="54">
        <v>1541</v>
      </c>
      <c r="B1534" s="55"/>
      <c r="D1534" s="21" t="e">
        <f>VLOOKUP('Reported Performance Table'!D1534,'Master List'!$B$22:$C$41,2,FALSE)</f>
        <v>#N/A</v>
      </c>
      <c r="E1534" t="e">
        <f>VLOOKUP('Reported Performance Table'!E1534,'Master List'!$B$45:$C$143,2,FALSE)</f>
        <v>#N/A</v>
      </c>
      <c r="F1534" t="e">
        <f>VLOOKUP('Reported Performance Table'!D1534,'Master List'!$B$22:$D$42,3,FALSE)</f>
        <v>#N/A</v>
      </c>
      <c r="G1534" s="92" t="e">
        <f>VLOOKUP('Reported Performance Table'!C1534,'Master List'!$B$11:$D$19,3,FALSE)</f>
        <v>#N/A</v>
      </c>
      <c r="H1534" t="e">
        <f t="shared" si="46"/>
        <v>#N/A</v>
      </c>
      <c r="I1534" t="e">
        <f>IF(VLOOKUP('Reported Performance Table'!E1534,'Master List'!$B$45:$D$143,3,FALSE)="","No",VLOOKUP('Reported Performance Table'!E1534,'Master List'!$B$45:$D$143,3,FALSE))</f>
        <v>#N/A</v>
      </c>
      <c r="J1534" s="164" t="str">
        <f>IF('Reported Performance Table'!E1534="","",
  IF('Reported Performance Table'!F1534="Yes",
   IF('Reported Performance Table'!G1534="Premium","Premium_LUNA_CCT","LUNA_CCT"),
   IF('Reported Performance Table'!C1534="Outdoor Luminaires",
    IF(OR('Reported Performance Table'!E1534="Fuel Pump Canopy Luminaires",'Reported Performance Table'!E1534="Sports Lighting"),
     IF('Reported Performance Table'!G1534="Premium","Premium_Sports_and_Fuel_Pump_CCT", "Sports_and_Fuel_Pump_CCT"),
     IF('Reported Performance Table'!G1534="Premium","Premium_Outdoor_CCT","Outdoor_CCT")),
    IF('Reported Performance Table'!G1534="Premium","Premium_CCT","Reported_CCT"))))</f>
        <v/>
      </c>
      <c r="K1534" t="str">
        <f>IF('Reported Performance Table'!E1534="","",IF(J1534="LUNA_CCT",VLOOKUP('Reported Performance Table'!E1534,'Master List'!$B$45:$E$143,4,FALSE),"Reported_BUG"))</f>
        <v/>
      </c>
      <c r="L1534" t="str">
        <f>IF('Reported Performance Table'!E1534="","",IF(AND('Reported Performance Table'!$F1534="Yes",OR('Reported Performance Table'!$E1534='Master List'!$B$45,'Reported Performance Table'!$E1534='Master List'!$B$46,'Reported Performance Table'!$E1534='Master List'!$B$47,'Reported Performance Table'!$E1534='Master List'!$B$49,'Reported Performance Table'!$E1534='Master List'!$B$51,'Reported Performance Table'!$E1534='Master List'!$B$115,'Reported Performance Table'!$E1534='Master List'!$B$118,'Reported Performance Table'!$E1534='Master List'!$B$142)),"LUNA_Dimming","Dimming_Capability_and_Range"))</f>
        <v/>
      </c>
      <c r="M1534" s="100" t="e">
        <f>'Reported Performance Table'!#REF!</f>
        <v>#REF!</v>
      </c>
      <c r="N1534" s="100" t="e">
        <f>'Reported Performance Table'!#REF!</f>
        <v>#REF!</v>
      </c>
      <c r="O1534" s="100" t="e">
        <f>'Reported Performance Table'!#REF!</f>
        <v>#REF!</v>
      </c>
      <c r="P1534" t="str">
        <f t="shared" si="47"/>
        <v>No</v>
      </c>
    </row>
    <row r="1535" spans="1:16" x14ac:dyDescent="0.25">
      <c r="A1535" s="54">
        <v>1542</v>
      </c>
      <c r="B1535" s="55"/>
      <c r="D1535" s="21" t="e">
        <f>VLOOKUP('Reported Performance Table'!D1535,'Master List'!$B$22:$C$41,2,FALSE)</f>
        <v>#N/A</v>
      </c>
      <c r="E1535" t="e">
        <f>VLOOKUP('Reported Performance Table'!E1535,'Master List'!$B$45:$C$143,2,FALSE)</f>
        <v>#N/A</v>
      </c>
      <c r="F1535" t="e">
        <f>VLOOKUP('Reported Performance Table'!D1535,'Master List'!$B$22:$D$42,3,FALSE)</f>
        <v>#N/A</v>
      </c>
      <c r="G1535" s="92" t="e">
        <f>VLOOKUP('Reported Performance Table'!C1535,'Master List'!$B$11:$D$19,3,FALSE)</f>
        <v>#N/A</v>
      </c>
      <c r="H1535" t="e">
        <f t="shared" si="46"/>
        <v>#N/A</v>
      </c>
      <c r="I1535" t="e">
        <f>IF(VLOOKUP('Reported Performance Table'!E1535,'Master List'!$B$45:$D$143,3,FALSE)="","No",VLOOKUP('Reported Performance Table'!E1535,'Master List'!$B$45:$D$143,3,FALSE))</f>
        <v>#N/A</v>
      </c>
      <c r="J1535" s="164" t="str">
        <f>IF('Reported Performance Table'!E1535="","",
  IF('Reported Performance Table'!F1535="Yes",
   IF('Reported Performance Table'!G1535="Premium","Premium_LUNA_CCT","LUNA_CCT"),
   IF('Reported Performance Table'!C1535="Outdoor Luminaires",
    IF(OR('Reported Performance Table'!E1535="Fuel Pump Canopy Luminaires",'Reported Performance Table'!E1535="Sports Lighting"),
     IF('Reported Performance Table'!G1535="Premium","Premium_Sports_and_Fuel_Pump_CCT", "Sports_and_Fuel_Pump_CCT"),
     IF('Reported Performance Table'!G1535="Premium","Premium_Outdoor_CCT","Outdoor_CCT")),
    IF('Reported Performance Table'!G1535="Premium","Premium_CCT","Reported_CCT"))))</f>
        <v/>
      </c>
      <c r="K1535" t="str">
        <f>IF('Reported Performance Table'!E1535="","",IF(J1535="LUNA_CCT",VLOOKUP('Reported Performance Table'!E1535,'Master List'!$B$45:$E$143,4,FALSE),"Reported_BUG"))</f>
        <v/>
      </c>
      <c r="L1535" t="str">
        <f>IF('Reported Performance Table'!E1535="","",IF(AND('Reported Performance Table'!$F1535="Yes",OR('Reported Performance Table'!$E1535='Master List'!$B$45,'Reported Performance Table'!$E1535='Master List'!$B$46,'Reported Performance Table'!$E1535='Master List'!$B$47,'Reported Performance Table'!$E1535='Master List'!$B$49,'Reported Performance Table'!$E1535='Master List'!$B$51,'Reported Performance Table'!$E1535='Master List'!$B$115,'Reported Performance Table'!$E1535='Master List'!$B$118,'Reported Performance Table'!$E1535='Master List'!$B$142)),"LUNA_Dimming","Dimming_Capability_and_Range"))</f>
        <v/>
      </c>
      <c r="M1535" s="100" t="e">
        <f>'Reported Performance Table'!#REF!</f>
        <v>#REF!</v>
      </c>
      <c r="N1535" s="100" t="e">
        <f>'Reported Performance Table'!#REF!</f>
        <v>#REF!</v>
      </c>
      <c r="O1535" s="100" t="e">
        <f>'Reported Performance Table'!#REF!</f>
        <v>#REF!</v>
      </c>
      <c r="P1535" t="str">
        <f t="shared" si="47"/>
        <v>No</v>
      </c>
    </row>
    <row r="1536" spans="1:16" x14ac:dyDescent="0.25">
      <c r="A1536" s="54">
        <v>1543</v>
      </c>
      <c r="B1536" s="55"/>
      <c r="D1536" s="21" t="e">
        <f>VLOOKUP('Reported Performance Table'!D1536,'Master List'!$B$22:$C$41,2,FALSE)</f>
        <v>#N/A</v>
      </c>
      <c r="E1536" t="e">
        <f>VLOOKUP('Reported Performance Table'!E1536,'Master List'!$B$45:$C$143,2,FALSE)</f>
        <v>#N/A</v>
      </c>
      <c r="F1536" t="e">
        <f>VLOOKUP('Reported Performance Table'!D1536,'Master List'!$B$22:$D$42,3,FALSE)</f>
        <v>#N/A</v>
      </c>
      <c r="G1536" s="92" t="e">
        <f>VLOOKUP('Reported Performance Table'!C1536,'Master List'!$B$11:$D$19,3,FALSE)</f>
        <v>#N/A</v>
      </c>
      <c r="H1536" t="e">
        <f t="shared" si="46"/>
        <v>#N/A</v>
      </c>
      <c r="I1536" t="e">
        <f>IF(VLOOKUP('Reported Performance Table'!E1536,'Master List'!$B$45:$D$143,3,FALSE)="","No",VLOOKUP('Reported Performance Table'!E1536,'Master List'!$B$45:$D$143,3,FALSE))</f>
        <v>#N/A</v>
      </c>
      <c r="J1536" s="164" t="str">
        <f>IF('Reported Performance Table'!E1536="","",
  IF('Reported Performance Table'!F1536="Yes",
   IF('Reported Performance Table'!G1536="Premium","Premium_LUNA_CCT","LUNA_CCT"),
   IF('Reported Performance Table'!C1536="Outdoor Luminaires",
    IF(OR('Reported Performance Table'!E1536="Fuel Pump Canopy Luminaires",'Reported Performance Table'!E1536="Sports Lighting"),
     IF('Reported Performance Table'!G1536="Premium","Premium_Sports_and_Fuel_Pump_CCT", "Sports_and_Fuel_Pump_CCT"),
     IF('Reported Performance Table'!G1536="Premium","Premium_Outdoor_CCT","Outdoor_CCT")),
    IF('Reported Performance Table'!G1536="Premium","Premium_CCT","Reported_CCT"))))</f>
        <v/>
      </c>
      <c r="K1536" t="str">
        <f>IF('Reported Performance Table'!E1536="","",IF(J1536="LUNA_CCT",VLOOKUP('Reported Performance Table'!E1536,'Master List'!$B$45:$E$143,4,FALSE),"Reported_BUG"))</f>
        <v/>
      </c>
      <c r="L1536" t="str">
        <f>IF('Reported Performance Table'!E1536="","",IF(AND('Reported Performance Table'!$F1536="Yes",OR('Reported Performance Table'!$E1536='Master List'!$B$45,'Reported Performance Table'!$E1536='Master List'!$B$46,'Reported Performance Table'!$E1536='Master List'!$B$47,'Reported Performance Table'!$E1536='Master List'!$B$49,'Reported Performance Table'!$E1536='Master List'!$B$51,'Reported Performance Table'!$E1536='Master List'!$B$115,'Reported Performance Table'!$E1536='Master List'!$B$118,'Reported Performance Table'!$E1536='Master List'!$B$142)),"LUNA_Dimming","Dimming_Capability_and_Range"))</f>
        <v/>
      </c>
      <c r="M1536" s="100" t="e">
        <f>'Reported Performance Table'!#REF!</f>
        <v>#REF!</v>
      </c>
      <c r="N1536" s="100" t="e">
        <f>'Reported Performance Table'!#REF!</f>
        <v>#REF!</v>
      </c>
      <c r="O1536" s="100" t="e">
        <f>'Reported Performance Table'!#REF!</f>
        <v>#REF!</v>
      </c>
      <c r="P1536" t="str">
        <f t="shared" si="47"/>
        <v>No</v>
      </c>
    </row>
    <row r="1537" spans="1:16" x14ac:dyDescent="0.25">
      <c r="A1537" s="54">
        <v>1544</v>
      </c>
      <c r="B1537" s="55"/>
      <c r="D1537" s="21" t="e">
        <f>VLOOKUP('Reported Performance Table'!D1537,'Master List'!$B$22:$C$41,2,FALSE)</f>
        <v>#N/A</v>
      </c>
      <c r="E1537" t="e">
        <f>VLOOKUP('Reported Performance Table'!E1537,'Master List'!$B$45:$C$143,2,FALSE)</f>
        <v>#N/A</v>
      </c>
      <c r="F1537" t="e">
        <f>VLOOKUP('Reported Performance Table'!D1537,'Master List'!$B$22:$D$42,3,FALSE)</f>
        <v>#N/A</v>
      </c>
      <c r="G1537" s="92" t="e">
        <f>VLOOKUP('Reported Performance Table'!C1537,'Master List'!$B$11:$D$19,3,FALSE)</f>
        <v>#N/A</v>
      </c>
      <c r="H1537" t="e">
        <f t="shared" si="46"/>
        <v>#N/A</v>
      </c>
      <c r="I1537" t="e">
        <f>IF(VLOOKUP('Reported Performance Table'!E1537,'Master List'!$B$45:$D$143,3,FALSE)="","No",VLOOKUP('Reported Performance Table'!E1537,'Master List'!$B$45:$D$143,3,FALSE))</f>
        <v>#N/A</v>
      </c>
      <c r="J1537" s="164" t="str">
        <f>IF('Reported Performance Table'!E1537="","",
  IF('Reported Performance Table'!F1537="Yes",
   IF('Reported Performance Table'!G1537="Premium","Premium_LUNA_CCT","LUNA_CCT"),
   IF('Reported Performance Table'!C1537="Outdoor Luminaires",
    IF(OR('Reported Performance Table'!E1537="Fuel Pump Canopy Luminaires",'Reported Performance Table'!E1537="Sports Lighting"),
     IF('Reported Performance Table'!G1537="Premium","Premium_Sports_and_Fuel_Pump_CCT", "Sports_and_Fuel_Pump_CCT"),
     IF('Reported Performance Table'!G1537="Premium","Premium_Outdoor_CCT","Outdoor_CCT")),
    IF('Reported Performance Table'!G1537="Premium","Premium_CCT","Reported_CCT"))))</f>
        <v/>
      </c>
      <c r="K1537" t="str">
        <f>IF('Reported Performance Table'!E1537="","",IF(J1537="LUNA_CCT",VLOOKUP('Reported Performance Table'!E1537,'Master List'!$B$45:$E$143,4,FALSE),"Reported_BUG"))</f>
        <v/>
      </c>
      <c r="L1537" t="str">
        <f>IF('Reported Performance Table'!E1537="","",IF(AND('Reported Performance Table'!$F1537="Yes",OR('Reported Performance Table'!$E1537='Master List'!$B$45,'Reported Performance Table'!$E1537='Master List'!$B$46,'Reported Performance Table'!$E1537='Master List'!$B$47,'Reported Performance Table'!$E1537='Master List'!$B$49,'Reported Performance Table'!$E1537='Master List'!$B$51,'Reported Performance Table'!$E1537='Master List'!$B$115,'Reported Performance Table'!$E1537='Master List'!$B$118,'Reported Performance Table'!$E1537='Master List'!$B$142)),"LUNA_Dimming","Dimming_Capability_and_Range"))</f>
        <v/>
      </c>
      <c r="M1537" s="100" t="e">
        <f>'Reported Performance Table'!#REF!</f>
        <v>#REF!</v>
      </c>
      <c r="N1537" s="100" t="e">
        <f>'Reported Performance Table'!#REF!</f>
        <v>#REF!</v>
      </c>
      <c r="O1537" s="100" t="e">
        <f>'Reported Performance Table'!#REF!</f>
        <v>#REF!</v>
      </c>
      <c r="P1537" t="str">
        <f t="shared" si="47"/>
        <v>No</v>
      </c>
    </row>
    <row r="1538" spans="1:16" x14ac:dyDescent="0.25">
      <c r="A1538" s="54">
        <v>1545</v>
      </c>
      <c r="B1538" s="55"/>
      <c r="D1538" s="21" t="e">
        <f>VLOOKUP('Reported Performance Table'!D1538,'Master List'!$B$22:$C$41,2,FALSE)</f>
        <v>#N/A</v>
      </c>
      <c r="E1538" t="e">
        <f>VLOOKUP('Reported Performance Table'!E1538,'Master List'!$B$45:$C$143,2,FALSE)</f>
        <v>#N/A</v>
      </c>
      <c r="F1538" t="e">
        <f>VLOOKUP('Reported Performance Table'!D1538,'Master List'!$B$22:$D$42,3,FALSE)</f>
        <v>#N/A</v>
      </c>
      <c r="G1538" s="92" t="e">
        <f>VLOOKUP('Reported Performance Table'!C1538,'Master List'!$B$11:$D$19,3,FALSE)</f>
        <v>#N/A</v>
      </c>
      <c r="H1538" t="e">
        <f t="shared" si="46"/>
        <v>#N/A</v>
      </c>
      <c r="I1538" t="e">
        <f>IF(VLOOKUP('Reported Performance Table'!E1538,'Master List'!$B$45:$D$143,3,FALSE)="","No",VLOOKUP('Reported Performance Table'!E1538,'Master List'!$B$45:$D$143,3,FALSE))</f>
        <v>#N/A</v>
      </c>
      <c r="J1538" s="164" t="str">
        <f>IF('Reported Performance Table'!E1538="","",
  IF('Reported Performance Table'!F1538="Yes",
   IF('Reported Performance Table'!G1538="Premium","Premium_LUNA_CCT","LUNA_CCT"),
   IF('Reported Performance Table'!C1538="Outdoor Luminaires",
    IF(OR('Reported Performance Table'!E1538="Fuel Pump Canopy Luminaires",'Reported Performance Table'!E1538="Sports Lighting"),
     IF('Reported Performance Table'!G1538="Premium","Premium_Sports_and_Fuel_Pump_CCT", "Sports_and_Fuel_Pump_CCT"),
     IF('Reported Performance Table'!G1538="Premium","Premium_Outdoor_CCT","Outdoor_CCT")),
    IF('Reported Performance Table'!G1538="Premium","Premium_CCT","Reported_CCT"))))</f>
        <v/>
      </c>
      <c r="K1538" t="str">
        <f>IF('Reported Performance Table'!E1538="","",IF(J1538="LUNA_CCT",VLOOKUP('Reported Performance Table'!E1538,'Master List'!$B$45:$E$143,4,FALSE),"Reported_BUG"))</f>
        <v/>
      </c>
      <c r="L1538" t="str">
        <f>IF('Reported Performance Table'!E1538="","",IF(AND('Reported Performance Table'!$F1538="Yes",OR('Reported Performance Table'!$E1538='Master List'!$B$45,'Reported Performance Table'!$E1538='Master List'!$B$46,'Reported Performance Table'!$E1538='Master List'!$B$47,'Reported Performance Table'!$E1538='Master List'!$B$49,'Reported Performance Table'!$E1538='Master List'!$B$51,'Reported Performance Table'!$E1538='Master List'!$B$115,'Reported Performance Table'!$E1538='Master List'!$B$118,'Reported Performance Table'!$E1538='Master List'!$B$142)),"LUNA_Dimming","Dimming_Capability_and_Range"))</f>
        <v/>
      </c>
      <c r="M1538" s="100" t="e">
        <f>'Reported Performance Table'!#REF!</f>
        <v>#REF!</v>
      </c>
      <c r="N1538" s="100" t="e">
        <f>'Reported Performance Table'!#REF!</f>
        <v>#REF!</v>
      </c>
      <c r="O1538" s="100" t="e">
        <f>'Reported Performance Table'!#REF!</f>
        <v>#REF!</v>
      </c>
      <c r="P1538" t="str">
        <f t="shared" si="47"/>
        <v>No</v>
      </c>
    </row>
    <row r="1539" spans="1:16" x14ac:dyDescent="0.25">
      <c r="A1539" s="54">
        <v>1546</v>
      </c>
      <c r="B1539" s="55"/>
      <c r="D1539" s="21" t="e">
        <f>VLOOKUP('Reported Performance Table'!D1539,'Master List'!$B$22:$C$41,2,FALSE)</f>
        <v>#N/A</v>
      </c>
      <c r="E1539" t="e">
        <f>VLOOKUP('Reported Performance Table'!E1539,'Master List'!$B$45:$C$143,2,FALSE)</f>
        <v>#N/A</v>
      </c>
      <c r="F1539" t="e">
        <f>VLOOKUP('Reported Performance Table'!D1539,'Master List'!$B$22:$D$42,3,FALSE)</f>
        <v>#N/A</v>
      </c>
      <c r="G1539" s="92" t="e">
        <f>VLOOKUP('Reported Performance Table'!C1539,'Master List'!$B$11:$D$19,3,FALSE)</f>
        <v>#N/A</v>
      </c>
      <c r="H1539" t="e">
        <f t="shared" si="46"/>
        <v>#N/A</v>
      </c>
      <c r="I1539" t="e">
        <f>IF(VLOOKUP('Reported Performance Table'!E1539,'Master List'!$B$45:$D$143,3,FALSE)="","No",VLOOKUP('Reported Performance Table'!E1539,'Master List'!$B$45:$D$143,3,FALSE))</f>
        <v>#N/A</v>
      </c>
      <c r="J1539" s="164" t="str">
        <f>IF('Reported Performance Table'!E1539="","",
  IF('Reported Performance Table'!F1539="Yes",
   IF('Reported Performance Table'!G1539="Premium","Premium_LUNA_CCT","LUNA_CCT"),
   IF('Reported Performance Table'!C1539="Outdoor Luminaires",
    IF(OR('Reported Performance Table'!E1539="Fuel Pump Canopy Luminaires",'Reported Performance Table'!E1539="Sports Lighting"),
     IF('Reported Performance Table'!G1539="Premium","Premium_Sports_and_Fuel_Pump_CCT", "Sports_and_Fuel_Pump_CCT"),
     IF('Reported Performance Table'!G1539="Premium","Premium_Outdoor_CCT","Outdoor_CCT")),
    IF('Reported Performance Table'!G1539="Premium","Premium_CCT","Reported_CCT"))))</f>
        <v/>
      </c>
      <c r="K1539" t="str">
        <f>IF('Reported Performance Table'!E1539="","",IF(J1539="LUNA_CCT",VLOOKUP('Reported Performance Table'!E1539,'Master List'!$B$45:$E$143,4,FALSE),"Reported_BUG"))</f>
        <v/>
      </c>
      <c r="L1539" t="str">
        <f>IF('Reported Performance Table'!E1539="","",IF(AND('Reported Performance Table'!$F1539="Yes",OR('Reported Performance Table'!$E1539='Master List'!$B$45,'Reported Performance Table'!$E1539='Master List'!$B$46,'Reported Performance Table'!$E1539='Master List'!$B$47,'Reported Performance Table'!$E1539='Master List'!$B$49,'Reported Performance Table'!$E1539='Master List'!$B$51,'Reported Performance Table'!$E1539='Master List'!$B$115,'Reported Performance Table'!$E1539='Master List'!$B$118,'Reported Performance Table'!$E1539='Master List'!$B$142)),"LUNA_Dimming","Dimming_Capability_and_Range"))</f>
        <v/>
      </c>
      <c r="M1539" s="100" t="e">
        <f>'Reported Performance Table'!#REF!</f>
        <v>#REF!</v>
      </c>
      <c r="N1539" s="100" t="e">
        <f>'Reported Performance Table'!#REF!</f>
        <v>#REF!</v>
      </c>
      <c r="O1539" s="100" t="e">
        <f>'Reported Performance Table'!#REF!</f>
        <v>#REF!</v>
      </c>
      <c r="P1539" t="str">
        <f t="shared" si="47"/>
        <v>No</v>
      </c>
    </row>
    <row r="1540" spans="1:16" x14ac:dyDescent="0.25">
      <c r="A1540" s="54">
        <v>1547</v>
      </c>
      <c r="B1540" s="55"/>
      <c r="D1540" s="21" t="e">
        <f>VLOOKUP('Reported Performance Table'!D1540,'Master List'!$B$22:$C$41,2,FALSE)</f>
        <v>#N/A</v>
      </c>
      <c r="E1540" t="e">
        <f>VLOOKUP('Reported Performance Table'!E1540,'Master List'!$B$45:$C$143,2,FALSE)</f>
        <v>#N/A</v>
      </c>
      <c r="F1540" t="e">
        <f>VLOOKUP('Reported Performance Table'!D1540,'Master List'!$B$22:$D$42,3,FALSE)</f>
        <v>#N/A</v>
      </c>
      <c r="G1540" s="92" t="e">
        <f>VLOOKUP('Reported Performance Table'!C1540,'Master List'!$B$11:$D$19,3,FALSE)</f>
        <v>#N/A</v>
      </c>
      <c r="H1540" t="e">
        <f t="shared" si="46"/>
        <v>#N/A</v>
      </c>
      <c r="I1540" t="e">
        <f>IF(VLOOKUP('Reported Performance Table'!E1540,'Master List'!$B$45:$D$143,3,FALSE)="","No",VLOOKUP('Reported Performance Table'!E1540,'Master List'!$B$45:$D$143,3,FALSE))</f>
        <v>#N/A</v>
      </c>
      <c r="J1540" s="164" t="str">
        <f>IF('Reported Performance Table'!E1540="","",
  IF('Reported Performance Table'!F1540="Yes",
   IF('Reported Performance Table'!G1540="Premium","Premium_LUNA_CCT","LUNA_CCT"),
   IF('Reported Performance Table'!C1540="Outdoor Luminaires",
    IF(OR('Reported Performance Table'!E1540="Fuel Pump Canopy Luminaires",'Reported Performance Table'!E1540="Sports Lighting"),
     IF('Reported Performance Table'!G1540="Premium","Premium_Sports_and_Fuel_Pump_CCT", "Sports_and_Fuel_Pump_CCT"),
     IF('Reported Performance Table'!G1540="Premium","Premium_Outdoor_CCT","Outdoor_CCT")),
    IF('Reported Performance Table'!G1540="Premium","Premium_CCT","Reported_CCT"))))</f>
        <v/>
      </c>
      <c r="K1540" t="str">
        <f>IF('Reported Performance Table'!E1540="","",IF(J1540="LUNA_CCT",VLOOKUP('Reported Performance Table'!E1540,'Master List'!$B$45:$E$143,4,FALSE),"Reported_BUG"))</f>
        <v/>
      </c>
      <c r="L1540" t="str">
        <f>IF('Reported Performance Table'!E1540="","",IF(AND('Reported Performance Table'!$F1540="Yes",OR('Reported Performance Table'!$E1540='Master List'!$B$45,'Reported Performance Table'!$E1540='Master List'!$B$46,'Reported Performance Table'!$E1540='Master List'!$B$47,'Reported Performance Table'!$E1540='Master List'!$B$49,'Reported Performance Table'!$E1540='Master List'!$B$51,'Reported Performance Table'!$E1540='Master List'!$B$115,'Reported Performance Table'!$E1540='Master List'!$B$118,'Reported Performance Table'!$E1540='Master List'!$B$142)),"LUNA_Dimming","Dimming_Capability_and_Range"))</f>
        <v/>
      </c>
      <c r="M1540" s="100" t="e">
        <f>'Reported Performance Table'!#REF!</f>
        <v>#REF!</v>
      </c>
      <c r="N1540" s="100" t="e">
        <f>'Reported Performance Table'!#REF!</f>
        <v>#REF!</v>
      </c>
      <c r="O1540" s="100" t="e">
        <f>'Reported Performance Table'!#REF!</f>
        <v>#REF!</v>
      </c>
      <c r="P1540" t="str">
        <f t="shared" si="47"/>
        <v>No</v>
      </c>
    </row>
    <row r="1541" spans="1:16" x14ac:dyDescent="0.25">
      <c r="A1541" s="54">
        <v>1548</v>
      </c>
      <c r="B1541" s="55"/>
      <c r="D1541" s="21" t="e">
        <f>VLOOKUP('Reported Performance Table'!D1541,'Master List'!$B$22:$C$41,2,FALSE)</f>
        <v>#N/A</v>
      </c>
      <c r="E1541" t="e">
        <f>VLOOKUP('Reported Performance Table'!E1541,'Master List'!$B$45:$C$143,2,FALSE)</f>
        <v>#N/A</v>
      </c>
      <c r="F1541" t="e">
        <f>VLOOKUP('Reported Performance Table'!D1541,'Master List'!$B$22:$D$42,3,FALSE)</f>
        <v>#N/A</v>
      </c>
      <c r="G1541" s="92" t="e">
        <f>VLOOKUP('Reported Performance Table'!C1541,'Master List'!$B$11:$D$19,3,FALSE)</f>
        <v>#N/A</v>
      </c>
      <c r="H1541" t="e">
        <f t="shared" si="46"/>
        <v>#N/A</v>
      </c>
      <c r="I1541" t="e">
        <f>IF(VLOOKUP('Reported Performance Table'!E1541,'Master List'!$B$45:$D$143,3,FALSE)="","No",VLOOKUP('Reported Performance Table'!E1541,'Master List'!$B$45:$D$143,3,FALSE))</f>
        <v>#N/A</v>
      </c>
      <c r="J1541" s="164" t="str">
        <f>IF('Reported Performance Table'!E1541="","",
  IF('Reported Performance Table'!F1541="Yes",
   IF('Reported Performance Table'!G1541="Premium","Premium_LUNA_CCT","LUNA_CCT"),
   IF('Reported Performance Table'!C1541="Outdoor Luminaires",
    IF(OR('Reported Performance Table'!E1541="Fuel Pump Canopy Luminaires",'Reported Performance Table'!E1541="Sports Lighting"),
     IF('Reported Performance Table'!G1541="Premium","Premium_Sports_and_Fuel_Pump_CCT", "Sports_and_Fuel_Pump_CCT"),
     IF('Reported Performance Table'!G1541="Premium","Premium_Outdoor_CCT","Outdoor_CCT")),
    IF('Reported Performance Table'!G1541="Premium","Premium_CCT","Reported_CCT"))))</f>
        <v/>
      </c>
      <c r="K1541" t="str">
        <f>IF('Reported Performance Table'!E1541="","",IF(J1541="LUNA_CCT",VLOOKUP('Reported Performance Table'!E1541,'Master List'!$B$45:$E$143,4,FALSE),"Reported_BUG"))</f>
        <v/>
      </c>
      <c r="L1541" t="str">
        <f>IF('Reported Performance Table'!E1541="","",IF(AND('Reported Performance Table'!$F1541="Yes",OR('Reported Performance Table'!$E1541='Master List'!$B$45,'Reported Performance Table'!$E1541='Master List'!$B$46,'Reported Performance Table'!$E1541='Master List'!$B$47,'Reported Performance Table'!$E1541='Master List'!$B$49,'Reported Performance Table'!$E1541='Master List'!$B$51,'Reported Performance Table'!$E1541='Master List'!$B$115,'Reported Performance Table'!$E1541='Master List'!$B$118,'Reported Performance Table'!$E1541='Master List'!$B$142)),"LUNA_Dimming","Dimming_Capability_and_Range"))</f>
        <v/>
      </c>
      <c r="M1541" s="100" t="e">
        <f>'Reported Performance Table'!#REF!</f>
        <v>#REF!</v>
      </c>
      <c r="N1541" s="100" t="e">
        <f>'Reported Performance Table'!#REF!</f>
        <v>#REF!</v>
      </c>
      <c r="O1541" s="100" t="e">
        <f>'Reported Performance Table'!#REF!</f>
        <v>#REF!</v>
      </c>
      <c r="P1541" t="str">
        <f t="shared" si="47"/>
        <v>No</v>
      </c>
    </row>
    <row r="1542" spans="1:16" x14ac:dyDescent="0.25">
      <c r="A1542" s="54">
        <v>1549</v>
      </c>
      <c r="B1542" s="55"/>
      <c r="D1542" s="21" t="e">
        <f>VLOOKUP('Reported Performance Table'!D1542,'Master List'!$B$22:$C$41,2,FALSE)</f>
        <v>#N/A</v>
      </c>
      <c r="E1542" t="e">
        <f>VLOOKUP('Reported Performance Table'!E1542,'Master List'!$B$45:$C$143,2,FALSE)</f>
        <v>#N/A</v>
      </c>
      <c r="F1542" t="e">
        <f>VLOOKUP('Reported Performance Table'!D1542,'Master List'!$B$22:$D$42,3,FALSE)</f>
        <v>#N/A</v>
      </c>
      <c r="G1542" s="92" t="e">
        <f>VLOOKUP('Reported Performance Table'!C1542,'Master List'!$B$11:$D$19,3,FALSE)</f>
        <v>#N/A</v>
      </c>
      <c r="H1542" t="e">
        <f t="shared" si="46"/>
        <v>#N/A</v>
      </c>
      <c r="I1542" t="e">
        <f>IF(VLOOKUP('Reported Performance Table'!E1542,'Master List'!$B$45:$D$143,3,FALSE)="","No",VLOOKUP('Reported Performance Table'!E1542,'Master List'!$B$45:$D$143,3,FALSE))</f>
        <v>#N/A</v>
      </c>
      <c r="J1542" s="164" t="str">
        <f>IF('Reported Performance Table'!E1542="","",
  IF('Reported Performance Table'!F1542="Yes",
   IF('Reported Performance Table'!G1542="Premium","Premium_LUNA_CCT","LUNA_CCT"),
   IF('Reported Performance Table'!C1542="Outdoor Luminaires",
    IF(OR('Reported Performance Table'!E1542="Fuel Pump Canopy Luminaires",'Reported Performance Table'!E1542="Sports Lighting"),
     IF('Reported Performance Table'!G1542="Premium","Premium_Sports_and_Fuel_Pump_CCT", "Sports_and_Fuel_Pump_CCT"),
     IF('Reported Performance Table'!G1542="Premium","Premium_Outdoor_CCT","Outdoor_CCT")),
    IF('Reported Performance Table'!G1542="Premium","Premium_CCT","Reported_CCT"))))</f>
        <v/>
      </c>
      <c r="K1542" t="str">
        <f>IF('Reported Performance Table'!E1542="","",IF(J1542="LUNA_CCT",VLOOKUP('Reported Performance Table'!E1542,'Master List'!$B$45:$E$143,4,FALSE),"Reported_BUG"))</f>
        <v/>
      </c>
      <c r="L1542" t="str">
        <f>IF('Reported Performance Table'!E1542="","",IF(AND('Reported Performance Table'!$F1542="Yes",OR('Reported Performance Table'!$E1542='Master List'!$B$45,'Reported Performance Table'!$E1542='Master List'!$B$46,'Reported Performance Table'!$E1542='Master List'!$B$47,'Reported Performance Table'!$E1542='Master List'!$B$49,'Reported Performance Table'!$E1542='Master List'!$B$51,'Reported Performance Table'!$E1542='Master List'!$B$115,'Reported Performance Table'!$E1542='Master List'!$B$118,'Reported Performance Table'!$E1542='Master List'!$B$142)),"LUNA_Dimming","Dimming_Capability_and_Range"))</f>
        <v/>
      </c>
      <c r="M1542" s="100" t="e">
        <f>'Reported Performance Table'!#REF!</f>
        <v>#REF!</v>
      </c>
      <c r="N1542" s="100" t="e">
        <f>'Reported Performance Table'!#REF!</f>
        <v>#REF!</v>
      </c>
      <c r="O1542" s="100" t="e">
        <f>'Reported Performance Table'!#REF!</f>
        <v>#REF!</v>
      </c>
      <c r="P1542" t="str">
        <f t="shared" si="47"/>
        <v>No</v>
      </c>
    </row>
    <row r="1543" spans="1:16" x14ac:dyDescent="0.25">
      <c r="A1543" s="54">
        <v>1550</v>
      </c>
      <c r="B1543" s="55"/>
      <c r="D1543" s="21" t="e">
        <f>VLOOKUP('Reported Performance Table'!D1543,'Master List'!$B$22:$C$41,2,FALSE)</f>
        <v>#N/A</v>
      </c>
      <c r="E1543" t="e">
        <f>VLOOKUP('Reported Performance Table'!E1543,'Master List'!$B$45:$C$143,2,FALSE)</f>
        <v>#N/A</v>
      </c>
      <c r="F1543" t="e">
        <f>VLOOKUP('Reported Performance Table'!D1543,'Master List'!$B$22:$D$42,3,FALSE)</f>
        <v>#N/A</v>
      </c>
      <c r="G1543" s="92" t="e">
        <f>VLOOKUP('Reported Performance Table'!C1543,'Master List'!$B$11:$D$19,3,FALSE)</f>
        <v>#N/A</v>
      </c>
      <c r="H1543" t="e">
        <f t="shared" si="46"/>
        <v>#N/A</v>
      </c>
      <c r="I1543" t="e">
        <f>IF(VLOOKUP('Reported Performance Table'!E1543,'Master List'!$B$45:$D$143,3,FALSE)="","No",VLOOKUP('Reported Performance Table'!E1543,'Master List'!$B$45:$D$143,3,FALSE))</f>
        <v>#N/A</v>
      </c>
      <c r="J1543" s="164" t="str">
        <f>IF('Reported Performance Table'!E1543="","",
  IF('Reported Performance Table'!F1543="Yes",
   IF('Reported Performance Table'!G1543="Premium","Premium_LUNA_CCT","LUNA_CCT"),
   IF('Reported Performance Table'!C1543="Outdoor Luminaires",
    IF(OR('Reported Performance Table'!E1543="Fuel Pump Canopy Luminaires",'Reported Performance Table'!E1543="Sports Lighting"),
     IF('Reported Performance Table'!G1543="Premium","Premium_Sports_and_Fuel_Pump_CCT", "Sports_and_Fuel_Pump_CCT"),
     IF('Reported Performance Table'!G1543="Premium","Premium_Outdoor_CCT","Outdoor_CCT")),
    IF('Reported Performance Table'!G1543="Premium","Premium_CCT","Reported_CCT"))))</f>
        <v/>
      </c>
      <c r="K1543" t="str">
        <f>IF('Reported Performance Table'!E1543="","",IF(J1543="LUNA_CCT",VLOOKUP('Reported Performance Table'!E1543,'Master List'!$B$45:$E$143,4,FALSE),"Reported_BUG"))</f>
        <v/>
      </c>
      <c r="L1543" t="str">
        <f>IF('Reported Performance Table'!E1543="","",IF(AND('Reported Performance Table'!$F1543="Yes",OR('Reported Performance Table'!$E1543='Master List'!$B$45,'Reported Performance Table'!$E1543='Master List'!$B$46,'Reported Performance Table'!$E1543='Master List'!$B$47,'Reported Performance Table'!$E1543='Master List'!$B$49,'Reported Performance Table'!$E1543='Master List'!$B$51,'Reported Performance Table'!$E1543='Master List'!$B$115,'Reported Performance Table'!$E1543='Master List'!$B$118,'Reported Performance Table'!$E1543='Master List'!$B$142)),"LUNA_Dimming","Dimming_Capability_and_Range"))</f>
        <v/>
      </c>
      <c r="M1543" s="100" t="e">
        <f>'Reported Performance Table'!#REF!</f>
        <v>#REF!</v>
      </c>
      <c r="N1543" s="100" t="e">
        <f>'Reported Performance Table'!#REF!</f>
        <v>#REF!</v>
      </c>
      <c r="O1543" s="100" t="e">
        <f>'Reported Performance Table'!#REF!</f>
        <v>#REF!</v>
      </c>
      <c r="P1543" t="str">
        <f t="shared" si="47"/>
        <v>No</v>
      </c>
    </row>
    <row r="1544" spans="1:16" x14ac:dyDescent="0.25">
      <c r="A1544" s="54">
        <v>1551</v>
      </c>
      <c r="B1544" s="55"/>
      <c r="D1544" s="21" t="e">
        <f>VLOOKUP('Reported Performance Table'!D1544,'Master List'!$B$22:$C$41,2,FALSE)</f>
        <v>#N/A</v>
      </c>
      <c r="E1544" t="e">
        <f>VLOOKUP('Reported Performance Table'!E1544,'Master List'!$B$45:$C$143,2,FALSE)</f>
        <v>#N/A</v>
      </c>
      <c r="F1544" t="e">
        <f>VLOOKUP('Reported Performance Table'!D1544,'Master List'!$B$22:$D$42,3,FALSE)</f>
        <v>#N/A</v>
      </c>
      <c r="G1544" s="92" t="e">
        <f>VLOOKUP('Reported Performance Table'!C1544,'Master List'!$B$11:$D$19,3,FALSE)</f>
        <v>#N/A</v>
      </c>
      <c r="H1544" t="e">
        <f t="shared" si="46"/>
        <v>#N/A</v>
      </c>
      <c r="I1544" t="e">
        <f>IF(VLOOKUP('Reported Performance Table'!E1544,'Master List'!$B$45:$D$143,3,FALSE)="","No",VLOOKUP('Reported Performance Table'!E1544,'Master List'!$B$45:$D$143,3,FALSE))</f>
        <v>#N/A</v>
      </c>
      <c r="J1544" s="164" t="str">
        <f>IF('Reported Performance Table'!E1544="","",
  IF('Reported Performance Table'!F1544="Yes",
   IF('Reported Performance Table'!G1544="Premium","Premium_LUNA_CCT","LUNA_CCT"),
   IF('Reported Performance Table'!C1544="Outdoor Luminaires",
    IF(OR('Reported Performance Table'!E1544="Fuel Pump Canopy Luminaires",'Reported Performance Table'!E1544="Sports Lighting"),
     IF('Reported Performance Table'!G1544="Premium","Premium_Sports_and_Fuel_Pump_CCT", "Sports_and_Fuel_Pump_CCT"),
     IF('Reported Performance Table'!G1544="Premium","Premium_Outdoor_CCT","Outdoor_CCT")),
    IF('Reported Performance Table'!G1544="Premium","Premium_CCT","Reported_CCT"))))</f>
        <v/>
      </c>
      <c r="K1544" t="str">
        <f>IF('Reported Performance Table'!E1544="","",IF(J1544="LUNA_CCT",VLOOKUP('Reported Performance Table'!E1544,'Master List'!$B$45:$E$143,4,FALSE),"Reported_BUG"))</f>
        <v/>
      </c>
      <c r="L1544" t="str">
        <f>IF('Reported Performance Table'!E1544="","",IF(AND('Reported Performance Table'!$F1544="Yes",OR('Reported Performance Table'!$E1544='Master List'!$B$45,'Reported Performance Table'!$E1544='Master List'!$B$46,'Reported Performance Table'!$E1544='Master List'!$B$47,'Reported Performance Table'!$E1544='Master List'!$B$49,'Reported Performance Table'!$E1544='Master List'!$B$51,'Reported Performance Table'!$E1544='Master List'!$B$115,'Reported Performance Table'!$E1544='Master List'!$B$118,'Reported Performance Table'!$E1544='Master List'!$B$142)),"LUNA_Dimming","Dimming_Capability_and_Range"))</f>
        <v/>
      </c>
      <c r="M1544" s="100" t="e">
        <f>'Reported Performance Table'!#REF!</f>
        <v>#REF!</v>
      </c>
      <c r="N1544" s="100" t="e">
        <f>'Reported Performance Table'!#REF!</f>
        <v>#REF!</v>
      </c>
      <c r="O1544" s="100" t="e">
        <f>'Reported Performance Table'!#REF!</f>
        <v>#REF!</v>
      </c>
      <c r="P1544" t="str">
        <f t="shared" si="47"/>
        <v>No</v>
      </c>
    </row>
    <row r="1545" spans="1:16" x14ac:dyDescent="0.25">
      <c r="A1545" s="54">
        <v>1552</v>
      </c>
      <c r="B1545" s="55"/>
      <c r="D1545" s="21" t="e">
        <f>VLOOKUP('Reported Performance Table'!D1545,'Master List'!$B$22:$C$41,2,FALSE)</f>
        <v>#N/A</v>
      </c>
      <c r="E1545" t="e">
        <f>VLOOKUP('Reported Performance Table'!E1545,'Master List'!$B$45:$C$143,2,FALSE)</f>
        <v>#N/A</v>
      </c>
      <c r="F1545" t="e">
        <f>VLOOKUP('Reported Performance Table'!D1545,'Master List'!$B$22:$D$42,3,FALSE)</f>
        <v>#N/A</v>
      </c>
      <c r="G1545" s="92" t="e">
        <f>VLOOKUP('Reported Performance Table'!C1545,'Master List'!$B$11:$D$19,3,FALSE)</f>
        <v>#N/A</v>
      </c>
      <c r="H1545" t="e">
        <f t="shared" si="46"/>
        <v>#N/A</v>
      </c>
      <c r="I1545" t="e">
        <f>IF(VLOOKUP('Reported Performance Table'!E1545,'Master List'!$B$45:$D$143,3,FALSE)="","No",VLOOKUP('Reported Performance Table'!E1545,'Master List'!$B$45:$D$143,3,FALSE))</f>
        <v>#N/A</v>
      </c>
      <c r="J1545" s="164" t="str">
        <f>IF('Reported Performance Table'!E1545="","",
  IF('Reported Performance Table'!F1545="Yes",
   IF('Reported Performance Table'!G1545="Premium","Premium_LUNA_CCT","LUNA_CCT"),
   IF('Reported Performance Table'!C1545="Outdoor Luminaires",
    IF(OR('Reported Performance Table'!E1545="Fuel Pump Canopy Luminaires",'Reported Performance Table'!E1545="Sports Lighting"),
     IF('Reported Performance Table'!G1545="Premium","Premium_Sports_and_Fuel_Pump_CCT", "Sports_and_Fuel_Pump_CCT"),
     IF('Reported Performance Table'!G1545="Premium","Premium_Outdoor_CCT","Outdoor_CCT")),
    IF('Reported Performance Table'!G1545="Premium","Premium_CCT","Reported_CCT"))))</f>
        <v/>
      </c>
      <c r="K1545" t="str">
        <f>IF('Reported Performance Table'!E1545="","",IF(J1545="LUNA_CCT",VLOOKUP('Reported Performance Table'!E1545,'Master List'!$B$45:$E$143,4,FALSE),"Reported_BUG"))</f>
        <v/>
      </c>
      <c r="L1545" t="str">
        <f>IF('Reported Performance Table'!E1545="","",IF(AND('Reported Performance Table'!$F1545="Yes",OR('Reported Performance Table'!$E1545='Master List'!$B$45,'Reported Performance Table'!$E1545='Master List'!$B$46,'Reported Performance Table'!$E1545='Master List'!$B$47,'Reported Performance Table'!$E1545='Master List'!$B$49,'Reported Performance Table'!$E1545='Master List'!$B$51,'Reported Performance Table'!$E1545='Master List'!$B$115,'Reported Performance Table'!$E1545='Master List'!$B$118,'Reported Performance Table'!$E1545='Master List'!$B$142)),"LUNA_Dimming","Dimming_Capability_and_Range"))</f>
        <v/>
      </c>
      <c r="M1545" s="100" t="e">
        <f>'Reported Performance Table'!#REF!</f>
        <v>#REF!</v>
      </c>
      <c r="N1545" s="100" t="e">
        <f>'Reported Performance Table'!#REF!</f>
        <v>#REF!</v>
      </c>
      <c r="O1545" s="100" t="e">
        <f>'Reported Performance Table'!#REF!</f>
        <v>#REF!</v>
      </c>
      <c r="P1545" t="str">
        <f t="shared" si="47"/>
        <v>No</v>
      </c>
    </row>
    <row r="1546" spans="1:16" x14ac:dyDescent="0.25">
      <c r="A1546" s="54">
        <v>1553</v>
      </c>
      <c r="B1546" s="55"/>
      <c r="D1546" s="21" t="e">
        <f>VLOOKUP('Reported Performance Table'!D1546,'Master List'!$B$22:$C$41,2,FALSE)</f>
        <v>#N/A</v>
      </c>
      <c r="E1546" t="e">
        <f>VLOOKUP('Reported Performance Table'!E1546,'Master List'!$B$45:$C$143,2,FALSE)</f>
        <v>#N/A</v>
      </c>
      <c r="F1546" t="e">
        <f>VLOOKUP('Reported Performance Table'!D1546,'Master List'!$B$22:$D$42,3,FALSE)</f>
        <v>#N/A</v>
      </c>
      <c r="G1546" s="92" t="e">
        <f>VLOOKUP('Reported Performance Table'!C1546,'Master List'!$B$11:$D$19,3,FALSE)</f>
        <v>#N/A</v>
      </c>
      <c r="H1546" t="e">
        <f t="shared" si="46"/>
        <v>#N/A</v>
      </c>
      <c r="I1546" t="e">
        <f>IF(VLOOKUP('Reported Performance Table'!E1546,'Master List'!$B$45:$D$143,3,FALSE)="","No",VLOOKUP('Reported Performance Table'!E1546,'Master List'!$B$45:$D$143,3,FALSE))</f>
        <v>#N/A</v>
      </c>
      <c r="J1546" s="164" t="str">
        <f>IF('Reported Performance Table'!E1546="","",
  IF('Reported Performance Table'!F1546="Yes",
   IF('Reported Performance Table'!G1546="Premium","Premium_LUNA_CCT","LUNA_CCT"),
   IF('Reported Performance Table'!C1546="Outdoor Luminaires",
    IF(OR('Reported Performance Table'!E1546="Fuel Pump Canopy Luminaires",'Reported Performance Table'!E1546="Sports Lighting"),
     IF('Reported Performance Table'!G1546="Premium","Premium_Sports_and_Fuel_Pump_CCT", "Sports_and_Fuel_Pump_CCT"),
     IF('Reported Performance Table'!G1546="Premium","Premium_Outdoor_CCT","Outdoor_CCT")),
    IF('Reported Performance Table'!G1546="Premium","Premium_CCT","Reported_CCT"))))</f>
        <v/>
      </c>
      <c r="K1546" t="str">
        <f>IF('Reported Performance Table'!E1546="","",IF(J1546="LUNA_CCT",VLOOKUP('Reported Performance Table'!E1546,'Master List'!$B$45:$E$143,4,FALSE),"Reported_BUG"))</f>
        <v/>
      </c>
      <c r="L1546" t="str">
        <f>IF('Reported Performance Table'!E1546="","",IF(AND('Reported Performance Table'!$F1546="Yes",OR('Reported Performance Table'!$E1546='Master List'!$B$45,'Reported Performance Table'!$E1546='Master List'!$B$46,'Reported Performance Table'!$E1546='Master List'!$B$47,'Reported Performance Table'!$E1546='Master List'!$B$49,'Reported Performance Table'!$E1546='Master List'!$B$51,'Reported Performance Table'!$E1546='Master List'!$B$115,'Reported Performance Table'!$E1546='Master List'!$B$118,'Reported Performance Table'!$E1546='Master List'!$B$142)),"LUNA_Dimming","Dimming_Capability_and_Range"))</f>
        <v/>
      </c>
      <c r="M1546" s="100" t="e">
        <f>'Reported Performance Table'!#REF!</f>
        <v>#REF!</v>
      </c>
      <c r="N1546" s="100" t="e">
        <f>'Reported Performance Table'!#REF!</f>
        <v>#REF!</v>
      </c>
      <c r="O1546" s="100" t="e">
        <f>'Reported Performance Table'!#REF!</f>
        <v>#REF!</v>
      </c>
      <c r="P1546" t="str">
        <f t="shared" si="47"/>
        <v>No</v>
      </c>
    </row>
    <row r="1547" spans="1:16" x14ac:dyDescent="0.25">
      <c r="A1547" s="54">
        <v>1554</v>
      </c>
      <c r="B1547" s="55"/>
      <c r="D1547" s="21" t="e">
        <f>VLOOKUP('Reported Performance Table'!D1547,'Master List'!$B$22:$C$41,2,FALSE)</f>
        <v>#N/A</v>
      </c>
      <c r="E1547" t="e">
        <f>VLOOKUP('Reported Performance Table'!E1547,'Master List'!$B$45:$C$143,2,FALSE)</f>
        <v>#N/A</v>
      </c>
      <c r="F1547" t="e">
        <f>VLOOKUP('Reported Performance Table'!D1547,'Master List'!$B$22:$D$42,3,FALSE)</f>
        <v>#N/A</v>
      </c>
      <c r="G1547" s="92" t="e">
        <f>VLOOKUP('Reported Performance Table'!C1547,'Master List'!$B$11:$D$19,3,FALSE)</f>
        <v>#N/A</v>
      </c>
      <c r="H1547" t="e">
        <f t="shared" ref="H1547:H1610" si="48">CONCATENATE(F1547,G1547)</f>
        <v>#N/A</v>
      </c>
      <c r="I1547" t="e">
        <f>IF(VLOOKUP('Reported Performance Table'!E1547,'Master List'!$B$45:$D$143,3,FALSE)="","No",VLOOKUP('Reported Performance Table'!E1547,'Master List'!$B$45:$D$143,3,FALSE))</f>
        <v>#N/A</v>
      </c>
      <c r="J1547" s="164" t="str">
        <f>IF('Reported Performance Table'!E1547="","",
  IF('Reported Performance Table'!F1547="Yes",
   IF('Reported Performance Table'!G1547="Premium","Premium_LUNA_CCT","LUNA_CCT"),
   IF('Reported Performance Table'!C1547="Outdoor Luminaires",
    IF(OR('Reported Performance Table'!E1547="Fuel Pump Canopy Luminaires",'Reported Performance Table'!E1547="Sports Lighting"),
     IF('Reported Performance Table'!G1547="Premium","Premium_Sports_and_Fuel_Pump_CCT", "Sports_and_Fuel_Pump_CCT"),
     IF('Reported Performance Table'!G1547="Premium","Premium_Outdoor_CCT","Outdoor_CCT")),
    IF('Reported Performance Table'!G1547="Premium","Premium_CCT","Reported_CCT"))))</f>
        <v/>
      </c>
      <c r="K1547" t="str">
        <f>IF('Reported Performance Table'!E1547="","",IF(J1547="LUNA_CCT",VLOOKUP('Reported Performance Table'!E1547,'Master List'!$B$45:$E$143,4,FALSE),"Reported_BUG"))</f>
        <v/>
      </c>
      <c r="L1547" t="str">
        <f>IF('Reported Performance Table'!E1547="","",IF(AND('Reported Performance Table'!$F1547="Yes",OR('Reported Performance Table'!$E1547='Master List'!$B$45,'Reported Performance Table'!$E1547='Master List'!$B$46,'Reported Performance Table'!$E1547='Master List'!$B$47,'Reported Performance Table'!$E1547='Master List'!$B$49,'Reported Performance Table'!$E1547='Master List'!$B$51,'Reported Performance Table'!$E1547='Master List'!$B$115,'Reported Performance Table'!$E1547='Master List'!$B$118,'Reported Performance Table'!$E1547='Master List'!$B$142)),"LUNA_Dimming","Dimming_Capability_and_Range"))</f>
        <v/>
      </c>
      <c r="M1547" s="100" t="e">
        <f>'Reported Performance Table'!#REF!</f>
        <v>#REF!</v>
      </c>
      <c r="N1547" s="100" t="e">
        <f>'Reported Performance Table'!#REF!</f>
        <v>#REF!</v>
      </c>
      <c r="O1547" s="100" t="e">
        <f>'Reported Performance Table'!#REF!</f>
        <v>#REF!</v>
      </c>
      <c r="P1547" t="str">
        <f t="shared" si="47"/>
        <v>No</v>
      </c>
    </row>
    <row r="1548" spans="1:16" x14ac:dyDescent="0.25">
      <c r="A1548" s="54">
        <v>1555</v>
      </c>
      <c r="B1548" s="55"/>
      <c r="D1548" s="21" t="e">
        <f>VLOOKUP('Reported Performance Table'!D1548,'Master List'!$B$22:$C$41,2,FALSE)</f>
        <v>#N/A</v>
      </c>
      <c r="E1548" t="e">
        <f>VLOOKUP('Reported Performance Table'!E1548,'Master List'!$B$45:$C$143,2,FALSE)</f>
        <v>#N/A</v>
      </c>
      <c r="F1548" t="e">
        <f>VLOOKUP('Reported Performance Table'!D1548,'Master List'!$B$22:$D$42,3,FALSE)</f>
        <v>#N/A</v>
      </c>
      <c r="G1548" s="92" t="e">
        <f>VLOOKUP('Reported Performance Table'!C1548,'Master List'!$B$11:$D$19,3,FALSE)</f>
        <v>#N/A</v>
      </c>
      <c r="H1548" t="e">
        <f t="shared" si="48"/>
        <v>#N/A</v>
      </c>
      <c r="I1548" t="e">
        <f>IF(VLOOKUP('Reported Performance Table'!E1548,'Master List'!$B$45:$D$143,3,FALSE)="","No",VLOOKUP('Reported Performance Table'!E1548,'Master List'!$B$45:$D$143,3,FALSE))</f>
        <v>#N/A</v>
      </c>
      <c r="J1548" s="164" t="str">
        <f>IF('Reported Performance Table'!E1548="","",
  IF('Reported Performance Table'!F1548="Yes",
   IF('Reported Performance Table'!G1548="Premium","Premium_LUNA_CCT","LUNA_CCT"),
   IF('Reported Performance Table'!C1548="Outdoor Luminaires",
    IF(OR('Reported Performance Table'!E1548="Fuel Pump Canopy Luminaires",'Reported Performance Table'!E1548="Sports Lighting"),
     IF('Reported Performance Table'!G1548="Premium","Premium_Sports_and_Fuel_Pump_CCT", "Sports_and_Fuel_Pump_CCT"),
     IF('Reported Performance Table'!G1548="Premium","Premium_Outdoor_CCT","Outdoor_CCT")),
    IF('Reported Performance Table'!G1548="Premium","Premium_CCT","Reported_CCT"))))</f>
        <v/>
      </c>
      <c r="K1548" t="str">
        <f>IF('Reported Performance Table'!E1548="","",IF(J1548="LUNA_CCT",VLOOKUP('Reported Performance Table'!E1548,'Master List'!$B$45:$E$143,4,FALSE),"Reported_BUG"))</f>
        <v/>
      </c>
      <c r="L1548" t="str">
        <f>IF('Reported Performance Table'!E1548="","",IF(AND('Reported Performance Table'!$F1548="Yes",OR('Reported Performance Table'!$E1548='Master List'!$B$45,'Reported Performance Table'!$E1548='Master List'!$B$46,'Reported Performance Table'!$E1548='Master List'!$B$47,'Reported Performance Table'!$E1548='Master List'!$B$49,'Reported Performance Table'!$E1548='Master List'!$B$51,'Reported Performance Table'!$E1548='Master List'!$B$115,'Reported Performance Table'!$E1548='Master List'!$B$118,'Reported Performance Table'!$E1548='Master List'!$B$142)),"LUNA_Dimming","Dimming_Capability_and_Range"))</f>
        <v/>
      </c>
      <c r="M1548" s="100" t="e">
        <f>'Reported Performance Table'!#REF!</f>
        <v>#REF!</v>
      </c>
      <c r="N1548" s="100" t="e">
        <f>'Reported Performance Table'!#REF!</f>
        <v>#REF!</v>
      </c>
      <c r="O1548" s="100" t="e">
        <f>'Reported Performance Table'!#REF!</f>
        <v>#REF!</v>
      </c>
      <c r="P1548" t="str">
        <f t="shared" ref="P1548:P1611" si="49">IF(COUNTIF(M1548:O1548,"Yes")=3,"Yes","No")</f>
        <v>No</v>
      </c>
    </row>
    <row r="1549" spans="1:16" x14ac:dyDescent="0.25">
      <c r="A1549" s="54">
        <v>1556</v>
      </c>
      <c r="B1549" s="55"/>
      <c r="D1549" s="21" t="e">
        <f>VLOOKUP('Reported Performance Table'!D1549,'Master List'!$B$22:$C$41,2,FALSE)</f>
        <v>#N/A</v>
      </c>
      <c r="E1549" t="e">
        <f>VLOOKUP('Reported Performance Table'!E1549,'Master List'!$B$45:$C$143,2,FALSE)</f>
        <v>#N/A</v>
      </c>
      <c r="F1549" t="e">
        <f>VLOOKUP('Reported Performance Table'!D1549,'Master List'!$B$22:$D$42,3,FALSE)</f>
        <v>#N/A</v>
      </c>
      <c r="G1549" s="92" t="e">
        <f>VLOOKUP('Reported Performance Table'!C1549,'Master List'!$B$11:$D$19,3,FALSE)</f>
        <v>#N/A</v>
      </c>
      <c r="H1549" t="e">
        <f t="shared" si="48"/>
        <v>#N/A</v>
      </c>
      <c r="I1549" t="e">
        <f>IF(VLOOKUP('Reported Performance Table'!E1549,'Master List'!$B$45:$D$143,3,FALSE)="","No",VLOOKUP('Reported Performance Table'!E1549,'Master List'!$B$45:$D$143,3,FALSE))</f>
        <v>#N/A</v>
      </c>
      <c r="J1549" s="164" t="str">
        <f>IF('Reported Performance Table'!E1549="","",
  IF('Reported Performance Table'!F1549="Yes",
   IF('Reported Performance Table'!G1549="Premium","Premium_LUNA_CCT","LUNA_CCT"),
   IF('Reported Performance Table'!C1549="Outdoor Luminaires",
    IF(OR('Reported Performance Table'!E1549="Fuel Pump Canopy Luminaires",'Reported Performance Table'!E1549="Sports Lighting"),
     IF('Reported Performance Table'!G1549="Premium","Premium_Sports_and_Fuel_Pump_CCT", "Sports_and_Fuel_Pump_CCT"),
     IF('Reported Performance Table'!G1549="Premium","Premium_Outdoor_CCT","Outdoor_CCT")),
    IF('Reported Performance Table'!G1549="Premium","Premium_CCT","Reported_CCT"))))</f>
        <v/>
      </c>
      <c r="K1549" t="str">
        <f>IF('Reported Performance Table'!E1549="","",IF(J1549="LUNA_CCT",VLOOKUP('Reported Performance Table'!E1549,'Master List'!$B$45:$E$143,4,FALSE),"Reported_BUG"))</f>
        <v/>
      </c>
      <c r="L1549" t="str">
        <f>IF('Reported Performance Table'!E1549="","",IF(AND('Reported Performance Table'!$F1549="Yes",OR('Reported Performance Table'!$E1549='Master List'!$B$45,'Reported Performance Table'!$E1549='Master List'!$B$46,'Reported Performance Table'!$E1549='Master List'!$B$47,'Reported Performance Table'!$E1549='Master List'!$B$49,'Reported Performance Table'!$E1549='Master List'!$B$51,'Reported Performance Table'!$E1549='Master List'!$B$115,'Reported Performance Table'!$E1549='Master List'!$B$118,'Reported Performance Table'!$E1549='Master List'!$B$142)),"LUNA_Dimming","Dimming_Capability_and_Range"))</f>
        <v/>
      </c>
      <c r="M1549" s="100" t="e">
        <f>'Reported Performance Table'!#REF!</f>
        <v>#REF!</v>
      </c>
      <c r="N1549" s="100" t="e">
        <f>'Reported Performance Table'!#REF!</f>
        <v>#REF!</v>
      </c>
      <c r="O1549" s="100" t="e">
        <f>'Reported Performance Table'!#REF!</f>
        <v>#REF!</v>
      </c>
      <c r="P1549" t="str">
        <f t="shared" si="49"/>
        <v>No</v>
      </c>
    </row>
    <row r="1550" spans="1:16" x14ac:dyDescent="0.25">
      <c r="A1550" s="54">
        <v>1557</v>
      </c>
      <c r="B1550" s="55"/>
      <c r="D1550" s="21" t="e">
        <f>VLOOKUP('Reported Performance Table'!D1550,'Master List'!$B$22:$C$41,2,FALSE)</f>
        <v>#N/A</v>
      </c>
      <c r="E1550" t="e">
        <f>VLOOKUP('Reported Performance Table'!E1550,'Master List'!$B$45:$C$143,2,FALSE)</f>
        <v>#N/A</v>
      </c>
      <c r="F1550" t="e">
        <f>VLOOKUP('Reported Performance Table'!D1550,'Master List'!$B$22:$D$42,3,FALSE)</f>
        <v>#N/A</v>
      </c>
      <c r="G1550" s="92" t="e">
        <f>VLOOKUP('Reported Performance Table'!C1550,'Master List'!$B$11:$D$19,3,FALSE)</f>
        <v>#N/A</v>
      </c>
      <c r="H1550" t="e">
        <f t="shared" si="48"/>
        <v>#N/A</v>
      </c>
      <c r="I1550" t="e">
        <f>IF(VLOOKUP('Reported Performance Table'!E1550,'Master List'!$B$45:$D$143,3,FALSE)="","No",VLOOKUP('Reported Performance Table'!E1550,'Master List'!$B$45:$D$143,3,FALSE))</f>
        <v>#N/A</v>
      </c>
      <c r="J1550" s="164" t="str">
        <f>IF('Reported Performance Table'!E1550="","",
  IF('Reported Performance Table'!F1550="Yes",
   IF('Reported Performance Table'!G1550="Premium","Premium_LUNA_CCT","LUNA_CCT"),
   IF('Reported Performance Table'!C1550="Outdoor Luminaires",
    IF(OR('Reported Performance Table'!E1550="Fuel Pump Canopy Luminaires",'Reported Performance Table'!E1550="Sports Lighting"),
     IF('Reported Performance Table'!G1550="Premium","Premium_Sports_and_Fuel_Pump_CCT", "Sports_and_Fuel_Pump_CCT"),
     IF('Reported Performance Table'!G1550="Premium","Premium_Outdoor_CCT","Outdoor_CCT")),
    IF('Reported Performance Table'!G1550="Premium","Premium_CCT","Reported_CCT"))))</f>
        <v/>
      </c>
      <c r="K1550" t="str">
        <f>IF('Reported Performance Table'!E1550="","",IF(J1550="LUNA_CCT",VLOOKUP('Reported Performance Table'!E1550,'Master List'!$B$45:$E$143,4,FALSE),"Reported_BUG"))</f>
        <v/>
      </c>
      <c r="L1550" t="str">
        <f>IF('Reported Performance Table'!E1550="","",IF(AND('Reported Performance Table'!$F1550="Yes",OR('Reported Performance Table'!$E1550='Master List'!$B$45,'Reported Performance Table'!$E1550='Master List'!$B$46,'Reported Performance Table'!$E1550='Master List'!$B$47,'Reported Performance Table'!$E1550='Master List'!$B$49,'Reported Performance Table'!$E1550='Master List'!$B$51,'Reported Performance Table'!$E1550='Master List'!$B$115,'Reported Performance Table'!$E1550='Master List'!$B$118,'Reported Performance Table'!$E1550='Master List'!$B$142)),"LUNA_Dimming","Dimming_Capability_and_Range"))</f>
        <v/>
      </c>
      <c r="M1550" s="100" t="e">
        <f>'Reported Performance Table'!#REF!</f>
        <v>#REF!</v>
      </c>
      <c r="N1550" s="100" t="e">
        <f>'Reported Performance Table'!#REF!</f>
        <v>#REF!</v>
      </c>
      <c r="O1550" s="100" t="e">
        <f>'Reported Performance Table'!#REF!</f>
        <v>#REF!</v>
      </c>
      <c r="P1550" t="str">
        <f t="shared" si="49"/>
        <v>No</v>
      </c>
    </row>
    <row r="1551" spans="1:16" x14ac:dyDescent="0.25">
      <c r="A1551" s="54">
        <v>1558</v>
      </c>
      <c r="B1551" s="55"/>
      <c r="D1551" s="21" t="e">
        <f>VLOOKUP('Reported Performance Table'!D1551,'Master List'!$B$22:$C$41,2,FALSE)</f>
        <v>#N/A</v>
      </c>
      <c r="E1551" t="e">
        <f>VLOOKUP('Reported Performance Table'!E1551,'Master List'!$B$45:$C$143,2,FALSE)</f>
        <v>#N/A</v>
      </c>
      <c r="F1551" t="e">
        <f>VLOOKUP('Reported Performance Table'!D1551,'Master List'!$B$22:$D$42,3,FALSE)</f>
        <v>#N/A</v>
      </c>
      <c r="G1551" s="92" t="e">
        <f>VLOOKUP('Reported Performance Table'!C1551,'Master List'!$B$11:$D$19,3,FALSE)</f>
        <v>#N/A</v>
      </c>
      <c r="H1551" t="e">
        <f t="shared" si="48"/>
        <v>#N/A</v>
      </c>
      <c r="I1551" t="e">
        <f>IF(VLOOKUP('Reported Performance Table'!E1551,'Master List'!$B$45:$D$143,3,FALSE)="","No",VLOOKUP('Reported Performance Table'!E1551,'Master List'!$B$45:$D$143,3,FALSE))</f>
        <v>#N/A</v>
      </c>
      <c r="J1551" s="164" t="str">
        <f>IF('Reported Performance Table'!E1551="","",
  IF('Reported Performance Table'!F1551="Yes",
   IF('Reported Performance Table'!G1551="Premium","Premium_LUNA_CCT","LUNA_CCT"),
   IF('Reported Performance Table'!C1551="Outdoor Luminaires",
    IF(OR('Reported Performance Table'!E1551="Fuel Pump Canopy Luminaires",'Reported Performance Table'!E1551="Sports Lighting"),
     IF('Reported Performance Table'!G1551="Premium","Premium_Sports_and_Fuel_Pump_CCT", "Sports_and_Fuel_Pump_CCT"),
     IF('Reported Performance Table'!G1551="Premium","Premium_Outdoor_CCT","Outdoor_CCT")),
    IF('Reported Performance Table'!G1551="Premium","Premium_CCT","Reported_CCT"))))</f>
        <v/>
      </c>
      <c r="K1551" t="str">
        <f>IF('Reported Performance Table'!E1551="","",IF(J1551="LUNA_CCT",VLOOKUP('Reported Performance Table'!E1551,'Master List'!$B$45:$E$143,4,FALSE),"Reported_BUG"))</f>
        <v/>
      </c>
      <c r="L1551" t="str">
        <f>IF('Reported Performance Table'!E1551="","",IF(AND('Reported Performance Table'!$F1551="Yes",OR('Reported Performance Table'!$E1551='Master List'!$B$45,'Reported Performance Table'!$E1551='Master List'!$B$46,'Reported Performance Table'!$E1551='Master List'!$B$47,'Reported Performance Table'!$E1551='Master List'!$B$49,'Reported Performance Table'!$E1551='Master List'!$B$51,'Reported Performance Table'!$E1551='Master List'!$B$115,'Reported Performance Table'!$E1551='Master List'!$B$118,'Reported Performance Table'!$E1551='Master List'!$B$142)),"LUNA_Dimming","Dimming_Capability_and_Range"))</f>
        <v/>
      </c>
      <c r="M1551" s="100" t="e">
        <f>'Reported Performance Table'!#REF!</f>
        <v>#REF!</v>
      </c>
      <c r="N1551" s="100" t="e">
        <f>'Reported Performance Table'!#REF!</f>
        <v>#REF!</v>
      </c>
      <c r="O1551" s="100" t="e">
        <f>'Reported Performance Table'!#REF!</f>
        <v>#REF!</v>
      </c>
      <c r="P1551" t="str">
        <f t="shared" si="49"/>
        <v>No</v>
      </c>
    </row>
    <row r="1552" spans="1:16" x14ac:dyDescent="0.25">
      <c r="A1552" s="54">
        <v>1559</v>
      </c>
      <c r="B1552" s="55"/>
      <c r="D1552" s="21" t="e">
        <f>VLOOKUP('Reported Performance Table'!D1552,'Master List'!$B$22:$C$41,2,FALSE)</f>
        <v>#N/A</v>
      </c>
      <c r="E1552" t="e">
        <f>VLOOKUP('Reported Performance Table'!E1552,'Master List'!$B$45:$C$143,2,FALSE)</f>
        <v>#N/A</v>
      </c>
      <c r="F1552" t="e">
        <f>VLOOKUP('Reported Performance Table'!D1552,'Master List'!$B$22:$D$42,3,FALSE)</f>
        <v>#N/A</v>
      </c>
      <c r="G1552" s="92" t="e">
        <f>VLOOKUP('Reported Performance Table'!C1552,'Master List'!$B$11:$D$19,3,FALSE)</f>
        <v>#N/A</v>
      </c>
      <c r="H1552" t="e">
        <f t="shared" si="48"/>
        <v>#N/A</v>
      </c>
      <c r="I1552" t="e">
        <f>IF(VLOOKUP('Reported Performance Table'!E1552,'Master List'!$B$45:$D$143,3,FALSE)="","No",VLOOKUP('Reported Performance Table'!E1552,'Master List'!$B$45:$D$143,3,FALSE))</f>
        <v>#N/A</v>
      </c>
      <c r="J1552" s="164" t="str">
        <f>IF('Reported Performance Table'!E1552="","",
  IF('Reported Performance Table'!F1552="Yes",
   IF('Reported Performance Table'!G1552="Premium","Premium_LUNA_CCT","LUNA_CCT"),
   IF('Reported Performance Table'!C1552="Outdoor Luminaires",
    IF(OR('Reported Performance Table'!E1552="Fuel Pump Canopy Luminaires",'Reported Performance Table'!E1552="Sports Lighting"),
     IF('Reported Performance Table'!G1552="Premium","Premium_Sports_and_Fuel_Pump_CCT", "Sports_and_Fuel_Pump_CCT"),
     IF('Reported Performance Table'!G1552="Premium","Premium_Outdoor_CCT","Outdoor_CCT")),
    IF('Reported Performance Table'!G1552="Premium","Premium_CCT","Reported_CCT"))))</f>
        <v/>
      </c>
      <c r="K1552" t="str">
        <f>IF('Reported Performance Table'!E1552="","",IF(J1552="LUNA_CCT",VLOOKUP('Reported Performance Table'!E1552,'Master List'!$B$45:$E$143,4,FALSE),"Reported_BUG"))</f>
        <v/>
      </c>
      <c r="L1552" t="str">
        <f>IF('Reported Performance Table'!E1552="","",IF(AND('Reported Performance Table'!$F1552="Yes",OR('Reported Performance Table'!$E1552='Master List'!$B$45,'Reported Performance Table'!$E1552='Master List'!$B$46,'Reported Performance Table'!$E1552='Master List'!$B$47,'Reported Performance Table'!$E1552='Master List'!$B$49,'Reported Performance Table'!$E1552='Master List'!$B$51,'Reported Performance Table'!$E1552='Master List'!$B$115,'Reported Performance Table'!$E1552='Master List'!$B$118,'Reported Performance Table'!$E1552='Master List'!$B$142)),"LUNA_Dimming","Dimming_Capability_and_Range"))</f>
        <v/>
      </c>
      <c r="M1552" s="100" t="e">
        <f>'Reported Performance Table'!#REF!</f>
        <v>#REF!</v>
      </c>
      <c r="N1552" s="100" t="e">
        <f>'Reported Performance Table'!#REF!</f>
        <v>#REF!</v>
      </c>
      <c r="O1552" s="100" t="e">
        <f>'Reported Performance Table'!#REF!</f>
        <v>#REF!</v>
      </c>
      <c r="P1552" t="str">
        <f t="shared" si="49"/>
        <v>No</v>
      </c>
    </row>
    <row r="1553" spans="1:16" x14ac:dyDescent="0.25">
      <c r="A1553" s="54">
        <v>1560</v>
      </c>
      <c r="B1553" s="55"/>
      <c r="D1553" s="21" t="e">
        <f>VLOOKUP('Reported Performance Table'!D1553,'Master List'!$B$22:$C$41,2,FALSE)</f>
        <v>#N/A</v>
      </c>
      <c r="E1553" t="e">
        <f>VLOOKUP('Reported Performance Table'!E1553,'Master List'!$B$45:$C$143,2,FALSE)</f>
        <v>#N/A</v>
      </c>
      <c r="F1553" t="e">
        <f>VLOOKUP('Reported Performance Table'!D1553,'Master List'!$B$22:$D$42,3,FALSE)</f>
        <v>#N/A</v>
      </c>
      <c r="G1553" s="92" t="e">
        <f>VLOOKUP('Reported Performance Table'!C1553,'Master List'!$B$11:$D$19,3,FALSE)</f>
        <v>#N/A</v>
      </c>
      <c r="H1553" t="e">
        <f t="shared" si="48"/>
        <v>#N/A</v>
      </c>
      <c r="I1553" t="e">
        <f>IF(VLOOKUP('Reported Performance Table'!E1553,'Master List'!$B$45:$D$143,3,FALSE)="","No",VLOOKUP('Reported Performance Table'!E1553,'Master List'!$B$45:$D$143,3,FALSE))</f>
        <v>#N/A</v>
      </c>
      <c r="J1553" s="164" t="str">
        <f>IF('Reported Performance Table'!E1553="","",
  IF('Reported Performance Table'!F1553="Yes",
   IF('Reported Performance Table'!G1553="Premium","Premium_LUNA_CCT","LUNA_CCT"),
   IF('Reported Performance Table'!C1553="Outdoor Luminaires",
    IF(OR('Reported Performance Table'!E1553="Fuel Pump Canopy Luminaires",'Reported Performance Table'!E1553="Sports Lighting"),
     IF('Reported Performance Table'!G1553="Premium","Premium_Sports_and_Fuel_Pump_CCT", "Sports_and_Fuel_Pump_CCT"),
     IF('Reported Performance Table'!G1553="Premium","Premium_Outdoor_CCT","Outdoor_CCT")),
    IF('Reported Performance Table'!G1553="Premium","Premium_CCT","Reported_CCT"))))</f>
        <v/>
      </c>
      <c r="K1553" t="str">
        <f>IF('Reported Performance Table'!E1553="","",IF(J1553="LUNA_CCT",VLOOKUP('Reported Performance Table'!E1553,'Master List'!$B$45:$E$143,4,FALSE),"Reported_BUG"))</f>
        <v/>
      </c>
      <c r="L1553" t="str">
        <f>IF('Reported Performance Table'!E1553="","",IF(AND('Reported Performance Table'!$F1553="Yes",OR('Reported Performance Table'!$E1553='Master List'!$B$45,'Reported Performance Table'!$E1553='Master List'!$B$46,'Reported Performance Table'!$E1553='Master List'!$B$47,'Reported Performance Table'!$E1553='Master List'!$B$49,'Reported Performance Table'!$E1553='Master List'!$B$51,'Reported Performance Table'!$E1553='Master List'!$B$115,'Reported Performance Table'!$E1553='Master List'!$B$118,'Reported Performance Table'!$E1553='Master List'!$B$142)),"LUNA_Dimming","Dimming_Capability_and_Range"))</f>
        <v/>
      </c>
      <c r="M1553" s="100" t="e">
        <f>'Reported Performance Table'!#REF!</f>
        <v>#REF!</v>
      </c>
      <c r="N1553" s="100" t="e">
        <f>'Reported Performance Table'!#REF!</f>
        <v>#REF!</v>
      </c>
      <c r="O1553" s="100" t="e">
        <f>'Reported Performance Table'!#REF!</f>
        <v>#REF!</v>
      </c>
      <c r="P1553" t="str">
        <f t="shared" si="49"/>
        <v>No</v>
      </c>
    </row>
    <row r="1554" spans="1:16" x14ac:dyDescent="0.25">
      <c r="A1554" s="54">
        <v>1561</v>
      </c>
      <c r="B1554" s="55"/>
      <c r="D1554" s="21" t="e">
        <f>VLOOKUP('Reported Performance Table'!D1554,'Master List'!$B$22:$C$41,2,FALSE)</f>
        <v>#N/A</v>
      </c>
      <c r="E1554" t="e">
        <f>VLOOKUP('Reported Performance Table'!E1554,'Master List'!$B$45:$C$143,2,FALSE)</f>
        <v>#N/A</v>
      </c>
      <c r="F1554" t="e">
        <f>VLOOKUP('Reported Performance Table'!D1554,'Master List'!$B$22:$D$42,3,FALSE)</f>
        <v>#N/A</v>
      </c>
      <c r="G1554" s="92" t="e">
        <f>VLOOKUP('Reported Performance Table'!C1554,'Master List'!$B$11:$D$19,3,FALSE)</f>
        <v>#N/A</v>
      </c>
      <c r="H1554" t="e">
        <f t="shared" si="48"/>
        <v>#N/A</v>
      </c>
      <c r="I1554" t="e">
        <f>IF(VLOOKUP('Reported Performance Table'!E1554,'Master List'!$B$45:$D$143,3,FALSE)="","No",VLOOKUP('Reported Performance Table'!E1554,'Master List'!$B$45:$D$143,3,FALSE))</f>
        <v>#N/A</v>
      </c>
      <c r="J1554" s="164" t="str">
        <f>IF('Reported Performance Table'!E1554="","",
  IF('Reported Performance Table'!F1554="Yes",
   IF('Reported Performance Table'!G1554="Premium","Premium_LUNA_CCT","LUNA_CCT"),
   IF('Reported Performance Table'!C1554="Outdoor Luminaires",
    IF(OR('Reported Performance Table'!E1554="Fuel Pump Canopy Luminaires",'Reported Performance Table'!E1554="Sports Lighting"),
     IF('Reported Performance Table'!G1554="Premium","Premium_Sports_and_Fuel_Pump_CCT", "Sports_and_Fuel_Pump_CCT"),
     IF('Reported Performance Table'!G1554="Premium","Premium_Outdoor_CCT","Outdoor_CCT")),
    IF('Reported Performance Table'!G1554="Premium","Premium_CCT","Reported_CCT"))))</f>
        <v/>
      </c>
      <c r="K1554" t="str">
        <f>IF('Reported Performance Table'!E1554="","",IF(J1554="LUNA_CCT",VLOOKUP('Reported Performance Table'!E1554,'Master List'!$B$45:$E$143,4,FALSE),"Reported_BUG"))</f>
        <v/>
      </c>
      <c r="L1554" t="str">
        <f>IF('Reported Performance Table'!E1554="","",IF(AND('Reported Performance Table'!$F1554="Yes",OR('Reported Performance Table'!$E1554='Master List'!$B$45,'Reported Performance Table'!$E1554='Master List'!$B$46,'Reported Performance Table'!$E1554='Master List'!$B$47,'Reported Performance Table'!$E1554='Master List'!$B$49,'Reported Performance Table'!$E1554='Master List'!$B$51,'Reported Performance Table'!$E1554='Master List'!$B$115,'Reported Performance Table'!$E1554='Master List'!$B$118,'Reported Performance Table'!$E1554='Master List'!$B$142)),"LUNA_Dimming","Dimming_Capability_and_Range"))</f>
        <v/>
      </c>
      <c r="M1554" s="100" t="e">
        <f>'Reported Performance Table'!#REF!</f>
        <v>#REF!</v>
      </c>
      <c r="N1554" s="100" t="e">
        <f>'Reported Performance Table'!#REF!</f>
        <v>#REF!</v>
      </c>
      <c r="O1554" s="100" t="e">
        <f>'Reported Performance Table'!#REF!</f>
        <v>#REF!</v>
      </c>
      <c r="P1554" t="str">
        <f t="shared" si="49"/>
        <v>No</v>
      </c>
    </row>
    <row r="1555" spans="1:16" x14ac:dyDescent="0.25">
      <c r="A1555" s="54">
        <v>1562</v>
      </c>
      <c r="B1555" s="55"/>
      <c r="D1555" s="21" t="e">
        <f>VLOOKUP('Reported Performance Table'!D1555,'Master List'!$B$22:$C$41,2,FALSE)</f>
        <v>#N/A</v>
      </c>
      <c r="E1555" t="e">
        <f>VLOOKUP('Reported Performance Table'!E1555,'Master List'!$B$45:$C$143,2,FALSE)</f>
        <v>#N/A</v>
      </c>
      <c r="F1555" t="e">
        <f>VLOOKUP('Reported Performance Table'!D1555,'Master List'!$B$22:$D$42,3,FALSE)</f>
        <v>#N/A</v>
      </c>
      <c r="G1555" s="92" t="e">
        <f>VLOOKUP('Reported Performance Table'!C1555,'Master List'!$B$11:$D$19,3,FALSE)</f>
        <v>#N/A</v>
      </c>
      <c r="H1555" t="e">
        <f t="shared" si="48"/>
        <v>#N/A</v>
      </c>
      <c r="I1555" t="e">
        <f>IF(VLOOKUP('Reported Performance Table'!E1555,'Master List'!$B$45:$D$143,3,FALSE)="","No",VLOOKUP('Reported Performance Table'!E1555,'Master List'!$B$45:$D$143,3,FALSE))</f>
        <v>#N/A</v>
      </c>
      <c r="J1555" s="164" t="str">
        <f>IF('Reported Performance Table'!E1555="","",
  IF('Reported Performance Table'!F1555="Yes",
   IF('Reported Performance Table'!G1555="Premium","Premium_LUNA_CCT","LUNA_CCT"),
   IF('Reported Performance Table'!C1555="Outdoor Luminaires",
    IF(OR('Reported Performance Table'!E1555="Fuel Pump Canopy Luminaires",'Reported Performance Table'!E1555="Sports Lighting"),
     IF('Reported Performance Table'!G1555="Premium","Premium_Sports_and_Fuel_Pump_CCT", "Sports_and_Fuel_Pump_CCT"),
     IF('Reported Performance Table'!G1555="Premium","Premium_Outdoor_CCT","Outdoor_CCT")),
    IF('Reported Performance Table'!G1555="Premium","Premium_CCT","Reported_CCT"))))</f>
        <v/>
      </c>
      <c r="K1555" t="str">
        <f>IF('Reported Performance Table'!E1555="","",IF(J1555="LUNA_CCT",VLOOKUP('Reported Performance Table'!E1555,'Master List'!$B$45:$E$143,4,FALSE),"Reported_BUG"))</f>
        <v/>
      </c>
      <c r="L1555" t="str">
        <f>IF('Reported Performance Table'!E1555="","",IF(AND('Reported Performance Table'!$F1555="Yes",OR('Reported Performance Table'!$E1555='Master List'!$B$45,'Reported Performance Table'!$E1555='Master List'!$B$46,'Reported Performance Table'!$E1555='Master List'!$B$47,'Reported Performance Table'!$E1555='Master List'!$B$49,'Reported Performance Table'!$E1555='Master List'!$B$51,'Reported Performance Table'!$E1555='Master List'!$B$115,'Reported Performance Table'!$E1555='Master List'!$B$118,'Reported Performance Table'!$E1555='Master List'!$B$142)),"LUNA_Dimming","Dimming_Capability_and_Range"))</f>
        <v/>
      </c>
      <c r="M1555" s="100" t="e">
        <f>'Reported Performance Table'!#REF!</f>
        <v>#REF!</v>
      </c>
      <c r="N1555" s="100" t="e">
        <f>'Reported Performance Table'!#REF!</f>
        <v>#REF!</v>
      </c>
      <c r="O1555" s="100" t="e">
        <f>'Reported Performance Table'!#REF!</f>
        <v>#REF!</v>
      </c>
      <c r="P1555" t="str">
        <f t="shared" si="49"/>
        <v>No</v>
      </c>
    </row>
    <row r="1556" spans="1:16" x14ac:dyDescent="0.25">
      <c r="A1556" s="54">
        <v>1563</v>
      </c>
      <c r="B1556" s="55"/>
      <c r="D1556" s="21" t="e">
        <f>VLOOKUP('Reported Performance Table'!D1556,'Master List'!$B$22:$C$41,2,FALSE)</f>
        <v>#N/A</v>
      </c>
      <c r="E1556" t="e">
        <f>VLOOKUP('Reported Performance Table'!E1556,'Master List'!$B$45:$C$143,2,FALSE)</f>
        <v>#N/A</v>
      </c>
      <c r="F1556" t="e">
        <f>VLOOKUP('Reported Performance Table'!D1556,'Master List'!$B$22:$D$42,3,FALSE)</f>
        <v>#N/A</v>
      </c>
      <c r="G1556" s="92" t="e">
        <f>VLOOKUP('Reported Performance Table'!C1556,'Master List'!$B$11:$D$19,3,FALSE)</f>
        <v>#N/A</v>
      </c>
      <c r="H1556" t="e">
        <f t="shared" si="48"/>
        <v>#N/A</v>
      </c>
      <c r="I1556" t="e">
        <f>IF(VLOOKUP('Reported Performance Table'!E1556,'Master List'!$B$45:$D$143,3,FALSE)="","No",VLOOKUP('Reported Performance Table'!E1556,'Master List'!$B$45:$D$143,3,FALSE))</f>
        <v>#N/A</v>
      </c>
      <c r="J1556" s="164" t="str">
        <f>IF('Reported Performance Table'!E1556="","",
  IF('Reported Performance Table'!F1556="Yes",
   IF('Reported Performance Table'!G1556="Premium","Premium_LUNA_CCT","LUNA_CCT"),
   IF('Reported Performance Table'!C1556="Outdoor Luminaires",
    IF(OR('Reported Performance Table'!E1556="Fuel Pump Canopy Luminaires",'Reported Performance Table'!E1556="Sports Lighting"),
     IF('Reported Performance Table'!G1556="Premium","Premium_Sports_and_Fuel_Pump_CCT", "Sports_and_Fuel_Pump_CCT"),
     IF('Reported Performance Table'!G1556="Premium","Premium_Outdoor_CCT","Outdoor_CCT")),
    IF('Reported Performance Table'!G1556="Premium","Premium_CCT","Reported_CCT"))))</f>
        <v/>
      </c>
      <c r="K1556" t="str">
        <f>IF('Reported Performance Table'!E1556="","",IF(J1556="LUNA_CCT",VLOOKUP('Reported Performance Table'!E1556,'Master List'!$B$45:$E$143,4,FALSE),"Reported_BUG"))</f>
        <v/>
      </c>
      <c r="L1556" t="str">
        <f>IF('Reported Performance Table'!E1556="","",IF(AND('Reported Performance Table'!$F1556="Yes",OR('Reported Performance Table'!$E1556='Master List'!$B$45,'Reported Performance Table'!$E1556='Master List'!$B$46,'Reported Performance Table'!$E1556='Master List'!$B$47,'Reported Performance Table'!$E1556='Master List'!$B$49,'Reported Performance Table'!$E1556='Master List'!$B$51,'Reported Performance Table'!$E1556='Master List'!$B$115,'Reported Performance Table'!$E1556='Master List'!$B$118,'Reported Performance Table'!$E1556='Master List'!$B$142)),"LUNA_Dimming","Dimming_Capability_and_Range"))</f>
        <v/>
      </c>
      <c r="M1556" s="100" t="e">
        <f>'Reported Performance Table'!#REF!</f>
        <v>#REF!</v>
      </c>
      <c r="N1556" s="100" t="e">
        <f>'Reported Performance Table'!#REF!</f>
        <v>#REF!</v>
      </c>
      <c r="O1556" s="100" t="e">
        <f>'Reported Performance Table'!#REF!</f>
        <v>#REF!</v>
      </c>
      <c r="P1556" t="str">
        <f t="shared" si="49"/>
        <v>No</v>
      </c>
    </row>
    <row r="1557" spans="1:16" x14ac:dyDescent="0.25">
      <c r="A1557" s="54">
        <v>1564</v>
      </c>
      <c r="B1557" s="55"/>
      <c r="D1557" s="21" t="e">
        <f>VLOOKUP('Reported Performance Table'!D1557,'Master List'!$B$22:$C$41,2,FALSE)</f>
        <v>#N/A</v>
      </c>
      <c r="E1557" t="e">
        <f>VLOOKUP('Reported Performance Table'!E1557,'Master List'!$B$45:$C$143,2,FALSE)</f>
        <v>#N/A</v>
      </c>
      <c r="F1557" t="e">
        <f>VLOOKUP('Reported Performance Table'!D1557,'Master List'!$B$22:$D$42,3,FALSE)</f>
        <v>#N/A</v>
      </c>
      <c r="G1557" s="92" t="e">
        <f>VLOOKUP('Reported Performance Table'!C1557,'Master List'!$B$11:$D$19,3,FALSE)</f>
        <v>#N/A</v>
      </c>
      <c r="H1557" t="e">
        <f t="shared" si="48"/>
        <v>#N/A</v>
      </c>
      <c r="I1557" t="e">
        <f>IF(VLOOKUP('Reported Performance Table'!E1557,'Master List'!$B$45:$D$143,3,FALSE)="","No",VLOOKUP('Reported Performance Table'!E1557,'Master List'!$B$45:$D$143,3,FALSE))</f>
        <v>#N/A</v>
      </c>
      <c r="J1557" s="164" t="str">
        <f>IF('Reported Performance Table'!E1557="","",
  IF('Reported Performance Table'!F1557="Yes",
   IF('Reported Performance Table'!G1557="Premium","Premium_LUNA_CCT","LUNA_CCT"),
   IF('Reported Performance Table'!C1557="Outdoor Luminaires",
    IF(OR('Reported Performance Table'!E1557="Fuel Pump Canopy Luminaires",'Reported Performance Table'!E1557="Sports Lighting"),
     IF('Reported Performance Table'!G1557="Premium","Premium_Sports_and_Fuel_Pump_CCT", "Sports_and_Fuel_Pump_CCT"),
     IF('Reported Performance Table'!G1557="Premium","Premium_Outdoor_CCT","Outdoor_CCT")),
    IF('Reported Performance Table'!G1557="Premium","Premium_CCT","Reported_CCT"))))</f>
        <v/>
      </c>
      <c r="K1557" t="str">
        <f>IF('Reported Performance Table'!E1557="","",IF(J1557="LUNA_CCT",VLOOKUP('Reported Performance Table'!E1557,'Master List'!$B$45:$E$143,4,FALSE),"Reported_BUG"))</f>
        <v/>
      </c>
      <c r="L1557" t="str">
        <f>IF('Reported Performance Table'!E1557="","",IF(AND('Reported Performance Table'!$F1557="Yes",OR('Reported Performance Table'!$E1557='Master List'!$B$45,'Reported Performance Table'!$E1557='Master List'!$B$46,'Reported Performance Table'!$E1557='Master List'!$B$47,'Reported Performance Table'!$E1557='Master List'!$B$49,'Reported Performance Table'!$E1557='Master List'!$B$51,'Reported Performance Table'!$E1557='Master List'!$B$115,'Reported Performance Table'!$E1557='Master List'!$B$118,'Reported Performance Table'!$E1557='Master List'!$B$142)),"LUNA_Dimming","Dimming_Capability_and_Range"))</f>
        <v/>
      </c>
      <c r="M1557" s="100" t="e">
        <f>'Reported Performance Table'!#REF!</f>
        <v>#REF!</v>
      </c>
      <c r="N1557" s="100" t="e">
        <f>'Reported Performance Table'!#REF!</f>
        <v>#REF!</v>
      </c>
      <c r="O1557" s="100" t="e">
        <f>'Reported Performance Table'!#REF!</f>
        <v>#REF!</v>
      </c>
      <c r="P1557" t="str">
        <f t="shared" si="49"/>
        <v>No</v>
      </c>
    </row>
    <row r="1558" spans="1:16" x14ac:dyDescent="0.25">
      <c r="A1558" s="54">
        <v>1565</v>
      </c>
      <c r="B1558" s="55"/>
      <c r="D1558" s="21" t="e">
        <f>VLOOKUP('Reported Performance Table'!D1558,'Master List'!$B$22:$C$41,2,FALSE)</f>
        <v>#N/A</v>
      </c>
      <c r="E1558" t="e">
        <f>VLOOKUP('Reported Performance Table'!E1558,'Master List'!$B$45:$C$143,2,FALSE)</f>
        <v>#N/A</v>
      </c>
      <c r="F1558" t="e">
        <f>VLOOKUP('Reported Performance Table'!D1558,'Master List'!$B$22:$D$42,3,FALSE)</f>
        <v>#N/A</v>
      </c>
      <c r="G1558" s="92" t="e">
        <f>VLOOKUP('Reported Performance Table'!C1558,'Master List'!$B$11:$D$19,3,FALSE)</f>
        <v>#N/A</v>
      </c>
      <c r="H1558" t="e">
        <f t="shared" si="48"/>
        <v>#N/A</v>
      </c>
      <c r="I1558" t="e">
        <f>IF(VLOOKUP('Reported Performance Table'!E1558,'Master List'!$B$45:$D$143,3,FALSE)="","No",VLOOKUP('Reported Performance Table'!E1558,'Master List'!$B$45:$D$143,3,FALSE))</f>
        <v>#N/A</v>
      </c>
      <c r="J1558" s="164" t="str">
        <f>IF('Reported Performance Table'!E1558="","",
  IF('Reported Performance Table'!F1558="Yes",
   IF('Reported Performance Table'!G1558="Premium","Premium_LUNA_CCT","LUNA_CCT"),
   IF('Reported Performance Table'!C1558="Outdoor Luminaires",
    IF(OR('Reported Performance Table'!E1558="Fuel Pump Canopy Luminaires",'Reported Performance Table'!E1558="Sports Lighting"),
     IF('Reported Performance Table'!G1558="Premium","Premium_Sports_and_Fuel_Pump_CCT", "Sports_and_Fuel_Pump_CCT"),
     IF('Reported Performance Table'!G1558="Premium","Premium_Outdoor_CCT","Outdoor_CCT")),
    IF('Reported Performance Table'!G1558="Premium","Premium_CCT","Reported_CCT"))))</f>
        <v/>
      </c>
      <c r="K1558" t="str">
        <f>IF('Reported Performance Table'!E1558="","",IF(J1558="LUNA_CCT",VLOOKUP('Reported Performance Table'!E1558,'Master List'!$B$45:$E$143,4,FALSE),"Reported_BUG"))</f>
        <v/>
      </c>
      <c r="L1558" t="str">
        <f>IF('Reported Performance Table'!E1558="","",IF(AND('Reported Performance Table'!$F1558="Yes",OR('Reported Performance Table'!$E1558='Master List'!$B$45,'Reported Performance Table'!$E1558='Master List'!$B$46,'Reported Performance Table'!$E1558='Master List'!$B$47,'Reported Performance Table'!$E1558='Master List'!$B$49,'Reported Performance Table'!$E1558='Master List'!$B$51,'Reported Performance Table'!$E1558='Master List'!$B$115,'Reported Performance Table'!$E1558='Master List'!$B$118,'Reported Performance Table'!$E1558='Master List'!$B$142)),"LUNA_Dimming","Dimming_Capability_and_Range"))</f>
        <v/>
      </c>
      <c r="M1558" s="100" t="e">
        <f>'Reported Performance Table'!#REF!</f>
        <v>#REF!</v>
      </c>
      <c r="N1558" s="100" t="e">
        <f>'Reported Performance Table'!#REF!</f>
        <v>#REF!</v>
      </c>
      <c r="O1558" s="100" t="e">
        <f>'Reported Performance Table'!#REF!</f>
        <v>#REF!</v>
      </c>
      <c r="P1558" t="str">
        <f t="shared" si="49"/>
        <v>No</v>
      </c>
    </row>
    <row r="1559" spans="1:16" x14ac:dyDescent="0.25">
      <c r="A1559" s="54">
        <v>1566</v>
      </c>
      <c r="B1559" s="55"/>
      <c r="D1559" s="21" t="e">
        <f>VLOOKUP('Reported Performance Table'!D1559,'Master List'!$B$22:$C$41,2,FALSE)</f>
        <v>#N/A</v>
      </c>
      <c r="E1559" t="e">
        <f>VLOOKUP('Reported Performance Table'!E1559,'Master List'!$B$45:$C$143,2,FALSE)</f>
        <v>#N/A</v>
      </c>
      <c r="F1559" t="e">
        <f>VLOOKUP('Reported Performance Table'!D1559,'Master List'!$B$22:$D$42,3,FALSE)</f>
        <v>#N/A</v>
      </c>
      <c r="G1559" s="92" t="e">
        <f>VLOOKUP('Reported Performance Table'!C1559,'Master List'!$B$11:$D$19,3,FALSE)</f>
        <v>#N/A</v>
      </c>
      <c r="H1559" t="e">
        <f t="shared" si="48"/>
        <v>#N/A</v>
      </c>
      <c r="I1559" t="e">
        <f>IF(VLOOKUP('Reported Performance Table'!E1559,'Master List'!$B$45:$D$143,3,FALSE)="","No",VLOOKUP('Reported Performance Table'!E1559,'Master List'!$B$45:$D$143,3,FALSE))</f>
        <v>#N/A</v>
      </c>
      <c r="J1559" s="164" t="str">
        <f>IF('Reported Performance Table'!E1559="","",
  IF('Reported Performance Table'!F1559="Yes",
   IF('Reported Performance Table'!G1559="Premium","Premium_LUNA_CCT","LUNA_CCT"),
   IF('Reported Performance Table'!C1559="Outdoor Luminaires",
    IF(OR('Reported Performance Table'!E1559="Fuel Pump Canopy Luminaires",'Reported Performance Table'!E1559="Sports Lighting"),
     IF('Reported Performance Table'!G1559="Premium","Premium_Sports_and_Fuel_Pump_CCT", "Sports_and_Fuel_Pump_CCT"),
     IF('Reported Performance Table'!G1559="Premium","Premium_Outdoor_CCT","Outdoor_CCT")),
    IF('Reported Performance Table'!G1559="Premium","Premium_CCT","Reported_CCT"))))</f>
        <v/>
      </c>
      <c r="K1559" t="str">
        <f>IF('Reported Performance Table'!E1559="","",IF(J1559="LUNA_CCT",VLOOKUP('Reported Performance Table'!E1559,'Master List'!$B$45:$E$143,4,FALSE),"Reported_BUG"))</f>
        <v/>
      </c>
      <c r="L1559" t="str">
        <f>IF('Reported Performance Table'!E1559="","",IF(AND('Reported Performance Table'!$F1559="Yes",OR('Reported Performance Table'!$E1559='Master List'!$B$45,'Reported Performance Table'!$E1559='Master List'!$B$46,'Reported Performance Table'!$E1559='Master List'!$B$47,'Reported Performance Table'!$E1559='Master List'!$B$49,'Reported Performance Table'!$E1559='Master List'!$B$51,'Reported Performance Table'!$E1559='Master List'!$B$115,'Reported Performance Table'!$E1559='Master List'!$B$118,'Reported Performance Table'!$E1559='Master List'!$B$142)),"LUNA_Dimming","Dimming_Capability_and_Range"))</f>
        <v/>
      </c>
      <c r="M1559" s="100" t="e">
        <f>'Reported Performance Table'!#REF!</f>
        <v>#REF!</v>
      </c>
      <c r="N1559" s="100" t="e">
        <f>'Reported Performance Table'!#REF!</f>
        <v>#REF!</v>
      </c>
      <c r="O1559" s="100" t="e">
        <f>'Reported Performance Table'!#REF!</f>
        <v>#REF!</v>
      </c>
      <c r="P1559" t="str">
        <f t="shared" si="49"/>
        <v>No</v>
      </c>
    </row>
    <row r="1560" spans="1:16" x14ac:dyDescent="0.25">
      <c r="A1560" s="54">
        <v>1567</v>
      </c>
      <c r="B1560" s="55"/>
      <c r="D1560" s="21" t="e">
        <f>VLOOKUP('Reported Performance Table'!D1560,'Master List'!$B$22:$C$41,2,FALSE)</f>
        <v>#N/A</v>
      </c>
      <c r="E1560" t="e">
        <f>VLOOKUP('Reported Performance Table'!E1560,'Master List'!$B$45:$C$143,2,FALSE)</f>
        <v>#N/A</v>
      </c>
      <c r="F1560" t="e">
        <f>VLOOKUP('Reported Performance Table'!D1560,'Master List'!$B$22:$D$42,3,FALSE)</f>
        <v>#N/A</v>
      </c>
      <c r="G1560" s="92" t="e">
        <f>VLOOKUP('Reported Performance Table'!C1560,'Master List'!$B$11:$D$19,3,FALSE)</f>
        <v>#N/A</v>
      </c>
      <c r="H1560" t="e">
        <f t="shared" si="48"/>
        <v>#N/A</v>
      </c>
      <c r="I1560" t="e">
        <f>IF(VLOOKUP('Reported Performance Table'!E1560,'Master List'!$B$45:$D$143,3,FALSE)="","No",VLOOKUP('Reported Performance Table'!E1560,'Master List'!$B$45:$D$143,3,FALSE))</f>
        <v>#N/A</v>
      </c>
      <c r="J1560" s="164" t="str">
        <f>IF('Reported Performance Table'!E1560="","",
  IF('Reported Performance Table'!F1560="Yes",
   IF('Reported Performance Table'!G1560="Premium","Premium_LUNA_CCT","LUNA_CCT"),
   IF('Reported Performance Table'!C1560="Outdoor Luminaires",
    IF(OR('Reported Performance Table'!E1560="Fuel Pump Canopy Luminaires",'Reported Performance Table'!E1560="Sports Lighting"),
     IF('Reported Performance Table'!G1560="Premium","Premium_Sports_and_Fuel_Pump_CCT", "Sports_and_Fuel_Pump_CCT"),
     IF('Reported Performance Table'!G1560="Premium","Premium_Outdoor_CCT","Outdoor_CCT")),
    IF('Reported Performance Table'!G1560="Premium","Premium_CCT","Reported_CCT"))))</f>
        <v/>
      </c>
      <c r="K1560" t="str">
        <f>IF('Reported Performance Table'!E1560="","",IF(J1560="LUNA_CCT",VLOOKUP('Reported Performance Table'!E1560,'Master List'!$B$45:$E$143,4,FALSE),"Reported_BUG"))</f>
        <v/>
      </c>
      <c r="L1560" t="str">
        <f>IF('Reported Performance Table'!E1560="","",IF(AND('Reported Performance Table'!$F1560="Yes",OR('Reported Performance Table'!$E1560='Master List'!$B$45,'Reported Performance Table'!$E1560='Master List'!$B$46,'Reported Performance Table'!$E1560='Master List'!$B$47,'Reported Performance Table'!$E1560='Master List'!$B$49,'Reported Performance Table'!$E1560='Master List'!$B$51,'Reported Performance Table'!$E1560='Master List'!$B$115,'Reported Performance Table'!$E1560='Master List'!$B$118,'Reported Performance Table'!$E1560='Master List'!$B$142)),"LUNA_Dimming","Dimming_Capability_and_Range"))</f>
        <v/>
      </c>
      <c r="M1560" s="100" t="e">
        <f>'Reported Performance Table'!#REF!</f>
        <v>#REF!</v>
      </c>
      <c r="N1560" s="100" t="e">
        <f>'Reported Performance Table'!#REF!</f>
        <v>#REF!</v>
      </c>
      <c r="O1560" s="100" t="e">
        <f>'Reported Performance Table'!#REF!</f>
        <v>#REF!</v>
      </c>
      <c r="P1560" t="str">
        <f t="shared" si="49"/>
        <v>No</v>
      </c>
    </row>
    <row r="1561" spans="1:16" x14ac:dyDescent="0.25">
      <c r="A1561" s="54">
        <v>1568</v>
      </c>
      <c r="B1561" s="55"/>
      <c r="D1561" s="21" t="e">
        <f>VLOOKUP('Reported Performance Table'!D1561,'Master List'!$B$22:$C$41,2,FALSE)</f>
        <v>#N/A</v>
      </c>
      <c r="E1561" t="e">
        <f>VLOOKUP('Reported Performance Table'!E1561,'Master List'!$B$45:$C$143,2,FALSE)</f>
        <v>#N/A</v>
      </c>
      <c r="F1561" t="e">
        <f>VLOOKUP('Reported Performance Table'!D1561,'Master List'!$B$22:$D$42,3,FALSE)</f>
        <v>#N/A</v>
      </c>
      <c r="G1561" s="92" t="e">
        <f>VLOOKUP('Reported Performance Table'!C1561,'Master List'!$B$11:$D$19,3,FALSE)</f>
        <v>#N/A</v>
      </c>
      <c r="H1561" t="e">
        <f t="shared" si="48"/>
        <v>#N/A</v>
      </c>
      <c r="I1561" t="e">
        <f>IF(VLOOKUP('Reported Performance Table'!E1561,'Master List'!$B$45:$D$143,3,FALSE)="","No",VLOOKUP('Reported Performance Table'!E1561,'Master List'!$B$45:$D$143,3,FALSE))</f>
        <v>#N/A</v>
      </c>
      <c r="J1561" s="164" t="str">
        <f>IF('Reported Performance Table'!E1561="","",
  IF('Reported Performance Table'!F1561="Yes",
   IF('Reported Performance Table'!G1561="Premium","Premium_LUNA_CCT","LUNA_CCT"),
   IF('Reported Performance Table'!C1561="Outdoor Luminaires",
    IF(OR('Reported Performance Table'!E1561="Fuel Pump Canopy Luminaires",'Reported Performance Table'!E1561="Sports Lighting"),
     IF('Reported Performance Table'!G1561="Premium","Premium_Sports_and_Fuel_Pump_CCT", "Sports_and_Fuel_Pump_CCT"),
     IF('Reported Performance Table'!G1561="Premium","Premium_Outdoor_CCT","Outdoor_CCT")),
    IF('Reported Performance Table'!G1561="Premium","Premium_CCT","Reported_CCT"))))</f>
        <v/>
      </c>
      <c r="K1561" t="str">
        <f>IF('Reported Performance Table'!E1561="","",IF(J1561="LUNA_CCT",VLOOKUP('Reported Performance Table'!E1561,'Master List'!$B$45:$E$143,4,FALSE),"Reported_BUG"))</f>
        <v/>
      </c>
      <c r="L1561" t="str">
        <f>IF('Reported Performance Table'!E1561="","",IF(AND('Reported Performance Table'!$F1561="Yes",OR('Reported Performance Table'!$E1561='Master List'!$B$45,'Reported Performance Table'!$E1561='Master List'!$B$46,'Reported Performance Table'!$E1561='Master List'!$B$47,'Reported Performance Table'!$E1561='Master List'!$B$49,'Reported Performance Table'!$E1561='Master List'!$B$51,'Reported Performance Table'!$E1561='Master List'!$B$115,'Reported Performance Table'!$E1561='Master List'!$B$118,'Reported Performance Table'!$E1561='Master List'!$B$142)),"LUNA_Dimming","Dimming_Capability_and_Range"))</f>
        <v/>
      </c>
      <c r="M1561" s="100" t="e">
        <f>'Reported Performance Table'!#REF!</f>
        <v>#REF!</v>
      </c>
      <c r="N1561" s="100" t="e">
        <f>'Reported Performance Table'!#REF!</f>
        <v>#REF!</v>
      </c>
      <c r="O1561" s="100" t="e">
        <f>'Reported Performance Table'!#REF!</f>
        <v>#REF!</v>
      </c>
      <c r="P1561" t="str">
        <f t="shared" si="49"/>
        <v>No</v>
      </c>
    </row>
    <row r="1562" spans="1:16" x14ac:dyDescent="0.25">
      <c r="A1562" s="54">
        <v>1569</v>
      </c>
      <c r="B1562" s="55"/>
      <c r="D1562" s="21" t="e">
        <f>VLOOKUP('Reported Performance Table'!D1562,'Master List'!$B$22:$C$41,2,FALSE)</f>
        <v>#N/A</v>
      </c>
      <c r="E1562" t="e">
        <f>VLOOKUP('Reported Performance Table'!E1562,'Master List'!$B$45:$C$143,2,FALSE)</f>
        <v>#N/A</v>
      </c>
      <c r="F1562" t="e">
        <f>VLOOKUP('Reported Performance Table'!D1562,'Master List'!$B$22:$D$42,3,FALSE)</f>
        <v>#N/A</v>
      </c>
      <c r="G1562" s="92" t="e">
        <f>VLOOKUP('Reported Performance Table'!C1562,'Master List'!$B$11:$D$19,3,FALSE)</f>
        <v>#N/A</v>
      </c>
      <c r="H1562" t="e">
        <f t="shared" si="48"/>
        <v>#N/A</v>
      </c>
      <c r="I1562" t="e">
        <f>IF(VLOOKUP('Reported Performance Table'!E1562,'Master List'!$B$45:$D$143,3,FALSE)="","No",VLOOKUP('Reported Performance Table'!E1562,'Master List'!$B$45:$D$143,3,FALSE))</f>
        <v>#N/A</v>
      </c>
      <c r="J1562" s="164" t="str">
        <f>IF('Reported Performance Table'!E1562="","",
  IF('Reported Performance Table'!F1562="Yes",
   IF('Reported Performance Table'!G1562="Premium","Premium_LUNA_CCT","LUNA_CCT"),
   IF('Reported Performance Table'!C1562="Outdoor Luminaires",
    IF(OR('Reported Performance Table'!E1562="Fuel Pump Canopy Luminaires",'Reported Performance Table'!E1562="Sports Lighting"),
     IF('Reported Performance Table'!G1562="Premium","Premium_Sports_and_Fuel_Pump_CCT", "Sports_and_Fuel_Pump_CCT"),
     IF('Reported Performance Table'!G1562="Premium","Premium_Outdoor_CCT","Outdoor_CCT")),
    IF('Reported Performance Table'!G1562="Premium","Premium_CCT","Reported_CCT"))))</f>
        <v/>
      </c>
      <c r="K1562" t="str">
        <f>IF('Reported Performance Table'!E1562="","",IF(J1562="LUNA_CCT",VLOOKUP('Reported Performance Table'!E1562,'Master List'!$B$45:$E$143,4,FALSE),"Reported_BUG"))</f>
        <v/>
      </c>
      <c r="L1562" t="str">
        <f>IF('Reported Performance Table'!E1562="","",IF(AND('Reported Performance Table'!$F1562="Yes",OR('Reported Performance Table'!$E1562='Master List'!$B$45,'Reported Performance Table'!$E1562='Master List'!$B$46,'Reported Performance Table'!$E1562='Master List'!$B$47,'Reported Performance Table'!$E1562='Master List'!$B$49,'Reported Performance Table'!$E1562='Master List'!$B$51,'Reported Performance Table'!$E1562='Master List'!$B$115,'Reported Performance Table'!$E1562='Master List'!$B$118,'Reported Performance Table'!$E1562='Master List'!$B$142)),"LUNA_Dimming","Dimming_Capability_and_Range"))</f>
        <v/>
      </c>
      <c r="M1562" s="100" t="e">
        <f>'Reported Performance Table'!#REF!</f>
        <v>#REF!</v>
      </c>
      <c r="N1562" s="100" t="e">
        <f>'Reported Performance Table'!#REF!</f>
        <v>#REF!</v>
      </c>
      <c r="O1562" s="100" t="e">
        <f>'Reported Performance Table'!#REF!</f>
        <v>#REF!</v>
      </c>
      <c r="P1562" t="str">
        <f t="shared" si="49"/>
        <v>No</v>
      </c>
    </row>
    <row r="1563" spans="1:16" x14ac:dyDescent="0.25">
      <c r="A1563" s="54">
        <v>1570</v>
      </c>
      <c r="B1563" s="55"/>
      <c r="D1563" s="21" t="e">
        <f>VLOOKUP('Reported Performance Table'!D1563,'Master List'!$B$22:$C$41,2,FALSE)</f>
        <v>#N/A</v>
      </c>
      <c r="E1563" t="e">
        <f>VLOOKUP('Reported Performance Table'!E1563,'Master List'!$B$45:$C$143,2,FALSE)</f>
        <v>#N/A</v>
      </c>
      <c r="F1563" t="e">
        <f>VLOOKUP('Reported Performance Table'!D1563,'Master List'!$B$22:$D$42,3,FALSE)</f>
        <v>#N/A</v>
      </c>
      <c r="G1563" s="92" t="e">
        <f>VLOOKUP('Reported Performance Table'!C1563,'Master List'!$B$11:$D$19,3,FALSE)</f>
        <v>#N/A</v>
      </c>
      <c r="H1563" t="e">
        <f t="shared" si="48"/>
        <v>#N/A</v>
      </c>
      <c r="I1563" t="e">
        <f>IF(VLOOKUP('Reported Performance Table'!E1563,'Master List'!$B$45:$D$143,3,FALSE)="","No",VLOOKUP('Reported Performance Table'!E1563,'Master List'!$B$45:$D$143,3,FALSE))</f>
        <v>#N/A</v>
      </c>
      <c r="J1563" s="164" t="str">
        <f>IF('Reported Performance Table'!E1563="","",
  IF('Reported Performance Table'!F1563="Yes",
   IF('Reported Performance Table'!G1563="Premium","Premium_LUNA_CCT","LUNA_CCT"),
   IF('Reported Performance Table'!C1563="Outdoor Luminaires",
    IF(OR('Reported Performance Table'!E1563="Fuel Pump Canopy Luminaires",'Reported Performance Table'!E1563="Sports Lighting"),
     IF('Reported Performance Table'!G1563="Premium","Premium_Sports_and_Fuel_Pump_CCT", "Sports_and_Fuel_Pump_CCT"),
     IF('Reported Performance Table'!G1563="Premium","Premium_Outdoor_CCT","Outdoor_CCT")),
    IF('Reported Performance Table'!G1563="Premium","Premium_CCT","Reported_CCT"))))</f>
        <v/>
      </c>
      <c r="K1563" t="str">
        <f>IF('Reported Performance Table'!E1563="","",IF(J1563="LUNA_CCT",VLOOKUP('Reported Performance Table'!E1563,'Master List'!$B$45:$E$143,4,FALSE),"Reported_BUG"))</f>
        <v/>
      </c>
      <c r="L1563" t="str">
        <f>IF('Reported Performance Table'!E1563="","",IF(AND('Reported Performance Table'!$F1563="Yes",OR('Reported Performance Table'!$E1563='Master List'!$B$45,'Reported Performance Table'!$E1563='Master List'!$B$46,'Reported Performance Table'!$E1563='Master List'!$B$47,'Reported Performance Table'!$E1563='Master List'!$B$49,'Reported Performance Table'!$E1563='Master List'!$B$51,'Reported Performance Table'!$E1563='Master List'!$B$115,'Reported Performance Table'!$E1563='Master List'!$B$118,'Reported Performance Table'!$E1563='Master List'!$B$142)),"LUNA_Dimming","Dimming_Capability_and_Range"))</f>
        <v/>
      </c>
      <c r="M1563" s="100" t="e">
        <f>'Reported Performance Table'!#REF!</f>
        <v>#REF!</v>
      </c>
      <c r="N1563" s="100" t="e">
        <f>'Reported Performance Table'!#REF!</f>
        <v>#REF!</v>
      </c>
      <c r="O1563" s="100" t="e">
        <f>'Reported Performance Table'!#REF!</f>
        <v>#REF!</v>
      </c>
      <c r="P1563" t="str">
        <f t="shared" si="49"/>
        <v>No</v>
      </c>
    </row>
    <row r="1564" spans="1:16" x14ac:dyDescent="0.25">
      <c r="A1564" s="54">
        <v>1571</v>
      </c>
      <c r="B1564" s="55"/>
      <c r="D1564" s="21" t="e">
        <f>VLOOKUP('Reported Performance Table'!D1564,'Master List'!$B$22:$C$41,2,FALSE)</f>
        <v>#N/A</v>
      </c>
      <c r="E1564" t="e">
        <f>VLOOKUP('Reported Performance Table'!E1564,'Master List'!$B$45:$C$143,2,FALSE)</f>
        <v>#N/A</v>
      </c>
      <c r="F1564" t="e">
        <f>VLOOKUP('Reported Performance Table'!D1564,'Master List'!$B$22:$D$42,3,FALSE)</f>
        <v>#N/A</v>
      </c>
      <c r="G1564" s="92" t="e">
        <f>VLOOKUP('Reported Performance Table'!C1564,'Master List'!$B$11:$D$19,3,FALSE)</f>
        <v>#N/A</v>
      </c>
      <c r="H1564" t="e">
        <f t="shared" si="48"/>
        <v>#N/A</v>
      </c>
      <c r="I1564" t="e">
        <f>IF(VLOOKUP('Reported Performance Table'!E1564,'Master List'!$B$45:$D$143,3,FALSE)="","No",VLOOKUP('Reported Performance Table'!E1564,'Master List'!$B$45:$D$143,3,FALSE))</f>
        <v>#N/A</v>
      </c>
      <c r="J1564" s="164" t="str">
        <f>IF('Reported Performance Table'!E1564="","",
  IF('Reported Performance Table'!F1564="Yes",
   IF('Reported Performance Table'!G1564="Premium","Premium_LUNA_CCT","LUNA_CCT"),
   IF('Reported Performance Table'!C1564="Outdoor Luminaires",
    IF(OR('Reported Performance Table'!E1564="Fuel Pump Canopy Luminaires",'Reported Performance Table'!E1564="Sports Lighting"),
     IF('Reported Performance Table'!G1564="Premium","Premium_Sports_and_Fuel_Pump_CCT", "Sports_and_Fuel_Pump_CCT"),
     IF('Reported Performance Table'!G1564="Premium","Premium_Outdoor_CCT","Outdoor_CCT")),
    IF('Reported Performance Table'!G1564="Premium","Premium_CCT","Reported_CCT"))))</f>
        <v/>
      </c>
      <c r="K1564" t="str">
        <f>IF('Reported Performance Table'!E1564="","",IF(J1564="LUNA_CCT",VLOOKUP('Reported Performance Table'!E1564,'Master List'!$B$45:$E$143,4,FALSE),"Reported_BUG"))</f>
        <v/>
      </c>
      <c r="L1564" t="str">
        <f>IF('Reported Performance Table'!E1564="","",IF(AND('Reported Performance Table'!$F1564="Yes",OR('Reported Performance Table'!$E1564='Master List'!$B$45,'Reported Performance Table'!$E1564='Master List'!$B$46,'Reported Performance Table'!$E1564='Master List'!$B$47,'Reported Performance Table'!$E1564='Master List'!$B$49,'Reported Performance Table'!$E1564='Master List'!$B$51,'Reported Performance Table'!$E1564='Master List'!$B$115,'Reported Performance Table'!$E1564='Master List'!$B$118,'Reported Performance Table'!$E1564='Master List'!$B$142)),"LUNA_Dimming","Dimming_Capability_and_Range"))</f>
        <v/>
      </c>
      <c r="M1564" s="100" t="e">
        <f>'Reported Performance Table'!#REF!</f>
        <v>#REF!</v>
      </c>
      <c r="N1564" s="100" t="e">
        <f>'Reported Performance Table'!#REF!</f>
        <v>#REF!</v>
      </c>
      <c r="O1564" s="100" t="e">
        <f>'Reported Performance Table'!#REF!</f>
        <v>#REF!</v>
      </c>
      <c r="P1564" t="str">
        <f t="shared" si="49"/>
        <v>No</v>
      </c>
    </row>
    <row r="1565" spans="1:16" x14ac:dyDescent="0.25">
      <c r="A1565" s="54">
        <v>1572</v>
      </c>
      <c r="B1565" s="55"/>
      <c r="D1565" s="21" t="e">
        <f>VLOOKUP('Reported Performance Table'!D1565,'Master List'!$B$22:$C$41,2,FALSE)</f>
        <v>#N/A</v>
      </c>
      <c r="E1565" t="e">
        <f>VLOOKUP('Reported Performance Table'!E1565,'Master List'!$B$45:$C$143,2,FALSE)</f>
        <v>#N/A</v>
      </c>
      <c r="F1565" t="e">
        <f>VLOOKUP('Reported Performance Table'!D1565,'Master List'!$B$22:$D$42,3,FALSE)</f>
        <v>#N/A</v>
      </c>
      <c r="G1565" s="92" t="e">
        <f>VLOOKUP('Reported Performance Table'!C1565,'Master List'!$B$11:$D$19,3,FALSE)</f>
        <v>#N/A</v>
      </c>
      <c r="H1565" t="e">
        <f t="shared" si="48"/>
        <v>#N/A</v>
      </c>
      <c r="I1565" t="e">
        <f>IF(VLOOKUP('Reported Performance Table'!E1565,'Master List'!$B$45:$D$143,3,FALSE)="","No",VLOOKUP('Reported Performance Table'!E1565,'Master List'!$B$45:$D$143,3,FALSE))</f>
        <v>#N/A</v>
      </c>
      <c r="J1565" s="164" t="str">
        <f>IF('Reported Performance Table'!E1565="","",
  IF('Reported Performance Table'!F1565="Yes",
   IF('Reported Performance Table'!G1565="Premium","Premium_LUNA_CCT","LUNA_CCT"),
   IF('Reported Performance Table'!C1565="Outdoor Luminaires",
    IF(OR('Reported Performance Table'!E1565="Fuel Pump Canopy Luminaires",'Reported Performance Table'!E1565="Sports Lighting"),
     IF('Reported Performance Table'!G1565="Premium","Premium_Sports_and_Fuel_Pump_CCT", "Sports_and_Fuel_Pump_CCT"),
     IF('Reported Performance Table'!G1565="Premium","Premium_Outdoor_CCT","Outdoor_CCT")),
    IF('Reported Performance Table'!G1565="Premium","Premium_CCT","Reported_CCT"))))</f>
        <v/>
      </c>
      <c r="K1565" t="str">
        <f>IF('Reported Performance Table'!E1565="","",IF(J1565="LUNA_CCT",VLOOKUP('Reported Performance Table'!E1565,'Master List'!$B$45:$E$143,4,FALSE),"Reported_BUG"))</f>
        <v/>
      </c>
      <c r="L1565" t="str">
        <f>IF('Reported Performance Table'!E1565="","",IF(AND('Reported Performance Table'!$F1565="Yes",OR('Reported Performance Table'!$E1565='Master List'!$B$45,'Reported Performance Table'!$E1565='Master List'!$B$46,'Reported Performance Table'!$E1565='Master List'!$B$47,'Reported Performance Table'!$E1565='Master List'!$B$49,'Reported Performance Table'!$E1565='Master List'!$B$51,'Reported Performance Table'!$E1565='Master List'!$B$115,'Reported Performance Table'!$E1565='Master List'!$B$118,'Reported Performance Table'!$E1565='Master List'!$B$142)),"LUNA_Dimming","Dimming_Capability_and_Range"))</f>
        <v/>
      </c>
      <c r="M1565" s="100" t="e">
        <f>'Reported Performance Table'!#REF!</f>
        <v>#REF!</v>
      </c>
      <c r="N1565" s="100" t="e">
        <f>'Reported Performance Table'!#REF!</f>
        <v>#REF!</v>
      </c>
      <c r="O1565" s="100" t="e">
        <f>'Reported Performance Table'!#REF!</f>
        <v>#REF!</v>
      </c>
      <c r="P1565" t="str">
        <f t="shared" si="49"/>
        <v>No</v>
      </c>
    </row>
    <row r="1566" spans="1:16" x14ac:dyDescent="0.25">
      <c r="A1566" s="54">
        <v>1573</v>
      </c>
      <c r="B1566" s="55"/>
      <c r="D1566" s="21" t="e">
        <f>VLOOKUP('Reported Performance Table'!D1566,'Master List'!$B$22:$C$41,2,FALSE)</f>
        <v>#N/A</v>
      </c>
      <c r="E1566" t="e">
        <f>VLOOKUP('Reported Performance Table'!E1566,'Master List'!$B$45:$C$143,2,FALSE)</f>
        <v>#N/A</v>
      </c>
      <c r="F1566" t="e">
        <f>VLOOKUP('Reported Performance Table'!D1566,'Master List'!$B$22:$D$42,3,FALSE)</f>
        <v>#N/A</v>
      </c>
      <c r="G1566" s="92" t="e">
        <f>VLOOKUP('Reported Performance Table'!C1566,'Master List'!$B$11:$D$19,3,FALSE)</f>
        <v>#N/A</v>
      </c>
      <c r="H1566" t="e">
        <f t="shared" si="48"/>
        <v>#N/A</v>
      </c>
      <c r="I1566" t="e">
        <f>IF(VLOOKUP('Reported Performance Table'!E1566,'Master List'!$B$45:$D$143,3,FALSE)="","No",VLOOKUP('Reported Performance Table'!E1566,'Master List'!$B$45:$D$143,3,FALSE))</f>
        <v>#N/A</v>
      </c>
      <c r="J1566" s="164" t="str">
        <f>IF('Reported Performance Table'!E1566="","",
  IF('Reported Performance Table'!F1566="Yes",
   IF('Reported Performance Table'!G1566="Premium","Premium_LUNA_CCT","LUNA_CCT"),
   IF('Reported Performance Table'!C1566="Outdoor Luminaires",
    IF(OR('Reported Performance Table'!E1566="Fuel Pump Canopy Luminaires",'Reported Performance Table'!E1566="Sports Lighting"),
     IF('Reported Performance Table'!G1566="Premium","Premium_Sports_and_Fuel_Pump_CCT", "Sports_and_Fuel_Pump_CCT"),
     IF('Reported Performance Table'!G1566="Premium","Premium_Outdoor_CCT","Outdoor_CCT")),
    IF('Reported Performance Table'!G1566="Premium","Premium_CCT","Reported_CCT"))))</f>
        <v/>
      </c>
      <c r="K1566" t="str">
        <f>IF('Reported Performance Table'!E1566="","",IF(J1566="LUNA_CCT",VLOOKUP('Reported Performance Table'!E1566,'Master List'!$B$45:$E$143,4,FALSE),"Reported_BUG"))</f>
        <v/>
      </c>
      <c r="L1566" t="str">
        <f>IF('Reported Performance Table'!E1566="","",IF(AND('Reported Performance Table'!$F1566="Yes",OR('Reported Performance Table'!$E1566='Master List'!$B$45,'Reported Performance Table'!$E1566='Master List'!$B$46,'Reported Performance Table'!$E1566='Master List'!$B$47,'Reported Performance Table'!$E1566='Master List'!$B$49,'Reported Performance Table'!$E1566='Master List'!$B$51,'Reported Performance Table'!$E1566='Master List'!$B$115,'Reported Performance Table'!$E1566='Master List'!$B$118,'Reported Performance Table'!$E1566='Master List'!$B$142)),"LUNA_Dimming","Dimming_Capability_and_Range"))</f>
        <v/>
      </c>
      <c r="M1566" s="100" t="e">
        <f>'Reported Performance Table'!#REF!</f>
        <v>#REF!</v>
      </c>
      <c r="N1566" s="100" t="e">
        <f>'Reported Performance Table'!#REF!</f>
        <v>#REF!</v>
      </c>
      <c r="O1566" s="100" t="e">
        <f>'Reported Performance Table'!#REF!</f>
        <v>#REF!</v>
      </c>
      <c r="P1566" t="str">
        <f t="shared" si="49"/>
        <v>No</v>
      </c>
    </row>
    <row r="1567" spans="1:16" x14ac:dyDescent="0.25">
      <c r="A1567" s="54">
        <v>1574</v>
      </c>
      <c r="B1567" s="55"/>
      <c r="D1567" s="21" t="e">
        <f>VLOOKUP('Reported Performance Table'!D1567,'Master List'!$B$22:$C$41,2,FALSE)</f>
        <v>#N/A</v>
      </c>
      <c r="E1567" t="e">
        <f>VLOOKUP('Reported Performance Table'!E1567,'Master List'!$B$45:$C$143,2,FALSE)</f>
        <v>#N/A</v>
      </c>
      <c r="F1567" t="e">
        <f>VLOOKUP('Reported Performance Table'!D1567,'Master List'!$B$22:$D$42,3,FALSE)</f>
        <v>#N/A</v>
      </c>
      <c r="G1567" s="92" t="e">
        <f>VLOOKUP('Reported Performance Table'!C1567,'Master List'!$B$11:$D$19,3,FALSE)</f>
        <v>#N/A</v>
      </c>
      <c r="H1567" t="e">
        <f t="shared" si="48"/>
        <v>#N/A</v>
      </c>
      <c r="I1567" t="e">
        <f>IF(VLOOKUP('Reported Performance Table'!E1567,'Master List'!$B$45:$D$143,3,FALSE)="","No",VLOOKUP('Reported Performance Table'!E1567,'Master List'!$B$45:$D$143,3,FALSE))</f>
        <v>#N/A</v>
      </c>
      <c r="J1567" s="164" t="str">
        <f>IF('Reported Performance Table'!E1567="","",
  IF('Reported Performance Table'!F1567="Yes",
   IF('Reported Performance Table'!G1567="Premium","Premium_LUNA_CCT","LUNA_CCT"),
   IF('Reported Performance Table'!C1567="Outdoor Luminaires",
    IF(OR('Reported Performance Table'!E1567="Fuel Pump Canopy Luminaires",'Reported Performance Table'!E1567="Sports Lighting"),
     IF('Reported Performance Table'!G1567="Premium","Premium_Sports_and_Fuel_Pump_CCT", "Sports_and_Fuel_Pump_CCT"),
     IF('Reported Performance Table'!G1567="Premium","Premium_Outdoor_CCT","Outdoor_CCT")),
    IF('Reported Performance Table'!G1567="Premium","Premium_CCT","Reported_CCT"))))</f>
        <v/>
      </c>
      <c r="K1567" t="str">
        <f>IF('Reported Performance Table'!E1567="","",IF(J1567="LUNA_CCT",VLOOKUP('Reported Performance Table'!E1567,'Master List'!$B$45:$E$143,4,FALSE),"Reported_BUG"))</f>
        <v/>
      </c>
      <c r="L1567" t="str">
        <f>IF('Reported Performance Table'!E1567="","",IF(AND('Reported Performance Table'!$F1567="Yes",OR('Reported Performance Table'!$E1567='Master List'!$B$45,'Reported Performance Table'!$E1567='Master List'!$B$46,'Reported Performance Table'!$E1567='Master List'!$B$47,'Reported Performance Table'!$E1567='Master List'!$B$49,'Reported Performance Table'!$E1567='Master List'!$B$51,'Reported Performance Table'!$E1567='Master List'!$B$115,'Reported Performance Table'!$E1567='Master List'!$B$118,'Reported Performance Table'!$E1567='Master List'!$B$142)),"LUNA_Dimming","Dimming_Capability_and_Range"))</f>
        <v/>
      </c>
      <c r="M1567" s="100" t="e">
        <f>'Reported Performance Table'!#REF!</f>
        <v>#REF!</v>
      </c>
      <c r="N1567" s="100" t="e">
        <f>'Reported Performance Table'!#REF!</f>
        <v>#REF!</v>
      </c>
      <c r="O1567" s="100" t="e">
        <f>'Reported Performance Table'!#REF!</f>
        <v>#REF!</v>
      </c>
      <c r="P1567" t="str">
        <f t="shared" si="49"/>
        <v>No</v>
      </c>
    </row>
    <row r="1568" spans="1:16" x14ac:dyDescent="0.25">
      <c r="A1568" s="54">
        <v>1575</v>
      </c>
      <c r="B1568" s="55"/>
      <c r="D1568" s="21" t="e">
        <f>VLOOKUP('Reported Performance Table'!D1568,'Master List'!$B$22:$C$41,2,FALSE)</f>
        <v>#N/A</v>
      </c>
      <c r="E1568" t="e">
        <f>VLOOKUP('Reported Performance Table'!E1568,'Master List'!$B$45:$C$143,2,FALSE)</f>
        <v>#N/A</v>
      </c>
      <c r="F1568" t="e">
        <f>VLOOKUP('Reported Performance Table'!D1568,'Master List'!$B$22:$D$42,3,FALSE)</f>
        <v>#N/A</v>
      </c>
      <c r="G1568" s="92" t="e">
        <f>VLOOKUP('Reported Performance Table'!C1568,'Master List'!$B$11:$D$19,3,FALSE)</f>
        <v>#N/A</v>
      </c>
      <c r="H1568" t="e">
        <f t="shared" si="48"/>
        <v>#N/A</v>
      </c>
      <c r="I1568" t="e">
        <f>IF(VLOOKUP('Reported Performance Table'!E1568,'Master List'!$B$45:$D$143,3,FALSE)="","No",VLOOKUP('Reported Performance Table'!E1568,'Master List'!$B$45:$D$143,3,FALSE))</f>
        <v>#N/A</v>
      </c>
      <c r="J1568" s="164" t="str">
        <f>IF('Reported Performance Table'!E1568="","",
  IF('Reported Performance Table'!F1568="Yes",
   IF('Reported Performance Table'!G1568="Premium","Premium_LUNA_CCT","LUNA_CCT"),
   IF('Reported Performance Table'!C1568="Outdoor Luminaires",
    IF(OR('Reported Performance Table'!E1568="Fuel Pump Canopy Luminaires",'Reported Performance Table'!E1568="Sports Lighting"),
     IF('Reported Performance Table'!G1568="Premium","Premium_Sports_and_Fuel_Pump_CCT", "Sports_and_Fuel_Pump_CCT"),
     IF('Reported Performance Table'!G1568="Premium","Premium_Outdoor_CCT","Outdoor_CCT")),
    IF('Reported Performance Table'!G1568="Premium","Premium_CCT","Reported_CCT"))))</f>
        <v/>
      </c>
      <c r="K1568" t="str">
        <f>IF('Reported Performance Table'!E1568="","",IF(J1568="LUNA_CCT",VLOOKUP('Reported Performance Table'!E1568,'Master List'!$B$45:$E$143,4,FALSE),"Reported_BUG"))</f>
        <v/>
      </c>
      <c r="L1568" t="str">
        <f>IF('Reported Performance Table'!E1568="","",IF(AND('Reported Performance Table'!$F1568="Yes",OR('Reported Performance Table'!$E1568='Master List'!$B$45,'Reported Performance Table'!$E1568='Master List'!$B$46,'Reported Performance Table'!$E1568='Master List'!$B$47,'Reported Performance Table'!$E1568='Master List'!$B$49,'Reported Performance Table'!$E1568='Master List'!$B$51,'Reported Performance Table'!$E1568='Master List'!$B$115,'Reported Performance Table'!$E1568='Master List'!$B$118,'Reported Performance Table'!$E1568='Master List'!$B$142)),"LUNA_Dimming","Dimming_Capability_and_Range"))</f>
        <v/>
      </c>
      <c r="M1568" s="100" t="e">
        <f>'Reported Performance Table'!#REF!</f>
        <v>#REF!</v>
      </c>
      <c r="N1568" s="100" t="e">
        <f>'Reported Performance Table'!#REF!</f>
        <v>#REF!</v>
      </c>
      <c r="O1568" s="100" t="e">
        <f>'Reported Performance Table'!#REF!</f>
        <v>#REF!</v>
      </c>
      <c r="P1568" t="str">
        <f t="shared" si="49"/>
        <v>No</v>
      </c>
    </row>
    <row r="1569" spans="1:16" x14ac:dyDescent="0.25">
      <c r="A1569" s="54">
        <v>1576</v>
      </c>
      <c r="B1569" s="55"/>
      <c r="D1569" s="21" t="e">
        <f>VLOOKUP('Reported Performance Table'!D1569,'Master List'!$B$22:$C$41,2,FALSE)</f>
        <v>#N/A</v>
      </c>
      <c r="E1569" t="e">
        <f>VLOOKUP('Reported Performance Table'!E1569,'Master List'!$B$45:$C$143,2,FALSE)</f>
        <v>#N/A</v>
      </c>
      <c r="F1569" t="e">
        <f>VLOOKUP('Reported Performance Table'!D1569,'Master List'!$B$22:$D$42,3,FALSE)</f>
        <v>#N/A</v>
      </c>
      <c r="G1569" s="92" t="e">
        <f>VLOOKUP('Reported Performance Table'!C1569,'Master List'!$B$11:$D$19,3,FALSE)</f>
        <v>#N/A</v>
      </c>
      <c r="H1569" t="e">
        <f t="shared" si="48"/>
        <v>#N/A</v>
      </c>
      <c r="I1569" t="e">
        <f>IF(VLOOKUP('Reported Performance Table'!E1569,'Master List'!$B$45:$D$143,3,FALSE)="","No",VLOOKUP('Reported Performance Table'!E1569,'Master List'!$B$45:$D$143,3,FALSE))</f>
        <v>#N/A</v>
      </c>
      <c r="J1569" s="164" t="str">
        <f>IF('Reported Performance Table'!E1569="","",
  IF('Reported Performance Table'!F1569="Yes",
   IF('Reported Performance Table'!G1569="Premium","Premium_LUNA_CCT","LUNA_CCT"),
   IF('Reported Performance Table'!C1569="Outdoor Luminaires",
    IF(OR('Reported Performance Table'!E1569="Fuel Pump Canopy Luminaires",'Reported Performance Table'!E1569="Sports Lighting"),
     IF('Reported Performance Table'!G1569="Premium","Premium_Sports_and_Fuel_Pump_CCT", "Sports_and_Fuel_Pump_CCT"),
     IF('Reported Performance Table'!G1569="Premium","Premium_Outdoor_CCT","Outdoor_CCT")),
    IF('Reported Performance Table'!G1569="Premium","Premium_CCT","Reported_CCT"))))</f>
        <v/>
      </c>
      <c r="K1569" t="str">
        <f>IF('Reported Performance Table'!E1569="","",IF(J1569="LUNA_CCT",VLOOKUP('Reported Performance Table'!E1569,'Master List'!$B$45:$E$143,4,FALSE),"Reported_BUG"))</f>
        <v/>
      </c>
      <c r="L1569" t="str">
        <f>IF('Reported Performance Table'!E1569="","",IF(AND('Reported Performance Table'!$F1569="Yes",OR('Reported Performance Table'!$E1569='Master List'!$B$45,'Reported Performance Table'!$E1569='Master List'!$B$46,'Reported Performance Table'!$E1569='Master List'!$B$47,'Reported Performance Table'!$E1569='Master List'!$B$49,'Reported Performance Table'!$E1569='Master List'!$B$51,'Reported Performance Table'!$E1569='Master List'!$B$115,'Reported Performance Table'!$E1569='Master List'!$B$118,'Reported Performance Table'!$E1569='Master List'!$B$142)),"LUNA_Dimming","Dimming_Capability_and_Range"))</f>
        <v/>
      </c>
      <c r="M1569" s="100" t="e">
        <f>'Reported Performance Table'!#REF!</f>
        <v>#REF!</v>
      </c>
      <c r="N1569" s="100" t="e">
        <f>'Reported Performance Table'!#REF!</f>
        <v>#REF!</v>
      </c>
      <c r="O1569" s="100" t="e">
        <f>'Reported Performance Table'!#REF!</f>
        <v>#REF!</v>
      </c>
      <c r="P1569" t="str">
        <f t="shared" si="49"/>
        <v>No</v>
      </c>
    </row>
    <row r="1570" spans="1:16" x14ac:dyDescent="0.25">
      <c r="A1570" s="54">
        <v>1577</v>
      </c>
      <c r="B1570" s="55"/>
      <c r="D1570" s="21" t="e">
        <f>VLOOKUP('Reported Performance Table'!D1570,'Master List'!$B$22:$C$41,2,FALSE)</f>
        <v>#N/A</v>
      </c>
      <c r="E1570" t="e">
        <f>VLOOKUP('Reported Performance Table'!E1570,'Master List'!$B$45:$C$143,2,FALSE)</f>
        <v>#N/A</v>
      </c>
      <c r="F1570" t="e">
        <f>VLOOKUP('Reported Performance Table'!D1570,'Master List'!$B$22:$D$42,3,FALSE)</f>
        <v>#N/A</v>
      </c>
      <c r="G1570" s="92" t="e">
        <f>VLOOKUP('Reported Performance Table'!C1570,'Master List'!$B$11:$D$19,3,FALSE)</f>
        <v>#N/A</v>
      </c>
      <c r="H1570" t="e">
        <f t="shared" si="48"/>
        <v>#N/A</v>
      </c>
      <c r="I1570" t="e">
        <f>IF(VLOOKUP('Reported Performance Table'!E1570,'Master List'!$B$45:$D$143,3,FALSE)="","No",VLOOKUP('Reported Performance Table'!E1570,'Master List'!$B$45:$D$143,3,FALSE))</f>
        <v>#N/A</v>
      </c>
      <c r="J1570" s="164" t="str">
        <f>IF('Reported Performance Table'!E1570="","",
  IF('Reported Performance Table'!F1570="Yes",
   IF('Reported Performance Table'!G1570="Premium","Premium_LUNA_CCT","LUNA_CCT"),
   IF('Reported Performance Table'!C1570="Outdoor Luminaires",
    IF(OR('Reported Performance Table'!E1570="Fuel Pump Canopy Luminaires",'Reported Performance Table'!E1570="Sports Lighting"),
     IF('Reported Performance Table'!G1570="Premium","Premium_Sports_and_Fuel_Pump_CCT", "Sports_and_Fuel_Pump_CCT"),
     IF('Reported Performance Table'!G1570="Premium","Premium_Outdoor_CCT","Outdoor_CCT")),
    IF('Reported Performance Table'!G1570="Premium","Premium_CCT","Reported_CCT"))))</f>
        <v/>
      </c>
      <c r="K1570" t="str">
        <f>IF('Reported Performance Table'!E1570="","",IF(J1570="LUNA_CCT",VLOOKUP('Reported Performance Table'!E1570,'Master List'!$B$45:$E$143,4,FALSE),"Reported_BUG"))</f>
        <v/>
      </c>
      <c r="L1570" t="str">
        <f>IF('Reported Performance Table'!E1570="","",IF(AND('Reported Performance Table'!$F1570="Yes",OR('Reported Performance Table'!$E1570='Master List'!$B$45,'Reported Performance Table'!$E1570='Master List'!$B$46,'Reported Performance Table'!$E1570='Master List'!$B$47,'Reported Performance Table'!$E1570='Master List'!$B$49,'Reported Performance Table'!$E1570='Master List'!$B$51,'Reported Performance Table'!$E1570='Master List'!$B$115,'Reported Performance Table'!$E1570='Master List'!$B$118,'Reported Performance Table'!$E1570='Master List'!$B$142)),"LUNA_Dimming","Dimming_Capability_and_Range"))</f>
        <v/>
      </c>
      <c r="M1570" s="100" t="e">
        <f>'Reported Performance Table'!#REF!</f>
        <v>#REF!</v>
      </c>
      <c r="N1570" s="100" t="e">
        <f>'Reported Performance Table'!#REF!</f>
        <v>#REF!</v>
      </c>
      <c r="O1570" s="100" t="e">
        <f>'Reported Performance Table'!#REF!</f>
        <v>#REF!</v>
      </c>
      <c r="P1570" t="str">
        <f t="shared" si="49"/>
        <v>No</v>
      </c>
    </row>
    <row r="1571" spans="1:16" x14ac:dyDescent="0.25">
      <c r="A1571" s="54">
        <v>1578</v>
      </c>
      <c r="B1571" s="55"/>
      <c r="D1571" s="21" t="e">
        <f>VLOOKUP('Reported Performance Table'!D1571,'Master List'!$B$22:$C$41,2,FALSE)</f>
        <v>#N/A</v>
      </c>
      <c r="E1571" t="e">
        <f>VLOOKUP('Reported Performance Table'!E1571,'Master List'!$B$45:$C$143,2,FALSE)</f>
        <v>#N/A</v>
      </c>
      <c r="F1571" t="e">
        <f>VLOOKUP('Reported Performance Table'!D1571,'Master List'!$B$22:$D$42,3,FALSE)</f>
        <v>#N/A</v>
      </c>
      <c r="G1571" s="92" t="e">
        <f>VLOOKUP('Reported Performance Table'!C1571,'Master List'!$B$11:$D$19,3,FALSE)</f>
        <v>#N/A</v>
      </c>
      <c r="H1571" t="e">
        <f t="shared" si="48"/>
        <v>#N/A</v>
      </c>
      <c r="I1571" t="e">
        <f>IF(VLOOKUP('Reported Performance Table'!E1571,'Master List'!$B$45:$D$143,3,FALSE)="","No",VLOOKUP('Reported Performance Table'!E1571,'Master List'!$B$45:$D$143,3,FALSE))</f>
        <v>#N/A</v>
      </c>
      <c r="J1571" s="164" t="str">
        <f>IF('Reported Performance Table'!E1571="","",
  IF('Reported Performance Table'!F1571="Yes",
   IF('Reported Performance Table'!G1571="Premium","Premium_LUNA_CCT","LUNA_CCT"),
   IF('Reported Performance Table'!C1571="Outdoor Luminaires",
    IF(OR('Reported Performance Table'!E1571="Fuel Pump Canopy Luminaires",'Reported Performance Table'!E1571="Sports Lighting"),
     IF('Reported Performance Table'!G1571="Premium","Premium_Sports_and_Fuel_Pump_CCT", "Sports_and_Fuel_Pump_CCT"),
     IF('Reported Performance Table'!G1571="Premium","Premium_Outdoor_CCT","Outdoor_CCT")),
    IF('Reported Performance Table'!G1571="Premium","Premium_CCT","Reported_CCT"))))</f>
        <v/>
      </c>
      <c r="K1571" t="str">
        <f>IF('Reported Performance Table'!E1571="","",IF(J1571="LUNA_CCT",VLOOKUP('Reported Performance Table'!E1571,'Master List'!$B$45:$E$143,4,FALSE),"Reported_BUG"))</f>
        <v/>
      </c>
      <c r="L1571" t="str">
        <f>IF('Reported Performance Table'!E1571="","",IF(AND('Reported Performance Table'!$F1571="Yes",OR('Reported Performance Table'!$E1571='Master List'!$B$45,'Reported Performance Table'!$E1571='Master List'!$B$46,'Reported Performance Table'!$E1571='Master List'!$B$47,'Reported Performance Table'!$E1571='Master List'!$B$49,'Reported Performance Table'!$E1571='Master List'!$B$51,'Reported Performance Table'!$E1571='Master List'!$B$115,'Reported Performance Table'!$E1571='Master List'!$B$118,'Reported Performance Table'!$E1571='Master List'!$B$142)),"LUNA_Dimming","Dimming_Capability_and_Range"))</f>
        <v/>
      </c>
      <c r="M1571" s="100" t="e">
        <f>'Reported Performance Table'!#REF!</f>
        <v>#REF!</v>
      </c>
      <c r="N1571" s="100" t="e">
        <f>'Reported Performance Table'!#REF!</f>
        <v>#REF!</v>
      </c>
      <c r="O1571" s="100" t="e">
        <f>'Reported Performance Table'!#REF!</f>
        <v>#REF!</v>
      </c>
      <c r="P1571" t="str">
        <f t="shared" si="49"/>
        <v>No</v>
      </c>
    </row>
    <row r="1572" spans="1:16" x14ac:dyDescent="0.25">
      <c r="A1572" s="54">
        <v>1579</v>
      </c>
      <c r="B1572" s="55"/>
      <c r="D1572" s="21" t="e">
        <f>VLOOKUP('Reported Performance Table'!D1572,'Master List'!$B$22:$C$41,2,FALSE)</f>
        <v>#N/A</v>
      </c>
      <c r="E1572" t="e">
        <f>VLOOKUP('Reported Performance Table'!E1572,'Master List'!$B$45:$C$143,2,FALSE)</f>
        <v>#N/A</v>
      </c>
      <c r="F1572" t="e">
        <f>VLOOKUP('Reported Performance Table'!D1572,'Master List'!$B$22:$D$42,3,FALSE)</f>
        <v>#N/A</v>
      </c>
      <c r="G1572" s="92" t="e">
        <f>VLOOKUP('Reported Performance Table'!C1572,'Master List'!$B$11:$D$19,3,FALSE)</f>
        <v>#N/A</v>
      </c>
      <c r="H1572" t="e">
        <f t="shared" si="48"/>
        <v>#N/A</v>
      </c>
      <c r="I1572" t="e">
        <f>IF(VLOOKUP('Reported Performance Table'!E1572,'Master List'!$B$45:$D$143,3,FALSE)="","No",VLOOKUP('Reported Performance Table'!E1572,'Master List'!$B$45:$D$143,3,FALSE))</f>
        <v>#N/A</v>
      </c>
      <c r="J1572" s="164" t="str">
        <f>IF('Reported Performance Table'!E1572="","",
  IF('Reported Performance Table'!F1572="Yes",
   IF('Reported Performance Table'!G1572="Premium","Premium_LUNA_CCT","LUNA_CCT"),
   IF('Reported Performance Table'!C1572="Outdoor Luminaires",
    IF(OR('Reported Performance Table'!E1572="Fuel Pump Canopy Luminaires",'Reported Performance Table'!E1572="Sports Lighting"),
     IF('Reported Performance Table'!G1572="Premium","Premium_Sports_and_Fuel_Pump_CCT", "Sports_and_Fuel_Pump_CCT"),
     IF('Reported Performance Table'!G1572="Premium","Premium_Outdoor_CCT","Outdoor_CCT")),
    IF('Reported Performance Table'!G1572="Premium","Premium_CCT","Reported_CCT"))))</f>
        <v/>
      </c>
      <c r="K1572" t="str">
        <f>IF('Reported Performance Table'!E1572="","",IF(J1572="LUNA_CCT",VLOOKUP('Reported Performance Table'!E1572,'Master List'!$B$45:$E$143,4,FALSE),"Reported_BUG"))</f>
        <v/>
      </c>
      <c r="L1572" t="str">
        <f>IF('Reported Performance Table'!E1572="","",IF(AND('Reported Performance Table'!$F1572="Yes",OR('Reported Performance Table'!$E1572='Master List'!$B$45,'Reported Performance Table'!$E1572='Master List'!$B$46,'Reported Performance Table'!$E1572='Master List'!$B$47,'Reported Performance Table'!$E1572='Master List'!$B$49,'Reported Performance Table'!$E1572='Master List'!$B$51,'Reported Performance Table'!$E1572='Master List'!$B$115,'Reported Performance Table'!$E1572='Master List'!$B$118,'Reported Performance Table'!$E1572='Master List'!$B$142)),"LUNA_Dimming","Dimming_Capability_and_Range"))</f>
        <v/>
      </c>
      <c r="M1572" s="100" t="e">
        <f>'Reported Performance Table'!#REF!</f>
        <v>#REF!</v>
      </c>
      <c r="N1572" s="100" t="e">
        <f>'Reported Performance Table'!#REF!</f>
        <v>#REF!</v>
      </c>
      <c r="O1572" s="100" t="e">
        <f>'Reported Performance Table'!#REF!</f>
        <v>#REF!</v>
      </c>
      <c r="P1572" t="str">
        <f t="shared" si="49"/>
        <v>No</v>
      </c>
    </row>
    <row r="1573" spans="1:16" x14ac:dyDescent="0.25">
      <c r="A1573" s="54">
        <v>1580</v>
      </c>
      <c r="B1573" s="55"/>
      <c r="D1573" s="21" t="e">
        <f>VLOOKUP('Reported Performance Table'!D1573,'Master List'!$B$22:$C$41,2,FALSE)</f>
        <v>#N/A</v>
      </c>
      <c r="E1573" t="e">
        <f>VLOOKUP('Reported Performance Table'!E1573,'Master List'!$B$45:$C$143,2,FALSE)</f>
        <v>#N/A</v>
      </c>
      <c r="F1573" t="e">
        <f>VLOOKUP('Reported Performance Table'!D1573,'Master List'!$B$22:$D$42,3,FALSE)</f>
        <v>#N/A</v>
      </c>
      <c r="G1573" s="92" t="e">
        <f>VLOOKUP('Reported Performance Table'!C1573,'Master List'!$B$11:$D$19,3,FALSE)</f>
        <v>#N/A</v>
      </c>
      <c r="H1573" t="e">
        <f t="shared" si="48"/>
        <v>#N/A</v>
      </c>
      <c r="I1573" t="e">
        <f>IF(VLOOKUP('Reported Performance Table'!E1573,'Master List'!$B$45:$D$143,3,FALSE)="","No",VLOOKUP('Reported Performance Table'!E1573,'Master List'!$B$45:$D$143,3,FALSE))</f>
        <v>#N/A</v>
      </c>
      <c r="J1573" s="164" t="str">
        <f>IF('Reported Performance Table'!E1573="","",
  IF('Reported Performance Table'!F1573="Yes",
   IF('Reported Performance Table'!G1573="Premium","Premium_LUNA_CCT","LUNA_CCT"),
   IF('Reported Performance Table'!C1573="Outdoor Luminaires",
    IF(OR('Reported Performance Table'!E1573="Fuel Pump Canopy Luminaires",'Reported Performance Table'!E1573="Sports Lighting"),
     IF('Reported Performance Table'!G1573="Premium","Premium_Sports_and_Fuel_Pump_CCT", "Sports_and_Fuel_Pump_CCT"),
     IF('Reported Performance Table'!G1573="Premium","Premium_Outdoor_CCT","Outdoor_CCT")),
    IF('Reported Performance Table'!G1573="Premium","Premium_CCT","Reported_CCT"))))</f>
        <v/>
      </c>
      <c r="K1573" t="str">
        <f>IF('Reported Performance Table'!E1573="","",IF(J1573="LUNA_CCT",VLOOKUP('Reported Performance Table'!E1573,'Master List'!$B$45:$E$143,4,FALSE),"Reported_BUG"))</f>
        <v/>
      </c>
      <c r="L1573" t="str">
        <f>IF('Reported Performance Table'!E1573="","",IF(AND('Reported Performance Table'!$F1573="Yes",OR('Reported Performance Table'!$E1573='Master List'!$B$45,'Reported Performance Table'!$E1573='Master List'!$B$46,'Reported Performance Table'!$E1573='Master List'!$B$47,'Reported Performance Table'!$E1573='Master List'!$B$49,'Reported Performance Table'!$E1573='Master List'!$B$51,'Reported Performance Table'!$E1573='Master List'!$B$115,'Reported Performance Table'!$E1573='Master List'!$B$118,'Reported Performance Table'!$E1573='Master List'!$B$142)),"LUNA_Dimming","Dimming_Capability_and_Range"))</f>
        <v/>
      </c>
      <c r="M1573" s="100" t="e">
        <f>'Reported Performance Table'!#REF!</f>
        <v>#REF!</v>
      </c>
      <c r="N1573" s="100" t="e">
        <f>'Reported Performance Table'!#REF!</f>
        <v>#REF!</v>
      </c>
      <c r="O1573" s="100" t="e">
        <f>'Reported Performance Table'!#REF!</f>
        <v>#REF!</v>
      </c>
      <c r="P1573" t="str">
        <f t="shared" si="49"/>
        <v>No</v>
      </c>
    </row>
    <row r="1574" spans="1:16" x14ac:dyDescent="0.25">
      <c r="A1574" s="54">
        <v>1581</v>
      </c>
      <c r="B1574" s="55"/>
      <c r="D1574" s="21" t="e">
        <f>VLOOKUP('Reported Performance Table'!D1574,'Master List'!$B$22:$C$41,2,FALSE)</f>
        <v>#N/A</v>
      </c>
      <c r="E1574" t="e">
        <f>VLOOKUP('Reported Performance Table'!E1574,'Master List'!$B$45:$C$143,2,FALSE)</f>
        <v>#N/A</v>
      </c>
      <c r="F1574" t="e">
        <f>VLOOKUP('Reported Performance Table'!D1574,'Master List'!$B$22:$D$42,3,FALSE)</f>
        <v>#N/A</v>
      </c>
      <c r="G1574" s="92" t="e">
        <f>VLOOKUP('Reported Performance Table'!C1574,'Master List'!$B$11:$D$19,3,FALSE)</f>
        <v>#N/A</v>
      </c>
      <c r="H1574" t="e">
        <f t="shared" si="48"/>
        <v>#N/A</v>
      </c>
      <c r="I1574" t="e">
        <f>IF(VLOOKUP('Reported Performance Table'!E1574,'Master List'!$B$45:$D$143,3,FALSE)="","No",VLOOKUP('Reported Performance Table'!E1574,'Master List'!$B$45:$D$143,3,FALSE))</f>
        <v>#N/A</v>
      </c>
      <c r="J1574" s="164" t="str">
        <f>IF('Reported Performance Table'!E1574="","",
  IF('Reported Performance Table'!F1574="Yes",
   IF('Reported Performance Table'!G1574="Premium","Premium_LUNA_CCT","LUNA_CCT"),
   IF('Reported Performance Table'!C1574="Outdoor Luminaires",
    IF(OR('Reported Performance Table'!E1574="Fuel Pump Canopy Luminaires",'Reported Performance Table'!E1574="Sports Lighting"),
     IF('Reported Performance Table'!G1574="Premium","Premium_Sports_and_Fuel_Pump_CCT", "Sports_and_Fuel_Pump_CCT"),
     IF('Reported Performance Table'!G1574="Premium","Premium_Outdoor_CCT","Outdoor_CCT")),
    IF('Reported Performance Table'!G1574="Premium","Premium_CCT","Reported_CCT"))))</f>
        <v/>
      </c>
      <c r="K1574" t="str">
        <f>IF('Reported Performance Table'!E1574="","",IF(J1574="LUNA_CCT",VLOOKUP('Reported Performance Table'!E1574,'Master List'!$B$45:$E$143,4,FALSE),"Reported_BUG"))</f>
        <v/>
      </c>
      <c r="L1574" t="str">
        <f>IF('Reported Performance Table'!E1574="","",IF(AND('Reported Performance Table'!$F1574="Yes",OR('Reported Performance Table'!$E1574='Master List'!$B$45,'Reported Performance Table'!$E1574='Master List'!$B$46,'Reported Performance Table'!$E1574='Master List'!$B$47,'Reported Performance Table'!$E1574='Master List'!$B$49,'Reported Performance Table'!$E1574='Master List'!$B$51,'Reported Performance Table'!$E1574='Master List'!$B$115,'Reported Performance Table'!$E1574='Master List'!$B$118,'Reported Performance Table'!$E1574='Master List'!$B$142)),"LUNA_Dimming","Dimming_Capability_and_Range"))</f>
        <v/>
      </c>
      <c r="M1574" s="100" t="e">
        <f>'Reported Performance Table'!#REF!</f>
        <v>#REF!</v>
      </c>
      <c r="N1574" s="100" t="e">
        <f>'Reported Performance Table'!#REF!</f>
        <v>#REF!</v>
      </c>
      <c r="O1574" s="100" t="e">
        <f>'Reported Performance Table'!#REF!</f>
        <v>#REF!</v>
      </c>
      <c r="P1574" t="str">
        <f t="shared" si="49"/>
        <v>No</v>
      </c>
    </row>
    <row r="1575" spans="1:16" x14ac:dyDescent="0.25">
      <c r="A1575" s="54">
        <v>1582</v>
      </c>
      <c r="B1575" s="55"/>
      <c r="D1575" s="21" t="e">
        <f>VLOOKUP('Reported Performance Table'!D1575,'Master List'!$B$22:$C$41,2,FALSE)</f>
        <v>#N/A</v>
      </c>
      <c r="E1575" t="e">
        <f>VLOOKUP('Reported Performance Table'!E1575,'Master List'!$B$45:$C$143,2,FALSE)</f>
        <v>#N/A</v>
      </c>
      <c r="F1575" t="e">
        <f>VLOOKUP('Reported Performance Table'!D1575,'Master List'!$B$22:$D$42,3,FALSE)</f>
        <v>#N/A</v>
      </c>
      <c r="G1575" s="92" t="e">
        <f>VLOOKUP('Reported Performance Table'!C1575,'Master List'!$B$11:$D$19,3,FALSE)</f>
        <v>#N/A</v>
      </c>
      <c r="H1575" t="e">
        <f t="shared" si="48"/>
        <v>#N/A</v>
      </c>
      <c r="I1575" t="e">
        <f>IF(VLOOKUP('Reported Performance Table'!E1575,'Master List'!$B$45:$D$143,3,FALSE)="","No",VLOOKUP('Reported Performance Table'!E1575,'Master List'!$B$45:$D$143,3,FALSE))</f>
        <v>#N/A</v>
      </c>
      <c r="J1575" s="164" t="str">
        <f>IF('Reported Performance Table'!E1575="","",
  IF('Reported Performance Table'!F1575="Yes",
   IF('Reported Performance Table'!G1575="Premium","Premium_LUNA_CCT","LUNA_CCT"),
   IF('Reported Performance Table'!C1575="Outdoor Luminaires",
    IF(OR('Reported Performance Table'!E1575="Fuel Pump Canopy Luminaires",'Reported Performance Table'!E1575="Sports Lighting"),
     IF('Reported Performance Table'!G1575="Premium","Premium_Sports_and_Fuel_Pump_CCT", "Sports_and_Fuel_Pump_CCT"),
     IF('Reported Performance Table'!G1575="Premium","Premium_Outdoor_CCT","Outdoor_CCT")),
    IF('Reported Performance Table'!G1575="Premium","Premium_CCT","Reported_CCT"))))</f>
        <v/>
      </c>
      <c r="K1575" t="str">
        <f>IF('Reported Performance Table'!E1575="","",IF(J1575="LUNA_CCT",VLOOKUP('Reported Performance Table'!E1575,'Master List'!$B$45:$E$143,4,FALSE),"Reported_BUG"))</f>
        <v/>
      </c>
      <c r="L1575" t="str">
        <f>IF('Reported Performance Table'!E1575="","",IF(AND('Reported Performance Table'!$F1575="Yes",OR('Reported Performance Table'!$E1575='Master List'!$B$45,'Reported Performance Table'!$E1575='Master List'!$B$46,'Reported Performance Table'!$E1575='Master List'!$B$47,'Reported Performance Table'!$E1575='Master List'!$B$49,'Reported Performance Table'!$E1575='Master List'!$B$51,'Reported Performance Table'!$E1575='Master List'!$B$115,'Reported Performance Table'!$E1575='Master List'!$B$118,'Reported Performance Table'!$E1575='Master List'!$B$142)),"LUNA_Dimming","Dimming_Capability_and_Range"))</f>
        <v/>
      </c>
      <c r="M1575" s="100" t="e">
        <f>'Reported Performance Table'!#REF!</f>
        <v>#REF!</v>
      </c>
      <c r="N1575" s="100" t="e">
        <f>'Reported Performance Table'!#REF!</f>
        <v>#REF!</v>
      </c>
      <c r="O1575" s="100" t="e">
        <f>'Reported Performance Table'!#REF!</f>
        <v>#REF!</v>
      </c>
      <c r="P1575" t="str">
        <f t="shared" si="49"/>
        <v>No</v>
      </c>
    </row>
    <row r="1576" spans="1:16" x14ac:dyDescent="0.25">
      <c r="A1576" s="54">
        <v>1583</v>
      </c>
      <c r="B1576" s="55"/>
      <c r="D1576" s="21" t="e">
        <f>VLOOKUP('Reported Performance Table'!D1576,'Master List'!$B$22:$C$41,2,FALSE)</f>
        <v>#N/A</v>
      </c>
      <c r="E1576" t="e">
        <f>VLOOKUP('Reported Performance Table'!E1576,'Master List'!$B$45:$C$143,2,FALSE)</f>
        <v>#N/A</v>
      </c>
      <c r="F1576" t="e">
        <f>VLOOKUP('Reported Performance Table'!D1576,'Master List'!$B$22:$D$42,3,FALSE)</f>
        <v>#N/A</v>
      </c>
      <c r="G1576" s="92" t="e">
        <f>VLOOKUP('Reported Performance Table'!C1576,'Master List'!$B$11:$D$19,3,FALSE)</f>
        <v>#N/A</v>
      </c>
      <c r="H1576" t="e">
        <f t="shared" si="48"/>
        <v>#N/A</v>
      </c>
      <c r="I1576" t="e">
        <f>IF(VLOOKUP('Reported Performance Table'!E1576,'Master List'!$B$45:$D$143,3,FALSE)="","No",VLOOKUP('Reported Performance Table'!E1576,'Master List'!$B$45:$D$143,3,FALSE))</f>
        <v>#N/A</v>
      </c>
      <c r="J1576" s="164" t="str">
        <f>IF('Reported Performance Table'!E1576="","",
  IF('Reported Performance Table'!F1576="Yes",
   IF('Reported Performance Table'!G1576="Premium","Premium_LUNA_CCT","LUNA_CCT"),
   IF('Reported Performance Table'!C1576="Outdoor Luminaires",
    IF(OR('Reported Performance Table'!E1576="Fuel Pump Canopy Luminaires",'Reported Performance Table'!E1576="Sports Lighting"),
     IF('Reported Performance Table'!G1576="Premium","Premium_Sports_and_Fuel_Pump_CCT", "Sports_and_Fuel_Pump_CCT"),
     IF('Reported Performance Table'!G1576="Premium","Premium_Outdoor_CCT","Outdoor_CCT")),
    IF('Reported Performance Table'!G1576="Premium","Premium_CCT","Reported_CCT"))))</f>
        <v/>
      </c>
      <c r="K1576" t="str">
        <f>IF('Reported Performance Table'!E1576="","",IF(J1576="LUNA_CCT",VLOOKUP('Reported Performance Table'!E1576,'Master List'!$B$45:$E$143,4,FALSE),"Reported_BUG"))</f>
        <v/>
      </c>
      <c r="L1576" t="str">
        <f>IF('Reported Performance Table'!E1576="","",IF(AND('Reported Performance Table'!$F1576="Yes",OR('Reported Performance Table'!$E1576='Master List'!$B$45,'Reported Performance Table'!$E1576='Master List'!$B$46,'Reported Performance Table'!$E1576='Master List'!$B$47,'Reported Performance Table'!$E1576='Master List'!$B$49,'Reported Performance Table'!$E1576='Master List'!$B$51,'Reported Performance Table'!$E1576='Master List'!$B$115,'Reported Performance Table'!$E1576='Master List'!$B$118,'Reported Performance Table'!$E1576='Master List'!$B$142)),"LUNA_Dimming","Dimming_Capability_and_Range"))</f>
        <v/>
      </c>
      <c r="M1576" s="100" t="e">
        <f>'Reported Performance Table'!#REF!</f>
        <v>#REF!</v>
      </c>
      <c r="N1576" s="100" t="e">
        <f>'Reported Performance Table'!#REF!</f>
        <v>#REF!</v>
      </c>
      <c r="O1576" s="100" t="e">
        <f>'Reported Performance Table'!#REF!</f>
        <v>#REF!</v>
      </c>
      <c r="P1576" t="str">
        <f t="shared" si="49"/>
        <v>No</v>
      </c>
    </row>
    <row r="1577" spans="1:16" x14ac:dyDescent="0.25">
      <c r="A1577" s="54">
        <v>1584</v>
      </c>
      <c r="B1577" s="55"/>
      <c r="D1577" s="21" t="e">
        <f>VLOOKUP('Reported Performance Table'!D1577,'Master List'!$B$22:$C$41,2,FALSE)</f>
        <v>#N/A</v>
      </c>
      <c r="E1577" t="e">
        <f>VLOOKUP('Reported Performance Table'!E1577,'Master List'!$B$45:$C$143,2,FALSE)</f>
        <v>#N/A</v>
      </c>
      <c r="F1577" t="e">
        <f>VLOOKUP('Reported Performance Table'!D1577,'Master List'!$B$22:$D$42,3,FALSE)</f>
        <v>#N/A</v>
      </c>
      <c r="G1577" s="92" t="e">
        <f>VLOOKUP('Reported Performance Table'!C1577,'Master List'!$B$11:$D$19,3,FALSE)</f>
        <v>#N/A</v>
      </c>
      <c r="H1577" t="e">
        <f t="shared" si="48"/>
        <v>#N/A</v>
      </c>
      <c r="I1577" t="e">
        <f>IF(VLOOKUP('Reported Performance Table'!E1577,'Master List'!$B$45:$D$143,3,FALSE)="","No",VLOOKUP('Reported Performance Table'!E1577,'Master List'!$B$45:$D$143,3,FALSE))</f>
        <v>#N/A</v>
      </c>
      <c r="J1577" s="164" t="str">
        <f>IF('Reported Performance Table'!E1577="","",
  IF('Reported Performance Table'!F1577="Yes",
   IF('Reported Performance Table'!G1577="Premium","Premium_LUNA_CCT","LUNA_CCT"),
   IF('Reported Performance Table'!C1577="Outdoor Luminaires",
    IF(OR('Reported Performance Table'!E1577="Fuel Pump Canopy Luminaires",'Reported Performance Table'!E1577="Sports Lighting"),
     IF('Reported Performance Table'!G1577="Premium","Premium_Sports_and_Fuel_Pump_CCT", "Sports_and_Fuel_Pump_CCT"),
     IF('Reported Performance Table'!G1577="Premium","Premium_Outdoor_CCT","Outdoor_CCT")),
    IF('Reported Performance Table'!G1577="Premium","Premium_CCT","Reported_CCT"))))</f>
        <v/>
      </c>
      <c r="K1577" t="str">
        <f>IF('Reported Performance Table'!E1577="","",IF(J1577="LUNA_CCT",VLOOKUP('Reported Performance Table'!E1577,'Master List'!$B$45:$E$143,4,FALSE),"Reported_BUG"))</f>
        <v/>
      </c>
      <c r="L1577" t="str">
        <f>IF('Reported Performance Table'!E1577="","",IF(AND('Reported Performance Table'!$F1577="Yes",OR('Reported Performance Table'!$E1577='Master List'!$B$45,'Reported Performance Table'!$E1577='Master List'!$B$46,'Reported Performance Table'!$E1577='Master List'!$B$47,'Reported Performance Table'!$E1577='Master List'!$B$49,'Reported Performance Table'!$E1577='Master List'!$B$51,'Reported Performance Table'!$E1577='Master List'!$B$115,'Reported Performance Table'!$E1577='Master List'!$B$118,'Reported Performance Table'!$E1577='Master List'!$B$142)),"LUNA_Dimming","Dimming_Capability_and_Range"))</f>
        <v/>
      </c>
      <c r="M1577" s="100" t="e">
        <f>'Reported Performance Table'!#REF!</f>
        <v>#REF!</v>
      </c>
      <c r="N1577" s="100" t="e">
        <f>'Reported Performance Table'!#REF!</f>
        <v>#REF!</v>
      </c>
      <c r="O1577" s="100" t="e">
        <f>'Reported Performance Table'!#REF!</f>
        <v>#REF!</v>
      </c>
      <c r="P1577" t="str">
        <f t="shared" si="49"/>
        <v>No</v>
      </c>
    </row>
    <row r="1578" spans="1:16" x14ac:dyDescent="0.25">
      <c r="A1578" s="54">
        <v>1585</v>
      </c>
      <c r="B1578" s="55"/>
      <c r="D1578" s="21" t="e">
        <f>VLOOKUP('Reported Performance Table'!D1578,'Master List'!$B$22:$C$41,2,FALSE)</f>
        <v>#N/A</v>
      </c>
      <c r="E1578" t="e">
        <f>VLOOKUP('Reported Performance Table'!E1578,'Master List'!$B$45:$C$143,2,FALSE)</f>
        <v>#N/A</v>
      </c>
      <c r="F1578" t="e">
        <f>VLOOKUP('Reported Performance Table'!D1578,'Master List'!$B$22:$D$42,3,FALSE)</f>
        <v>#N/A</v>
      </c>
      <c r="G1578" s="92" t="e">
        <f>VLOOKUP('Reported Performance Table'!C1578,'Master List'!$B$11:$D$19,3,FALSE)</f>
        <v>#N/A</v>
      </c>
      <c r="H1578" t="e">
        <f t="shared" si="48"/>
        <v>#N/A</v>
      </c>
      <c r="I1578" t="e">
        <f>IF(VLOOKUP('Reported Performance Table'!E1578,'Master List'!$B$45:$D$143,3,FALSE)="","No",VLOOKUP('Reported Performance Table'!E1578,'Master List'!$B$45:$D$143,3,FALSE))</f>
        <v>#N/A</v>
      </c>
      <c r="J1578" s="164" t="str">
        <f>IF('Reported Performance Table'!E1578="","",
  IF('Reported Performance Table'!F1578="Yes",
   IF('Reported Performance Table'!G1578="Premium","Premium_LUNA_CCT","LUNA_CCT"),
   IF('Reported Performance Table'!C1578="Outdoor Luminaires",
    IF(OR('Reported Performance Table'!E1578="Fuel Pump Canopy Luminaires",'Reported Performance Table'!E1578="Sports Lighting"),
     IF('Reported Performance Table'!G1578="Premium","Premium_Sports_and_Fuel_Pump_CCT", "Sports_and_Fuel_Pump_CCT"),
     IF('Reported Performance Table'!G1578="Premium","Premium_Outdoor_CCT","Outdoor_CCT")),
    IF('Reported Performance Table'!G1578="Premium","Premium_CCT","Reported_CCT"))))</f>
        <v/>
      </c>
      <c r="K1578" t="str">
        <f>IF('Reported Performance Table'!E1578="","",IF(J1578="LUNA_CCT",VLOOKUP('Reported Performance Table'!E1578,'Master List'!$B$45:$E$143,4,FALSE),"Reported_BUG"))</f>
        <v/>
      </c>
      <c r="L1578" t="str">
        <f>IF('Reported Performance Table'!E1578="","",IF(AND('Reported Performance Table'!$F1578="Yes",OR('Reported Performance Table'!$E1578='Master List'!$B$45,'Reported Performance Table'!$E1578='Master List'!$B$46,'Reported Performance Table'!$E1578='Master List'!$B$47,'Reported Performance Table'!$E1578='Master List'!$B$49,'Reported Performance Table'!$E1578='Master List'!$B$51,'Reported Performance Table'!$E1578='Master List'!$B$115,'Reported Performance Table'!$E1578='Master List'!$B$118,'Reported Performance Table'!$E1578='Master List'!$B$142)),"LUNA_Dimming","Dimming_Capability_and_Range"))</f>
        <v/>
      </c>
      <c r="M1578" s="100" t="e">
        <f>'Reported Performance Table'!#REF!</f>
        <v>#REF!</v>
      </c>
      <c r="N1578" s="100" t="e">
        <f>'Reported Performance Table'!#REF!</f>
        <v>#REF!</v>
      </c>
      <c r="O1578" s="100" t="e">
        <f>'Reported Performance Table'!#REF!</f>
        <v>#REF!</v>
      </c>
      <c r="P1578" t="str">
        <f t="shared" si="49"/>
        <v>No</v>
      </c>
    </row>
    <row r="1579" spans="1:16" x14ac:dyDescent="0.25">
      <c r="A1579" s="54">
        <v>1586</v>
      </c>
      <c r="B1579" s="55"/>
      <c r="D1579" s="21" t="e">
        <f>VLOOKUP('Reported Performance Table'!D1579,'Master List'!$B$22:$C$41,2,FALSE)</f>
        <v>#N/A</v>
      </c>
      <c r="E1579" t="e">
        <f>VLOOKUP('Reported Performance Table'!E1579,'Master List'!$B$45:$C$143,2,FALSE)</f>
        <v>#N/A</v>
      </c>
      <c r="F1579" t="e">
        <f>VLOOKUP('Reported Performance Table'!D1579,'Master List'!$B$22:$D$42,3,FALSE)</f>
        <v>#N/A</v>
      </c>
      <c r="G1579" s="92" t="e">
        <f>VLOOKUP('Reported Performance Table'!C1579,'Master List'!$B$11:$D$19,3,FALSE)</f>
        <v>#N/A</v>
      </c>
      <c r="H1579" t="e">
        <f t="shared" si="48"/>
        <v>#N/A</v>
      </c>
      <c r="I1579" t="e">
        <f>IF(VLOOKUP('Reported Performance Table'!E1579,'Master List'!$B$45:$D$143,3,FALSE)="","No",VLOOKUP('Reported Performance Table'!E1579,'Master List'!$B$45:$D$143,3,FALSE))</f>
        <v>#N/A</v>
      </c>
      <c r="J1579" s="164" t="str">
        <f>IF('Reported Performance Table'!E1579="","",
  IF('Reported Performance Table'!F1579="Yes",
   IF('Reported Performance Table'!G1579="Premium","Premium_LUNA_CCT","LUNA_CCT"),
   IF('Reported Performance Table'!C1579="Outdoor Luminaires",
    IF(OR('Reported Performance Table'!E1579="Fuel Pump Canopy Luminaires",'Reported Performance Table'!E1579="Sports Lighting"),
     IF('Reported Performance Table'!G1579="Premium","Premium_Sports_and_Fuel_Pump_CCT", "Sports_and_Fuel_Pump_CCT"),
     IF('Reported Performance Table'!G1579="Premium","Premium_Outdoor_CCT","Outdoor_CCT")),
    IF('Reported Performance Table'!G1579="Premium","Premium_CCT","Reported_CCT"))))</f>
        <v/>
      </c>
      <c r="K1579" t="str">
        <f>IF('Reported Performance Table'!E1579="","",IF(J1579="LUNA_CCT",VLOOKUP('Reported Performance Table'!E1579,'Master List'!$B$45:$E$143,4,FALSE),"Reported_BUG"))</f>
        <v/>
      </c>
      <c r="L1579" t="str">
        <f>IF('Reported Performance Table'!E1579="","",IF(AND('Reported Performance Table'!$F1579="Yes",OR('Reported Performance Table'!$E1579='Master List'!$B$45,'Reported Performance Table'!$E1579='Master List'!$B$46,'Reported Performance Table'!$E1579='Master List'!$B$47,'Reported Performance Table'!$E1579='Master List'!$B$49,'Reported Performance Table'!$E1579='Master List'!$B$51,'Reported Performance Table'!$E1579='Master List'!$B$115,'Reported Performance Table'!$E1579='Master List'!$B$118,'Reported Performance Table'!$E1579='Master List'!$B$142)),"LUNA_Dimming","Dimming_Capability_and_Range"))</f>
        <v/>
      </c>
      <c r="M1579" s="100" t="e">
        <f>'Reported Performance Table'!#REF!</f>
        <v>#REF!</v>
      </c>
      <c r="N1579" s="100" t="e">
        <f>'Reported Performance Table'!#REF!</f>
        <v>#REF!</v>
      </c>
      <c r="O1579" s="100" t="e">
        <f>'Reported Performance Table'!#REF!</f>
        <v>#REF!</v>
      </c>
      <c r="P1579" t="str">
        <f t="shared" si="49"/>
        <v>No</v>
      </c>
    </row>
    <row r="1580" spans="1:16" x14ac:dyDescent="0.25">
      <c r="A1580" s="54">
        <v>1587</v>
      </c>
      <c r="B1580" s="55"/>
      <c r="D1580" s="21" t="e">
        <f>VLOOKUP('Reported Performance Table'!D1580,'Master List'!$B$22:$C$41,2,FALSE)</f>
        <v>#N/A</v>
      </c>
      <c r="E1580" t="e">
        <f>VLOOKUP('Reported Performance Table'!E1580,'Master List'!$B$45:$C$143,2,FALSE)</f>
        <v>#N/A</v>
      </c>
      <c r="F1580" t="e">
        <f>VLOOKUP('Reported Performance Table'!D1580,'Master List'!$B$22:$D$42,3,FALSE)</f>
        <v>#N/A</v>
      </c>
      <c r="G1580" s="92" t="e">
        <f>VLOOKUP('Reported Performance Table'!C1580,'Master List'!$B$11:$D$19,3,FALSE)</f>
        <v>#N/A</v>
      </c>
      <c r="H1580" t="e">
        <f t="shared" si="48"/>
        <v>#N/A</v>
      </c>
      <c r="I1580" t="e">
        <f>IF(VLOOKUP('Reported Performance Table'!E1580,'Master List'!$B$45:$D$143,3,FALSE)="","No",VLOOKUP('Reported Performance Table'!E1580,'Master List'!$B$45:$D$143,3,FALSE))</f>
        <v>#N/A</v>
      </c>
      <c r="J1580" s="164" t="str">
        <f>IF('Reported Performance Table'!E1580="","",
  IF('Reported Performance Table'!F1580="Yes",
   IF('Reported Performance Table'!G1580="Premium","Premium_LUNA_CCT","LUNA_CCT"),
   IF('Reported Performance Table'!C1580="Outdoor Luminaires",
    IF(OR('Reported Performance Table'!E1580="Fuel Pump Canopy Luminaires",'Reported Performance Table'!E1580="Sports Lighting"),
     IF('Reported Performance Table'!G1580="Premium","Premium_Sports_and_Fuel_Pump_CCT", "Sports_and_Fuel_Pump_CCT"),
     IF('Reported Performance Table'!G1580="Premium","Premium_Outdoor_CCT","Outdoor_CCT")),
    IF('Reported Performance Table'!G1580="Premium","Premium_CCT","Reported_CCT"))))</f>
        <v/>
      </c>
      <c r="K1580" t="str">
        <f>IF('Reported Performance Table'!E1580="","",IF(J1580="LUNA_CCT",VLOOKUP('Reported Performance Table'!E1580,'Master List'!$B$45:$E$143,4,FALSE),"Reported_BUG"))</f>
        <v/>
      </c>
      <c r="L1580" t="str">
        <f>IF('Reported Performance Table'!E1580="","",IF(AND('Reported Performance Table'!$F1580="Yes",OR('Reported Performance Table'!$E1580='Master List'!$B$45,'Reported Performance Table'!$E1580='Master List'!$B$46,'Reported Performance Table'!$E1580='Master List'!$B$47,'Reported Performance Table'!$E1580='Master List'!$B$49,'Reported Performance Table'!$E1580='Master List'!$B$51,'Reported Performance Table'!$E1580='Master List'!$B$115,'Reported Performance Table'!$E1580='Master List'!$B$118,'Reported Performance Table'!$E1580='Master List'!$B$142)),"LUNA_Dimming","Dimming_Capability_and_Range"))</f>
        <v/>
      </c>
      <c r="M1580" s="100" t="e">
        <f>'Reported Performance Table'!#REF!</f>
        <v>#REF!</v>
      </c>
      <c r="N1580" s="100" t="e">
        <f>'Reported Performance Table'!#REF!</f>
        <v>#REF!</v>
      </c>
      <c r="O1580" s="100" t="e">
        <f>'Reported Performance Table'!#REF!</f>
        <v>#REF!</v>
      </c>
      <c r="P1580" t="str">
        <f t="shared" si="49"/>
        <v>No</v>
      </c>
    </row>
    <row r="1581" spans="1:16" x14ac:dyDescent="0.25">
      <c r="A1581" s="54">
        <v>1588</v>
      </c>
      <c r="B1581" s="55"/>
      <c r="D1581" s="21" t="e">
        <f>VLOOKUP('Reported Performance Table'!D1581,'Master List'!$B$22:$C$41,2,FALSE)</f>
        <v>#N/A</v>
      </c>
      <c r="E1581" t="e">
        <f>VLOOKUP('Reported Performance Table'!E1581,'Master List'!$B$45:$C$143,2,FALSE)</f>
        <v>#N/A</v>
      </c>
      <c r="F1581" t="e">
        <f>VLOOKUP('Reported Performance Table'!D1581,'Master List'!$B$22:$D$42,3,FALSE)</f>
        <v>#N/A</v>
      </c>
      <c r="G1581" s="92" t="e">
        <f>VLOOKUP('Reported Performance Table'!C1581,'Master List'!$B$11:$D$19,3,FALSE)</f>
        <v>#N/A</v>
      </c>
      <c r="H1581" t="e">
        <f t="shared" si="48"/>
        <v>#N/A</v>
      </c>
      <c r="I1581" t="e">
        <f>IF(VLOOKUP('Reported Performance Table'!E1581,'Master List'!$B$45:$D$143,3,FALSE)="","No",VLOOKUP('Reported Performance Table'!E1581,'Master List'!$B$45:$D$143,3,FALSE))</f>
        <v>#N/A</v>
      </c>
      <c r="J1581" s="164" t="str">
        <f>IF('Reported Performance Table'!E1581="","",
  IF('Reported Performance Table'!F1581="Yes",
   IF('Reported Performance Table'!G1581="Premium","Premium_LUNA_CCT","LUNA_CCT"),
   IF('Reported Performance Table'!C1581="Outdoor Luminaires",
    IF(OR('Reported Performance Table'!E1581="Fuel Pump Canopy Luminaires",'Reported Performance Table'!E1581="Sports Lighting"),
     IF('Reported Performance Table'!G1581="Premium","Premium_Sports_and_Fuel_Pump_CCT", "Sports_and_Fuel_Pump_CCT"),
     IF('Reported Performance Table'!G1581="Premium","Premium_Outdoor_CCT","Outdoor_CCT")),
    IF('Reported Performance Table'!G1581="Premium","Premium_CCT","Reported_CCT"))))</f>
        <v/>
      </c>
      <c r="K1581" t="str">
        <f>IF('Reported Performance Table'!E1581="","",IF(J1581="LUNA_CCT",VLOOKUP('Reported Performance Table'!E1581,'Master List'!$B$45:$E$143,4,FALSE),"Reported_BUG"))</f>
        <v/>
      </c>
      <c r="L1581" t="str">
        <f>IF('Reported Performance Table'!E1581="","",IF(AND('Reported Performance Table'!$F1581="Yes",OR('Reported Performance Table'!$E1581='Master List'!$B$45,'Reported Performance Table'!$E1581='Master List'!$B$46,'Reported Performance Table'!$E1581='Master List'!$B$47,'Reported Performance Table'!$E1581='Master List'!$B$49,'Reported Performance Table'!$E1581='Master List'!$B$51,'Reported Performance Table'!$E1581='Master List'!$B$115,'Reported Performance Table'!$E1581='Master List'!$B$118,'Reported Performance Table'!$E1581='Master List'!$B$142)),"LUNA_Dimming","Dimming_Capability_and_Range"))</f>
        <v/>
      </c>
      <c r="M1581" s="100" t="e">
        <f>'Reported Performance Table'!#REF!</f>
        <v>#REF!</v>
      </c>
      <c r="N1581" s="100" t="e">
        <f>'Reported Performance Table'!#REF!</f>
        <v>#REF!</v>
      </c>
      <c r="O1581" s="100" t="e">
        <f>'Reported Performance Table'!#REF!</f>
        <v>#REF!</v>
      </c>
      <c r="P1581" t="str">
        <f t="shared" si="49"/>
        <v>No</v>
      </c>
    </row>
    <row r="1582" spans="1:16" x14ac:dyDescent="0.25">
      <c r="A1582" s="54">
        <v>1589</v>
      </c>
      <c r="B1582" s="55"/>
      <c r="D1582" s="21" t="e">
        <f>VLOOKUP('Reported Performance Table'!D1582,'Master List'!$B$22:$C$41,2,FALSE)</f>
        <v>#N/A</v>
      </c>
      <c r="E1582" t="e">
        <f>VLOOKUP('Reported Performance Table'!E1582,'Master List'!$B$45:$C$143,2,FALSE)</f>
        <v>#N/A</v>
      </c>
      <c r="F1582" t="e">
        <f>VLOOKUP('Reported Performance Table'!D1582,'Master List'!$B$22:$D$42,3,FALSE)</f>
        <v>#N/A</v>
      </c>
      <c r="G1582" s="92" t="e">
        <f>VLOOKUP('Reported Performance Table'!C1582,'Master List'!$B$11:$D$19,3,FALSE)</f>
        <v>#N/A</v>
      </c>
      <c r="H1582" t="e">
        <f t="shared" si="48"/>
        <v>#N/A</v>
      </c>
      <c r="I1582" t="e">
        <f>IF(VLOOKUP('Reported Performance Table'!E1582,'Master List'!$B$45:$D$143,3,FALSE)="","No",VLOOKUP('Reported Performance Table'!E1582,'Master List'!$B$45:$D$143,3,FALSE))</f>
        <v>#N/A</v>
      </c>
      <c r="J1582" s="164" t="str">
        <f>IF('Reported Performance Table'!E1582="","",
  IF('Reported Performance Table'!F1582="Yes",
   IF('Reported Performance Table'!G1582="Premium","Premium_LUNA_CCT","LUNA_CCT"),
   IF('Reported Performance Table'!C1582="Outdoor Luminaires",
    IF(OR('Reported Performance Table'!E1582="Fuel Pump Canopy Luminaires",'Reported Performance Table'!E1582="Sports Lighting"),
     IF('Reported Performance Table'!G1582="Premium","Premium_Sports_and_Fuel_Pump_CCT", "Sports_and_Fuel_Pump_CCT"),
     IF('Reported Performance Table'!G1582="Premium","Premium_Outdoor_CCT","Outdoor_CCT")),
    IF('Reported Performance Table'!G1582="Premium","Premium_CCT","Reported_CCT"))))</f>
        <v/>
      </c>
      <c r="K1582" t="str">
        <f>IF('Reported Performance Table'!E1582="","",IF(J1582="LUNA_CCT",VLOOKUP('Reported Performance Table'!E1582,'Master List'!$B$45:$E$143,4,FALSE),"Reported_BUG"))</f>
        <v/>
      </c>
      <c r="L1582" t="str">
        <f>IF('Reported Performance Table'!E1582="","",IF(AND('Reported Performance Table'!$F1582="Yes",OR('Reported Performance Table'!$E1582='Master List'!$B$45,'Reported Performance Table'!$E1582='Master List'!$B$46,'Reported Performance Table'!$E1582='Master List'!$B$47,'Reported Performance Table'!$E1582='Master List'!$B$49,'Reported Performance Table'!$E1582='Master List'!$B$51,'Reported Performance Table'!$E1582='Master List'!$B$115,'Reported Performance Table'!$E1582='Master List'!$B$118,'Reported Performance Table'!$E1582='Master List'!$B$142)),"LUNA_Dimming","Dimming_Capability_and_Range"))</f>
        <v/>
      </c>
      <c r="M1582" s="100" t="e">
        <f>'Reported Performance Table'!#REF!</f>
        <v>#REF!</v>
      </c>
      <c r="N1582" s="100" t="e">
        <f>'Reported Performance Table'!#REF!</f>
        <v>#REF!</v>
      </c>
      <c r="O1582" s="100" t="e">
        <f>'Reported Performance Table'!#REF!</f>
        <v>#REF!</v>
      </c>
      <c r="P1582" t="str">
        <f t="shared" si="49"/>
        <v>No</v>
      </c>
    </row>
    <row r="1583" spans="1:16" x14ac:dyDescent="0.25">
      <c r="A1583" s="54">
        <v>1590</v>
      </c>
      <c r="B1583" s="55"/>
      <c r="D1583" s="21" t="e">
        <f>VLOOKUP('Reported Performance Table'!D1583,'Master List'!$B$22:$C$41,2,FALSE)</f>
        <v>#N/A</v>
      </c>
      <c r="E1583" t="e">
        <f>VLOOKUP('Reported Performance Table'!E1583,'Master List'!$B$45:$C$143,2,FALSE)</f>
        <v>#N/A</v>
      </c>
      <c r="F1583" t="e">
        <f>VLOOKUP('Reported Performance Table'!D1583,'Master List'!$B$22:$D$42,3,FALSE)</f>
        <v>#N/A</v>
      </c>
      <c r="G1583" s="92" t="e">
        <f>VLOOKUP('Reported Performance Table'!C1583,'Master List'!$B$11:$D$19,3,FALSE)</f>
        <v>#N/A</v>
      </c>
      <c r="H1583" t="e">
        <f t="shared" si="48"/>
        <v>#N/A</v>
      </c>
      <c r="I1583" t="e">
        <f>IF(VLOOKUP('Reported Performance Table'!E1583,'Master List'!$B$45:$D$143,3,FALSE)="","No",VLOOKUP('Reported Performance Table'!E1583,'Master List'!$B$45:$D$143,3,FALSE))</f>
        <v>#N/A</v>
      </c>
      <c r="J1583" s="164" t="str">
        <f>IF('Reported Performance Table'!E1583="","",
  IF('Reported Performance Table'!F1583="Yes",
   IF('Reported Performance Table'!G1583="Premium","Premium_LUNA_CCT","LUNA_CCT"),
   IF('Reported Performance Table'!C1583="Outdoor Luminaires",
    IF(OR('Reported Performance Table'!E1583="Fuel Pump Canopy Luminaires",'Reported Performance Table'!E1583="Sports Lighting"),
     IF('Reported Performance Table'!G1583="Premium","Premium_Sports_and_Fuel_Pump_CCT", "Sports_and_Fuel_Pump_CCT"),
     IF('Reported Performance Table'!G1583="Premium","Premium_Outdoor_CCT","Outdoor_CCT")),
    IF('Reported Performance Table'!G1583="Premium","Premium_CCT","Reported_CCT"))))</f>
        <v/>
      </c>
      <c r="K1583" t="str">
        <f>IF('Reported Performance Table'!E1583="","",IF(J1583="LUNA_CCT",VLOOKUP('Reported Performance Table'!E1583,'Master List'!$B$45:$E$143,4,FALSE),"Reported_BUG"))</f>
        <v/>
      </c>
      <c r="L1583" t="str">
        <f>IF('Reported Performance Table'!E1583="","",IF(AND('Reported Performance Table'!$F1583="Yes",OR('Reported Performance Table'!$E1583='Master List'!$B$45,'Reported Performance Table'!$E1583='Master List'!$B$46,'Reported Performance Table'!$E1583='Master List'!$B$47,'Reported Performance Table'!$E1583='Master List'!$B$49,'Reported Performance Table'!$E1583='Master List'!$B$51,'Reported Performance Table'!$E1583='Master List'!$B$115,'Reported Performance Table'!$E1583='Master List'!$B$118,'Reported Performance Table'!$E1583='Master List'!$B$142)),"LUNA_Dimming","Dimming_Capability_and_Range"))</f>
        <v/>
      </c>
      <c r="M1583" s="100" t="e">
        <f>'Reported Performance Table'!#REF!</f>
        <v>#REF!</v>
      </c>
      <c r="N1583" s="100" t="e">
        <f>'Reported Performance Table'!#REF!</f>
        <v>#REF!</v>
      </c>
      <c r="O1583" s="100" t="e">
        <f>'Reported Performance Table'!#REF!</f>
        <v>#REF!</v>
      </c>
      <c r="P1583" t="str">
        <f t="shared" si="49"/>
        <v>No</v>
      </c>
    </row>
    <row r="1584" spans="1:16" x14ac:dyDescent="0.25">
      <c r="A1584" s="54">
        <v>1591</v>
      </c>
      <c r="B1584" s="55"/>
      <c r="D1584" s="21" t="e">
        <f>VLOOKUP('Reported Performance Table'!D1584,'Master List'!$B$22:$C$41,2,FALSE)</f>
        <v>#N/A</v>
      </c>
      <c r="E1584" t="e">
        <f>VLOOKUP('Reported Performance Table'!E1584,'Master List'!$B$45:$C$143,2,FALSE)</f>
        <v>#N/A</v>
      </c>
      <c r="F1584" t="e">
        <f>VLOOKUP('Reported Performance Table'!D1584,'Master List'!$B$22:$D$42,3,FALSE)</f>
        <v>#N/A</v>
      </c>
      <c r="G1584" s="92" t="e">
        <f>VLOOKUP('Reported Performance Table'!C1584,'Master List'!$B$11:$D$19,3,FALSE)</f>
        <v>#N/A</v>
      </c>
      <c r="H1584" t="e">
        <f t="shared" si="48"/>
        <v>#N/A</v>
      </c>
      <c r="I1584" t="e">
        <f>IF(VLOOKUP('Reported Performance Table'!E1584,'Master List'!$B$45:$D$143,3,FALSE)="","No",VLOOKUP('Reported Performance Table'!E1584,'Master List'!$B$45:$D$143,3,FALSE))</f>
        <v>#N/A</v>
      </c>
      <c r="J1584" s="164" t="str">
        <f>IF('Reported Performance Table'!E1584="","",
  IF('Reported Performance Table'!F1584="Yes",
   IF('Reported Performance Table'!G1584="Premium","Premium_LUNA_CCT","LUNA_CCT"),
   IF('Reported Performance Table'!C1584="Outdoor Luminaires",
    IF(OR('Reported Performance Table'!E1584="Fuel Pump Canopy Luminaires",'Reported Performance Table'!E1584="Sports Lighting"),
     IF('Reported Performance Table'!G1584="Premium","Premium_Sports_and_Fuel_Pump_CCT", "Sports_and_Fuel_Pump_CCT"),
     IF('Reported Performance Table'!G1584="Premium","Premium_Outdoor_CCT","Outdoor_CCT")),
    IF('Reported Performance Table'!G1584="Premium","Premium_CCT","Reported_CCT"))))</f>
        <v/>
      </c>
      <c r="K1584" t="str">
        <f>IF('Reported Performance Table'!E1584="","",IF(J1584="LUNA_CCT",VLOOKUP('Reported Performance Table'!E1584,'Master List'!$B$45:$E$143,4,FALSE),"Reported_BUG"))</f>
        <v/>
      </c>
      <c r="L1584" t="str">
        <f>IF('Reported Performance Table'!E1584="","",IF(AND('Reported Performance Table'!$F1584="Yes",OR('Reported Performance Table'!$E1584='Master List'!$B$45,'Reported Performance Table'!$E1584='Master List'!$B$46,'Reported Performance Table'!$E1584='Master List'!$B$47,'Reported Performance Table'!$E1584='Master List'!$B$49,'Reported Performance Table'!$E1584='Master List'!$B$51,'Reported Performance Table'!$E1584='Master List'!$B$115,'Reported Performance Table'!$E1584='Master List'!$B$118,'Reported Performance Table'!$E1584='Master List'!$B$142)),"LUNA_Dimming","Dimming_Capability_and_Range"))</f>
        <v/>
      </c>
      <c r="M1584" s="100" t="e">
        <f>'Reported Performance Table'!#REF!</f>
        <v>#REF!</v>
      </c>
      <c r="N1584" s="100" t="e">
        <f>'Reported Performance Table'!#REF!</f>
        <v>#REF!</v>
      </c>
      <c r="O1584" s="100" t="e">
        <f>'Reported Performance Table'!#REF!</f>
        <v>#REF!</v>
      </c>
      <c r="P1584" t="str">
        <f t="shared" si="49"/>
        <v>No</v>
      </c>
    </row>
    <row r="1585" spans="1:16" x14ac:dyDescent="0.25">
      <c r="A1585" s="54">
        <v>1592</v>
      </c>
      <c r="B1585" s="55"/>
      <c r="D1585" s="21" t="e">
        <f>VLOOKUP('Reported Performance Table'!D1585,'Master List'!$B$22:$C$41,2,FALSE)</f>
        <v>#N/A</v>
      </c>
      <c r="E1585" t="e">
        <f>VLOOKUP('Reported Performance Table'!E1585,'Master List'!$B$45:$C$143,2,FALSE)</f>
        <v>#N/A</v>
      </c>
      <c r="F1585" t="e">
        <f>VLOOKUP('Reported Performance Table'!D1585,'Master List'!$B$22:$D$42,3,FALSE)</f>
        <v>#N/A</v>
      </c>
      <c r="G1585" s="92" t="e">
        <f>VLOOKUP('Reported Performance Table'!C1585,'Master List'!$B$11:$D$19,3,FALSE)</f>
        <v>#N/A</v>
      </c>
      <c r="H1585" t="e">
        <f t="shared" si="48"/>
        <v>#N/A</v>
      </c>
      <c r="I1585" t="e">
        <f>IF(VLOOKUP('Reported Performance Table'!E1585,'Master List'!$B$45:$D$143,3,FALSE)="","No",VLOOKUP('Reported Performance Table'!E1585,'Master List'!$B$45:$D$143,3,FALSE))</f>
        <v>#N/A</v>
      </c>
      <c r="J1585" s="164" t="str">
        <f>IF('Reported Performance Table'!E1585="","",
  IF('Reported Performance Table'!F1585="Yes",
   IF('Reported Performance Table'!G1585="Premium","Premium_LUNA_CCT","LUNA_CCT"),
   IF('Reported Performance Table'!C1585="Outdoor Luminaires",
    IF(OR('Reported Performance Table'!E1585="Fuel Pump Canopy Luminaires",'Reported Performance Table'!E1585="Sports Lighting"),
     IF('Reported Performance Table'!G1585="Premium","Premium_Sports_and_Fuel_Pump_CCT", "Sports_and_Fuel_Pump_CCT"),
     IF('Reported Performance Table'!G1585="Premium","Premium_Outdoor_CCT","Outdoor_CCT")),
    IF('Reported Performance Table'!G1585="Premium","Premium_CCT","Reported_CCT"))))</f>
        <v/>
      </c>
      <c r="K1585" t="str">
        <f>IF('Reported Performance Table'!E1585="","",IF(J1585="LUNA_CCT",VLOOKUP('Reported Performance Table'!E1585,'Master List'!$B$45:$E$143,4,FALSE),"Reported_BUG"))</f>
        <v/>
      </c>
      <c r="L1585" t="str">
        <f>IF('Reported Performance Table'!E1585="","",IF(AND('Reported Performance Table'!$F1585="Yes",OR('Reported Performance Table'!$E1585='Master List'!$B$45,'Reported Performance Table'!$E1585='Master List'!$B$46,'Reported Performance Table'!$E1585='Master List'!$B$47,'Reported Performance Table'!$E1585='Master List'!$B$49,'Reported Performance Table'!$E1585='Master List'!$B$51,'Reported Performance Table'!$E1585='Master List'!$B$115,'Reported Performance Table'!$E1585='Master List'!$B$118,'Reported Performance Table'!$E1585='Master List'!$B$142)),"LUNA_Dimming","Dimming_Capability_and_Range"))</f>
        <v/>
      </c>
      <c r="M1585" s="100" t="e">
        <f>'Reported Performance Table'!#REF!</f>
        <v>#REF!</v>
      </c>
      <c r="N1585" s="100" t="e">
        <f>'Reported Performance Table'!#REF!</f>
        <v>#REF!</v>
      </c>
      <c r="O1585" s="100" t="e">
        <f>'Reported Performance Table'!#REF!</f>
        <v>#REF!</v>
      </c>
      <c r="P1585" t="str">
        <f t="shared" si="49"/>
        <v>No</v>
      </c>
    </row>
    <row r="1586" spans="1:16" x14ac:dyDescent="0.25">
      <c r="A1586" s="54">
        <v>1593</v>
      </c>
      <c r="B1586" s="55"/>
      <c r="D1586" s="21" t="e">
        <f>VLOOKUP('Reported Performance Table'!D1586,'Master List'!$B$22:$C$41,2,FALSE)</f>
        <v>#N/A</v>
      </c>
      <c r="E1586" t="e">
        <f>VLOOKUP('Reported Performance Table'!E1586,'Master List'!$B$45:$C$143,2,FALSE)</f>
        <v>#N/A</v>
      </c>
      <c r="F1586" t="e">
        <f>VLOOKUP('Reported Performance Table'!D1586,'Master List'!$B$22:$D$42,3,FALSE)</f>
        <v>#N/A</v>
      </c>
      <c r="G1586" s="92" t="e">
        <f>VLOOKUP('Reported Performance Table'!C1586,'Master List'!$B$11:$D$19,3,FALSE)</f>
        <v>#N/A</v>
      </c>
      <c r="H1586" t="e">
        <f t="shared" si="48"/>
        <v>#N/A</v>
      </c>
      <c r="I1586" t="e">
        <f>IF(VLOOKUP('Reported Performance Table'!E1586,'Master List'!$B$45:$D$143,3,FALSE)="","No",VLOOKUP('Reported Performance Table'!E1586,'Master List'!$B$45:$D$143,3,FALSE))</f>
        <v>#N/A</v>
      </c>
      <c r="J1586" s="164" t="str">
        <f>IF('Reported Performance Table'!E1586="","",
  IF('Reported Performance Table'!F1586="Yes",
   IF('Reported Performance Table'!G1586="Premium","Premium_LUNA_CCT","LUNA_CCT"),
   IF('Reported Performance Table'!C1586="Outdoor Luminaires",
    IF(OR('Reported Performance Table'!E1586="Fuel Pump Canopy Luminaires",'Reported Performance Table'!E1586="Sports Lighting"),
     IF('Reported Performance Table'!G1586="Premium","Premium_Sports_and_Fuel_Pump_CCT", "Sports_and_Fuel_Pump_CCT"),
     IF('Reported Performance Table'!G1586="Premium","Premium_Outdoor_CCT","Outdoor_CCT")),
    IF('Reported Performance Table'!G1586="Premium","Premium_CCT","Reported_CCT"))))</f>
        <v/>
      </c>
      <c r="K1586" t="str">
        <f>IF('Reported Performance Table'!E1586="","",IF(J1586="LUNA_CCT",VLOOKUP('Reported Performance Table'!E1586,'Master List'!$B$45:$E$143,4,FALSE),"Reported_BUG"))</f>
        <v/>
      </c>
      <c r="L1586" t="str">
        <f>IF('Reported Performance Table'!E1586="","",IF(AND('Reported Performance Table'!$F1586="Yes",OR('Reported Performance Table'!$E1586='Master List'!$B$45,'Reported Performance Table'!$E1586='Master List'!$B$46,'Reported Performance Table'!$E1586='Master List'!$B$47,'Reported Performance Table'!$E1586='Master List'!$B$49,'Reported Performance Table'!$E1586='Master List'!$B$51,'Reported Performance Table'!$E1586='Master List'!$B$115,'Reported Performance Table'!$E1586='Master List'!$B$118,'Reported Performance Table'!$E1586='Master List'!$B$142)),"LUNA_Dimming","Dimming_Capability_and_Range"))</f>
        <v/>
      </c>
      <c r="M1586" s="100" t="e">
        <f>'Reported Performance Table'!#REF!</f>
        <v>#REF!</v>
      </c>
      <c r="N1586" s="100" t="e">
        <f>'Reported Performance Table'!#REF!</f>
        <v>#REF!</v>
      </c>
      <c r="O1586" s="100" t="e">
        <f>'Reported Performance Table'!#REF!</f>
        <v>#REF!</v>
      </c>
      <c r="P1586" t="str">
        <f t="shared" si="49"/>
        <v>No</v>
      </c>
    </row>
    <row r="1587" spans="1:16" x14ac:dyDescent="0.25">
      <c r="A1587" s="54">
        <v>1594</v>
      </c>
      <c r="B1587" s="55"/>
      <c r="D1587" s="21" t="e">
        <f>VLOOKUP('Reported Performance Table'!D1587,'Master List'!$B$22:$C$41,2,FALSE)</f>
        <v>#N/A</v>
      </c>
      <c r="E1587" t="e">
        <f>VLOOKUP('Reported Performance Table'!E1587,'Master List'!$B$45:$C$143,2,FALSE)</f>
        <v>#N/A</v>
      </c>
      <c r="F1587" t="e">
        <f>VLOOKUP('Reported Performance Table'!D1587,'Master List'!$B$22:$D$42,3,FALSE)</f>
        <v>#N/A</v>
      </c>
      <c r="G1587" s="92" t="e">
        <f>VLOOKUP('Reported Performance Table'!C1587,'Master List'!$B$11:$D$19,3,FALSE)</f>
        <v>#N/A</v>
      </c>
      <c r="H1587" t="e">
        <f t="shared" si="48"/>
        <v>#N/A</v>
      </c>
      <c r="I1587" t="e">
        <f>IF(VLOOKUP('Reported Performance Table'!E1587,'Master List'!$B$45:$D$143,3,FALSE)="","No",VLOOKUP('Reported Performance Table'!E1587,'Master List'!$B$45:$D$143,3,FALSE))</f>
        <v>#N/A</v>
      </c>
      <c r="J1587" s="164" t="str">
        <f>IF('Reported Performance Table'!E1587="","",
  IF('Reported Performance Table'!F1587="Yes",
   IF('Reported Performance Table'!G1587="Premium","Premium_LUNA_CCT","LUNA_CCT"),
   IF('Reported Performance Table'!C1587="Outdoor Luminaires",
    IF(OR('Reported Performance Table'!E1587="Fuel Pump Canopy Luminaires",'Reported Performance Table'!E1587="Sports Lighting"),
     IF('Reported Performance Table'!G1587="Premium","Premium_Sports_and_Fuel_Pump_CCT", "Sports_and_Fuel_Pump_CCT"),
     IF('Reported Performance Table'!G1587="Premium","Premium_Outdoor_CCT","Outdoor_CCT")),
    IF('Reported Performance Table'!G1587="Premium","Premium_CCT","Reported_CCT"))))</f>
        <v/>
      </c>
      <c r="K1587" t="str">
        <f>IF('Reported Performance Table'!E1587="","",IF(J1587="LUNA_CCT",VLOOKUP('Reported Performance Table'!E1587,'Master List'!$B$45:$E$143,4,FALSE),"Reported_BUG"))</f>
        <v/>
      </c>
      <c r="L1587" t="str">
        <f>IF('Reported Performance Table'!E1587="","",IF(AND('Reported Performance Table'!$F1587="Yes",OR('Reported Performance Table'!$E1587='Master List'!$B$45,'Reported Performance Table'!$E1587='Master List'!$B$46,'Reported Performance Table'!$E1587='Master List'!$B$47,'Reported Performance Table'!$E1587='Master List'!$B$49,'Reported Performance Table'!$E1587='Master List'!$B$51,'Reported Performance Table'!$E1587='Master List'!$B$115,'Reported Performance Table'!$E1587='Master List'!$B$118,'Reported Performance Table'!$E1587='Master List'!$B$142)),"LUNA_Dimming","Dimming_Capability_and_Range"))</f>
        <v/>
      </c>
      <c r="M1587" s="100" t="e">
        <f>'Reported Performance Table'!#REF!</f>
        <v>#REF!</v>
      </c>
      <c r="N1587" s="100" t="e">
        <f>'Reported Performance Table'!#REF!</f>
        <v>#REF!</v>
      </c>
      <c r="O1587" s="100" t="e">
        <f>'Reported Performance Table'!#REF!</f>
        <v>#REF!</v>
      </c>
      <c r="P1587" t="str">
        <f t="shared" si="49"/>
        <v>No</v>
      </c>
    </row>
    <row r="1588" spans="1:16" x14ac:dyDescent="0.25">
      <c r="A1588" s="54">
        <v>1595</v>
      </c>
      <c r="B1588" s="55"/>
      <c r="D1588" s="21" t="e">
        <f>VLOOKUP('Reported Performance Table'!D1588,'Master List'!$B$22:$C$41,2,FALSE)</f>
        <v>#N/A</v>
      </c>
      <c r="E1588" t="e">
        <f>VLOOKUP('Reported Performance Table'!E1588,'Master List'!$B$45:$C$143,2,FALSE)</f>
        <v>#N/A</v>
      </c>
      <c r="F1588" t="e">
        <f>VLOOKUP('Reported Performance Table'!D1588,'Master List'!$B$22:$D$42,3,FALSE)</f>
        <v>#N/A</v>
      </c>
      <c r="G1588" s="92" t="e">
        <f>VLOOKUP('Reported Performance Table'!C1588,'Master List'!$B$11:$D$19,3,FALSE)</f>
        <v>#N/A</v>
      </c>
      <c r="H1588" t="e">
        <f t="shared" si="48"/>
        <v>#N/A</v>
      </c>
      <c r="I1588" t="e">
        <f>IF(VLOOKUP('Reported Performance Table'!E1588,'Master List'!$B$45:$D$143,3,FALSE)="","No",VLOOKUP('Reported Performance Table'!E1588,'Master List'!$B$45:$D$143,3,FALSE))</f>
        <v>#N/A</v>
      </c>
      <c r="J1588" s="164" t="str">
        <f>IF('Reported Performance Table'!E1588="","",
  IF('Reported Performance Table'!F1588="Yes",
   IF('Reported Performance Table'!G1588="Premium","Premium_LUNA_CCT","LUNA_CCT"),
   IF('Reported Performance Table'!C1588="Outdoor Luminaires",
    IF(OR('Reported Performance Table'!E1588="Fuel Pump Canopy Luminaires",'Reported Performance Table'!E1588="Sports Lighting"),
     IF('Reported Performance Table'!G1588="Premium","Premium_Sports_and_Fuel_Pump_CCT", "Sports_and_Fuel_Pump_CCT"),
     IF('Reported Performance Table'!G1588="Premium","Premium_Outdoor_CCT","Outdoor_CCT")),
    IF('Reported Performance Table'!G1588="Premium","Premium_CCT","Reported_CCT"))))</f>
        <v/>
      </c>
      <c r="K1588" t="str">
        <f>IF('Reported Performance Table'!E1588="","",IF(J1588="LUNA_CCT",VLOOKUP('Reported Performance Table'!E1588,'Master List'!$B$45:$E$143,4,FALSE),"Reported_BUG"))</f>
        <v/>
      </c>
      <c r="L1588" t="str">
        <f>IF('Reported Performance Table'!E1588="","",IF(AND('Reported Performance Table'!$F1588="Yes",OR('Reported Performance Table'!$E1588='Master List'!$B$45,'Reported Performance Table'!$E1588='Master List'!$B$46,'Reported Performance Table'!$E1588='Master List'!$B$47,'Reported Performance Table'!$E1588='Master List'!$B$49,'Reported Performance Table'!$E1588='Master List'!$B$51,'Reported Performance Table'!$E1588='Master List'!$B$115,'Reported Performance Table'!$E1588='Master List'!$B$118,'Reported Performance Table'!$E1588='Master List'!$B$142)),"LUNA_Dimming","Dimming_Capability_and_Range"))</f>
        <v/>
      </c>
      <c r="M1588" s="100" t="e">
        <f>'Reported Performance Table'!#REF!</f>
        <v>#REF!</v>
      </c>
      <c r="N1588" s="100" t="e">
        <f>'Reported Performance Table'!#REF!</f>
        <v>#REF!</v>
      </c>
      <c r="O1588" s="100" t="e">
        <f>'Reported Performance Table'!#REF!</f>
        <v>#REF!</v>
      </c>
      <c r="P1588" t="str">
        <f t="shared" si="49"/>
        <v>No</v>
      </c>
    </row>
    <row r="1589" spans="1:16" x14ac:dyDescent="0.25">
      <c r="A1589" s="54">
        <v>1596</v>
      </c>
      <c r="B1589" s="55"/>
      <c r="D1589" s="21" t="e">
        <f>VLOOKUP('Reported Performance Table'!D1589,'Master List'!$B$22:$C$41,2,FALSE)</f>
        <v>#N/A</v>
      </c>
      <c r="E1589" t="e">
        <f>VLOOKUP('Reported Performance Table'!E1589,'Master List'!$B$45:$C$143,2,FALSE)</f>
        <v>#N/A</v>
      </c>
      <c r="F1589" t="e">
        <f>VLOOKUP('Reported Performance Table'!D1589,'Master List'!$B$22:$D$42,3,FALSE)</f>
        <v>#N/A</v>
      </c>
      <c r="G1589" s="92" t="e">
        <f>VLOOKUP('Reported Performance Table'!C1589,'Master List'!$B$11:$D$19,3,FALSE)</f>
        <v>#N/A</v>
      </c>
      <c r="H1589" t="e">
        <f t="shared" si="48"/>
        <v>#N/A</v>
      </c>
      <c r="I1589" t="e">
        <f>IF(VLOOKUP('Reported Performance Table'!E1589,'Master List'!$B$45:$D$143,3,FALSE)="","No",VLOOKUP('Reported Performance Table'!E1589,'Master List'!$B$45:$D$143,3,FALSE))</f>
        <v>#N/A</v>
      </c>
      <c r="J1589" s="164" t="str">
        <f>IF('Reported Performance Table'!E1589="","",
  IF('Reported Performance Table'!F1589="Yes",
   IF('Reported Performance Table'!G1589="Premium","Premium_LUNA_CCT","LUNA_CCT"),
   IF('Reported Performance Table'!C1589="Outdoor Luminaires",
    IF(OR('Reported Performance Table'!E1589="Fuel Pump Canopy Luminaires",'Reported Performance Table'!E1589="Sports Lighting"),
     IF('Reported Performance Table'!G1589="Premium","Premium_Sports_and_Fuel_Pump_CCT", "Sports_and_Fuel_Pump_CCT"),
     IF('Reported Performance Table'!G1589="Premium","Premium_Outdoor_CCT","Outdoor_CCT")),
    IF('Reported Performance Table'!G1589="Premium","Premium_CCT","Reported_CCT"))))</f>
        <v/>
      </c>
      <c r="K1589" t="str">
        <f>IF('Reported Performance Table'!E1589="","",IF(J1589="LUNA_CCT",VLOOKUP('Reported Performance Table'!E1589,'Master List'!$B$45:$E$143,4,FALSE),"Reported_BUG"))</f>
        <v/>
      </c>
      <c r="L1589" t="str">
        <f>IF('Reported Performance Table'!E1589="","",IF(AND('Reported Performance Table'!$F1589="Yes",OR('Reported Performance Table'!$E1589='Master List'!$B$45,'Reported Performance Table'!$E1589='Master List'!$B$46,'Reported Performance Table'!$E1589='Master List'!$B$47,'Reported Performance Table'!$E1589='Master List'!$B$49,'Reported Performance Table'!$E1589='Master List'!$B$51,'Reported Performance Table'!$E1589='Master List'!$B$115,'Reported Performance Table'!$E1589='Master List'!$B$118,'Reported Performance Table'!$E1589='Master List'!$B$142)),"LUNA_Dimming","Dimming_Capability_and_Range"))</f>
        <v/>
      </c>
      <c r="M1589" s="100" t="e">
        <f>'Reported Performance Table'!#REF!</f>
        <v>#REF!</v>
      </c>
      <c r="N1589" s="100" t="e">
        <f>'Reported Performance Table'!#REF!</f>
        <v>#REF!</v>
      </c>
      <c r="O1589" s="100" t="e">
        <f>'Reported Performance Table'!#REF!</f>
        <v>#REF!</v>
      </c>
      <c r="P1589" t="str">
        <f t="shared" si="49"/>
        <v>No</v>
      </c>
    </row>
    <row r="1590" spans="1:16" x14ac:dyDescent="0.25">
      <c r="A1590" s="54">
        <v>1597</v>
      </c>
      <c r="B1590" s="55"/>
      <c r="D1590" s="21" t="e">
        <f>VLOOKUP('Reported Performance Table'!D1590,'Master List'!$B$22:$C$41,2,FALSE)</f>
        <v>#N/A</v>
      </c>
      <c r="E1590" t="e">
        <f>VLOOKUP('Reported Performance Table'!E1590,'Master List'!$B$45:$C$143,2,FALSE)</f>
        <v>#N/A</v>
      </c>
      <c r="F1590" t="e">
        <f>VLOOKUP('Reported Performance Table'!D1590,'Master List'!$B$22:$D$42,3,FALSE)</f>
        <v>#N/A</v>
      </c>
      <c r="G1590" s="92" t="e">
        <f>VLOOKUP('Reported Performance Table'!C1590,'Master List'!$B$11:$D$19,3,FALSE)</f>
        <v>#N/A</v>
      </c>
      <c r="H1590" t="e">
        <f t="shared" si="48"/>
        <v>#N/A</v>
      </c>
      <c r="I1590" t="e">
        <f>IF(VLOOKUP('Reported Performance Table'!E1590,'Master List'!$B$45:$D$143,3,FALSE)="","No",VLOOKUP('Reported Performance Table'!E1590,'Master List'!$B$45:$D$143,3,FALSE))</f>
        <v>#N/A</v>
      </c>
      <c r="J1590" s="164" t="str">
        <f>IF('Reported Performance Table'!E1590="","",
  IF('Reported Performance Table'!F1590="Yes",
   IF('Reported Performance Table'!G1590="Premium","Premium_LUNA_CCT","LUNA_CCT"),
   IF('Reported Performance Table'!C1590="Outdoor Luminaires",
    IF(OR('Reported Performance Table'!E1590="Fuel Pump Canopy Luminaires",'Reported Performance Table'!E1590="Sports Lighting"),
     IF('Reported Performance Table'!G1590="Premium","Premium_Sports_and_Fuel_Pump_CCT", "Sports_and_Fuel_Pump_CCT"),
     IF('Reported Performance Table'!G1590="Premium","Premium_Outdoor_CCT","Outdoor_CCT")),
    IF('Reported Performance Table'!G1590="Premium","Premium_CCT","Reported_CCT"))))</f>
        <v/>
      </c>
      <c r="K1590" t="str">
        <f>IF('Reported Performance Table'!E1590="","",IF(J1590="LUNA_CCT",VLOOKUP('Reported Performance Table'!E1590,'Master List'!$B$45:$E$143,4,FALSE),"Reported_BUG"))</f>
        <v/>
      </c>
      <c r="L1590" t="str">
        <f>IF('Reported Performance Table'!E1590="","",IF(AND('Reported Performance Table'!$F1590="Yes",OR('Reported Performance Table'!$E1590='Master List'!$B$45,'Reported Performance Table'!$E1590='Master List'!$B$46,'Reported Performance Table'!$E1590='Master List'!$B$47,'Reported Performance Table'!$E1590='Master List'!$B$49,'Reported Performance Table'!$E1590='Master List'!$B$51,'Reported Performance Table'!$E1590='Master List'!$B$115,'Reported Performance Table'!$E1590='Master List'!$B$118,'Reported Performance Table'!$E1590='Master List'!$B$142)),"LUNA_Dimming","Dimming_Capability_and_Range"))</f>
        <v/>
      </c>
      <c r="M1590" s="100" t="e">
        <f>'Reported Performance Table'!#REF!</f>
        <v>#REF!</v>
      </c>
      <c r="N1590" s="100" t="e">
        <f>'Reported Performance Table'!#REF!</f>
        <v>#REF!</v>
      </c>
      <c r="O1590" s="100" t="e">
        <f>'Reported Performance Table'!#REF!</f>
        <v>#REF!</v>
      </c>
      <c r="P1590" t="str">
        <f t="shared" si="49"/>
        <v>No</v>
      </c>
    </row>
    <row r="1591" spans="1:16" x14ac:dyDescent="0.25">
      <c r="A1591" s="54">
        <v>1598</v>
      </c>
      <c r="B1591" s="55"/>
      <c r="D1591" s="21" t="e">
        <f>VLOOKUP('Reported Performance Table'!D1591,'Master List'!$B$22:$C$41,2,FALSE)</f>
        <v>#N/A</v>
      </c>
      <c r="E1591" t="e">
        <f>VLOOKUP('Reported Performance Table'!E1591,'Master List'!$B$45:$C$143,2,FALSE)</f>
        <v>#N/A</v>
      </c>
      <c r="F1591" t="e">
        <f>VLOOKUP('Reported Performance Table'!D1591,'Master List'!$B$22:$D$42,3,FALSE)</f>
        <v>#N/A</v>
      </c>
      <c r="G1591" s="92" t="e">
        <f>VLOOKUP('Reported Performance Table'!C1591,'Master List'!$B$11:$D$19,3,FALSE)</f>
        <v>#N/A</v>
      </c>
      <c r="H1591" t="e">
        <f t="shared" si="48"/>
        <v>#N/A</v>
      </c>
      <c r="I1591" t="e">
        <f>IF(VLOOKUP('Reported Performance Table'!E1591,'Master List'!$B$45:$D$143,3,FALSE)="","No",VLOOKUP('Reported Performance Table'!E1591,'Master List'!$B$45:$D$143,3,FALSE))</f>
        <v>#N/A</v>
      </c>
      <c r="J1591" s="164" t="str">
        <f>IF('Reported Performance Table'!E1591="","",
  IF('Reported Performance Table'!F1591="Yes",
   IF('Reported Performance Table'!G1591="Premium","Premium_LUNA_CCT","LUNA_CCT"),
   IF('Reported Performance Table'!C1591="Outdoor Luminaires",
    IF(OR('Reported Performance Table'!E1591="Fuel Pump Canopy Luminaires",'Reported Performance Table'!E1591="Sports Lighting"),
     IF('Reported Performance Table'!G1591="Premium","Premium_Sports_and_Fuel_Pump_CCT", "Sports_and_Fuel_Pump_CCT"),
     IF('Reported Performance Table'!G1591="Premium","Premium_Outdoor_CCT","Outdoor_CCT")),
    IF('Reported Performance Table'!G1591="Premium","Premium_CCT","Reported_CCT"))))</f>
        <v/>
      </c>
      <c r="K1591" t="str">
        <f>IF('Reported Performance Table'!E1591="","",IF(J1591="LUNA_CCT",VLOOKUP('Reported Performance Table'!E1591,'Master List'!$B$45:$E$143,4,FALSE),"Reported_BUG"))</f>
        <v/>
      </c>
      <c r="L1591" t="str">
        <f>IF('Reported Performance Table'!E1591="","",IF(AND('Reported Performance Table'!$F1591="Yes",OR('Reported Performance Table'!$E1591='Master List'!$B$45,'Reported Performance Table'!$E1591='Master List'!$B$46,'Reported Performance Table'!$E1591='Master List'!$B$47,'Reported Performance Table'!$E1591='Master List'!$B$49,'Reported Performance Table'!$E1591='Master List'!$B$51,'Reported Performance Table'!$E1591='Master List'!$B$115,'Reported Performance Table'!$E1591='Master List'!$B$118,'Reported Performance Table'!$E1591='Master List'!$B$142)),"LUNA_Dimming","Dimming_Capability_and_Range"))</f>
        <v/>
      </c>
      <c r="M1591" s="100" t="e">
        <f>'Reported Performance Table'!#REF!</f>
        <v>#REF!</v>
      </c>
      <c r="N1591" s="100" t="e">
        <f>'Reported Performance Table'!#REF!</f>
        <v>#REF!</v>
      </c>
      <c r="O1591" s="100" t="e">
        <f>'Reported Performance Table'!#REF!</f>
        <v>#REF!</v>
      </c>
      <c r="P1591" t="str">
        <f t="shared" si="49"/>
        <v>No</v>
      </c>
    </row>
    <row r="1592" spans="1:16" x14ac:dyDescent="0.25">
      <c r="A1592" s="54">
        <v>1599</v>
      </c>
      <c r="B1592" s="55"/>
      <c r="D1592" s="21" t="e">
        <f>VLOOKUP('Reported Performance Table'!D1592,'Master List'!$B$22:$C$41,2,FALSE)</f>
        <v>#N/A</v>
      </c>
      <c r="E1592" t="e">
        <f>VLOOKUP('Reported Performance Table'!E1592,'Master List'!$B$45:$C$143,2,FALSE)</f>
        <v>#N/A</v>
      </c>
      <c r="F1592" t="e">
        <f>VLOOKUP('Reported Performance Table'!D1592,'Master List'!$B$22:$D$42,3,FALSE)</f>
        <v>#N/A</v>
      </c>
      <c r="G1592" s="92" t="e">
        <f>VLOOKUP('Reported Performance Table'!C1592,'Master List'!$B$11:$D$19,3,FALSE)</f>
        <v>#N/A</v>
      </c>
      <c r="H1592" t="e">
        <f t="shared" si="48"/>
        <v>#N/A</v>
      </c>
      <c r="I1592" t="e">
        <f>IF(VLOOKUP('Reported Performance Table'!E1592,'Master List'!$B$45:$D$143,3,FALSE)="","No",VLOOKUP('Reported Performance Table'!E1592,'Master List'!$B$45:$D$143,3,FALSE))</f>
        <v>#N/A</v>
      </c>
      <c r="J1592" s="164" t="str">
        <f>IF('Reported Performance Table'!E1592="","",
  IF('Reported Performance Table'!F1592="Yes",
   IF('Reported Performance Table'!G1592="Premium","Premium_LUNA_CCT","LUNA_CCT"),
   IF('Reported Performance Table'!C1592="Outdoor Luminaires",
    IF(OR('Reported Performance Table'!E1592="Fuel Pump Canopy Luminaires",'Reported Performance Table'!E1592="Sports Lighting"),
     IF('Reported Performance Table'!G1592="Premium","Premium_Sports_and_Fuel_Pump_CCT", "Sports_and_Fuel_Pump_CCT"),
     IF('Reported Performance Table'!G1592="Premium","Premium_Outdoor_CCT","Outdoor_CCT")),
    IF('Reported Performance Table'!G1592="Premium","Premium_CCT","Reported_CCT"))))</f>
        <v/>
      </c>
      <c r="K1592" t="str">
        <f>IF('Reported Performance Table'!E1592="","",IF(J1592="LUNA_CCT",VLOOKUP('Reported Performance Table'!E1592,'Master List'!$B$45:$E$143,4,FALSE),"Reported_BUG"))</f>
        <v/>
      </c>
      <c r="L1592" t="str">
        <f>IF('Reported Performance Table'!E1592="","",IF(AND('Reported Performance Table'!$F1592="Yes",OR('Reported Performance Table'!$E1592='Master List'!$B$45,'Reported Performance Table'!$E1592='Master List'!$B$46,'Reported Performance Table'!$E1592='Master List'!$B$47,'Reported Performance Table'!$E1592='Master List'!$B$49,'Reported Performance Table'!$E1592='Master List'!$B$51,'Reported Performance Table'!$E1592='Master List'!$B$115,'Reported Performance Table'!$E1592='Master List'!$B$118,'Reported Performance Table'!$E1592='Master List'!$B$142)),"LUNA_Dimming","Dimming_Capability_and_Range"))</f>
        <v/>
      </c>
      <c r="M1592" s="100" t="e">
        <f>'Reported Performance Table'!#REF!</f>
        <v>#REF!</v>
      </c>
      <c r="N1592" s="100" t="e">
        <f>'Reported Performance Table'!#REF!</f>
        <v>#REF!</v>
      </c>
      <c r="O1592" s="100" t="e">
        <f>'Reported Performance Table'!#REF!</f>
        <v>#REF!</v>
      </c>
      <c r="P1592" t="str">
        <f t="shared" si="49"/>
        <v>No</v>
      </c>
    </row>
    <row r="1593" spans="1:16" x14ac:dyDescent="0.25">
      <c r="A1593" s="54">
        <v>1600</v>
      </c>
      <c r="B1593" s="55"/>
      <c r="D1593" s="21" t="e">
        <f>VLOOKUP('Reported Performance Table'!D1593,'Master List'!$B$22:$C$41,2,FALSE)</f>
        <v>#N/A</v>
      </c>
      <c r="E1593" t="e">
        <f>VLOOKUP('Reported Performance Table'!E1593,'Master List'!$B$45:$C$143,2,FALSE)</f>
        <v>#N/A</v>
      </c>
      <c r="F1593" t="e">
        <f>VLOOKUP('Reported Performance Table'!D1593,'Master List'!$B$22:$D$42,3,FALSE)</f>
        <v>#N/A</v>
      </c>
      <c r="G1593" s="92" t="e">
        <f>VLOOKUP('Reported Performance Table'!C1593,'Master List'!$B$11:$D$19,3,FALSE)</f>
        <v>#N/A</v>
      </c>
      <c r="H1593" t="e">
        <f t="shared" si="48"/>
        <v>#N/A</v>
      </c>
      <c r="I1593" t="e">
        <f>IF(VLOOKUP('Reported Performance Table'!E1593,'Master List'!$B$45:$D$143,3,FALSE)="","No",VLOOKUP('Reported Performance Table'!E1593,'Master List'!$B$45:$D$143,3,FALSE))</f>
        <v>#N/A</v>
      </c>
      <c r="J1593" s="164" t="str">
        <f>IF('Reported Performance Table'!E1593="","",
  IF('Reported Performance Table'!F1593="Yes",
   IF('Reported Performance Table'!G1593="Premium","Premium_LUNA_CCT","LUNA_CCT"),
   IF('Reported Performance Table'!C1593="Outdoor Luminaires",
    IF(OR('Reported Performance Table'!E1593="Fuel Pump Canopy Luminaires",'Reported Performance Table'!E1593="Sports Lighting"),
     IF('Reported Performance Table'!G1593="Premium","Premium_Sports_and_Fuel_Pump_CCT", "Sports_and_Fuel_Pump_CCT"),
     IF('Reported Performance Table'!G1593="Premium","Premium_Outdoor_CCT","Outdoor_CCT")),
    IF('Reported Performance Table'!G1593="Premium","Premium_CCT","Reported_CCT"))))</f>
        <v/>
      </c>
      <c r="K1593" t="str">
        <f>IF('Reported Performance Table'!E1593="","",IF(J1593="LUNA_CCT",VLOOKUP('Reported Performance Table'!E1593,'Master List'!$B$45:$E$143,4,FALSE),"Reported_BUG"))</f>
        <v/>
      </c>
      <c r="L1593" t="str">
        <f>IF('Reported Performance Table'!E1593="","",IF(AND('Reported Performance Table'!$F1593="Yes",OR('Reported Performance Table'!$E1593='Master List'!$B$45,'Reported Performance Table'!$E1593='Master List'!$B$46,'Reported Performance Table'!$E1593='Master List'!$B$47,'Reported Performance Table'!$E1593='Master List'!$B$49,'Reported Performance Table'!$E1593='Master List'!$B$51,'Reported Performance Table'!$E1593='Master List'!$B$115,'Reported Performance Table'!$E1593='Master List'!$B$118,'Reported Performance Table'!$E1593='Master List'!$B$142)),"LUNA_Dimming","Dimming_Capability_and_Range"))</f>
        <v/>
      </c>
      <c r="M1593" s="100" t="e">
        <f>'Reported Performance Table'!#REF!</f>
        <v>#REF!</v>
      </c>
      <c r="N1593" s="100" t="e">
        <f>'Reported Performance Table'!#REF!</f>
        <v>#REF!</v>
      </c>
      <c r="O1593" s="100" t="e">
        <f>'Reported Performance Table'!#REF!</f>
        <v>#REF!</v>
      </c>
      <c r="P1593" t="str">
        <f t="shared" si="49"/>
        <v>No</v>
      </c>
    </row>
    <row r="1594" spans="1:16" x14ac:dyDescent="0.25">
      <c r="A1594" s="54">
        <v>1601</v>
      </c>
      <c r="B1594" s="55"/>
      <c r="D1594" s="21" t="e">
        <f>VLOOKUP('Reported Performance Table'!D1594,'Master List'!$B$22:$C$41,2,FALSE)</f>
        <v>#N/A</v>
      </c>
      <c r="E1594" t="e">
        <f>VLOOKUP('Reported Performance Table'!E1594,'Master List'!$B$45:$C$143,2,FALSE)</f>
        <v>#N/A</v>
      </c>
      <c r="F1594" t="e">
        <f>VLOOKUP('Reported Performance Table'!D1594,'Master List'!$B$22:$D$42,3,FALSE)</f>
        <v>#N/A</v>
      </c>
      <c r="G1594" s="92" t="e">
        <f>VLOOKUP('Reported Performance Table'!C1594,'Master List'!$B$11:$D$19,3,FALSE)</f>
        <v>#N/A</v>
      </c>
      <c r="H1594" t="e">
        <f t="shared" si="48"/>
        <v>#N/A</v>
      </c>
      <c r="I1594" t="e">
        <f>IF(VLOOKUP('Reported Performance Table'!E1594,'Master List'!$B$45:$D$143,3,FALSE)="","No",VLOOKUP('Reported Performance Table'!E1594,'Master List'!$B$45:$D$143,3,FALSE))</f>
        <v>#N/A</v>
      </c>
      <c r="J1594" s="164" t="str">
        <f>IF('Reported Performance Table'!E1594="","",
  IF('Reported Performance Table'!F1594="Yes",
   IF('Reported Performance Table'!G1594="Premium","Premium_LUNA_CCT","LUNA_CCT"),
   IF('Reported Performance Table'!C1594="Outdoor Luminaires",
    IF(OR('Reported Performance Table'!E1594="Fuel Pump Canopy Luminaires",'Reported Performance Table'!E1594="Sports Lighting"),
     IF('Reported Performance Table'!G1594="Premium","Premium_Sports_and_Fuel_Pump_CCT", "Sports_and_Fuel_Pump_CCT"),
     IF('Reported Performance Table'!G1594="Premium","Premium_Outdoor_CCT","Outdoor_CCT")),
    IF('Reported Performance Table'!G1594="Premium","Premium_CCT","Reported_CCT"))))</f>
        <v/>
      </c>
      <c r="K1594" t="str">
        <f>IF('Reported Performance Table'!E1594="","",IF(J1594="LUNA_CCT",VLOOKUP('Reported Performance Table'!E1594,'Master List'!$B$45:$E$143,4,FALSE),"Reported_BUG"))</f>
        <v/>
      </c>
      <c r="L1594" t="str">
        <f>IF('Reported Performance Table'!E1594="","",IF(AND('Reported Performance Table'!$F1594="Yes",OR('Reported Performance Table'!$E1594='Master List'!$B$45,'Reported Performance Table'!$E1594='Master List'!$B$46,'Reported Performance Table'!$E1594='Master List'!$B$47,'Reported Performance Table'!$E1594='Master List'!$B$49,'Reported Performance Table'!$E1594='Master List'!$B$51,'Reported Performance Table'!$E1594='Master List'!$B$115,'Reported Performance Table'!$E1594='Master List'!$B$118,'Reported Performance Table'!$E1594='Master List'!$B$142)),"LUNA_Dimming","Dimming_Capability_and_Range"))</f>
        <v/>
      </c>
      <c r="M1594" s="100" t="e">
        <f>'Reported Performance Table'!#REF!</f>
        <v>#REF!</v>
      </c>
      <c r="N1594" s="100" t="e">
        <f>'Reported Performance Table'!#REF!</f>
        <v>#REF!</v>
      </c>
      <c r="O1594" s="100" t="e">
        <f>'Reported Performance Table'!#REF!</f>
        <v>#REF!</v>
      </c>
      <c r="P1594" t="str">
        <f t="shared" si="49"/>
        <v>No</v>
      </c>
    </row>
    <row r="1595" spans="1:16" x14ac:dyDescent="0.25">
      <c r="A1595" s="54">
        <v>1602</v>
      </c>
      <c r="B1595" s="55"/>
      <c r="D1595" s="21" t="e">
        <f>VLOOKUP('Reported Performance Table'!D1595,'Master List'!$B$22:$C$41,2,FALSE)</f>
        <v>#N/A</v>
      </c>
      <c r="E1595" t="e">
        <f>VLOOKUP('Reported Performance Table'!E1595,'Master List'!$B$45:$C$143,2,FALSE)</f>
        <v>#N/A</v>
      </c>
      <c r="F1595" t="e">
        <f>VLOOKUP('Reported Performance Table'!D1595,'Master List'!$B$22:$D$42,3,FALSE)</f>
        <v>#N/A</v>
      </c>
      <c r="G1595" s="92" t="e">
        <f>VLOOKUP('Reported Performance Table'!C1595,'Master List'!$B$11:$D$19,3,FALSE)</f>
        <v>#N/A</v>
      </c>
      <c r="H1595" t="e">
        <f t="shared" si="48"/>
        <v>#N/A</v>
      </c>
      <c r="I1595" t="e">
        <f>IF(VLOOKUP('Reported Performance Table'!E1595,'Master List'!$B$45:$D$143,3,FALSE)="","No",VLOOKUP('Reported Performance Table'!E1595,'Master List'!$B$45:$D$143,3,FALSE))</f>
        <v>#N/A</v>
      </c>
      <c r="J1595" s="164" t="str">
        <f>IF('Reported Performance Table'!E1595="","",
  IF('Reported Performance Table'!F1595="Yes",
   IF('Reported Performance Table'!G1595="Premium","Premium_LUNA_CCT","LUNA_CCT"),
   IF('Reported Performance Table'!C1595="Outdoor Luminaires",
    IF(OR('Reported Performance Table'!E1595="Fuel Pump Canopy Luminaires",'Reported Performance Table'!E1595="Sports Lighting"),
     IF('Reported Performance Table'!G1595="Premium","Premium_Sports_and_Fuel_Pump_CCT", "Sports_and_Fuel_Pump_CCT"),
     IF('Reported Performance Table'!G1595="Premium","Premium_Outdoor_CCT","Outdoor_CCT")),
    IF('Reported Performance Table'!G1595="Premium","Premium_CCT","Reported_CCT"))))</f>
        <v/>
      </c>
      <c r="K1595" t="str">
        <f>IF('Reported Performance Table'!E1595="","",IF(J1595="LUNA_CCT",VLOOKUP('Reported Performance Table'!E1595,'Master List'!$B$45:$E$143,4,FALSE),"Reported_BUG"))</f>
        <v/>
      </c>
      <c r="L1595" t="str">
        <f>IF('Reported Performance Table'!E1595="","",IF(AND('Reported Performance Table'!$F1595="Yes",OR('Reported Performance Table'!$E1595='Master List'!$B$45,'Reported Performance Table'!$E1595='Master List'!$B$46,'Reported Performance Table'!$E1595='Master List'!$B$47,'Reported Performance Table'!$E1595='Master List'!$B$49,'Reported Performance Table'!$E1595='Master List'!$B$51,'Reported Performance Table'!$E1595='Master List'!$B$115,'Reported Performance Table'!$E1595='Master List'!$B$118,'Reported Performance Table'!$E1595='Master List'!$B$142)),"LUNA_Dimming","Dimming_Capability_and_Range"))</f>
        <v/>
      </c>
      <c r="M1595" s="100" t="e">
        <f>'Reported Performance Table'!#REF!</f>
        <v>#REF!</v>
      </c>
      <c r="N1595" s="100" t="e">
        <f>'Reported Performance Table'!#REF!</f>
        <v>#REF!</v>
      </c>
      <c r="O1595" s="100" t="e">
        <f>'Reported Performance Table'!#REF!</f>
        <v>#REF!</v>
      </c>
      <c r="P1595" t="str">
        <f t="shared" si="49"/>
        <v>No</v>
      </c>
    </row>
    <row r="1596" spans="1:16" x14ac:dyDescent="0.25">
      <c r="A1596" s="54">
        <v>1603</v>
      </c>
      <c r="B1596" s="55"/>
      <c r="D1596" s="21" t="e">
        <f>VLOOKUP('Reported Performance Table'!D1596,'Master List'!$B$22:$C$41,2,FALSE)</f>
        <v>#N/A</v>
      </c>
      <c r="E1596" t="e">
        <f>VLOOKUP('Reported Performance Table'!E1596,'Master List'!$B$45:$C$143,2,FALSE)</f>
        <v>#N/A</v>
      </c>
      <c r="F1596" t="e">
        <f>VLOOKUP('Reported Performance Table'!D1596,'Master List'!$B$22:$D$42,3,FALSE)</f>
        <v>#N/A</v>
      </c>
      <c r="G1596" s="92" t="e">
        <f>VLOOKUP('Reported Performance Table'!C1596,'Master List'!$B$11:$D$19,3,FALSE)</f>
        <v>#N/A</v>
      </c>
      <c r="H1596" t="e">
        <f t="shared" si="48"/>
        <v>#N/A</v>
      </c>
      <c r="I1596" t="e">
        <f>IF(VLOOKUP('Reported Performance Table'!E1596,'Master List'!$B$45:$D$143,3,FALSE)="","No",VLOOKUP('Reported Performance Table'!E1596,'Master List'!$B$45:$D$143,3,FALSE))</f>
        <v>#N/A</v>
      </c>
      <c r="J1596" s="164" t="str">
        <f>IF('Reported Performance Table'!E1596="","",
  IF('Reported Performance Table'!F1596="Yes",
   IF('Reported Performance Table'!G1596="Premium","Premium_LUNA_CCT","LUNA_CCT"),
   IF('Reported Performance Table'!C1596="Outdoor Luminaires",
    IF(OR('Reported Performance Table'!E1596="Fuel Pump Canopy Luminaires",'Reported Performance Table'!E1596="Sports Lighting"),
     IF('Reported Performance Table'!G1596="Premium","Premium_Sports_and_Fuel_Pump_CCT", "Sports_and_Fuel_Pump_CCT"),
     IF('Reported Performance Table'!G1596="Premium","Premium_Outdoor_CCT","Outdoor_CCT")),
    IF('Reported Performance Table'!G1596="Premium","Premium_CCT","Reported_CCT"))))</f>
        <v/>
      </c>
      <c r="K1596" t="str">
        <f>IF('Reported Performance Table'!E1596="","",IF(J1596="LUNA_CCT",VLOOKUP('Reported Performance Table'!E1596,'Master List'!$B$45:$E$143,4,FALSE),"Reported_BUG"))</f>
        <v/>
      </c>
      <c r="L1596" t="str">
        <f>IF('Reported Performance Table'!E1596="","",IF(AND('Reported Performance Table'!$F1596="Yes",OR('Reported Performance Table'!$E1596='Master List'!$B$45,'Reported Performance Table'!$E1596='Master List'!$B$46,'Reported Performance Table'!$E1596='Master List'!$B$47,'Reported Performance Table'!$E1596='Master List'!$B$49,'Reported Performance Table'!$E1596='Master List'!$B$51,'Reported Performance Table'!$E1596='Master List'!$B$115,'Reported Performance Table'!$E1596='Master List'!$B$118,'Reported Performance Table'!$E1596='Master List'!$B$142)),"LUNA_Dimming","Dimming_Capability_and_Range"))</f>
        <v/>
      </c>
      <c r="M1596" s="100" t="e">
        <f>'Reported Performance Table'!#REF!</f>
        <v>#REF!</v>
      </c>
      <c r="N1596" s="100" t="e">
        <f>'Reported Performance Table'!#REF!</f>
        <v>#REF!</v>
      </c>
      <c r="O1596" s="100" t="e">
        <f>'Reported Performance Table'!#REF!</f>
        <v>#REF!</v>
      </c>
      <c r="P1596" t="str">
        <f t="shared" si="49"/>
        <v>No</v>
      </c>
    </row>
    <row r="1597" spans="1:16" x14ac:dyDescent="0.25">
      <c r="A1597" s="54">
        <v>1604</v>
      </c>
      <c r="B1597" s="55"/>
      <c r="D1597" s="21" t="e">
        <f>VLOOKUP('Reported Performance Table'!D1597,'Master List'!$B$22:$C$41,2,FALSE)</f>
        <v>#N/A</v>
      </c>
      <c r="E1597" t="e">
        <f>VLOOKUP('Reported Performance Table'!E1597,'Master List'!$B$45:$C$143,2,FALSE)</f>
        <v>#N/A</v>
      </c>
      <c r="F1597" t="e">
        <f>VLOOKUP('Reported Performance Table'!D1597,'Master List'!$B$22:$D$42,3,FALSE)</f>
        <v>#N/A</v>
      </c>
      <c r="G1597" s="92" t="e">
        <f>VLOOKUP('Reported Performance Table'!C1597,'Master List'!$B$11:$D$19,3,FALSE)</f>
        <v>#N/A</v>
      </c>
      <c r="H1597" t="e">
        <f t="shared" si="48"/>
        <v>#N/A</v>
      </c>
      <c r="I1597" t="e">
        <f>IF(VLOOKUP('Reported Performance Table'!E1597,'Master List'!$B$45:$D$143,3,FALSE)="","No",VLOOKUP('Reported Performance Table'!E1597,'Master List'!$B$45:$D$143,3,FALSE))</f>
        <v>#N/A</v>
      </c>
      <c r="J1597" s="164" t="str">
        <f>IF('Reported Performance Table'!E1597="","",
  IF('Reported Performance Table'!F1597="Yes",
   IF('Reported Performance Table'!G1597="Premium","Premium_LUNA_CCT","LUNA_CCT"),
   IF('Reported Performance Table'!C1597="Outdoor Luminaires",
    IF(OR('Reported Performance Table'!E1597="Fuel Pump Canopy Luminaires",'Reported Performance Table'!E1597="Sports Lighting"),
     IF('Reported Performance Table'!G1597="Premium","Premium_Sports_and_Fuel_Pump_CCT", "Sports_and_Fuel_Pump_CCT"),
     IF('Reported Performance Table'!G1597="Premium","Premium_Outdoor_CCT","Outdoor_CCT")),
    IF('Reported Performance Table'!G1597="Premium","Premium_CCT","Reported_CCT"))))</f>
        <v/>
      </c>
      <c r="K1597" t="str">
        <f>IF('Reported Performance Table'!E1597="","",IF(J1597="LUNA_CCT",VLOOKUP('Reported Performance Table'!E1597,'Master List'!$B$45:$E$143,4,FALSE),"Reported_BUG"))</f>
        <v/>
      </c>
      <c r="L1597" t="str">
        <f>IF('Reported Performance Table'!E1597="","",IF(AND('Reported Performance Table'!$F1597="Yes",OR('Reported Performance Table'!$E1597='Master List'!$B$45,'Reported Performance Table'!$E1597='Master List'!$B$46,'Reported Performance Table'!$E1597='Master List'!$B$47,'Reported Performance Table'!$E1597='Master List'!$B$49,'Reported Performance Table'!$E1597='Master List'!$B$51,'Reported Performance Table'!$E1597='Master List'!$B$115,'Reported Performance Table'!$E1597='Master List'!$B$118,'Reported Performance Table'!$E1597='Master List'!$B$142)),"LUNA_Dimming","Dimming_Capability_and_Range"))</f>
        <v/>
      </c>
      <c r="M1597" s="100" t="e">
        <f>'Reported Performance Table'!#REF!</f>
        <v>#REF!</v>
      </c>
      <c r="N1597" s="100" t="e">
        <f>'Reported Performance Table'!#REF!</f>
        <v>#REF!</v>
      </c>
      <c r="O1597" s="100" t="e">
        <f>'Reported Performance Table'!#REF!</f>
        <v>#REF!</v>
      </c>
      <c r="P1597" t="str">
        <f t="shared" si="49"/>
        <v>No</v>
      </c>
    </row>
    <row r="1598" spans="1:16" x14ac:dyDescent="0.25">
      <c r="A1598" s="54">
        <v>1605</v>
      </c>
      <c r="B1598" s="55"/>
      <c r="D1598" s="21" t="e">
        <f>VLOOKUP('Reported Performance Table'!D1598,'Master List'!$B$22:$C$41,2,FALSE)</f>
        <v>#N/A</v>
      </c>
      <c r="E1598" t="e">
        <f>VLOOKUP('Reported Performance Table'!E1598,'Master List'!$B$45:$C$143,2,FALSE)</f>
        <v>#N/A</v>
      </c>
      <c r="F1598" t="e">
        <f>VLOOKUP('Reported Performance Table'!D1598,'Master List'!$B$22:$D$42,3,FALSE)</f>
        <v>#N/A</v>
      </c>
      <c r="G1598" s="92" t="e">
        <f>VLOOKUP('Reported Performance Table'!C1598,'Master List'!$B$11:$D$19,3,FALSE)</f>
        <v>#N/A</v>
      </c>
      <c r="H1598" t="e">
        <f t="shared" si="48"/>
        <v>#N/A</v>
      </c>
      <c r="I1598" t="e">
        <f>IF(VLOOKUP('Reported Performance Table'!E1598,'Master List'!$B$45:$D$143,3,FALSE)="","No",VLOOKUP('Reported Performance Table'!E1598,'Master List'!$B$45:$D$143,3,FALSE))</f>
        <v>#N/A</v>
      </c>
      <c r="J1598" s="164" t="str">
        <f>IF('Reported Performance Table'!E1598="","",
  IF('Reported Performance Table'!F1598="Yes",
   IF('Reported Performance Table'!G1598="Premium","Premium_LUNA_CCT","LUNA_CCT"),
   IF('Reported Performance Table'!C1598="Outdoor Luminaires",
    IF(OR('Reported Performance Table'!E1598="Fuel Pump Canopy Luminaires",'Reported Performance Table'!E1598="Sports Lighting"),
     IF('Reported Performance Table'!G1598="Premium","Premium_Sports_and_Fuel_Pump_CCT", "Sports_and_Fuel_Pump_CCT"),
     IF('Reported Performance Table'!G1598="Premium","Premium_Outdoor_CCT","Outdoor_CCT")),
    IF('Reported Performance Table'!G1598="Premium","Premium_CCT","Reported_CCT"))))</f>
        <v/>
      </c>
      <c r="K1598" t="str">
        <f>IF('Reported Performance Table'!E1598="","",IF(J1598="LUNA_CCT",VLOOKUP('Reported Performance Table'!E1598,'Master List'!$B$45:$E$143,4,FALSE),"Reported_BUG"))</f>
        <v/>
      </c>
      <c r="L1598" t="str">
        <f>IF('Reported Performance Table'!E1598="","",IF(AND('Reported Performance Table'!$F1598="Yes",OR('Reported Performance Table'!$E1598='Master List'!$B$45,'Reported Performance Table'!$E1598='Master List'!$B$46,'Reported Performance Table'!$E1598='Master List'!$B$47,'Reported Performance Table'!$E1598='Master List'!$B$49,'Reported Performance Table'!$E1598='Master List'!$B$51,'Reported Performance Table'!$E1598='Master List'!$B$115,'Reported Performance Table'!$E1598='Master List'!$B$118,'Reported Performance Table'!$E1598='Master List'!$B$142)),"LUNA_Dimming","Dimming_Capability_and_Range"))</f>
        <v/>
      </c>
      <c r="M1598" s="100" t="e">
        <f>'Reported Performance Table'!#REF!</f>
        <v>#REF!</v>
      </c>
      <c r="N1598" s="100" t="e">
        <f>'Reported Performance Table'!#REF!</f>
        <v>#REF!</v>
      </c>
      <c r="O1598" s="100" t="e">
        <f>'Reported Performance Table'!#REF!</f>
        <v>#REF!</v>
      </c>
      <c r="P1598" t="str">
        <f t="shared" si="49"/>
        <v>No</v>
      </c>
    </row>
    <row r="1599" spans="1:16" x14ac:dyDescent="0.25">
      <c r="A1599" s="54">
        <v>1606</v>
      </c>
      <c r="B1599" s="55"/>
      <c r="D1599" s="21" t="e">
        <f>VLOOKUP('Reported Performance Table'!D1599,'Master List'!$B$22:$C$41,2,FALSE)</f>
        <v>#N/A</v>
      </c>
      <c r="E1599" t="e">
        <f>VLOOKUP('Reported Performance Table'!E1599,'Master List'!$B$45:$C$143,2,FALSE)</f>
        <v>#N/A</v>
      </c>
      <c r="F1599" t="e">
        <f>VLOOKUP('Reported Performance Table'!D1599,'Master List'!$B$22:$D$42,3,FALSE)</f>
        <v>#N/A</v>
      </c>
      <c r="G1599" s="92" t="e">
        <f>VLOOKUP('Reported Performance Table'!C1599,'Master List'!$B$11:$D$19,3,FALSE)</f>
        <v>#N/A</v>
      </c>
      <c r="H1599" t="e">
        <f t="shared" si="48"/>
        <v>#N/A</v>
      </c>
      <c r="I1599" t="e">
        <f>IF(VLOOKUP('Reported Performance Table'!E1599,'Master List'!$B$45:$D$143,3,FALSE)="","No",VLOOKUP('Reported Performance Table'!E1599,'Master List'!$B$45:$D$143,3,FALSE))</f>
        <v>#N/A</v>
      </c>
      <c r="J1599" s="164" t="str">
        <f>IF('Reported Performance Table'!E1599="","",
  IF('Reported Performance Table'!F1599="Yes",
   IF('Reported Performance Table'!G1599="Premium","Premium_LUNA_CCT","LUNA_CCT"),
   IF('Reported Performance Table'!C1599="Outdoor Luminaires",
    IF(OR('Reported Performance Table'!E1599="Fuel Pump Canopy Luminaires",'Reported Performance Table'!E1599="Sports Lighting"),
     IF('Reported Performance Table'!G1599="Premium","Premium_Sports_and_Fuel_Pump_CCT", "Sports_and_Fuel_Pump_CCT"),
     IF('Reported Performance Table'!G1599="Premium","Premium_Outdoor_CCT","Outdoor_CCT")),
    IF('Reported Performance Table'!G1599="Premium","Premium_CCT","Reported_CCT"))))</f>
        <v/>
      </c>
      <c r="K1599" t="str">
        <f>IF('Reported Performance Table'!E1599="","",IF(J1599="LUNA_CCT",VLOOKUP('Reported Performance Table'!E1599,'Master List'!$B$45:$E$143,4,FALSE),"Reported_BUG"))</f>
        <v/>
      </c>
      <c r="L1599" t="str">
        <f>IF('Reported Performance Table'!E1599="","",IF(AND('Reported Performance Table'!$F1599="Yes",OR('Reported Performance Table'!$E1599='Master List'!$B$45,'Reported Performance Table'!$E1599='Master List'!$B$46,'Reported Performance Table'!$E1599='Master List'!$B$47,'Reported Performance Table'!$E1599='Master List'!$B$49,'Reported Performance Table'!$E1599='Master List'!$B$51,'Reported Performance Table'!$E1599='Master List'!$B$115,'Reported Performance Table'!$E1599='Master List'!$B$118,'Reported Performance Table'!$E1599='Master List'!$B$142)),"LUNA_Dimming","Dimming_Capability_and_Range"))</f>
        <v/>
      </c>
      <c r="M1599" s="100" t="e">
        <f>'Reported Performance Table'!#REF!</f>
        <v>#REF!</v>
      </c>
      <c r="N1599" s="100" t="e">
        <f>'Reported Performance Table'!#REF!</f>
        <v>#REF!</v>
      </c>
      <c r="O1599" s="100" t="e">
        <f>'Reported Performance Table'!#REF!</f>
        <v>#REF!</v>
      </c>
      <c r="P1599" t="str">
        <f t="shared" si="49"/>
        <v>No</v>
      </c>
    </row>
    <row r="1600" spans="1:16" x14ac:dyDescent="0.25">
      <c r="A1600" s="54">
        <v>1607</v>
      </c>
      <c r="B1600" s="55"/>
      <c r="D1600" s="21" t="e">
        <f>VLOOKUP('Reported Performance Table'!D1600,'Master List'!$B$22:$C$41,2,FALSE)</f>
        <v>#N/A</v>
      </c>
      <c r="E1600" t="e">
        <f>VLOOKUP('Reported Performance Table'!E1600,'Master List'!$B$45:$C$143,2,FALSE)</f>
        <v>#N/A</v>
      </c>
      <c r="F1600" t="e">
        <f>VLOOKUP('Reported Performance Table'!D1600,'Master List'!$B$22:$D$42,3,FALSE)</f>
        <v>#N/A</v>
      </c>
      <c r="G1600" s="92" t="e">
        <f>VLOOKUP('Reported Performance Table'!C1600,'Master List'!$B$11:$D$19,3,FALSE)</f>
        <v>#N/A</v>
      </c>
      <c r="H1600" t="e">
        <f t="shared" si="48"/>
        <v>#N/A</v>
      </c>
      <c r="I1600" t="e">
        <f>IF(VLOOKUP('Reported Performance Table'!E1600,'Master List'!$B$45:$D$143,3,FALSE)="","No",VLOOKUP('Reported Performance Table'!E1600,'Master List'!$B$45:$D$143,3,FALSE))</f>
        <v>#N/A</v>
      </c>
      <c r="J1600" s="164" t="str">
        <f>IF('Reported Performance Table'!E1600="","",
  IF('Reported Performance Table'!F1600="Yes",
   IF('Reported Performance Table'!G1600="Premium","Premium_LUNA_CCT","LUNA_CCT"),
   IF('Reported Performance Table'!C1600="Outdoor Luminaires",
    IF(OR('Reported Performance Table'!E1600="Fuel Pump Canopy Luminaires",'Reported Performance Table'!E1600="Sports Lighting"),
     IF('Reported Performance Table'!G1600="Premium","Premium_Sports_and_Fuel_Pump_CCT", "Sports_and_Fuel_Pump_CCT"),
     IF('Reported Performance Table'!G1600="Premium","Premium_Outdoor_CCT","Outdoor_CCT")),
    IF('Reported Performance Table'!G1600="Premium","Premium_CCT","Reported_CCT"))))</f>
        <v/>
      </c>
      <c r="K1600" t="str">
        <f>IF('Reported Performance Table'!E1600="","",IF(J1600="LUNA_CCT",VLOOKUP('Reported Performance Table'!E1600,'Master List'!$B$45:$E$143,4,FALSE),"Reported_BUG"))</f>
        <v/>
      </c>
      <c r="L1600" t="str">
        <f>IF('Reported Performance Table'!E1600="","",IF(AND('Reported Performance Table'!$F1600="Yes",OR('Reported Performance Table'!$E1600='Master List'!$B$45,'Reported Performance Table'!$E1600='Master List'!$B$46,'Reported Performance Table'!$E1600='Master List'!$B$47,'Reported Performance Table'!$E1600='Master List'!$B$49,'Reported Performance Table'!$E1600='Master List'!$B$51,'Reported Performance Table'!$E1600='Master List'!$B$115,'Reported Performance Table'!$E1600='Master List'!$B$118,'Reported Performance Table'!$E1600='Master List'!$B$142)),"LUNA_Dimming","Dimming_Capability_and_Range"))</f>
        <v/>
      </c>
      <c r="M1600" s="100" t="e">
        <f>'Reported Performance Table'!#REF!</f>
        <v>#REF!</v>
      </c>
      <c r="N1600" s="100" t="e">
        <f>'Reported Performance Table'!#REF!</f>
        <v>#REF!</v>
      </c>
      <c r="O1600" s="100" t="e">
        <f>'Reported Performance Table'!#REF!</f>
        <v>#REF!</v>
      </c>
      <c r="P1600" t="str">
        <f t="shared" si="49"/>
        <v>No</v>
      </c>
    </row>
    <row r="1601" spans="1:16" x14ac:dyDescent="0.25">
      <c r="A1601" s="54">
        <v>1608</v>
      </c>
      <c r="B1601" s="55"/>
      <c r="D1601" s="21" t="e">
        <f>VLOOKUP('Reported Performance Table'!D1601,'Master List'!$B$22:$C$41,2,FALSE)</f>
        <v>#N/A</v>
      </c>
      <c r="E1601" t="e">
        <f>VLOOKUP('Reported Performance Table'!E1601,'Master List'!$B$45:$C$143,2,FALSE)</f>
        <v>#N/A</v>
      </c>
      <c r="F1601" t="e">
        <f>VLOOKUP('Reported Performance Table'!D1601,'Master List'!$B$22:$D$42,3,FALSE)</f>
        <v>#N/A</v>
      </c>
      <c r="G1601" s="92" t="e">
        <f>VLOOKUP('Reported Performance Table'!C1601,'Master List'!$B$11:$D$19,3,FALSE)</f>
        <v>#N/A</v>
      </c>
      <c r="H1601" t="e">
        <f t="shared" si="48"/>
        <v>#N/A</v>
      </c>
      <c r="I1601" t="e">
        <f>IF(VLOOKUP('Reported Performance Table'!E1601,'Master List'!$B$45:$D$143,3,FALSE)="","No",VLOOKUP('Reported Performance Table'!E1601,'Master List'!$B$45:$D$143,3,FALSE))</f>
        <v>#N/A</v>
      </c>
      <c r="J1601" s="164" t="str">
        <f>IF('Reported Performance Table'!E1601="","",
  IF('Reported Performance Table'!F1601="Yes",
   IF('Reported Performance Table'!G1601="Premium","Premium_LUNA_CCT","LUNA_CCT"),
   IF('Reported Performance Table'!C1601="Outdoor Luminaires",
    IF(OR('Reported Performance Table'!E1601="Fuel Pump Canopy Luminaires",'Reported Performance Table'!E1601="Sports Lighting"),
     IF('Reported Performance Table'!G1601="Premium","Premium_Sports_and_Fuel_Pump_CCT", "Sports_and_Fuel_Pump_CCT"),
     IF('Reported Performance Table'!G1601="Premium","Premium_Outdoor_CCT","Outdoor_CCT")),
    IF('Reported Performance Table'!G1601="Premium","Premium_CCT","Reported_CCT"))))</f>
        <v/>
      </c>
      <c r="K1601" t="str">
        <f>IF('Reported Performance Table'!E1601="","",IF(J1601="LUNA_CCT",VLOOKUP('Reported Performance Table'!E1601,'Master List'!$B$45:$E$143,4,FALSE),"Reported_BUG"))</f>
        <v/>
      </c>
      <c r="L1601" t="str">
        <f>IF('Reported Performance Table'!E1601="","",IF(AND('Reported Performance Table'!$F1601="Yes",OR('Reported Performance Table'!$E1601='Master List'!$B$45,'Reported Performance Table'!$E1601='Master List'!$B$46,'Reported Performance Table'!$E1601='Master List'!$B$47,'Reported Performance Table'!$E1601='Master List'!$B$49,'Reported Performance Table'!$E1601='Master List'!$B$51,'Reported Performance Table'!$E1601='Master List'!$B$115,'Reported Performance Table'!$E1601='Master List'!$B$118,'Reported Performance Table'!$E1601='Master List'!$B$142)),"LUNA_Dimming","Dimming_Capability_and_Range"))</f>
        <v/>
      </c>
      <c r="M1601" s="100" t="e">
        <f>'Reported Performance Table'!#REF!</f>
        <v>#REF!</v>
      </c>
      <c r="N1601" s="100" t="e">
        <f>'Reported Performance Table'!#REF!</f>
        <v>#REF!</v>
      </c>
      <c r="O1601" s="100" t="e">
        <f>'Reported Performance Table'!#REF!</f>
        <v>#REF!</v>
      </c>
      <c r="P1601" t="str">
        <f t="shared" si="49"/>
        <v>No</v>
      </c>
    </row>
    <row r="1602" spans="1:16" x14ac:dyDescent="0.25">
      <c r="A1602" s="54">
        <v>1609</v>
      </c>
      <c r="B1602" s="55"/>
      <c r="D1602" s="21" t="e">
        <f>VLOOKUP('Reported Performance Table'!D1602,'Master List'!$B$22:$C$41,2,FALSE)</f>
        <v>#N/A</v>
      </c>
      <c r="E1602" t="e">
        <f>VLOOKUP('Reported Performance Table'!E1602,'Master List'!$B$45:$C$143,2,FALSE)</f>
        <v>#N/A</v>
      </c>
      <c r="F1602" t="e">
        <f>VLOOKUP('Reported Performance Table'!D1602,'Master List'!$B$22:$D$42,3,FALSE)</f>
        <v>#N/A</v>
      </c>
      <c r="G1602" s="92" t="e">
        <f>VLOOKUP('Reported Performance Table'!C1602,'Master List'!$B$11:$D$19,3,FALSE)</f>
        <v>#N/A</v>
      </c>
      <c r="H1602" t="e">
        <f t="shared" si="48"/>
        <v>#N/A</v>
      </c>
      <c r="I1602" t="e">
        <f>IF(VLOOKUP('Reported Performance Table'!E1602,'Master List'!$B$45:$D$143,3,FALSE)="","No",VLOOKUP('Reported Performance Table'!E1602,'Master List'!$B$45:$D$143,3,FALSE))</f>
        <v>#N/A</v>
      </c>
      <c r="J1602" s="164" t="str">
        <f>IF('Reported Performance Table'!E1602="","",
  IF('Reported Performance Table'!F1602="Yes",
   IF('Reported Performance Table'!G1602="Premium","Premium_LUNA_CCT","LUNA_CCT"),
   IF('Reported Performance Table'!C1602="Outdoor Luminaires",
    IF(OR('Reported Performance Table'!E1602="Fuel Pump Canopy Luminaires",'Reported Performance Table'!E1602="Sports Lighting"),
     IF('Reported Performance Table'!G1602="Premium","Premium_Sports_and_Fuel_Pump_CCT", "Sports_and_Fuel_Pump_CCT"),
     IF('Reported Performance Table'!G1602="Premium","Premium_Outdoor_CCT","Outdoor_CCT")),
    IF('Reported Performance Table'!G1602="Premium","Premium_CCT","Reported_CCT"))))</f>
        <v/>
      </c>
      <c r="K1602" t="str">
        <f>IF('Reported Performance Table'!E1602="","",IF(J1602="LUNA_CCT",VLOOKUP('Reported Performance Table'!E1602,'Master List'!$B$45:$E$143,4,FALSE),"Reported_BUG"))</f>
        <v/>
      </c>
      <c r="L1602" t="str">
        <f>IF('Reported Performance Table'!E1602="","",IF(AND('Reported Performance Table'!$F1602="Yes",OR('Reported Performance Table'!$E1602='Master List'!$B$45,'Reported Performance Table'!$E1602='Master List'!$B$46,'Reported Performance Table'!$E1602='Master List'!$B$47,'Reported Performance Table'!$E1602='Master List'!$B$49,'Reported Performance Table'!$E1602='Master List'!$B$51,'Reported Performance Table'!$E1602='Master List'!$B$115,'Reported Performance Table'!$E1602='Master List'!$B$118,'Reported Performance Table'!$E1602='Master List'!$B$142)),"LUNA_Dimming","Dimming_Capability_and_Range"))</f>
        <v/>
      </c>
      <c r="M1602" s="100" t="e">
        <f>'Reported Performance Table'!#REF!</f>
        <v>#REF!</v>
      </c>
      <c r="N1602" s="100" t="e">
        <f>'Reported Performance Table'!#REF!</f>
        <v>#REF!</v>
      </c>
      <c r="O1602" s="100" t="e">
        <f>'Reported Performance Table'!#REF!</f>
        <v>#REF!</v>
      </c>
      <c r="P1602" t="str">
        <f t="shared" si="49"/>
        <v>No</v>
      </c>
    </row>
    <row r="1603" spans="1:16" x14ac:dyDescent="0.25">
      <c r="A1603" s="54">
        <v>1610</v>
      </c>
      <c r="B1603" s="55"/>
      <c r="D1603" s="21" t="e">
        <f>VLOOKUP('Reported Performance Table'!D1603,'Master List'!$B$22:$C$41,2,FALSE)</f>
        <v>#N/A</v>
      </c>
      <c r="E1603" t="e">
        <f>VLOOKUP('Reported Performance Table'!E1603,'Master List'!$B$45:$C$143,2,FALSE)</f>
        <v>#N/A</v>
      </c>
      <c r="F1603" t="e">
        <f>VLOOKUP('Reported Performance Table'!D1603,'Master List'!$B$22:$D$42,3,FALSE)</f>
        <v>#N/A</v>
      </c>
      <c r="G1603" s="92" t="e">
        <f>VLOOKUP('Reported Performance Table'!C1603,'Master List'!$B$11:$D$19,3,FALSE)</f>
        <v>#N/A</v>
      </c>
      <c r="H1603" t="e">
        <f t="shared" si="48"/>
        <v>#N/A</v>
      </c>
      <c r="I1603" t="e">
        <f>IF(VLOOKUP('Reported Performance Table'!E1603,'Master List'!$B$45:$D$143,3,FALSE)="","No",VLOOKUP('Reported Performance Table'!E1603,'Master List'!$B$45:$D$143,3,FALSE))</f>
        <v>#N/A</v>
      </c>
      <c r="J1603" s="164" t="str">
        <f>IF('Reported Performance Table'!E1603="","",
  IF('Reported Performance Table'!F1603="Yes",
   IF('Reported Performance Table'!G1603="Premium","Premium_LUNA_CCT","LUNA_CCT"),
   IF('Reported Performance Table'!C1603="Outdoor Luminaires",
    IF(OR('Reported Performance Table'!E1603="Fuel Pump Canopy Luminaires",'Reported Performance Table'!E1603="Sports Lighting"),
     IF('Reported Performance Table'!G1603="Premium","Premium_Sports_and_Fuel_Pump_CCT", "Sports_and_Fuel_Pump_CCT"),
     IF('Reported Performance Table'!G1603="Premium","Premium_Outdoor_CCT","Outdoor_CCT")),
    IF('Reported Performance Table'!G1603="Premium","Premium_CCT","Reported_CCT"))))</f>
        <v/>
      </c>
      <c r="K1603" t="str">
        <f>IF('Reported Performance Table'!E1603="","",IF(J1603="LUNA_CCT",VLOOKUP('Reported Performance Table'!E1603,'Master List'!$B$45:$E$143,4,FALSE),"Reported_BUG"))</f>
        <v/>
      </c>
      <c r="L1603" t="str">
        <f>IF('Reported Performance Table'!E1603="","",IF(AND('Reported Performance Table'!$F1603="Yes",OR('Reported Performance Table'!$E1603='Master List'!$B$45,'Reported Performance Table'!$E1603='Master List'!$B$46,'Reported Performance Table'!$E1603='Master List'!$B$47,'Reported Performance Table'!$E1603='Master List'!$B$49,'Reported Performance Table'!$E1603='Master List'!$B$51,'Reported Performance Table'!$E1603='Master List'!$B$115,'Reported Performance Table'!$E1603='Master List'!$B$118,'Reported Performance Table'!$E1603='Master List'!$B$142)),"LUNA_Dimming","Dimming_Capability_and_Range"))</f>
        <v/>
      </c>
      <c r="M1603" s="100" t="e">
        <f>'Reported Performance Table'!#REF!</f>
        <v>#REF!</v>
      </c>
      <c r="N1603" s="100" t="e">
        <f>'Reported Performance Table'!#REF!</f>
        <v>#REF!</v>
      </c>
      <c r="O1603" s="100" t="e">
        <f>'Reported Performance Table'!#REF!</f>
        <v>#REF!</v>
      </c>
      <c r="P1603" t="str">
        <f t="shared" si="49"/>
        <v>No</v>
      </c>
    </row>
    <row r="1604" spans="1:16" x14ac:dyDescent="0.25">
      <c r="A1604" s="54">
        <v>1611</v>
      </c>
      <c r="B1604" s="55"/>
      <c r="D1604" s="21" t="e">
        <f>VLOOKUP('Reported Performance Table'!D1604,'Master List'!$B$22:$C$41,2,FALSE)</f>
        <v>#N/A</v>
      </c>
      <c r="E1604" t="e">
        <f>VLOOKUP('Reported Performance Table'!E1604,'Master List'!$B$45:$C$143,2,FALSE)</f>
        <v>#N/A</v>
      </c>
      <c r="F1604" t="e">
        <f>VLOOKUP('Reported Performance Table'!D1604,'Master List'!$B$22:$D$42,3,FALSE)</f>
        <v>#N/A</v>
      </c>
      <c r="G1604" s="92" t="e">
        <f>VLOOKUP('Reported Performance Table'!C1604,'Master List'!$B$11:$D$19,3,FALSE)</f>
        <v>#N/A</v>
      </c>
      <c r="H1604" t="e">
        <f t="shared" si="48"/>
        <v>#N/A</v>
      </c>
      <c r="I1604" t="e">
        <f>IF(VLOOKUP('Reported Performance Table'!E1604,'Master List'!$B$45:$D$143,3,FALSE)="","No",VLOOKUP('Reported Performance Table'!E1604,'Master List'!$B$45:$D$143,3,FALSE))</f>
        <v>#N/A</v>
      </c>
      <c r="J1604" s="164" t="str">
        <f>IF('Reported Performance Table'!E1604="","",
  IF('Reported Performance Table'!F1604="Yes",
   IF('Reported Performance Table'!G1604="Premium","Premium_LUNA_CCT","LUNA_CCT"),
   IF('Reported Performance Table'!C1604="Outdoor Luminaires",
    IF(OR('Reported Performance Table'!E1604="Fuel Pump Canopy Luminaires",'Reported Performance Table'!E1604="Sports Lighting"),
     IF('Reported Performance Table'!G1604="Premium","Premium_Sports_and_Fuel_Pump_CCT", "Sports_and_Fuel_Pump_CCT"),
     IF('Reported Performance Table'!G1604="Premium","Premium_Outdoor_CCT","Outdoor_CCT")),
    IF('Reported Performance Table'!G1604="Premium","Premium_CCT","Reported_CCT"))))</f>
        <v/>
      </c>
      <c r="K1604" t="str">
        <f>IF('Reported Performance Table'!E1604="","",IF(J1604="LUNA_CCT",VLOOKUP('Reported Performance Table'!E1604,'Master List'!$B$45:$E$143,4,FALSE),"Reported_BUG"))</f>
        <v/>
      </c>
      <c r="L1604" t="str">
        <f>IF('Reported Performance Table'!E1604="","",IF(AND('Reported Performance Table'!$F1604="Yes",OR('Reported Performance Table'!$E1604='Master List'!$B$45,'Reported Performance Table'!$E1604='Master List'!$B$46,'Reported Performance Table'!$E1604='Master List'!$B$47,'Reported Performance Table'!$E1604='Master List'!$B$49,'Reported Performance Table'!$E1604='Master List'!$B$51,'Reported Performance Table'!$E1604='Master List'!$B$115,'Reported Performance Table'!$E1604='Master List'!$B$118,'Reported Performance Table'!$E1604='Master List'!$B$142)),"LUNA_Dimming","Dimming_Capability_and_Range"))</f>
        <v/>
      </c>
      <c r="M1604" s="100" t="e">
        <f>'Reported Performance Table'!#REF!</f>
        <v>#REF!</v>
      </c>
      <c r="N1604" s="100" t="e">
        <f>'Reported Performance Table'!#REF!</f>
        <v>#REF!</v>
      </c>
      <c r="O1604" s="100" t="e">
        <f>'Reported Performance Table'!#REF!</f>
        <v>#REF!</v>
      </c>
      <c r="P1604" t="str">
        <f t="shared" si="49"/>
        <v>No</v>
      </c>
    </row>
    <row r="1605" spans="1:16" x14ac:dyDescent="0.25">
      <c r="A1605" s="54">
        <v>1612</v>
      </c>
      <c r="B1605" s="55"/>
      <c r="D1605" s="21" t="e">
        <f>VLOOKUP('Reported Performance Table'!D1605,'Master List'!$B$22:$C$41,2,FALSE)</f>
        <v>#N/A</v>
      </c>
      <c r="E1605" t="e">
        <f>VLOOKUP('Reported Performance Table'!E1605,'Master List'!$B$45:$C$143,2,FALSE)</f>
        <v>#N/A</v>
      </c>
      <c r="F1605" t="e">
        <f>VLOOKUP('Reported Performance Table'!D1605,'Master List'!$B$22:$D$42,3,FALSE)</f>
        <v>#N/A</v>
      </c>
      <c r="G1605" s="92" t="e">
        <f>VLOOKUP('Reported Performance Table'!C1605,'Master List'!$B$11:$D$19,3,FALSE)</f>
        <v>#N/A</v>
      </c>
      <c r="H1605" t="e">
        <f t="shared" si="48"/>
        <v>#N/A</v>
      </c>
      <c r="I1605" t="e">
        <f>IF(VLOOKUP('Reported Performance Table'!E1605,'Master List'!$B$45:$D$143,3,FALSE)="","No",VLOOKUP('Reported Performance Table'!E1605,'Master List'!$B$45:$D$143,3,FALSE))</f>
        <v>#N/A</v>
      </c>
      <c r="J1605" s="164" t="str">
        <f>IF('Reported Performance Table'!E1605="","",
  IF('Reported Performance Table'!F1605="Yes",
   IF('Reported Performance Table'!G1605="Premium","Premium_LUNA_CCT","LUNA_CCT"),
   IF('Reported Performance Table'!C1605="Outdoor Luminaires",
    IF(OR('Reported Performance Table'!E1605="Fuel Pump Canopy Luminaires",'Reported Performance Table'!E1605="Sports Lighting"),
     IF('Reported Performance Table'!G1605="Premium","Premium_Sports_and_Fuel_Pump_CCT", "Sports_and_Fuel_Pump_CCT"),
     IF('Reported Performance Table'!G1605="Premium","Premium_Outdoor_CCT","Outdoor_CCT")),
    IF('Reported Performance Table'!G1605="Premium","Premium_CCT","Reported_CCT"))))</f>
        <v/>
      </c>
      <c r="K1605" t="str">
        <f>IF('Reported Performance Table'!E1605="","",IF(J1605="LUNA_CCT",VLOOKUP('Reported Performance Table'!E1605,'Master List'!$B$45:$E$143,4,FALSE),"Reported_BUG"))</f>
        <v/>
      </c>
      <c r="L1605" t="str">
        <f>IF('Reported Performance Table'!E1605="","",IF(AND('Reported Performance Table'!$F1605="Yes",OR('Reported Performance Table'!$E1605='Master List'!$B$45,'Reported Performance Table'!$E1605='Master List'!$B$46,'Reported Performance Table'!$E1605='Master List'!$B$47,'Reported Performance Table'!$E1605='Master List'!$B$49,'Reported Performance Table'!$E1605='Master List'!$B$51,'Reported Performance Table'!$E1605='Master List'!$B$115,'Reported Performance Table'!$E1605='Master List'!$B$118,'Reported Performance Table'!$E1605='Master List'!$B$142)),"LUNA_Dimming","Dimming_Capability_and_Range"))</f>
        <v/>
      </c>
      <c r="M1605" s="100" t="e">
        <f>'Reported Performance Table'!#REF!</f>
        <v>#REF!</v>
      </c>
      <c r="N1605" s="100" t="e">
        <f>'Reported Performance Table'!#REF!</f>
        <v>#REF!</v>
      </c>
      <c r="O1605" s="100" t="e">
        <f>'Reported Performance Table'!#REF!</f>
        <v>#REF!</v>
      </c>
      <c r="P1605" t="str">
        <f t="shared" si="49"/>
        <v>No</v>
      </c>
    </row>
    <row r="1606" spans="1:16" x14ac:dyDescent="0.25">
      <c r="A1606" s="54">
        <v>1613</v>
      </c>
      <c r="B1606" s="55"/>
      <c r="D1606" s="21" t="e">
        <f>VLOOKUP('Reported Performance Table'!D1606,'Master List'!$B$22:$C$41,2,FALSE)</f>
        <v>#N/A</v>
      </c>
      <c r="E1606" t="e">
        <f>VLOOKUP('Reported Performance Table'!E1606,'Master List'!$B$45:$C$143,2,FALSE)</f>
        <v>#N/A</v>
      </c>
      <c r="F1606" t="e">
        <f>VLOOKUP('Reported Performance Table'!D1606,'Master List'!$B$22:$D$42,3,FALSE)</f>
        <v>#N/A</v>
      </c>
      <c r="G1606" s="92" t="e">
        <f>VLOOKUP('Reported Performance Table'!C1606,'Master List'!$B$11:$D$19,3,FALSE)</f>
        <v>#N/A</v>
      </c>
      <c r="H1606" t="e">
        <f t="shared" si="48"/>
        <v>#N/A</v>
      </c>
      <c r="I1606" t="e">
        <f>IF(VLOOKUP('Reported Performance Table'!E1606,'Master List'!$B$45:$D$143,3,FALSE)="","No",VLOOKUP('Reported Performance Table'!E1606,'Master List'!$B$45:$D$143,3,FALSE))</f>
        <v>#N/A</v>
      </c>
      <c r="J1606" s="164" t="str">
        <f>IF('Reported Performance Table'!E1606="","",
  IF('Reported Performance Table'!F1606="Yes",
   IF('Reported Performance Table'!G1606="Premium","Premium_LUNA_CCT","LUNA_CCT"),
   IF('Reported Performance Table'!C1606="Outdoor Luminaires",
    IF(OR('Reported Performance Table'!E1606="Fuel Pump Canopy Luminaires",'Reported Performance Table'!E1606="Sports Lighting"),
     IF('Reported Performance Table'!G1606="Premium","Premium_Sports_and_Fuel_Pump_CCT", "Sports_and_Fuel_Pump_CCT"),
     IF('Reported Performance Table'!G1606="Premium","Premium_Outdoor_CCT","Outdoor_CCT")),
    IF('Reported Performance Table'!G1606="Premium","Premium_CCT","Reported_CCT"))))</f>
        <v/>
      </c>
      <c r="K1606" t="str">
        <f>IF('Reported Performance Table'!E1606="","",IF(J1606="LUNA_CCT",VLOOKUP('Reported Performance Table'!E1606,'Master List'!$B$45:$E$143,4,FALSE),"Reported_BUG"))</f>
        <v/>
      </c>
      <c r="L1606" t="str">
        <f>IF('Reported Performance Table'!E1606="","",IF(AND('Reported Performance Table'!$F1606="Yes",OR('Reported Performance Table'!$E1606='Master List'!$B$45,'Reported Performance Table'!$E1606='Master List'!$B$46,'Reported Performance Table'!$E1606='Master List'!$B$47,'Reported Performance Table'!$E1606='Master List'!$B$49,'Reported Performance Table'!$E1606='Master List'!$B$51,'Reported Performance Table'!$E1606='Master List'!$B$115,'Reported Performance Table'!$E1606='Master List'!$B$118,'Reported Performance Table'!$E1606='Master List'!$B$142)),"LUNA_Dimming","Dimming_Capability_and_Range"))</f>
        <v/>
      </c>
      <c r="M1606" s="100" t="e">
        <f>'Reported Performance Table'!#REF!</f>
        <v>#REF!</v>
      </c>
      <c r="N1606" s="100" t="e">
        <f>'Reported Performance Table'!#REF!</f>
        <v>#REF!</v>
      </c>
      <c r="O1606" s="100" t="e">
        <f>'Reported Performance Table'!#REF!</f>
        <v>#REF!</v>
      </c>
      <c r="P1606" t="str">
        <f t="shared" si="49"/>
        <v>No</v>
      </c>
    </row>
    <row r="1607" spans="1:16" x14ac:dyDescent="0.25">
      <c r="A1607" s="54">
        <v>1614</v>
      </c>
      <c r="B1607" s="55"/>
      <c r="D1607" s="21" t="e">
        <f>VLOOKUP('Reported Performance Table'!D1607,'Master List'!$B$22:$C$41,2,FALSE)</f>
        <v>#N/A</v>
      </c>
      <c r="E1607" t="e">
        <f>VLOOKUP('Reported Performance Table'!E1607,'Master List'!$B$45:$C$143,2,FALSE)</f>
        <v>#N/A</v>
      </c>
      <c r="F1607" t="e">
        <f>VLOOKUP('Reported Performance Table'!D1607,'Master List'!$B$22:$D$42,3,FALSE)</f>
        <v>#N/A</v>
      </c>
      <c r="G1607" s="92" t="e">
        <f>VLOOKUP('Reported Performance Table'!C1607,'Master List'!$B$11:$D$19,3,FALSE)</f>
        <v>#N/A</v>
      </c>
      <c r="H1607" t="e">
        <f t="shared" si="48"/>
        <v>#N/A</v>
      </c>
      <c r="I1607" t="e">
        <f>IF(VLOOKUP('Reported Performance Table'!E1607,'Master List'!$B$45:$D$143,3,FALSE)="","No",VLOOKUP('Reported Performance Table'!E1607,'Master List'!$B$45:$D$143,3,FALSE))</f>
        <v>#N/A</v>
      </c>
      <c r="J1607" s="164" t="str">
        <f>IF('Reported Performance Table'!E1607="","",
  IF('Reported Performance Table'!F1607="Yes",
   IF('Reported Performance Table'!G1607="Premium","Premium_LUNA_CCT","LUNA_CCT"),
   IF('Reported Performance Table'!C1607="Outdoor Luminaires",
    IF(OR('Reported Performance Table'!E1607="Fuel Pump Canopy Luminaires",'Reported Performance Table'!E1607="Sports Lighting"),
     IF('Reported Performance Table'!G1607="Premium","Premium_Sports_and_Fuel_Pump_CCT", "Sports_and_Fuel_Pump_CCT"),
     IF('Reported Performance Table'!G1607="Premium","Premium_Outdoor_CCT","Outdoor_CCT")),
    IF('Reported Performance Table'!G1607="Premium","Premium_CCT","Reported_CCT"))))</f>
        <v/>
      </c>
      <c r="K1607" t="str">
        <f>IF('Reported Performance Table'!E1607="","",IF(J1607="LUNA_CCT",VLOOKUP('Reported Performance Table'!E1607,'Master List'!$B$45:$E$143,4,FALSE),"Reported_BUG"))</f>
        <v/>
      </c>
      <c r="L1607" t="str">
        <f>IF('Reported Performance Table'!E1607="","",IF(AND('Reported Performance Table'!$F1607="Yes",OR('Reported Performance Table'!$E1607='Master List'!$B$45,'Reported Performance Table'!$E1607='Master List'!$B$46,'Reported Performance Table'!$E1607='Master List'!$B$47,'Reported Performance Table'!$E1607='Master List'!$B$49,'Reported Performance Table'!$E1607='Master List'!$B$51,'Reported Performance Table'!$E1607='Master List'!$B$115,'Reported Performance Table'!$E1607='Master List'!$B$118,'Reported Performance Table'!$E1607='Master List'!$B$142)),"LUNA_Dimming","Dimming_Capability_and_Range"))</f>
        <v/>
      </c>
      <c r="M1607" s="100" t="e">
        <f>'Reported Performance Table'!#REF!</f>
        <v>#REF!</v>
      </c>
      <c r="N1607" s="100" t="e">
        <f>'Reported Performance Table'!#REF!</f>
        <v>#REF!</v>
      </c>
      <c r="O1607" s="100" t="e">
        <f>'Reported Performance Table'!#REF!</f>
        <v>#REF!</v>
      </c>
      <c r="P1607" t="str">
        <f t="shared" si="49"/>
        <v>No</v>
      </c>
    </row>
    <row r="1608" spans="1:16" x14ac:dyDescent="0.25">
      <c r="A1608" s="54">
        <v>1615</v>
      </c>
      <c r="B1608" s="55"/>
      <c r="D1608" s="21" t="e">
        <f>VLOOKUP('Reported Performance Table'!D1608,'Master List'!$B$22:$C$41,2,FALSE)</f>
        <v>#N/A</v>
      </c>
      <c r="E1608" t="e">
        <f>VLOOKUP('Reported Performance Table'!E1608,'Master List'!$B$45:$C$143,2,FALSE)</f>
        <v>#N/A</v>
      </c>
      <c r="F1608" t="e">
        <f>VLOOKUP('Reported Performance Table'!D1608,'Master List'!$B$22:$D$42,3,FALSE)</f>
        <v>#N/A</v>
      </c>
      <c r="G1608" s="92" t="e">
        <f>VLOOKUP('Reported Performance Table'!C1608,'Master List'!$B$11:$D$19,3,FALSE)</f>
        <v>#N/A</v>
      </c>
      <c r="H1608" t="e">
        <f t="shared" si="48"/>
        <v>#N/A</v>
      </c>
      <c r="I1608" t="e">
        <f>IF(VLOOKUP('Reported Performance Table'!E1608,'Master List'!$B$45:$D$143,3,FALSE)="","No",VLOOKUP('Reported Performance Table'!E1608,'Master List'!$B$45:$D$143,3,FALSE))</f>
        <v>#N/A</v>
      </c>
      <c r="J1608" s="164" t="str">
        <f>IF('Reported Performance Table'!E1608="","",
  IF('Reported Performance Table'!F1608="Yes",
   IF('Reported Performance Table'!G1608="Premium","Premium_LUNA_CCT","LUNA_CCT"),
   IF('Reported Performance Table'!C1608="Outdoor Luminaires",
    IF(OR('Reported Performance Table'!E1608="Fuel Pump Canopy Luminaires",'Reported Performance Table'!E1608="Sports Lighting"),
     IF('Reported Performance Table'!G1608="Premium","Premium_Sports_and_Fuel_Pump_CCT", "Sports_and_Fuel_Pump_CCT"),
     IF('Reported Performance Table'!G1608="Premium","Premium_Outdoor_CCT","Outdoor_CCT")),
    IF('Reported Performance Table'!G1608="Premium","Premium_CCT","Reported_CCT"))))</f>
        <v/>
      </c>
      <c r="K1608" t="str">
        <f>IF('Reported Performance Table'!E1608="","",IF(J1608="LUNA_CCT",VLOOKUP('Reported Performance Table'!E1608,'Master List'!$B$45:$E$143,4,FALSE),"Reported_BUG"))</f>
        <v/>
      </c>
      <c r="L1608" t="str">
        <f>IF('Reported Performance Table'!E1608="","",IF(AND('Reported Performance Table'!$F1608="Yes",OR('Reported Performance Table'!$E1608='Master List'!$B$45,'Reported Performance Table'!$E1608='Master List'!$B$46,'Reported Performance Table'!$E1608='Master List'!$B$47,'Reported Performance Table'!$E1608='Master List'!$B$49,'Reported Performance Table'!$E1608='Master List'!$B$51,'Reported Performance Table'!$E1608='Master List'!$B$115,'Reported Performance Table'!$E1608='Master List'!$B$118,'Reported Performance Table'!$E1608='Master List'!$B$142)),"LUNA_Dimming","Dimming_Capability_and_Range"))</f>
        <v/>
      </c>
      <c r="M1608" s="100" t="e">
        <f>'Reported Performance Table'!#REF!</f>
        <v>#REF!</v>
      </c>
      <c r="N1608" s="100" t="e">
        <f>'Reported Performance Table'!#REF!</f>
        <v>#REF!</v>
      </c>
      <c r="O1608" s="100" t="e">
        <f>'Reported Performance Table'!#REF!</f>
        <v>#REF!</v>
      </c>
      <c r="P1608" t="str">
        <f t="shared" si="49"/>
        <v>No</v>
      </c>
    </row>
    <row r="1609" spans="1:16" x14ac:dyDescent="0.25">
      <c r="A1609" s="54">
        <v>1616</v>
      </c>
      <c r="B1609" s="55"/>
      <c r="D1609" s="21" t="e">
        <f>VLOOKUP('Reported Performance Table'!D1609,'Master List'!$B$22:$C$41,2,FALSE)</f>
        <v>#N/A</v>
      </c>
      <c r="E1609" t="e">
        <f>VLOOKUP('Reported Performance Table'!E1609,'Master List'!$B$45:$C$143,2,FALSE)</f>
        <v>#N/A</v>
      </c>
      <c r="F1609" t="e">
        <f>VLOOKUP('Reported Performance Table'!D1609,'Master List'!$B$22:$D$42,3,FALSE)</f>
        <v>#N/A</v>
      </c>
      <c r="G1609" s="92" t="e">
        <f>VLOOKUP('Reported Performance Table'!C1609,'Master List'!$B$11:$D$19,3,FALSE)</f>
        <v>#N/A</v>
      </c>
      <c r="H1609" t="e">
        <f t="shared" si="48"/>
        <v>#N/A</v>
      </c>
      <c r="I1609" t="e">
        <f>IF(VLOOKUP('Reported Performance Table'!E1609,'Master List'!$B$45:$D$143,3,FALSE)="","No",VLOOKUP('Reported Performance Table'!E1609,'Master List'!$B$45:$D$143,3,FALSE))</f>
        <v>#N/A</v>
      </c>
      <c r="J1609" s="164" t="str">
        <f>IF('Reported Performance Table'!E1609="","",
  IF('Reported Performance Table'!F1609="Yes",
   IF('Reported Performance Table'!G1609="Premium","Premium_LUNA_CCT","LUNA_CCT"),
   IF('Reported Performance Table'!C1609="Outdoor Luminaires",
    IF(OR('Reported Performance Table'!E1609="Fuel Pump Canopy Luminaires",'Reported Performance Table'!E1609="Sports Lighting"),
     IF('Reported Performance Table'!G1609="Premium","Premium_Sports_and_Fuel_Pump_CCT", "Sports_and_Fuel_Pump_CCT"),
     IF('Reported Performance Table'!G1609="Premium","Premium_Outdoor_CCT","Outdoor_CCT")),
    IF('Reported Performance Table'!G1609="Premium","Premium_CCT","Reported_CCT"))))</f>
        <v/>
      </c>
      <c r="K1609" t="str">
        <f>IF('Reported Performance Table'!E1609="","",IF(J1609="LUNA_CCT",VLOOKUP('Reported Performance Table'!E1609,'Master List'!$B$45:$E$143,4,FALSE),"Reported_BUG"))</f>
        <v/>
      </c>
      <c r="L1609" t="str">
        <f>IF('Reported Performance Table'!E1609="","",IF(AND('Reported Performance Table'!$F1609="Yes",OR('Reported Performance Table'!$E1609='Master List'!$B$45,'Reported Performance Table'!$E1609='Master List'!$B$46,'Reported Performance Table'!$E1609='Master List'!$B$47,'Reported Performance Table'!$E1609='Master List'!$B$49,'Reported Performance Table'!$E1609='Master List'!$B$51,'Reported Performance Table'!$E1609='Master List'!$B$115,'Reported Performance Table'!$E1609='Master List'!$B$118,'Reported Performance Table'!$E1609='Master List'!$B$142)),"LUNA_Dimming","Dimming_Capability_and_Range"))</f>
        <v/>
      </c>
      <c r="M1609" s="100" t="e">
        <f>'Reported Performance Table'!#REF!</f>
        <v>#REF!</v>
      </c>
      <c r="N1609" s="100" t="e">
        <f>'Reported Performance Table'!#REF!</f>
        <v>#REF!</v>
      </c>
      <c r="O1609" s="100" t="e">
        <f>'Reported Performance Table'!#REF!</f>
        <v>#REF!</v>
      </c>
      <c r="P1609" t="str">
        <f t="shared" si="49"/>
        <v>No</v>
      </c>
    </row>
    <row r="1610" spans="1:16" x14ac:dyDescent="0.25">
      <c r="A1610" s="54">
        <v>1617</v>
      </c>
      <c r="B1610" s="55"/>
      <c r="D1610" s="21" t="e">
        <f>VLOOKUP('Reported Performance Table'!D1610,'Master List'!$B$22:$C$41,2,FALSE)</f>
        <v>#N/A</v>
      </c>
      <c r="E1610" t="e">
        <f>VLOOKUP('Reported Performance Table'!E1610,'Master List'!$B$45:$C$143,2,FALSE)</f>
        <v>#N/A</v>
      </c>
      <c r="F1610" t="e">
        <f>VLOOKUP('Reported Performance Table'!D1610,'Master List'!$B$22:$D$42,3,FALSE)</f>
        <v>#N/A</v>
      </c>
      <c r="G1610" s="92" t="e">
        <f>VLOOKUP('Reported Performance Table'!C1610,'Master List'!$B$11:$D$19,3,FALSE)</f>
        <v>#N/A</v>
      </c>
      <c r="H1610" t="e">
        <f t="shared" si="48"/>
        <v>#N/A</v>
      </c>
      <c r="I1610" t="e">
        <f>IF(VLOOKUP('Reported Performance Table'!E1610,'Master List'!$B$45:$D$143,3,FALSE)="","No",VLOOKUP('Reported Performance Table'!E1610,'Master List'!$B$45:$D$143,3,FALSE))</f>
        <v>#N/A</v>
      </c>
      <c r="J1610" s="164" t="str">
        <f>IF('Reported Performance Table'!E1610="","",
  IF('Reported Performance Table'!F1610="Yes",
   IF('Reported Performance Table'!G1610="Premium","Premium_LUNA_CCT","LUNA_CCT"),
   IF('Reported Performance Table'!C1610="Outdoor Luminaires",
    IF(OR('Reported Performance Table'!E1610="Fuel Pump Canopy Luminaires",'Reported Performance Table'!E1610="Sports Lighting"),
     IF('Reported Performance Table'!G1610="Premium","Premium_Sports_and_Fuel_Pump_CCT", "Sports_and_Fuel_Pump_CCT"),
     IF('Reported Performance Table'!G1610="Premium","Premium_Outdoor_CCT","Outdoor_CCT")),
    IF('Reported Performance Table'!G1610="Premium","Premium_CCT","Reported_CCT"))))</f>
        <v/>
      </c>
      <c r="K1610" t="str">
        <f>IF('Reported Performance Table'!E1610="","",IF(J1610="LUNA_CCT",VLOOKUP('Reported Performance Table'!E1610,'Master List'!$B$45:$E$143,4,FALSE),"Reported_BUG"))</f>
        <v/>
      </c>
      <c r="L1610" t="str">
        <f>IF('Reported Performance Table'!E1610="","",IF(AND('Reported Performance Table'!$F1610="Yes",OR('Reported Performance Table'!$E1610='Master List'!$B$45,'Reported Performance Table'!$E1610='Master List'!$B$46,'Reported Performance Table'!$E1610='Master List'!$B$47,'Reported Performance Table'!$E1610='Master List'!$B$49,'Reported Performance Table'!$E1610='Master List'!$B$51,'Reported Performance Table'!$E1610='Master List'!$B$115,'Reported Performance Table'!$E1610='Master List'!$B$118,'Reported Performance Table'!$E1610='Master List'!$B$142)),"LUNA_Dimming","Dimming_Capability_and_Range"))</f>
        <v/>
      </c>
      <c r="M1610" s="100" t="e">
        <f>'Reported Performance Table'!#REF!</f>
        <v>#REF!</v>
      </c>
      <c r="N1610" s="100" t="e">
        <f>'Reported Performance Table'!#REF!</f>
        <v>#REF!</v>
      </c>
      <c r="O1610" s="100" t="e">
        <f>'Reported Performance Table'!#REF!</f>
        <v>#REF!</v>
      </c>
      <c r="P1610" t="str">
        <f t="shared" si="49"/>
        <v>No</v>
      </c>
    </row>
    <row r="1611" spans="1:16" x14ac:dyDescent="0.25">
      <c r="A1611" s="54">
        <v>1618</v>
      </c>
      <c r="B1611" s="55"/>
      <c r="D1611" s="21" t="e">
        <f>VLOOKUP('Reported Performance Table'!D1611,'Master List'!$B$22:$C$41,2,FALSE)</f>
        <v>#N/A</v>
      </c>
      <c r="E1611" t="e">
        <f>VLOOKUP('Reported Performance Table'!E1611,'Master List'!$B$45:$C$143,2,FALSE)</f>
        <v>#N/A</v>
      </c>
      <c r="F1611" t="e">
        <f>VLOOKUP('Reported Performance Table'!D1611,'Master List'!$B$22:$D$42,3,FALSE)</f>
        <v>#N/A</v>
      </c>
      <c r="G1611" s="92" t="e">
        <f>VLOOKUP('Reported Performance Table'!C1611,'Master List'!$B$11:$D$19,3,FALSE)</f>
        <v>#N/A</v>
      </c>
      <c r="H1611" t="e">
        <f t="shared" ref="H1611:H1674" si="50">CONCATENATE(F1611,G1611)</f>
        <v>#N/A</v>
      </c>
      <c r="I1611" t="e">
        <f>IF(VLOOKUP('Reported Performance Table'!E1611,'Master List'!$B$45:$D$143,3,FALSE)="","No",VLOOKUP('Reported Performance Table'!E1611,'Master List'!$B$45:$D$143,3,FALSE))</f>
        <v>#N/A</v>
      </c>
      <c r="J1611" s="164" t="str">
        <f>IF('Reported Performance Table'!E1611="","",
  IF('Reported Performance Table'!F1611="Yes",
   IF('Reported Performance Table'!G1611="Premium","Premium_LUNA_CCT","LUNA_CCT"),
   IF('Reported Performance Table'!C1611="Outdoor Luminaires",
    IF(OR('Reported Performance Table'!E1611="Fuel Pump Canopy Luminaires",'Reported Performance Table'!E1611="Sports Lighting"),
     IF('Reported Performance Table'!G1611="Premium","Premium_Sports_and_Fuel_Pump_CCT", "Sports_and_Fuel_Pump_CCT"),
     IF('Reported Performance Table'!G1611="Premium","Premium_Outdoor_CCT","Outdoor_CCT")),
    IF('Reported Performance Table'!G1611="Premium","Premium_CCT","Reported_CCT"))))</f>
        <v/>
      </c>
      <c r="K1611" t="str">
        <f>IF('Reported Performance Table'!E1611="","",IF(J1611="LUNA_CCT",VLOOKUP('Reported Performance Table'!E1611,'Master List'!$B$45:$E$143,4,FALSE),"Reported_BUG"))</f>
        <v/>
      </c>
      <c r="L1611" t="str">
        <f>IF('Reported Performance Table'!E1611="","",IF(AND('Reported Performance Table'!$F1611="Yes",OR('Reported Performance Table'!$E1611='Master List'!$B$45,'Reported Performance Table'!$E1611='Master List'!$B$46,'Reported Performance Table'!$E1611='Master List'!$B$47,'Reported Performance Table'!$E1611='Master List'!$B$49,'Reported Performance Table'!$E1611='Master List'!$B$51,'Reported Performance Table'!$E1611='Master List'!$B$115,'Reported Performance Table'!$E1611='Master List'!$B$118,'Reported Performance Table'!$E1611='Master List'!$B$142)),"LUNA_Dimming","Dimming_Capability_and_Range"))</f>
        <v/>
      </c>
      <c r="M1611" s="100" t="e">
        <f>'Reported Performance Table'!#REF!</f>
        <v>#REF!</v>
      </c>
      <c r="N1611" s="100" t="e">
        <f>'Reported Performance Table'!#REF!</f>
        <v>#REF!</v>
      </c>
      <c r="O1611" s="100" t="e">
        <f>'Reported Performance Table'!#REF!</f>
        <v>#REF!</v>
      </c>
      <c r="P1611" t="str">
        <f t="shared" si="49"/>
        <v>No</v>
      </c>
    </row>
    <row r="1612" spans="1:16" x14ac:dyDescent="0.25">
      <c r="A1612" s="54">
        <v>1619</v>
      </c>
      <c r="B1612" s="55"/>
      <c r="D1612" s="21" t="e">
        <f>VLOOKUP('Reported Performance Table'!D1612,'Master List'!$B$22:$C$41,2,FALSE)</f>
        <v>#N/A</v>
      </c>
      <c r="E1612" t="e">
        <f>VLOOKUP('Reported Performance Table'!E1612,'Master List'!$B$45:$C$143,2,FALSE)</f>
        <v>#N/A</v>
      </c>
      <c r="F1612" t="e">
        <f>VLOOKUP('Reported Performance Table'!D1612,'Master List'!$B$22:$D$42,3,FALSE)</f>
        <v>#N/A</v>
      </c>
      <c r="G1612" s="92" t="e">
        <f>VLOOKUP('Reported Performance Table'!C1612,'Master List'!$B$11:$D$19,3,FALSE)</f>
        <v>#N/A</v>
      </c>
      <c r="H1612" t="e">
        <f t="shared" si="50"/>
        <v>#N/A</v>
      </c>
      <c r="I1612" t="e">
        <f>IF(VLOOKUP('Reported Performance Table'!E1612,'Master List'!$B$45:$D$143,3,FALSE)="","No",VLOOKUP('Reported Performance Table'!E1612,'Master List'!$B$45:$D$143,3,FALSE))</f>
        <v>#N/A</v>
      </c>
      <c r="J1612" s="164" t="str">
        <f>IF('Reported Performance Table'!E1612="","",
  IF('Reported Performance Table'!F1612="Yes",
   IF('Reported Performance Table'!G1612="Premium","Premium_LUNA_CCT","LUNA_CCT"),
   IF('Reported Performance Table'!C1612="Outdoor Luminaires",
    IF(OR('Reported Performance Table'!E1612="Fuel Pump Canopy Luminaires",'Reported Performance Table'!E1612="Sports Lighting"),
     IF('Reported Performance Table'!G1612="Premium","Premium_Sports_and_Fuel_Pump_CCT", "Sports_and_Fuel_Pump_CCT"),
     IF('Reported Performance Table'!G1612="Premium","Premium_Outdoor_CCT","Outdoor_CCT")),
    IF('Reported Performance Table'!G1612="Premium","Premium_CCT","Reported_CCT"))))</f>
        <v/>
      </c>
      <c r="K1612" t="str">
        <f>IF('Reported Performance Table'!E1612="","",IF(J1612="LUNA_CCT",VLOOKUP('Reported Performance Table'!E1612,'Master List'!$B$45:$E$143,4,FALSE),"Reported_BUG"))</f>
        <v/>
      </c>
      <c r="L1612" t="str">
        <f>IF('Reported Performance Table'!E1612="","",IF(AND('Reported Performance Table'!$F1612="Yes",OR('Reported Performance Table'!$E1612='Master List'!$B$45,'Reported Performance Table'!$E1612='Master List'!$B$46,'Reported Performance Table'!$E1612='Master List'!$B$47,'Reported Performance Table'!$E1612='Master List'!$B$49,'Reported Performance Table'!$E1612='Master List'!$B$51,'Reported Performance Table'!$E1612='Master List'!$B$115,'Reported Performance Table'!$E1612='Master List'!$B$118,'Reported Performance Table'!$E1612='Master List'!$B$142)),"LUNA_Dimming","Dimming_Capability_and_Range"))</f>
        <v/>
      </c>
      <c r="M1612" s="100" t="e">
        <f>'Reported Performance Table'!#REF!</f>
        <v>#REF!</v>
      </c>
      <c r="N1612" s="100" t="e">
        <f>'Reported Performance Table'!#REF!</f>
        <v>#REF!</v>
      </c>
      <c r="O1612" s="100" t="e">
        <f>'Reported Performance Table'!#REF!</f>
        <v>#REF!</v>
      </c>
      <c r="P1612" t="str">
        <f t="shared" ref="P1612:P1675" si="51">IF(COUNTIF(M1612:O1612,"Yes")=3,"Yes","No")</f>
        <v>No</v>
      </c>
    </row>
    <row r="1613" spans="1:16" x14ac:dyDescent="0.25">
      <c r="A1613" s="54">
        <v>1620</v>
      </c>
      <c r="B1613" s="55"/>
      <c r="D1613" s="21" t="e">
        <f>VLOOKUP('Reported Performance Table'!D1613,'Master List'!$B$22:$C$41,2,FALSE)</f>
        <v>#N/A</v>
      </c>
      <c r="E1613" t="e">
        <f>VLOOKUP('Reported Performance Table'!E1613,'Master List'!$B$45:$C$143,2,FALSE)</f>
        <v>#N/A</v>
      </c>
      <c r="F1613" t="e">
        <f>VLOOKUP('Reported Performance Table'!D1613,'Master List'!$B$22:$D$42,3,FALSE)</f>
        <v>#N/A</v>
      </c>
      <c r="G1613" s="92" t="e">
        <f>VLOOKUP('Reported Performance Table'!C1613,'Master List'!$B$11:$D$19,3,FALSE)</f>
        <v>#N/A</v>
      </c>
      <c r="H1613" t="e">
        <f t="shared" si="50"/>
        <v>#N/A</v>
      </c>
      <c r="I1613" t="e">
        <f>IF(VLOOKUP('Reported Performance Table'!E1613,'Master List'!$B$45:$D$143,3,FALSE)="","No",VLOOKUP('Reported Performance Table'!E1613,'Master List'!$B$45:$D$143,3,FALSE))</f>
        <v>#N/A</v>
      </c>
      <c r="J1613" s="164" t="str">
        <f>IF('Reported Performance Table'!E1613="","",
  IF('Reported Performance Table'!F1613="Yes",
   IF('Reported Performance Table'!G1613="Premium","Premium_LUNA_CCT","LUNA_CCT"),
   IF('Reported Performance Table'!C1613="Outdoor Luminaires",
    IF(OR('Reported Performance Table'!E1613="Fuel Pump Canopy Luminaires",'Reported Performance Table'!E1613="Sports Lighting"),
     IF('Reported Performance Table'!G1613="Premium","Premium_Sports_and_Fuel_Pump_CCT", "Sports_and_Fuel_Pump_CCT"),
     IF('Reported Performance Table'!G1613="Premium","Premium_Outdoor_CCT","Outdoor_CCT")),
    IF('Reported Performance Table'!G1613="Premium","Premium_CCT","Reported_CCT"))))</f>
        <v/>
      </c>
      <c r="K1613" t="str">
        <f>IF('Reported Performance Table'!E1613="","",IF(J1613="LUNA_CCT",VLOOKUP('Reported Performance Table'!E1613,'Master List'!$B$45:$E$143,4,FALSE),"Reported_BUG"))</f>
        <v/>
      </c>
      <c r="L1613" t="str">
        <f>IF('Reported Performance Table'!E1613="","",IF(AND('Reported Performance Table'!$F1613="Yes",OR('Reported Performance Table'!$E1613='Master List'!$B$45,'Reported Performance Table'!$E1613='Master List'!$B$46,'Reported Performance Table'!$E1613='Master List'!$B$47,'Reported Performance Table'!$E1613='Master List'!$B$49,'Reported Performance Table'!$E1613='Master List'!$B$51,'Reported Performance Table'!$E1613='Master List'!$B$115,'Reported Performance Table'!$E1613='Master List'!$B$118,'Reported Performance Table'!$E1613='Master List'!$B$142)),"LUNA_Dimming","Dimming_Capability_and_Range"))</f>
        <v/>
      </c>
      <c r="M1613" s="100" t="e">
        <f>'Reported Performance Table'!#REF!</f>
        <v>#REF!</v>
      </c>
      <c r="N1613" s="100" t="e">
        <f>'Reported Performance Table'!#REF!</f>
        <v>#REF!</v>
      </c>
      <c r="O1613" s="100" t="e">
        <f>'Reported Performance Table'!#REF!</f>
        <v>#REF!</v>
      </c>
      <c r="P1613" t="str">
        <f t="shared" si="51"/>
        <v>No</v>
      </c>
    </row>
    <row r="1614" spans="1:16" x14ac:dyDescent="0.25">
      <c r="A1614" s="54">
        <v>1621</v>
      </c>
      <c r="B1614" s="55"/>
      <c r="D1614" s="21" t="e">
        <f>VLOOKUP('Reported Performance Table'!D1614,'Master List'!$B$22:$C$41,2,FALSE)</f>
        <v>#N/A</v>
      </c>
      <c r="E1614" t="e">
        <f>VLOOKUP('Reported Performance Table'!E1614,'Master List'!$B$45:$C$143,2,FALSE)</f>
        <v>#N/A</v>
      </c>
      <c r="F1614" t="e">
        <f>VLOOKUP('Reported Performance Table'!D1614,'Master List'!$B$22:$D$42,3,FALSE)</f>
        <v>#N/A</v>
      </c>
      <c r="G1614" s="92" t="e">
        <f>VLOOKUP('Reported Performance Table'!C1614,'Master List'!$B$11:$D$19,3,FALSE)</f>
        <v>#N/A</v>
      </c>
      <c r="H1614" t="e">
        <f t="shared" si="50"/>
        <v>#N/A</v>
      </c>
      <c r="I1614" t="e">
        <f>IF(VLOOKUP('Reported Performance Table'!E1614,'Master List'!$B$45:$D$143,3,FALSE)="","No",VLOOKUP('Reported Performance Table'!E1614,'Master List'!$B$45:$D$143,3,FALSE))</f>
        <v>#N/A</v>
      </c>
      <c r="J1614" s="164" t="str">
        <f>IF('Reported Performance Table'!E1614="","",
  IF('Reported Performance Table'!F1614="Yes",
   IF('Reported Performance Table'!G1614="Premium","Premium_LUNA_CCT","LUNA_CCT"),
   IF('Reported Performance Table'!C1614="Outdoor Luminaires",
    IF(OR('Reported Performance Table'!E1614="Fuel Pump Canopy Luminaires",'Reported Performance Table'!E1614="Sports Lighting"),
     IF('Reported Performance Table'!G1614="Premium","Premium_Sports_and_Fuel_Pump_CCT", "Sports_and_Fuel_Pump_CCT"),
     IF('Reported Performance Table'!G1614="Premium","Premium_Outdoor_CCT","Outdoor_CCT")),
    IF('Reported Performance Table'!G1614="Premium","Premium_CCT","Reported_CCT"))))</f>
        <v/>
      </c>
      <c r="K1614" t="str">
        <f>IF('Reported Performance Table'!E1614="","",IF(J1614="LUNA_CCT",VLOOKUP('Reported Performance Table'!E1614,'Master List'!$B$45:$E$143,4,FALSE),"Reported_BUG"))</f>
        <v/>
      </c>
      <c r="L1614" t="str">
        <f>IF('Reported Performance Table'!E1614="","",IF(AND('Reported Performance Table'!$F1614="Yes",OR('Reported Performance Table'!$E1614='Master List'!$B$45,'Reported Performance Table'!$E1614='Master List'!$B$46,'Reported Performance Table'!$E1614='Master List'!$B$47,'Reported Performance Table'!$E1614='Master List'!$B$49,'Reported Performance Table'!$E1614='Master List'!$B$51,'Reported Performance Table'!$E1614='Master List'!$B$115,'Reported Performance Table'!$E1614='Master List'!$B$118,'Reported Performance Table'!$E1614='Master List'!$B$142)),"LUNA_Dimming","Dimming_Capability_and_Range"))</f>
        <v/>
      </c>
      <c r="M1614" s="100" t="e">
        <f>'Reported Performance Table'!#REF!</f>
        <v>#REF!</v>
      </c>
      <c r="N1614" s="100" t="e">
        <f>'Reported Performance Table'!#REF!</f>
        <v>#REF!</v>
      </c>
      <c r="O1614" s="100" t="e">
        <f>'Reported Performance Table'!#REF!</f>
        <v>#REF!</v>
      </c>
      <c r="P1614" t="str">
        <f t="shared" si="51"/>
        <v>No</v>
      </c>
    </row>
    <row r="1615" spans="1:16" x14ac:dyDescent="0.25">
      <c r="A1615" s="54">
        <v>1622</v>
      </c>
      <c r="B1615" s="55"/>
      <c r="D1615" s="21" t="e">
        <f>VLOOKUP('Reported Performance Table'!D1615,'Master List'!$B$22:$C$41,2,FALSE)</f>
        <v>#N/A</v>
      </c>
      <c r="E1615" t="e">
        <f>VLOOKUP('Reported Performance Table'!E1615,'Master List'!$B$45:$C$143,2,FALSE)</f>
        <v>#N/A</v>
      </c>
      <c r="F1615" t="e">
        <f>VLOOKUP('Reported Performance Table'!D1615,'Master List'!$B$22:$D$42,3,FALSE)</f>
        <v>#N/A</v>
      </c>
      <c r="G1615" s="92" t="e">
        <f>VLOOKUP('Reported Performance Table'!C1615,'Master List'!$B$11:$D$19,3,FALSE)</f>
        <v>#N/A</v>
      </c>
      <c r="H1615" t="e">
        <f t="shared" si="50"/>
        <v>#N/A</v>
      </c>
      <c r="I1615" t="e">
        <f>IF(VLOOKUP('Reported Performance Table'!E1615,'Master List'!$B$45:$D$143,3,FALSE)="","No",VLOOKUP('Reported Performance Table'!E1615,'Master List'!$B$45:$D$143,3,FALSE))</f>
        <v>#N/A</v>
      </c>
      <c r="J1615" s="164" t="str">
        <f>IF('Reported Performance Table'!E1615="","",
  IF('Reported Performance Table'!F1615="Yes",
   IF('Reported Performance Table'!G1615="Premium","Premium_LUNA_CCT","LUNA_CCT"),
   IF('Reported Performance Table'!C1615="Outdoor Luminaires",
    IF(OR('Reported Performance Table'!E1615="Fuel Pump Canopy Luminaires",'Reported Performance Table'!E1615="Sports Lighting"),
     IF('Reported Performance Table'!G1615="Premium","Premium_Sports_and_Fuel_Pump_CCT", "Sports_and_Fuel_Pump_CCT"),
     IF('Reported Performance Table'!G1615="Premium","Premium_Outdoor_CCT","Outdoor_CCT")),
    IF('Reported Performance Table'!G1615="Premium","Premium_CCT","Reported_CCT"))))</f>
        <v/>
      </c>
      <c r="K1615" t="str">
        <f>IF('Reported Performance Table'!E1615="","",IF(J1615="LUNA_CCT",VLOOKUP('Reported Performance Table'!E1615,'Master List'!$B$45:$E$143,4,FALSE),"Reported_BUG"))</f>
        <v/>
      </c>
      <c r="L1615" t="str">
        <f>IF('Reported Performance Table'!E1615="","",IF(AND('Reported Performance Table'!$F1615="Yes",OR('Reported Performance Table'!$E1615='Master List'!$B$45,'Reported Performance Table'!$E1615='Master List'!$B$46,'Reported Performance Table'!$E1615='Master List'!$B$47,'Reported Performance Table'!$E1615='Master List'!$B$49,'Reported Performance Table'!$E1615='Master List'!$B$51,'Reported Performance Table'!$E1615='Master List'!$B$115,'Reported Performance Table'!$E1615='Master List'!$B$118,'Reported Performance Table'!$E1615='Master List'!$B$142)),"LUNA_Dimming","Dimming_Capability_and_Range"))</f>
        <v/>
      </c>
      <c r="M1615" s="100" t="e">
        <f>'Reported Performance Table'!#REF!</f>
        <v>#REF!</v>
      </c>
      <c r="N1615" s="100" t="e">
        <f>'Reported Performance Table'!#REF!</f>
        <v>#REF!</v>
      </c>
      <c r="O1615" s="100" t="e">
        <f>'Reported Performance Table'!#REF!</f>
        <v>#REF!</v>
      </c>
      <c r="P1615" t="str">
        <f t="shared" si="51"/>
        <v>No</v>
      </c>
    </row>
    <row r="1616" spans="1:16" x14ac:dyDescent="0.25">
      <c r="A1616" s="54">
        <v>1623</v>
      </c>
      <c r="B1616" s="55"/>
      <c r="D1616" s="21" t="e">
        <f>VLOOKUP('Reported Performance Table'!D1616,'Master List'!$B$22:$C$41,2,FALSE)</f>
        <v>#N/A</v>
      </c>
      <c r="E1616" t="e">
        <f>VLOOKUP('Reported Performance Table'!E1616,'Master List'!$B$45:$C$143,2,FALSE)</f>
        <v>#N/A</v>
      </c>
      <c r="F1616" t="e">
        <f>VLOOKUP('Reported Performance Table'!D1616,'Master List'!$B$22:$D$42,3,FALSE)</f>
        <v>#N/A</v>
      </c>
      <c r="G1616" s="92" t="e">
        <f>VLOOKUP('Reported Performance Table'!C1616,'Master List'!$B$11:$D$19,3,FALSE)</f>
        <v>#N/A</v>
      </c>
      <c r="H1616" t="e">
        <f t="shared" si="50"/>
        <v>#N/A</v>
      </c>
      <c r="I1616" t="e">
        <f>IF(VLOOKUP('Reported Performance Table'!E1616,'Master List'!$B$45:$D$143,3,FALSE)="","No",VLOOKUP('Reported Performance Table'!E1616,'Master List'!$B$45:$D$143,3,FALSE))</f>
        <v>#N/A</v>
      </c>
      <c r="J1616" s="164" t="str">
        <f>IF('Reported Performance Table'!E1616="","",
  IF('Reported Performance Table'!F1616="Yes",
   IF('Reported Performance Table'!G1616="Premium","Premium_LUNA_CCT","LUNA_CCT"),
   IF('Reported Performance Table'!C1616="Outdoor Luminaires",
    IF(OR('Reported Performance Table'!E1616="Fuel Pump Canopy Luminaires",'Reported Performance Table'!E1616="Sports Lighting"),
     IF('Reported Performance Table'!G1616="Premium","Premium_Sports_and_Fuel_Pump_CCT", "Sports_and_Fuel_Pump_CCT"),
     IF('Reported Performance Table'!G1616="Premium","Premium_Outdoor_CCT","Outdoor_CCT")),
    IF('Reported Performance Table'!G1616="Premium","Premium_CCT","Reported_CCT"))))</f>
        <v/>
      </c>
      <c r="K1616" t="str">
        <f>IF('Reported Performance Table'!E1616="","",IF(J1616="LUNA_CCT",VLOOKUP('Reported Performance Table'!E1616,'Master List'!$B$45:$E$143,4,FALSE),"Reported_BUG"))</f>
        <v/>
      </c>
      <c r="L1616" t="str">
        <f>IF('Reported Performance Table'!E1616="","",IF(AND('Reported Performance Table'!$F1616="Yes",OR('Reported Performance Table'!$E1616='Master List'!$B$45,'Reported Performance Table'!$E1616='Master List'!$B$46,'Reported Performance Table'!$E1616='Master List'!$B$47,'Reported Performance Table'!$E1616='Master List'!$B$49,'Reported Performance Table'!$E1616='Master List'!$B$51,'Reported Performance Table'!$E1616='Master List'!$B$115,'Reported Performance Table'!$E1616='Master List'!$B$118,'Reported Performance Table'!$E1616='Master List'!$B$142)),"LUNA_Dimming","Dimming_Capability_and_Range"))</f>
        <v/>
      </c>
      <c r="M1616" s="100" t="e">
        <f>'Reported Performance Table'!#REF!</f>
        <v>#REF!</v>
      </c>
      <c r="N1616" s="100" t="e">
        <f>'Reported Performance Table'!#REF!</f>
        <v>#REF!</v>
      </c>
      <c r="O1616" s="100" t="e">
        <f>'Reported Performance Table'!#REF!</f>
        <v>#REF!</v>
      </c>
      <c r="P1616" t="str">
        <f t="shared" si="51"/>
        <v>No</v>
      </c>
    </row>
    <row r="1617" spans="1:16" x14ac:dyDescent="0.25">
      <c r="A1617" s="54">
        <v>1624</v>
      </c>
      <c r="B1617" s="55"/>
      <c r="D1617" s="21" t="e">
        <f>VLOOKUP('Reported Performance Table'!D1617,'Master List'!$B$22:$C$41,2,FALSE)</f>
        <v>#N/A</v>
      </c>
      <c r="E1617" t="e">
        <f>VLOOKUP('Reported Performance Table'!E1617,'Master List'!$B$45:$C$143,2,FALSE)</f>
        <v>#N/A</v>
      </c>
      <c r="F1617" t="e">
        <f>VLOOKUP('Reported Performance Table'!D1617,'Master List'!$B$22:$D$42,3,FALSE)</f>
        <v>#N/A</v>
      </c>
      <c r="G1617" s="92" t="e">
        <f>VLOOKUP('Reported Performance Table'!C1617,'Master List'!$B$11:$D$19,3,FALSE)</f>
        <v>#N/A</v>
      </c>
      <c r="H1617" t="e">
        <f t="shared" si="50"/>
        <v>#N/A</v>
      </c>
      <c r="I1617" t="e">
        <f>IF(VLOOKUP('Reported Performance Table'!E1617,'Master List'!$B$45:$D$143,3,FALSE)="","No",VLOOKUP('Reported Performance Table'!E1617,'Master List'!$B$45:$D$143,3,FALSE))</f>
        <v>#N/A</v>
      </c>
      <c r="J1617" s="164" t="str">
        <f>IF('Reported Performance Table'!E1617="","",
  IF('Reported Performance Table'!F1617="Yes",
   IF('Reported Performance Table'!G1617="Premium","Premium_LUNA_CCT","LUNA_CCT"),
   IF('Reported Performance Table'!C1617="Outdoor Luminaires",
    IF(OR('Reported Performance Table'!E1617="Fuel Pump Canopy Luminaires",'Reported Performance Table'!E1617="Sports Lighting"),
     IF('Reported Performance Table'!G1617="Premium","Premium_Sports_and_Fuel_Pump_CCT", "Sports_and_Fuel_Pump_CCT"),
     IF('Reported Performance Table'!G1617="Premium","Premium_Outdoor_CCT","Outdoor_CCT")),
    IF('Reported Performance Table'!G1617="Premium","Premium_CCT","Reported_CCT"))))</f>
        <v/>
      </c>
      <c r="K1617" t="str">
        <f>IF('Reported Performance Table'!E1617="","",IF(J1617="LUNA_CCT",VLOOKUP('Reported Performance Table'!E1617,'Master List'!$B$45:$E$143,4,FALSE),"Reported_BUG"))</f>
        <v/>
      </c>
      <c r="L1617" t="str">
        <f>IF('Reported Performance Table'!E1617="","",IF(AND('Reported Performance Table'!$F1617="Yes",OR('Reported Performance Table'!$E1617='Master List'!$B$45,'Reported Performance Table'!$E1617='Master List'!$B$46,'Reported Performance Table'!$E1617='Master List'!$B$47,'Reported Performance Table'!$E1617='Master List'!$B$49,'Reported Performance Table'!$E1617='Master List'!$B$51,'Reported Performance Table'!$E1617='Master List'!$B$115,'Reported Performance Table'!$E1617='Master List'!$B$118,'Reported Performance Table'!$E1617='Master List'!$B$142)),"LUNA_Dimming","Dimming_Capability_and_Range"))</f>
        <v/>
      </c>
      <c r="M1617" s="100" t="e">
        <f>'Reported Performance Table'!#REF!</f>
        <v>#REF!</v>
      </c>
      <c r="N1617" s="100" t="e">
        <f>'Reported Performance Table'!#REF!</f>
        <v>#REF!</v>
      </c>
      <c r="O1617" s="100" t="e">
        <f>'Reported Performance Table'!#REF!</f>
        <v>#REF!</v>
      </c>
      <c r="P1617" t="str">
        <f t="shared" si="51"/>
        <v>No</v>
      </c>
    </row>
    <row r="1618" spans="1:16" x14ac:dyDescent="0.25">
      <c r="A1618" s="54">
        <v>1625</v>
      </c>
      <c r="B1618" s="55"/>
      <c r="D1618" s="21" t="e">
        <f>VLOOKUP('Reported Performance Table'!D1618,'Master List'!$B$22:$C$41,2,FALSE)</f>
        <v>#N/A</v>
      </c>
      <c r="E1618" t="e">
        <f>VLOOKUP('Reported Performance Table'!E1618,'Master List'!$B$45:$C$143,2,FALSE)</f>
        <v>#N/A</v>
      </c>
      <c r="F1618" t="e">
        <f>VLOOKUP('Reported Performance Table'!D1618,'Master List'!$B$22:$D$42,3,FALSE)</f>
        <v>#N/A</v>
      </c>
      <c r="G1618" s="92" t="e">
        <f>VLOOKUP('Reported Performance Table'!C1618,'Master List'!$B$11:$D$19,3,FALSE)</f>
        <v>#N/A</v>
      </c>
      <c r="H1618" t="e">
        <f t="shared" si="50"/>
        <v>#N/A</v>
      </c>
      <c r="I1618" t="e">
        <f>IF(VLOOKUP('Reported Performance Table'!E1618,'Master List'!$B$45:$D$143,3,FALSE)="","No",VLOOKUP('Reported Performance Table'!E1618,'Master List'!$B$45:$D$143,3,FALSE))</f>
        <v>#N/A</v>
      </c>
      <c r="J1618" s="164" t="str">
        <f>IF('Reported Performance Table'!E1618="","",
  IF('Reported Performance Table'!F1618="Yes",
   IF('Reported Performance Table'!G1618="Premium","Premium_LUNA_CCT","LUNA_CCT"),
   IF('Reported Performance Table'!C1618="Outdoor Luminaires",
    IF(OR('Reported Performance Table'!E1618="Fuel Pump Canopy Luminaires",'Reported Performance Table'!E1618="Sports Lighting"),
     IF('Reported Performance Table'!G1618="Premium","Premium_Sports_and_Fuel_Pump_CCT", "Sports_and_Fuel_Pump_CCT"),
     IF('Reported Performance Table'!G1618="Premium","Premium_Outdoor_CCT","Outdoor_CCT")),
    IF('Reported Performance Table'!G1618="Premium","Premium_CCT","Reported_CCT"))))</f>
        <v/>
      </c>
      <c r="K1618" t="str">
        <f>IF('Reported Performance Table'!E1618="","",IF(J1618="LUNA_CCT",VLOOKUP('Reported Performance Table'!E1618,'Master List'!$B$45:$E$143,4,FALSE),"Reported_BUG"))</f>
        <v/>
      </c>
      <c r="L1618" t="str">
        <f>IF('Reported Performance Table'!E1618="","",IF(AND('Reported Performance Table'!$F1618="Yes",OR('Reported Performance Table'!$E1618='Master List'!$B$45,'Reported Performance Table'!$E1618='Master List'!$B$46,'Reported Performance Table'!$E1618='Master List'!$B$47,'Reported Performance Table'!$E1618='Master List'!$B$49,'Reported Performance Table'!$E1618='Master List'!$B$51,'Reported Performance Table'!$E1618='Master List'!$B$115,'Reported Performance Table'!$E1618='Master List'!$B$118,'Reported Performance Table'!$E1618='Master List'!$B$142)),"LUNA_Dimming","Dimming_Capability_and_Range"))</f>
        <v/>
      </c>
      <c r="M1618" s="100" t="e">
        <f>'Reported Performance Table'!#REF!</f>
        <v>#REF!</v>
      </c>
      <c r="N1618" s="100" t="e">
        <f>'Reported Performance Table'!#REF!</f>
        <v>#REF!</v>
      </c>
      <c r="O1618" s="100" t="e">
        <f>'Reported Performance Table'!#REF!</f>
        <v>#REF!</v>
      </c>
      <c r="P1618" t="str">
        <f t="shared" si="51"/>
        <v>No</v>
      </c>
    </row>
    <row r="1619" spans="1:16" x14ac:dyDescent="0.25">
      <c r="A1619" s="54">
        <v>1626</v>
      </c>
      <c r="B1619" s="55"/>
      <c r="D1619" s="21" t="e">
        <f>VLOOKUP('Reported Performance Table'!D1619,'Master List'!$B$22:$C$41,2,FALSE)</f>
        <v>#N/A</v>
      </c>
      <c r="E1619" t="e">
        <f>VLOOKUP('Reported Performance Table'!E1619,'Master List'!$B$45:$C$143,2,FALSE)</f>
        <v>#N/A</v>
      </c>
      <c r="F1619" t="e">
        <f>VLOOKUP('Reported Performance Table'!D1619,'Master List'!$B$22:$D$42,3,FALSE)</f>
        <v>#N/A</v>
      </c>
      <c r="G1619" s="92" t="e">
        <f>VLOOKUP('Reported Performance Table'!C1619,'Master List'!$B$11:$D$19,3,FALSE)</f>
        <v>#N/A</v>
      </c>
      <c r="H1619" t="e">
        <f t="shared" si="50"/>
        <v>#N/A</v>
      </c>
      <c r="I1619" t="e">
        <f>IF(VLOOKUP('Reported Performance Table'!E1619,'Master List'!$B$45:$D$143,3,FALSE)="","No",VLOOKUP('Reported Performance Table'!E1619,'Master List'!$B$45:$D$143,3,FALSE))</f>
        <v>#N/A</v>
      </c>
      <c r="J1619" s="164" t="str">
        <f>IF('Reported Performance Table'!E1619="","",
  IF('Reported Performance Table'!F1619="Yes",
   IF('Reported Performance Table'!G1619="Premium","Premium_LUNA_CCT","LUNA_CCT"),
   IF('Reported Performance Table'!C1619="Outdoor Luminaires",
    IF(OR('Reported Performance Table'!E1619="Fuel Pump Canopy Luminaires",'Reported Performance Table'!E1619="Sports Lighting"),
     IF('Reported Performance Table'!G1619="Premium","Premium_Sports_and_Fuel_Pump_CCT", "Sports_and_Fuel_Pump_CCT"),
     IF('Reported Performance Table'!G1619="Premium","Premium_Outdoor_CCT","Outdoor_CCT")),
    IF('Reported Performance Table'!G1619="Premium","Premium_CCT","Reported_CCT"))))</f>
        <v/>
      </c>
      <c r="K1619" t="str">
        <f>IF('Reported Performance Table'!E1619="","",IF(J1619="LUNA_CCT",VLOOKUP('Reported Performance Table'!E1619,'Master List'!$B$45:$E$143,4,FALSE),"Reported_BUG"))</f>
        <v/>
      </c>
      <c r="L1619" t="str">
        <f>IF('Reported Performance Table'!E1619="","",IF(AND('Reported Performance Table'!$F1619="Yes",OR('Reported Performance Table'!$E1619='Master List'!$B$45,'Reported Performance Table'!$E1619='Master List'!$B$46,'Reported Performance Table'!$E1619='Master List'!$B$47,'Reported Performance Table'!$E1619='Master List'!$B$49,'Reported Performance Table'!$E1619='Master List'!$B$51,'Reported Performance Table'!$E1619='Master List'!$B$115,'Reported Performance Table'!$E1619='Master List'!$B$118,'Reported Performance Table'!$E1619='Master List'!$B$142)),"LUNA_Dimming","Dimming_Capability_and_Range"))</f>
        <v/>
      </c>
      <c r="M1619" s="100" t="e">
        <f>'Reported Performance Table'!#REF!</f>
        <v>#REF!</v>
      </c>
      <c r="N1619" s="100" t="e">
        <f>'Reported Performance Table'!#REF!</f>
        <v>#REF!</v>
      </c>
      <c r="O1619" s="100" t="e">
        <f>'Reported Performance Table'!#REF!</f>
        <v>#REF!</v>
      </c>
      <c r="P1619" t="str">
        <f t="shared" si="51"/>
        <v>No</v>
      </c>
    </row>
    <row r="1620" spans="1:16" x14ac:dyDescent="0.25">
      <c r="A1620" s="54">
        <v>1627</v>
      </c>
      <c r="B1620" s="55"/>
      <c r="D1620" s="21" t="e">
        <f>VLOOKUP('Reported Performance Table'!D1620,'Master List'!$B$22:$C$41,2,FALSE)</f>
        <v>#N/A</v>
      </c>
      <c r="E1620" t="e">
        <f>VLOOKUP('Reported Performance Table'!E1620,'Master List'!$B$45:$C$143,2,FALSE)</f>
        <v>#N/A</v>
      </c>
      <c r="F1620" t="e">
        <f>VLOOKUP('Reported Performance Table'!D1620,'Master List'!$B$22:$D$42,3,FALSE)</f>
        <v>#N/A</v>
      </c>
      <c r="G1620" s="92" t="e">
        <f>VLOOKUP('Reported Performance Table'!C1620,'Master List'!$B$11:$D$19,3,FALSE)</f>
        <v>#N/A</v>
      </c>
      <c r="H1620" t="e">
        <f t="shared" si="50"/>
        <v>#N/A</v>
      </c>
      <c r="I1620" t="e">
        <f>IF(VLOOKUP('Reported Performance Table'!E1620,'Master List'!$B$45:$D$143,3,FALSE)="","No",VLOOKUP('Reported Performance Table'!E1620,'Master List'!$B$45:$D$143,3,FALSE))</f>
        <v>#N/A</v>
      </c>
      <c r="J1620" s="164" t="str">
        <f>IF('Reported Performance Table'!E1620="","",
  IF('Reported Performance Table'!F1620="Yes",
   IF('Reported Performance Table'!G1620="Premium","Premium_LUNA_CCT","LUNA_CCT"),
   IF('Reported Performance Table'!C1620="Outdoor Luminaires",
    IF(OR('Reported Performance Table'!E1620="Fuel Pump Canopy Luminaires",'Reported Performance Table'!E1620="Sports Lighting"),
     IF('Reported Performance Table'!G1620="Premium","Premium_Sports_and_Fuel_Pump_CCT", "Sports_and_Fuel_Pump_CCT"),
     IF('Reported Performance Table'!G1620="Premium","Premium_Outdoor_CCT","Outdoor_CCT")),
    IF('Reported Performance Table'!G1620="Premium","Premium_CCT","Reported_CCT"))))</f>
        <v/>
      </c>
      <c r="K1620" t="str">
        <f>IF('Reported Performance Table'!E1620="","",IF(J1620="LUNA_CCT",VLOOKUP('Reported Performance Table'!E1620,'Master List'!$B$45:$E$143,4,FALSE),"Reported_BUG"))</f>
        <v/>
      </c>
      <c r="L1620" t="str">
        <f>IF('Reported Performance Table'!E1620="","",IF(AND('Reported Performance Table'!$F1620="Yes",OR('Reported Performance Table'!$E1620='Master List'!$B$45,'Reported Performance Table'!$E1620='Master List'!$B$46,'Reported Performance Table'!$E1620='Master List'!$B$47,'Reported Performance Table'!$E1620='Master List'!$B$49,'Reported Performance Table'!$E1620='Master List'!$B$51,'Reported Performance Table'!$E1620='Master List'!$B$115,'Reported Performance Table'!$E1620='Master List'!$B$118,'Reported Performance Table'!$E1620='Master List'!$B$142)),"LUNA_Dimming","Dimming_Capability_and_Range"))</f>
        <v/>
      </c>
      <c r="M1620" s="100" t="e">
        <f>'Reported Performance Table'!#REF!</f>
        <v>#REF!</v>
      </c>
      <c r="N1620" s="100" t="e">
        <f>'Reported Performance Table'!#REF!</f>
        <v>#REF!</v>
      </c>
      <c r="O1620" s="100" t="e">
        <f>'Reported Performance Table'!#REF!</f>
        <v>#REF!</v>
      </c>
      <c r="P1620" t="str">
        <f t="shared" si="51"/>
        <v>No</v>
      </c>
    </row>
    <row r="1621" spans="1:16" x14ac:dyDescent="0.25">
      <c r="A1621" s="54">
        <v>1628</v>
      </c>
      <c r="B1621" s="55"/>
      <c r="D1621" s="21" t="e">
        <f>VLOOKUP('Reported Performance Table'!D1621,'Master List'!$B$22:$C$41,2,FALSE)</f>
        <v>#N/A</v>
      </c>
      <c r="E1621" t="e">
        <f>VLOOKUP('Reported Performance Table'!E1621,'Master List'!$B$45:$C$143,2,FALSE)</f>
        <v>#N/A</v>
      </c>
      <c r="F1621" t="e">
        <f>VLOOKUP('Reported Performance Table'!D1621,'Master List'!$B$22:$D$42,3,FALSE)</f>
        <v>#N/A</v>
      </c>
      <c r="G1621" s="92" t="e">
        <f>VLOOKUP('Reported Performance Table'!C1621,'Master List'!$B$11:$D$19,3,FALSE)</f>
        <v>#N/A</v>
      </c>
      <c r="H1621" t="e">
        <f t="shared" si="50"/>
        <v>#N/A</v>
      </c>
      <c r="I1621" t="e">
        <f>IF(VLOOKUP('Reported Performance Table'!E1621,'Master List'!$B$45:$D$143,3,FALSE)="","No",VLOOKUP('Reported Performance Table'!E1621,'Master List'!$B$45:$D$143,3,FALSE))</f>
        <v>#N/A</v>
      </c>
      <c r="J1621" s="164" t="str">
        <f>IF('Reported Performance Table'!E1621="","",
  IF('Reported Performance Table'!F1621="Yes",
   IF('Reported Performance Table'!G1621="Premium","Premium_LUNA_CCT","LUNA_CCT"),
   IF('Reported Performance Table'!C1621="Outdoor Luminaires",
    IF(OR('Reported Performance Table'!E1621="Fuel Pump Canopy Luminaires",'Reported Performance Table'!E1621="Sports Lighting"),
     IF('Reported Performance Table'!G1621="Premium","Premium_Sports_and_Fuel_Pump_CCT", "Sports_and_Fuel_Pump_CCT"),
     IF('Reported Performance Table'!G1621="Premium","Premium_Outdoor_CCT","Outdoor_CCT")),
    IF('Reported Performance Table'!G1621="Premium","Premium_CCT","Reported_CCT"))))</f>
        <v/>
      </c>
      <c r="K1621" t="str">
        <f>IF('Reported Performance Table'!E1621="","",IF(J1621="LUNA_CCT",VLOOKUP('Reported Performance Table'!E1621,'Master List'!$B$45:$E$143,4,FALSE),"Reported_BUG"))</f>
        <v/>
      </c>
      <c r="L1621" t="str">
        <f>IF('Reported Performance Table'!E1621="","",IF(AND('Reported Performance Table'!$F1621="Yes",OR('Reported Performance Table'!$E1621='Master List'!$B$45,'Reported Performance Table'!$E1621='Master List'!$B$46,'Reported Performance Table'!$E1621='Master List'!$B$47,'Reported Performance Table'!$E1621='Master List'!$B$49,'Reported Performance Table'!$E1621='Master List'!$B$51,'Reported Performance Table'!$E1621='Master List'!$B$115,'Reported Performance Table'!$E1621='Master List'!$B$118,'Reported Performance Table'!$E1621='Master List'!$B$142)),"LUNA_Dimming","Dimming_Capability_and_Range"))</f>
        <v/>
      </c>
      <c r="M1621" s="100" t="e">
        <f>'Reported Performance Table'!#REF!</f>
        <v>#REF!</v>
      </c>
      <c r="N1621" s="100" t="e">
        <f>'Reported Performance Table'!#REF!</f>
        <v>#REF!</v>
      </c>
      <c r="O1621" s="100" t="e">
        <f>'Reported Performance Table'!#REF!</f>
        <v>#REF!</v>
      </c>
      <c r="P1621" t="str">
        <f t="shared" si="51"/>
        <v>No</v>
      </c>
    </row>
    <row r="1622" spans="1:16" x14ac:dyDescent="0.25">
      <c r="A1622" s="54">
        <v>1629</v>
      </c>
      <c r="B1622" s="55"/>
      <c r="D1622" s="21" t="e">
        <f>VLOOKUP('Reported Performance Table'!D1622,'Master List'!$B$22:$C$41,2,FALSE)</f>
        <v>#N/A</v>
      </c>
      <c r="E1622" t="e">
        <f>VLOOKUP('Reported Performance Table'!E1622,'Master List'!$B$45:$C$143,2,FALSE)</f>
        <v>#N/A</v>
      </c>
      <c r="F1622" t="e">
        <f>VLOOKUP('Reported Performance Table'!D1622,'Master List'!$B$22:$D$42,3,FALSE)</f>
        <v>#N/A</v>
      </c>
      <c r="G1622" s="92" t="e">
        <f>VLOOKUP('Reported Performance Table'!C1622,'Master List'!$B$11:$D$19,3,FALSE)</f>
        <v>#N/A</v>
      </c>
      <c r="H1622" t="e">
        <f t="shared" si="50"/>
        <v>#N/A</v>
      </c>
      <c r="I1622" t="e">
        <f>IF(VLOOKUP('Reported Performance Table'!E1622,'Master List'!$B$45:$D$143,3,FALSE)="","No",VLOOKUP('Reported Performance Table'!E1622,'Master List'!$B$45:$D$143,3,FALSE))</f>
        <v>#N/A</v>
      </c>
      <c r="J1622" s="164" t="str">
        <f>IF('Reported Performance Table'!E1622="","",
  IF('Reported Performance Table'!F1622="Yes",
   IF('Reported Performance Table'!G1622="Premium","Premium_LUNA_CCT","LUNA_CCT"),
   IF('Reported Performance Table'!C1622="Outdoor Luminaires",
    IF(OR('Reported Performance Table'!E1622="Fuel Pump Canopy Luminaires",'Reported Performance Table'!E1622="Sports Lighting"),
     IF('Reported Performance Table'!G1622="Premium","Premium_Sports_and_Fuel_Pump_CCT", "Sports_and_Fuel_Pump_CCT"),
     IF('Reported Performance Table'!G1622="Premium","Premium_Outdoor_CCT","Outdoor_CCT")),
    IF('Reported Performance Table'!G1622="Premium","Premium_CCT","Reported_CCT"))))</f>
        <v/>
      </c>
      <c r="K1622" t="str">
        <f>IF('Reported Performance Table'!E1622="","",IF(J1622="LUNA_CCT",VLOOKUP('Reported Performance Table'!E1622,'Master List'!$B$45:$E$143,4,FALSE),"Reported_BUG"))</f>
        <v/>
      </c>
      <c r="L1622" t="str">
        <f>IF('Reported Performance Table'!E1622="","",IF(AND('Reported Performance Table'!$F1622="Yes",OR('Reported Performance Table'!$E1622='Master List'!$B$45,'Reported Performance Table'!$E1622='Master List'!$B$46,'Reported Performance Table'!$E1622='Master List'!$B$47,'Reported Performance Table'!$E1622='Master List'!$B$49,'Reported Performance Table'!$E1622='Master List'!$B$51,'Reported Performance Table'!$E1622='Master List'!$B$115,'Reported Performance Table'!$E1622='Master List'!$B$118,'Reported Performance Table'!$E1622='Master List'!$B$142)),"LUNA_Dimming","Dimming_Capability_and_Range"))</f>
        <v/>
      </c>
      <c r="M1622" s="100" t="e">
        <f>'Reported Performance Table'!#REF!</f>
        <v>#REF!</v>
      </c>
      <c r="N1622" s="100" t="e">
        <f>'Reported Performance Table'!#REF!</f>
        <v>#REF!</v>
      </c>
      <c r="O1622" s="100" t="e">
        <f>'Reported Performance Table'!#REF!</f>
        <v>#REF!</v>
      </c>
      <c r="P1622" t="str">
        <f t="shared" si="51"/>
        <v>No</v>
      </c>
    </row>
    <row r="1623" spans="1:16" x14ac:dyDescent="0.25">
      <c r="A1623" s="54">
        <v>1630</v>
      </c>
      <c r="B1623" s="55"/>
      <c r="D1623" s="21" t="e">
        <f>VLOOKUP('Reported Performance Table'!D1623,'Master List'!$B$22:$C$41,2,FALSE)</f>
        <v>#N/A</v>
      </c>
      <c r="E1623" t="e">
        <f>VLOOKUP('Reported Performance Table'!E1623,'Master List'!$B$45:$C$143,2,FALSE)</f>
        <v>#N/A</v>
      </c>
      <c r="F1623" t="e">
        <f>VLOOKUP('Reported Performance Table'!D1623,'Master List'!$B$22:$D$42,3,FALSE)</f>
        <v>#N/A</v>
      </c>
      <c r="G1623" s="92" t="e">
        <f>VLOOKUP('Reported Performance Table'!C1623,'Master List'!$B$11:$D$19,3,FALSE)</f>
        <v>#N/A</v>
      </c>
      <c r="H1623" t="e">
        <f t="shared" si="50"/>
        <v>#N/A</v>
      </c>
      <c r="I1623" t="e">
        <f>IF(VLOOKUP('Reported Performance Table'!E1623,'Master List'!$B$45:$D$143,3,FALSE)="","No",VLOOKUP('Reported Performance Table'!E1623,'Master List'!$B$45:$D$143,3,FALSE))</f>
        <v>#N/A</v>
      </c>
      <c r="J1623" s="164" t="str">
        <f>IF('Reported Performance Table'!E1623="","",
  IF('Reported Performance Table'!F1623="Yes",
   IF('Reported Performance Table'!G1623="Premium","Premium_LUNA_CCT","LUNA_CCT"),
   IF('Reported Performance Table'!C1623="Outdoor Luminaires",
    IF(OR('Reported Performance Table'!E1623="Fuel Pump Canopy Luminaires",'Reported Performance Table'!E1623="Sports Lighting"),
     IF('Reported Performance Table'!G1623="Premium","Premium_Sports_and_Fuel_Pump_CCT", "Sports_and_Fuel_Pump_CCT"),
     IF('Reported Performance Table'!G1623="Premium","Premium_Outdoor_CCT","Outdoor_CCT")),
    IF('Reported Performance Table'!G1623="Premium","Premium_CCT","Reported_CCT"))))</f>
        <v/>
      </c>
      <c r="K1623" t="str">
        <f>IF('Reported Performance Table'!E1623="","",IF(J1623="LUNA_CCT",VLOOKUP('Reported Performance Table'!E1623,'Master List'!$B$45:$E$143,4,FALSE),"Reported_BUG"))</f>
        <v/>
      </c>
      <c r="L1623" t="str">
        <f>IF('Reported Performance Table'!E1623="","",IF(AND('Reported Performance Table'!$F1623="Yes",OR('Reported Performance Table'!$E1623='Master List'!$B$45,'Reported Performance Table'!$E1623='Master List'!$B$46,'Reported Performance Table'!$E1623='Master List'!$B$47,'Reported Performance Table'!$E1623='Master List'!$B$49,'Reported Performance Table'!$E1623='Master List'!$B$51,'Reported Performance Table'!$E1623='Master List'!$B$115,'Reported Performance Table'!$E1623='Master List'!$B$118,'Reported Performance Table'!$E1623='Master List'!$B$142)),"LUNA_Dimming","Dimming_Capability_and_Range"))</f>
        <v/>
      </c>
      <c r="M1623" s="100" t="e">
        <f>'Reported Performance Table'!#REF!</f>
        <v>#REF!</v>
      </c>
      <c r="N1623" s="100" t="e">
        <f>'Reported Performance Table'!#REF!</f>
        <v>#REF!</v>
      </c>
      <c r="O1623" s="100" t="e">
        <f>'Reported Performance Table'!#REF!</f>
        <v>#REF!</v>
      </c>
      <c r="P1623" t="str">
        <f t="shared" si="51"/>
        <v>No</v>
      </c>
    </row>
    <row r="1624" spans="1:16" x14ac:dyDescent="0.25">
      <c r="A1624" s="54">
        <v>1631</v>
      </c>
      <c r="B1624" s="55"/>
      <c r="D1624" s="21" t="e">
        <f>VLOOKUP('Reported Performance Table'!D1624,'Master List'!$B$22:$C$41,2,FALSE)</f>
        <v>#N/A</v>
      </c>
      <c r="E1624" t="e">
        <f>VLOOKUP('Reported Performance Table'!E1624,'Master List'!$B$45:$C$143,2,FALSE)</f>
        <v>#N/A</v>
      </c>
      <c r="F1624" t="e">
        <f>VLOOKUP('Reported Performance Table'!D1624,'Master List'!$B$22:$D$42,3,FALSE)</f>
        <v>#N/A</v>
      </c>
      <c r="G1624" s="92" t="e">
        <f>VLOOKUP('Reported Performance Table'!C1624,'Master List'!$B$11:$D$19,3,FALSE)</f>
        <v>#N/A</v>
      </c>
      <c r="H1624" t="e">
        <f t="shared" si="50"/>
        <v>#N/A</v>
      </c>
      <c r="I1624" t="e">
        <f>IF(VLOOKUP('Reported Performance Table'!E1624,'Master List'!$B$45:$D$143,3,FALSE)="","No",VLOOKUP('Reported Performance Table'!E1624,'Master List'!$B$45:$D$143,3,FALSE))</f>
        <v>#N/A</v>
      </c>
      <c r="J1624" s="164" t="str">
        <f>IF('Reported Performance Table'!E1624="","",
  IF('Reported Performance Table'!F1624="Yes",
   IF('Reported Performance Table'!G1624="Premium","Premium_LUNA_CCT","LUNA_CCT"),
   IF('Reported Performance Table'!C1624="Outdoor Luminaires",
    IF(OR('Reported Performance Table'!E1624="Fuel Pump Canopy Luminaires",'Reported Performance Table'!E1624="Sports Lighting"),
     IF('Reported Performance Table'!G1624="Premium","Premium_Sports_and_Fuel_Pump_CCT", "Sports_and_Fuel_Pump_CCT"),
     IF('Reported Performance Table'!G1624="Premium","Premium_Outdoor_CCT","Outdoor_CCT")),
    IF('Reported Performance Table'!G1624="Premium","Premium_CCT","Reported_CCT"))))</f>
        <v/>
      </c>
      <c r="K1624" t="str">
        <f>IF('Reported Performance Table'!E1624="","",IF(J1624="LUNA_CCT",VLOOKUP('Reported Performance Table'!E1624,'Master List'!$B$45:$E$143,4,FALSE),"Reported_BUG"))</f>
        <v/>
      </c>
      <c r="L1624" t="str">
        <f>IF('Reported Performance Table'!E1624="","",IF(AND('Reported Performance Table'!$F1624="Yes",OR('Reported Performance Table'!$E1624='Master List'!$B$45,'Reported Performance Table'!$E1624='Master List'!$B$46,'Reported Performance Table'!$E1624='Master List'!$B$47,'Reported Performance Table'!$E1624='Master List'!$B$49,'Reported Performance Table'!$E1624='Master List'!$B$51,'Reported Performance Table'!$E1624='Master List'!$B$115,'Reported Performance Table'!$E1624='Master List'!$B$118,'Reported Performance Table'!$E1624='Master List'!$B$142)),"LUNA_Dimming","Dimming_Capability_and_Range"))</f>
        <v/>
      </c>
      <c r="M1624" s="100" t="e">
        <f>'Reported Performance Table'!#REF!</f>
        <v>#REF!</v>
      </c>
      <c r="N1624" s="100" t="e">
        <f>'Reported Performance Table'!#REF!</f>
        <v>#REF!</v>
      </c>
      <c r="O1624" s="100" t="e">
        <f>'Reported Performance Table'!#REF!</f>
        <v>#REF!</v>
      </c>
      <c r="P1624" t="str">
        <f t="shared" si="51"/>
        <v>No</v>
      </c>
    </row>
    <row r="1625" spans="1:16" x14ac:dyDescent="0.25">
      <c r="A1625" s="54">
        <v>1632</v>
      </c>
      <c r="B1625" s="55"/>
      <c r="D1625" s="21" t="e">
        <f>VLOOKUP('Reported Performance Table'!D1625,'Master List'!$B$22:$C$41,2,FALSE)</f>
        <v>#N/A</v>
      </c>
      <c r="E1625" t="e">
        <f>VLOOKUP('Reported Performance Table'!E1625,'Master List'!$B$45:$C$143,2,FALSE)</f>
        <v>#N/A</v>
      </c>
      <c r="F1625" t="e">
        <f>VLOOKUP('Reported Performance Table'!D1625,'Master List'!$B$22:$D$42,3,FALSE)</f>
        <v>#N/A</v>
      </c>
      <c r="G1625" s="92" t="e">
        <f>VLOOKUP('Reported Performance Table'!C1625,'Master List'!$B$11:$D$19,3,FALSE)</f>
        <v>#N/A</v>
      </c>
      <c r="H1625" t="e">
        <f t="shared" si="50"/>
        <v>#N/A</v>
      </c>
      <c r="I1625" t="e">
        <f>IF(VLOOKUP('Reported Performance Table'!E1625,'Master List'!$B$45:$D$143,3,FALSE)="","No",VLOOKUP('Reported Performance Table'!E1625,'Master List'!$B$45:$D$143,3,FALSE))</f>
        <v>#N/A</v>
      </c>
      <c r="J1625" s="164" t="str">
        <f>IF('Reported Performance Table'!E1625="","",
  IF('Reported Performance Table'!F1625="Yes",
   IF('Reported Performance Table'!G1625="Premium","Premium_LUNA_CCT","LUNA_CCT"),
   IF('Reported Performance Table'!C1625="Outdoor Luminaires",
    IF(OR('Reported Performance Table'!E1625="Fuel Pump Canopy Luminaires",'Reported Performance Table'!E1625="Sports Lighting"),
     IF('Reported Performance Table'!G1625="Premium","Premium_Sports_and_Fuel_Pump_CCT", "Sports_and_Fuel_Pump_CCT"),
     IF('Reported Performance Table'!G1625="Premium","Premium_Outdoor_CCT","Outdoor_CCT")),
    IF('Reported Performance Table'!G1625="Premium","Premium_CCT","Reported_CCT"))))</f>
        <v/>
      </c>
      <c r="K1625" t="str">
        <f>IF('Reported Performance Table'!E1625="","",IF(J1625="LUNA_CCT",VLOOKUP('Reported Performance Table'!E1625,'Master List'!$B$45:$E$143,4,FALSE),"Reported_BUG"))</f>
        <v/>
      </c>
      <c r="L1625" t="str">
        <f>IF('Reported Performance Table'!E1625="","",IF(AND('Reported Performance Table'!$F1625="Yes",OR('Reported Performance Table'!$E1625='Master List'!$B$45,'Reported Performance Table'!$E1625='Master List'!$B$46,'Reported Performance Table'!$E1625='Master List'!$B$47,'Reported Performance Table'!$E1625='Master List'!$B$49,'Reported Performance Table'!$E1625='Master List'!$B$51,'Reported Performance Table'!$E1625='Master List'!$B$115,'Reported Performance Table'!$E1625='Master List'!$B$118,'Reported Performance Table'!$E1625='Master List'!$B$142)),"LUNA_Dimming","Dimming_Capability_and_Range"))</f>
        <v/>
      </c>
      <c r="M1625" s="100" t="e">
        <f>'Reported Performance Table'!#REF!</f>
        <v>#REF!</v>
      </c>
      <c r="N1625" s="100" t="e">
        <f>'Reported Performance Table'!#REF!</f>
        <v>#REF!</v>
      </c>
      <c r="O1625" s="100" t="e">
        <f>'Reported Performance Table'!#REF!</f>
        <v>#REF!</v>
      </c>
      <c r="P1625" t="str">
        <f t="shared" si="51"/>
        <v>No</v>
      </c>
    </row>
    <row r="1626" spans="1:16" x14ac:dyDescent="0.25">
      <c r="A1626" s="54">
        <v>1633</v>
      </c>
      <c r="B1626" s="55"/>
      <c r="D1626" s="21" t="e">
        <f>VLOOKUP('Reported Performance Table'!D1626,'Master List'!$B$22:$C$41,2,FALSE)</f>
        <v>#N/A</v>
      </c>
      <c r="E1626" t="e">
        <f>VLOOKUP('Reported Performance Table'!E1626,'Master List'!$B$45:$C$143,2,FALSE)</f>
        <v>#N/A</v>
      </c>
      <c r="F1626" t="e">
        <f>VLOOKUP('Reported Performance Table'!D1626,'Master List'!$B$22:$D$42,3,FALSE)</f>
        <v>#N/A</v>
      </c>
      <c r="G1626" s="92" t="e">
        <f>VLOOKUP('Reported Performance Table'!C1626,'Master List'!$B$11:$D$19,3,FALSE)</f>
        <v>#N/A</v>
      </c>
      <c r="H1626" t="e">
        <f t="shared" si="50"/>
        <v>#N/A</v>
      </c>
      <c r="I1626" t="e">
        <f>IF(VLOOKUP('Reported Performance Table'!E1626,'Master List'!$B$45:$D$143,3,FALSE)="","No",VLOOKUP('Reported Performance Table'!E1626,'Master List'!$B$45:$D$143,3,FALSE))</f>
        <v>#N/A</v>
      </c>
      <c r="J1626" s="164" t="str">
        <f>IF('Reported Performance Table'!E1626="","",
  IF('Reported Performance Table'!F1626="Yes",
   IF('Reported Performance Table'!G1626="Premium","Premium_LUNA_CCT","LUNA_CCT"),
   IF('Reported Performance Table'!C1626="Outdoor Luminaires",
    IF(OR('Reported Performance Table'!E1626="Fuel Pump Canopy Luminaires",'Reported Performance Table'!E1626="Sports Lighting"),
     IF('Reported Performance Table'!G1626="Premium","Premium_Sports_and_Fuel_Pump_CCT", "Sports_and_Fuel_Pump_CCT"),
     IF('Reported Performance Table'!G1626="Premium","Premium_Outdoor_CCT","Outdoor_CCT")),
    IF('Reported Performance Table'!G1626="Premium","Premium_CCT","Reported_CCT"))))</f>
        <v/>
      </c>
      <c r="K1626" t="str">
        <f>IF('Reported Performance Table'!E1626="","",IF(J1626="LUNA_CCT",VLOOKUP('Reported Performance Table'!E1626,'Master List'!$B$45:$E$143,4,FALSE),"Reported_BUG"))</f>
        <v/>
      </c>
      <c r="L1626" t="str">
        <f>IF('Reported Performance Table'!E1626="","",IF(AND('Reported Performance Table'!$F1626="Yes",OR('Reported Performance Table'!$E1626='Master List'!$B$45,'Reported Performance Table'!$E1626='Master List'!$B$46,'Reported Performance Table'!$E1626='Master List'!$B$47,'Reported Performance Table'!$E1626='Master List'!$B$49,'Reported Performance Table'!$E1626='Master List'!$B$51,'Reported Performance Table'!$E1626='Master List'!$B$115,'Reported Performance Table'!$E1626='Master List'!$B$118,'Reported Performance Table'!$E1626='Master List'!$B$142)),"LUNA_Dimming","Dimming_Capability_and_Range"))</f>
        <v/>
      </c>
      <c r="M1626" s="100" t="e">
        <f>'Reported Performance Table'!#REF!</f>
        <v>#REF!</v>
      </c>
      <c r="N1626" s="100" t="e">
        <f>'Reported Performance Table'!#REF!</f>
        <v>#REF!</v>
      </c>
      <c r="O1626" s="100" t="e">
        <f>'Reported Performance Table'!#REF!</f>
        <v>#REF!</v>
      </c>
      <c r="P1626" t="str">
        <f t="shared" si="51"/>
        <v>No</v>
      </c>
    </row>
    <row r="1627" spans="1:16" x14ac:dyDescent="0.25">
      <c r="A1627" s="54">
        <v>1634</v>
      </c>
      <c r="B1627" s="55"/>
      <c r="D1627" s="21" t="e">
        <f>VLOOKUP('Reported Performance Table'!D1627,'Master List'!$B$22:$C$41,2,FALSE)</f>
        <v>#N/A</v>
      </c>
      <c r="E1627" t="e">
        <f>VLOOKUP('Reported Performance Table'!E1627,'Master List'!$B$45:$C$143,2,FALSE)</f>
        <v>#N/A</v>
      </c>
      <c r="F1627" t="e">
        <f>VLOOKUP('Reported Performance Table'!D1627,'Master List'!$B$22:$D$42,3,FALSE)</f>
        <v>#N/A</v>
      </c>
      <c r="G1627" s="92" t="e">
        <f>VLOOKUP('Reported Performance Table'!C1627,'Master List'!$B$11:$D$19,3,FALSE)</f>
        <v>#N/A</v>
      </c>
      <c r="H1627" t="e">
        <f t="shared" si="50"/>
        <v>#N/A</v>
      </c>
      <c r="I1627" t="e">
        <f>IF(VLOOKUP('Reported Performance Table'!E1627,'Master List'!$B$45:$D$143,3,FALSE)="","No",VLOOKUP('Reported Performance Table'!E1627,'Master List'!$B$45:$D$143,3,FALSE))</f>
        <v>#N/A</v>
      </c>
      <c r="J1627" s="164" t="str">
        <f>IF('Reported Performance Table'!E1627="","",
  IF('Reported Performance Table'!F1627="Yes",
   IF('Reported Performance Table'!G1627="Premium","Premium_LUNA_CCT","LUNA_CCT"),
   IF('Reported Performance Table'!C1627="Outdoor Luminaires",
    IF(OR('Reported Performance Table'!E1627="Fuel Pump Canopy Luminaires",'Reported Performance Table'!E1627="Sports Lighting"),
     IF('Reported Performance Table'!G1627="Premium","Premium_Sports_and_Fuel_Pump_CCT", "Sports_and_Fuel_Pump_CCT"),
     IF('Reported Performance Table'!G1627="Premium","Premium_Outdoor_CCT","Outdoor_CCT")),
    IF('Reported Performance Table'!G1627="Premium","Premium_CCT","Reported_CCT"))))</f>
        <v/>
      </c>
      <c r="K1627" t="str">
        <f>IF('Reported Performance Table'!E1627="","",IF(J1627="LUNA_CCT",VLOOKUP('Reported Performance Table'!E1627,'Master List'!$B$45:$E$143,4,FALSE),"Reported_BUG"))</f>
        <v/>
      </c>
      <c r="L1627" t="str">
        <f>IF('Reported Performance Table'!E1627="","",IF(AND('Reported Performance Table'!$F1627="Yes",OR('Reported Performance Table'!$E1627='Master List'!$B$45,'Reported Performance Table'!$E1627='Master List'!$B$46,'Reported Performance Table'!$E1627='Master List'!$B$47,'Reported Performance Table'!$E1627='Master List'!$B$49,'Reported Performance Table'!$E1627='Master List'!$B$51,'Reported Performance Table'!$E1627='Master List'!$B$115,'Reported Performance Table'!$E1627='Master List'!$B$118,'Reported Performance Table'!$E1627='Master List'!$B$142)),"LUNA_Dimming","Dimming_Capability_and_Range"))</f>
        <v/>
      </c>
      <c r="M1627" s="100" t="e">
        <f>'Reported Performance Table'!#REF!</f>
        <v>#REF!</v>
      </c>
      <c r="N1627" s="100" t="e">
        <f>'Reported Performance Table'!#REF!</f>
        <v>#REF!</v>
      </c>
      <c r="O1627" s="100" t="e">
        <f>'Reported Performance Table'!#REF!</f>
        <v>#REF!</v>
      </c>
      <c r="P1627" t="str">
        <f t="shared" si="51"/>
        <v>No</v>
      </c>
    </row>
    <row r="1628" spans="1:16" x14ac:dyDescent="0.25">
      <c r="A1628" s="54">
        <v>1635</v>
      </c>
      <c r="B1628" s="55"/>
      <c r="D1628" s="21" t="e">
        <f>VLOOKUP('Reported Performance Table'!D1628,'Master List'!$B$22:$C$41,2,FALSE)</f>
        <v>#N/A</v>
      </c>
      <c r="E1628" t="e">
        <f>VLOOKUP('Reported Performance Table'!E1628,'Master List'!$B$45:$C$143,2,FALSE)</f>
        <v>#N/A</v>
      </c>
      <c r="F1628" t="e">
        <f>VLOOKUP('Reported Performance Table'!D1628,'Master List'!$B$22:$D$42,3,FALSE)</f>
        <v>#N/A</v>
      </c>
      <c r="G1628" s="92" t="e">
        <f>VLOOKUP('Reported Performance Table'!C1628,'Master List'!$B$11:$D$19,3,FALSE)</f>
        <v>#N/A</v>
      </c>
      <c r="H1628" t="e">
        <f t="shared" si="50"/>
        <v>#N/A</v>
      </c>
      <c r="I1628" t="e">
        <f>IF(VLOOKUP('Reported Performance Table'!E1628,'Master List'!$B$45:$D$143,3,FALSE)="","No",VLOOKUP('Reported Performance Table'!E1628,'Master List'!$B$45:$D$143,3,FALSE))</f>
        <v>#N/A</v>
      </c>
      <c r="J1628" s="164" t="str">
        <f>IF('Reported Performance Table'!E1628="","",
  IF('Reported Performance Table'!F1628="Yes",
   IF('Reported Performance Table'!G1628="Premium","Premium_LUNA_CCT","LUNA_CCT"),
   IF('Reported Performance Table'!C1628="Outdoor Luminaires",
    IF(OR('Reported Performance Table'!E1628="Fuel Pump Canopy Luminaires",'Reported Performance Table'!E1628="Sports Lighting"),
     IF('Reported Performance Table'!G1628="Premium","Premium_Sports_and_Fuel_Pump_CCT", "Sports_and_Fuel_Pump_CCT"),
     IF('Reported Performance Table'!G1628="Premium","Premium_Outdoor_CCT","Outdoor_CCT")),
    IF('Reported Performance Table'!G1628="Premium","Premium_CCT","Reported_CCT"))))</f>
        <v/>
      </c>
      <c r="K1628" t="str">
        <f>IF('Reported Performance Table'!E1628="","",IF(J1628="LUNA_CCT",VLOOKUP('Reported Performance Table'!E1628,'Master List'!$B$45:$E$143,4,FALSE),"Reported_BUG"))</f>
        <v/>
      </c>
      <c r="L1628" t="str">
        <f>IF('Reported Performance Table'!E1628="","",IF(AND('Reported Performance Table'!$F1628="Yes",OR('Reported Performance Table'!$E1628='Master List'!$B$45,'Reported Performance Table'!$E1628='Master List'!$B$46,'Reported Performance Table'!$E1628='Master List'!$B$47,'Reported Performance Table'!$E1628='Master List'!$B$49,'Reported Performance Table'!$E1628='Master List'!$B$51,'Reported Performance Table'!$E1628='Master List'!$B$115,'Reported Performance Table'!$E1628='Master List'!$B$118,'Reported Performance Table'!$E1628='Master List'!$B$142)),"LUNA_Dimming","Dimming_Capability_and_Range"))</f>
        <v/>
      </c>
      <c r="M1628" s="100" t="e">
        <f>'Reported Performance Table'!#REF!</f>
        <v>#REF!</v>
      </c>
      <c r="N1628" s="100" t="e">
        <f>'Reported Performance Table'!#REF!</f>
        <v>#REF!</v>
      </c>
      <c r="O1628" s="100" t="e">
        <f>'Reported Performance Table'!#REF!</f>
        <v>#REF!</v>
      </c>
      <c r="P1628" t="str">
        <f t="shared" si="51"/>
        <v>No</v>
      </c>
    </row>
    <row r="1629" spans="1:16" x14ac:dyDescent="0.25">
      <c r="A1629" s="54">
        <v>1636</v>
      </c>
      <c r="B1629" s="55"/>
      <c r="D1629" s="21" t="e">
        <f>VLOOKUP('Reported Performance Table'!D1629,'Master List'!$B$22:$C$41,2,FALSE)</f>
        <v>#N/A</v>
      </c>
      <c r="E1629" t="e">
        <f>VLOOKUP('Reported Performance Table'!E1629,'Master List'!$B$45:$C$143,2,FALSE)</f>
        <v>#N/A</v>
      </c>
      <c r="F1629" t="e">
        <f>VLOOKUP('Reported Performance Table'!D1629,'Master List'!$B$22:$D$42,3,FALSE)</f>
        <v>#N/A</v>
      </c>
      <c r="G1629" s="92" t="e">
        <f>VLOOKUP('Reported Performance Table'!C1629,'Master List'!$B$11:$D$19,3,FALSE)</f>
        <v>#N/A</v>
      </c>
      <c r="H1629" t="e">
        <f t="shared" si="50"/>
        <v>#N/A</v>
      </c>
      <c r="I1629" t="e">
        <f>IF(VLOOKUP('Reported Performance Table'!E1629,'Master List'!$B$45:$D$143,3,FALSE)="","No",VLOOKUP('Reported Performance Table'!E1629,'Master List'!$B$45:$D$143,3,FALSE))</f>
        <v>#N/A</v>
      </c>
      <c r="J1629" s="164" t="str">
        <f>IF('Reported Performance Table'!E1629="","",
  IF('Reported Performance Table'!F1629="Yes",
   IF('Reported Performance Table'!G1629="Premium","Premium_LUNA_CCT","LUNA_CCT"),
   IF('Reported Performance Table'!C1629="Outdoor Luminaires",
    IF(OR('Reported Performance Table'!E1629="Fuel Pump Canopy Luminaires",'Reported Performance Table'!E1629="Sports Lighting"),
     IF('Reported Performance Table'!G1629="Premium","Premium_Sports_and_Fuel_Pump_CCT", "Sports_and_Fuel_Pump_CCT"),
     IF('Reported Performance Table'!G1629="Premium","Premium_Outdoor_CCT","Outdoor_CCT")),
    IF('Reported Performance Table'!G1629="Premium","Premium_CCT","Reported_CCT"))))</f>
        <v/>
      </c>
      <c r="K1629" t="str">
        <f>IF('Reported Performance Table'!E1629="","",IF(J1629="LUNA_CCT",VLOOKUP('Reported Performance Table'!E1629,'Master List'!$B$45:$E$143,4,FALSE),"Reported_BUG"))</f>
        <v/>
      </c>
      <c r="L1629" t="str">
        <f>IF('Reported Performance Table'!E1629="","",IF(AND('Reported Performance Table'!$F1629="Yes",OR('Reported Performance Table'!$E1629='Master List'!$B$45,'Reported Performance Table'!$E1629='Master List'!$B$46,'Reported Performance Table'!$E1629='Master List'!$B$47,'Reported Performance Table'!$E1629='Master List'!$B$49,'Reported Performance Table'!$E1629='Master List'!$B$51,'Reported Performance Table'!$E1629='Master List'!$B$115,'Reported Performance Table'!$E1629='Master List'!$B$118,'Reported Performance Table'!$E1629='Master List'!$B$142)),"LUNA_Dimming","Dimming_Capability_and_Range"))</f>
        <v/>
      </c>
      <c r="M1629" s="100" t="e">
        <f>'Reported Performance Table'!#REF!</f>
        <v>#REF!</v>
      </c>
      <c r="N1629" s="100" t="e">
        <f>'Reported Performance Table'!#REF!</f>
        <v>#REF!</v>
      </c>
      <c r="O1629" s="100" t="e">
        <f>'Reported Performance Table'!#REF!</f>
        <v>#REF!</v>
      </c>
      <c r="P1629" t="str">
        <f t="shared" si="51"/>
        <v>No</v>
      </c>
    </row>
    <row r="1630" spans="1:16" x14ac:dyDescent="0.25">
      <c r="A1630" s="54">
        <v>1637</v>
      </c>
      <c r="B1630" s="55"/>
      <c r="D1630" s="21" t="e">
        <f>VLOOKUP('Reported Performance Table'!D1630,'Master List'!$B$22:$C$41,2,FALSE)</f>
        <v>#N/A</v>
      </c>
      <c r="E1630" t="e">
        <f>VLOOKUP('Reported Performance Table'!E1630,'Master List'!$B$45:$C$143,2,FALSE)</f>
        <v>#N/A</v>
      </c>
      <c r="F1630" t="e">
        <f>VLOOKUP('Reported Performance Table'!D1630,'Master List'!$B$22:$D$42,3,FALSE)</f>
        <v>#N/A</v>
      </c>
      <c r="G1630" s="92" t="e">
        <f>VLOOKUP('Reported Performance Table'!C1630,'Master List'!$B$11:$D$19,3,FALSE)</f>
        <v>#N/A</v>
      </c>
      <c r="H1630" t="e">
        <f t="shared" si="50"/>
        <v>#N/A</v>
      </c>
      <c r="I1630" t="e">
        <f>IF(VLOOKUP('Reported Performance Table'!E1630,'Master List'!$B$45:$D$143,3,FALSE)="","No",VLOOKUP('Reported Performance Table'!E1630,'Master List'!$B$45:$D$143,3,FALSE))</f>
        <v>#N/A</v>
      </c>
      <c r="J1630" s="164" t="str">
        <f>IF('Reported Performance Table'!E1630="","",
  IF('Reported Performance Table'!F1630="Yes",
   IF('Reported Performance Table'!G1630="Premium","Premium_LUNA_CCT","LUNA_CCT"),
   IF('Reported Performance Table'!C1630="Outdoor Luminaires",
    IF(OR('Reported Performance Table'!E1630="Fuel Pump Canopy Luminaires",'Reported Performance Table'!E1630="Sports Lighting"),
     IF('Reported Performance Table'!G1630="Premium","Premium_Sports_and_Fuel_Pump_CCT", "Sports_and_Fuel_Pump_CCT"),
     IF('Reported Performance Table'!G1630="Premium","Premium_Outdoor_CCT","Outdoor_CCT")),
    IF('Reported Performance Table'!G1630="Premium","Premium_CCT","Reported_CCT"))))</f>
        <v/>
      </c>
      <c r="K1630" t="str">
        <f>IF('Reported Performance Table'!E1630="","",IF(J1630="LUNA_CCT",VLOOKUP('Reported Performance Table'!E1630,'Master List'!$B$45:$E$143,4,FALSE),"Reported_BUG"))</f>
        <v/>
      </c>
      <c r="L1630" t="str">
        <f>IF('Reported Performance Table'!E1630="","",IF(AND('Reported Performance Table'!$F1630="Yes",OR('Reported Performance Table'!$E1630='Master List'!$B$45,'Reported Performance Table'!$E1630='Master List'!$B$46,'Reported Performance Table'!$E1630='Master List'!$B$47,'Reported Performance Table'!$E1630='Master List'!$B$49,'Reported Performance Table'!$E1630='Master List'!$B$51,'Reported Performance Table'!$E1630='Master List'!$B$115,'Reported Performance Table'!$E1630='Master List'!$B$118,'Reported Performance Table'!$E1630='Master List'!$B$142)),"LUNA_Dimming","Dimming_Capability_and_Range"))</f>
        <v/>
      </c>
      <c r="M1630" s="100" t="e">
        <f>'Reported Performance Table'!#REF!</f>
        <v>#REF!</v>
      </c>
      <c r="N1630" s="100" t="e">
        <f>'Reported Performance Table'!#REF!</f>
        <v>#REF!</v>
      </c>
      <c r="O1630" s="100" t="e">
        <f>'Reported Performance Table'!#REF!</f>
        <v>#REF!</v>
      </c>
      <c r="P1630" t="str">
        <f t="shared" si="51"/>
        <v>No</v>
      </c>
    </row>
    <row r="1631" spans="1:16" x14ac:dyDescent="0.25">
      <c r="A1631" s="54">
        <v>1638</v>
      </c>
      <c r="B1631" s="55"/>
      <c r="D1631" s="21" t="e">
        <f>VLOOKUP('Reported Performance Table'!D1631,'Master List'!$B$22:$C$41,2,FALSE)</f>
        <v>#N/A</v>
      </c>
      <c r="E1631" t="e">
        <f>VLOOKUP('Reported Performance Table'!E1631,'Master List'!$B$45:$C$143,2,FALSE)</f>
        <v>#N/A</v>
      </c>
      <c r="F1631" t="e">
        <f>VLOOKUP('Reported Performance Table'!D1631,'Master List'!$B$22:$D$42,3,FALSE)</f>
        <v>#N/A</v>
      </c>
      <c r="G1631" s="92" t="e">
        <f>VLOOKUP('Reported Performance Table'!C1631,'Master List'!$B$11:$D$19,3,FALSE)</f>
        <v>#N/A</v>
      </c>
      <c r="H1631" t="e">
        <f t="shared" si="50"/>
        <v>#N/A</v>
      </c>
      <c r="I1631" t="e">
        <f>IF(VLOOKUP('Reported Performance Table'!E1631,'Master List'!$B$45:$D$143,3,FALSE)="","No",VLOOKUP('Reported Performance Table'!E1631,'Master List'!$B$45:$D$143,3,FALSE))</f>
        <v>#N/A</v>
      </c>
      <c r="J1631" s="164" t="str">
        <f>IF('Reported Performance Table'!E1631="","",
  IF('Reported Performance Table'!F1631="Yes",
   IF('Reported Performance Table'!G1631="Premium","Premium_LUNA_CCT","LUNA_CCT"),
   IF('Reported Performance Table'!C1631="Outdoor Luminaires",
    IF(OR('Reported Performance Table'!E1631="Fuel Pump Canopy Luminaires",'Reported Performance Table'!E1631="Sports Lighting"),
     IF('Reported Performance Table'!G1631="Premium","Premium_Sports_and_Fuel_Pump_CCT", "Sports_and_Fuel_Pump_CCT"),
     IF('Reported Performance Table'!G1631="Premium","Premium_Outdoor_CCT","Outdoor_CCT")),
    IF('Reported Performance Table'!G1631="Premium","Premium_CCT","Reported_CCT"))))</f>
        <v/>
      </c>
      <c r="K1631" t="str">
        <f>IF('Reported Performance Table'!E1631="","",IF(J1631="LUNA_CCT",VLOOKUP('Reported Performance Table'!E1631,'Master List'!$B$45:$E$143,4,FALSE),"Reported_BUG"))</f>
        <v/>
      </c>
      <c r="L1631" t="str">
        <f>IF('Reported Performance Table'!E1631="","",IF(AND('Reported Performance Table'!$F1631="Yes",OR('Reported Performance Table'!$E1631='Master List'!$B$45,'Reported Performance Table'!$E1631='Master List'!$B$46,'Reported Performance Table'!$E1631='Master List'!$B$47,'Reported Performance Table'!$E1631='Master List'!$B$49,'Reported Performance Table'!$E1631='Master List'!$B$51,'Reported Performance Table'!$E1631='Master List'!$B$115,'Reported Performance Table'!$E1631='Master List'!$B$118,'Reported Performance Table'!$E1631='Master List'!$B$142)),"LUNA_Dimming","Dimming_Capability_and_Range"))</f>
        <v/>
      </c>
      <c r="M1631" s="100" t="e">
        <f>'Reported Performance Table'!#REF!</f>
        <v>#REF!</v>
      </c>
      <c r="N1631" s="100" t="e">
        <f>'Reported Performance Table'!#REF!</f>
        <v>#REF!</v>
      </c>
      <c r="O1631" s="100" t="e">
        <f>'Reported Performance Table'!#REF!</f>
        <v>#REF!</v>
      </c>
      <c r="P1631" t="str">
        <f t="shared" si="51"/>
        <v>No</v>
      </c>
    </row>
    <row r="1632" spans="1:16" x14ac:dyDescent="0.25">
      <c r="A1632" s="54">
        <v>1639</v>
      </c>
      <c r="B1632" s="55"/>
      <c r="D1632" s="21" t="e">
        <f>VLOOKUP('Reported Performance Table'!D1632,'Master List'!$B$22:$C$41,2,FALSE)</f>
        <v>#N/A</v>
      </c>
      <c r="E1632" t="e">
        <f>VLOOKUP('Reported Performance Table'!E1632,'Master List'!$B$45:$C$143,2,FALSE)</f>
        <v>#N/A</v>
      </c>
      <c r="F1632" t="e">
        <f>VLOOKUP('Reported Performance Table'!D1632,'Master List'!$B$22:$D$42,3,FALSE)</f>
        <v>#N/A</v>
      </c>
      <c r="G1632" s="92" t="e">
        <f>VLOOKUP('Reported Performance Table'!C1632,'Master List'!$B$11:$D$19,3,FALSE)</f>
        <v>#N/A</v>
      </c>
      <c r="H1632" t="e">
        <f t="shared" si="50"/>
        <v>#N/A</v>
      </c>
      <c r="I1632" t="e">
        <f>IF(VLOOKUP('Reported Performance Table'!E1632,'Master List'!$B$45:$D$143,3,FALSE)="","No",VLOOKUP('Reported Performance Table'!E1632,'Master List'!$B$45:$D$143,3,FALSE))</f>
        <v>#N/A</v>
      </c>
      <c r="J1632" s="164" t="str">
        <f>IF('Reported Performance Table'!E1632="","",
  IF('Reported Performance Table'!F1632="Yes",
   IF('Reported Performance Table'!G1632="Premium","Premium_LUNA_CCT","LUNA_CCT"),
   IF('Reported Performance Table'!C1632="Outdoor Luminaires",
    IF(OR('Reported Performance Table'!E1632="Fuel Pump Canopy Luminaires",'Reported Performance Table'!E1632="Sports Lighting"),
     IF('Reported Performance Table'!G1632="Premium","Premium_Sports_and_Fuel_Pump_CCT", "Sports_and_Fuel_Pump_CCT"),
     IF('Reported Performance Table'!G1632="Premium","Premium_Outdoor_CCT","Outdoor_CCT")),
    IF('Reported Performance Table'!G1632="Premium","Premium_CCT","Reported_CCT"))))</f>
        <v/>
      </c>
      <c r="K1632" t="str">
        <f>IF('Reported Performance Table'!E1632="","",IF(J1632="LUNA_CCT",VLOOKUP('Reported Performance Table'!E1632,'Master List'!$B$45:$E$143,4,FALSE),"Reported_BUG"))</f>
        <v/>
      </c>
      <c r="L1632" t="str">
        <f>IF('Reported Performance Table'!E1632="","",IF(AND('Reported Performance Table'!$F1632="Yes",OR('Reported Performance Table'!$E1632='Master List'!$B$45,'Reported Performance Table'!$E1632='Master List'!$B$46,'Reported Performance Table'!$E1632='Master List'!$B$47,'Reported Performance Table'!$E1632='Master List'!$B$49,'Reported Performance Table'!$E1632='Master List'!$B$51,'Reported Performance Table'!$E1632='Master List'!$B$115,'Reported Performance Table'!$E1632='Master List'!$B$118,'Reported Performance Table'!$E1632='Master List'!$B$142)),"LUNA_Dimming","Dimming_Capability_and_Range"))</f>
        <v/>
      </c>
      <c r="M1632" s="100" t="e">
        <f>'Reported Performance Table'!#REF!</f>
        <v>#REF!</v>
      </c>
      <c r="N1632" s="100" t="e">
        <f>'Reported Performance Table'!#REF!</f>
        <v>#REF!</v>
      </c>
      <c r="O1632" s="100" t="e">
        <f>'Reported Performance Table'!#REF!</f>
        <v>#REF!</v>
      </c>
      <c r="P1632" t="str">
        <f t="shared" si="51"/>
        <v>No</v>
      </c>
    </row>
    <row r="1633" spans="1:16" x14ac:dyDescent="0.25">
      <c r="A1633" s="54">
        <v>1640</v>
      </c>
      <c r="B1633" s="55"/>
      <c r="D1633" s="21" t="e">
        <f>VLOOKUP('Reported Performance Table'!D1633,'Master List'!$B$22:$C$41,2,FALSE)</f>
        <v>#N/A</v>
      </c>
      <c r="E1633" t="e">
        <f>VLOOKUP('Reported Performance Table'!E1633,'Master List'!$B$45:$C$143,2,FALSE)</f>
        <v>#N/A</v>
      </c>
      <c r="F1633" t="e">
        <f>VLOOKUP('Reported Performance Table'!D1633,'Master List'!$B$22:$D$42,3,FALSE)</f>
        <v>#N/A</v>
      </c>
      <c r="G1633" s="92" t="e">
        <f>VLOOKUP('Reported Performance Table'!C1633,'Master List'!$B$11:$D$19,3,FALSE)</f>
        <v>#N/A</v>
      </c>
      <c r="H1633" t="e">
        <f t="shared" si="50"/>
        <v>#N/A</v>
      </c>
      <c r="I1633" t="e">
        <f>IF(VLOOKUP('Reported Performance Table'!E1633,'Master List'!$B$45:$D$143,3,FALSE)="","No",VLOOKUP('Reported Performance Table'!E1633,'Master List'!$B$45:$D$143,3,FALSE))</f>
        <v>#N/A</v>
      </c>
      <c r="J1633" s="164" t="str">
        <f>IF('Reported Performance Table'!E1633="","",
  IF('Reported Performance Table'!F1633="Yes",
   IF('Reported Performance Table'!G1633="Premium","Premium_LUNA_CCT","LUNA_CCT"),
   IF('Reported Performance Table'!C1633="Outdoor Luminaires",
    IF(OR('Reported Performance Table'!E1633="Fuel Pump Canopy Luminaires",'Reported Performance Table'!E1633="Sports Lighting"),
     IF('Reported Performance Table'!G1633="Premium","Premium_Sports_and_Fuel_Pump_CCT", "Sports_and_Fuel_Pump_CCT"),
     IF('Reported Performance Table'!G1633="Premium","Premium_Outdoor_CCT","Outdoor_CCT")),
    IF('Reported Performance Table'!G1633="Premium","Premium_CCT","Reported_CCT"))))</f>
        <v/>
      </c>
      <c r="K1633" t="str">
        <f>IF('Reported Performance Table'!E1633="","",IF(J1633="LUNA_CCT",VLOOKUP('Reported Performance Table'!E1633,'Master List'!$B$45:$E$143,4,FALSE),"Reported_BUG"))</f>
        <v/>
      </c>
      <c r="L1633" t="str">
        <f>IF('Reported Performance Table'!E1633="","",IF(AND('Reported Performance Table'!$F1633="Yes",OR('Reported Performance Table'!$E1633='Master List'!$B$45,'Reported Performance Table'!$E1633='Master List'!$B$46,'Reported Performance Table'!$E1633='Master List'!$B$47,'Reported Performance Table'!$E1633='Master List'!$B$49,'Reported Performance Table'!$E1633='Master List'!$B$51,'Reported Performance Table'!$E1633='Master List'!$B$115,'Reported Performance Table'!$E1633='Master List'!$B$118,'Reported Performance Table'!$E1633='Master List'!$B$142)),"LUNA_Dimming","Dimming_Capability_and_Range"))</f>
        <v/>
      </c>
      <c r="M1633" s="100" t="e">
        <f>'Reported Performance Table'!#REF!</f>
        <v>#REF!</v>
      </c>
      <c r="N1633" s="100" t="e">
        <f>'Reported Performance Table'!#REF!</f>
        <v>#REF!</v>
      </c>
      <c r="O1633" s="100" t="e">
        <f>'Reported Performance Table'!#REF!</f>
        <v>#REF!</v>
      </c>
      <c r="P1633" t="str">
        <f t="shared" si="51"/>
        <v>No</v>
      </c>
    </row>
    <row r="1634" spans="1:16" x14ac:dyDescent="0.25">
      <c r="A1634" s="54">
        <v>1641</v>
      </c>
      <c r="B1634" s="55"/>
      <c r="D1634" s="21" t="e">
        <f>VLOOKUP('Reported Performance Table'!D1634,'Master List'!$B$22:$C$41,2,FALSE)</f>
        <v>#N/A</v>
      </c>
      <c r="E1634" t="e">
        <f>VLOOKUP('Reported Performance Table'!E1634,'Master List'!$B$45:$C$143,2,FALSE)</f>
        <v>#N/A</v>
      </c>
      <c r="F1634" t="e">
        <f>VLOOKUP('Reported Performance Table'!D1634,'Master List'!$B$22:$D$42,3,FALSE)</f>
        <v>#N/A</v>
      </c>
      <c r="G1634" s="92" t="e">
        <f>VLOOKUP('Reported Performance Table'!C1634,'Master List'!$B$11:$D$19,3,FALSE)</f>
        <v>#N/A</v>
      </c>
      <c r="H1634" t="e">
        <f t="shared" si="50"/>
        <v>#N/A</v>
      </c>
      <c r="I1634" t="e">
        <f>IF(VLOOKUP('Reported Performance Table'!E1634,'Master List'!$B$45:$D$143,3,FALSE)="","No",VLOOKUP('Reported Performance Table'!E1634,'Master List'!$B$45:$D$143,3,FALSE))</f>
        <v>#N/A</v>
      </c>
      <c r="J1634" s="164" t="str">
        <f>IF('Reported Performance Table'!E1634="","",
  IF('Reported Performance Table'!F1634="Yes",
   IF('Reported Performance Table'!G1634="Premium","Premium_LUNA_CCT","LUNA_CCT"),
   IF('Reported Performance Table'!C1634="Outdoor Luminaires",
    IF(OR('Reported Performance Table'!E1634="Fuel Pump Canopy Luminaires",'Reported Performance Table'!E1634="Sports Lighting"),
     IF('Reported Performance Table'!G1634="Premium","Premium_Sports_and_Fuel_Pump_CCT", "Sports_and_Fuel_Pump_CCT"),
     IF('Reported Performance Table'!G1634="Premium","Premium_Outdoor_CCT","Outdoor_CCT")),
    IF('Reported Performance Table'!G1634="Premium","Premium_CCT","Reported_CCT"))))</f>
        <v/>
      </c>
      <c r="K1634" t="str">
        <f>IF('Reported Performance Table'!E1634="","",IF(J1634="LUNA_CCT",VLOOKUP('Reported Performance Table'!E1634,'Master List'!$B$45:$E$143,4,FALSE),"Reported_BUG"))</f>
        <v/>
      </c>
      <c r="L1634" t="str">
        <f>IF('Reported Performance Table'!E1634="","",IF(AND('Reported Performance Table'!$F1634="Yes",OR('Reported Performance Table'!$E1634='Master List'!$B$45,'Reported Performance Table'!$E1634='Master List'!$B$46,'Reported Performance Table'!$E1634='Master List'!$B$47,'Reported Performance Table'!$E1634='Master List'!$B$49,'Reported Performance Table'!$E1634='Master List'!$B$51,'Reported Performance Table'!$E1634='Master List'!$B$115,'Reported Performance Table'!$E1634='Master List'!$B$118,'Reported Performance Table'!$E1634='Master List'!$B$142)),"LUNA_Dimming","Dimming_Capability_and_Range"))</f>
        <v/>
      </c>
      <c r="M1634" s="100" t="e">
        <f>'Reported Performance Table'!#REF!</f>
        <v>#REF!</v>
      </c>
      <c r="N1634" s="100" t="e">
        <f>'Reported Performance Table'!#REF!</f>
        <v>#REF!</v>
      </c>
      <c r="O1634" s="100" t="e">
        <f>'Reported Performance Table'!#REF!</f>
        <v>#REF!</v>
      </c>
      <c r="P1634" t="str">
        <f t="shared" si="51"/>
        <v>No</v>
      </c>
    </row>
    <row r="1635" spans="1:16" x14ac:dyDescent="0.25">
      <c r="A1635" s="54">
        <v>1642</v>
      </c>
      <c r="B1635" s="55"/>
      <c r="D1635" s="21" t="e">
        <f>VLOOKUP('Reported Performance Table'!D1635,'Master List'!$B$22:$C$41,2,FALSE)</f>
        <v>#N/A</v>
      </c>
      <c r="E1635" t="e">
        <f>VLOOKUP('Reported Performance Table'!E1635,'Master List'!$B$45:$C$143,2,FALSE)</f>
        <v>#N/A</v>
      </c>
      <c r="F1635" t="e">
        <f>VLOOKUP('Reported Performance Table'!D1635,'Master List'!$B$22:$D$42,3,FALSE)</f>
        <v>#N/A</v>
      </c>
      <c r="G1635" s="92" t="e">
        <f>VLOOKUP('Reported Performance Table'!C1635,'Master List'!$B$11:$D$19,3,FALSE)</f>
        <v>#N/A</v>
      </c>
      <c r="H1635" t="e">
        <f t="shared" si="50"/>
        <v>#N/A</v>
      </c>
      <c r="I1635" t="e">
        <f>IF(VLOOKUP('Reported Performance Table'!E1635,'Master List'!$B$45:$D$143,3,FALSE)="","No",VLOOKUP('Reported Performance Table'!E1635,'Master List'!$B$45:$D$143,3,FALSE))</f>
        <v>#N/A</v>
      </c>
      <c r="J1635" s="164" t="str">
        <f>IF('Reported Performance Table'!E1635="","",
  IF('Reported Performance Table'!F1635="Yes",
   IF('Reported Performance Table'!G1635="Premium","Premium_LUNA_CCT","LUNA_CCT"),
   IF('Reported Performance Table'!C1635="Outdoor Luminaires",
    IF(OR('Reported Performance Table'!E1635="Fuel Pump Canopy Luminaires",'Reported Performance Table'!E1635="Sports Lighting"),
     IF('Reported Performance Table'!G1635="Premium","Premium_Sports_and_Fuel_Pump_CCT", "Sports_and_Fuel_Pump_CCT"),
     IF('Reported Performance Table'!G1635="Premium","Premium_Outdoor_CCT","Outdoor_CCT")),
    IF('Reported Performance Table'!G1635="Premium","Premium_CCT","Reported_CCT"))))</f>
        <v/>
      </c>
      <c r="K1635" t="str">
        <f>IF('Reported Performance Table'!E1635="","",IF(J1635="LUNA_CCT",VLOOKUP('Reported Performance Table'!E1635,'Master List'!$B$45:$E$143,4,FALSE),"Reported_BUG"))</f>
        <v/>
      </c>
      <c r="L1635" t="str">
        <f>IF('Reported Performance Table'!E1635="","",IF(AND('Reported Performance Table'!$F1635="Yes",OR('Reported Performance Table'!$E1635='Master List'!$B$45,'Reported Performance Table'!$E1635='Master List'!$B$46,'Reported Performance Table'!$E1635='Master List'!$B$47,'Reported Performance Table'!$E1635='Master List'!$B$49,'Reported Performance Table'!$E1635='Master List'!$B$51,'Reported Performance Table'!$E1635='Master List'!$B$115,'Reported Performance Table'!$E1635='Master List'!$B$118,'Reported Performance Table'!$E1635='Master List'!$B$142)),"LUNA_Dimming","Dimming_Capability_and_Range"))</f>
        <v/>
      </c>
      <c r="M1635" s="100" t="e">
        <f>'Reported Performance Table'!#REF!</f>
        <v>#REF!</v>
      </c>
      <c r="N1635" s="100" t="e">
        <f>'Reported Performance Table'!#REF!</f>
        <v>#REF!</v>
      </c>
      <c r="O1635" s="100" t="e">
        <f>'Reported Performance Table'!#REF!</f>
        <v>#REF!</v>
      </c>
      <c r="P1635" t="str">
        <f t="shared" si="51"/>
        <v>No</v>
      </c>
    </row>
    <row r="1636" spans="1:16" x14ac:dyDescent="0.25">
      <c r="A1636" s="54">
        <v>1643</v>
      </c>
      <c r="B1636" s="55"/>
      <c r="D1636" s="21" t="e">
        <f>VLOOKUP('Reported Performance Table'!D1636,'Master List'!$B$22:$C$41,2,FALSE)</f>
        <v>#N/A</v>
      </c>
      <c r="E1636" t="e">
        <f>VLOOKUP('Reported Performance Table'!E1636,'Master List'!$B$45:$C$143,2,FALSE)</f>
        <v>#N/A</v>
      </c>
      <c r="F1636" t="e">
        <f>VLOOKUP('Reported Performance Table'!D1636,'Master List'!$B$22:$D$42,3,FALSE)</f>
        <v>#N/A</v>
      </c>
      <c r="G1636" s="92" t="e">
        <f>VLOOKUP('Reported Performance Table'!C1636,'Master List'!$B$11:$D$19,3,FALSE)</f>
        <v>#N/A</v>
      </c>
      <c r="H1636" t="e">
        <f t="shared" si="50"/>
        <v>#N/A</v>
      </c>
      <c r="I1636" t="e">
        <f>IF(VLOOKUP('Reported Performance Table'!E1636,'Master List'!$B$45:$D$143,3,FALSE)="","No",VLOOKUP('Reported Performance Table'!E1636,'Master List'!$B$45:$D$143,3,FALSE))</f>
        <v>#N/A</v>
      </c>
      <c r="J1636" s="164" t="str">
        <f>IF('Reported Performance Table'!E1636="","",
  IF('Reported Performance Table'!F1636="Yes",
   IF('Reported Performance Table'!G1636="Premium","Premium_LUNA_CCT","LUNA_CCT"),
   IF('Reported Performance Table'!C1636="Outdoor Luminaires",
    IF(OR('Reported Performance Table'!E1636="Fuel Pump Canopy Luminaires",'Reported Performance Table'!E1636="Sports Lighting"),
     IF('Reported Performance Table'!G1636="Premium","Premium_Sports_and_Fuel_Pump_CCT", "Sports_and_Fuel_Pump_CCT"),
     IF('Reported Performance Table'!G1636="Premium","Premium_Outdoor_CCT","Outdoor_CCT")),
    IF('Reported Performance Table'!G1636="Premium","Premium_CCT","Reported_CCT"))))</f>
        <v/>
      </c>
      <c r="K1636" t="str">
        <f>IF('Reported Performance Table'!E1636="","",IF(J1636="LUNA_CCT",VLOOKUP('Reported Performance Table'!E1636,'Master List'!$B$45:$E$143,4,FALSE),"Reported_BUG"))</f>
        <v/>
      </c>
      <c r="L1636" t="str">
        <f>IF('Reported Performance Table'!E1636="","",IF(AND('Reported Performance Table'!$F1636="Yes",OR('Reported Performance Table'!$E1636='Master List'!$B$45,'Reported Performance Table'!$E1636='Master List'!$B$46,'Reported Performance Table'!$E1636='Master List'!$B$47,'Reported Performance Table'!$E1636='Master List'!$B$49,'Reported Performance Table'!$E1636='Master List'!$B$51,'Reported Performance Table'!$E1636='Master List'!$B$115,'Reported Performance Table'!$E1636='Master List'!$B$118,'Reported Performance Table'!$E1636='Master List'!$B$142)),"LUNA_Dimming","Dimming_Capability_and_Range"))</f>
        <v/>
      </c>
      <c r="M1636" s="100" t="e">
        <f>'Reported Performance Table'!#REF!</f>
        <v>#REF!</v>
      </c>
      <c r="N1636" s="100" t="e">
        <f>'Reported Performance Table'!#REF!</f>
        <v>#REF!</v>
      </c>
      <c r="O1636" s="100" t="e">
        <f>'Reported Performance Table'!#REF!</f>
        <v>#REF!</v>
      </c>
      <c r="P1636" t="str">
        <f t="shared" si="51"/>
        <v>No</v>
      </c>
    </row>
    <row r="1637" spans="1:16" x14ac:dyDescent="0.25">
      <c r="A1637" s="54">
        <v>1644</v>
      </c>
      <c r="B1637" s="55"/>
      <c r="D1637" s="21" t="e">
        <f>VLOOKUP('Reported Performance Table'!D1637,'Master List'!$B$22:$C$41,2,FALSE)</f>
        <v>#N/A</v>
      </c>
      <c r="E1637" t="e">
        <f>VLOOKUP('Reported Performance Table'!E1637,'Master List'!$B$45:$C$143,2,FALSE)</f>
        <v>#N/A</v>
      </c>
      <c r="F1637" t="e">
        <f>VLOOKUP('Reported Performance Table'!D1637,'Master List'!$B$22:$D$42,3,FALSE)</f>
        <v>#N/A</v>
      </c>
      <c r="G1637" s="92" t="e">
        <f>VLOOKUP('Reported Performance Table'!C1637,'Master List'!$B$11:$D$19,3,FALSE)</f>
        <v>#N/A</v>
      </c>
      <c r="H1637" t="e">
        <f t="shared" si="50"/>
        <v>#N/A</v>
      </c>
      <c r="I1637" t="e">
        <f>IF(VLOOKUP('Reported Performance Table'!E1637,'Master List'!$B$45:$D$143,3,FALSE)="","No",VLOOKUP('Reported Performance Table'!E1637,'Master List'!$B$45:$D$143,3,FALSE))</f>
        <v>#N/A</v>
      </c>
      <c r="J1637" s="164" t="str">
        <f>IF('Reported Performance Table'!E1637="","",
  IF('Reported Performance Table'!F1637="Yes",
   IF('Reported Performance Table'!G1637="Premium","Premium_LUNA_CCT","LUNA_CCT"),
   IF('Reported Performance Table'!C1637="Outdoor Luminaires",
    IF(OR('Reported Performance Table'!E1637="Fuel Pump Canopy Luminaires",'Reported Performance Table'!E1637="Sports Lighting"),
     IF('Reported Performance Table'!G1637="Premium","Premium_Sports_and_Fuel_Pump_CCT", "Sports_and_Fuel_Pump_CCT"),
     IF('Reported Performance Table'!G1637="Premium","Premium_Outdoor_CCT","Outdoor_CCT")),
    IF('Reported Performance Table'!G1637="Premium","Premium_CCT","Reported_CCT"))))</f>
        <v/>
      </c>
      <c r="K1637" t="str">
        <f>IF('Reported Performance Table'!E1637="","",IF(J1637="LUNA_CCT",VLOOKUP('Reported Performance Table'!E1637,'Master List'!$B$45:$E$143,4,FALSE),"Reported_BUG"))</f>
        <v/>
      </c>
      <c r="L1637" t="str">
        <f>IF('Reported Performance Table'!E1637="","",IF(AND('Reported Performance Table'!$F1637="Yes",OR('Reported Performance Table'!$E1637='Master List'!$B$45,'Reported Performance Table'!$E1637='Master List'!$B$46,'Reported Performance Table'!$E1637='Master List'!$B$47,'Reported Performance Table'!$E1637='Master List'!$B$49,'Reported Performance Table'!$E1637='Master List'!$B$51,'Reported Performance Table'!$E1637='Master List'!$B$115,'Reported Performance Table'!$E1637='Master List'!$B$118,'Reported Performance Table'!$E1637='Master List'!$B$142)),"LUNA_Dimming","Dimming_Capability_and_Range"))</f>
        <v/>
      </c>
      <c r="M1637" s="100" t="e">
        <f>'Reported Performance Table'!#REF!</f>
        <v>#REF!</v>
      </c>
      <c r="N1637" s="100" t="e">
        <f>'Reported Performance Table'!#REF!</f>
        <v>#REF!</v>
      </c>
      <c r="O1637" s="100" t="e">
        <f>'Reported Performance Table'!#REF!</f>
        <v>#REF!</v>
      </c>
      <c r="P1637" t="str">
        <f t="shared" si="51"/>
        <v>No</v>
      </c>
    </row>
    <row r="1638" spans="1:16" x14ac:dyDescent="0.25">
      <c r="A1638" s="54">
        <v>1645</v>
      </c>
      <c r="B1638" s="55"/>
      <c r="D1638" s="21" t="e">
        <f>VLOOKUP('Reported Performance Table'!D1638,'Master List'!$B$22:$C$41,2,FALSE)</f>
        <v>#N/A</v>
      </c>
      <c r="E1638" t="e">
        <f>VLOOKUP('Reported Performance Table'!E1638,'Master List'!$B$45:$C$143,2,FALSE)</f>
        <v>#N/A</v>
      </c>
      <c r="F1638" t="e">
        <f>VLOOKUP('Reported Performance Table'!D1638,'Master List'!$B$22:$D$42,3,FALSE)</f>
        <v>#N/A</v>
      </c>
      <c r="G1638" s="92" t="e">
        <f>VLOOKUP('Reported Performance Table'!C1638,'Master List'!$B$11:$D$19,3,FALSE)</f>
        <v>#N/A</v>
      </c>
      <c r="H1638" t="e">
        <f t="shared" si="50"/>
        <v>#N/A</v>
      </c>
      <c r="I1638" t="e">
        <f>IF(VLOOKUP('Reported Performance Table'!E1638,'Master List'!$B$45:$D$143,3,FALSE)="","No",VLOOKUP('Reported Performance Table'!E1638,'Master List'!$B$45:$D$143,3,FALSE))</f>
        <v>#N/A</v>
      </c>
      <c r="J1638" s="164" t="str">
        <f>IF('Reported Performance Table'!E1638="","",
  IF('Reported Performance Table'!F1638="Yes",
   IF('Reported Performance Table'!G1638="Premium","Premium_LUNA_CCT","LUNA_CCT"),
   IF('Reported Performance Table'!C1638="Outdoor Luminaires",
    IF(OR('Reported Performance Table'!E1638="Fuel Pump Canopy Luminaires",'Reported Performance Table'!E1638="Sports Lighting"),
     IF('Reported Performance Table'!G1638="Premium","Premium_Sports_and_Fuel_Pump_CCT", "Sports_and_Fuel_Pump_CCT"),
     IF('Reported Performance Table'!G1638="Premium","Premium_Outdoor_CCT","Outdoor_CCT")),
    IF('Reported Performance Table'!G1638="Premium","Premium_CCT","Reported_CCT"))))</f>
        <v/>
      </c>
      <c r="K1638" t="str">
        <f>IF('Reported Performance Table'!E1638="","",IF(J1638="LUNA_CCT",VLOOKUP('Reported Performance Table'!E1638,'Master List'!$B$45:$E$143,4,FALSE),"Reported_BUG"))</f>
        <v/>
      </c>
      <c r="L1638" t="str">
        <f>IF('Reported Performance Table'!E1638="","",IF(AND('Reported Performance Table'!$F1638="Yes",OR('Reported Performance Table'!$E1638='Master List'!$B$45,'Reported Performance Table'!$E1638='Master List'!$B$46,'Reported Performance Table'!$E1638='Master List'!$B$47,'Reported Performance Table'!$E1638='Master List'!$B$49,'Reported Performance Table'!$E1638='Master List'!$B$51,'Reported Performance Table'!$E1638='Master List'!$B$115,'Reported Performance Table'!$E1638='Master List'!$B$118,'Reported Performance Table'!$E1638='Master List'!$B$142)),"LUNA_Dimming","Dimming_Capability_and_Range"))</f>
        <v/>
      </c>
      <c r="M1638" s="100" t="e">
        <f>'Reported Performance Table'!#REF!</f>
        <v>#REF!</v>
      </c>
      <c r="N1638" s="100" t="e">
        <f>'Reported Performance Table'!#REF!</f>
        <v>#REF!</v>
      </c>
      <c r="O1638" s="100" t="e">
        <f>'Reported Performance Table'!#REF!</f>
        <v>#REF!</v>
      </c>
      <c r="P1638" t="str">
        <f t="shared" si="51"/>
        <v>No</v>
      </c>
    </row>
    <row r="1639" spans="1:16" x14ac:dyDescent="0.25">
      <c r="A1639" s="54">
        <v>1646</v>
      </c>
      <c r="B1639" s="55"/>
      <c r="D1639" s="21" t="e">
        <f>VLOOKUP('Reported Performance Table'!D1639,'Master List'!$B$22:$C$41,2,FALSE)</f>
        <v>#N/A</v>
      </c>
      <c r="E1639" t="e">
        <f>VLOOKUP('Reported Performance Table'!E1639,'Master List'!$B$45:$C$143,2,FALSE)</f>
        <v>#N/A</v>
      </c>
      <c r="F1639" t="e">
        <f>VLOOKUP('Reported Performance Table'!D1639,'Master List'!$B$22:$D$42,3,FALSE)</f>
        <v>#N/A</v>
      </c>
      <c r="G1639" s="92" t="e">
        <f>VLOOKUP('Reported Performance Table'!C1639,'Master List'!$B$11:$D$19,3,FALSE)</f>
        <v>#N/A</v>
      </c>
      <c r="H1639" t="e">
        <f t="shared" si="50"/>
        <v>#N/A</v>
      </c>
      <c r="I1639" t="e">
        <f>IF(VLOOKUP('Reported Performance Table'!E1639,'Master List'!$B$45:$D$143,3,FALSE)="","No",VLOOKUP('Reported Performance Table'!E1639,'Master List'!$B$45:$D$143,3,FALSE))</f>
        <v>#N/A</v>
      </c>
      <c r="J1639" s="164" t="str">
        <f>IF('Reported Performance Table'!E1639="","",
  IF('Reported Performance Table'!F1639="Yes",
   IF('Reported Performance Table'!G1639="Premium","Premium_LUNA_CCT","LUNA_CCT"),
   IF('Reported Performance Table'!C1639="Outdoor Luminaires",
    IF(OR('Reported Performance Table'!E1639="Fuel Pump Canopy Luminaires",'Reported Performance Table'!E1639="Sports Lighting"),
     IF('Reported Performance Table'!G1639="Premium","Premium_Sports_and_Fuel_Pump_CCT", "Sports_and_Fuel_Pump_CCT"),
     IF('Reported Performance Table'!G1639="Premium","Premium_Outdoor_CCT","Outdoor_CCT")),
    IF('Reported Performance Table'!G1639="Premium","Premium_CCT","Reported_CCT"))))</f>
        <v/>
      </c>
      <c r="K1639" t="str">
        <f>IF('Reported Performance Table'!E1639="","",IF(J1639="LUNA_CCT",VLOOKUP('Reported Performance Table'!E1639,'Master List'!$B$45:$E$143,4,FALSE),"Reported_BUG"))</f>
        <v/>
      </c>
      <c r="L1639" t="str">
        <f>IF('Reported Performance Table'!E1639="","",IF(AND('Reported Performance Table'!$F1639="Yes",OR('Reported Performance Table'!$E1639='Master List'!$B$45,'Reported Performance Table'!$E1639='Master List'!$B$46,'Reported Performance Table'!$E1639='Master List'!$B$47,'Reported Performance Table'!$E1639='Master List'!$B$49,'Reported Performance Table'!$E1639='Master List'!$B$51,'Reported Performance Table'!$E1639='Master List'!$B$115,'Reported Performance Table'!$E1639='Master List'!$B$118,'Reported Performance Table'!$E1639='Master List'!$B$142)),"LUNA_Dimming","Dimming_Capability_and_Range"))</f>
        <v/>
      </c>
      <c r="M1639" s="100" t="e">
        <f>'Reported Performance Table'!#REF!</f>
        <v>#REF!</v>
      </c>
      <c r="N1639" s="100" t="e">
        <f>'Reported Performance Table'!#REF!</f>
        <v>#REF!</v>
      </c>
      <c r="O1639" s="100" t="e">
        <f>'Reported Performance Table'!#REF!</f>
        <v>#REF!</v>
      </c>
      <c r="P1639" t="str">
        <f t="shared" si="51"/>
        <v>No</v>
      </c>
    </row>
    <row r="1640" spans="1:16" x14ac:dyDescent="0.25">
      <c r="A1640" s="54">
        <v>1647</v>
      </c>
      <c r="B1640" s="55"/>
      <c r="D1640" s="21" t="e">
        <f>VLOOKUP('Reported Performance Table'!D1640,'Master List'!$B$22:$C$41,2,FALSE)</f>
        <v>#N/A</v>
      </c>
      <c r="E1640" t="e">
        <f>VLOOKUP('Reported Performance Table'!E1640,'Master List'!$B$45:$C$143,2,FALSE)</f>
        <v>#N/A</v>
      </c>
      <c r="F1640" t="e">
        <f>VLOOKUP('Reported Performance Table'!D1640,'Master List'!$B$22:$D$42,3,FALSE)</f>
        <v>#N/A</v>
      </c>
      <c r="G1640" s="92" t="e">
        <f>VLOOKUP('Reported Performance Table'!C1640,'Master List'!$B$11:$D$19,3,FALSE)</f>
        <v>#N/A</v>
      </c>
      <c r="H1640" t="e">
        <f t="shared" si="50"/>
        <v>#N/A</v>
      </c>
      <c r="I1640" t="e">
        <f>IF(VLOOKUP('Reported Performance Table'!E1640,'Master List'!$B$45:$D$143,3,FALSE)="","No",VLOOKUP('Reported Performance Table'!E1640,'Master List'!$B$45:$D$143,3,FALSE))</f>
        <v>#N/A</v>
      </c>
      <c r="J1640" s="164" t="str">
        <f>IF('Reported Performance Table'!E1640="","",
  IF('Reported Performance Table'!F1640="Yes",
   IF('Reported Performance Table'!G1640="Premium","Premium_LUNA_CCT","LUNA_CCT"),
   IF('Reported Performance Table'!C1640="Outdoor Luminaires",
    IF(OR('Reported Performance Table'!E1640="Fuel Pump Canopy Luminaires",'Reported Performance Table'!E1640="Sports Lighting"),
     IF('Reported Performance Table'!G1640="Premium","Premium_Sports_and_Fuel_Pump_CCT", "Sports_and_Fuel_Pump_CCT"),
     IF('Reported Performance Table'!G1640="Premium","Premium_Outdoor_CCT","Outdoor_CCT")),
    IF('Reported Performance Table'!G1640="Premium","Premium_CCT","Reported_CCT"))))</f>
        <v/>
      </c>
      <c r="K1640" t="str">
        <f>IF('Reported Performance Table'!E1640="","",IF(J1640="LUNA_CCT",VLOOKUP('Reported Performance Table'!E1640,'Master List'!$B$45:$E$143,4,FALSE),"Reported_BUG"))</f>
        <v/>
      </c>
      <c r="L1640" t="str">
        <f>IF('Reported Performance Table'!E1640="","",IF(AND('Reported Performance Table'!$F1640="Yes",OR('Reported Performance Table'!$E1640='Master List'!$B$45,'Reported Performance Table'!$E1640='Master List'!$B$46,'Reported Performance Table'!$E1640='Master List'!$B$47,'Reported Performance Table'!$E1640='Master List'!$B$49,'Reported Performance Table'!$E1640='Master List'!$B$51,'Reported Performance Table'!$E1640='Master List'!$B$115,'Reported Performance Table'!$E1640='Master List'!$B$118,'Reported Performance Table'!$E1640='Master List'!$B$142)),"LUNA_Dimming","Dimming_Capability_and_Range"))</f>
        <v/>
      </c>
      <c r="M1640" s="100" t="e">
        <f>'Reported Performance Table'!#REF!</f>
        <v>#REF!</v>
      </c>
      <c r="N1640" s="100" t="e">
        <f>'Reported Performance Table'!#REF!</f>
        <v>#REF!</v>
      </c>
      <c r="O1640" s="100" t="e">
        <f>'Reported Performance Table'!#REF!</f>
        <v>#REF!</v>
      </c>
      <c r="P1640" t="str">
        <f t="shared" si="51"/>
        <v>No</v>
      </c>
    </row>
    <row r="1641" spans="1:16" x14ac:dyDescent="0.25">
      <c r="A1641" s="54">
        <v>1648</v>
      </c>
      <c r="B1641" s="55"/>
      <c r="D1641" s="21" t="e">
        <f>VLOOKUP('Reported Performance Table'!D1641,'Master List'!$B$22:$C$41,2,FALSE)</f>
        <v>#N/A</v>
      </c>
      <c r="E1641" t="e">
        <f>VLOOKUP('Reported Performance Table'!E1641,'Master List'!$B$45:$C$143,2,FALSE)</f>
        <v>#N/A</v>
      </c>
      <c r="F1641" t="e">
        <f>VLOOKUP('Reported Performance Table'!D1641,'Master List'!$B$22:$D$42,3,FALSE)</f>
        <v>#N/A</v>
      </c>
      <c r="G1641" s="92" t="e">
        <f>VLOOKUP('Reported Performance Table'!C1641,'Master List'!$B$11:$D$19,3,FALSE)</f>
        <v>#N/A</v>
      </c>
      <c r="H1641" t="e">
        <f t="shared" si="50"/>
        <v>#N/A</v>
      </c>
      <c r="I1641" t="e">
        <f>IF(VLOOKUP('Reported Performance Table'!E1641,'Master List'!$B$45:$D$143,3,FALSE)="","No",VLOOKUP('Reported Performance Table'!E1641,'Master List'!$B$45:$D$143,3,FALSE))</f>
        <v>#N/A</v>
      </c>
      <c r="J1641" s="164" t="str">
        <f>IF('Reported Performance Table'!E1641="","",
  IF('Reported Performance Table'!F1641="Yes",
   IF('Reported Performance Table'!G1641="Premium","Premium_LUNA_CCT","LUNA_CCT"),
   IF('Reported Performance Table'!C1641="Outdoor Luminaires",
    IF(OR('Reported Performance Table'!E1641="Fuel Pump Canopy Luminaires",'Reported Performance Table'!E1641="Sports Lighting"),
     IF('Reported Performance Table'!G1641="Premium","Premium_Sports_and_Fuel_Pump_CCT", "Sports_and_Fuel_Pump_CCT"),
     IF('Reported Performance Table'!G1641="Premium","Premium_Outdoor_CCT","Outdoor_CCT")),
    IF('Reported Performance Table'!G1641="Premium","Premium_CCT","Reported_CCT"))))</f>
        <v/>
      </c>
      <c r="K1641" t="str">
        <f>IF('Reported Performance Table'!E1641="","",IF(J1641="LUNA_CCT",VLOOKUP('Reported Performance Table'!E1641,'Master List'!$B$45:$E$143,4,FALSE),"Reported_BUG"))</f>
        <v/>
      </c>
      <c r="L1641" t="str">
        <f>IF('Reported Performance Table'!E1641="","",IF(AND('Reported Performance Table'!$F1641="Yes",OR('Reported Performance Table'!$E1641='Master List'!$B$45,'Reported Performance Table'!$E1641='Master List'!$B$46,'Reported Performance Table'!$E1641='Master List'!$B$47,'Reported Performance Table'!$E1641='Master List'!$B$49,'Reported Performance Table'!$E1641='Master List'!$B$51,'Reported Performance Table'!$E1641='Master List'!$B$115,'Reported Performance Table'!$E1641='Master List'!$B$118,'Reported Performance Table'!$E1641='Master List'!$B$142)),"LUNA_Dimming","Dimming_Capability_and_Range"))</f>
        <v/>
      </c>
      <c r="M1641" s="100" t="e">
        <f>'Reported Performance Table'!#REF!</f>
        <v>#REF!</v>
      </c>
      <c r="N1641" s="100" t="e">
        <f>'Reported Performance Table'!#REF!</f>
        <v>#REF!</v>
      </c>
      <c r="O1641" s="100" t="e">
        <f>'Reported Performance Table'!#REF!</f>
        <v>#REF!</v>
      </c>
      <c r="P1641" t="str">
        <f t="shared" si="51"/>
        <v>No</v>
      </c>
    </row>
    <row r="1642" spans="1:16" x14ac:dyDescent="0.25">
      <c r="A1642" s="54">
        <v>1649</v>
      </c>
      <c r="B1642" s="55"/>
      <c r="D1642" s="21" t="e">
        <f>VLOOKUP('Reported Performance Table'!D1642,'Master List'!$B$22:$C$41,2,FALSE)</f>
        <v>#N/A</v>
      </c>
      <c r="E1642" t="e">
        <f>VLOOKUP('Reported Performance Table'!E1642,'Master List'!$B$45:$C$143,2,FALSE)</f>
        <v>#N/A</v>
      </c>
      <c r="F1642" t="e">
        <f>VLOOKUP('Reported Performance Table'!D1642,'Master List'!$B$22:$D$42,3,FALSE)</f>
        <v>#N/A</v>
      </c>
      <c r="G1642" s="92" t="e">
        <f>VLOOKUP('Reported Performance Table'!C1642,'Master List'!$B$11:$D$19,3,FALSE)</f>
        <v>#N/A</v>
      </c>
      <c r="H1642" t="e">
        <f t="shared" si="50"/>
        <v>#N/A</v>
      </c>
      <c r="I1642" t="e">
        <f>IF(VLOOKUP('Reported Performance Table'!E1642,'Master List'!$B$45:$D$143,3,FALSE)="","No",VLOOKUP('Reported Performance Table'!E1642,'Master List'!$B$45:$D$143,3,FALSE))</f>
        <v>#N/A</v>
      </c>
      <c r="J1642" s="164" t="str">
        <f>IF('Reported Performance Table'!E1642="","",
  IF('Reported Performance Table'!F1642="Yes",
   IF('Reported Performance Table'!G1642="Premium","Premium_LUNA_CCT","LUNA_CCT"),
   IF('Reported Performance Table'!C1642="Outdoor Luminaires",
    IF(OR('Reported Performance Table'!E1642="Fuel Pump Canopy Luminaires",'Reported Performance Table'!E1642="Sports Lighting"),
     IF('Reported Performance Table'!G1642="Premium","Premium_Sports_and_Fuel_Pump_CCT", "Sports_and_Fuel_Pump_CCT"),
     IF('Reported Performance Table'!G1642="Premium","Premium_Outdoor_CCT","Outdoor_CCT")),
    IF('Reported Performance Table'!G1642="Premium","Premium_CCT","Reported_CCT"))))</f>
        <v/>
      </c>
      <c r="K1642" t="str">
        <f>IF('Reported Performance Table'!E1642="","",IF(J1642="LUNA_CCT",VLOOKUP('Reported Performance Table'!E1642,'Master List'!$B$45:$E$143,4,FALSE),"Reported_BUG"))</f>
        <v/>
      </c>
      <c r="L1642" t="str">
        <f>IF('Reported Performance Table'!E1642="","",IF(AND('Reported Performance Table'!$F1642="Yes",OR('Reported Performance Table'!$E1642='Master List'!$B$45,'Reported Performance Table'!$E1642='Master List'!$B$46,'Reported Performance Table'!$E1642='Master List'!$B$47,'Reported Performance Table'!$E1642='Master List'!$B$49,'Reported Performance Table'!$E1642='Master List'!$B$51,'Reported Performance Table'!$E1642='Master List'!$B$115,'Reported Performance Table'!$E1642='Master List'!$B$118,'Reported Performance Table'!$E1642='Master List'!$B$142)),"LUNA_Dimming","Dimming_Capability_and_Range"))</f>
        <v/>
      </c>
      <c r="M1642" s="100" t="e">
        <f>'Reported Performance Table'!#REF!</f>
        <v>#REF!</v>
      </c>
      <c r="N1642" s="100" t="e">
        <f>'Reported Performance Table'!#REF!</f>
        <v>#REF!</v>
      </c>
      <c r="O1642" s="100" t="e">
        <f>'Reported Performance Table'!#REF!</f>
        <v>#REF!</v>
      </c>
      <c r="P1642" t="str">
        <f t="shared" si="51"/>
        <v>No</v>
      </c>
    </row>
    <row r="1643" spans="1:16" x14ac:dyDescent="0.25">
      <c r="A1643" s="54">
        <v>1650</v>
      </c>
      <c r="B1643" s="55"/>
      <c r="D1643" s="21" t="e">
        <f>VLOOKUP('Reported Performance Table'!D1643,'Master List'!$B$22:$C$41,2,FALSE)</f>
        <v>#N/A</v>
      </c>
      <c r="E1643" t="e">
        <f>VLOOKUP('Reported Performance Table'!E1643,'Master List'!$B$45:$C$143,2,FALSE)</f>
        <v>#N/A</v>
      </c>
      <c r="F1643" t="e">
        <f>VLOOKUP('Reported Performance Table'!D1643,'Master List'!$B$22:$D$42,3,FALSE)</f>
        <v>#N/A</v>
      </c>
      <c r="G1643" s="92" t="e">
        <f>VLOOKUP('Reported Performance Table'!C1643,'Master List'!$B$11:$D$19,3,FALSE)</f>
        <v>#N/A</v>
      </c>
      <c r="H1643" t="e">
        <f t="shared" si="50"/>
        <v>#N/A</v>
      </c>
      <c r="I1643" t="e">
        <f>IF(VLOOKUP('Reported Performance Table'!E1643,'Master List'!$B$45:$D$143,3,FALSE)="","No",VLOOKUP('Reported Performance Table'!E1643,'Master List'!$B$45:$D$143,3,FALSE))</f>
        <v>#N/A</v>
      </c>
      <c r="J1643" s="164" t="str">
        <f>IF('Reported Performance Table'!E1643="","",
  IF('Reported Performance Table'!F1643="Yes",
   IF('Reported Performance Table'!G1643="Premium","Premium_LUNA_CCT","LUNA_CCT"),
   IF('Reported Performance Table'!C1643="Outdoor Luminaires",
    IF(OR('Reported Performance Table'!E1643="Fuel Pump Canopy Luminaires",'Reported Performance Table'!E1643="Sports Lighting"),
     IF('Reported Performance Table'!G1643="Premium","Premium_Sports_and_Fuel_Pump_CCT", "Sports_and_Fuel_Pump_CCT"),
     IF('Reported Performance Table'!G1643="Premium","Premium_Outdoor_CCT","Outdoor_CCT")),
    IF('Reported Performance Table'!G1643="Premium","Premium_CCT","Reported_CCT"))))</f>
        <v/>
      </c>
      <c r="K1643" t="str">
        <f>IF('Reported Performance Table'!E1643="","",IF(J1643="LUNA_CCT",VLOOKUP('Reported Performance Table'!E1643,'Master List'!$B$45:$E$143,4,FALSE),"Reported_BUG"))</f>
        <v/>
      </c>
      <c r="L1643" t="str">
        <f>IF('Reported Performance Table'!E1643="","",IF(AND('Reported Performance Table'!$F1643="Yes",OR('Reported Performance Table'!$E1643='Master List'!$B$45,'Reported Performance Table'!$E1643='Master List'!$B$46,'Reported Performance Table'!$E1643='Master List'!$B$47,'Reported Performance Table'!$E1643='Master List'!$B$49,'Reported Performance Table'!$E1643='Master List'!$B$51,'Reported Performance Table'!$E1643='Master List'!$B$115,'Reported Performance Table'!$E1643='Master List'!$B$118,'Reported Performance Table'!$E1643='Master List'!$B$142)),"LUNA_Dimming","Dimming_Capability_and_Range"))</f>
        <v/>
      </c>
      <c r="M1643" s="100" t="e">
        <f>'Reported Performance Table'!#REF!</f>
        <v>#REF!</v>
      </c>
      <c r="N1643" s="100" t="e">
        <f>'Reported Performance Table'!#REF!</f>
        <v>#REF!</v>
      </c>
      <c r="O1643" s="100" t="e">
        <f>'Reported Performance Table'!#REF!</f>
        <v>#REF!</v>
      </c>
      <c r="P1643" t="str">
        <f t="shared" si="51"/>
        <v>No</v>
      </c>
    </row>
    <row r="1644" spans="1:16" x14ac:dyDescent="0.25">
      <c r="A1644" s="54">
        <v>1651</v>
      </c>
      <c r="B1644" s="55"/>
      <c r="D1644" s="21" t="e">
        <f>VLOOKUP('Reported Performance Table'!D1644,'Master List'!$B$22:$C$41,2,FALSE)</f>
        <v>#N/A</v>
      </c>
      <c r="E1644" t="e">
        <f>VLOOKUP('Reported Performance Table'!E1644,'Master List'!$B$45:$C$143,2,FALSE)</f>
        <v>#N/A</v>
      </c>
      <c r="F1644" t="e">
        <f>VLOOKUP('Reported Performance Table'!D1644,'Master List'!$B$22:$D$42,3,FALSE)</f>
        <v>#N/A</v>
      </c>
      <c r="G1644" s="92" t="e">
        <f>VLOOKUP('Reported Performance Table'!C1644,'Master List'!$B$11:$D$19,3,FALSE)</f>
        <v>#N/A</v>
      </c>
      <c r="H1644" t="e">
        <f t="shared" si="50"/>
        <v>#N/A</v>
      </c>
      <c r="I1644" t="e">
        <f>IF(VLOOKUP('Reported Performance Table'!E1644,'Master List'!$B$45:$D$143,3,FALSE)="","No",VLOOKUP('Reported Performance Table'!E1644,'Master List'!$B$45:$D$143,3,FALSE))</f>
        <v>#N/A</v>
      </c>
      <c r="J1644" s="164" t="str">
        <f>IF('Reported Performance Table'!E1644="","",
  IF('Reported Performance Table'!F1644="Yes",
   IF('Reported Performance Table'!G1644="Premium","Premium_LUNA_CCT","LUNA_CCT"),
   IF('Reported Performance Table'!C1644="Outdoor Luminaires",
    IF(OR('Reported Performance Table'!E1644="Fuel Pump Canopy Luminaires",'Reported Performance Table'!E1644="Sports Lighting"),
     IF('Reported Performance Table'!G1644="Premium","Premium_Sports_and_Fuel_Pump_CCT", "Sports_and_Fuel_Pump_CCT"),
     IF('Reported Performance Table'!G1644="Premium","Premium_Outdoor_CCT","Outdoor_CCT")),
    IF('Reported Performance Table'!G1644="Premium","Premium_CCT","Reported_CCT"))))</f>
        <v/>
      </c>
      <c r="K1644" t="str">
        <f>IF('Reported Performance Table'!E1644="","",IF(J1644="LUNA_CCT",VLOOKUP('Reported Performance Table'!E1644,'Master List'!$B$45:$E$143,4,FALSE),"Reported_BUG"))</f>
        <v/>
      </c>
      <c r="L1644" t="str">
        <f>IF('Reported Performance Table'!E1644="","",IF(AND('Reported Performance Table'!$F1644="Yes",OR('Reported Performance Table'!$E1644='Master List'!$B$45,'Reported Performance Table'!$E1644='Master List'!$B$46,'Reported Performance Table'!$E1644='Master List'!$B$47,'Reported Performance Table'!$E1644='Master List'!$B$49,'Reported Performance Table'!$E1644='Master List'!$B$51,'Reported Performance Table'!$E1644='Master List'!$B$115,'Reported Performance Table'!$E1644='Master List'!$B$118,'Reported Performance Table'!$E1644='Master List'!$B$142)),"LUNA_Dimming","Dimming_Capability_and_Range"))</f>
        <v/>
      </c>
      <c r="M1644" s="100" t="e">
        <f>'Reported Performance Table'!#REF!</f>
        <v>#REF!</v>
      </c>
      <c r="N1644" s="100" t="e">
        <f>'Reported Performance Table'!#REF!</f>
        <v>#REF!</v>
      </c>
      <c r="O1644" s="100" t="e">
        <f>'Reported Performance Table'!#REF!</f>
        <v>#REF!</v>
      </c>
      <c r="P1644" t="str">
        <f t="shared" si="51"/>
        <v>No</v>
      </c>
    </row>
    <row r="1645" spans="1:16" x14ac:dyDescent="0.25">
      <c r="A1645" s="54">
        <v>1652</v>
      </c>
      <c r="B1645" s="55"/>
      <c r="D1645" s="21" t="e">
        <f>VLOOKUP('Reported Performance Table'!D1645,'Master List'!$B$22:$C$41,2,FALSE)</f>
        <v>#N/A</v>
      </c>
      <c r="E1645" t="e">
        <f>VLOOKUP('Reported Performance Table'!E1645,'Master List'!$B$45:$C$143,2,FALSE)</f>
        <v>#N/A</v>
      </c>
      <c r="F1645" t="e">
        <f>VLOOKUP('Reported Performance Table'!D1645,'Master List'!$B$22:$D$42,3,FALSE)</f>
        <v>#N/A</v>
      </c>
      <c r="G1645" s="92" t="e">
        <f>VLOOKUP('Reported Performance Table'!C1645,'Master List'!$B$11:$D$19,3,FALSE)</f>
        <v>#N/A</v>
      </c>
      <c r="H1645" t="e">
        <f t="shared" si="50"/>
        <v>#N/A</v>
      </c>
      <c r="I1645" t="e">
        <f>IF(VLOOKUP('Reported Performance Table'!E1645,'Master List'!$B$45:$D$143,3,FALSE)="","No",VLOOKUP('Reported Performance Table'!E1645,'Master List'!$B$45:$D$143,3,FALSE))</f>
        <v>#N/A</v>
      </c>
      <c r="J1645" s="164" t="str">
        <f>IF('Reported Performance Table'!E1645="","",
  IF('Reported Performance Table'!F1645="Yes",
   IF('Reported Performance Table'!G1645="Premium","Premium_LUNA_CCT","LUNA_CCT"),
   IF('Reported Performance Table'!C1645="Outdoor Luminaires",
    IF(OR('Reported Performance Table'!E1645="Fuel Pump Canopy Luminaires",'Reported Performance Table'!E1645="Sports Lighting"),
     IF('Reported Performance Table'!G1645="Premium","Premium_Sports_and_Fuel_Pump_CCT", "Sports_and_Fuel_Pump_CCT"),
     IF('Reported Performance Table'!G1645="Premium","Premium_Outdoor_CCT","Outdoor_CCT")),
    IF('Reported Performance Table'!G1645="Premium","Premium_CCT","Reported_CCT"))))</f>
        <v/>
      </c>
      <c r="K1645" t="str">
        <f>IF('Reported Performance Table'!E1645="","",IF(J1645="LUNA_CCT",VLOOKUP('Reported Performance Table'!E1645,'Master List'!$B$45:$E$143,4,FALSE),"Reported_BUG"))</f>
        <v/>
      </c>
      <c r="L1645" t="str">
        <f>IF('Reported Performance Table'!E1645="","",IF(AND('Reported Performance Table'!$F1645="Yes",OR('Reported Performance Table'!$E1645='Master List'!$B$45,'Reported Performance Table'!$E1645='Master List'!$B$46,'Reported Performance Table'!$E1645='Master List'!$B$47,'Reported Performance Table'!$E1645='Master List'!$B$49,'Reported Performance Table'!$E1645='Master List'!$B$51,'Reported Performance Table'!$E1645='Master List'!$B$115,'Reported Performance Table'!$E1645='Master List'!$B$118,'Reported Performance Table'!$E1645='Master List'!$B$142)),"LUNA_Dimming","Dimming_Capability_and_Range"))</f>
        <v/>
      </c>
      <c r="M1645" s="100" t="e">
        <f>'Reported Performance Table'!#REF!</f>
        <v>#REF!</v>
      </c>
      <c r="N1645" s="100" t="e">
        <f>'Reported Performance Table'!#REF!</f>
        <v>#REF!</v>
      </c>
      <c r="O1645" s="100" t="e">
        <f>'Reported Performance Table'!#REF!</f>
        <v>#REF!</v>
      </c>
      <c r="P1645" t="str">
        <f t="shared" si="51"/>
        <v>No</v>
      </c>
    </row>
    <row r="1646" spans="1:16" x14ac:dyDescent="0.25">
      <c r="A1646" s="54">
        <v>1653</v>
      </c>
      <c r="B1646" s="55"/>
      <c r="D1646" s="21" t="e">
        <f>VLOOKUP('Reported Performance Table'!D1646,'Master List'!$B$22:$C$41,2,FALSE)</f>
        <v>#N/A</v>
      </c>
      <c r="E1646" t="e">
        <f>VLOOKUP('Reported Performance Table'!E1646,'Master List'!$B$45:$C$143,2,FALSE)</f>
        <v>#N/A</v>
      </c>
      <c r="F1646" t="e">
        <f>VLOOKUP('Reported Performance Table'!D1646,'Master List'!$B$22:$D$42,3,FALSE)</f>
        <v>#N/A</v>
      </c>
      <c r="G1646" s="92" t="e">
        <f>VLOOKUP('Reported Performance Table'!C1646,'Master List'!$B$11:$D$19,3,FALSE)</f>
        <v>#N/A</v>
      </c>
      <c r="H1646" t="e">
        <f t="shared" si="50"/>
        <v>#N/A</v>
      </c>
      <c r="I1646" t="e">
        <f>IF(VLOOKUP('Reported Performance Table'!E1646,'Master List'!$B$45:$D$143,3,FALSE)="","No",VLOOKUP('Reported Performance Table'!E1646,'Master List'!$B$45:$D$143,3,FALSE))</f>
        <v>#N/A</v>
      </c>
      <c r="J1646" s="164" t="str">
        <f>IF('Reported Performance Table'!E1646="","",
  IF('Reported Performance Table'!F1646="Yes",
   IF('Reported Performance Table'!G1646="Premium","Premium_LUNA_CCT","LUNA_CCT"),
   IF('Reported Performance Table'!C1646="Outdoor Luminaires",
    IF(OR('Reported Performance Table'!E1646="Fuel Pump Canopy Luminaires",'Reported Performance Table'!E1646="Sports Lighting"),
     IF('Reported Performance Table'!G1646="Premium","Premium_Sports_and_Fuel_Pump_CCT", "Sports_and_Fuel_Pump_CCT"),
     IF('Reported Performance Table'!G1646="Premium","Premium_Outdoor_CCT","Outdoor_CCT")),
    IF('Reported Performance Table'!G1646="Premium","Premium_CCT","Reported_CCT"))))</f>
        <v/>
      </c>
      <c r="K1646" t="str">
        <f>IF('Reported Performance Table'!E1646="","",IF(J1646="LUNA_CCT",VLOOKUP('Reported Performance Table'!E1646,'Master List'!$B$45:$E$143,4,FALSE),"Reported_BUG"))</f>
        <v/>
      </c>
      <c r="L1646" t="str">
        <f>IF('Reported Performance Table'!E1646="","",IF(AND('Reported Performance Table'!$F1646="Yes",OR('Reported Performance Table'!$E1646='Master List'!$B$45,'Reported Performance Table'!$E1646='Master List'!$B$46,'Reported Performance Table'!$E1646='Master List'!$B$47,'Reported Performance Table'!$E1646='Master List'!$B$49,'Reported Performance Table'!$E1646='Master List'!$B$51,'Reported Performance Table'!$E1646='Master List'!$B$115,'Reported Performance Table'!$E1646='Master List'!$B$118,'Reported Performance Table'!$E1646='Master List'!$B$142)),"LUNA_Dimming","Dimming_Capability_and_Range"))</f>
        <v/>
      </c>
      <c r="M1646" s="100" t="e">
        <f>'Reported Performance Table'!#REF!</f>
        <v>#REF!</v>
      </c>
      <c r="N1646" s="100" t="e">
        <f>'Reported Performance Table'!#REF!</f>
        <v>#REF!</v>
      </c>
      <c r="O1646" s="100" t="e">
        <f>'Reported Performance Table'!#REF!</f>
        <v>#REF!</v>
      </c>
      <c r="P1646" t="str">
        <f t="shared" si="51"/>
        <v>No</v>
      </c>
    </row>
    <row r="1647" spans="1:16" x14ac:dyDescent="0.25">
      <c r="A1647" s="54">
        <v>1654</v>
      </c>
      <c r="B1647" s="55"/>
      <c r="D1647" s="21" t="e">
        <f>VLOOKUP('Reported Performance Table'!D1647,'Master List'!$B$22:$C$41,2,FALSE)</f>
        <v>#N/A</v>
      </c>
      <c r="E1647" t="e">
        <f>VLOOKUP('Reported Performance Table'!E1647,'Master List'!$B$45:$C$143,2,FALSE)</f>
        <v>#N/A</v>
      </c>
      <c r="F1647" t="e">
        <f>VLOOKUP('Reported Performance Table'!D1647,'Master List'!$B$22:$D$42,3,FALSE)</f>
        <v>#N/A</v>
      </c>
      <c r="G1647" s="92" t="e">
        <f>VLOOKUP('Reported Performance Table'!C1647,'Master List'!$B$11:$D$19,3,FALSE)</f>
        <v>#N/A</v>
      </c>
      <c r="H1647" t="e">
        <f t="shared" si="50"/>
        <v>#N/A</v>
      </c>
      <c r="I1647" t="e">
        <f>IF(VLOOKUP('Reported Performance Table'!E1647,'Master List'!$B$45:$D$143,3,FALSE)="","No",VLOOKUP('Reported Performance Table'!E1647,'Master List'!$B$45:$D$143,3,FALSE))</f>
        <v>#N/A</v>
      </c>
      <c r="J1647" s="164" t="str">
        <f>IF('Reported Performance Table'!E1647="","",
  IF('Reported Performance Table'!F1647="Yes",
   IF('Reported Performance Table'!G1647="Premium","Premium_LUNA_CCT","LUNA_CCT"),
   IF('Reported Performance Table'!C1647="Outdoor Luminaires",
    IF(OR('Reported Performance Table'!E1647="Fuel Pump Canopy Luminaires",'Reported Performance Table'!E1647="Sports Lighting"),
     IF('Reported Performance Table'!G1647="Premium","Premium_Sports_and_Fuel_Pump_CCT", "Sports_and_Fuel_Pump_CCT"),
     IF('Reported Performance Table'!G1647="Premium","Premium_Outdoor_CCT","Outdoor_CCT")),
    IF('Reported Performance Table'!G1647="Premium","Premium_CCT","Reported_CCT"))))</f>
        <v/>
      </c>
      <c r="K1647" t="str">
        <f>IF('Reported Performance Table'!E1647="","",IF(J1647="LUNA_CCT",VLOOKUP('Reported Performance Table'!E1647,'Master List'!$B$45:$E$143,4,FALSE),"Reported_BUG"))</f>
        <v/>
      </c>
      <c r="L1647" t="str">
        <f>IF('Reported Performance Table'!E1647="","",IF(AND('Reported Performance Table'!$F1647="Yes",OR('Reported Performance Table'!$E1647='Master List'!$B$45,'Reported Performance Table'!$E1647='Master List'!$B$46,'Reported Performance Table'!$E1647='Master List'!$B$47,'Reported Performance Table'!$E1647='Master List'!$B$49,'Reported Performance Table'!$E1647='Master List'!$B$51,'Reported Performance Table'!$E1647='Master List'!$B$115,'Reported Performance Table'!$E1647='Master List'!$B$118,'Reported Performance Table'!$E1647='Master List'!$B$142)),"LUNA_Dimming","Dimming_Capability_and_Range"))</f>
        <v/>
      </c>
      <c r="M1647" s="100" t="e">
        <f>'Reported Performance Table'!#REF!</f>
        <v>#REF!</v>
      </c>
      <c r="N1647" s="100" t="e">
        <f>'Reported Performance Table'!#REF!</f>
        <v>#REF!</v>
      </c>
      <c r="O1647" s="100" t="e">
        <f>'Reported Performance Table'!#REF!</f>
        <v>#REF!</v>
      </c>
      <c r="P1647" t="str">
        <f t="shared" si="51"/>
        <v>No</v>
      </c>
    </row>
    <row r="1648" spans="1:16" x14ac:dyDescent="0.25">
      <c r="A1648" s="54">
        <v>1655</v>
      </c>
      <c r="B1648" s="55"/>
      <c r="D1648" s="21" t="e">
        <f>VLOOKUP('Reported Performance Table'!D1648,'Master List'!$B$22:$C$41,2,FALSE)</f>
        <v>#N/A</v>
      </c>
      <c r="E1648" t="e">
        <f>VLOOKUP('Reported Performance Table'!E1648,'Master List'!$B$45:$C$143,2,FALSE)</f>
        <v>#N/A</v>
      </c>
      <c r="F1648" t="e">
        <f>VLOOKUP('Reported Performance Table'!D1648,'Master List'!$B$22:$D$42,3,FALSE)</f>
        <v>#N/A</v>
      </c>
      <c r="G1648" s="92" t="e">
        <f>VLOOKUP('Reported Performance Table'!C1648,'Master List'!$B$11:$D$19,3,FALSE)</f>
        <v>#N/A</v>
      </c>
      <c r="H1648" t="e">
        <f t="shared" si="50"/>
        <v>#N/A</v>
      </c>
      <c r="I1648" t="e">
        <f>IF(VLOOKUP('Reported Performance Table'!E1648,'Master List'!$B$45:$D$143,3,FALSE)="","No",VLOOKUP('Reported Performance Table'!E1648,'Master List'!$B$45:$D$143,3,FALSE))</f>
        <v>#N/A</v>
      </c>
      <c r="J1648" s="164" t="str">
        <f>IF('Reported Performance Table'!E1648="","",
  IF('Reported Performance Table'!F1648="Yes",
   IF('Reported Performance Table'!G1648="Premium","Premium_LUNA_CCT","LUNA_CCT"),
   IF('Reported Performance Table'!C1648="Outdoor Luminaires",
    IF(OR('Reported Performance Table'!E1648="Fuel Pump Canopy Luminaires",'Reported Performance Table'!E1648="Sports Lighting"),
     IF('Reported Performance Table'!G1648="Premium","Premium_Sports_and_Fuel_Pump_CCT", "Sports_and_Fuel_Pump_CCT"),
     IF('Reported Performance Table'!G1648="Premium","Premium_Outdoor_CCT","Outdoor_CCT")),
    IF('Reported Performance Table'!G1648="Premium","Premium_CCT","Reported_CCT"))))</f>
        <v/>
      </c>
      <c r="K1648" t="str">
        <f>IF('Reported Performance Table'!E1648="","",IF(J1648="LUNA_CCT",VLOOKUP('Reported Performance Table'!E1648,'Master List'!$B$45:$E$143,4,FALSE),"Reported_BUG"))</f>
        <v/>
      </c>
      <c r="L1648" t="str">
        <f>IF('Reported Performance Table'!E1648="","",IF(AND('Reported Performance Table'!$F1648="Yes",OR('Reported Performance Table'!$E1648='Master List'!$B$45,'Reported Performance Table'!$E1648='Master List'!$B$46,'Reported Performance Table'!$E1648='Master List'!$B$47,'Reported Performance Table'!$E1648='Master List'!$B$49,'Reported Performance Table'!$E1648='Master List'!$B$51,'Reported Performance Table'!$E1648='Master List'!$B$115,'Reported Performance Table'!$E1648='Master List'!$B$118,'Reported Performance Table'!$E1648='Master List'!$B$142)),"LUNA_Dimming","Dimming_Capability_and_Range"))</f>
        <v/>
      </c>
      <c r="M1648" s="100" t="e">
        <f>'Reported Performance Table'!#REF!</f>
        <v>#REF!</v>
      </c>
      <c r="N1648" s="100" t="e">
        <f>'Reported Performance Table'!#REF!</f>
        <v>#REF!</v>
      </c>
      <c r="O1648" s="100" t="e">
        <f>'Reported Performance Table'!#REF!</f>
        <v>#REF!</v>
      </c>
      <c r="P1648" t="str">
        <f t="shared" si="51"/>
        <v>No</v>
      </c>
    </row>
    <row r="1649" spans="1:16" x14ac:dyDescent="0.25">
      <c r="A1649" s="54">
        <v>1656</v>
      </c>
      <c r="B1649" s="55"/>
      <c r="D1649" s="21" t="e">
        <f>VLOOKUP('Reported Performance Table'!D1649,'Master List'!$B$22:$C$41,2,FALSE)</f>
        <v>#N/A</v>
      </c>
      <c r="E1649" t="e">
        <f>VLOOKUP('Reported Performance Table'!E1649,'Master List'!$B$45:$C$143,2,FALSE)</f>
        <v>#N/A</v>
      </c>
      <c r="F1649" t="e">
        <f>VLOOKUP('Reported Performance Table'!D1649,'Master List'!$B$22:$D$42,3,FALSE)</f>
        <v>#N/A</v>
      </c>
      <c r="G1649" s="92" t="e">
        <f>VLOOKUP('Reported Performance Table'!C1649,'Master List'!$B$11:$D$19,3,FALSE)</f>
        <v>#N/A</v>
      </c>
      <c r="H1649" t="e">
        <f t="shared" si="50"/>
        <v>#N/A</v>
      </c>
      <c r="I1649" t="e">
        <f>IF(VLOOKUP('Reported Performance Table'!E1649,'Master List'!$B$45:$D$143,3,FALSE)="","No",VLOOKUP('Reported Performance Table'!E1649,'Master List'!$B$45:$D$143,3,FALSE))</f>
        <v>#N/A</v>
      </c>
      <c r="J1649" s="164" t="str">
        <f>IF('Reported Performance Table'!E1649="","",
  IF('Reported Performance Table'!F1649="Yes",
   IF('Reported Performance Table'!G1649="Premium","Premium_LUNA_CCT","LUNA_CCT"),
   IF('Reported Performance Table'!C1649="Outdoor Luminaires",
    IF(OR('Reported Performance Table'!E1649="Fuel Pump Canopy Luminaires",'Reported Performance Table'!E1649="Sports Lighting"),
     IF('Reported Performance Table'!G1649="Premium","Premium_Sports_and_Fuel_Pump_CCT", "Sports_and_Fuel_Pump_CCT"),
     IF('Reported Performance Table'!G1649="Premium","Premium_Outdoor_CCT","Outdoor_CCT")),
    IF('Reported Performance Table'!G1649="Premium","Premium_CCT","Reported_CCT"))))</f>
        <v/>
      </c>
      <c r="K1649" t="str">
        <f>IF('Reported Performance Table'!E1649="","",IF(J1649="LUNA_CCT",VLOOKUP('Reported Performance Table'!E1649,'Master List'!$B$45:$E$143,4,FALSE),"Reported_BUG"))</f>
        <v/>
      </c>
      <c r="L1649" t="str">
        <f>IF('Reported Performance Table'!E1649="","",IF(AND('Reported Performance Table'!$F1649="Yes",OR('Reported Performance Table'!$E1649='Master List'!$B$45,'Reported Performance Table'!$E1649='Master List'!$B$46,'Reported Performance Table'!$E1649='Master List'!$B$47,'Reported Performance Table'!$E1649='Master List'!$B$49,'Reported Performance Table'!$E1649='Master List'!$B$51,'Reported Performance Table'!$E1649='Master List'!$B$115,'Reported Performance Table'!$E1649='Master List'!$B$118,'Reported Performance Table'!$E1649='Master List'!$B$142)),"LUNA_Dimming","Dimming_Capability_and_Range"))</f>
        <v/>
      </c>
      <c r="M1649" s="100" t="e">
        <f>'Reported Performance Table'!#REF!</f>
        <v>#REF!</v>
      </c>
      <c r="N1649" s="100" t="e">
        <f>'Reported Performance Table'!#REF!</f>
        <v>#REF!</v>
      </c>
      <c r="O1649" s="100" t="e">
        <f>'Reported Performance Table'!#REF!</f>
        <v>#REF!</v>
      </c>
      <c r="P1649" t="str">
        <f t="shared" si="51"/>
        <v>No</v>
      </c>
    </row>
    <row r="1650" spans="1:16" x14ac:dyDescent="0.25">
      <c r="A1650" s="54">
        <v>1657</v>
      </c>
      <c r="B1650" s="55"/>
      <c r="D1650" s="21" t="e">
        <f>VLOOKUP('Reported Performance Table'!D1650,'Master List'!$B$22:$C$41,2,FALSE)</f>
        <v>#N/A</v>
      </c>
      <c r="E1650" t="e">
        <f>VLOOKUP('Reported Performance Table'!E1650,'Master List'!$B$45:$C$143,2,FALSE)</f>
        <v>#N/A</v>
      </c>
      <c r="F1650" t="e">
        <f>VLOOKUP('Reported Performance Table'!D1650,'Master List'!$B$22:$D$42,3,FALSE)</f>
        <v>#N/A</v>
      </c>
      <c r="G1650" s="92" t="e">
        <f>VLOOKUP('Reported Performance Table'!C1650,'Master List'!$B$11:$D$19,3,FALSE)</f>
        <v>#N/A</v>
      </c>
      <c r="H1650" t="e">
        <f t="shared" si="50"/>
        <v>#N/A</v>
      </c>
      <c r="I1650" t="e">
        <f>IF(VLOOKUP('Reported Performance Table'!E1650,'Master List'!$B$45:$D$143,3,FALSE)="","No",VLOOKUP('Reported Performance Table'!E1650,'Master List'!$B$45:$D$143,3,FALSE))</f>
        <v>#N/A</v>
      </c>
      <c r="J1650" s="164" t="str">
        <f>IF('Reported Performance Table'!E1650="","",
  IF('Reported Performance Table'!F1650="Yes",
   IF('Reported Performance Table'!G1650="Premium","Premium_LUNA_CCT","LUNA_CCT"),
   IF('Reported Performance Table'!C1650="Outdoor Luminaires",
    IF(OR('Reported Performance Table'!E1650="Fuel Pump Canopy Luminaires",'Reported Performance Table'!E1650="Sports Lighting"),
     IF('Reported Performance Table'!G1650="Premium","Premium_Sports_and_Fuel_Pump_CCT", "Sports_and_Fuel_Pump_CCT"),
     IF('Reported Performance Table'!G1650="Premium","Premium_Outdoor_CCT","Outdoor_CCT")),
    IF('Reported Performance Table'!G1650="Premium","Premium_CCT","Reported_CCT"))))</f>
        <v/>
      </c>
      <c r="K1650" t="str">
        <f>IF('Reported Performance Table'!E1650="","",IF(J1650="LUNA_CCT",VLOOKUP('Reported Performance Table'!E1650,'Master List'!$B$45:$E$143,4,FALSE),"Reported_BUG"))</f>
        <v/>
      </c>
      <c r="L1650" t="str">
        <f>IF('Reported Performance Table'!E1650="","",IF(AND('Reported Performance Table'!$F1650="Yes",OR('Reported Performance Table'!$E1650='Master List'!$B$45,'Reported Performance Table'!$E1650='Master List'!$B$46,'Reported Performance Table'!$E1650='Master List'!$B$47,'Reported Performance Table'!$E1650='Master List'!$B$49,'Reported Performance Table'!$E1650='Master List'!$B$51,'Reported Performance Table'!$E1650='Master List'!$B$115,'Reported Performance Table'!$E1650='Master List'!$B$118,'Reported Performance Table'!$E1650='Master List'!$B$142)),"LUNA_Dimming","Dimming_Capability_and_Range"))</f>
        <v/>
      </c>
      <c r="M1650" s="100" t="e">
        <f>'Reported Performance Table'!#REF!</f>
        <v>#REF!</v>
      </c>
      <c r="N1650" s="100" t="e">
        <f>'Reported Performance Table'!#REF!</f>
        <v>#REF!</v>
      </c>
      <c r="O1650" s="100" t="e">
        <f>'Reported Performance Table'!#REF!</f>
        <v>#REF!</v>
      </c>
      <c r="P1650" t="str">
        <f t="shared" si="51"/>
        <v>No</v>
      </c>
    </row>
    <row r="1651" spans="1:16" x14ac:dyDescent="0.25">
      <c r="A1651" s="54">
        <v>1658</v>
      </c>
      <c r="B1651" s="55"/>
      <c r="D1651" s="21" t="e">
        <f>VLOOKUP('Reported Performance Table'!D1651,'Master List'!$B$22:$C$41,2,FALSE)</f>
        <v>#N/A</v>
      </c>
      <c r="E1651" t="e">
        <f>VLOOKUP('Reported Performance Table'!E1651,'Master List'!$B$45:$C$143,2,FALSE)</f>
        <v>#N/A</v>
      </c>
      <c r="F1651" t="e">
        <f>VLOOKUP('Reported Performance Table'!D1651,'Master List'!$B$22:$D$42,3,FALSE)</f>
        <v>#N/A</v>
      </c>
      <c r="G1651" s="92" t="e">
        <f>VLOOKUP('Reported Performance Table'!C1651,'Master List'!$B$11:$D$19,3,FALSE)</f>
        <v>#N/A</v>
      </c>
      <c r="H1651" t="e">
        <f t="shared" si="50"/>
        <v>#N/A</v>
      </c>
      <c r="I1651" t="e">
        <f>IF(VLOOKUP('Reported Performance Table'!E1651,'Master List'!$B$45:$D$143,3,FALSE)="","No",VLOOKUP('Reported Performance Table'!E1651,'Master List'!$B$45:$D$143,3,FALSE))</f>
        <v>#N/A</v>
      </c>
      <c r="J1651" s="164" t="str">
        <f>IF('Reported Performance Table'!E1651="","",
  IF('Reported Performance Table'!F1651="Yes",
   IF('Reported Performance Table'!G1651="Premium","Premium_LUNA_CCT","LUNA_CCT"),
   IF('Reported Performance Table'!C1651="Outdoor Luminaires",
    IF(OR('Reported Performance Table'!E1651="Fuel Pump Canopy Luminaires",'Reported Performance Table'!E1651="Sports Lighting"),
     IF('Reported Performance Table'!G1651="Premium","Premium_Sports_and_Fuel_Pump_CCT", "Sports_and_Fuel_Pump_CCT"),
     IF('Reported Performance Table'!G1651="Premium","Premium_Outdoor_CCT","Outdoor_CCT")),
    IF('Reported Performance Table'!G1651="Premium","Premium_CCT","Reported_CCT"))))</f>
        <v/>
      </c>
      <c r="K1651" t="str">
        <f>IF('Reported Performance Table'!E1651="","",IF(J1651="LUNA_CCT",VLOOKUP('Reported Performance Table'!E1651,'Master List'!$B$45:$E$143,4,FALSE),"Reported_BUG"))</f>
        <v/>
      </c>
      <c r="L1651" t="str">
        <f>IF('Reported Performance Table'!E1651="","",IF(AND('Reported Performance Table'!$F1651="Yes",OR('Reported Performance Table'!$E1651='Master List'!$B$45,'Reported Performance Table'!$E1651='Master List'!$B$46,'Reported Performance Table'!$E1651='Master List'!$B$47,'Reported Performance Table'!$E1651='Master List'!$B$49,'Reported Performance Table'!$E1651='Master List'!$B$51,'Reported Performance Table'!$E1651='Master List'!$B$115,'Reported Performance Table'!$E1651='Master List'!$B$118,'Reported Performance Table'!$E1651='Master List'!$B$142)),"LUNA_Dimming","Dimming_Capability_and_Range"))</f>
        <v/>
      </c>
      <c r="M1651" s="100" t="e">
        <f>'Reported Performance Table'!#REF!</f>
        <v>#REF!</v>
      </c>
      <c r="N1651" s="100" t="e">
        <f>'Reported Performance Table'!#REF!</f>
        <v>#REF!</v>
      </c>
      <c r="O1651" s="100" t="e">
        <f>'Reported Performance Table'!#REF!</f>
        <v>#REF!</v>
      </c>
      <c r="P1651" t="str">
        <f t="shared" si="51"/>
        <v>No</v>
      </c>
    </row>
    <row r="1652" spans="1:16" x14ac:dyDescent="0.25">
      <c r="A1652" s="54">
        <v>1659</v>
      </c>
      <c r="B1652" s="55"/>
      <c r="D1652" s="21" t="e">
        <f>VLOOKUP('Reported Performance Table'!D1652,'Master List'!$B$22:$C$41,2,FALSE)</f>
        <v>#N/A</v>
      </c>
      <c r="E1652" t="e">
        <f>VLOOKUP('Reported Performance Table'!E1652,'Master List'!$B$45:$C$143,2,FALSE)</f>
        <v>#N/A</v>
      </c>
      <c r="F1652" t="e">
        <f>VLOOKUP('Reported Performance Table'!D1652,'Master List'!$B$22:$D$42,3,FALSE)</f>
        <v>#N/A</v>
      </c>
      <c r="G1652" s="92" t="e">
        <f>VLOOKUP('Reported Performance Table'!C1652,'Master List'!$B$11:$D$19,3,FALSE)</f>
        <v>#N/A</v>
      </c>
      <c r="H1652" t="e">
        <f t="shared" si="50"/>
        <v>#N/A</v>
      </c>
      <c r="I1652" t="e">
        <f>IF(VLOOKUP('Reported Performance Table'!E1652,'Master List'!$B$45:$D$143,3,FALSE)="","No",VLOOKUP('Reported Performance Table'!E1652,'Master List'!$B$45:$D$143,3,FALSE))</f>
        <v>#N/A</v>
      </c>
      <c r="J1652" s="164" t="str">
        <f>IF('Reported Performance Table'!E1652="","",
  IF('Reported Performance Table'!F1652="Yes",
   IF('Reported Performance Table'!G1652="Premium","Premium_LUNA_CCT","LUNA_CCT"),
   IF('Reported Performance Table'!C1652="Outdoor Luminaires",
    IF(OR('Reported Performance Table'!E1652="Fuel Pump Canopy Luminaires",'Reported Performance Table'!E1652="Sports Lighting"),
     IF('Reported Performance Table'!G1652="Premium","Premium_Sports_and_Fuel_Pump_CCT", "Sports_and_Fuel_Pump_CCT"),
     IF('Reported Performance Table'!G1652="Premium","Premium_Outdoor_CCT","Outdoor_CCT")),
    IF('Reported Performance Table'!G1652="Premium","Premium_CCT","Reported_CCT"))))</f>
        <v/>
      </c>
      <c r="K1652" t="str">
        <f>IF('Reported Performance Table'!E1652="","",IF(J1652="LUNA_CCT",VLOOKUP('Reported Performance Table'!E1652,'Master List'!$B$45:$E$143,4,FALSE),"Reported_BUG"))</f>
        <v/>
      </c>
      <c r="L1652" t="str">
        <f>IF('Reported Performance Table'!E1652="","",IF(AND('Reported Performance Table'!$F1652="Yes",OR('Reported Performance Table'!$E1652='Master List'!$B$45,'Reported Performance Table'!$E1652='Master List'!$B$46,'Reported Performance Table'!$E1652='Master List'!$B$47,'Reported Performance Table'!$E1652='Master List'!$B$49,'Reported Performance Table'!$E1652='Master List'!$B$51,'Reported Performance Table'!$E1652='Master List'!$B$115,'Reported Performance Table'!$E1652='Master List'!$B$118,'Reported Performance Table'!$E1652='Master List'!$B$142)),"LUNA_Dimming","Dimming_Capability_and_Range"))</f>
        <v/>
      </c>
      <c r="M1652" s="100" t="e">
        <f>'Reported Performance Table'!#REF!</f>
        <v>#REF!</v>
      </c>
      <c r="N1652" s="100" t="e">
        <f>'Reported Performance Table'!#REF!</f>
        <v>#REF!</v>
      </c>
      <c r="O1652" s="100" t="e">
        <f>'Reported Performance Table'!#REF!</f>
        <v>#REF!</v>
      </c>
      <c r="P1652" t="str">
        <f t="shared" si="51"/>
        <v>No</v>
      </c>
    </row>
    <row r="1653" spans="1:16" x14ac:dyDescent="0.25">
      <c r="A1653" s="54">
        <v>1660</v>
      </c>
      <c r="B1653" s="55"/>
      <c r="D1653" s="21" t="e">
        <f>VLOOKUP('Reported Performance Table'!D1653,'Master List'!$B$22:$C$41,2,FALSE)</f>
        <v>#N/A</v>
      </c>
      <c r="E1653" t="e">
        <f>VLOOKUP('Reported Performance Table'!E1653,'Master List'!$B$45:$C$143,2,FALSE)</f>
        <v>#N/A</v>
      </c>
      <c r="F1653" t="e">
        <f>VLOOKUP('Reported Performance Table'!D1653,'Master List'!$B$22:$D$42,3,FALSE)</f>
        <v>#N/A</v>
      </c>
      <c r="G1653" s="92" t="e">
        <f>VLOOKUP('Reported Performance Table'!C1653,'Master List'!$B$11:$D$19,3,FALSE)</f>
        <v>#N/A</v>
      </c>
      <c r="H1653" t="e">
        <f t="shared" si="50"/>
        <v>#N/A</v>
      </c>
      <c r="I1653" t="e">
        <f>IF(VLOOKUP('Reported Performance Table'!E1653,'Master List'!$B$45:$D$143,3,FALSE)="","No",VLOOKUP('Reported Performance Table'!E1653,'Master List'!$B$45:$D$143,3,FALSE))</f>
        <v>#N/A</v>
      </c>
      <c r="J1653" s="164" t="str">
        <f>IF('Reported Performance Table'!E1653="","",
  IF('Reported Performance Table'!F1653="Yes",
   IF('Reported Performance Table'!G1653="Premium","Premium_LUNA_CCT","LUNA_CCT"),
   IF('Reported Performance Table'!C1653="Outdoor Luminaires",
    IF(OR('Reported Performance Table'!E1653="Fuel Pump Canopy Luminaires",'Reported Performance Table'!E1653="Sports Lighting"),
     IF('Reported Performance Table'!G1653="Premium","Premium_Sports_and_Fuel_Pump_CCT", "Sports_and_Fuel_Pump_CCT"),
     IF('Reported Performance Table'!G1653="Premium","Premium_Outdoor_CCT","Outdoor_CCT")),
    IF('Reported Performance Table'!G1653="Premium","Premium_CCT","Reported_CCT"))))</f>
        <v/>
      </c>
      <c r="K1653" t="str">
        <f>IF('Reported Performance Table'!E1653="","",IF(J1653="LUNA_CCT",VLOOKUP('Reported Performance Table'!E1653,'Master List'!$B$45:$E$143,4,FALSE),"Reported_BUG"))</f>
        <v/>
      </c>
      <c r="L1653" t="str">
        <f>IF('Reported Performance Table'!E1653="","",IF(AND('Reported Performance Table'!$F1653="Yes",OR('Reported Performance Table'!$E1653='Master List'!$B$45,'Reported Performance Table'!$E1653='Master List'!$B$46,'Reported Performance Table'!$E1653='Master List'!$B$47,'Reported Performance Table'!$E1653='Master List'!$B$49,'Reported Performance Table'!$E1653='Master List'!$B$51,'Reported Performance Table'!$E1653='Master List'!$B$115,'Reported Performance Table'!$E1653='Master List'!$B$118,'Reported Performance Table'!$E1653='Master List'!$B$142)),"LUNA_Dimming","Dimming_Capability_and_Range"))</f>
        <v/>
      </c>
      <c r="M1653" s="100" t="e">
        <f>'Reported Performance Table'!#REF!</f>
        <v>#REF!</v>
      </c>
      <c r="N1653" s="100" t="e">
        <f>'Reported Performance Table'!#REF!</f>
        <v>#REF!</v>
      </c>
      <c r="O1653" s="100" t="e">
        <f>'Reported Performance Table'!#REF!</f>
        <v>#REF!</v>
      </c>
      <c r="P1653" t="str">
        <f t="shared" si="51"/>
        <v>No</v>
      </c>
    </row>
    <row r="1654" spans="1:16" x14ac:dyDescent="0.25">
      <c r="A1654" s="54">
        <v>1661</v>
      </c>
      <c r="B1654" s="55"/>
      <c r="D1654" s="21" t="e">
        <f>VLOOKUP('Reported Performance Table'!D1654,'Master List'!$B$22:$C$41,2,FALSE)</f>
        <v>#N/A</v>
      </c>
      <c r="E1654" t="e">
        <f>VLOOKUP('Reported Performance Table'!E1654,'Master List'!$B$45:$C$143,2,FALSE)</f>
        <v>#N/A</v>
      </c>
      <c r="F1654" t="e">
        <f>VLOOKUP('Reported Performance Table'!D1654,'Master List'!$B$22:$D$42,3,FALSE)</f>
        <v>#N/A</v>
      </c>
      <c r="G1654" s="92" t="e">
        <f>VLOOKUP('Reported Performance Table'!C1654,'Master List'!$B$11:$D$19,3,FALSE)</f>
        <v>#N/A</v>
      </c>
      <c r="H1654" t="e">
        <f t="shared" si="50"/>
        <v>#N/A</v>
      </c>
      <c r="I1654" t="e">
        <f>IF(VLOOKUP('Reported Performance Table'!E1654,'Master List'!$B$45:$D$143,3,FALSE)="","No",VLOOKUP('Reported Performance Table'!E1654,'Master List'!$B$45:$D$143,3,FALSE))</f>
        <v>#N/A</v>
      </c>
      <c r="J1654" s="164" t="str">
        <f>IF('Reported Performance Table'!E1654="","",
  IF('Reported Performance Table'!F1654="Yes",
   IF('Reported Performance Table'!G1654="Premium","Premium_LUNA_CCT","LUNA_CCT"),
   IF('Reported Performance Table'!C1654="Outdoor Luminaires",
    IF(OR('Reported Performance Table'!E1654="Fuel Pump Canopy Luminaires",'Reported Performance Table'!E1654="Sports Lighting"),
     IF('Reported Performance Table'!G1654="Premium","Premium_Sports_and_Fuel_Pump_CCT", "Sports_and_Fuel_Pump_CCT"),
     IF('Reported Performance Table'!G1654="Premium","Premium_Outdoor_CCT","Outdoor_CCT")),
    IF('Reported Performance Table'!G1654="Premium","Premium_CCT","Reported_CCT"))))</f>
        <v/>
      </c>
      <c r="K1654" t="str">
        <f>IF('Reported Performance Table'!E1654="","",IF(J1654="LUNA_CCT",VLOOKUP('Reported Performance Table'!E1654,'Master List'!$B$45:$E$143,4,FALSE),"Reported_BUG"))</f>
        <v/>
      </c>
      <c r="L1654" t="str">
        <f>IF('Reported Performance Table'!E1654="","",IF(AND('Reported Performance Table'!$F1654="Yes",OR('Reported Performance Table'!$E1654='Master List'!$B$45,'Reported Performance Table'!$E1654='Master List'!$B$46,'Reported Performance Table'!$E1654='Master List'!$B$47,'Reported Performance Table'!$E1654='Master List'!$B$49,'Reported Performance Table'!$E1654='Master List'!$B$51,'Reported Performance Table'!$E1654='Master List'!$B$115,'Reported Performance Table'!$E1654='Master List'!$B$118,'Reported Performance Table'!$E1654='Master List'!$B$142)),"LUNA_Dimming","Dimming_Capability_and_Range"))</f>
        <v/>
      </c>
      <c r="M1654" s="100" t="e">
        <f>'Reported Performance Table'!#REF!</f>
        <v>#REF!</v>
      </c>
      <c r="N1654" s="100" t="e">
        <f>'Reported Performance Table'!#REF!</f>
        <v>#REF!</v>
      </c>
      <c r="O1654" s="100" t="e">
        <f>'Reported Performance Table'!#REF!</f>
        <v>#REF!</v>
      </c>
      <c r="P1654" t="str">
        <f t="shared" si="51"/>
        <v>No</v>
      </c>
    </row>
    <row r="1655" spans="1:16" x14ac:dyDescent="0.25">
      <c r="A1655" s="54">
        <v>1662</v>
      </c>
      <c r="B1655" s="55"/>
      <c r="D1655" s="21" t="e">
        <f>VLOOKUP('Reported Performance Table'!D1655,'Master List'!$B$22:$C$41,2,FALSE)</f>
        <v>#N/A</v>
      </c>
      <c r="E1655" t="e">
        <f>VLOOKUP('Reported Performance Table'!E1655,'Master List'!$B$45:$C$143,2,FALSE)</f>
        <v>#N/A</v>
      </c>
      <c r="F1655" t="e">
        <f>VLOOKUP('Reported Performance Table'!D1655,'Master List'!$B$22:$D$42,3,FALSE)</f>
        <v>#N/A</v>
      </c>
      <c r="G1655" s="92" t="e">
        <f>VLOOKUP('Reported Performance Table'!C1655,'Master List'!$B$11:$D$19,3,FALSE)</f>
        <v>#N/A</v>
      </c>
      <c r="H1655" t="e">
        <f t="shared" si="50"/>
        <v>#N/A</v>
      </c>
      <c r="I1655" t="e">
        <f>IF(VLOOKUP('Reported Performance Table'!E1655,'Master List'!$B$45:$D$143,3,FALSE)="","No",VLOOKUP('Reported Performance Table'!E1655,'Master List'!$B$45:$D$143,3,FALSE))</f>
        <v>#N/A</v>
      </c>
      <c r="J1655" s="164" t="str">
        <f>IF('Reported Performance Table'!E1655="","",
  IF('Reported Performance Table'!F1655="Yes",
   IF('Reported Performance Table'!G1655="Premium","Premium_LUNA_CCT","LUNA_CCT"),
   IF('Reported Performance Table'!C1655="Outdoor Luminaires",
    IF(OR('Reported Performance Table'!E1655="Fuel Pump Canopy Luminaires",'Reported Performance Table'!E1655="Sports Lighting"),
     IF('Reported Performance Table'!G1655="Premium","Premium_Sports_and_Fuel_Pump_CCT", "Sports_and_Fuel_Pump_CCT"),
     IF('Reported Performance Table'!G1655="Premium","Premium_Outdoor_CCT","Outdoor_CCT")),
    IF('Reported Performance Table'!G1655="Premium","Premium_CCT","Reported_CCT"))))</f>
        <v/>
      </c>
      <c r="K1655" t="str">
        <f>IF('Reported Performance Table'!E1655="","",IF(J1655="LUNA_CCT",VLOOKUP('Reported Performance Table'!E1655,'Master List'!$B$45:$E$143,4,FALSE),"Reported_BUG"))</f>
        <v/>
      </c>
      <c r="L1655" t="str">
        <f>IF('Reported Performance Table'!E1655="","",IF(AND('Reported Performance Table'!$F1655="Yes",OR('Reported Performance Table'!$E1655='Master List'!$B$45,'Reported Performance Table'!$E1655='Master List'!$B$46,'Reported Performance Table'!$E1655='Master List'!$B$47,'Reported Performance Table'!$E1655='Master List'!$B$49,'Reported Performance Table'!$E1655='Master List'!$B$51,'Reported Performance Table'!$E1655='Master List'!$B$115,'Reported Performance Table'!$E1655='Master List'!$B$118,'Reported Performance Table'!$E1655='Master List'!$B$142)),"LUNA_Dimming","Dimming_Capability_and_Range"))</f>
        <v/>
      </c>
      <c r="M1655" s="100" t="e">
        <f>'Reported Performance Table'!#REF!</f>
        <v>#REF!</v>
      </c>
      <c r="N1655" s="100" t="e">
        <f>'Reported Performance Table'!#REF!</f>
        <v>#REF!</v>
      </c>
      <c r="O1655" s="100" t="e">
        <f>'Reported Performance Table'!#REF!</f>
        <v>#REF!</v>
      </c>
      <c r="P1655" t="str">
        <f t="shared" si="51"/>
        <v>No</v>
      </c>
    </row>
    <row r="1656" spans="1:16" x14ac:dyDescent="0.25">
      <c r="A1656" s="54">
        <v>1663</v>
      </c>
      <c r="B1656" s="55"/>
      <c r="D1656" s="21" t="e">
        <f>VLOOKUP('Reported Performance Table'!D1656,'Master List'!$B$22:$C$41,2,FALSE)</f>
        <v>#N/A</v>
      </c>
      <c r="E1656" t="e">
        <f>VLOOKUP('Reported Performance Table'!E1656,'Master List'!$B$45:$C$143,2,FALSE)</f>
        <v>#N/A</v>
      </c>
      <c r="F1656" t="e">
        <f>VLOOKUP('Reported Performance Table'!D1656,'Master List'!$B$22:$D$42,3,FALSE)</f>
        <v>#N/A</v>
      </c>
      <c r="G1656" s="92" t="e">
        <f>VLOOKUP('Reported Performance Table'!C1656,'Master List'!$B$11:$D$19,3,FALSE)</f>
        <v>#N/A</v>
      </c>
      <c r="H1656" t="e">
        <f t="shared" si="50"/>
        <v>#N/A</v>
      </c>
      <c r="I1656" t="e">
        <f>IF(VLOOKUP('Reported Performance Table'!E1656,'Master List'!$B$45:$D$143,3,FALSE)="","No",VLOOKUP('Reported Performance Table'!E1656,'Master List'!$B$45:$D$143,3,FALSE))</f>
        <v>#N/A</v>
      </c>
      <c r="J1656" s="164" t="str">
        <f>IF('Reported Performance Table'!E1656="","",
  IF('Reported Performance Table'!F1656="Yes",
   IF('Reported Performance Table'!G1656="Premium","Premium_LUNA_CCT","LUNA_CCT"),
   IF('Reported Performance Table'!C1656="Outdoor Luminaires",
    IF(OR('Reported Performance Table'!E1656="Fuel Pump Canopy Luminaires",'Reported Performance Table'!E1656="Sports Lighting"),
     IF('Reported Performance Table'!G1656="Premium","Premium_Sports_and_Fuel_Pump_CCT", "Sports_and_Fuel_Pump_CCT"),
     IF('Reported Performance Table'!G1656="Premium","Premium_Outdoor_CCT","Outdoor_CCT")),
    IF('Reported Performance Table'!G1656="Premium","Premium_CCT","Reported_CCT"))))</f>
        <v/>
      </c>
      <c r="K1656" t="str">
        <f>IF('Reported Performance Table'!E1656="","",IF(J1656="LUNA_CCT",VLOOKUP('Reported Performance Table'!E1656,'Master List'!$B$45:$E$143,4,FALSE),"Reported_BUG"))</f>
        <v/>
      </c>
      <c r="L1656" t="str">
        <f>IF('Reported Performance Table'!E1656="","",IF(AND('Reported Performance Table'!$F1656="Yes",OR('Reported Performance Table'!$E1656='Master List'!$B$45,'Reported Performance Table'!$E1656='Master List'!$B$46,'Reported Performance Table'!$E1656='Master List'!$B$47,'Reported Performance Table'!$E1656='Master List'!$B$49,'Reported Performance Table'!$E1656='Master List'!$B$51,'Reported Performance Table'!$E1656='Master List'!$B$115,'Reported Performance Table'!$E1656='Master List'!$B$118,'Reported Performance Table'!$E1656='Master List'!$B$142)),"LUNA_Dimming","Dimming_Capability_and_Range"))</f>
        <v/>
      </c>
      <c r="M1656" s="100" t="e">
        <f>'Reported Performance Table'!#REF!</f>
        <v>#REF!</v>
      </c>
      <c r="N1656" s="100" t="e">
        <f>'Reported Performance Table'!#REF!</f>
        <v>#REF!</v>
      </c>
      <c r="O1656" s="100" t="e">
        <f>'Reported Performance Table'!#REF!</f>
        <v>#REF!</v>
      </c>
      <c r="P1656" t="str">
        <f t="shared" si="51"/>
        <v>No</v>
      </c>
    </row>
    <row r="1657" spans="1:16" x14ac:dyDescent="0.25">
      <c r="A1657" s="54">
        <v>1664</v>
      </c>
      <c r="B1657" s="55"/>
      <c r="D1657" s="21" t="e">
        <f>VLOOKUP('Reported Performance Table'!D1657,'Master List'!$B$22:$C$41,2,FALSE)</f>
        <v>#N/A</v>
      </c>
      <c r="E1657" t="e">
        <f>VLOOKUP('Reported Performance Table'!E1657,'Master List'!$B$45:$C$143,2,FALSE)</f>
        <v>#N/A</v>
      </c>
      <c r="F1657" t="e">
        <f>VLOOKUP('Reported Performance Table'!D1657,'Master List'!$B$22:$D$42,3,FALSE)</f>
        <v>#N/A</v>
      </c>
      <c r="G1657" s="92" t="e">
        <f>VLOOKUP('Reported Performance Table'!C1657,'Master List'!$B$11:$D$19,3,FALSE)</f>
        <v>#N/A</v>
      </c>
      <c r="H1657" t="e">
        <f t="shared" si="50"/>
        <v>#N/A</v>
      </c>
      <c r="I1657" t="e">
        <f>IF(VLOOKUP('Reported Performance Table'!E1657,'Master List'!$B$45:$D$143,3,FALSE)="","No",VLOOKUP('Reported Performance Table'!E1657,'Master List'!$B$45:$D$143,3,FALSE))</f>
        <v>#N/A</v>
      </c>
      <c r="J1657" s="164" t="str">
        <f>IF('Reported Performance Table'!E1657="","",
  IF('Reported Performance Table'!F1657="Yes",
   IF('Reported Performance Table'!G1657="Premium","Premium_LUNA_CCT","LUNA_CCT"),
   IF('Reported Performance Table'!C1657="Outdoor Luminaires",
    IF(OR('Reported Performance Table'!E1657="Fuel Pump Canopy Luminaires",'Reported Performance Table'!E1657="Sports Lighting"),
     IF('Reported Performance Table'!G1657="Premium","Premium_Sports_and_Fuel_Pump_CCT", "Sports_and_Fuel_Pump_CCT"),
     IF('Reported Performance Table'!G1657="Premium","Premium_Outdoor_CCT","Outdoor_CCT")),
    IF('Reported Performance Table'!G1657="Premium","Premium_CCT","Reported_CCT"))))</f>
        <v/>
      </c>
      <c r="K1657" t="str">
        <f>IF('Reported Performance Table'!E1657="","",IF(J1657="LUNA_CCT",VLOOKUP('Reported Performance Table'!E1657,'Master List'!$B$45:$E$143,4,FALSE),"Reported_BUG"))</f>
        <v/>
      </c>
      <c r="L1657" t="str">
        <f>IF('Reported Performance Table'!E1657="","",IF(AND('Reported Performance Table'!$F1657="Yes",OR('Reported Performance Table'!$E1657='Master List'!$B$45,'Reported Performance Table'!$E1657='Master List'!$B$46,'Reported Performance Table'!$E1657='Master List'!$B$47,'Reported Performance Table'!$E1657='Master List'!$B$49,'Reported Performance Table'!$E1657='Master List'!$B$51,'Reported Performance Table'!$E1657='Master List'!$B$115,'Reported Performance Table'!$E1657='Master List'!$B$118,'Reported Performance Table'!$E1657='Master List'!$B$142)),"LUNA_Dimming","Dimming_Capability_and_Range"))</f>
        <v/>
      </c>
      <c r="M1657" s="100" t="e">
        <f>'Reported Performance Table'!#REF!</f>
        <v>#REF!</v>
      </c>
      <c r="N1657" s="100" t="e">
        <f>'Reported Performance Table'!#REF!</f>
        <v>#REF!</v>
      </c>
      <c r="O1657" s="100" t="e">
        <f>'Reported Performance Table'!#REF!</f>
        <v>#REF!</v>
      </c>
      <c r="P1657" t="str">
        <f t="shared" si="51"/>
        <v>No</v>
      </c>
    </row>
    <row r="1658" spans="1:16" x14ac:dyDescent="0.25">
      <c r="A1658" s="54">
        <v>1665</v>
      </c>
      <c r="B1658" s="55"/>
      <c r="D1658" s="21" t="e">
        <f>VLOOKUP('Reported Performance Table'!D1658,'Master List'!$B$22:$C$41,2,FALSE)</f>
        <v>#N/A</v>
      </c>
      <c r="E1658" t="e">
        <f>VLOOKUP('Reported Performance Table'!E1658,'Master List'!$B$45:$C$143,2,FALSE)</f>
        <v>#N/A</v>
      </c>
      <c r="F1658" t="e">
        <f>VLOOKUP('Reported Performance Table'!D1658,'Master List'!$B$22:$D$42,3,FALSE)</f>
        <v>#N/A</v>
      </c>
      <c r="G1658" s="92" t="e">
        <f>VLOOKUP('Reported Performance Table'!C1658,'Master List'!$B$11:$D$19,3,FALSE)</f>
        <v>#N/A</v>
      </c>
      <c r="H1658" t="e">
        <f t="shared" si="50"/>
        <v>#N/A</v>
      </c>
      <c r="I1658" t="e">
        <f>IF(VLOOKUP('Reported Performance Table'!E1658,'Master List'!$B$45:$D$143,3,FALSE)="","No",VLOOKUP('Reported Performance Table'!E1658,'Master List'!$B$45:$D$143,3,FALSE))</f>
        <v>#N/A</v>
      </c>
      <c r="J1658" s="164" t="str">
        <f>IF('Reported Performance Table'!E1658="","",
  IF('Reported Performance Table'!F1658="Yes",
   IF('Reported Performance Table'!G1658="Premium","Premium_LUNA_CCT","LUNA_CCT"),
   IF('Reported Performance Table'!C1658="Outdoor Luminaires",
    IF(OR('Reported Performance Table'!E1658="Fuel Pump Canopy Luminaires",'Reported Performance Table'!E1658="Sports Lighting"),
     IF('Reported Performance Table'!G1658="Premium","Premium_Sports_and_Fuel_Pump_CCT", "Sports_and_Fuel_Pump_CCT"),
     IF('Reported Performance Table'!G1658="Premium","Premium_Outdoor_CCT","Outdoor_CCT")),
    IF('Reported Performance Table'!G1658="Premium","Premium_CCT","Reported_CCT"))))</f>
        <v/>
      </c>
      <c r="K1658" t="str">
        <f>IF('Reported Performance Table'!E1658="","",IF(J1658="LUNA_CCT",VLOOKUP('Reported Performance Table'!E1658,'Master List'!$B$45:$E$143,4,FALSE),"Reported_BUG"))</f>
        <v/>
      </c>
      <c r="L1658" t="str">
        <f>IF('Reported Performance Table'!E1658="","",IF(AND('Reported Performance Table'!$F1658="Yes",OR('Reported Performance Table'!$E1658='Master List'!$B$45,'Reported Performance Table'!$E1658='Master List'!$B$46,'Reported Performance Table'!$E1658='Master List'!$B$47,'Reported Performance Table'!$E1658='Master List'!$B$49,'Reported Performance Table'!$E1658='Master List'!$B$51,'Reported Performance Table'!$E1658='Master List'!$B$115,'Reported Performance Table'!$E1658='Master List'!$B$118,'Reported Performance Table'!$E1658='Master List'!$B$142)),"LUNA_Dimming","Dimming_Capability_and_Range"))</f>
        <v/>
      </c>
      <c r="M1658" s="100" t="e">
        <f>'Reported Performance Table'!#REF!</f>
        <v>#REF!</v>
      </c>
      <c r="N1658" s="100" t="e">
        <f>'Reported Performance Table'!#REF!</f>
        <v>#REF!</v>
      </c>
      <c r="O1658" s="100" t="e">
        <f>'Reported Performance Table'!#REF!</f>
        <v>#REF!</v>
      </c>
      <c r="P1658" t="str">
        <f t="shared" si="51"/>
        <v>No</v>
      </c>
    </row>
    <row r="1659" spans="1:16" x14ac:dyDescent="0.25">
      <c r="A1659" s="54">
        <v>1666</v>
      </c>
      <c r="B1659" s="55"/>
      <c r="D1659" s="21" t="e">
        <f>VLOOKUP('Reported Performance Table'!D1659,'Master List'!$B$22:$C$41,2,FALSE)</f>
        <v>#N/A</v>
      </c>
      <c r="E1659" t="e">
        <f>VLOOKUP('Reported Performance Table'!E1659,'Master List'!$B$45:$C$143,2,FALSE)</f>
        <v>#N/A</v>
      </c>
      <c r="F1659" t="e">
        <f>VLOOKUP('Reported Performance Table'!D1659,'Master List'!$B$22:$D$42,3,FALSE)</f>
        <v>#N/A</v>
      </c>
      <c r="G1659" s="92" t="e">
        <f>VLOOKUP('Reported Performance Table'!C1659,'Master List'!$B$11:$D$19,3,FALSE)</f>
        <v>#N/A</v>
      </c>
      <c r="H1659" t="e">
        <f t="shared" si="50"/>
        <v>#N/A</v>
      </c>
      <c r="I1659" t="e">
        <f>IF(VLOOKUP('Reported Performance Table'!E1659,'Master List'!$B$45:$D$143,3,FALSE)="","No",VLOOKUP('Reported Performance Table'!E1659,'Master List'!$B$45:$D$143,3,FALSE))</f>
        <v>#N/A</v>
      </c>
      <c r="J1659" s="164" t="str">
        <f>IF('Reported Performance Table'!E1659="","",
  IF('Reported Performance Table'!F1659="Yes",
   IF('Reported Performance Table'!G1659="Premium","Premium_LUNA_CCT","LUNA_CCT"),
   IF('Reported Performance Table'!C1659="Outdoor Luminaires",
    IF(OR('Reported Performance Table'!E1659="Fuel Pump Canopy Luminaires",'Reported Performance Table'!E1659="Sports Lighting"),
     IF('Reported Performance Table'!G1659="Premium","Premium_Sports_and_Fuel_Pump_CCT", "Sports_and_Fuel_Pump_CCT"),
     IF('Reported Performance Table'!G1659="Premium","Premium_Outdoor_CCT","Outdoor_CCT")),
    IF('Reported Performance Table'!G1659="Premium","Premium_CCT","Reported_CCT"))))</f>
        <v/>
      </c>
      <c r="K1659" t="str">
        <f>IF('Reported Performance Table'!E1659="","",IF(J1659="LUNA_CCT",VLOOKUP('Reported Performance Table'!E1659,'Master List'!$B$45:$E$143,4,FALSE),"Reported_BUG"))</f>
        <v/>
      </c>
      <c r="L1659" t="str">
        <f>IF('Reported Performance Table'!E1659="","",IF(AND('Reported Performance Table'!$F1659="Yes",OR('Reported Performance Table'!$E1659='Master List'!$B$45,'Reported Performance Table'!$E1659='Master List'!$B$46,'Reported Performance Table'!$E1659='Master List'!$B$47,'Reported Performance Table'!$E1659='Master List'!$B$49,'Reported Performance Table'!$E1659='Master List'!$B$51,'Reported Performance Table'!$E1659='Master List'!$B$115,'Reported Performance Table'!$E1659='Master List'!$B$118,'Reported Performance Table'!$E1659='Master List'!$B$142)),"LUNA_Dimming","Dimming_Capability_and_Range"))</f>
        <v/>
      </c>
      <c r="M1659" s="100" t="e">
        <f>'Reported Performance Table'!#REF!</f>
        <v>#REF!</v>
      </c>
      <c r="N1659" s="100" t="e">
        <f>'Reported Performance Table'!#REF!</f>
        <v>#REF!</v>
      </c>
      <c r="O1659" s="100" t="e">
        <f>'Reported Performance Table'!#REF!</f>
        <v>#REF!</v>
      </c>
      <c r="P1659" t="str">
        <f t="shared" si="51"/>
        <v>No</v>
      </c>
    </row>
    <row r="1660" spans="1:16" x14ac:dyDescent="0.25">
      <c r="A1660" s="54">
        <v>1667</v>
      </c>
      <c r="B1660" s="55"/>
      <c r="D1660" s="21" t="e">
        <f>VLOOKUP('Reported Performance Table'!D1660,'Master List'!$B$22:$C$41,2,FALSE)</f>
        <v>#N/A</v>
      </c>
      <c r="E1660" t="e">
        <f>VLOOKUP('Reported Performance Table'!E1660,'Master List'!$B$45:$C$143,2,FALSE)</f>
        <v>#N/A</v>
      </c>
      <c r="F1660" t="e">
        <f>VLOOKUP('Reported Performance Table'!D1660,'Master List'!$B$22:$D$42,3,FALSE)</f>
        <v>#N/A</v>
      </c>
      <c r="G1660" s="92" t="e">
        <f>VLOOKUP('Reported Performance Table'!C1660,'Master List'!$B$11:$D$19,3,FALSE)</f>
        <v>#N/A</v>
      </c>
      <c r="H1660" t="e">
        <f t="shared" si="50"/>
        <v>#N/A</v>
      </c>
      <c r="I1660" t="e">
        <f>IF(VLOOKUP('Reported Performance Table'!E1660,'Master List'!$B$45:$D$143,3,FALSE)="","No",VLOOKUP('Reported Performance Table'!E1660,'Master List'!$B$45:$D$143,3,FALSE))</f>
        <v>#N/A</v>
      </c>
      <c r="J1660" s="164" t="str">
        <f>IF('Reported Performance Table'!E1660="","",
  IF('Reported Performance Table'!F1660="Yes",
   IF('Reported Performance Table'!G1660="Premium","Premium_LUNA_CCT","LUNA_CCT"),
   IF('Reported Performance Table'!C1660="Outdoor Luminaires",
    IF(OR('Reported Performance Table'!E1660="Fuel Pump Canopy Luminaires",'Reported Performance Table'!E1660="Sports Lighting"),
     IF('Reported Performance Table'!G1660="Premium","Premium_Sports_and_Fuel_Pump_CCT", "Sports_and_Fuel_Pump_CCT"),
     IF('Reported Performance Table'!G1660="Premium","Premium_Outdoor_CCT","Outdoor_CCT")),
    IF('Reported Performance Table'!G1660="Premium","Premium_CCT","Reported_CCT"))))</f>
        <v/>
      </c>
      <c r="K1660" t="str">
        <f>IF('Reported Performance Table'!E1660="","",IF(J1660="LUNA_CCT",VLOOKUP('Reported Performance Table'!E1660,'Master List'!$B$45:$E$143,4,FALSE),"Reported_BUG"))</f>
        <v/>
      </c>
      <c r="L1660" t="str">
        <f>IF('Reported Performance Table'!E1660="","",IF(AND('Reported Performance Table'!$F1660="Yes",OR('Reported Performance Table'!$E1660='Master List'!$B$45,'Reported Performance Table'!$E1660='Master List'!$B$46,'Reported Performance Table'!$E1660='Master List'!$B$47,'Reported Performance Table'!$E1660='Master List'!$B$49,'Reported Performance Table'!$E1660='Master List'!$B$51,'Reported Performance Table'!$E1660='Master List'!$B$115,'Reported Performance Table'!$E1660='Master List'!$B$118,'Reported Performance Table'!$E1660='Master List'!$B$142)),"LUNA_Dimming","Dimming_Capability_and_Range"))</f>
        <v/>
      </c>
      <c r="M1660" s="100" t="e">
        <f>'Reported Performance Table'!#REF!</f>
        <v>#REF!</v>
      </c>
      <c r="N1660" s="100" t="e">
        <f>'Reported Performance Table'!#REF!</f>
        <v>#REF!</v>
      </c>
      <c r="O1660" s="100" t="e">
        <f>'Reported Performance Table'!#REF!</f>
        <v>#REF!</v>
      </c>
      <c r="P1660" t="str">
        <f t="shared" si="51"/>
        <v>No</v>
      </c>
    </row>
    <row r="1661" spans="1:16" x14ac:dyDescent="0.25">
      <c r="A1661" s="54">
        <v>1668</v>
      </c>
      <c r="B1661" s="55"/>
      <c r="D1661" s="21" t="e">
        <f>VLOOKUP('Reported Performance Table'!D1661,'Master List'!$B$22:$C$41,2,FALSE)</f>
        <v>#N/A</v>
      </c>
      <c r="E1661" t="e">
        <f>VLOOKUP('Reported Performance Table'!E1661,'Master List'!$B$45:$C$143,2,FALSE)</f>
        <v>#N/A</v>
      </c>
      <c r="F1661" t="e">
        <f>VLOOKUP('Reported Performance Table'!D1661,'Master List'!$B$22:$D$42,3,FALSE)</f>
        <v>#N/A</v>
      </c>
      <c r="G1661" s="92" t="e">
        <f>VLOOKUP('Reported Performance Table'!C1661,'Master List'!$B$11:$D$19,3,FALSE)</f>
        <v>#N/A</v>
      </c>
      <c r="H1661" t="e">
        <f t="shared" si="50"/>
        <v>#N/A</v>
      </c>
      <c r="I1661" t="e">
        <f>IF(VLOOKUP('Reported Performance Table'!E1661,'Master List'!$B$45:$D$143,3,FALSE)="","No",VLOOKUP('Reported Performance Table'!E1661,'Master List'!$B$45:$D$143,3,FALSE))</f>
        <v>#N/A</v>
      </c>
      <c r="J1661" s="164" t="str">
        <f>IF('Reported Performance Table'!E1661="","",
  IF('Reported Performance Table'!F1661="Yes",
   IF('Reported Performance Table'!G1661="Premium","Premium_LUNA_CCT","LUNA_CCT"),
   IF('Reported Performance Table'!C1661="Outdoor Luminaires",
    IF(OR('Reported Performance Table'!E1661="Fuel Pump Canopy Luminaires",'Reported Performance Table'!E1661="Sports Lighting"),
     IF('Reported Performance Table'!G1661="Premium","Premium_Sports_and_Fuel_Pump_CCT", "Sports_and_Fuel_Pump_CCT"),
     IF('Reported Performance Table'!G1661="Premium","Premium_Outdoor_CCT","Outdoor_CCT")),
    IF('Reported Performance Table'!G1661="Premium","Premium_CCT","Reported_CCT"))))</f>
        <v/>
      </c>
      <c r="K1661" t="str">
        <f>IF('Reported Performance Table'!E1661="","",IF(J1661="LUNA_CCT",VLOOKUP('Reported Performance Table'!E1661,'Master List'!$B$45:$E$143,4,FALSE),"Reported_BUG"))</f>
        <v/>
      </c>
      <c r="L1661" t="str">
        <f>IF('Reported Performance Table'!E1661="","",IF(AND('Reported Performance Table'!$F1661="Yes",OR('Reported Performance Table'!$E1661='Master List'!$B$45,'Reported Performance Table'!$E1661='Master List'!$B$46,'Reported Performance Table'!$E1661='Master List'!$B$47,'Reported Performance Table'!$E1661='Master List'!$B$49,'Reported Performance Table'!$E1661='Master List'!$B$51,'Reported Performance Table'!$E1661='Master List'!$B$115,'Reported Performance Table'!$E1661='Master List'!$B$118,'Reported Performance Table'!$E1661='Master List'!$B$142)),"LUNA_Dimming","Dimming_Capability_and_Range"))</f>
        <v/>
      </c>
      <c r="M1661" s="100" t="e">
        <f>'Reported Performance Table'!#REF!</f>
        <v>#REF!</v>
      </c>
      <c r="N1661" s="100" t="e">
        <f>'Reported Performance Table'!#REF!</f>
        <v>#REF!</v>
      </c>
      <c r="O1661" s="100" t="e">
        <f>'Reported Performance Table'!#REF!</f>
        <v>#REF!</v>
      </c>
      <c r="P1661" t="str">
        <f t="shared" si="51"/>
        <v>No</v>
      </c>
    </row>
    <row r="1662" spans="1:16" x14ac:dyDescent="0.25">
      <c r="A1662" s="54">
        <v>1669</v>
      </c>
      <c r="B1662" s="55"/>
      <c r="D1662" s="21" t="e">
        <f>VLOOKUP('Reported Performance Table'!D1662,'Master List'!$B$22:$C$41,2,FALSE)</f>
        <v>#N/A</v>
      </c>
      <c r="E1662" t="e">
        <f>VLOOKUP('Reported Performance Table'!E1662,'Master List'!$B$45:$C$143,2,FALSE)</f>
        <v>#N/A</v>
      </c>
      <c r="F1662" t="e">
        <f>VLOOKUP('Reported Performance Table'!D1662,'Master List'!$B$22:$D$42,3,FALSE)</f>
        <v>#N/A</v>
      </c>
      <c r="G1662" s="92" t="e">
        <f>VLOOKUP('Reported Performance Table'!C1662,'Master List'!$B$11:$D$19,3,FALSE)</f>
        <v>#N/A</v>
      </c>
      <c r="H1662" t="e">
        <f t="shared" si="50"/>
        <v>#N/A</v>
      </c>
      <c r="I1662" t="e">
        <f>IF(VLOOKUP('Reported Performance Table'!E1662,'Master List'!$B$45:$D$143,3,FALSE)="","No",VLOOKUP('Reported Performance Table'!E1662,'Master List'!$B$45:$D$143,3,FALSE))</f>
        <v>#N/A</v>
      </c>
      <c r="J1662" s="164" t="str">
        <f>IF('Reported Performance Table'!E1662="","",
  IF('Reported Performance Table'!F1662="Yes",
   IF('Reported Performance Table'!G1662="Premium","Premium_LUNA_CCT","LUNA_CCT"),
   IF('Reported Performance Table'!C1662="Outdoor Luminaires",
    IF(OR('Reported Performance Table'!E1662="Fuel Pump Canopy Luminaires",'Reported Performance Table'!E1662="Sports Lighting"),
     IF('Reported Performance Table'!G1662="Premium","Premium_Sports_and_Fuel_Pump_CCT", "Sports_and_Fuel_Pump_CCT"),
     IF('Reported Performance Table'!G1662="Premium","Premium_Outdoor_CCT","Outdoor_CCT")),
    IF('Reported Performance Table'!G1662="Premium","Premium_CCT","Reported_CCT"))))</f>
        <v/>
      </c>
      <c r="K1662" t="str">
        <f>IF('Reported Performance Table'!E1662="","",IF(J1662="LUNA_CCT",VLOOKUP('Reported Performance Table'!E1662,'Master List'!$B$45:$E$143,4,FALSE),"Reported_BUG"))</f>
        <v/>
      </c>
      <c r="L1662" t="str">
        <f>IF('Reported Performance Table'!E1662="","",IF(AND('Reported Performance Table'!$F1662="Yes",OR('Reported Performance Table'!$E1662='Master List'!$B$45,'Reported Performance Table'!$E1662='Master List'!$B$46,'Reported Performance Table'!$E1662='Master List'!$B$47,'Reported Performance Table'!$E1662='Master List'!$B$49,'Reported Performance Table'!$E1662='Master List'!$B$51,'Reported Performance Table'!$E1662='Master List'!$B$115,'Reported Performance Table'!$E1662='Master List'!$B$118,'Reported Performance Table'!$E1662='Master List'!$B$142)),"LUNA_Dimming","Dimming_Capability_and_Range"))</f>
        <v/>
      </c>
      <c r="M1662" s="100" t="e">
        <f>'Reported Performance Table'!#REF!</f>
        <v>#REF!</v>
      </c>
      <c r="N1662" s="100" t="e">
        <f>'Reported Performance Table'!#REF!</f>
        <v>#REF!</v>
      </c>
      <c r="O1662" s="100" t="e">
        <f>'Reported Performance Table'!#REF!</f>
        <v>#REF!</v>
      </c>
      <c r="P1662" t="str">
        <f t="shared" si="51"/>
        <v>No</v>
      </c>
    </row>
    <row r="1663" spans="1:16" x14ac:dyDescent="0.25">
      <c r="A1663" s="54">
        <v>1670</v>
      </c>
      <c r="B1663" s="55"/>
      <c r="D1663" s="21" t="e">
        <f>VLOOKUP('Reported Performance Table'!D1663,'Master List'!$B$22:$C$41,2,FALSE)</f>
        <v>#N/A</v>
      </c>
      <c r="E1663" t="e">
        <f>VLOOKUP('Reported Performance Table'!E1663,'Master List'!$B$45:$C$143,2,FALSE)</f>
        <v>#N/A</v>
      </c>
      <c r="F1663" t="e">
        <f>VLOOKUP('Reported Performance Table'!D1663,'Master List'!$B$22:$D$42,3,FALSE)</f>
        <v>#N/A</v>
      </c>
      <c r="G1663" s="92" t="e">
        <f>VLOOKUP('Reported Performance Table'!C1663,'Master List'!$B$11:$D$19,3,FALSE)</f>
        <v>#N/A</v>
      </c>
      <c r="H1663" t="e">
        <f t="shared" si="50"/>
        <v>#N/A</v>
      </c>
      <c r="I1663" t="e">
        <f>IF(VLOOKUP('Reported Performance Table'!E1663,'Master List'!$B$45:$D$143,3,FALSE)="","No",VLOOKUP('Reported Performance Table'!E1663,'Master List'!$B$45:$D$143,3,FALSE))</f>
        <v>#N/A</v>
      </c>
      <c r="J1663" s="164" t="str">
        <f>IF('Reported Performance Table'!E1663="","",
  IF('Reported Performance Table'!F1663="Yes",
   IF('Reported Performance Table'!G1663="Premium","Premium_LUNA_CCT","LUNA_CCT"),
   IF('Reported Performance Table'!C1663="Outdoor Luminaires",
    IF(OR('Reported Performance Table'!E1663="Fuel Pump Canopy Luminaires",'Reported Performance Table'!E1663="Sports Lighting"),
     IF('Reported Performance Table'!G1663="Premium","Premium_Sports_and_Fuel_Pump_CCT", "Sports_and_Fuel_Pump_CCT"),
     IF('Reported Performance Table'!G1663="Premium","Premium_Outdoor_CCT","Outdoor_CCT")),
    IF('Reported Performance Table'!G1663="Premium","Premium_CCT","Reported_CCT"))))</f>
        <v/>
      </c>
      <c r="K1663" t="str">
        <f>IF('Reported Performance Table'!E1663="","",IF(J1663="LUNA_CCT",VLOOKUP('Reported Performance Table'!E1663,'Master List'!$B$45:$E$143,4,FALSE),"Reported_BUG"))</f>
        <v/>
      </c>
      <c r="L1663" t="str">
        <f>IF('Reported Performance Table'!E1663="","",IF(AND('Reported Performance Table'!$F1663="Yes",OR('Reported Performance Table'!$E1663='Master List'!$B$45,'Reported Performance Table'!$E1663='Master List'!$B$46,'Reported Performance Table'!$E1663='Master List'!$B$47,'Reported Performance Table'!$E1663='Master List'!$B$49,'Reported Performance Table'!$E1663='Master List'!$B$51,'Reported Performance Table'!$E1663='Master List'!$B$115,'Reported Performance Table'!$E1663='Master List'!$B$118,'Reported Performance Table'!$E1663='Master List'!$B$142)),"LUNA_Dimming","Dimming_Capability_and_Range"))</f>
        <v/>
      </c>
      <c r="M1663" s="100" t="e">
        <f>'Reported Performance Table'!#REF!</f>
        <v>#REF!</v>
      </c>
      <c r="N1663" s="100" t="e">
        <f>'Reported Performance Table'!#REF!</f>
        <v>#REF!</v>
      </c>
      <c r="O1663" s="100" t="e">
        <f>'Reported Performance Table'!#REF!</f>
        <v>#REF!</v>
      </c>
      <c r="P1663" t="str">
        <f t="shared" si="51"/>
        <v>No</v>
      </c>
    </row>
    <row r="1664" spans="1:16" x14ac:dyDescent="0.25">
      <c r="A1664" s="54">
        <v>1671</v>
      </c>
      <c r="B1664" s="55"/>
      <c r="D1664" s="21" t="e">
        <f>VLOOKUP('Reported Performance Table'!D1664,'Master List'!$B$22:$C$41,2,FALSE)</f>
        <v>#N/A</v>
      </c>
      <c r="E1664" t="e">
        <f>VLOOKUP('Reported Performance Table'!E1664,'Master List'!$B$45:$C$143,2,FALSE)</f>
        <v>#N/A</v>
      </c>
      <c r="F1664" t="e">
        <f>VLOOKUP('Reported Performance Table'!D1664,'Master List'!$B$22:$D$42,3,FALSE)</f>
        <v>#N/A</v>
      </c>
      <c r="G1664" s="92" t="e">
        <f>VLOOKUP('Reported Performance Table'!C1664,'Master List'!$B$11:$D$19,3,FALSE)</f>
        <v>#N/A</v>
      </c>
      <c r="H1664" t="e">
        <f t="shared" si="50"/>
        <v>#N/A</v>
      </c>
      <c r="I1664" t="e">
        <f>IF(VLOOKUP('Reported Performance Table'!E1664,'Master List'!$B$45:$D$143,3,FALSE)="","No",VLOOKUP('Reported Performance Table'!E1664,'Master List'!$B$45:$D$143,3,FALSE))</f>
        <v>#N/A</v>
      </c>
      <c r="J1664" s="164" t="str">
        <f>IF('Reported Performance Table'!E1664="","",
  IF('Reported Performance Table'!F1664="Yes",
   IF('Reported Performance Table'!G1664="Premium","Premium_LUNA_CCT","LUNA_CCT"),
   IF('Reported Performance Table'!C1664="Outdoor Luminaires",
    IF(OR('Reported Performance Table'!E1664="Fuel Pump Canopy Luminaires",'Reported Performance Table'!E1664="Sports Lighting"),
     IF('Reported Performance Table'!G1664="Premium","Premium_Sports_and_Fuel_Pump_CCT", "Sports_and_Fuel_Pump_CCT"),
     IF('Reported Performance Table'!G1664="Premium","Premium_Outdoor_CCT","Outdoor_CCT")),
    IF('Reported Performance Table'!G1664="Premium","Premium_CCT","Reported_CCT"))))</f>
        <v/>
      </c>
      <c r="K1664" t="str">
        <f>IF('Reported Performance Table'!E1664="","",IF(J1664="LUNA_CCT",VLOOKUP('Reported Performance Table'!E1664,'Master List'!$B$45:$E$143,4,FALSE),"Reported_BUG"))</f>
        <v/>
      </c>
      <c r="L1664" t="str">
        <f>IF('Reported Performance Table'!E1664="","",IF(AND('Reported Performance Table'!$F1664="Yes",OR('Reported Performance Table'!$E1664='Master List'!$B$45,'Reported Performance Table'!$E1664='Master List'!$B$46,'Reported Performance Table'!$E1664='Master List'!$B$47,'Reported Performance Table'!$E1664='Master List'!$B$49,'Reported Performance Table'!$E1664='Master List'!$B$51,'Reported Performance Table'!$E1664='Master List'!$B$115,'Reported Performance Table'!$E1664='Master List'!$B$118,'Reported Performance Table'!$E1664='Master List'!$B$142)),"LUNA_Dimming","Dimming_Capability_and_Range"))</f>
        <v/>
      </c>
      <c r="M1664" s="100" t="e">
        <f>'Reported Performance Table'!#REF!</f>
        <v>#REF!</v>
      </c>
      <c r="N1664" s="100" t="e">
        <f>'Reported Performance Table'!#REF!</f>
        <v>#REF!</v>
      </c>
      <c r="O1664" s="100" t="e">
        <f>'Reported Performance Table'!#REF!</f>
        <v>#REF!</v>
      </c>
      <c r="P1664" t="str">
        <f t="shared" si="51"/>
        <v>No</v>
      </c>
    </row>
    <row r="1665" spans="1:16" x14ac:dyDescent="0.25">
      <c r="A1665" s="54">
        <v>1672</v>
      </c>
      <c r="B1665" s="55"/>
      <c r="D1665" s="21" t="e">
        <f>VLOOKUP('Reported Performance Table'!D1665,'Master List'!$B$22:$C$41,2,FALSE)</f>
        <v>#N/A</v>
      </c>
      <c r="E1665" t="e">
        <f>VLOOKUP('Reported Performance Table'!E1665,'Master List'!$B$45:$C$143,2,FALSE)</f>
        <v>#N/A</v>
      </c>
      <c r="F1665" t="e">
        <f>VLOOKUP('Reported Performance Table'!D1665,'Master List'!$B$22:$D$42,3,FALSE)</f>
        <v>#N/A</v>
      </c>
      <c r="G1665" s="92" t="e">
        <f>VLOOKUP('Reported Performance Table'!C1665,'Master List'!$B$11:$D$19,3,FALSE)</f>
        <v>#N/A</v>
      </c>
      <c r="H1665" t="e">
        <f t="shared" si="50"/>
        <v>#N/A</v>
      </c>
      <c r="I1665" t="e">
        <f>IF(VLOOKUP('Reported Performance Table'!E1665,'Master List'!$B$45:$D$143,3,FALSE)="","No",VLOOKUP('Reported Performance Table'!E1665,'Master List'!$B$45:$D$143,3,FALSE))</f>
        <v>#N/A</v>
      </c>
      <c r="J1665" s="164" t="str">
        <f>IF('Reported Performance Table'!E1665="","",
  IF('Reported Performance Table'!F1665="Yes",
   IF('Reported Performance Table'!G1665="Premium","Premium_LUNA_CCT","LUNA_CCT"),
   IF('Reported Performance Table'!C1665="Outdoor Luminaires",
    IF(OR('Reported Performance Table'!E1665="Fuel Pump Canopy Luminaires",'Reported Performance Table'!E1665="Sports Lighting"),
     IF('Reported Performance Table'!G1665="Premium","Premium_Sports_and_Fuel_Pump_CCT", "Sports_and_Fuel_Pump_CCT"),
     IF('Reported Performance Table'!G1665="Premium","Premium_Outdoor_CCT","Outdoor_CCT")),
    IF('Reported Performance Table'!G1665="Premium","Premium_CCT","Reported_CCT"))))</f>
        <v/>
      </c>
      <c r="K1665" t="str">
        <f>IF('Reported Performance Table'!E1665="","",IF(J1665="LUNA_CCT",VLOOKUP('Reported Performance Table'!E1665,'Master List'!$B$45:$E$143,4,FALSE),"Reported_BUG"))</f>
        <v/>
      </c>
      <c r="L1665" t="str">
        <f>IF('Reported Performance Table'!E1665="","",IF(AND('Reported Performance Table'!$F1665="Yes",OR('Reported Performance Table'!$E1665='Master List'!$B$45,'Reported Performance Table'!$E1665='Master List'!$B$46,'Reported Performance Table'!$E1665='Master List'!$B$47,'Reported Performance Table'!$E1665='Master List'!$B$49,'Reported Performance Table'!$E1665='Master List'!$B$51,'Reported Performance Table'!$E1665='Master List'!$B$115,'Reported Performance Table'!$E1665='Master List'!$B$118,'Reported Performance Table'!$E1665='Master List'!$B$142)),"LUNA_Dimming","Dimming_Capability_and_Range"))</f>
        <v/>
      </c>
      <c r="M1665" s="100" t="e">
        <f>'Reported Performance Table'!#REF!</f>
        <v>#REF!</v>
      </c>
      <c r="N1665" s="100" t="e">
        <f>'Reported Performance Table'!#REF!</f>
        <v>#REF!</v>
      </c>
      <c r="O1665" s="100" t="e">
        <f>'Reported Performance Table'!#REF!</f>
        <v>#REF!</v>
      </c>
      <c r="P1665" t="str">
        <f t="shared" si="51"/>
        <v>No</v>
      </c>
    </row>
    <row r="1666" spans="1:16" x14ac:dyDescent="0.25">
      <c r="A1666" s="54">
        <v>1673</v>
      </c>
      <c r="B1666" s="55"/>
      <c r="D1666" s="21" t="e">
        <f>VLOOKUP('Reported Performance Table'!D1666,'Master List'!$B$22:$C$41,2,FALSE)</f>
        <v>#N/A</v>
      </c>
      <c r="E1666" t="e">
        <f>VLOOKUP('Reported Performance Table'!E1666,'Master List'!$B$45:$C$143,2,FALSE)</f>
        <v>#N/A</v>
      </c>
      <c r="F1666" t="e">
        <f>VLOOKUP('Reported Performance Table'!D1666,'Master List'!$B$22:$D$42,3,FALSE)</f>
        <v>#N/A</v>
      </c>
      <c r="G1666" s="92" t="e">
        <f>VLOOKUP('Reported Performance Table'!C1666,'Master List'!$B$11:$D$19,3,FALSE)</f>
        <v>#N/A</v>
      </c>
      <c r="H1666" t="e">
        <f t="shared" si="50"/>
        <v>#N/A</v>
      </c>
      <c r="I1666" t="e">
        <f>IF(VLOOKUP('Reported Performance Table'!E1666,'Master List'!$B$45:$D$143,3,FALSE)="","No",VLOOKUP('Reported Performance Table'!E1666,'Master List'!$B$45:$D$143,3,FALSE))</f>
        <v>#N/A</v>
      </c>
      <c r="J1666" s="164" t="str">
        <f>IF('Reported Performance Table'!E1666="","",
  IF('Reported Performance Table'!F1666="Yes",
   IF('Reported Performance Table'!G1666="Premium","Premium_LUNA_CCT","LUNA_CCT"),
   IF('Reported Performance Table'!C1666="Outdoor Luminaires",
    IF(OR('Reported Performance Table'!E1666="Fuel Pump Canopy Luminaires",'Reported Performance Table'!E1666="Sports Lighting"),
     IF('Reported Performance Table'!G1666="Premium","Premium_Sports_and_Fuel_Pump_CCT", "Sports_and_Fuel_Pump_CCT"),
     IF('Reported Performance Table'!G1666="Premium","Premium_Outdoor_CCT","Outdoor_CCT")),
    IF('Reported Performance Table'!G1666="Premium","Premium_CCT","Reported_CCT"))))</f>
        <v/>
      </c>
      <c r="K1666" t="str">
        <f>IF('Reported Performance Table'!E1666="","",IF(J1666="LUNA_CCT",VLOOKUP('Reported Performance Table'!E1666,'Master List'!$B$45:$E$143,4,FALSE),"Reported_BUG"))</f>
        <v/>
      </c>
      <c r="L1666" t="str">
        <f>IF('Reported Performance Table'!E1666="","",IF(AND('Reported Performance Table'!$F1666="Yes",OR('Reported Performance Table'!$E1666='Master List'!$B$45,'Reported Performance Table'!$E1666='Master List'!$B$46,'Reported Performance Table'!$E1666='Master List'!$B$47,'Reported Performance Table'!$E1666='Master List'!$B$49,'Reported Performance Table'!$E1666='Master List'!$B$51,'Reported Performance Table'!$E1666='Master List'!$B$115,'Reported Performance Table'!$E1666='Master List'!$B$118,'Reported Performance Table'!$E1666='Master List'!$B$142)),"LUNA_Dimming","Dimming_Capability_and_Range"))</f>
        <v/>
      </c>
      <c r="M1666" s="100" t="e">
        <f>'Reported Performance Table'!#REF!</f>
        <v>#REF!</v>
      </c>
      <c r="N1666" s="100" t="e">
        <f>'Reported Performance Table'!#REF!</f>
        <v>#REF!</v>
      </c>
      <c r="O1666" s="100" t="e">
        <f>'Reported Performance Table'!#REF!</f>
        <v>#REF!</v>
      </c>
      <c r="P1666" t="str">
        <f t="shared" si="51"/>
        <v>No</v>
      </c>
    </row>
    <row r="1667" spans="1:16" x14ac:dyDescent="0.25">
      <c r="A1667" s="54">
        <v>1674</v>
      </c>
      <c r="B1667" s="55"/>
      <c r="D1667" s="21" t="e">
        <f>VLOOKUP('Reported Performance Table'!D1667,'Master List'!$B$22:$C$41,2,FALSE)</f>
        <v>#N/A</v>
      </c>
      <c r="E1667" t="e">
        <f>VLOOKUP('Reported Performance Table'!E1667,'Master List'!$B$45:$C$143,2,FALSE)</f>
        <v>#N/A</v>
      </c>
      <c r="F1667" t="e">
        <f>VLOOKUP('Reported Performance Table'!D1667,'Master List'!$B$22:$D$42,3,FALSE)</f>
        <v>#N/A</v>
      </c>
      <c r="G1667" s="92" t="e">
        <f>VLOOKUP('Reported Performance Table'!C1667,'Master List'!$B$11:$D$19,3,FALSE)</f>
        <v>#N/A</v>
      </c>
      <c r="H1667" t="e">
        <f t="shared" si="50"/>
        <v>#N/A</v>
      </c>
      <c r="I1667" t="e">
        <f>IF(VLOOKUP('Reported Performance Table'!E1667,'Master List'!$B$45:$D$143,3,FALSE)="","No",VLOOKUP('Reported Performance Table'!E1667,'Master List'!$B$45:$D$143,3,FALSE))</f>
        <v>#N/A</v>
      </c>
      <c r="J1667" s="164" t="str">
        <f>IF('Reported Performance Table'!E1667="","",
  IF('Reported Performance Table'!F1667="Yes",
   IF('Reported Performance Table'!G1667="Premium","Premium_LUNA_CCT","LUNA_CCT"),
   IF('Reported Performance Table'!C1667="Outdoor Luminaires",
    IF(OR('Reported Performance Table'!E1667="Fuel Pump Canopy Luminaires",'Reported Performance Table'!E1667="Sports Lighting"),
     IF('Reported Performance Table'!G1667="Premium","Premium_Sports_and_Fuel_Pump_CCT", "Sports_and_Fuel_Pump_CCT"),
     IF('Reported Performance Table'!G1667="Premium","Premium_Outdoor_CCT","Outdoor_CCT")),
    IF('Reported Performance Table'!G1667="Premium","Premium_CCT","Reported_CCT"))))</f>
        <v/>
      </c>
      <c r="K1667" t="str">
        <f>IF('Reported Performance Table'!E1667="","",IF(J1667="LUNA_CCT",VLOOKUP('Reported Performance Table'!E1667,'Master List'!$B$45:$E$143,4,FALSE),"Reported_BUG"))</f>
        <v/>
      </c>
      <c r="L1667" t="str">
        <f>IF('Reported Performance Table'!E1667="","",IF(AND('Reported Performance Table'!$F1667="Yes",OR('Reported Performance Table'!$E1667='Master List'!$B$45,'Reported Performance Table'!$E1667='Master List'!$B$46,'Reported Performance Table'!$E1667='Master List'!$B$47,'Reported Performance Table'!$E1667='Master List'!$B$49,'Reported Performance Table'!$E1667='Master List'!$B$51,'Reported Performance Table'!$E1667='Master List'!$B$115,'Reported Performance Table'!$E1667='Master List'!$B$118,'Reported Performance Table'!$E1667='Master List'!$B$142)),"LUNA_Dimming","Dimming_Capability_and_Range"))</f>
        <v/>
      </c>
      <c r="M1667" s="100" t="e">
        <f>'Reported Performance Table'!#REF!</f>
        <v>#REF!</v>
      </c>
      <c r="N1667" s="100" t="e">
        <f>'Reported Performance Table'!#REF!</f>
        <v>#REF!</v>
      </c>
      <c r="O1667" s="100" t="e">
        <f>'Reported Performance Table'!#REF!</f>
        <v>#REF!</v>
      </c>
      <c r="P1667" t="str">
        <f t="shared" si="51"/>
        <v>No</v>
      </c>
    </row>
    <row r="1668" spans="1:16" x14ac:dyDescent="0.25">
      <c r="A1668" s="54">
        <v>1675</v>
      </c>
      <c r="B1668" s="55"/>
      <c r="D1668" s="21" t="e">
        <f>VLOOKUP('Reported Performance Table'!D1668,'Master List'!$B$22:$C$41,2,FALSE)</f>
        <v>#N/A</v>
      </c>
      <c r="E1668" t="e">
        <f>VLOOKUP('Reported Performance Table'!E1668,'Master List'!$B$45:$C$143,2,FALSE)</f>
        <v>#N/A</v>
      </c>
      <c r="F1668" t="e">
        <f>VLOOKUP('Reported Performance Table'!D1668,'Master List'!$B$22:$D$42,3,FALSE)</f>
        <v>#N/A</v>
      </c>
      <c r="G1668" s="92" t="e">
        <f>VLOOKUP('Reported Performance Table'!C1668,'Master List'!$B$11:$D$19,3,FALSE)</f>
        <v>#N/A</v>
      </c>
      <c r="H1668" t="e">
        <f t="shared" si="50"/>
        <v>#N/A</v>
      </c>
      <c r="I1668" t="e">
        <f>IF(VLOOKUP('Reported Performance Table'!E1668,'Master List'!$B$45:$D$143,3,FALSE)="","No",VLOOKUP('Reported Performance Table'!E1668,'Master List'!$B$45:$D$143,3,FALSE))</f>
        <v>#N/A</v>
      </c>
      <c r="J1668" s="164" t="str">
        <f>IF('Reported Performance Table'!E1668="","",
  IF('Reported Performance Table'!F1668="Yes",
   IF('Reported Performance Table'!G1668="Premium","Premium_LUNA_CCT","LUNA_CCT"),
   IF('Reported Performance Table'!C1668="Outdoor Luminaires",
    IF(OR('Reported Performance Table'!E1668="Fuel Pump Canopy Luminaires",'Reported Performance Table'!E1668="Sports Lighting"),
     IF('Reported Performance Table'!G1668="Premium","Premium_Sports_and_Fuel_Pump_CCT", "Sports_and_Fuel_Pump_CCT"),
     IF('Reported Performance Table'!G1668="Premium","Premium_Outdoor_CCT","Outdoor_CCT")),
    IF('Reported Performance Table'!G1668="Premium","Premium_CCT","Reported_CCT"))))</f>
        <v/>
      </c>
      <c r="K1668" t="str">
        <f>IF('Reported Performance Table'!E1668="","",IF(J1668="LUNA_CCT",VLOOKUP('Reported Performance Table'!E1668,'Master List'!$B$45:$E$143,4,FALSE),"Reported_BUG"))</f>
        <v/>
      </c>
      <c r="L1668" t="str">
        <f>IF('Reported Performance Table'!E1668="","",IF(AND('Reported Performance Table'!$F1668="Yes",OR('Reported Performance Table'!$E1668='Master List'!$B$45,'Reported Performance Table'!$E1668='Master List'!$B$46,'Reported Performance Table'!$E1668='Master List'!$B$47,'Reported Performance Table'!$E1668='Master List'!$B$49,'Reported Performance Table'!$E1668='Master List'!$B$51,'Reported Performance Table'!$E1668='Master List'!$B$115,'Reported Performance Table'!$E1668='Master List'!$B$118,'Reported Performance Table'!$E1668='Master List'!$B$142)),"LUNA_Dimming","Dimming_Capability_and_Range"))</f>
        <v/>
      </c>
      <c r="M1668" s="100" t="e">
        <f>'Reported Performance Table'!#REF!</f>
        <v>#REF!</v>
      </c>
      <c r="N1668" s="100" t="e">
        <f>'Reported Performance Table'!#REF!</f>
        <v>#REF!</v>
      </c>
      <c r="O1668" s="100" t="e">
        <f>'Reported Performance Table'!#REF!</f>
        <v>#REF!</v>
      </c>
      <c r="P1668" t="str">
        <f t="shared" si="51"/>
        <v>No</v>
      </c>
    </row>
    <row r="1669" spans="1:16" x14ac:dyDescent="0.25">
      <c r="A1669" s="54">
        <v>1676</v>
      </c>
      <c r="B1669" s="55"/>
      <c r="D1669" s="21" t="e">
        <f>VLOOKUP('Reported Performance Table'!D1669,'Master List'!$B$22:$C$41,2,FALSE)</f>
        <v>#N/A</v>
      </c>
      <c r="E1669" t="e">
        <f>VLOOKUP('Reported Performance Table'!E1669,'Master List'!$B$45:$C$143,2,FALSE)</f>
        <v>#N/A</v>
      </c>
      <c r="F1669" t="e">
        <f>VLOOKUP('Reported Performance Table'!D1669,'Master List'!$B$22:$D$42,3,FALSE)</f>
        <v>#N/A</v>
      </c>
      <c r="G1669" s="92" t="e">
        <f>VLOOKUP('Reported Performance Table'!C1669,'Master List'!$B$11:$D$19,3,FALSE)</f>
        <v>#N/A</v>
      </c>
      <c r="H1669" t="e">
        <f t="shared" si="50"/>
        <v>#N/A</v>
      </c>
      <c r="I1669" t="e">
        <f>IF(VLOOKUP('Reported Performance Table'!E1669,'Master List'!$B$45:$D$143,3,FALSE)="","No",VLOOKUP('Reported Performance Table'!E1669,'Master List'!$B$45:$D$143,3,FALSE))</f>
        <v>#N/A</v>
      </c>
      <c r="J1669" s="164" t="str">
        <f>IF('Reported Performance Table'!E1669="","",
  IF('Reported Performance Table'!F1669="Yes",
   IF('Reported Performance Table'!G1669="Premium","Premium_LUNA_CCT","LUNA_CCT"),
   IF('Reported Performance Table'!C1669="Outdoor Luminaires",
    IF(OR('Reported Performance Table'!E1669="Fuel Pump Canopy Luminaires",'Reported Performance Table'!E1669="Sports Lighting"),
     IF('Reported Performance Table'!G1669="Premium","Premium_Sports_and_Fuel_Pump_CCT", "Sports_and_Fuel_Pump_CCT"),
     IF('Reported Performance Table'!G1669="Premium","Premium_Outdoor_CCT","Outdoor_CCT")),
    IF('Reported Performance Table'!G1669="Premium","Premium_CCT","Reported_CCT"))))</f>
        <v/>
      </c>
      <c r="K1669" t="str">
        <f>IF('Reported Performance Table'!E1669="","",IF(J1669="LUNA_CCT",VLOOKUP('Reported Performance Table'!E1669,'Master List'!$B$45:$E$143,4,FALSE),"Reported_BUG"))</f>
        <v/>
      </c>
      <c r="L1669" t="str">
        <f>IF('Reported Performance Table'!E1669="","",IF(AND('Reported Performance Table'!$F1669="Yes",OR('Reported Performance Table'!$E1669='Master List'!$B$45,'Reported Performance Table'!$E1669='Master List'!$B$46,'Reported Performance Table'!$E1669='Master List'!$B$47,'Reported Performance Table'!$E1669='Master List'!$B$49,'Reported Performance Table'!$E1669='Master List'!$B$51,'Reported Performance Table'!$E1669='Master List'!$B$115,'Reported Performance Table'!$E1669='Master List'!$B$118,'Reported Performance Table'!$E1669='Master List'!$B$142)),"LUNA_Dimming","Dimming_Capability_and_Range"))</f>
        <v/>
      </c>
      <c r="M1669" s="100" t="e">
        <f>'Reported Performance Table'!#REF!</f>
        <v>#REF!</v>
      </c>
      <c r="N1669" s="100" t="e">
        <f>'Reported Performance Table'!#REF!</f>
        <v>#REF!</v>
      </c>
      <c r="O1669" s="100" t="e">
        <f>'Reported Performance Table'!#REF!</f>
        <v>#REF!</v>
      </c>
      <c r="P1669" t="str">
        <f t="shared" si="51"/>
        <v>No</v>
      </c>
    </row>
    <row r="1670" spans="1:16" x14ac:dyDescent="0.25">
      <c r="A1670" s="54">
        <v>1677</v>
      </c>
      <c r="B1670" s="55"/>
      <c r="D1670" s="21" t="e">
        <f>VLOOKUP('Reported Performance Table'!D1670,'Master List'!$B$22:$C$41,2,FALSE)</f>
        <v>#N/A</v>
      </c>
      <c r="E1670" t="e">
        <f>VLOOKUP('Reported Performance Table'!E1670,'Master List'!$B$45:$C$143,2,FALSE)</f>
        <v>#N/A</v>
      </c>
      <c r="F1670" t="e">
        <f>VLOOKUP('Reported Performance Table'!D1670,'Master List'!$B$22:$D$42,3,FALSE)</f>
        <v>#N/A</v>
      </c>
      <c r="G1670" s="92" t="e">
        <f>VLOOKUP('Reported Performance Table'!C1670,'Master List'!$B$11:$D$19,3,FALSE)</f>
        <v>#N/A</v>
      </c>
      <c r="H1670" t="e">
        <f t="shared" si="50"/>
        <v>#N/A</v>
      </c>
      <c r="I1670" t="e">
        <f>IF(VLOOKUP('Reported Performance Table'!E1670,'Master List'!$B$45:$D$143,3,FALSE)="","No",VLOOKUP('Reported Performance Table'!E1670,'Master List'!$B$45:$D$143,3,FALSE))</f>
        <v>#N/A</v>
      </c>
      <c r="J1670" s="164" t="str">
        <f>IF('Reported Performance Table'!E1670="","",
  IF('Reported Performance Table'!F1670="Yes",
   IF('Reported Performance Table'!G1670="Premium","Premium_LUNA_CCT","LUNA_CCT"),
   IF('Reported Performance Table'!C1670="Outdoor Luminaires",
    IF(OR('Reported Performance Table'!E1670="Fuel Pump Canopy Luminaires",'Reported Performance Table'!E1670="Sports Lighting"),
     IF('Reported Performance Table'!G1670="Premium","Premium_Sports_and_Fuel_Pump_CCT", "Sports_and_Fuel_Pump_CCT"),
     IF('Reported Performance Table'!G1670="Premium","Premium_Outdoor_CCT","Outdoor_CCT")),
    IF('Reported Performance Table'!G1670="Premium","Premium_CCT","Reported_CCT"))))</f>
        <v/>
      </c>
      <c r="K1670" t="str">
        <f>IF('Reported Performance Table'!E1670="","",IF(J1670="LUNA_CCT",VLOOKUP('Reported Performance Table'!E1670,'Master List'!$B$45:$E$143,4,FALSE),"Reported_BUG"))</f>
        <v/>
      </c>
      <c r="L1670" t="str">
        <f>IF('Reported Performance Table'!E1670="","",IF(AND('Reported Performance Table'!$F1670="Yes",OR('Reported Performance Table'!$E1670='Master List'!$B$45,'Reported Performance Table'!$E1670='Master List'!$B$46,'Reported Performance Table'!$E1670='Master List'!$B$47,'Reported Performance Table'!$E1670='Master List'!$B$49,'Reported Performance Table'!$E1670='Master List'!$B$51,'Reported Performance Table'!$E1670='Master List'!$B$115,'Reported Performance Table'!$E1670='Master List'!$B$118,'Reported Performance Table'!$E1670='Master List'!$B$142)),"LUNA_Dimming","Dimming_Capability_and_Range"))</f>
        <v/>
      </c>
      <c r="M1670" s="100" t="e">
        <f>'Reported Performance Table'!#REF!</f>
        <v>#REF!</v>
      </c>
      <c r="N1670" s="100" t="e">
        <f>'Reported Performance Table'!#REF!</f>
        <v>#REF!</v>
      </c>
      <c r="O1670" s="100" t="e">
        <f>'Reported Performance Table'!#REF!</f>
        <v>#REF!</v>
      </c>
      <c r="P1670" t="str">
        <f t="shared" si="51"/>
        <v>No</v>
      </c>
    </row>
    <row r="1671" spans="1:16" x14ac:dyDescent="0.25">
      <c r="A1671" s="54">
        <v>1678</v>
      </c>
      <c r="B1671" s="55"/>
      <c r="D1671" s="21" t="e">
        <f>VLOOKUP('Reported Performance Table'!D1671,'Master List'!$B$22:$C$41,2,FALSE)</f>
        <v>#N/A</v>
      </c>
      <c r="E1671" t="e">
        <f>VLOOKUP('Reported Performance Table'!E1671,'Master List'!$B$45:$C$143,2,FALSE)</f>
        <v>#N/A</v>
      </c>
      <c r="F1671" t="e">
        <f>VLOOKUP('Reported Performance Table'!D1671,'Master List'!$B$22:$D$42,3,FALSE)</f>
        <v>#N/A</v>
      </c>
      <c r="G1671" s="92" t="e">
        <f>VLOOKUP('Reported Performance Table'!C1671,'Master List'!$B$11:$D$19,3,FALSE)</f>
        <v>#N/A</v>
      </c>
      <c r="H1671" t="e">
        <f t="shared" si="50"/>
        <v>#N/A</v>
      </c>
      <c r="I1671" t="e">
        <f>IF(VLOOKUP('Reported Performance Table'!E1671,'Master List'!$B$45:$D$143,3,FALSE)="","No",VLOOKUP('Reported Performance Table'!E1671,'Master List'!$B$45:$D$143,3,FALSE))</f>
        <v>#N/A</v>
      </c>
      <c r="J1671" s="164" t="str">
        <f>IF('Reported Performance Table'!E1671="","",
  IF('Reported Performance Table'!F1671="Yes",
   IF('Reported Performance Table'!G1671="Premium","Premium_LUNA_CCT","LUNA_CCT"),
   IF('Reported Performance Table'!C1671="Outdoor Luminaires",
    IF(OR('Reported Performance Table'!E1671="Fuel Pump Canopy Luminaires",'Reported Performance Table'!E1671="Sports Lighting"),
     IF('Reported Performance Table'!G1671="Premium","Premium_Sports_and_Fuel_Pump_CCT", "Sports_and_Fuel_Pump_CCT"),
     IF('Reported Performance Table'!G1671="Premium","Premium_Outdoor_CCT","Outdoor_CCT")),
    IF('Reported Performance Table'!G1671="Premium","Premium_CCT","Reported_CCT"))))</f>
        <v/>
      </c>
      <c r="K1671" t="str">
        <f>IF('Reported Performance Table'!E1671="","",IF(J1671="LUNA_CCT",VLOOKUP('Reported Performance Table'!E1671,'Master List'!$B$45:$E$143,4,FALSE),"Reported_BUG"))</f>
        <v/>
      </c>
      <c r="L1671" t="str">
        <f>IF('Reported Performance Table'!E1671="","",IF(AND('Reported Performance Table'!$F1671="Yes",OR('Reported Performance Table'!$E1671='Master List'!$B$45,'Reported Performance Table'!$E1671='Master List'!$B$46,'Reported Performance Table'!$E1671='Master List'!$B$47,'Reported Performance Table'!$E1671='Master List'!$B$49,'Reported Performance Table'!$E1671='Master List'!$B$51,'Reported Performance Table'!$E1671='Master List'!$B$115,'Reported Performance Table'!$E1671='Master List'!$B$118,'Reported Performance Table'!$E1671='Master List'!$B$142)),"LUNA_Dimming","Dimming_Capability_and_Range"))</f>
        <v/>
      </c>
      <c r="M1671" s="100" t="e">
        <f>'Reported Performance Table'!#REF!</f>
        <v>#REF!</v>
      </c>
      <c r="N1671" s="100" t="e">
        <f>'Reported Performance Table'!#REF!</f>
        <v>#REF!</v>
      </c>
      <c r="O1671" s="100" t="e">
        <f>'Reported Performance Table'!#REF!</f>
        <v>#REF!</v>
      </c>
      <c r="P1671" t="str">
        <f t="shared" si="51"/>
        <v>No</v>
      </c>
    </row>
    <row r="1672" spans="1:16" x14ac:dyDescent="0.25">
      <c r="A1672" s="54">
        <v>1679</v>
      </c>
      <c r="B1672" s="55"/>
      <c r="D1672" s="21" t="e">
        <f>VLOOKUP('Reported Performance Table'!D1672,'Master List'!$B$22:$C$41,2,FALSE)</f>
        <v>#N/A</v>
      </c>
      <c r="E1672" t="e">
        <f>VLOOKUP('Reported Performance Table'!E1672,'Master List'!$B$45:$C$143,2,FALSE)</f>
        <v>#N/A</v>
      </c>
      <c r="F1672" t="e">
        <f>VLOOKUP('Reported Performance Table'!D1672,'Master List'!$B$22:$D$42,3,FALSE)</f>
        <v>#N/A</v>
      </c>
      <c r="G1672" s="92" t="e">
        <f>VLOOKUP('Reported Performance Table'!C1672,'Master List'!$B$11:$D$19,3,FALSE)</f>
        <v>#N/A</v>
      </c>
      <c r="H1672" t="e">
        <f t="shared" si="50"/>
        <v>#N/A</v>
      </c>
      <c r="I1672" t="e">
        <f>IF(VLOOKUP('Reported Performance Table'!E1672,'Master List'!$B$45:$D$143,3,FALSE)="","No",VLOOKUP('Reported Performance Table'!E1672,'Master List'!$B$45:$D$143,3,FALSE))</f>
        <v>#N/A</v>
      </c>
      <c r="J1672" s="164" t="str">
        <f>IF('Reported Performance Table'!E1672="","",
  IF('Reported Performance Table'!F1672="Yes",
   IF('Reported Performance Table'!G1672="Premium","Premium_LUNA_CCT","LUNA_CCT"),
   IF('Reported Performance Table'!C1672="Outdoor Luminaires",
    IF(OR('Reported Performance Table'!E1672="Fuel Pump Canopy Luminaires",'Reported Performance Table'!E1672="Sports Lighting"),
     IF('Reported Performance Table'!G1672="Premium","Premium_Sports_and_Fuel_Pump_CCT", "Sports_and_Fuel_Pump_CCT"),
     IF('Reported Performance Table'!G1672="Premium","Premium_Outdoor_CCT","Outdoor_CCT")),
    IF('Reported Performance Table'!G1672="Premium","Premium_CCT","Reported_CCT"))))</f>
        <v/>
      </c>
      <c r="K1672" t="str">
        <f>IF('Reported Performance Table'!E1672="","",IF(J1672="LUNA_CCT",VLOOKUP('Reported Performance Table'!E1672,'Master List'!$B$45:$E$143,4,FALSE),"Reported_BUG"))</f>
        <v/>
      </c>
      <c r="L1672" t="str">
        <f>IF('Reported Performance Table'!E1672="","",IF(AND('Reported Performance Table'!$F1672="Yes",OR('Reported Performance Table'!$E1672='Master List'!$B$45,'Reported Performance Table'!$E1672='Master List'!$B$46,'Reported Performance Table'!$E1672='Master List'!$B$47,'Reported Performance Table'!$E1672='Master List'!$B$49,'Reported Performance Table'!$E1672='Master List'!$B$51,'Reported Performance Table'!$E1672='Master List'!$B$115,'Reported Performance Table'!$E1672='Master List'!$B$118,'Reported Performance Table'!$E1672='Master List'!$B$142)),"LUNA_Dimming","Dimming_Capability_and_Range"))</f>
        <v/>
      </c>
      <c r="M1672" s="100" t="e">
        <f>'Reported Performance Table'!#REF!</f>
        <v>#REF!</v>
      </c>
      <c r="N1672" s="100" t="e">
        <f>'Reported Performance Table'!#REF!</f>
        <v>#REF!</v>
      </c>
      <c r="O1672" s="100" t="e">
        <f>'Reported Performance Table'!#REF!</f>
        <v>#REF!</v>
      </c>
      <c r="P1672" t="str">
        <f t="shared" si="51"/>
        <v>No</v>
      </c>
    </row>
    <row r="1673" spans="1:16" x14ac:dyDescent="0.25">
      <c r="A1673" s="54">
        <v>1680</v>
      </c>
      <c r="B1673" s="55"/>
      <c r="D1673" s="21" t="e">
        <f>VLOOKUP('Reported Performance Table'!D1673,'Master List'!$B$22:$C$41,2,FALSE)</f>
        <v>#N/A</v>
      </c>
      <c r="E1673" t="e">
        <f>VLOOKUP('Reported Performance Table'!E1673,'Master List'!$B$45:$C$143,2,FALSE)</f>
        <v>#N/A</v>
      </c>
      <c r="F1673" t="e">
        <f>VLOOKUP('Reported Performance Table'!D1673,'Master List'!$B$22:$D$42,3,FALSE)</f>
        <v>#N/A</v>
      </c>
      <c r="G1673" s="92" t="e">
        <f>VLOOKUP('Reported Performance Table'!C1673,'Master List'!$B$11:$D$19,3,FALSE)</f>
        <v>#N/A</v>
      </c>
      <c r="H1673" t="e">
        <f t="shared" si="50"/>
        <v>#N/A</v>
      </c>
      <c r="I1673" t="e">
        <f>IF(VLOOKUP('Reported Performance Table'!E1673,'Master List'!$B$45:$D$143,3,FALSE)="","No",VLOOKUP('Reported Performance Table'!E1673,'Master List'!$B$45:$D$143,3,FALSE))</f>
        <v>#N/A</v>
      </c>
      <c r="J1673" s="164" t="str">
        <f>IF('Reported Performance Table'!E1673="","",
  IF('Reported Performance Table'!F1673="Yes",
   IF('Reported Performance Table'!G1673="Premium","Premium_LUNA_CCT","LUNA_CCT"),
   IF('Reported Performance Table'!C1673="Outdoor Luminaires",
    IF(OR('Reported Performance Table'!E1673="Fuel Pump Canopy Luminaires",'Reported Performance Table'!E1673="Sports Lighting"),
     IF('Reported Performance Table'!G1673="Premium","Premium_Sports_and_Fuel_Pump_CCT", "Sports_and_Fuel_Pump_CCT"),
     IF('Reported Performance Table'!G1673="Premium","Premium_Outdoor_CCT","Outdoor_CCT")),
    IF('Reported Performance Table'!G1673="Premium","Premium_CCT","Reported_CCT"))))</f>
        <v/>
      </c>
      <c r="K1673" t="str">
        <f>IF('Reported Performance Table'!E1673="","",IF(J1673="LUNA_CCT",VLOOKUP('Reported Performance Table'!E1673,'Master List'!$B$45:$E$143,4,FALSE),"Reported_BUG"))</f>
        <v/>
      </c>
      <c r="L1673" t="str">
        <f>IF('Reported Performance Table'!E1673="","",IF(AND('Reported Performance Table'!$F1673="Yes",OR('Reported Performance Table'!$E1673='Master List'!$B$45,'Reported Performance Table'!$E1673='Master List'!$B$46,'Reported Performance Table'!$E1673='Master List'!$B$47,'Reported Performance Table'!$E1673='Master List'!$B$49,'Reported Performance Table'!$E1673='Master List'!$B$51,'Reported Performance Table'!$E1673='Master List'!$B$115,'Reported Performance Table'!$E1673='Master List'!$B$118,'Reported Performance Table'!$E1673='Master List'!$B$142)),"LUNA_Dimming","Dimming_Capability_and_Range"))</f>
        <v/>
      </c>
      <c r="M1673" s="100" t="e">
        <f>'Reported Performance Table'!#REF!</f>
        <v>#REF!</v>
      </c>
      <c r="N1673" s="100" t="e">
        <f>'Reported Performance Table'!#REF!</f>
        <v>#REF!</v>
      </c>
      <c r="O1673" s="100" t="e">
        <f>'Reported Performance Table'!#REF!</f>
        <v>#REF!</v>
      </c>
      <c r="P1673" t="str">
        <f t="shared" si="51"/>
        <v>No</v>
      </c>
    </row>
    <row r="1674" spans="1:16" x14ac:dyDescent="0.25">
      <c r="A1674" s="54">
        <v>1681</v>
      </c>
      <c r="B1674" s="55"/>
      <c r="D1674" s="21" t="e">
        <f>VLOOKUP('Reported Performance Table'!D1674,'Master List'!$B$22:$C$41,2,FALSE)</f>
        <v>#N/A</v>
      </c>
      <c r="E1674" t="e">
        <f>VLOOKUP('Reported Performance Table'!E1674,'Master List'!$B$45:$C$143,2,FALSE)</f>
        <v>#N/A</v>
      </c>
      <c r="F1674" t="e">
        <f>VLOOKUP('Reported Performance Table'!D1674,'Master List'!$B$22:$D$42,3,FALSE)</f>
        <v>#N/A</v>
      </c>
      <c r="G1674" s="92" t="e">
        <f>VLOOKUP('Reported Performance Table'!C1674,'Master List'!$B$11:$D$19,3,FALSE)</f>
        <v>#N/A</v>
      </c>
      <c r="H1674" t="e">
        <f t="shared" si="50"/>
        <v>#N/A</v>
      </c>
      <c r="I1674" t="e">
        <f>IF(VLOOKUP('Reported Performance Table'!E1674,'Master List'!$B$45:$D$143,3,FALSE)="","No",VLOOKUP('Reported Performance Table'!E1674,'Master List'!$B$45:$D$143,3,FALSE))</f>
        <v>#N/A</v>
      </c>
      <c r="J1674" s="164" t="str">
        <f>IF('Reported Performance Table'!E1674="","",
  IF('Reported Performance Table'!F1674="Yes",
   IF('Reported Performance Table'!G1674="Premium","Premium_LUNA_CCT","LUNA_CCT"),
   IF('Reported Performance Table'!C1674="Outdoor Luminaires",
    IF(OR('Reported Performance Table'!E1674="Fuel Pump Canopy Luminaires",'Reported Performance Table'!E1674="Sports Lighting"),
     IF('Reported Performance Table'!G1674="Premium","Premium_Sports_and_Fuel_Pump_CCT", "Sports_and_Fuel_Pump_CCT"),
     IF('Reported Performance Table'!G1674="Premium","Premium_Outdoor_CCT","Outdoor_CCT")),
    IF('Reported Performance Table'!G1674="Premium","Premium_CCT","Reported_CCT"))))</f>
        <v/>
      </c>
      <c r="K1674" t="str">
        <f>IF('Reported Performance Table'!E1674="","",IF(J1674="LUNA_CCT",VLOOKUP('Reported Performance Table'!E1674,'Master List'!$B$45:$E$143,4,FALSE),"Reported_BUG"))</f>
        <v/>
      </c>
      <c r="L1674" t="str">
        <f>IF('Reported Performance Table'!E1674="","",IF(AND('Reported Performance Table'!$F1674="Yes",OR('Reported Performance Table'!$E1674='Master List'!$B$45,'Reported Performance Table'!$E1674='Master List'!$B$46,'Reported Performance Table'!$E1674='Master List'!$B$47,'Reported Performance Table'!$E1674='Master List'!$B$49,'Reported Performance Table'!$E1674='Master List'!$B$51,'Reported Performance Table'!$E1674='Master List'!$B$115,'Reported Performance Table'!$E1674='Master List'!$B$118,'Reported Performance Table'!$E1674='Master List'!$B$142)),"LUNA_Dimming","Dimming_Capability_and_Range"))</f>
        <v/>
      </c>
      <c r="M1674" s="100" t="e">
        <f>'Reported Performance Table'!#REF!</f>
        <v>#REF!</v>
      </c>
      <c r="N1674" s="100" t="e">
        <f>'Reported Performance Table'!#REF!</f>
        <v>#REF!</v>
      </c>
      <c r="O1674" s="100" t="e">
        <f>'Reported Performance Table'!#REF!</f>
        <v>#REF!</v>
      </c>
      <c r="P1674" t="str">
        <f t="shared" si="51"/>
        <v>No</v>
      </c>
    </row>
    <row r="1675" spans="1:16" x14ac:dyDescent="0.25">
      <c r="A1675" s="54">
        <v>1682</v>
      </c>
      <c r="B1675" s="55"/>
      <c r="D1675" s="21" t="e">
        <f>VLOOKUP('Reported Performance Table'!D1675,'Master List'!$B$22:$C$41,2,FALSE)</f>
        <v>#N/A</v>
      </c>
      <c r="E1675" t="e">
        <f>VLOOKUP('Reported Performance Table'!E1675,'Master List'!$B$45:$C$143,2,FALSE)</f>
        <v>#N/A</v>
      </c>
      <c r="F1675" t="e">
        <f>VLOOKUP('Reported Performance Table'!D1675,'Master List'!$B$22:$D$42,3,FALSE)</f>
        <v>#N/A</v>
      </c>
      <c r="G1675" s="92" t="e">
        <f>VLOOKUP('Reported Performance Table'!C1675,'Master List'!$B$11:$D$19,3,FALSE)</f>
        <v>#N/A</v>
      </c>
      <c r="H1675" t="e">
        <f t="shared" ref="H1675:H1738" si="52">CONCATENATE(F1675,G1675)</f>
        <v>#N/A</v>
      </c>
      <c r="I1675" t="e">
        <f>IF(VLOOKUP('Reported Performance Table'!E1675,'Master List'!$B$45:$D$143,3,FALSE)="","No",VLOOKUP('Reported Performance Table'!E1675,'Master List'!$B$45:$D$143,3,FALSE))</f>
        <v>#N/A</v>
      </c>
      <c r="J1675" s="164" t="str">
        <f>IF('Reported Performance Table'!E1675="","",
  IF('Reported Performance Table'!F1675="Yes",
   IF('Reported Performance Table'!G1675="Premium","Premium_LUNA_CCT","LUNA_CCT"),
   IF('Reported Performance Table'!C1675="Outdoor Luminaires",
    IF(OR('Reported Performance Table'!E1675="Fuel Pump Canopy Luminaires",'Reported Performance Table'!E1675="Sports Lighting"),
     IF('Reported Performance Table'!G1675="Premium","Premium_Sports_and_Fuel_Pump_CCT", "Sports_and_Fuel_Pump_CCT"),
     IF('Reported Performance Table'!G1675="Premium","Premium_Outdoor_CCT","Outdoor_CCT")),
    IF('Reported Performance Table'!G1675="Premium","Premium_CCT","Reported_CCT"))))</f>
        <v/>
      </c>
      <c r="K1675" t="str">
        <f>IF('Reported Performance Table'!E1675="","",IF(J1675="LUNA_CCT",VLOOKUP('Reported Performance Table'!E1675,'Master List'!$B$45:$E$143,4,FALSE),"Reported_BUG"))</f>
        <v/>
      </c>
      <c r="L1675" t="str">
        <f>IF('Reported Performance Table'!E1675="","",IF(AND('Reported Performance Table'!$F1675="Yes",OR('Reported Performance Table'!$E1675='Master List'!$B$45,'Reported Performance Table'!$E1675='Master List'!$B$46,'Reported Performance Table'!$E1675='Master List'!$B$47,'Reported Performance Table'!$E1675='Master List'!$B$49,'Reported Performance Table'!$E1675='Master List'!$B$51,'Reported Performance Table'!$E1675='Master List'!$B$115,'Reported Performance Table'!$E1675='Master List'!$B$118,'Reported Performance Table'!$E1675='Master List'!$B$142)),"LUNA_Dimming","Dimming_Capability_and_Range"))</f>
        <v/>
      </c>
      <c r="M1675" s="100" t="e">
        <f>'Reported Performance Table'!#REF!</f>
        <v>#REF!</v>
      </c>
      <c r="N1675" s="100" t="e">
        <f>'Reported Performance Table'!#REF!</f>
        <v>#REF!</v>
      </c>
      <c r="O1675" s="100" t="e">
        <f>'Reported Performance Table'!#REF!</f>
        <v>#REF!</v>
      </c>
      <c r="P1675" t="str">
        <f t="shared" si="51"/>
        <v>No</v>
      </c>
    </row>
    <row r="1676" spans="1:16" x14ac:dyDescent="0.25">
      <c r="A1676" s="54">
        <v>1683</v>
      </c>
      <c r="B1676" s="55"/>
      <c r="D1676" s="21" t="e">
        <f>VLOOKUP('Reported Performance Table'!D1676,'Master List'!$B$22:$C$41,2,FALSE)</f>
        <v>#N/A</v>
      </c>
      <c r="E1676" t="e">
        <f>VLOOKUP('Reported Performance Table'!E1676,'Master List'!$B$45:$C$143,2,FALSE)</f>
        <v>#N/A</v>
      </c>
      <c r="F1676" t="e">
        <f>VLOOKUP('Reported Performance Table'!D1676,'Master List'!$B$22:$D$42,3,FALSE)</f>
        <v>#N/A</v>
      </c>
      <c r="G1676" s="92" t="e">
        <f>VLOOKUP('Reported Performance Table'!C1676,'Master List'!$B$11:$D$19,3,FALSE)</f>
        <v>#N/A</v>
      </c>
      <c r="H1676" t="e">
        <f t="shared" si="52"/>
        <v>#N/A</v>
      </c>
      <c r="I1676" t="e">
        <f>IF(VLOOKUP('Reported Performance Table'!E1676,'Master List'!$B$45:$D$143,3,FALSE)="","No",VLOOKUP('Reported Performance Table'!E1676,'Master List'!$B$45:$D$143,3,FALSE))</f>
        <v>#N/A</v>
      </c>
      <c r="J1676" s="164" t="str">
        <f>IF('Reported Performance Table'!E1676="","",
  IF('Reported Performance Table'!F1676="Yes",
   IF('Reported Performance Table'!G1676="Premium","Premium_LUNA_CCT","LUNA_CCT"),
   IF('Reported Performance Table'!C1676="Outdoor Luminaires",
    IF(OR('Reported Performance Table'!E1676="Fuel Pump Canopy Luminaires",'Reported Performance Table'!E1676="Sports Lighting"),
     IF('Reported Performance Table'!G1676="Premium","Premium_Sports_and_Fuel_Pump_CCT", "Sports_and_Fuel_Pump_CCT"),
     IF('Reported Performance Table'!G1676="Premium","Premium_Outdoor_CCT","Outdoor_CCT")),
    IF('Reported Performance Table'!G1676="Premium","Premium_CCT","Reported_CCT"))))</f>
        <v/>
      </c>
      <c r="K1676" t="str">
        <f>IF('Reported Performance Table'!E1676="","",IF(J1676="LUNA_CCT",VLOOKUP('Reported Performance Table'!E1676,'Master List'!$B$45:$E$143,4,FALSE),"Reported_BUG"))</f>
        <v/>
      </c>
      <c r="L1676" t="str">
        <f>IF('Reported Performance Table'!E1676="","",IF(AND('Reported Performance Table'!$F1676="Yes",OR('Reported Performance Table'!$E1676='Master List'!$B$45,'Reported Performance Table'!$E1676='Master List'!$B$46,'Reported Performance Table'!$E1676='Master List'!$B$47,'Reported Performance Table'!$E1676='Master List'!$B$49,'Reported Performance Table'!$E1676='Master List'!$B$51,'Reported Performance Table'!$E1676='Master List'!$B$115,'Reported Performance Table'!$E1676='Master List'!$B$118,'Reported Performance Table'!$E1676='Master List'!$B$142)),"LUNA_Dimming","Dimming_Capability_and_Range"))</f>
        <v/>
      </c>
      <c r="M1676" s="100" t="e">
        <f>'Reported Performance Table'!#REF!</f>
        <v>#REF!</v>
      </c>
      <c r="N1676" s="100" t="e">
        <f>'Reported Performance Table'!#REF!</f>
        <v>#REF!</v>
      </c>
      <c r="O1676" s="100" t="e">
        <f>'Reported Performance Table'!#REF!</f>
        <v>#REF!</v>
      </c>
      <c r="P1676" t="str">
        <f t="shared" ref="P1676:P1739" si="53">IF(COUNTIF(M1676:O1676,"Yes")=3,"Yes","No")</f>
        <v>No</v>
      </c>
    </row>
    <row r="1677" spans="1:16" x14ac:dyDescent="0.25">
      <c r="A1677" s="54">
        <v>1684</v>
      </c>
      <c r="B1677" s="55"/>
      <c r="D1677" s="21" t="e">
        <f>VLOOKUP('Reported Performance Table'!D1677,'Master List'!$B$22:$C$41,2,FALSE)</f>
        <v>#N/A</v>
      </c>
      <c r="E1677" t="e">
        <f>VLOOKUP('Reported Performance Table'!E1677,'Master List'!$B$45:$C$143,2,FALSE)</f>
        <v>#N/A</v>
      </c>
      <c r="F1677" t="e">
        <f>VLOOKUP('Reported Performance Table'!D1677,'Master List'!$B$22:$D$42,3,FALSE)</f>
        <v>#N/A</v>
      </c>
      <c r="G1677" s="92" t="e">
        <f>VLOOKUP('Reported Performance Table'!C1677,'Master List'!$B$11:$D$19,3,FALSE)</f>
        <v>#N/A</v>
      </c>
      <c r="H1677" t="e">
        <f t="shared" si="52"/>
        <v>#N/A</v>
      </c>
      <c r="I1677" t="e">
        <f>IF(VLOOKUP('Reported Performance Table'!E1677,'Master List'!$B$45:$D$143,3,FALSE)="","No",VLOOKUP('Reported Performance Table'!E1677,'Master List'!$B$45:$D$143,3,FALSE))</f>
        <v>#N/A</v>
      </c>
      <c r="J1677" s="164" t="str">
        <f>IF('Reported Performance Table'!E1677="","",
  IF('Reported Performance Table'!F1677="Yes",
   IF('Reported Performance Table'!G1677="Premium","Premium_LUNA_CCT","LUNA_CCT"),
   IF('Reported Performance Table'!C1677="Outdoor Luminaires",
    IF(OR('Reported Performance Table'!E1677="Fuel Pump Canopy Luminaires",'Reported Performance Table'!E1677="Sports Lighting"),
     IF('Reported Performance Table'!G1677="Premium","Premium_Sports_and_Fuel_Pump_CCT", "Sports_and_Fuel_Pump_CCT"),
     IF('Reported Performance Table'!G1677="Premium","Premium_Outdoor_CCT","Outdoor_CCT")),
    IF('Reported Performance Table'!G1677="Premium","Premium_CCT","Reported_CCT"))))</f>
        <v/>
      </c>
      <c r="K1677" t="str">
        <f>IF('Reported Performance Table'!E1677="","",IF(J1677="LUNA_CCT",VLOOKUP('Reported Performance Table'!E1677,'Master List'!$B$45:$E$143,4,FALSE),"Reported_BUG"))</f>
        <v/>
      </c>
      <c r="L1677" t="str">
        <f>IF('Reported Performance Table'!E1677="","",IF(AND('Reported Performance Table'!$F1677="Yes",OR('Reported Performance Table'!$E1677='Master List'!$B$45,'Reported Performance Table'!$E1677='Master List'!$B$46,'Reported Performance Table'!$E1677='Master List'!$B$47,'Reported Performance Table'!$E1677='Master List'!$B$49,'Reported Performance Table'!$E1677='Master List'!$B$51,'Reported Performance Table'!$E1677='Master List'!$B$115,'Reported Performance Table'!$E1677='Master List'!$B$118,'Reported Performance Table'!$E1677='Master List'!$B$142)),"LUNA_Dimming","Dimming_Capability_and_Range"))</f>
        <v/>
      </c>
      <c r="M1677" s="100" t="e">
        <f>'Reported Performance Table'!#REF!</f>
        <v>#REF!</v>
      </c>
      <c r="N1677" s="100" t="e">
        <f>'Reported Performance Table'!#REF!</f>
        <v>#REF!</v>
      </c>
      <c r="O1677" s="100" t="e">
        <f>'Reported Performance Table'!#REF!</f>
        <v>#REF!</v>
      </c>
      <c r="P1677" t="str">
        <f t="shared" si="53"/>
        <v>No</v>
      </c>
    </row>
    <row r="1678" spans="1:16" x14ac:dyDescent="0.25">
      <c r="A1678" s="54">
        <v>1685</v>
      </c>
      <c r="B1678" s="55"/>
      <c r="D1678" s="21" t="e">
        <f>VLOOKUP('Reported Performance Table'!D1678,'Master List'!$B$22:$C$41,2,FALSE)</f>
        <v>#N/A</v>
      </c>
      <c r="E1678" t="e">
        <f>VLOOKUP('Reported Performance Table'!E1678,'Master List'!$B$45:$C$143,2,FALSE)</f>
        <v>#N/A</v>
      </c>
      <c r="F1678" t="e">
        <f>VLOOKUP('Reported Performance Table'!D1678,'Master List'!$B$22:$D$42,3,FALSE)</f>
        <v>#N/A</v>
      </c>
      <c r="G1678" s="92" t="e">
        <f>VLOOKUP('Reported Performance Table'!C1678,'Master List'!$B$11:$D$19,3,FALSE)</f>
        <v>#N/A</v>
      </c>
      <c r="H1678" t="e">
        <f t="shared" si="52"/>
        <v>#N/A</v>
      </c>
      <c r="I1678" t="e">
        <f>IF(VLOOKUP('Reported Performance Table'!E1678,'Master List'!$B$45:$D$143,3,FALSE)="","No",VLOOKUP('Reported Performance Table'!E1678,'Master List'!$B$45:$D$143,3,FALSE))</f>
        <v>#N/A</v>
      </c>
      <c r="J1678" s="164" t="str">
        <f>IF('Reported Performance Table'!E1678="","",
  IF('Reported Performance Table'!F1678="Yes",
   IF('Reported Performance Table'!G1678="Premium","Premium_LUNA_CCT","LUNA_CCT"),
   IF('Reported Performance Table'!C1678="Outdoor Luminaires",
    IF(OR('Reported Performance Table'!E1678="Fuel Pump Canopy Luminaires",'Reported Performance Table'!E1678="Sports Lighting"),
     IF('Reported Performance Table'!G1678="Premium","Premium_Sports_and_Fuel_Pump_CCT", "Sports_and_Fuel_Pump_CCT"),
     IF('Reported Performance Table'!G1678="Premium","Premium_Outdoor_CCT","Outdoor_CCT")),
    IF('Reported Performance Table'!G1678="Premium","Premium_CCT","Reported_CCT"))))</f>
        <v/>
      </c>
      <c r="K1678" t="str">
        <f>IF('Reported Performance Table'!E1678="","",IF(J1678="LUNA_CCT",VLOOKUP('Reported Performance Table'!E1678,'Master List'!$B$45:$E$143,4,FALSE),"Reported_BUG"))</f>
        <v/>
      </c>
      <c r="L1678" t="str">
        <f>IF('Reported Performance Table'!E1678="","",IF(AND('Reported Performance Table'!$F1678="Yes",OR('Reported Performance Table'!$E1678='Master List'!$B$45,'Reported Performance Table'!$E1678='Master List'!$B$46,'Reported Performance Table'!$E1678='Master List'!$B$47,'Reported Performance Table'!$E1678='Master List'!$B$49,'Reported Performance Table'!$E1678='Master List'!$B$51,'Reported Performance Table'!$E1678='Master List'!$B$115,'Reported Performance Table'!$E1678='Master List'!$B$118,'Reported Performance Table'!$E1678='Master List'!$B$142)),"LUNA_Dimming","Dimming_Capability_and_Range"))</f>
        <v/>
      </c>
      <c r="M1678" s="100" t="e">
        <f>'Reported Performance Table'!#REF!</f>
        <v>#REF!</v>
      </c>
      <c r="N1678" s="100" t="e">
        <f>'Reported Performance Table'!#REF!</f>
        <v>#REF!</v>
      </c>
      <c r="O1678" s="100" t="e">
        <f>'Reported Performance Table'!#REF!</f>
        <v>#REF!</v>
      </c>
      <c r="P1678" t="str">
        <f t="shared" si="53"/>
        <v>No</v>
      </c>
    </row>
    <row r="1679" spans="1:16" x14ac:dyDescent="0.25">
      <c r="A1679" s="54">
        <v>1686</v>
      </c>
      <c r="B1679" s="55"/>
      <c r="D1679" s="21" t="e">
        <f>VLOOKUP('Reported Performance Table'!D1679,'Master List'!$B$22:$C$41,2,FALSE)</f>
        <v>#N/A</v>
      </c>
      <c r="E1679" t="e">
        <f>VLOOKUP('Reported Performance Table'!E1679,'Master List'!$B$45:$C$143,2,FALSE)</f>
        <v>#N/A</v>
      </c>
      <c r="F1679" t="e">
        <f>VLOOKUP('Reported Performance Table'!D1679,'Master List'!$B$22:$D$42,3,FALSE)</f>
        <v>#N/A</v>
      </c>
      <c r="G1679" s="92" t="e">
        <f>VLOOKUP('Reported Performance Table'!C1679,'Master List'!$B$11:$D$19,3,FALSE)</f>
        <v>#N/A</v>
      </c>
      <c r="H1679" t="e">
        <f t="shared" si="52"/>
        <v>#N/A</v>
      </c>
      <c r="I1679" t="e">
        <f>IF(VLOOKUP('Reported Performance Table'!E1679,'Master List'!$B$45:$D$143,3,FALSE)="","No",VLOOKUP('Reported Performance Table'!E1679,'Master List'!$B$45:$D$143,3,FALSE))</f>
        <v>#N/A</v>
      </c>
      <c r="J1679" s="164" t="str">
        <f>IF('Reported Performance Table'!E1679="","",
  IF('Reported Performance Table'!F1679="Yes",
   IF('Reported Performance Table'!G1679="Premium","Premium_LUNA_CCT","LUNA_CCT"),
   IF('Reported Performance Table'!C1679="Outdoor Luminaires",
    IF(OR('Reported Performance Table'!E1679="Fuel Pump Canopy Luminaires",'Reported Performance Table'!E1679="Sports Lighting"),
     IF('Reported Performance Table'!G1679="Premium","Premium_Sports_and_Fuel_Pump_CCT", "Sports_and_Fuel_Pump_CCT"),
     IF('Reported Performance Table'!G1679="Premium","Premium_Outdoor_CCT","Outdoor_CCT")),
    IF('Reported Performance Table'!G1679="Premium","Premium_CCT","Reported_CCT"))))</f>
        <v/>
      </c>
      <c r="K1679" t="str">
        <f>IF('Reported Performance Table'!E1679="","",IF(J1679="LUNA_CCT",VLOOKUP('Reported Performance Table'!E1679,'Master List'!$B$45:$E$143,4,FALSE),"Reported_BUG"))</f>
        <v/>
      </c>
      <c r="L1679" t="str">
        <f>IF('Reported Performance Table'!E1679="","",IF(AND('Reported Performance Table'!$F1679="Yes",OR('Reported Performance Table'!$E1679='Master List'!$B$45,'Reported Performance Table'!$E1679='Master List'!$B$46,'Reported Performance Table'!$E1679='Master List'!$B$47,'Reported Performance Table'!$E1679='Master List'!$B$49,'Reported Performance Table'!$E1679='Master List'!$B$51,'Reported Performance Table'!$E1679='Master List'!$B$115,'Reported Performance Table'!$E1679='Master List'!$B$118,'Reported Performance Table'!$E1679='Master List'!$B$142)),"LUNA_Dimming","Dimming_Capability_and_Range"))</f>
        <v/>
      </c>
      <c r="M1679" s="100" t="e">
        <f>'Reported Performance Table'!#REF!</f>
        <v>#REF!</v>
      </c>
      <c r="N1679" s="100" t="e">
        <f>'Reported Performance Table'!#REF!</f>
        <v>#REF!</v>
      </c>
      <c r="O1679" s="100" t="e">
        <f>'Reported Performance Table'!#REF!</f>
        <v>#REF!</v>
      </c>
      <c r="P1679" t="str">
        <f t="shared" si="53"/>
        <v>No</v>
      </c>
    </row>
    <row r="1680" spans="1:16" x14ac:dyDescent="0.25">
      <c r="A1680" s="54">
        <v>1687</v>
      </c>
      <c r="B1680" s="55"/>
      <c r="D1680" s="21" t="e">
        <f>VLOOKUP('Reported Performance Table'!D1680,'Master List'!$B$22:$C$41,2,FALSE)</f>
        <v>#N/A</v>
      </c>
      <c r="E1680" t="e">
        <f>VLOOKUP('Reported Performance Table'!E1680,'Master List'!$B$45:$C$143,2,FALSE)</f>
        <v>#N/A</v>
      </c>
      <c r="F1680" t="e">
        <f>VLOOKUP('Reported Performance Table'!D1680,'Master List'!$B$22:$D$42,3,FALSE)</f>
        <v>#N/A</v>
      </c>
      <c r="G1680" s="92" t="e">
        <f>VLOOKUP('Reported Performance Table'!C1680,'Master List'!$B$11:$D$19,3,FALSE)</f>
        <v>#N/A</v>
      </c>
      <c r="H1680" t="e">
        <f t="shared" si="52"/>
        <v>#N/A</v>
      </c>
      <c r="I1680" t="e">
        <f>IF(VLOOKUP('Reported Performance Table'!E1680,'Master List'!$B$45:$D$143,3,FALSE)="","No",VLOOKUP('Reported Performance Table'!E1680,'Master List'!$B$45:$D$143,3,FALSE))</f>
        <v>#N/A</v>
      </c>
      <c r="J1680" s="164" t="str">
        <f>IF('Reported Performance Table'!E1680="","",
  IF('Reported Performance Table'!F1680="Yes",
   IF('Reported Performance Table'!G1680="Premium","Premium_LUNA_CCT","LUNA_CCT"),
   IF('Reported Performance Table'!C1680="Outdoor Luminaires",
    IF(OR('Reported Performance Table'!E1680="Fuel Pump Canopy Luminaires",'Reported Performance Table'!E1680="Sports Lighting"),
     IF('Reported Performance Table'!G1680="Premium","Premium_Sports_and_Fuel_Pump_CCT", "Sports_and_Fuel_Pump_CCT"),
     IF('Reported Performance Table'!G1680="Premium","Premium_Outdoor_CCT","Outdoor_CCT")),
    IF('Reported Performance Table'!G1680="Premium","Premium_CCT","Reported_CCT"))))</f>
        <v/>
      </c>
      <c r="K1680" t="str">
        <f>IF('Reported Performance Table'!E1680="","",IF(J1680="LUNA_CCT",VLOOKUP('Reported Performance Table'!E1680,'Master List'!$B$45:$E$143,4,FALSE),"Reported_BUG"))</f>
        <v/>
      </c>
      <c r="L1680" t="str">
        <f>IF('Reported Performance Table'!E1680="","",IF(AND('Reported Performance Table'!$F1680="Yes",OR('Reported Performance Table'!$E1680='Master List'!$B$45,'Reported Performance Table'!$E1680='Master List'!$B$46,'Reported Performance Table'!$E1680='Master List'!$B$47,'Reported Performance Table'!$E1680='Master List'!$B$49,'Reported Performance Table'!$E1680='Master List'!$B$51,'Reported Performance Table'!$E1680='Master List'!$B$115,'Reported Performance Table'!$E1680='Master List'!$B$118,'Reported Performance Table'!$E1680='Master List'!$B$142)),"LUNA_Dimming","Dimming_Capability_and_Range"))</f>
        <v/>
      </c>
      <c r="M1680" s="100" t="e">
        <f>'Reported Performance Table'!#REF!</f>
        <v>#REF!</v>
      </c>
      <c r="N1680" s="100" t="e">
        <f>'Reported Performance Table'!#REF!</f>
        <v>#REF!</v>
      </c>
      <c r="O1680" s="100" t="e">
        <f>'Reported Performance Table'!#REF!</f>
        <v>#REF!</v>
      </c>
      <c r="P1680" t="str">
        <f t="shared" si="53"/>
        <v>No</v>
      </c>
    </row>
    <row r="1681" spans="1:16" x14ac:dyDescent="0.25">
      <c r="A1681" s="54">
        <v>1688</v>
      </c>
      <c r="B1681" s="55"/>
      <c r="D1681" s="21" t="e">
        <f>VLOOKUP('Reported Performance Table'!D1681,'Master List'!$B$22:$C$41,2,FALSE)</f>
        <v>#N/A</v>
      </c>
      <c r="E1681" t="e">
        <f>VLOOKUP('Reported Performance Table'!E1681,'Master List'!$B$45:$C$143,2,FALSE)</f>
        <v>#N/A</v>
      </c>
      <c r="F1681" t="e">
        <f>VLOOKUP('Reported Performance Table'!D1681,'Master List'!$B$22:$D$42,3,FALSE)</f>
        <v>#N/A</v>
      </c>
      <c r="G1681" s="92" t="e">
        <f>VLOOKUP('Reported Performance Table'!C1681,'Master List'!$B$11:$D$19,3,FALSE)</f>
        <v>#N/A</v>
      </c>
      <c r="H1681" t="e">
        <f t="shared" si="52"/>
        <v>#N/A</v>
      </c>
      <c r="I1681" t="e">
        <f>IF(VLOOKUP('Reported Performance Table'!E1681,'Master List'!$B$45:$D$143,3,FALSE)="","No",VLOOKUP('Reported Performance Table'!E1681,'Master List'!$B$45:$D$143,3,FALSE))</f>
        <v>#N/A</v>
      </c>
      <c r="J1681" s="164" t="str">
        <f>IF('Reported Performance Table'!E1681="","",
  IF('Reported Performance Table'!F1681="Yes",
   IF('Reported Performance Table'!G1681="Premium","Premium_LUNA_CCT","LUNA_CCT"),
   IF('Reported Performance Table'!C1681="Outdoor Luminaires",
    IF(OR('Reported Performance Table'!E1681="Fuel Pump Canopy Luminaires",'Reported Performance Table'!E1681="Sports Lighting"),
     IF('Reported Performance Table'!G1681="Premium","Premium_Sports_and_Fuel_Pump_CCT", "Sports_and_Fuel_Pump_CCT"),
     IF('Reported Performance Table'!G1681="Premium","Premium_Outdoor_CCT","Outdoor_CCT")),
    IF('Reported Performance Table'!G1681="Premium","Premium_CCT","Reported_CCT"))))</f>
        <v/>
      </c>
      <c r="K1681" t="str">
        <f>IF('Reported Performance Table'!E1681="","",IF(J1681="LUNA_CCT",VLOOKUP('Reported Performance Table'!E1681,'Master List'!$B$45:$E$143,4,FALSE),"Reported_BUG"))</f>
        <v/>
      </c>
      <c r="L1681" t="str">
        <f>IF('Reported Performance Table'!E1681="","",IF(AND('Reported Performance Table'!$F1681="Yes",OR('Reported Performance Table'!$E1681='Master List'!$B$45,'Reported Performance Table'!$E1681='Master List'!$B$46,'Reported Performance Table'!$E1681='Master List'!$B$47,'Reported Performance Table'!$E1681='Master List'!$B$49,'Reported Performance Table'!$E1681='Master List'!$B$51,'Reported Performance Table'!$E1681='Master List'!$B$115,'Reported Performance Table'!$E1681='Master List'!$B$118,'Reported Performance Table'!$E1681='Master List'!$B$142)),"LUNA_Dimming","Dimming_Capability_and_Range"))</f>
        <v/>
      </c>
      <c r="M1681" s="100" t="e">
        <f>'Reported Performance Table'!#REF!</f>
        <v>#REF!</v>
      </c>
      <c r="N1681" s="100" t="e">
        <f>'Reported Performance Table'!#REF!</f>
        <v>#REF!</v>
      </c>
      <c r="O1681" s="100" t="e">
        <f>'Reported Performance Table'!#REF!</f>
        <v>#REF!</v>
      </c>
      <c r="P1681" t="str">
        <f t="shared" si="53"/>
        <v>No</v>
      </c>
    </row>
    <row r="1682" spans="1:16" x14ac:dyDescent="0.25">
      <c r="A1682" s="54">
        <v>1689</v>
      </c>
      <c r="B1682" s="55"/>
      <c r="D1682" s="21" t="e">
        <f>VLOOKUP('Reported Performance Table'!D1682,'Master List'!$B$22:$C$41,2,FALSE)</f>
        <v>#N/A</v>
      </c>
      <c r="E1682" t="e">
        <f>VLOOKUP('Reported Performance Table'!E1682,'Master List'!$B$45:$C$143,2,FALSE)</f>
        <v>#N/A</v>
      </c>
      <c r="F1682" t="e">
        <f>VLOOKUP('Reported Performance Table'!D1682,'Master List'!$B$22:$D$42,3,FALSE)</f>
        <v>#N/A</v>
      </c>
      <c r="G1682" s="92" t="e">
        <f>VLOOKUP('Reported Performance Table'!C1682,'Master List'!$B$11:$D$19,3,FALSE)</f>
        <v>#N/A</v>
      </c>
      <c r="H1682" t="e">
        <f t="shared" si="52"/>
        <v>#N/A</v>
      </c>
      <c r="I1682" t="e">
        <f>IF(VLOOKUP('Reported Performance Table'!E1682,'Master List'!$B$45:$D$143,3,FALSE)="","No",VLOOKUP('Reported Performance Table'!E1682,'Master List'!$B$45:$D$143,3,FALSE))</f>
        <v>#N/A</v>
      </c>
      <c r="J1682" s="164" t="str">
        <f>IF('Reported Performance Table'!E1682="","",
  IF('Reported Performance Table'!F1682="Yes",
   IF('Reported Performance Table'!G1682="Premium","Premium_LUNA_CCT","LUNA_CCT"),
   IF('Reported Performance Table'!C1682="Outdoor Luminaires",
    IF(OR('Reported Performance Table'!E1682="Fuel Pump Canopy Luminaires",'Reported Performance Table'!E1682="Sports Lighting"),
     IF('Reported Performance Table'!G1682="Premium","Premium_Sports_and_Fuel_Pump_CCT", "Sports_and_Fuel_Pump_CCT"),
     IF('Reported Performance Table'!G1682="Premium","Premium_Outdoor_CCT","Outdoor_CCT")),
    IF('Reported Performance Table'!G1682="Premium","Premium_CCT","Reported_CCT"))))</f>
        <v/>
      </c>
      <c r="K1682" t="str">
        <f>IF('Reported Performance Table'!E1682="","",IF(J1682="LUNA_CCT",VLOOKUP('Reported Performance Table'!E1682,'Master List'!$B$45:$E$143,4,FALSE),"Reported_BUG"))</f>
        <v/>
      </c>
      <c r="L1682" t="str">
        <f>IF('Reported Performance Table'!E1682="","",IF(AND('Reported Performance Table'!$F1682="Yes",OR('Reported Performance Table'!$E1682='Master List'!$B$45,'Reported Performance Table'!$E1682='Master List'!$B$46,'Reported Performance Table'!$E1682='Master List'!$B$47,'Reported Performance Table'!$E1682='Master List'!$B$49,'Reported Performance Table'!$E1682='Master List'!$B$51,'Reported Performance Table'!$E1682='Master List'!$B$115,'Reported Performance Table'!$E1682='Master List'!$B$118,'Reported Performance Table'!$E1682='Master List'!$B$142)),"LUNA_Dimming","Dimming_Capability_and_Range"))</f>
        <v/>
      </c>
      <c r="M1682" s="100" t="e">
        <f>'Reported Performance Table'!#REF!</f>
        <v>#REF!</v>
      </c>
      <c r="N1682" s="100" t="e">
        <f>'Reported Performance Table'!#REF!</f>
        <v>#REF!</v>
      </c>
      <c r="O1682" s="100" t="e">
        <f>'Reported Performance Table'!#REF!</f>
        <v>#REF!</v>
      </c>
      <c r="P1682" t="str">
        <f t="shared" si="53"/>
        <v>No</v>
      </c>
    </row>
    <row r="1683" spans="1:16" x14ac:dyDescent="0.25">
      <c r="A1683" s="54">
        <v>1690</v>
      </c>
      <c r="B1683" s="55"/>
      <c r="D1683" s="21" t="e">
        <f>VLOOKUP('Reported Performance Table'!D1683,'Master List'!$B$22:$C$41,2,FALSE)</f>
        <v>#N/A</v>
      </c>
      <c r="E1683" t="e">
        <f>VLOOKUP('Reported Performance Table'!E1683,'Master List'!$B$45:$C$143,2,FALSE)</f>
        <v>#N/A</v>
      </c>
      <c r="F1683" t="e">
        <f>VLOOKUP('Reported Performance Table'!D1683,'Master List'!$B$22:$D$42,3,FALSE)</f>
        <v>#N/A</v>
      </c>
      <c r="G1683" s="92" t="e">
        <f>VLOOKUP('Reported Performance Table'!C1683,'Master List'!$B$11:$D$19,3,FALSE)</f>
        <v>#N/A</v>
      </c>
      <c r="H1683" t="e">
        <f t="shared" si="52"/>
        <v>#N/A</v>
      </c>
      <c r="I1683" t="e">
        <f>IF(VLOOKUP('Reported Performance Table'!E1683,'Master List'!$B$45:$D$143,3,FALSE)="","No",VLOOKUP('Reported Performance Table'!E1683,'Master List'!$B$45:$D$143,3,FALSE))</f>
        <v>#N/A</v>
      </c>
      <c r="J1683" s="164" t="str">
        <f>IF('Reported Performance Table'!E1683="","",
  IF('Reported Performance Table'!F1683="Yes",
   IF('Reported Performance Table'!G1683="Premium","Premium_LUNA_CCT","LUNA_CCT"),
   IF('Reported Performance Table'!C1683="Outdoor Luminaires",
    IF(OR('Reported Performance Table'!E1683="Fuel Pump Canopy Luminaires",'Reported Performance Table'!E1683="Sports Lighting"),
     IF('Reported Performance Table'!G1683="Premium","Premium_Sports_and_Fuel_Pump_CCT", "Sports_and_Fuel_Pump_CCT"),
     IF('Reported Performance Table'!G1683="Premium","Premium_Outdoor_CCT","Outdoor_CCT")),
    IF('Reported Performance Table'!G1683="Premium","Premium_CCT","Reported_CCT"))))</f>
        <v/>
      </c>
      <c r="K1683" t="str">
        <f>IF('Reported Performance Table'!E1683="","",IF(J1683="LUNA_CCT",VLOOKUP('Reported Performance Table'!E1683,'Master List'!$B$45:$E$143,4,FALSE),"Reported_BUG"))</f>
        <v/>
      </c>
      <c r="L1683" t="str">
        <f>IF('Reported Performance Table'!E1683="","",IF(AND('Reported Performance Table'!$F1683="Yes",OR('Reported Performance Table'!$E1683='Master List'!$B$45,'Reported Performance Table'!$E1683='Master List'!$B$46,'Reported Performance Table'!$E1683='Master List'!$B$47,'Reported Performance Table'!$E1683='Master List'!$B$49,'Reported Performance Table'!$E1683='Master List'!$B$51,'Reported Performance Table'!$E1683='Master List'!$B$115,'Reported Performance Table'!$E1683='Master List'!$B$118,'Reported Performance Table'!$E1683='Master List'!$B$142)),"LUNA_Dimming","Dimming_Capability_and_Range"))</f>
        <v/>
      </c>
      <c r="M1683" s="100" t="e">
        <f>'Reported Performance Table'!#REF!</f>
        <v>#REF!</v>
      </c>
      <c r="N1683" s="100" t="e">
        <f>'Reported Performance Table'!#REF!</f>
        <v>#REF!</v>
      </c>
      <c r="O1683" s="100" t="e">
        <f>'Reported Performance Table'!#REF!</f>
        <v>#REF!</v>
      </c>
      <c r="P1683" t="str">
        <f t="shared" si="53"/>
        <v>No</v>
      </c>
    </row>
    <row r="1684" spans="1:16" x14ac:dyDescent="0.25">
      <c r="A1684" s="54">
        <v>1691</v>
      </c>
      <c r="B1684" s="55"/>
      <c r="D1684" s="21" t="e">
        <f>VLOOKUP('Reported Performance Table'!D1684,'Master List'!$B$22:$C$41,2,FALSE)</f>
        <v>#N/A</v>
      </c>
      <c r="E1684" t="e">
        <f>VLOOKUP('Reported Performance Table'!E1684,'Master List'!$B$45:$C$143,2,FALSE)</f>
        <v>#N/A</v>
      </c>
      <c r="F1684" t="e">
        <f>VLOOKUP('Reported Performance Table'!D1684,'Master List'!$B$22:$D$42,3,FALSE)</f>
        <v>#N/A</v>
      </c>
      <c r="G1684" s="92" t="e">
        <f>VLOOKUP('Reported Performance Table'!C1684,'Master List'!$B$11:$D$19,3,FALSE)</f>
        <v>#N/A</v>
      </c>
      <c r="H1684" t="e">
        <f t="shared" si="52"/>
        <v>#N/A</v>
      </c>
      <c r="I1684" t="e">
        <f>IF(VLOOKUP('Reported Performance Table'!E1684,'Master List'!$B$45:$D$143,3,FALSE)="","No",VLOOKUP('Reported Performance Table'!E1684,'Master List'!$B$45:$D$143,3,FALSE))</f>
        <v>#N/A</v>
      </c>
      <c r="J1684" s="164" t="str">
        <f>IF('Reported Performance Table'!E1684="","",
  IF('Reported Performance Table'!F1684="Yes",
   IF('Reported Performance Table'!G1684="Premium","Premium_LUNA_CCT","LUNA_CCT"),
   IF('Reported Performance Table'!C1684="Outdoor Luminaires",
    IF(OR('Reported Performance Table'!E1684="Fuel Pump Canopy Luminaires",'Reported Performance Table'!E1684="Sports Lighting"),
     IF('Reported Performance Table'!G1684="Premium","Premium_Sports_and_Fuel_Pump_CCT", "Sports_and_Fuel_Pump_CCT"),
     IF('Reported Performance Table'!G1684="Premium","Premium_Outdoor_CCT","Outdoor_CCT")),
    IF('Reported Performance Table'!G1684="Premium","Premium_CCT","Reported_CCT"))))</f>
        <v/>
      </c>
      <c r="K1684" t="str">
        <f>IF('Reported Performance Table'!E1684="","",IF(J1684="LUNA_CCT",VLOOKUP('Reported Performance Table'!E1684,'Master List'!$B$45:$E$143,4,FALSE),"Reported_BUG"))</f>
        <v/>
      </c>
      <c r="L1684" t="str">
        <f>IF('Reported Performance Table'!E1684="","",IF(AND('Reported Performance Table'!$F1684="Yes",OR('Reported Performance Table'!$E1684='Master List'!$B$45,'Reported Performance Table'!$E1684='Master List'!$B$46,'Reported Performance Table'!$E1684='Master List'!$B$47,'Reported Performance Table'!$E1684='Master List'!$B$49,'Reported Performance Table'!$E1684='Master List'!$B$51,'Reported Performance Table'!$E1684='Master List'!$B$115,'Reported Performance Table'!$E1684='Master List'!$B$118,'Reported Performance Table'!$E1684='Master List'!$B$142)),"LUNA_Dimming","Dimming_Capability_and_Range"))</f>
        <v/>
      </c>
      <c r="M1684" s="100" t="e">
        <f>'Reported Performance Table'!#REF!</f>
        <v>#REF!</v>
      </c>
      <c r="N1684" s="100" t="e">
        <f>'Reported Performance Table'!#REF!</f>
        <v>#REF!</v>
      </c>
      <c r="O1684" s="100" t="e">
        <f>'Reported Performance Table'!#REF!</f>
        <v>#REF!</v>
      </c>
      <c r="P1684" t="str">
        <f t="shared" si="53"/>
        <v>No</v>
      </c>
    </row>
    <row r="1685" spans="1:16" x14ac:dyDescent="0.25">
      <c r="A1685" s="54">
        <v>1692</v>
      </c>
      <c r="B1685" s="55"/>
      <c r="D1685" s="21" t="e">
        <f>VLOOKUP('Reported Performance Table'!D1685,'Master List'!$B$22:$C$41,2,FALSE)</f>
        <v>#N/A</v>
      </c>
      <c r="E1685" t="e">
        <f>VLOOKUP('Reported Performance Table'!E1685,'Master List'!$B$45:$C$143,2,FALSE)</f>
        <v>#N/A</v>
      </c>
      <c r="F1685" t="e">
        <f>VLOOKUP('Reported Performance Table'!D1685,'Master List'!$B$22:$D$42,3,FALSE)</f>
        <v>#N/A</v>
      </c>
      <c r="G1685" s="92" t="e">
        <f>VLOOKUP('Reported Performance Table'!C1685,'Master List'!$B$11:$D$19,3,FALSE)</f>
        <v>#N/A</v>
      </c>
      <c r="H1685" t="e">
        <f t="shared" si="52"/>
        <v>#N/A</v>
      </c>
      <c r="I1685" t="e">
        <f>IF(VLOOKUP('Reported Performance Table'!E1685,'Master List'!$B$45:$D$143,3,FALSE)="","No",VLOOKUP('Reported Performance Table'!E1685,'Master List'!$B$45:$D$143,3,FALSE))</f>
        <v>#N/A</v>
      </c>
      <c r="J1685" s="164" t="str">
        <f>IF('Reported Performance Table'!E1685="","",
  IF('Reported Performance Table'!F1685="Yes",
   IF('Reported Performance Table'!G1685="Premium","Premium_LUNA_CCT","LUNA_CCT"),
   IF('Reported Performance Table'!C1685="Outdoor Luminaires",
    IF(OR('Reported Performance Table'!E1685="Fuel Pump Canopy Luminaires",'Reported Performance Table'!E1685="Sports Lighting"),
     IF('Reported Performance Table'!G1685="Premium","Premium_Sports_and_Fuel_Pump_CCT", "Sports_and_Fuel_Pump_CCT"),
     IF('Reported Performance Table'!G1685="Premium","Premium_Outdoor_CCT","Outdoor_CCT")),
    IF('Reported Performance Table'!G1685="Premium","Premium_CCT","Reported_CCT"))))</f>
        <v/>
      </c>
      <c r="K1685" t="str">
        <f>IF('Reported Performance Table'!E1685="","",IF(J1685="LUNA_CCT",VLOOKUP('Reported Performance Table'!E1685,'Master List'!$B$45:$E$143,4,FALSE),"Reported_BUG"))</f>
        <v/>
      </c>
      <c r="L1685" t="str">
        <f>IF('Reported Performance Table'!E1685="","",IF(AND('Reported Performance Table'!$F1685="Yes",OR('Reported Performance Table'!$E1685='Master List'!$B$45,'Reported Performance Table'!$E1685='Master List'!$B$46,'Reported Performance Table'!$E1685='Master List'!$B$47,'Reported Performance Table'!$E1685='Master List'!$B$49,'Reported Performance Table'!$E1685='Master List'!$B$51,'Reported Performance Table'!$E1685='Master List'!$B$115,'Reported Performance Table'!$E1685='Master List'!$B$118,'Reported Performance Table'!$E1685='Master List'!$B$142)),"LUNA_Dimming","Dimming_Capability_and_Range"))</f>
        <v/>
      </c>
      <c r="M1685" s="100" t="e">
        <f>'Reported Performance Table'!#REF!</f>
        <v>#REF!</v>
      </c>
      <c r="N1685" s="100" t="e">
        <f>'Reported Performance Table'!#REF!</f>
        <v>#REF!</v>
      </c>
      <c r="O1685" s="100" t="e">
        <f>'Reported Performance Table'!#REF!</f>
        <v>#REF!</v>
      </c>
      <c r="P1685" t="str">
        <f t="shared" si="53"/>
        <v>No</v>
      </c>
    </row>
    <row r="1686" spans="1:16" x14ac:dyDescent="0.25">
      <c r="A1686" s="54">
        <v>1693</v>
      </c>
      <c r="B1686" s="55"/>
      <c r="D1686" s="21" t="e">
        <f>VLOOKUP('Reported Performance Table'!D1686,'Master List'!$B$22:$C$41,2,FALSE)</f>
        <v>#N/A</v>
      </c>
      <c r="E1686" t="e">
        <f>VLOOKUP('Reported Performance Table'!E1686,'Master List'!$B$45:$C$143,2,FALSE)</f>
        <v>#N/A</v>
      </c>
      <c r="F1686" t="e">
        <f>VLOOKUP('Reported Performance Table'!D1686,'Master List'!$B$22:$D$42,3,FALSE)</f>
        <v>#N/A</v>
      </c>
      <c r="G1686" s="92" t="e">
        <f>VLOOKUP('Reported Performance Table'!C1686,'Master List'!$B$11:$D$19,3,FALSE)</f>
        <v>#N/A</v>
      </c>
      <c r="H1686" t="e">
        <f t="shared" si="52"/>
        <v>#N/A</v>
      </c>
      <c r="I1686" t="e">
        <f>IF(VLOOKUP('Reported Performance Table'!E1686,'Master List'!$B$45:$D$143,3,FALSE)="","No",VLOOKUP('Reported Performance Table'!E1686,'Master List'!$B$45:$D$143,3,FALSE))</f>
        <v>#N/A</v>
      </c>
      <c r="J1686" s="164" t="str">
        <f>IF('Reported Performance Table'!E1686="","",
  IF('Reported Performance Table'!F1686="Yes",
   IF('Reported Performance Table'!G1686="Premium","Premium_LUNA_CCT","LUNA_CCT"),
   IF('Reported Performance Table'!C1686="Outdoor Luminaires",
    IF(OR('Reported Performance Table'!E1686="Fuel Pump Canopy Luminaires",'Reported Performance Table'!E1686="Sports Lighting"),
     IF('Reported Performance Table'!G1686="Premium","Premium_Sports_and_Fuel_Pump_CCT", "Sports_and_Fuel_Pump_CCT"),
     IF('Reported Performance Table'!G1686="Premium","Premium_Outdoor_CCT","Outdoor_CCT")),
    IF('Reported Performance Table'!G1686="Premium","Premium_CCT","Reported_CCT"))))</f>
        <v/>
      </c>
      <c r="K1686" t="str">
        <f>IF('Reported Performance Table'!E1686="","",IF(J1686="LUNA_CCT",VLOOKUP('Reported Performance Table'!E1686,'Master List'!$B$45:$E$143,4,FALSE),"Reported_BUG"))</f>
        <v/>
      </c>
      <c r="L1686" t="str">
        <f>IF('Reported Performance Table'!E1686="","",IF(AND('Reported Performance Table'!$F1686="Yes",OR('Reported Performance Table'!$E1686='Master List'!$B$45,'Reported Performance Table'!$E1686='Master List'!$B$46,'Reported Performance Table'!$E1686='Master List'!$B$47,'Reported Performance Table'!$E1686='Master List'!$B$49,'Reported Performance Table'!$E1686='Master List'!$B$51,'Reported Performance Table'!$E1686='Master List'!$B$115,'Reported Performance Table'!$E1686='Master List'!$B$118,'Reported Performance Table'!$E1686='Master List'!$B$142)),"LUNA_Dimming","Dimming_Capability_and_Range"))</f>
        <v/>
      </c>
      <c r="M1686" s="100" t="e">
        <f>'Reported Performance Table'!#REF!</f>
        <v>#REF!</v>
      </c>
      <c r="N1686" s="100" t="e">
        <f>'Reported Performance Table'!#REF!</f>
        <v>#REF!</v>
      </c>
      <c r="O1686" s="100" t="e">
        <f>'Reported Performance Table'!#REF!</f>
        <v>#REF!</v>
      </c>
      <c r="P1686" t="str">
        <f t="shared" si="53"/>
        <v>No</v>
      </c>
    </row>
    <row r="1687" spans="1:16" x14ac:dyDescent="0.25">
      <c r="A1687" s="54">
        <v>1694</v>
      </c>
      <c r="B1687" s="55"/>
      <c r="D1687" s="21" t="e">
        <f>VLOOKUP('Reported Performance Table'!D1687,'Master List'!$B$22:$C$41,2,FALSE)</f>
        <v>#N/A</v>
      </c>
      <c r="E1687" t="e">
        <f>VLOOKUP('Reported Performance Table'!E1687,'Master List'!$B$45:$C$143,2,FALSE)</f>
        <v>#N/A</v>
      </c>
      <c r="F1687" t="e">
        <f>VLOOKUP('Reported Performance Table'!D1687,'Master List'!$B$22:$D$42,3,FALSE)</f>
        <v>#N/A</v>
      </c>
      <c r="G1687" s="92" t="e">
        <f>VLOOKUP('Reported Performance Table'!C1687,'Master List'!$B$11:$D$19,3,FALSE)</f>
        <v>#N/A</v>
      </c>
      <c r="H1687" t="e">
        <f t="shared" si="52"/>
        <v>#N/A</v>
      </c>
      <c r="I1687" t="e">
        <f>IF(VLOOKUP('Reported Performance Table'!E1687,'Master List'!$B$45:$D$143,3,FALSE)="","No",VLOOKUP('Reported Performance Table'!E1687,'Master List'!$B$45:$D$143,3,FALSE))</f>
        <v>#N/A</v>
      </c>
      <c r="J1687" s="164" t="str">
        <f>IF('Reported Performance Table'!E1687="","",
  IF('Reported Performance Table'!F1687="Yes",
   IF('Reported Performance Table'!G1687="Premium","Premium_LUNA_CCT","LUNA_CCT"),
   IF('Reported Performance Table'!C1687="Outdoor Luminaires",
    IF(OR('Reported Performance Table'!E1687="Fuel Pump Canopy Luminaires",'Reported Performance Table'!E1687="Sports Lighting"),
     IF('Reported Performance Table'!G1687="Premium","Premium_Sports_and_Fuel_Pump_CCT", "Sports_and_Fuel_Pump_CCT"),
     IF('Reported Performance Table'!G1687="Premium","Premium_Outdoor_CCT","Outdoor_CCT")),
    IF('Reported Performance Table'!G1687="Premium","Premium_CCT","Reported_CCT"))))</f>
        <v/>
      </c>
      <c r="K1687" t="str">
        <f>IF('Reported Performance Table'!E1687="","",IF(J1687="LUNA_CCT",VLOOKUP('Reported Performance Table'!E1687,'Master List'!$B$45:$E$143,4,FALSE),"Reported_BUG"))</f>
        <v/>
      </c>
      <c r="L1687" t="str">
        <f>IF('Reported Performance Table'!E1687="","",IF(AND('Reported Performance Table'!$F1687="Yes",OR('Reported Performance Table'!$E1687='Master List'!$B$45,'Reported Performance Table'!$E1687='Master List'!$B$46,'Reported Performance Table'!$E1687='Master List'!$B$47,'Reported Performance Table'!$E1687='Master List'!$B$49,'Reported Performance Table'!$E1687='Master List'!$B$51,'Reported Performance Table'!$E1687='Master List'!$B$115,'Reported Performance Table'!$E1687='Master List'!$B$118,'Reported Performance Table'!$E1687='Master List'!$B$142)),"LUNA_Dimming","Dimming_Capability_and_Range"))</f>
        <v/>
      </c>
      <c r="M1687" s="100" t="e">
        <f>'Reported Performance Table'!#REF!</f>
        <v>#REF!</v>
      </c>
      <c r="N1687" s="100" t="e">
        <f>'Reported Performance Table'!#REF!</f>
        <v>#REF!</v>
      </c>
      <c r="O1687" s="100" t="e">
        <f>'Reported Performance Table'!#REF!</f>
        <v>#REF!</v>
      </c>
      <c r="P1687" t="str">
        <f t="shared" si="53"/>
        <v>No</v>
      </c>
    </row>
    <row r="1688" spans="1:16" x14ac:dyDescent="0.25">
      <c r="A1688" s="54">
        <v>1695</v>
      </c>
      <c r="B1688" s="55"/>
      <c r="D1688" s="21" t="e">
        <f>VLOOKUP('Reported Performance Table'!D1688,'Master List'!$B$22:$C$41,2,FALSE)</f>
        <v>#N/A</v>
      </c>
      <c r="E1688" t="e">
        <f>VLOOKUP('Reported Performance Table'!E1688,'Master List'!$B$45:$C$143,2,FALSE)</f>
        <v>#N/A</v>
      </c>
      <c r="F1688" t="e">
        <f>VLOOKUP('Reported Performance Table'!D1688,'Master List'!$B$22:$D$42,3,FALSE)</f>
        <v>#N/A</v>
      </c>
      <c r="G1688" s="92" t="e">
        <f>VLOOKUP('Reported Performance Table'!C1688,'Master List'!$B$11:$D$19,3,FALSE)</f>
        <v>#N/A</v>
      </c>
      <c r="H1688" t="e">
        <f t="shared" si="52"/>
        <v>#N/A</v>
      </c>
      <c r="I1688" t="e">
        <f>IF(VLOOKUP('Reported Performance Table'!E1688,'Master List'!$B$45:$D$143,3,FALSE)="","No",VLOOKUP('Reported Performance Table'!E1688,'Master List'!$B$45:$D$143,3,FALSE))</f>
        <v>#N/A</v>
      </c>
      <c r="J1688" s="164" t="str">
        <f>IF('Reported Performance Table'!E1688="","",
  IF('Reported Performance Table'!F1688="Yes",
   IF('Reported Performance Table'!G1688="Premium","Premium_LUNA_CCT","LUNA_CCT"),
   IF('Reported Performance Table'!C1688="Outdoor Luminaires",
    IF(OR('Reported Performance Table'!E1688="Fuel Pump Canopy Luminaires",'Reported Performance Table'!E1688="Sports Lighting"),
     IF('Reported Performance Table'!G1688="Premium","Premium_Sports_and_Fuel_Pump_CCT", "Sports_and_Fuel_Pump_CCT"),
     IF('Reported Performance Table'!G1688="Premium","Premium_Outdoor_CCT","Outdoor_CCT")),
    IF('Reported Performance Table'!G1688="Premium","Premium_CCT","Reported_CCT"))))</f>
        <v/>
      </c>
      <c r="K1688" t="str">
        <f>IF('Reported Performance Table'!E1688="","",IF(J1688="LUNA_CCT",VLOOKUP('Reported Performance Table'!E1688,'Master List'!$B$45:$E$143,4,FALSE),"Reported_BUG"))</f>
        <v/>
      </c>
      <c r="L1688" t="str">
        <f>IF('Reported Performance Table'!E1688="","",IF(AND('Reported Performance Table'!$F1688="Yes",OR('Reported Performance Table'!$E1688='Master List'!$B$45,'Reported Performance Table'!$E1688='Master List'!$B$46,'Reported Performance Table'!$E1688='Master List'!$B$47,'Reported Performance Table'!$E1688='Master List'!$B$49,'Reported Performance Table'!$E1688='Master List'!$B$51,'Reported Performance Table'!$E1688='Master List'!$B$115,'Reported Performance Table'!$E1688='Master List'!$B$118,'Reported Performance Table'!$E1688='Master List'!$B$142)),"LUNA_Dimming","Dimming_Capability_and_Range"))</f>
        <v/>
      </c>
      <c r="M1688" s="100" t="e">
        <f>'Reported Performance Table'!#REF!</f>
        <v>#REF!</v>
      </c>
      <c r="N1688" s="100" t="e">
        <f>'Reported Performance Table'!#REF!</f>
        <v>#REF!</v>
      </c>
      <c r="O1688" s="100" t="e">
        <f>'Reported Performance Table'!#REF!</f>
        <v>#REF!</v>
      </c>
      <c r="P1688" t="str">
        <f t="shared" si="53"/>
        <v>No</v>
      </c>
    </row>
    <row r="1689" spans="1:16" x14ac:dyDescent="0.25">
      <c r="A1689" s="54">
        <v>1696</v>
      </c>
      <c r="B1689" s="55"/>
      <c r="D1689" s="21" t="e">
        <f>VLOOKUP('Reported Performance Table'!D1689,'Master List'!$B$22:$C$41,2,FALSE)</f>
        <v>#N/A</v>
      </c>
      <c r="E1689" t="e">
        <f>VLOOKUP('Reported Performance Table'!E1689,'Master List'!$B$45:$C$143,2,FALSE)</f>
        <v>#N/A</v>
      </c>
      <c r="F1689" t="e">
        <f>VLOOKUP('Reported Performance Table'!D1689,'Master List'!$B$22:$D$42,3,FALSE)</f>
        <v>#N/A</v>
      </c>
      <c r="G1689" s="92" t="e">
        <f>VLOOKUP('Reported Performance Table'!C1689,'Master List'!$B$11:$D$19,3,FALSE)</f>
        <v>#N/A</v>
      </c>
      <c r="H1689" t="e">
        <f t="shared" si="52"/>
        <v>#N/A</v>
      </c>
      <c r="I1689" t="e">
        <f>IF(VLOOKUP('Reported Performance Table'!E1689,'Master List'!$B$45:$D$143,3,FALSE)="","No",VLOOKUP('Reported Performance Table'!E1689,'Master List'!$B$45:$D$143,3,FALSE))</f>
        <v>#N/A</v>
      </c>
      <c r="J1689" s="164" t="str">
        <f>IF('Reported Performance Table'!E1689="","",
  IF('Reported Performance Table'!F1689="Yes",
   IF('Reported Performance Table'!G1689="Premium","Premium_LUNA_CCT","LUNA_CCT"),
   IF('Reported Performance Table'!C1689="Outdoor Luminaires",
    IF(OR('Reported Performance Table'!E1689="Fuel Pump Canopy Luminaires",'Reported Performance Table'!E1689="Sports Lighting"),
     IF('Reported Performance Table'!G1689="Premium","Premium_Sports_and_Fuel_Pump_CCT", "Sports_and_Fuel_Pump_CCT"),
     IF('Reported Performance Table'!G1689="Premium","Premium_Outdoor_CCT","Outdoor_CCT")),
    IF('Reported Performance Table'!G1689="Premium","Premium_CCT","Reported_CCT"))))</f>
        <v/>
      </c>
      <c r="K1689" t="str">
        <f>IF('Reported Performance Table'!E1689="","",IF(J1689="LUNA_CCT",VLOOKUP('Reported Performance Table'!E1689,'Master List'!$B$45:$E$143,4,FALSE),"Reported_BUG"))</f>
        <v/>
      </c>
      <c r="L1689" t="str">
        <f>IF('Reported Performance Table'!E1689="","",IF(AND('Reported Performance Table'!$F1689="Yes",OR('Reported Performance Table'!$E1689='Master List'!$B$45,'Reported Performance Table'!$E1689='Master List'!$B$46,'Reported Performance Table'!$E1689='Master List'!$B$47,'Reported Performance Table'!$E1689='Master List'!$B$49,'Reported Performance Table'!$E1689='Master List'!$B$51,'Reported Performance Table'!$E1689='Master List'!$B$115,'Reported Performance Table'!$E1689='Master List'!$B$118,'Reported Performance Table'!$E1689='Master List'!$B$142)),"LUNA_Dimming","Dimming_Capability_and_Range"))</f>
        <v/>
      </c>
      <c r="M1689" s="100" t="e">
        <f>'Reported Performance Table'!#REF!</f>
        <v>#REF!</v>
      </c>
      <c r="N1689" s="100" t="e">
        <f>'Reported Performance Table'!#REF!</f>
        <v>#REF!</v>
      </c>
      <c r="O1689" s="100" t="e">
        <f>'Reported Performance Table'!#REF!</f>
        <v>#REF!</v>
      </c>
      <c r="P1689" t="str">
        <f t="shared" si="53"/>
        <v>No</v>
      </c>
    </row>
    <row r="1690" spans="1:16" x14ac:dyDescent="0.25">
      <c r="A1690" s="54">
        <v>1697</v>
      </c>
      <c r="B1690" s="55"/>
      <c r="D1690" s="21" t="e">
        <f>VLOOKUP('Reported Performance Table'!D1690,'Master List'!$B$22:$C$41,2,FALSE)</f>
        <v>#N/A</v>
      </c>
      <c r="E1690" t="e">
        <f>VLOOKUP('Reported Performance Table'!E1690,'Master List'!$B$45:$C$143,2,FALSE)</f>
        <v>#N/A</v>
      </c>
      <c r="F1690" t="e">
        <f>VLOOKUP('Reported Performance Table'!D1690,'Master List'!$B$22:$D$42,3,FALSE)</f>
        <v>#N/A</v>
      </c>
      <c r="G1690" s="92" t="e">
        <f>VLOOKUP('Reported Performance Table'!C1690,'Master List'!$B$11:$D$19,3,FALSE)</f>
        <v>#N/A</v>
      </c>
      <c r="H1690" t="e">
        <f t="shared" si="52"/>
        <v>#N/A</v>
      </c>
      <c r="I1690" t="e">
        <f>IF(VLOOKUP('Reported Performance Table'!E1690,'Master List'!$B$45:$D$143,3,FALSE)="","No",VLOOKUP('Reported Performance Table'!E1690,'Master List'!$B$45:$D$143,3,FALSE))</f>
        <v>#N/A</v>
      </c>
      <c r="J1690" s="164" t="str">
        <f>IF('Reported Performance Table'!E1690="","",
  IF('Reported Performance Table'!F1690="Yes",
   IF('Reported Performance Table'!G1690="Premium","Premium_LUNA_CCT","LUNA_CCT"),
   IF('Reported Performance Table'!C1690="Outdoor Luminaires",
    IF(OR('Reported Performance Table'!E1690="Fuel Pump Canopy Luminaires",'Reported Performance Table'!E1690="Sports Lighting"),
     IF('Reported Performance Table'!G1690="Premium","Premium_Sports_and_Fuel_Pump_CCT", "Sports_and_Fuel_Pump_CCT"),
     IF('Reported Performance Table'!G1690="Premium","Premium_Outdoor_CCT","Outdoor_CCT")),
    IF('Reported Performance Table'!G1690="Premium","Premium_CCT","Reported_CCT"))))</f>
        <v/>
      </c>
      <c r="K1690" t="str">
        <f>IF('Reported Performance Table'!E1690="","",IF(J1690="LUNA_CCT",VLOOKUP('Reported Performance Table'!E1690,'Master List'!$B$45:$E$143,4,FALSE),"Reported_BUG"))</f>
        <v/>
      </c>
      <c r="L1690" t="str">
        <f>IF('Reported Performance Table'!E1690="","",IF(AND('Reported Performance Table'!$F1690="Yes",OR('Reported Performance Table'!$E1690='Master List'!$B$45,'Reported Performance Table'!$E1690='Master List'!$B$46,'Reported Performance Table'!$E1690='Master List'!$B$47,'Reported Performance Table'!$E1690='Master List'!$B$49,'Reported Performance Table'!$E1690='Master List'!$B$51,'Reported Performance Table'!$E1690='Master List'!$B$115,'Reported Performance Table'!$E1690='Master List'!$B$118,'Reported Performance Table'!$E1690='Master List'!$B$142)),"LUNA_Dimming","Dimming_Capability_and_Range"))</f>
        <v/>
      </c>
      <c r="M1690" s="100" t="e">
        <f>'Reported Performance Table'!#REF!</f>
        <v>#REF!</v>
      </c>
      <c r="N1690" s="100" t="e">
        <f>'Reported Performance Table'!#REF!</f>
        <v>#REF!</v>
      </c>
      <c r="O1690" s="100" t="e">
        <f>'Reported Performance Table'!#REF!</f>
        <v>#REF!</v>
      </c>
      <c r="P1690" t="str">
        <f t="shared" si="53"/>
        <v>No</v>
      </c>
    </row>
    <row r="1691" spans="1:16" x14ac:dyDescent="0.25">
      <c r="A1691" s="54">
        <v>1698</v>
      </c>
      <c r="B1691" s="55"/>
      <c r="D1691" s="21" t="e">
        <f>VLOOKUP('Reported Performance Table'!D1691,'Master List'!$B$22:$C$41,2,FALSE)</f>
        <v>#N/A</v>
      </c>
      <c r="E1691" t="e">
        <f>VLOOKUP('Reported Performance Table'!E1691,'Master List'!$B$45:$C$143,2,FALSE)</f>
        <v>#N/A</v>
      </c>
      <c r="F1691" t="e">
        <f>VLOOKUP('Reported Performance Table'!D1691,'Master List'!$B$22:$D$42,3,FALSE)</f>
        <v>#N/A</v>
      </c>
      <c r="G1691" s="92" t="e">
        <f>VLOOKUP('Reported Performance Table'!C1691,'Master List'!$B$11:$D$19,3,FALSE)</f>
        <v>#N/A</v>
      </c>
      <c r="H1691" t="e">
        <f t="shared" si="52"/>
        <v>#N/A</v>
      </c>
      <c r="I1691" t="e">
        <f>IF(VLOOKUP('Reported Performance Table'!E1691,'Master List'!$B$45:$D$143,3,FALSE)="","No",VLOOKUP('Reported Performance Table'!E1691,'Master List'!$B$45:$D$143,3,FALSE))</f>
        <v>#N/A</v>
      </c>
      <c r="J1691" s="164" t="str">
        <f>IF('Reported Performance Table'!E1691="","",
  IF('Reported Performance Table'!F1691="Yes",
   IF('Reported Performance Table'!G1691="Premium","Premium_LUNA_CCT","LUNA_CCT"),
   IF('Reported Performance Table'!C1691="Outdoor Luminaires",
    IF(OR('Reported Performance Table'!E1691="Fuel Pump Canopy Luminaires",'Reported Performance Table'!E1691="Sports Lighting"),
     IF('Reported Performance Table'!G1691="Premium","Premium_Sports_and_Fuel_Pump_CCT", "Sports_and_Fuel_Pump_CCT"),
     IF('Reported Performance Table'!G1691="Premium","Premium_Outdoor_CCT","Outdoor_CCT")),
    IF('Reported Performance Table'!G1691="Premium","Premium_CCT","Reported_CCT"))))</f>
        <v/>
      </c>
      <c r="K1691" t="str">
        <f>IF('Reported Performance Table'!E1691="","",IF(J1691="LUNA_CCT",VLOOKUP('Reported Performance Table'!E1691,'Master List'!$B$45:$E$143,4,FALSE),"Reported_BUG"))</f>
        <v/>
      </c>
      <c r="L1691" t="str">
        <f>IF('Reported Performance Table'!E1691="","",IF(AND('Reported Performance Table'!$F1691="Yes",OR('Reported Performance Table'!$E1691='Master List'!$B$45,'Reported Performance Table'!$E1691='Master List'!$B$46,'Reported Performance Table'!$E1691='Master List'!$B$47,'Reported Performance Table'!$E1691='Master List'!$B$49,'Reported Performance Table'!$E1691='Master List'!$B$51,'Reported Performance Table'!$E1691='Master List'!$B$115,'Reported Performance Table'!$E1691='Master List'!$B$118,'Reported Performance Table'!$E1691='Master List'!$B$142)),"LUNA_Dimming","Dimming_Capability_and_Range"))</f>
        <v/>
      </c>
      <c r="M1691" s="100" t="e">
        <f>'Reported Performance Table'!#REF!</f>
        <v>#REF!</v>
      </c>
      <c r="N1691" s="100" t="e">
        <f>'Reported Performance Table'!#REF!</f>
        <v>#REF!</v>
      </c>
      <c r="O1691" s="100" t="e">
        <f>'Reported Performance Table'!#REF!</f>
        <v>#REF!</v>
      </c>
      <c r="P1691" t="str">
        <f t="shared" si="53"/>
        <v>No</v>
      </c>
    </row>
    <row r="1692" spans="1:16" x14ac:dyDescent="0.25">
      <c r="A1692" s="54">
        <v>1699</v>
      </c>
      <c r="B1692" s="55"/>
      <c r="D1692" s="21" t="e">
        <f>VLOOKUP('Reported Performance Table'!D1692,'Master List'!$B$22:$C$41,2,FALSE)</f>
        <v>#N/A</v>
      </c>
      <c r="E1692" t="e">
        <f>VLOOKUP('Reported Performance Table'!E1692,'Master List'!$B$45:$C$143,2,FALSE)</f>
        <v>#N/A</v>
      </c>
      <c r="F1692" t="e">
        <f>VLOOKUP('Reported Performance Table'!D1692,'Master List'!$B$22:$D$42,3,FALSE)</f>
        <v>#N/A</v>
      </c>
      <c r="G1692" s="92" t="e">
        <f>VLOOKUP('Reported Performance Table'!C1692,'Master List'!$B$11:$D$19,3,FALSE)</f>
        <v>#N/A</v>
      </c>
      <c r="H1692" t="e">
        <f t="shared" si="52"/>
        <v>#N/A</v>
      </c>
      <c r="I1692" t="e">
        <f>IF(VLOOKUP('Reported Performance Table'!E1692,'Master List'!$B$45:$D$143,3,FALSE)="","No",VLOOKUP('Reported Performance Table'!E1692,'Master List'!$B$45:$D$143,3,FALSE))</f>
        <v>#N/A</v>
      </c>
      <c r="J1692" s="164" t="str">
        <f>IF('Reported Performance Table'!E1692="","",
  IF('Reported Performance Table'!F1692="Yes",
   IF('Reported Performance Table'!G1692="Premium","Premium_LUNA_CCT","LUNA_CCT"),
   IF('Reported Performance Table'!C1692="Outdoor Luminaires",
    IF(OR('Reported Performance Table'!E1692="Fuel Pump Canopy Luminaires",'Reported Performance Table'!E1692="Sports Lighting"),
     IF('Reported Performance Table'!G1692="Premium","Premium_Sports_and_Fuel_Pump_CCT", "Sports_and_Fuel_Pump_CCT"),
     IF('Reported Performance Table'!G1692="Premium","Premium_Outdoor_CCT","Outdoor_CCT")),
    IF('Reported Performance Table'!G1692="Premium","Premium_CCT","Reported_CCT"))))</f>
        <v/>
      </c>
      <c r="K1692" t="str">
        <f>IF('Reported Performance Table'!E1692="","",IF(J1692="LUNA_CCT",VLOOKUP('Reported Performance Table'!E1692,'Master List'!$B$45:$E$143,4,FALSE),"Reported_BUG"))</f>
        <v/>
      </c>
      <c r="L1692" t="str">
        <f>IF('Reported Performance Table'!E1692="","",IF(AND('Reported Performance Table'!$F1692="Yes",OR('Reported Performance Table'!$E1692='Master List'!$B$45,'Reported Performance Table'!$E1692='Master List'!$B$46,'Reported Performance Table'!$E1692='Master List'!$B$47,'Reported Performance Table'!$E1692='Master List'!$B$49,'Reported Performance Table'!$E1692='Master List'!$B$51,'Reported Performance Table'!$E1692='Master List'!$B$115,'Reported Performance Table'!$E1692='Master List'!$B$118,'Reported Performance Table'!$E1692='Master List'!$B$142)),"LUNA_Dimming","Dimming_Capability_and_Range"))</f>
        <v/>
      </c>
      <c r="M1692" s="100" t="e">
        <f>'Reported Performance Table'!#REF!</f>
        <v>#REF!</v>
      </c>
      <c r="N1692" s="100" t="e">
        <f>'Reported Performance Table'!#REF!</f>
        <v>#REF!</v>
      </c>
      <c r="O1692" s="100" t="e">
        <f>'Reported Performance Table'!#REF!</f>
        <v>#REF!</v>
      </c>
      <c r="P1692" t="str">
        <f t="shared" si="53"/>
        <v>No</v>
      </c>
    </row>
    <row r="1693" spans="1:16" x14ac:dyDescent="0.25">
      <c r="A1693" s="54">
        <v>1700</v>
      </c>
      <c r="B1693" s="55"/>
      <c r="D1693" s="21" t="e">
        <f>VLOOKUP('Reported Performance Table'!D1693,'Master List'!$B$22:$C$41,2,FALSE)</f>
        <v>#N/A</v>
      </c>
      <c r="E1693" t="e">
        <f>VLOOKUP('Reported Performance Table'!E1693,'Master List'!$B$45:$C$143,2,FALSE)</f>
        <v>#N/A</v>
      </c>
      <c r="F1693" t="e">
        <f>VLOOKUP('Reported Performance Table'!D1693,'Master List'!$B$22:$D$42,3,FALSE)</f>
        <v>#N/A</v>
      </c>
      <c r="G1693" s="92" t="e">
        <f>VLOOKUP('Reported Performance Table'!C1693,'Master List'!$B$11:$D$19,3,FALSE)</f>
        <v>#N/A</v>
      </c>
      <c r="H1693" t="e">
        <f t="shared" si="52"/>
        <v>#N/A</v>
      </c>
      <c r="I1693" t="e">
        <f>IF(VLOOKUP('Reported Performance Table'!E1693,'Master List'!$B$45:$D$143,3,FALSE)="","No",VLOOKUP('Reported Performance Table'!E1693,'Master List'!$B$45:$D$143,3,FALSE))</f>
        <v>#N/A</v>
      </c>
      <c r="J1693" s="164" t="str">
        <f>IF('Reported Performance Table'!E1693="","",
  IF('Reported Performance Table'!F1693="Yes",
   IF('Reported Performance Table'!G1693="Premium","Premium_LUNA_CCT","LUNA_CCT"),
   IF('Reported Performance Table'!C1693="Outdoor Luminaires",
    IF(OR('Reported Performance Table'!E1693="Fuel Pump Canopy Luminaires",'Reported Performance Table'!E1693="Sports Lighting"),
     IF('Reported Performance Table'!G1693="Premium","Premium_Sports_and_Fuel_Pump_CCT", "Sports_and_Fuel_Pump_CCT"),
     IF('Reported Performance Table'!G1693="Premium","Premium_Outdoor_CCT","Outdoor_CCT")),
    IF('Reported Performance Table'!G1693="Premium","Premium_CCT","Reported_CCT"))))</f>
        <v/>
      </c>
      <c r="K1693" t="str">
        <f>IF('Reported Performance Table'!E1693="","",IF(J1693="LUNA_CCT",VLOOKUP('Reported Performance Table'!E1693,'Master List'!$B$45:$E$143,4,FALSE),"Reported_BUG"))</f>
        <v/>
      </c>
      <c r="L1693" t="str">
        <f>IF('Reported Performance Table'!E1693="","",IF(AND('Reported Performance Table'!$F1693="Yes",OR('Reported Performance Table'!$E1693='Master List'!$B$45,'Reported Performance Table'!$E1693='Master List'!$B$46,'Reported Performance Table'!$E1693='Master List'!$B$47,'Reported Performance Table'!$E1693='Master List'!$B$49,'Reported Performance Table'!$E1693='Master List'!$B$51,'Reported Performance Table'!$E1693='Master List'!$B$115,'Reported Performance Table'!$E1693='Master List'!$B$118,'Reported Performance Table'!$E1693='Master List'!$B$142)),"LUNA_Dimming","Dimming_Capability_and_Range"))</f>
        <v/>
      </c>
      <c r="M1693" s="100" t="e">
        <f>'Reported Performance Table'!#REF!</f>
        <v>#REF!</v>
      </c>
      <c r="N1693" s="100" t="e">
        <f>'Reported Performance Table'!#REF!</f>
        <v>#REF!</v>
      </c>
      <c r="O1693" s="100" t="e">
        <f>'Reported Performance Table'!#REF!</f>
        <v>#REF!</v>
      </c>
      <c r="P1693" t="str">
        <f t="shared" si="53"/>
        <v>No</v>
      </c>
    </row>
    <row r="1694" spans="1:16" x14ac:dyDescent="0.25">
      <c r="A1694" s="54">
        <v>1701</v>
      </c>
      <c r="B1694" s="55"/>
      <c r="D1694" s="21" t="e">
        <f>VLOOKUP('Reported Performance Table'!D1694,'Master List'!$B$22:$C$41,2,FALSE)</f>
        <v>#N/A</v>
      </c>
      <c r="E1694" t="e">
        <f>VLOOKUP('Reported Performance Table'!E1694,'Master List'!$B$45:$C$143,2,FALSE)</f>
        <v>#N/A</v>
      </c>
      <c r="F1694" t="e">
        <f>VLOOKUP('Reported Performance Table'!D1694,'Master List'!$B$22:$D$42,3,FALSE)</f>
        <v>#N/A</v>
      </c>
      <c r="G1694" s="92" t="e">
        <f>VLOOKUP('Reported Performance Table'!C1694,'Master List'!$B$11:$D$19,3,FALSE)</f>
        <v>#N/A</v>
      </c>
      <c r="H1694" t="e">
        <f t="shared" si="52"/>
        <v>#N/A</v>
      </c>
      <c r="I1694" t="e">
        <f>IF(VLOOKUP('Reported Performance Table'!E1694,'Master List'!$B$45:$D$143,3,FALSE)="","No",VLOOKUP('Reported Performance Table'!E1694,'Master List'!$B$45:$D$143,3,FALSE))</f>
        <v>#N/A</v>
      </c>
      <c r="J1694" s="164" t="str">
        <f>IF('Reported Performance Table'!E1694="","",
  IF('Reported Performance Table'!F1694="Yes",
   IF('Reported Performance Table'!G1694="Premium","Premium_LUNA_CCT","LUNA_CCT"),
   IF('Reported Performance Table'!C1694="Outdoor Luminaires",
    IF(OR('Reported Performance Table'!E1694="Fuel Pump Canopy Luminaires",'Reported Performance Table'!E1694="Sports Lighting"),
     IF('Reported Performance Table'!G1694="Premium","Premium_Sports_and_Fuel_Pump_CCT", "Sports_and_Fuel_Pump_CCT"),
     IF('Reported Performance Table'!G1694="Premium","Premium_Outdoor_CCT","Outdoor_CCT")),
    IF('Reported Performance Table'!G1694="Premium","Premium_CCT","Reported_CCT"))))</f>
        <v/>
      </c>
      <c r="K1694" t="str">
        <f>IF('Reported Performance Table'!E1694="","",IF(J1694="LUNA_CCT",VLOOKUP('Reported Performance Table'!E1694,'Master List'!$B$45:$E$143,4,FALSE),"Reported_BUG"))</f>
        <v/>
      </c>
      <c r="L1694" t="str">
        <f>IF('Reported Performance Table'!E1694="","",IF(AND('Reported Performance Table'!$F1694="Yes",OR('Reported Performance Table'!$E1694='Master List'!$B$45,'Reported Performance Table'!$E1694='Master List'!$B$46,'Reported Performance Table'!$E1694='Master List'!$B$47,'Reported Performance Table'!$E1694='Master List'!$B$49,'Reported Performance Table'!$E1694='Master List'!$B$51,'Reported Performance Table'!$E1694='Master List'!$B$115,'Reported Performance Table'!$E1694='Master List'!$B$118,'Reported Performance Table'!$E1694='Master List'!$B$142)),"LUNA_Dimming","Dimming_Capability_and_Range"))</f>
        <v/>
      </c>
      <c r="M1694" s="100" t="e">
        <f>'Reported Performance Table'!#REF!</f>
        <v>#REF!</v>
      </c>
      <c r="N1694" s="100" t="e">
        <f>'Reported Performance Table'!#REF!</f>
        <v>#REF!</v>
      </c>
      <c r="O1694" s="100" t="e">
        <f>'Reported Performance Table'!#REF!</f>
        <v>#REF!</v>
      </c>
      <c r="P1694" t="str">
        <f t="shared" si="53"/>
        <v>No</v>
      </c>
    </row>
    <row r="1695" spans="1:16" x14ac:dyDescent="0.25">
      <c r="A1695" s="54">
        <v>1702</v>
      </c>
      <c r="B1695" s="55"/>
      <c r="D1695" s="21" t="e">
        <f>VLOOKUP('Reported Performance Table'!D1695,'Master List'!$B$22:$C$41,2,FALSE)</f>
        <v>#N/A</v>
      </c>
      <c r="E1695" t="e">
        <f>VLOOKUP('Reported Performance Table'!E1695,'Master List'!$B$45:$C$143,2,FALSE)</f>
        <v>#N/A</v>
      </c>
      <c r="F1695" t="e">
        <f>VLOOKUP('Reported Performance Table'!D1695,'Master List'!$B$22:$D$42,3,FALSE)</f>
        <v>#N/A</v>
      </c>
      <c r="G1695" s="92" t="e">
        <f>VLOOKUP('Reported Performance Table'!C1695,'Master List'!$B$11:$D$19,3,FALSE)</f>
        <v>#N/A</v>
      </c>
      <c r="H1695" t="e">
        <f t="shared" si="52"/>
        <v>#N/A</v>
      </c>
      <c r="I1695" t="e">
        <f>IF(VLOOKUP('Reported Performance Table'!E1695,'Master List'!$B$45:$D$143,3,FALSE)="","No",VLOOKUP('Reported Performance Table'!E1695,'Master List'!$B$45:$D$143,3,FALSE))</f>
        <v>#N/A</v>
      </c>
      <c r="J1695" s="164" t="str">
        <f>IF('Reported Performance Table'!E1695="","",
  IF('Reported Performance Table'!F1695="Yes",
   IF('Reported Performance Table'!G1695="Premium","Premium_LUNA_CCT","LUNA_CCT"),
   IF('Reported Performance Table'!C1695="Outdoor Luminaires",
    IF(OR('Reported Performance Table'!E1695="Fuel Pump Canopy Luminaires",'Reported Performance Table'!E1695="Sports Lighting"),
     IF('Reported Performance Table'!G1695="Premium","Premium_Sports_and_Fuel_Pump_CCT", "Sports_and_Fuel_Pump_CCT"),
     IF('Reported Performance Table'!G1695="Premium","Premium_Outdoor_CCT","Outdoor_CCT")),
    IF('Reported Performance Table'!G1695="Premium","Premium_CCT","Reported_CCT"))))</f>
        <v/>
      </c>
      <c r="K1695" t="str">
        <f>IF('Reported Performance Table'!E1695="","",IF(J1695="LUNA_CCT",VLOOKUP('Reported Performance Table'!E1695,'Master List'!$B$45:$E$143,4,FALSE),"Reported_BUG"))</f>
        <v/>
      </c>
      <c r="L1695" t="str">
        <f>IF('Reported Performance Table'!E1695="","",IF(AND('Reported Performance Table'!$F1695="Yes",OR('Reported Performance Table'!$E1695='Master List'!$B$45,'Reported Performance Table'!$E1695='Master List'!$B$46,'Reported Performance Table'!$E1695='Master List'!$B$47,'Reported Performance Table'!$E1695='Master List'!$B$49,'Reported Performance Table'!$E1695='Master List'!$B$51,'Reported Performance Table'!$E1695='Master List'!$B$115,'Reported Performance Table'!$E1695='Master List'!$B$118,'Reported Performance Table'!$E1695='Master List'!$B$142)),"LUNA_Dimming","Dimming_Capability_and_Range"))</f>
        <v/>
      </c>
      <c r="M1695" s="100" t="e">
        <f>'Reported Performance Table'!#REF!</f>
        <v>#REF!</v>
      </c>
      <c r="N1695" s="100" t="e">
        <f>'Reported Performance Table'!#REF!</f>
        <v>#REF!</v>
      </c>
      <c r="O1695" s="100" t="e">
        <f>'Reported Performance Table'!#REF!</f>
        <v>#REF!</v>
      </c>
      <c r="P1695" t="str">
        <f t="shared" si="53"/>
        <v>No</v>
      </c>
    </row>
    <row r="1696" spans="1:16" x14ac:dyDescent="0.25">
      <c r="A1696" s="54">
        <v>1703</v>
      </c>
      <c r="B1696" s="55"/>
      <c r="D1696" s="21" t="e">
        <f>VLOOKUP('Reported Performance Table'!D1696,'Master List'!$B$22:$C$41,2,FALSE)</f>
        <v>#N/A</v>
      </c>
      <c r="E1696" t="e">
        <f>VLOOKUP('Reported Performance Table'!E1696,'Master List'!$B$45:$C$143,2,FALSE)</f>
        <v>#N/A</v>
      </c>
      <c r="F1696" t="e">
        <f>VLOOKUP('Reported Performance Table'!D1696,'Master List'!$B$22:$D$42,3,FALSE)</f>
        <v>#N/A</v>
      </c>
      <c r="G1696" s="92" t="e">
        <f>VLOOKUP('Reported Performance Table'!C1696,'Master List'!$B$11:$D$19,3,FALSE)</f>
        <v>#N/A</v>
      </c>
      <c r="H1696" t="e">
        <f t="shared" si="52"/>
        <v>#N/A</v>
      </c>
      <c r="I1696" t="e">
        <f>IF(VLOOKUP('Reported Performance Table'!E1696,'Master List'!$B$45:$D$143,3,FALSE)="","No",VLOOKUP('Reported Performance Table'!E1696,'Master List'!$B$45:$D$143,3,FALSE))</f>
        <v>#N/A</v>
      </c>
      <c r="J1696" s="164" t="str">
        <f>IF('Reported Performance Table'!E1696="","",
  IF('Reported Performance Table'!F1696="Yes",
   IF('Reported Performance Table'!G1696="Premium","Premium_LUNA_CCT","LUNA_CCT"),
   IF('Reported Performance Table'!C1696="Outdoor Luminaires",
    IF(OR('Reported Performance Table'!E1696="Fuel Pump Canopy Luminaires",'Reported Performance Table'!E1696="Sports Lighting"),
     IF('Reported Performance Table'!G1696="Premium","Premium_Sports_and_Fuel_Pump_CCT", "Sports_and_Fuel_Pump_CCT"),
     IF('Reported Performance Table'!G1696="Premium","Premium_Outdoor_CCT","Outdoor_CCT")),
    IF('Reported Performance Table'!G1696="Premium","Premium_CCT","Reported_CCT"))))</f>
        <v/>
      </c>
      <c r="K1696" t="str">
        <f>IF('Reported Performance Table'!E1696="","",IF(J1696="LUNA_CCT",VLOOKUP('Reported Performance Table'!E1696,'Master List'!$B$45:$E$143,4,FALSE),"Reported_BUG"))</f>
        <v/>
      </c>
      <c r="L1696" t="str">
        <f>IF('Reported Performance Table'!E1696="","",IF(AND('Reported Performance Table'!$F1696="Yes",OR('Reported Performance Table'!$E1696='Master List'!$B$45,'Reported Performance Table'!$E1696='Master List'!$B$46,'Reported Performance Table'!$E1696='Master List'!$B$47,'Reported Performance Table'!$E1696='Master List'!$B$49,'Reported Performance Table'!$E1696='Master List'!$B$51,'Reported Performance Table'!$E1696='Master List'!$B$115,'Reported Performance Table'!$E1696='Master List'!$B$118,'Reported Performance Table'!$E1696='Master List'!$B$142)),"LUNA_Dimming","Dimming_Capability_and_Range"))</f>
        <v/>
      </c>
      <c r="M1696" s="100" t="e">
        <f>'Reported Performance Table'!#REF!</f>
        <v>#REF!</v>
      </c>
      <c r="N1696" s="100" t="e">
        <f>'Reported Performance Table'!#REF!</f>
        <v>#REF!</v>
      </c>
      <c r="O1696" s="100" t="e">
        <f>'Reported Performance Table'!#REF!</f>
        <v>#REF!</v>
      </c>
      <c r="P1696" t="str">
        <f t="shared" si="53"/>
        <v>No</v>
      </c>
    </row>
    <row r="1697" spans="1:16" x14ac:dyDescent="0.25">
      <c r="A1697" s="54">
        <v>1704</v>
      </c>
      <c r="B1697" s="55"/>
      <c r="D1697" s="21" t="e">
        <f>VLOOKUP('Reported Performance Table'!D1697,'Master List'!$B$22:$C$41,2,FALSE)</f>
        <v>#N/A</v>
      </c>
      <c r="E1697" t="e">
        <f>VLOOKUP('Reported Performance Table'!E1697,'Master List'!$B$45:$C$143,2,FALSE)</f>
        <v>#N/A</v>
      </c>
      <c r="F1697" t="e">
        <f>VLOOKUP('Reported Performance Table'!D1697,'Master List'!$B$22:$D$42,3,FALSE)</f>
        <v>#N/A</v>
      </c>
      <c r="G1697" s="92" t="e">
        <f>VLOOKUP('Reported Performance Table'!C1697,'Master List'!$B$11:$D$19,3,FALSE)</f>
        <v>#N/A</v>
      </c>
      <c r="H1697" t="e">
        <f t="shared" si="52"/>
        <v>#N/A</v>
      </c>
      <c r="I1697" t="e">
        <f>IF(VLOOKUP('Reported Performance Table'!E1697,'Master List'!$B$45:$D$143,3,FALSE)="","No",VLOOKUP('Reported Performance Table'!E1697,'Master List'!$B$45:$D$143,3,FALSE))</f>
        <v>#N/A</v>
      </c>
      <c r="J1697" s="164" t="str">
        <f>IF('Reported Performance Table'!E1697="","",
  IF('Reported Performance Table'!F1697="Yes",
   IF('Reported Performance Table'!G1697="Premium","Premium_LUNA_CCT","LUNA_CCT"),
   IF('Reported Performance Table'!C1697="Outdoor Luminaires",
    IF(OR('Reported Performance Table'!E1697="Fuel Pump Canopy Luminaires",'Reported Performance Table'!E1697="Sports Lighting"),
     IF('Reported Performance Table'!G1697="Premium","Premium_Sports_and_Fuel_Pump_CCT", "Sports_and_Fuel_Pump_CCT"),
     IF('Reported Performance Table'!G1697="Premium","Premium_Outdoor_CCT","Outdoor_CCT")),
    IF('Reported Performance Table'!G1697="Premium","Premium_CCT","Reported_CCT"))))</f>
        <v/>
      </c>
      <c r="K1697" t="str">
        <f>IF('Reported Performance Table'!E1697="","",IF(J1697="LUNA_CCT",VLOOKUP('Reported Performance Table'!E1697,'Master List'!$B$45:$E$143,4,FALSE),"Reported_BUG"))</f>
        <v/>
      </c>
      <c r="L1697" t="str">
        <f>IF('Reported Performance Table'!E1697="","",IF(AND('Reported Performance Table'!$F1697="Yes",OR('Reported Performance Table'!$E1697='Master List'!$B$45,'Reported Performance Table'!$E1697='Master List'!$B$46,'Reported Performance Table'!$E1697='Master List'!$B$47,'Reported Performance Table'!$E1697='Master List'!$B$49,'Reported Performance Table'!$E1697='Master List'!$B$51,'Reported Performance Table'!$E1697='Master List'!$B$115,'Reported Performance Table'!$E1697='Master List'!$B$118,'Reported Performance Table'!$E1697='Master List'!$B$142)),"LUNA_Dimming","Dimming_Capability_and_Range"))</f>
        <v/>
      </c>
      <c r="M1697" s="100" t="e">
        <f>'Reported Performance Table'!#REF!</f>
        <v>#REF!</v>
      </c>
      <c r="N1697" s="100" t="e">
        <f>'Reported Performance Table'!#REF!</f>
        <v>#REF!</v>
      </c>
      <c r="O1697" s="100" t="e">
        <f>'Reported Performance Table'!#REF!</f>
        <v>#REF!</v>
      </c>
      <c r="P1697" t="str">
        <f t="shared" si="53"/>
        <v>No</v>
      </c>
    </row>
    <row r="1698" spans="1:16" x14ac:dyDescent="0.25">
      <c r="A1698" s="54">
        <v>1705</v>
      </c>
      <c r="B1698" s="55"/>
      <c r="D1698" s="21" t="e">
        <f>VLOOKUP('Reported Performance Table'!D1698,'Master List'!$B$22:$C$41,2,FALSE)</f>
        <v>#N/A</v>
      </c>
      <c r="E1698" t="e">
        <f>VLOOKUP('Reported Performance Table'!E1698,'Master List'!$B$45:$C$143,2,FALSE)</f>
        <v>#N/A</v>
      </c>
      <c r="F1698" t="e">
        <f>VLOOKUP('Reported Performance Table'!D1698,'Master List'!$B$22:$D$42,3,FALSE)</f>
        <v>#N/A</v>
      </c>
      <c r="G1698" s="92" t="e">
        <f>VLOOKUP('Reported Performance Table'!C1698,'Master List'!$B$11:$D$19,3,FALSE)</f>
        <v>#N/A</v>
      </c>
      <c r="H1698" t="e">
        <f t="shared" si="52"/>
        <v>#N/A</v>
      </c>
      <c r="I1698" t="e">
        <f>IF(VLOOKUP('Reported Performance Table'!E1698,'Master List'!$B$45:$D$143,3,FALSE)="","No",VLOOKUP('Reported Performance Table'!E1698,'Master List'!$B$45:$D$143,3,FALSE))</f>
        <v>#N/A</v>
      </c>
      <c r="J1698" s="164" t="str">
        <f>IF('Reported Performance Table'!E1698="","",
  IF('Reported Performance Table'!F1698="Yes",
   IF('Reported Performance Table'!G1698="Premium","Premium_LUNA_CCT","LUNA_CCT"),
   IF('Reported Performance Table'!C1698="Outdoor Luminaires",
    IF(OR('Reported Performance Table'!E1698="Fuel Pump Canopy Luminaires",'Reported Performance Table'!E1698="Sports Lighting"),
     IF('Reported Performance Table'!G1698="Premium","Premium_Sports_and_Fuel_Pump_CCT", "Sports_and_Fuel_Pump_CCT"),
     IF('Reported Performance Table'!G1698="Premium","Premium_Outdoor_CCT","Outdoor_CCT")),
    IF('Reported Performance Table'!G1698="Premium","Premium_CCT","Reported_CCT"))))</f>
        <v/>
      </c>
      <c r="K1698" t="str">
        <f>IF('Reported Performance Table'!E1698="","",IF(J1698="LUNA_CCT",VLOOKUP('Reported Performance Table'!E1698,'Master List'!$B$45:$E$143,4,FALSE),"Reported_BUG"))</f>
        <v/>
      </c>
      <c r="L1698" t="str">
        <f>IF('Reported Performance Table'!E1698="","",IF(AND('Reported Performance Table'!$F1698="Yes",OR('Reported Performance Table'!$E1698='Master List'!$B$45,'Reported Performance Table'!$E1698='Master List'!$B$46,'Reported Performance Table'!$E1698='Master List'!$B$47,'Reported Performance Table'!$E1698='Master List'!$B$49,'Reported Performance Table'!$E1698='Master List'!$B$51,'Reported Performance Table'!$E1698='Master List'!$B$115,'Reported Performance Table'!$E1698='Master List'!$B$118,'Reported Performance Table'!$E1698='Master List'!$B$142)),"LUNA_Dimming","Dimming_Capability_and_Range"))</f>
        <v/>
      </c>
      <c r="M1698" s="100" t="e">
        <f>'Reported Performance Table'!#REF!</f>
        <v>#REF!</v>
      </c>
      <c r="N1698" s="100" t="e">
        <f>'Reported Performance Table'!#REF!</f>
        <v>#REF!</v>
      </c>
      <c r="O1698" s="100" t="e">
        <f>'Reported Performance Table'!#REF!</f>
        <v>#REF!</v>
      </c>
      <c r="P1698" t="str">
        <f t="shared" si="53"/>
        <v>No</v>
      </c>
    </row>
    <row r="1699" spans="1:16" x14ac:dyDescent="0.25">
      <c r="A1699" s="54">
        <v>1706</v>
      </c>
      <c r="B1699" s="55"/>
      <c r="D1699" s="21" t="e">
        <f>VLOOKUP('Reported Performance Table'!D1699,'Master List'!$B$22:$C$41,2,FALSE)</f>
        <v>#N/A</v>
      </c>
      <c r="E1699" t="e">
        <f>VLOOKUP('Reported Performance Table'!E1699,'Master List'!$B$45:$C$143,2,FALSE)</f>
        <v>#N/A</v>
      </c>
      <c r="F1699" t="e">
        <f>VLOOKUP('Reported Performance Table'!D1699,'Master List'!$B$22:$D$42,3,FALSE)</f>
        <v>#N/A</v>
      </c>
      <c r="G1699" s="92" t="e">
        <f>VLOOKUP('Reported Performance Table'!C1699,'Master List'!$B$11:$D$19,3,FALSE)</f>
        <v>#N/A</v>
      </c>
      <c r="H1699" t="e">
        <f t="shared" si="52"/>
        <v>#N/A</v>
      </c>
      <c r="I1699" t="e">
        <f>IF(VLOOKUP('Reported Performance Table'!E1699,'Master List'!$B$45:$D$143,3,FALSE)="","No",VLOOKUP('Reported Performance Table'!E1699,'Master List'!$B$45:$D$143,3,FALSE))</f>
        <v>#N/A</v>
      </c>
      <c r="J1699" s="164" t="str">
        <f>IF('Reported Performance Table'!E1699="","",
  IF('Reported Performance Table'!F1699="Yes",
   IF('Reported Performance Table'!G1699="Premium","Premium_LUNA_CCT","LUNA_CCT"),
   IF('Reported Performance Table'!C1699="Outdoor Luminaires",
    IF(OR('Reported Performance Table'!E1699="Fuel Pump Canopy Luminaires",'Reported Performance Table'!E1699="Sports Lighting"),
     IF('Reported Performance Table'!G1699="Premium","Premium_Sports_and_Fuel_Pump_CCT", "Sports_and_Fuel_Pump_CCT"),
     IF('Reported Performance Table'!G1699="Premium","Premium_Outdoor_CCT","Outdoor_CCT")),
    IF('Reported Performance Table'!G1699="Premium","Premium_CCT","Reported_CCT"))))</f>
        <v/>
      </c>
      <c r="K1699" t="str">
        <f>IF('Reported Performance Table'!E1699="","",IF(J1699="LUNA_CCT",VLOOKUP('Reported Performance Table'!E1699,'Master List'!$B$45:$E$143,4,FALSE),"Reported_BUG"))</f>
        <v/>
      </c>
      <c r="L1699" t="str">
        <f>IF('Reported Performance Table'!E1699="","",IF(AND('Reported Performance Table'!$F1699="Yes",OR('Reported Performance Table'!$E1699='Master List'!$B$45,'Reported Performance Table'!$E1699='Master List'!$B$46,'Reported Performance Table'!$E1699='Master List'!$B$47,'Reported Performance Table'!$E1699='Master List'!$B$49,'Reported Performance Table'!$E1699='Master List'!$B$51,'Reported Performance Table'!$E1699='Master List'!$B$115,'Reported Performance Table'!$E1699='Master List'!$B$118,'Reported Performance Table'!$E1699='Master List'!$B$142)),"LUNA_Dimming","Dimming_Capability_and_Range"))</f>
        <v/>
      </c>
      <c r="M1699" s="100" t="e">
        <f>'Reported Performance Table'!#REF!</f>
        <v>#REF!</v>
      </c>
      <c r="N1699" s="100" t="e">
        <f>'Reported Performance Table'!#REF!</f>
        <v>#REF!</v>
      </c>
      <c r="O1699" s="100" t="e">
        <f>'Reported Performance Table'!#REF!</f>
        <v>#REF!</v>
      </c>
      <c r="P1699" t="str">
        <f t="shared" si="53"/>
        <v>No</v>
      </c>
    </row>
    <row r="1700" spans="1:16" x14ac:dyDescent="0.25">
      <c r="A1700" s="54">
        <v>1707</v>
      </c>
      <c r="B1700" s="55"/>
      <c r="D1700" s="21" t="e">
        <f>VLOOKUP('Reported Performance Table'!D1700,'Master List'!$B$22:$C$41,2,FALSE)</f>
        <v>#N/A</v>
      </c>
      <c r="E1700" t="e">
        <f>VLOOKUP('Reported Performance Table'!E1700,'Master List'!$B$45:$C$143,2,FALSE)</f>
        <v>#N/A</v>
      </c>
      <c r="F1700" t="e">
        <f>VLOOKUP('Reported Performance Table'!D1700,'Master List'!$B$22:$D$42,3,FALSE)</f>
        <v>#N/A</v>
      </c>
      <c r="G1700" s="92" t="e">
        <f>VLOOKUP('Reported Performance Table'!C1700,'Master List'!$B$11:$D$19,3,FALSE)</f>
        <v>#N/A</v>
      </c>
      <c r="H1700" t="e">
        <f t="shared" si="52"/>
        <v>#N/A</v>
      </c>
      <c r="I1700" t="e">
        <f>IF(VLOOKUP('Reported Performance Table'!E1700,'Master List'!$B$45:$D$143,3,FALSE)="","No",VLOOKUP('Reported Performance Table'!E1700,'Master List'!$B$45:$D$143,3,FALSE))</f>
        <v>#N/A</v>
      </c>
      <c r="J1700" s="164" t="str">
        <f>IF('Reported Performance Table'!E1700="","",
  IF('Reported Performance Table'!F1700="Yes",
   IF('Reported Performance Table'!G1700="Premium","Premium_LUNA_CCT","LUNA_CCT"),
   IF('Reported Performance Table'!C1700="Outdoor Luminaires",
    IF(OR('Reported Performance Table'!E1700="Fuel Pump Canopy Luminaires",'Reported Performance Table'!E1700="Sports Lighting"),
     IF('Reported Performance Table'!G1700="Premium","Premium_Sports_and_Fuel_Pump_CCT", "Sports_and_Fuel_Pump_CCT"),
     IF('Reported Performance Table'!G1700="Premium","Premium_Outdoor_CCT","Outdoor_CCT")),
    IF('Reported Performance Table'!G1700="Premium","Premium_CCT","Reported_CCT"))))</f>
        <v/>
      </c>
      <c r="K1700" t="str">
        <f>IF('Reported Performance Table'!E1700="","",IF(J1700="LUNA_CCT",VLOOKUP('Reported Performance Table'!E1700,'Master List'!$B$45:$E$143,4,FALSE),"Reported_BUG"))</f>
        <v/>
      </c>
      <c r="L1700" t="str">
        <f>IF('Reported Performance Table'!E1700="","",IF(AND('Reported Performance Table'!$F1700="Yes",OR('Reported Performance Table'!$E1700='Master List'!$B$45,'Reported Performance Table'!$E1700='Master List'!$B$46,'Reported Performance Table'!$E1700='Master List'!$B$47,'Reported Performance Table'!$E1700='Master List'!$B$49,'Reported Performance Table'!$E1700='Master List'!$B$51,'Reported Performance Table'!$E1700='Master List'!$B$115,'Reported Performance Table'!$E1700='Master List'!$B$118,'Reported Performance Table'!$E1700='Master List'!$B$142)),"LUNA_Dimming","Dimming_Capability_and_Range"))</f>
        <v/>
      </c>
      <c r="M1700" s="100" t="e">
        <f>'Reported Performance Table'!#REF!</f>
        <v>#REF!</v>
      </c>
      <c r="N1700" s="100" t="e">
        <f>'Reported Performance Table'!#REF!</f>
        <v>#REF!</v>
      </c>
      <c r="O1700" s="100" t="e">
        <f>'Reported Performance Table'!#REF!</f>
        <v>#REF!</v>
      </c>
      <c r="P1700" t="str">
        <f t="shared" si="53"/>
        <v>No</v>
      </c>
    </row>
    <row r="1701" spans="1:16" x14ac:dyDescent="0.25">
      <c r="A1701" s="54">
        <v>1708</v>
      </c>
      <c r="B1701" s="55"/>
      <c r="D1701" s="21" t="e">
        <f>VLOOKUP('Reported Performance Table'!D1701,'Master List'!$B$22:$C$41,2,FALSE)</f>
        <v>#N/A</v>
      </c>
      <c r="E1701" t="e">
        <f>VLOOKUP('Reported Performance Table'!E1701,'Master List'!$B$45:$C$143,2,FALSE)</f>
        <v>#N/A</v>
      </c>
      <c r="F1701" t="e">
        <f>VLOOKUP('Reported Performance Table'!D1701,'Master List'!$B$22:$D$42,3,FALSE)</f>
        <v>#N/A</v>
      </c>
      <c r="G1701" s="92" t="e">
        <f>VLOOKUP('Reported Performance Table'!C1701,'Master List'!$B$11:$D$19,3,FALSE)</f>
        <v>#N/A</v>
      </c>
      <c r="H1701" t="e">
        <f t="shared" si="52"/>
        <v>#N/A</v>
      </c>
      <c r="I1701" t="e">
        <f>IF(VLOOKUP('Reported Performance Table'!E1701,'Master List'!$B$45:$D$143,3,FALSE)="","No",VLOOKUP('Reported Performance Table'!E1701,'Master List'!$B$45:$D$143,3,FALSE))</f>
        <v>#N/A</v>
      </c>
      <c r="J1701" s="164" t="str">
        <f>IF('Reported Performance Table'!E1701="","",
  IF('Reported Performance Table'!F1701="Yes",
   IF('Reported Performance Table'!G1701="Premium","Premium_LUNA_CCT","LUNA_CCT"),
   IF('Reported Performance Table'!C1701="Outdoor Luminaires",
    IF(OR('Reported Performance Table'!E1701="Fuel Pump Canopy Luminaires",'Reported Performance Table'!E1701="Sports Lighting"),
     IF('Reported Performance Table'!G1701="Premium","Premium_Sports_and_Fuel_Pump_CCT", "Sports_and_Fuel_Pump_CCT"),
     IF('Reported Performance Table'!G1701="Premium","Premium_Outdoor_CCT","Outdoor_CCT")),
    IF('Reported Performance Table'!G1701="Premium","Premium_CCT","Reported_CCT"))))</f>
        <v/>
      </c>
      <c r="K1701" t="str">
        <f>IF('Reported Performance Table'!E1701="","",IF(J1701="LUNA_CCT",VLOOKUP('Reported Performance Table'!E1701,'Master List'!$B$45:$E$143,4,FALSE),"Reported_BUG"))</f>
        <v/>
      </c>
      <c r="L1701" t="str">
        <f>IF('Reported Performance Table'!E1701="","",IF(AND('Reported Performance Table'!$F1701="Yes",OR('Reported Performance Table'!$E1701='Master List'!$B$45,'Reported Performance Table'!$E1701='Master List'!$B$46,'Reported Performance Table'!$E1701='Master List'!$B$47,'Reported Performance Table'!$E1701='Master List'!$B$49,'Reported Performance Table'!$E1701='Master List'!$B$51,'Reported Performance Table'!$E1701='Master List'!$B$115,'Reported Performance Table'!$E1701='Master List'!$B$118,'Reported Performance Table'!$E1701='Master List'!$B$142)),"LUNA_Dimming","Dimming_Capability_and_Range"))</f>
        <v/>
      </c>
      <c r="M1701" s="100" t="e">
        <f>'Reported Performance Table'!#REF!</f>
        <v>#REF!</v>
      </c>
      <c r="N1701" s="100" t="e">
        <f>'Reported Performance Table'!#REF!</f>
        <v>#REF!</v>
      </c>
      <c r="O1701" s="100" t="e">
        <f>'Reported Performance Table'!#REF!</f>
        <v>#REF!</v>
      </c>
      <c r="P1701" t="str">
        <f t="shared" si="53"/>
        <v>No</v>
      </c>
    </row>
    <row r="1702" spans="1:16" x14ac:dyDescent="0.25">
      <c r="A1702" s="54">
        <v>1709</v>
      </c>
      <c r="B1702" s="55"/>
      <c r="D1702" s="21" t="e">
        <f>VLOOKUP('Reported Performance Table'!D1702,'Master List'!$B$22:$C$41,2,FALSE)</f>
        <v>#N/A</v>
      </c>
      <c r="E1702" t="e">
        <f>VLOOKUP('Reported Performance Table'!E1702,'Master List'!$B$45:$C$143,2,FALSE)</f>
        <v>#N/A</v>
      </c>
      <c r="F1702" t="e">
        <f>VLOOKUP('Reported Performance Table'!D1702,'Master List'!$B$22:$D$42,3,FALSE)</f>
        <v>#N/A</v>
      </c>
      <c r="G1702" s="92" t="e">
        <f>VLOOKUP('Reported Performance Table'!C1702,'Master List'!$B$11:$D$19,3,FALSE)</f>
        <v>#N/A</v>
      </c>
      <c r="H1702" t="e">
        <f t="shared" si="52"/>
        <v>#N/A</v>
      </c>
      <c r="I1702" t="e">
        <f>IF(VLOOKUP('Reported Performance Table'!E1702,'Master List'!$B$45:$D$143,3,FALSE)="","No",VLOOKUP('Reported Performance Table'!E1702,'Master List'!$B$45:$D$143,3,FALSE))</f>
        <v>#N/A</v>
      </c>
      <c r="J1702" s="164" t="str">
        <f>IF('Reported Performance Table'!E1702="","",
  IF('Reported Performance Table'!F1702="Yes",
   IF('Reported Performance Table'!G1702="Premium","Premium_LUNA_CCT","LUNA_CCT"),
   IF('Reported Performance Table'!C1702="Outdoor Luminaires",
    IF(OR('Reported Performance Table'!E1702="Fuel Pump Canopy Luminaires",'Reported Performance Table'!E1702="Sports Lighting"),
     IF('Reported Performance Table'!G1702="Premium","Premium_Sports_and_Fuel_Pump_CCT", "Sports_and_Fuel_Pump_CCT"),
     IF('Reported Performance Table'!G1702="Premium","Premium_Outdoor_CCT","Outdoor_CCT")),
    IF('Reported Performance Table'!G1702="Premium","Premium_CCT","Reported_CCT"))))</f>
        <v/>
      </c>
      <c r="K1702" t="str">
        <f>IF('Reported Performance Table'!E1702="","",IF(J1702="LUNA_CCT",VLOOKUP('Reported Performance Table'!E1702,'Master List'!$B$45:$E$143,4,FALSE),"Reported_BUG"))</f>
        <v/>
      </c>
      <c r="L1702" t="str">
        <f>IF('Reported Performance Table'!E1702="","",IF(AND('Reported Performance Table'!$F1702="Yes",OR('Reported Performance Table'!$E1702='Master List'!$B$45,'Reported Performance Table'!$E1702='Master List'!$B$46,'Reported Performance Table'!$E1702='Master List'!$B$47,'Reported Performance Table'!$E1702='Master List'!$B$49,'Reported Performance Table'!$E1702='Master List'!$B$51,'Reported Performance Table'!$E1702='Master List'!$B$115,'Reported Performance Table'!$E1702='Master List'!$B$118,'Reported Performance Table'!$E1702='Master List'!$B$142)),"LUNA_Dimming","Dimming_Capability_and_Range"))</f>
        <v/>
      </c>
      <c r="M1702" s="100" t="e">
        <f>'Reported Performance Table'!#REF!</f>
        <v>#REF!</v>
      </c>
      <c r="N1702" s="100" t="e">
        <f>'Reported Performance Table'!#REF!</f>
        <v>#REF!</v>
      </c>
      <c r="O1702" s="100" t="e">
        <f>'Reported Performance Table'!#REF!</f>
        <v>#REF!</v>
      </c>
      <c r="P1702" t="str">
        <f t="shared" si="53"/>
        <v>No</v>
      </c>
    </row>
    <row r="1703" spans="1:16" x14ac:dyDescent="0.25">
      <c r="A1703" s="54">
        <v>1710</v>
      </c>
      <c r="B1703" s="55"/>
      <c r="D1703" s="21" t="e">
        <f>VLOOKUP('Reported Performance Table'!D1703,'Master List'!$B$22:$C$41,2,FALSE)</f>
        <v>#N/A</v>
      </c>
      <c r="E1703" t="e">
        <f>VLOOKUP('Reported Performance Table'!E1703,'Master List'!$B$45:$C$143,2,FALSE)</f>
        <v>#N/A</v>
      </c>
      <c r="F1703" t="e">
        <f>VLOOKUP('Reported Performance Table'!D1703,'Master List'!$B$22:$D$42,3,FALSE)</f>
        <v>#N/A</v>
      </c>
      <c r="G1703" s="92" t="e">
        <f>VLOOKUP('Reported Performance Table'!C1703,'Master List'!$B$11:$D$19,3,FALSE)</f>
        <v>#N/A</v>
      </c>
      <c r="H1703" t="e">
        <f t="shared" si="52"/>
        <v>#N/A</v>
      </c>
      <c r="I1703" t="e">
        <f>IF(VLOOKUP('Reported Performance Table'!E1703,'Master List'!$B$45:$D$143,3,FALSE)="","No",VLOOKUP('Reported Performance Table'!E1703,'Master List'!$B$45:$D$143,3,FALSE))</f>
        <v>#N/A</v>
      </c>
      <c r="J1703" s="164" t="str">
        <f>IF('Reported Performance Table'!E1703="","",
  IF('Reported Performance Table'!F1703="Yes",
   IF('Reported Performance Table'!G1703="Premium","Premium_LUNA_CCT","LUNA_CCT"),
   IF('Reported Performance Table'!C1703="Outdoor Luminaires",
    IF(OR('Reported Performance Table'!E1703="Fuel Pump Canopy Luminaires",'Reported Performance Table'!E1703="Sports Lighting"),
     IF('Reported Performance Table'!G1703="Premium","Premium_Sports_and_Fuel_Pump_CCT", "Sports_and_Fuel_Pump_CCT"),
     IF('Reported Performance Table'!G1703="Premium","Premium_Outdoor_CCT","Outdoor_CCT")),
    IF('Reported Performance Table'!G1703="Premium","Premium_CCT","Reported_CCT"))))</f>
        <v/>
      </c>
      <c r="K1703" t="str">
        <f>IF('Reported Performance Table'!E1703="","",IF(J1703="LUNA_CCT",VLOOKUP('Reported Performance Table'!E1703,'Master List'!$B$45:$E$143,4,FALSE),"Reported_BUG"))</f>
        <v/>
      </c>
      <c r="L1703" t="str">
        <f>IF('Reported Performance Table'!E1703="","",IF(AND('Reported Performance Table'!$F1703="Yes",OR('Reported Performance Table'!$E1703='Master List'!$B$45,'Reported Performance Table'!$E1703='Master List'!$B$46,'Reported Performance Table'!$E1703='Master List'!$B$47,'Reported Performance Table'!$E1703='Master List'!$B$49,'Reported Performance Table'!$E1703='Master List'!$B$51,'Reported Performance Table'!$E1703='Master List'!$B$115,'Reported Performance Table'!$E1703='Master List'!$B$118,'Reported Performance Table'!$E1703='Master List'!$B$142)),"LUNA_Dimming","Dimming_Capability_and_Range"))</f>
        <v/>
      </c>
      <c r="M1703" s="100" t="e">
        <f>'Reported Performance Table'!#REF!</f>
        <v>#REF!</v>
      </c>
      <c r="N1703" s="100" t="e">
        <f>'Reported Performance Table'!#REF!</f>
        <v>#REF!</v>
      </c>
      <c r="O1703" s="100" t="e">
        <f>'Reported Performance Table'!#REF!</f>
        <v>#REF!</v>
      </c>
      <c r="P1703" t="str">
        <f t="shared" si="53"/>
        <v>No</v>
      </c>
    </row>
    <row r="1704" spans="1:16" x14ac:dyDescent="0.25">
      <c r="A1704" s="54">
        <v>1711</v>
      </c>
      <c r="B1704" s="55"/>
      <c r="D1704" s="21" t="e">
        <f>VLOOKUP('Reported Performance Table'!D1704,'Master List'!$B$22:$C$41,2,FALSE)</f>
        <v>#N/A</v>
      </c>
      <c r="E1704" t="e">
        <f>VLOOKUP('Reported Performance Table'!E1704,'Master List'!$B$45:$C$143,2,FALSE)</f>
        <v>#N/A</v>
      </c>
      <c r="F1704" t="e">
        <f>VLOOKUP('Reported Performance Table'!D1704,'Master List'!$B$22:$D$42,3,FALSE)</f>
        <v>#N/A</v>
      </c>
      <c r="G1704" s="92" t="e">
        <f>VLOOKUP('Reported Performance Table'!C1704,'Master List'!$B$11:$D$19,3,FALSE)</f>
        <v>#N/A</v>
      </c>
      <c r="H1704" t="e">
        <f t="shared" si="52"/>
        <v>#N/A</v>
      </c>
      <c r="I1704" t="e">
        <f>IF(VLOOKUP('Reported Performance Table'!E1704,'Master List'!$B$45:$D$143,3,FALSE)="","No",VLOOKUP('Reported Performance Table'!E1704,'Master List'!$B$45:$D$143,3,FALSE))</f>
        <v>#N/A</v>
      </c>
      <c r="J1704" s="164" t="str">
        <f>IF('Reported Performance Table'!E1704="","",
  IF('Reported Performance Table'!F1704="Yes",
   IF('Reported Performance Table'!G1704="Premium","Premium_LUNA_CCT","LUNA_CCT"),
   IF('Reported Performance Table'!C1704="Outdoor Luminaires",
    IF(OR('Reported Performance Table'!E1704="Fuel Pump Canopy Luminaires",'Reported Performance Table'!E1704="Sports Lighting"),
     IF('Reported Performance Table'!G1704="Premium","Premium_Sports_and_Fuel_Pump_CCT", "Sports_and_Fuel_Pump_CCT"),
     IF('Reported Performance Table'!G1704="Premium","Premium_Outdoor_CCT","Outdoor_CCT")),
    IF('Reported Performance Table'!G1704="Premium","Premium_CCT","Reported_CCT"))))</f>
        <v/>
      </c>
      <c r="K1704" t="str">
        <f>IF('Reported Performance Table'!E1704="","",IF(J1704="LUNA_CCT",VLOOKUP('Reported Performance Table'!E1704,'Master List'!$B$45:$E$143,4,FALSE),"Reported_BUG"))</f>
        <v/>
      </c>
      <c r="L1704" t="str">
        <f>IF('Reported Performance Table'!E1704="","",IF(AND('Reported Performance Table'!$F1704="Yes",OR('Reported Performance Table'!$E1704='Master List'!$B$45,'Reported Performance Table'!$E1704='Master List'!$B$46,'Reported Performance Table'!$E1704='Master List'!$B$47,'Reported Performance Table'!$E1704='Master List'!$B$49,'Reported Performance Table'!$E1704='Master List'!$B$51,'Reported Performance Table'!$E1704='Master List'!$B$115,'Reported Performance Table'!$E1704='Master List'!$B$118,'Reported Performance Table'!$E1704='Master List'!$B$142)),"LUNA_Dimming","Dimming_Capability_and_Range"))</f>
        <v/>
      </c>
      <c r="M1704" s="100" t="e">
        <f>'Reported Performance Table'!#REF!</f>
        <v>#REF!</v>
      </c>
      <c r="N1704" s="100" t="e">
        <f>'Reported Performance Table'!#REF!</f>
        <v>#REF!</v>
      </c>
      <c r="O1704" s="100" t="e">
        <f>'Reported Performance Table'!#REF!</f>
        <v>#REF!</v>
      </c>
      <c r="P1704" t="str">
        <f t="shared" si="53"/>
        <v>No</v>
      </c>
    </row>
    <row r="1705" spans="1:16" x14ac:dyDescent="0.25">
      <c r="A1705" s="54">
        <v>1712</v>
      </c>
      <c r="B1705" s="55"/>
      <c r="D1705" s="21" t="e">
        <f>VLOOKUP('Reported Performance Table'!D1705,'Master List'!$B$22:$C$41,2,FALSE)</f>
        <v>#N/A</v>
      </c>
      <c r="E1705" t="e">
        <f>VLOOKUP('Reported Performance Table'!E1705,'Master List'!$B$45:$C$143,2,FALSE)</f>
        <v>#N/A</v>
      </c>
      <c r="F1705" t="e">
        <f>VLOOKUP('Reported Performance Table'!D1705,'Master List'!$B$22:$D$42,3,FALSE)</f>
        <v>#N/A</v>
      </c>
      <c r="G1705" s="92" t="e">
        <f>VLOOKUP('Reported Performance Table'!C1705,'Master List'!$B$11:$D$19,3,FALSE)</f>
        <v>#N/A</v>
      </c>
      <c r="H1705" t="e">
        <f t="shared" si="52"/>
        <v>#N/A</v>
      </c>
      <c r="I1705" t="e">
        <f>IF(VLOOKUP('Reported Performance Table'!E1705,'Master List'!$B$45:$D$143,3,FALSE)="","No",VLOOKUP('Reported Performance Table'!E1705,'Master List'!$B$45:$D$143,3,FALSE))</f>
        <v>#N/A</v>
      </c>
      <c r="J1705" s="164" t="str">
        <f>IF('Reported Performance Table'!E1705="","",
  IF('Reported Performance Table'!F1705="Yes",
   IF('Reported Performance Table'!G1705="Premium","Premium_LUNA_CCT","LUNA_CCT"),
   IF('Reported Performance Table'!C1705="Outdoor Luminaires",
    IF(OR('Reported Performance Table'!E1705="Fuel Pump Canopy Luminaires",'Reported Performance Table'!E1705="Sports Lighting"),
     IF('Reported Performance Table'!G1705="Premium","Premium_Sports_and_Fuel_Pump_CCT", "Sports_and_Fuel_Pump_CCT"),
     IF('Reported Performance Table'!G1705="Premium","Premium_Outdoor_CCT","Outdoor_CCT")),
    IF('Reported Performance Table'!G1705="Premium","Premium_CCT","Reported_CCT"))))</f>
        <v/>
      </c>
      <c r="K1705" t="str">
        <f>IF('Reported Performance Table'!E1705="","",IF(J1705="LUNA_CCT",VLOOKUP('Reported Performance Table'!E1705,'Master List'!$B$45:$E$143,4,FALSE),"Reported_BUG"))</f>
        <v/>
      </c>
      <c r="L1705" t="str">
        <f>IF('Reported Performance Table'!E1705="","",IF(AND('Reported Performance Table'!$F1705="Yes",OR('Reported Performance Table'!$E1705='Master List'!$B$45,'Reported Performance Table'!$E1705='Master List'!$B$46,'Reported Performance Table'!$E1705='Master List'!$B$47,'Reported Performance Table'!$E1705='Master List'!$B$49,'Reported Performance Table'!$E1705='Master List'!$B$51,'Reported Performance Table'!$E1705='Master List'!$B$115,'Reported Performance Table'!$E1705='Master List'!$B$118,'Reported Performance Table'!$E1705='Master List'!$B$142)),"LUNA_Dimming","Dimming_Capability_and_Range"))</f>
        <v/>
      </c>
      <c r="M1705" s="100" t="e">
        <f>'Reported Performance Table'!#REF!</f>
        <v>#REF!</v>
      </c>
      <c r="N1705" s="100" t="e">
        <f>'Reported Performance Table'!#REF!</f>
        <v>#REF!</v>
      </c>
      <c r="O1705" s="100" t="e">
        <f>'Reported Performance Table'!#REF!</f>
        <v>#REF!</v>
      </c>
      <c r="P1705" t="str">
        <f t="shared" si="53"/>
        <v>No</v>
      </c>
    </row>
    <row r="1706" spans="1:16" x14ac:dyDescent="0.25">
      <c r="A1706" s="54">
        <v>1713</v>
      </c>
      <c r="B1706" s="55"/>
      <c r="D1706" s="21" t="e">
        <f>VLOOKUP('Reported Performance Table'!D1706,'Master List'!$B$22:$C$41,2,FALSE)</f>
        <v>#N/A</v>
      </c>
      <c r="E1706" t="e">
        <f>VLOOKUP('Reported Performance Table'!E1706,'Master List'!$B$45:$C$143,2,FALSE)</f>
        <v>#N/A</v>
      </c>
      <c r="F1706" t="e">
        <f>VLOOKUP('Reported Performance Table'!D1706,'Master List'!$B$22:$D$42,3,FALSE)</f>
        <v>#N/A</v>
      </c>
      <c r="G1706" s="92" t="e">
        <f>VLOOKUP('Reported Performance Table'!C1706,'Master List'!$B$11:$D$19,3,FALSE)</f>
        <v>#N/A</v>
      </c>
      <c r="H1706" t="e">
        <f t="shared" si="52"/>
        <v>#N/A</v>
      </c>
      <c r="I1706" t="e">
        <f>IF(VLOOKUP('Reported Performance Table'!E1706,'Master List'!$B$45:$D$143,3,FALSE)="","No",VLOOKUP('Reported Performance Table'!E1706,'Master List'!$B$45:$D$143,3,FALSE))</f>
        <v>#N/A</v>
      </c>
      <c r="J1706" s="164" t="str">
        <f>IF('Reported Performance Table'!E1706="","",
  IF('Reported Performance Table'!F1706="Yes",
   IF('Reported Performance Table'!G1706="Premium","Premium_LUNA_CCT","LUNA_CCT"),
   IF('Reported Performance Table'!C1706="Outdoor Luminaires",
    IF(OR('Reported Performance Table'!E1706="Fuel Pump Canopy Luminaires",'Reported Performance Table'!E1706="Sports Lighting"),
     IF('Reported Performance Table'!G1706="Premium","Premium_Sports_and_Fuel_Pump_CCT", "Sports_and_Fuel_Pump_CCT"),
     IF('Reported Performance Table'!G1706="Premium","Premium_Outdoor_CCT","Outdoor_CCT")),
    IF('Reported Performance Table'!G1706="Premium","Premium_CCT","Reported_CCT"))))</f>
        <v/>
      </c>
      <c r="K1706" t="str">
        <f>IF('Reported Performance Table'!E1706="","",IF(J1706="LUNA_CCT",VLOOKUP('Reported Performance Table'!E1706,'Master List'!$B$45:$E$143,4,FALSE),"Reported_BUG"))</f>
        <v/>
      </c>
      <c r="L1706" t="str">
        <f>IF('Reported Performance Table'!E1706="","",IF(AND('Reported Performance Table'!$F1706="Yes",OR('Reported Performance Table'!$E1706='Master List'!$B$45,'Reported Performance Table'!$E1706='Master List'!$B$46,'Reported Performance Table'!$E1706='Master List'!$B$47,'Reported Performance Table'!$E1706='Master List'!$B$49,'Reported Performance Table'!$E1706='Master List'!$B$51,'Reported Performance Table'!$E1706='Master List'!$B$115,'Reported Performance Table'!$E1706='Master List'!$B$118,'Reported Performance Table'!$E1706='Master List'!$B$142)),"LUNA_Dimming","Dimming_Capability_and_Range"))</f>
        <v/>
      </c>
      <c r="M1706" s="100" t="e">
        <f>'Reported Performance Table'!#REF!</f>
        <v>#REF!</v>
      </c>
      <c r="N1706" s="100" t="e">
        <f>'Reported Performance Table'!#REF!</f>
        <v>#REF!</v>
      </c>
      <c r="O1706" s="100" t="e">
        <f>'Reported Performance Table'!#REF!</f>
        <v>#REF!</v>
      </c>
      <c r="P1706" t="str">
        <f t="shared" si="53"/>
        <v>No</v>
      </c>
    </row>
    <row r="1707" spans="1:16" x14ac:dyDescent="0.25">
      <c r="A1707" s="54">
        <v>1714</v>
      </c>
      <c r="B1707" s="55"/>
      <c r="D1707" s="21" t="e">
        <f>VLOOKUP('Reported Performance Table'!D1707,'Master List'!$B$22:$C$41,2,FALSE)</f>
        <v>#N/A</v>
      </c>
      <c r="E1707" t="e">
        <f>VLOOKUP('Reported Performance Table'!E1707,'Master List'!$B$45:$C$143,2,FALSE)</f>
        <v>#N/A</v>
      </c>
      <c r="F1707" t="e">
        <f>VLOOKUP('Reported Performance Table'!D1707,'Master List'!$B$22:$D$42,3,FALSE)</f>
        <v>#N/A</v>
      </c>
      <c r="G1707" s="92" t="e">
        <f>VLOOKUP('Reported Performance Table'!C1707,'Master List'!$B$11:$D$19,3,FALSE)</f>
        <v>#N/A</v>
      </c>
      <c r="H1707" t="e">
        <f t="shared" si="52"/>
        <v>#N/A</v>
      </c>
      <c r="I1707" t="e">
        <f>IF(VLOOKUP('Reported Performance Table'!E1707,'Master List'!$B$45:$D$143,3,FALSE)="","No",VLOOKUP('Reported Performance Table'!E1707,'Master List'!$B$45:$D$143,3,FALSE))</f>
        <v>#N/A</v>
      </c>
      <c r="J1707" s="164" t="str">
        <f>IF('Reported Performance Table'!E1707="","",
  IF('Reported Performance Table'!F1707="Yes",
   IF('Reported Performance Table'!G1707="Premium","Premium_LUNA_CCT","LUNA_CCT"),
   IF('Reported Performance Table'!C1707="Outdoor Luminaires",
    IF(OR('Reported Performance Table'!E1707="Fuel Pump Canopy Luminaires",'Reported Performance Table'!E1707="Sports Lighting"),
     IF('Reported Performance Table'!G1707="Premium","Premium_Sports_and_Fuel_Pump_CCT", "Sports_and_Fuel_Pump_CCT"),
     IF('Reported Performance Table'!G1707="Premium","Premium_Outdoor_CCT","Outdoor_CCT")),
    IF('Reported Performance Table'!G1707="Premium","Premium_CCT","Reported_CCT"))))</f>
        <v/>
      </c>
      <c r="K1707" t="str">
        <f>IF('Reported Performance Table'!E1707="","",IF(J1707="LUNA_CCT",VLOOKUP('Reported Performance Table'!E1707,'Master List'!$B$45:$E$143,4,FALSE),"Reported_BUG"))</f>
        <v/>
      </c>
      <c r="L1707" t="str">
        <f>IF('Reported Performance Table'!E1707="","",IF(AND('Reported Performance Table'!$F1707="Yes",OR('Reported Performance Table'!$E1707='Master List'!$B$45,'Reported Performance Table'!$E1707='Master List'!$B$46,'Reported Performance Table'!$E1707='Master List'!$B$47,'Reported Performance Table'!$E1707='Master List'!$B$49,'Reported Performance Table'!$E1707='Master List'!$B$51,'Reported Performance Table'!$E1707='Master List'!$B$115,'Reported Performance Table'!$E1707='Master List'!$B$118,'Reported Performance Table'!$E1707='Master List'!$B$142)),"LUNA_Dimming","Dimming_Capability_and_Range"))</f>
        <v/>
      </c>
      <c r="M1707" s="100" t="e">
        <f>'Reported Performance Table'!#REF!</f>
        <v>#REF!</v>
      </c>
      <c r="N1707" s="100" t="e">
        <f>'Reported Performance Table'!#REF!</f>
        <v>#REF!</v>
      </c>
      <c r="O1707" s="100" t="e">
        <f>'Reported Performance Table'!#REF!</f>
        <v>#REF!</v>
      </c>
      <c r="P1707" t="str">
        <f t="shared" si="53"/>
        <v>No</v>
      </c>
    </row>
    <row r="1708" spans="1:16" x14ac:dyDescent="0.25">
      <c r="A1708" s="54">
        <v>1715</v>
      </c>
      <c r="B1708" s="55"/>
      <c r="D1708" s="21" t="e">
        <f>VLOOKUP('Reported Performance Table'!D1708,'Master List'!$B$22:$C$41,2,FALSE)</f>
        <v>#N/A</v>
      </c>
      <c r="E1708" t="e">
        <f>VLOOKUP('Reported Performance Table'!E1708,'Master List'!$B$45:$C$143,2,FALSE)</f>
        <v>#N/A</v>
      </c>
      <c r="F1708" t="e">
        <f>VLOOKUP('Reported Performance Table'!D1708,'Master List'!$B$22:$D$42,3,FALSE)</f>
        <v>#N/A</v>
      </c>
      <c r="G1708" s="92" t="e">
        <f>VLOOKUP('Reported Performance Table'!C1708,'Master List'!$B$11:$D$19,3,FALSE)</f>
        <v>#N/A</v>
      </c>
      <c r="H1708" t="e">
        <f t="shared" si="52"/>
        <v>#N/A</v>
      </c>
      <c r="I1708" t="e">
        <f>IF(VLOOKUP('Reported Performance Table'!E1708,'Master List'!$B$45:$D$143,3,FALSE)="","No",VLOOKUP('Reported Performance Table'!E1708,'Master List'!$B$45:$D$143,3,FALSE))</f>
        <v>#N/A</v>
      </c>
      <c r="J1708" s="164" t="str">
        <f>IF('Reported Performance Table'!E1708="","",
  IF('Reported Performance Table'!F1708="Yes",
   IF('Reported Performance Table'!G1708="Premium","Premium_LUNA_CCT","LUNA_CCT"),
   IF('Reported Performance Table'!C1708="Outdoor Luminaires",
    IF(OR('Reported Performance Table'!E1708="Fuel Pump Canopy Luminaires",'Reported Performance Table'!E1708="Sports Lighting"),
     IF('Reported Performance Table'!G1708="Premium","Premium_Sports_and_Fuel_Pump_CCT", "Sports_and_Fuel_Pump_CCT"),
     IF('Reported Performance Table'!G1708="Premium","Premium_Outdoor_CCT","Outdoor_CCT")),
    IF('Reported Performance Table'!G1708="Premium","Premium_CCT","Reported_CCT"))))</f>
        <v/>
      </c>
      <c r="K1708" t="str">
        <f>IF('Reported Performance Table'!E1708="","",IF(J1708="LUNA_CCT",VLOOKUP('Reported Performance Table'!E1708,'Master List'!$B$45:$E$143,4,FALSE),"Reported_BUG"))</f>
        <v/>
      </c>
      <c r="L1708" t="str">
        <f>IF('Reported Performance Table'!E1708="","",IF(AND('Reported Performance Table'!$F1708="Yes",OR('Reported Performance Table'!$E1708='Master List'!$B$45,'Reported Performance Table'!$E1708='Master List'!$B$46,'Reported Performance Table'!$E1708='Master List'!$B$47,'Reported Performance Table'!$E1708='Master List'!$B$49,'Reported Performance Table'!$E1708='Master List'!$B$51,'Reported Performance Table'!$E1708='Master List'!$B$115,'Reported Performance Table'!$E1708='Master List'!$B$118,'Reported Performance Table'!$E1708='Master List'!$B$142)),"LUNA_Dimming","Dimming_Capability_and_Range"))</f>
        <v/>
      </c>
      <c r="M1708" s="100" t="e">
        <f>'Reported Performance Table'!#REF!</f>
        <v>#REF!</v>
      </c>
      <c r="N1708" s="100" t="e">
        <f>'Reported Performance Table'!#REF!</f>
        <v>#REF!</v>
      </c>
      <c r="O1708" s="100" t="e">
        <f>'Reported Performance Table'!#REF!</f>
        <v>#REF!</v>
      </c>
      <c r="P1708" t="str">
        <f t="shared" si="53"/>
        <v>No</v>
      </c>
    </row>
    <row r="1709" spans="1:16" x14ac:dyDescent="0.25">
      <c r="A1709" s="54">
        <v>1716</v>
      </c>
      <c r="B1709" s="55"/>
      <c r="D1709" s="21" t="e">
        <f>VLOOKUP('Reported Performance Table'!D1709,'Master List'!$B$22:$C$41,2,FALSE)</f>
        <v>#N/A</v>
      </c>
      <c r="E1709" t="e">
        <f>VLOOKUP('Reported Performance Table'!E1709,'Master List'!$B$45:$C$143,2,FALSE)</f>
        <v>#N/A</v>
      </c>
      <c r="F1709" t="e">
        <f>VLOOKUP('Reported Performance Table'!D1709,'Master List'!$B$22:$D$42,3,FALSE)</f>
        <v>#N/A</v>
      </c>
      <c r="G1709" s="92" t="e">
        <f>VLOOKUP('Reported Performance Table'!C1709,'Master List'!$B$11:$D$19,3,FALSE)</f>
        <v>#N/A</v>
      </c>
      <c r="H1709" t="e">
        <f t="shared" si="52"/>
        <v>#N/A</v>
      </c>
      <c r="I1709" t="e">
        <f>IF(VLOOKUP('Reported Performance Table'!E1709,'Master List'!$B$45:$D$143,3,FALSE)="","No",VLOOKUP('Reported Performance Table'!E1709,'Master List'!$B$45:$D$143,3,FALSE))</f>
        <v>#N/A</v>
      </c>
      <c r="J1709" s="164" t="str">
        <f>IF('Reported Performance Table'!E1709="","",
  IF('Reported Performance Table'!F1709="Yes",
   IF('Reported Performance Table'!G1709="Premium","Premium_LUNA_CCT","LUNA_CCT"),
   IF('Reported Performance Table'!C1709="Outdoor Luminaires",
    IF(OR('Reported Performance Table'!E1709="Fuel Pump Canopy Luminaires",'Reported Performance Table'!E1709="Sports Lighting"),
     IF('Reported Performance Table'!G1709="Premium","Premium_Sports_and_Fuel_Pump_CCT", "Sports_and_Fuel_Pump_CCT"),
     IF('Reported Performance Table'!G1709="Premium","Premium_Outdoor_CCT","Outdoor_CCT")),
    IF('Reported Performance Table'!G1709="Premium","Premium_CCT","Reported_CCT"))))</f>
        <v/>
      </c>
      <c r="K1709" t="str">
        <f>IF('Reported Performance Table'!E1709="","",IF(J1709="LUNA_CCT",VLOOKUP('Reported Performance Table'!E1709,'Master List'!$B$45:$E$143,4,FALSE),"Reported_BUG"))</f>
        <v/>
      </c>
      <c r="L1709" t="str">
        <f>IF('Reported Performance Table'!E1709="","",IF(AND('Reported Performance Table'!$F1709="Yes",OR('Reported Performance Table'!$E1709='Master List'!$B$45,'Reported Performance Table'!$E1709='Master List'!$B$46,'Reported Performance Table'!$E1709='Master List'!$B$47,'Reported Performance Table'!$E1709='Master List'!$B$49,'Reported Performance Table'!$E1709='Master List'!$B$51,'Reported Performance Table'!$E1709='Master List'!$B$115,'Reported Performance Table'!$E1709='Master List'!$B$118,'Reported Performance Table'!$E1709='Master List'!$B$142)),"LUNA_Dimming","Dimming_Capability_and_Range"))</f>
        <v/>
      </c>
      <c r="M1709" s="100" t="e">
        <f>'Reported Performance Table'!#REF!</f>
        <v>#REF!</v>
      </c>
      <c r="N1709" s="100" t="e">
        <f>'Reported Performance Table'!#REF!</f>
        <v>#REF!</v>
      </c>
      <c r="O1709" s="100" t="e">
        <f>'Reported Performance Table'!#REF!</f>
        <v>#REF!</v>
      </c>
      <c r="P1709" t="str">
        <f t="shared" si="53"/>
        <v>No</v>
      </c>
    </row>
    <row r="1710" spans="1:16" x14ac:dyDescent="0.25">
      <c r="A1710" s="54">
        <v>1717</v>
      </c>
      <c r="B1710" s="55"/>
      <c r="D1710" s="21" t="e">
        <f>VLOOKUP('Reported Performance Table'!D1710,'Master List'!$B$22:$C$41,2,FALSE)</f>
        <v>#N/A</v>
      </c>
      <c r="E1710" t="e">
        <f>VLOOKUP('Reported Performance Table'!E1710,'Master List'!$B$45:$C$143,2,FALSE)</f>
        <v>#N/A</v>
      </c>
      <c r="F1710" t="e">
        <f>VLOOKUP('Reported Performance Table'!D1710,'Master List'!$B$22:$D$42,3,FALSE)</f>
        <v>#N/A</v>
      </c>
      <c r="G1710" s="92" t="e">
        <f>VLOOKUP('Reported Performance Table'!C1710,'Master List'!$B$11:$D$19,3,FALSE)</f>
        <v>#N/A</v>
      </c>
      <c r="H1710" t="e">
        <f t="shared" si="52"/>
        <v>#N/A</v>
      </c>
      <c r="I1710" t="e">
        <f>IF(VLOOKUP('Reported Performance Table'!E1710,'Master List'!$B$45:$D$143,3,FALSE)="","No",VLOOKUP('Reported Performance Table'!E1710,'Master List'!$B$45:$D$143,3,FALSE))</f>
        <v>#N/A</v>
      </c>
      <c r="J1710" s="164" t="str">
        <f>IF('Reported Performance Table'!E1710="","",
  IF('Reported Performance Table'!F1710="Yes",
   IF('Reported Performance Table'!G1710="Premium","Premium_LUNA_CCT","LUNA_CCT"),
   IF('Reported Performance Table'!C1710="Outdoor Luminaires",
    IF(OR('Reported Performance Table'!E1710="Fuel Pump Canopy Luminaires",'Reported Performance Table'!E1710="Sports Lighting"),
     IF('Reported Performance Table'!G1710="Premium","Premium_Sports_and_Fuel_Pump_CCT", "Sports_and_Fuel_Pump_CCT"),
     IF('Reported Performance Table'!G1710="Premium","Premium_Outdoor_CCT","Outdoor_CCT")),
    IF('Reported Performance Table'!G1710="Premium","Premium_CCT","Reported_CCT"))))</f>
        <v/>
      </c>
      <c r="K1710" t="str">
        <f>IF('Reported Performance Table'!E1710="","",IF(J1710="LUNA_CCT",VLOOKUP('Reported Performance Table'!E1710,'Master List'!$B$45:$E$143,4,FALSE),"Reported_BUG"))</f>
        <v/>
      </c>
      <c r="L1710" t="str">
        <f>IF('Reported Performance Table'!E1710="","",IF(AND('Reported Performance Table'!$F1710="Yes",OR('Reported Performance Table'!$E1710='Master List'!$B$45,'Reported Performance Table'!$E1710='Master List'!$B$46,'Reported Performance Table'!$E1710='Master List'!$B$47,'Reported Performance Table'!$E1710='Master List'!$B$49,'Reported Performance Table'!$E1710='Master List'!$B$51,'Reported Performance Table'!$E1710='Master List'!$B$115,'Reported Performance Table'!$E1710='Master List'!$B$118,'Reported Performance Table'!$E1710='Master List'!$B$142)),"LUNA_Dimming","Dimming_Capability_and_Range"))</f>
        <v/>
      </c>
      <c r="M1710" s="100" t="e">
        <f>'Reported Performance Table'!#REF!</f>
        <v>#REF!</v>
      </c>
      <c r="N1710" s="100" t="e">
        <f>'Reported Performance Table'!#REF!</f>
        <v>#REF!</v>
      </c>
      <c r="O1710" s="100" t="e">
        <f>'Reported Performance Table'!#REF!</f>
        <v>#REF!</v>
      </c>
      <c r="P1710" t="str">
        <f t="shared" si="53"/>
        <v>No</v>
      </c>
    </row>
    <row r="1711" spans="1:16" x14ac:dyDescent="0.25">
      <c r="A1711" s="54">
        <v>1718</v>
      </c>
      <c r="B1711" s="55"/>
      <c r="D1711" s="21" t="e">
        <f>VLOOKUP('Reported Performance Table'!D1711,'Master List'!$B$22:$C$41,2,FALSE)</f>
        <v>#N/A</v>
      </c>
      <c r="E1711" t="e">
        <f>VLOOKUP('Reported Performance Table'!E1711,'Master List'!$B$45:$C$143,2,FALSE)</f>
        <v>#N/A</v>
      </c>
      <c r="F1711" t="e">
        <f>VLOOKUP('Reported Performance Table'!D1711,'Master List'!$B$22:$D$42,3,FALSE)</f>
        <v>#N/A</v>
      </c>
      <c r="G1711" s="92" t="e">
        <f>VLOOKUP('Reported Performance Table'!C1711,'Master List'!$B$11:$D$19,3,FALSE)</f>
        <v>#N/A</v>
      </c>
      <c r="H1711" t="e">
        <f t="shared" si="52"/>
        <v>#N/A</v>
      </c>
      <c r="I1711" t="e">
        <f>IF(VLOOKUP('Reported Performance Table'!E1711,'Master List'!$B$45:$D$143,3,FALSE)="","No",VLOOKUP('Reported Performance Table'!E1711,'Master List'!$B$45:$D$143,3,FALSE))</f>
        <v>#N/A</v>
      </c>
      <c r="J1711" s="164" t="str">
        <f>IF('Reported Performance Table'!E1711="","",
  IF('Reported Performance Table'!F1711="Yes",
   IF('Reported Performance Table'!G1711="Premium","Premium_LUNA_CCT","LUNA_CCT"),
   IF('Reported Performance Table'!C1711="Outdoor Luminaires",
    IF(OR('Reported Performance Table'!E1711="Fuel Pump Canopy Luminaires",'Reported Performance Table'!E1711="Sports Lighting"),
     IF('Reported Performance Table'!G1711="Premium","Premium_Sports_and_Fuel_Pump_CCT", "Sports_and_Fuel_Pump_CCT"),
     IF('Reported Performance Table'!G1711="Premium","Premium_Outdoor_CCT","Outdoor_CCT")),
    IF('Reported Performance Table'!G1711="Premium","Premium_CCT","Reported_CCT"))))</f>
        <v/>
      </c>
      <c r="K1711" t="str">
        <f>IF('Reported Performance Table'!E1711="","",IF(J1711="LUNA_CCT",VLOOKUP('Reported Performance Table'!E1711,'Master List'!$B$45:$E$143,4,FALSE),"Reported_BUG"))</f>
        <v/>
      </c>
      <c r="L1711" t="str">
        <f>IF('Reported Performance Table'!E1711="","",IF(AND('Reported Performance Table'!$F1711="Yes",OR('Reported Performance Table'!$E1711='Master List'!$B$45,'Reported Performance Table'!$E1711='Master List'!$B$46,'Reported Performance Table'!$E1711='Master List'!$B$47,'Reported Performance Table'!$E1711='Master List'!$B$49,'Reported Performance Table'!$E1711='Master List'!$B$51,'Reported Performance Table'!$E1711='Master List'!$B$115,'Reported Performance Table'!$E1711='Master List'!$B$118,'Reported Performance Table'!$E1711='Master List'!$B$142)),"LUNA_Dimming","Dimming_Capability_and_Range"))</f>
        <v/>
      </c>
      <c r="M1711" s="100" t="e">
        <f>'Reported Performance Table'!#REF!</f>
        <v>#REF!</v>
      </c>
      <c r="N1711" s="100" t="e">
        <f>'Reported Performance Table'!#REF!</f>
        <v>#REF!</v>
      </c>
      <c r="O1711" s="100" t="e">
        <f>'Reported Performance Table'!#REF!</f>
        <v>#REF!</v>
      </c>
      <c r="P1711" t="str">
        <f t="shared" si="53"/>
        <v>No</v>
      </c>
    </row>
    <row r="1712" spans="1:16" x14ac:dyDescent="0.25">
      <c r="A1712" s="54">
        <v>1719</v>
      </c>
      <c r="B1712" s="55"/>
      <c r="D1712" s="21" t="e">
        <f>VLOOKUP('Reported Performance Table'!D1712,'Master List'!$B$22:$C$41,2,FALSE)</f>
        <v>#N/A</v>
      </c>
      <c r="E1712" t="e">
        <f>VLOOKUP('Reported Performance Table'!E1712,'Master List'!$B$45:$C$143,2,FALSE)</f>
        <v>#N/A</v>
      </c>
      <c r="F1712" t="e">
        <f>VLOOKUP('Reported Performance Table'!D1712,'Master List'!$B$22:$D$42,3,FALSE)</f>
        <v>#N/A</v>
      </c>
      <c r="G1712" s="92" t="e">
        <f>VLOOKUP('Reported Performance Table'!C1712,'Master List'!$B$11:$D$19,3,FALSE)</f>
        <v>#N/A</v>
      </c>
      <c r="H1712" t="e">
        <f t="shared" si="52"/>
        <v>#N/A</v>
      </c>
      <c r="I1712" t="e">
        <f>IF(VLOOKUP('Reported Performance Table'!E1712,'Master List'!$B$45:$D$143,3,FALSE)="","No",VLOOKUP('Reported Performance Table'!E1712,'Master List'!$B$45:$D$143,3,FALSE))</f>
        <v>#N/A</v>
      </c>
      <c r="J1712" s="164" t="str">
        <f>IF('Reported Performance Table'!E1712="","",
  IF('Reported Performance Table'!F1712="Yes",
   IF('Reported Performance Table'!G1712="Premium","Premium_LUNA_CCT","LUNA_CCT"),
   IF('Reported Performance Table'!C1712="Outdoor Luminaires",
    IF(OR('Reported Performance Table'!E1712="Fuel Pump Canopy Luminaires",'Reported Performance Table'!E1712="Sports Lighting"),
     IF('Reported Performance Table'!G1712="Premium","Premium_Sports_and_Fuel_Pump_CCT", "Sports_and_Fuel_Pump_CCT"),
     IF('Reported Performance Table'!G1712="Premium","Premium_Outdoor_CCT","Outdoor_CCT")),
    IF('Reported Performance Table'!G1712="Premium","Premium_CCT","Reported_CCT"))))</f>
        <v/>
      </c>
      <c r="K1712" t="str">
        <f>IF('Reported Performance Table'!E1712="","",IF(J1712="LUNA_CCT",VLOOKUP('Reported Performance Table'!E1712,'Master List'!$B$45:$E$143,4,FALSE),"Reported_BUG"))</f>
        <v/>
      </c>
      <c r="L1712" t="str">
        <f>IF('Reported Performance Table'!E1712="","",IF(AND('Reported Performance Table'!$F1712="Yes",OR('Reported Performance Table'!$E1712='Master List'!$B$45,'Reported Performance Table'!$E1712='Master List'!$B$46,'Reported Performance Table'!$E1712='Master List'!$B$47,'Reported Performance Table'!$E1712='Master List'!$B$49,'Reported Performance Table'!$E1712='Master List'!$B$51,'Reported Performance Table'!$E1712='Master List'!$B$115,'Reported Performance Table'!$E1712='Master List'!$B$118,'Reported Performance Table'!$E1712='Master List'!$B$142)),"LUNA_Dimming","Dimming_Capability_and_Range"))</f>
        <v/>
      </c>
      <c r="M1712" s="100" t="e">
        <f>'Reported Performance Table'!#REF!</f>
        <v>#REF!</v>
      </c>
      <c r="N1712" s="100" t="e">
        <f>'Reported Performance Table'!#REF!</f>
        <v>#REF!</v>
      </c>
      <c r="O1712" s="100" t="e">
        <f>'Reported Performance Table'!#REF!</f>
        <v>#REF!</v>
      </c>
      <c r="P1712" t="str">
        <f t="shared" si="53"/>
        <v>No</v>
      </c>
    </row>
    <row r="1713" spans="1:16" x14ac:dyDescent="0.25">
      <c r="A1713" s="54">
        <v>1720</v>
      </c>
      <c r="B1713" s="55"/>
      <c r="D1713" s="21" t="e">
        <f>VLOOKUP('Reported Performance Table'!D1713,'Master List'!$B$22:$C$41,2,FALSE)</f>
        <v>#N/A</v>
      </c>
      <c r="E1713" t="e">
        <f>VLOOKUP('Reported Performance Table'!E1713,'Master List'!$B$45:$C$143,2,FALSE)</f>
        <v>#N/A</v>
      </c>
      <c r="F1713" t="e">
        <f>VLOOKUP('Reported Performance Table'!D1713,'Master List'!$B$22:$D$42,3,FALSE)</f>
        <v>#N/A</v>
      </c>
      <c r="G1713" s="92" t="e">
        <f>VLOOKUP('Reported Performance Table'!C1713,'Master List'!$B$11:$D$19,3,FALSE)</f>
        <v>#N/A</v>
      </c>
      <c r="H1713" t="e">
        <f t="shared" si="52"/>
        <v>#N/A</v>
      </c>
      <c r="I1713" t="e">
        <f>IF(VLOOKUP('Reported Performance Table'!E1713,'Master List'!$B$45:$D$143,3,FALSE)="","No",VLOOKUP('Reported Performance Table'!E1713,'Master List'!$B$45:$D$143,3,FALSE))</f>
        <v>#N/A</v>
      </c>
      <c r="J1713" s="164" t="str">
        <f>IF('Reported Performance Table'!E1713="","",
  IF('Reported Performance Table'!F1713="Yes",
   IF('Reported Performance Table'!G1713="Premium","Premium_LUNA_CCT","LUNA_CCT"),
   IF('Reported Performance Table'!C1713="Outdoor Luminaires",
    IF(OR('Reported Performance Table'!E1713="Fuel Pump Canopy Luminaires",'Reported Performance Table'!E1713="Sports Lighting"),
     IF('Reported Performance Table'!G1713="Premium","Premium_Sports_and_Fuel_Pump_CCT", "Sports_and_Fuel_Pump_CCT"),
     IF('Reported Performance Table'!G1713="Premium","Premium_Outdoor_CCT","Outdoor_CCT")),
    IF('Reported Performance Table'!G1713="Premium","Premium_CCT","Reported_CCT"))))</f>
        <v/>
      </c>
      <c r="K1713" t="str">
        <f>IF('Reported Performance Table'!E1713="","",IF(J1713="LUNA_CCT",VLOOKUP('Reported Performance Table'!E1713,'Master List'!$B$45:$E$143,4,FALSE),"Reported_BUG"))</f>
        <v/>
      </c>
      <c r="L1713" t="str">
        <f>IF('Reported Performance Table'!E1713="","",IF(AND('Reported Performance Table'!$F1713="Yes",OR('Reported Performance Table'!$E1713='Master List'!$B$45,'Reported Performance Table'!$E1713='Master List'!$B$46,'Reported Performance Table'!$E1713='Master List'!$B$47,'Reported Performance Table'!$E1713='Master List'!$B$49,'Reported Performance Table'!$E1713='Master List'!$B$51,'Reported Performance Table'!$E1713='Master List'!$B$115,'Reported Performance Table'!$E1713='Master List'!$B$118,'Reported Performance Table'!$E1713='Master List'!$B$142)),"LUNA_Dimming","Dimming_Capability_and_Range"))</f>
        <v/>
      </c>
      <c r="M1713" s="100" t="e">
        <f>'Reported Performance Table'!#REF!</f>
        <v>#REF!</v>
      </c>
      <c r="N1713" s="100" t="e">
        <f>'Reported Performance Table'!#REF!</f>
        <v>#REF!</v>
      </c>
      <c r="O1713" s="100" t="e">
        <f>'Reported Performance Table'!#REF!</f>
        <v>#REF!</v>
      </c>
      <c r="P1713" t="str">
        <f t="shared" si="53"/>
        <v>No</v>
      </c>
    </row>
    <row r="1714" spans="1:16" x14ac:dyDescent="0.25">
      <c r="A1714" s="54">
        <v>1721</v>
      </c>
      <c r="B1714" s="55"/>
      <c r="D1714" s="21" t="e">
        <f>VLOOKUP('Reported Performance Table'!D1714,'Master List'!$B$22:$C$41,2,FALSE)</f>
        <v>#N/A</v>
      </c>
      <c r="E1714" t="e">
        <f>VLOOKUP('Reported Performance Table'!E1714,'Master List'!$B$45:$C$143,2,FALSE)</f>
        <v>#N/A</v>
      </c>
      <c r="F1714" t="e">
        <f>VLOOKUP('Reported Performance Table'!D1714,'Master List'!$B$22:$D$42,3,FALSE)</f>
        <v>#N/A</v>
      </c>
      <c r="G1714" s="92" t="e">
        <f>VLOOKUP('Reported Performance Table'!C1714,'Master List'!$B$11:$D$19,3,FALSE)</f>
        <v>#N/A</v>
      </c>
      <c r="H1714" t="e">
        <f t="shared" si="52"/>
        <v>#N/A</v>
      </c>
      <c r="I1714" t="e">
        <f>IF(VLOOKUP('Reported Performance Table'!E1714,'Master List'!$B$45:$D$143,3,FALSE)="","No",VLOOKUP('Reported Performance Table'!E1714,'Master List'!$B$45:$D$143,3,FALSE))</f>
        <v>#N/A</v>
      </c>
      <c r="J1714" s="164" t="str">
        <f>IF('Reported Performance Table'!E1714="","",
  IF('Reported Performance Table'!F1714="Yes",
   IF('Reported Performance Table'!G1714="Premium","Premium_LUNA_CCT","LUNA_CCT"),
   IF('Reported Performance Table'!C1714="Outdoor Luminaires",
    IF(OR('Reported Performance Table'!E1714="Fuel Pump Canopy Luminaires",'Reported Performance Table'!E1714="Sports Lighting"),
     IF('Reported Performance Table'!G1714="Premium","Premium_Sports_and_Fuel_Pump_CCT", "Sports_and_Fuel_Pump_CCT"),
     IF('Reported Performance Table'!G1714="Premium","Premium_Outdoor_CCT","Outdoor_CCT")),
    IF('Reported Performance Table'!G1714="Premium","Premium_CCT","Reported_CCT"))))</f>
        <v/>
      </c>
      <c r="K1714" t="str">
        <f>IF('Reported Performance Table'!E1714="","",IF(J1714="LUNA_CCT",VLOOKUP('Reported Performance Table'!E1714,'Master List'!$B$45:$E$143,4,FALSE),"Reported_BUG"))</f>
        <v/>
      </c>
      <c r="L1714" t="str">
        <f>IF('Reported Performance Table'!E1714="","",IF(AND('Reported Performance Table'!$F1714="Yes",OR('Reported Performance Table'!$E1714='Master List'!$B$45,'Reported Performance Table'!$E1714='Master List'!$B$46,'Reported Performance Table'!$E1714='Master List'!$B$47,'Reported Performance Table'!$E1714='Master List'!$B$49,'Reported Performance Table'!$E1714='Master List'!$B$51,'Reported Performance Table'!$E1714='Master List'!$B$115,'Reported Performance Table'!$E1714='Master List'!$B$118,'Reported Performance Table'!$E1714='Master List'!$B$142)),"LUNA_Dimming","Dimming_Capability_and_Range"))</f>
        <v/>
      </c>
      <c r="M1714" s="100" t="e">
        <f>'Reported Performance Table'!#REF!</f>
        <v>#REF!</v>
      </c>
      <c r="N1714" s="100" t="e">
        <f>'Reported Performance Table'!#REF!</f>
        <v>#REF!</v>
      </c>
      <c r="O1714" s="100" t="e">
        <f>'Reported Performance Table'!#REF!</f>
        <v>#REF!</v>
      </c>
      <c r="P1714" t="str">
        <f t="shared" si="53"/>
        <v>No</v>
      </c>
    </row>
    <row r="1715" spans="1:16" x14ac:dyDescent="0.25">
      <c r="A1715" s="54">
        <v>1722</v>
      </c>
      <c r="B1715" s="55"/>
      <c r="D1715" s="21" t="e">
        <f>VLOOKUP('Reported Performance Table'!D1715,'Master List'!$B$22:$C$41,2,FALSE)</f>
        <v>#N/A</v>
      </c>
      <c r="E1715" t="e">
        <f>VLOOKUP('Reported Performance Table'!E1715,'Master List'!$B$45:$C$143,2,FALSE)</f>
        <v>#N/A</v>
      </c>
      <c r="F1715" t="e">
        <f>VLOOKUP('Reported Performance Table'!D1715,'Master List'!$B$22:$D$42,3,FALSE)</f>
        <v>#N/A</v>
      </c>
      <c r="G1715" s="92" t="e">
        <f>VLOOKUP('Reported Performance Table'!C1715,'Master List'!$B$11:$D$19,3,FALSE)</f>
        <v>#N/A</v>
      </c>
      <c r="H1715" t="e">
        <f t="shared" si="52"/>
        <v>#N/A</v>
      </c>
      <c r="I1715" t="e">
        <f>IF(VLOOKUP('Reported Performance Table'!E1715,'Master List'!$B$45:$D$143,3,FALSE)="","No",VLOOKUP('Reported Performance Table'!E1715,'Master List'!$B$45:$D$143,3,FALSE))</f>
        <v>#N/A</v>
      </c>
      <c r="J1715" s="164" t="str">
        <f>IF('Reported Performance Table'!E1715="","",
  IF('Reported Performance Table'!F1715="Yes",
   IF('Reported Performance Table'!G1715="Premium","Premium_LUNA_CCT","LUNA_CCT"),
   IF('Reported Performance Table'!C1715="Outdoor Luminaires",
    IF(OR('Reported Performance Table'!E1715="Fuel Pump Canopy Luminaires",'Reported Performance Table'!E1715="Sports Lighting"),
     IF('Reported Performance Table'!G1715="Premium","Premium_Sports_and_Fuel_Pump_CCT", "Sports_and_Fuel_Pump_CCT"),
     IF('Reported Performance Table'!G1715="Premium","Premium_Outdoor_CCT","Outdoor_CCT")),
    IF('Reported Performance Table'!G1715="Premium","Premium_CCT","Reported_CCT"))))</f>
        <v/>
      </c>
      <c r="K1715" t="str">
        <f>IF('Reported Performance Table'!E1715="","",IF(J1715="LUNA_CCT",VLOOKUP('Reported Performance Table'!E1715,'Master List'!$B$45:$E$143,4,FALSE),"Reported_BUG"))</f>
        <v/>
      </c>
      <c r="L1715" t="str">
        <f>IF('Reported Performance Table'!E1715="","",IF(AND('Reported Performance Table'!$F1715="Yes",OR('Reported Performance Table'!$E1715='Master List'!$B$45,'Reported Performance Table'!$E1715='Master List'!$B$46,'Reported Performance Table'!$E1715='Master List'!$B$47,'Reported Performance Table'!$E1715='Master List'!$B$49,'Reported Performance Table'!$E1715='Master List'!$B$51,'Reported Performance Table'!$E1715='Master List'!$B$115,'Reported Performance Table'!$E1715='Master List'!$B$118,'Reported Performance Table'!$E1715='Master List'!$B$142)),"LUNA_Dimming","Dimming_Capability_and_Range"))</f>
        <v/>
      </c>
      <c r="M1715" s="100" t="e">
        <f>'Reported Performance Table'!#REF!</f>
        <v>#REF!</v>
      </c>
      <c r="N1715" s="100" t="e">
        <f>'Reported Performance Table'!#REF!</f>
        <v>#REF!</v>
      </c>
      <c r="O1715" s="100" t="e">
        <f>'Reported Performance Table'!#REF!</f>
        <v>#REF!</v>
      </c>
      <c r="P1715" t="str">
        <f t="shared" si="53"/>
        <v>No</v>
      </c>
    </row>
    <row r="1716" spans="1:16" x14ac:dyDescent="0.25">
      <c r="A1716" s="54">
        <v>1723</v>
      </c>
      <c r="B1716" s="55"/>
      <c r="D1716" s="21" t="e">
        <f>VLOOKUP('Reported Performance Table'!D1716,'Master List'!$B$22:$C$41,2,FALSE)</f>
        <v>#N/A</v>
      </c>
      <c r="E1716" t="e">
        <f>VLOOKUP('Reported Performance Table'!E1716,'Master List'!$B$45:$C$143,2,FALSE)</f>
        <v>#N/A</v>
      </c>
      <c r="F1716" t="e">
        <f>VLOOKUP('Reported Performance Table'!D1716,'Master List'!$B$22:$D$42,3,FALSE)</f>
        <v>#N/A</v>
      </c>
      <c r="G1716" s="92" t="e">
        <f>VLOOKUP('Reported Performance Table'!C1716,'Master List'!$B$11:$D$19,3,FALSE)</f>
        <v>#N/A</v>
      </c>
      <c r="H1716" t="e">
        <f t="shared" si="52"/>
        <v>#N/A</v>
      </c>
      <c r="I1716" t="e">
        <f>IF(VLOOKUP('Reported Performance Table'!E1716,'Master List'!$B$45:$D$143,3,FALSE)="","No",VLOOKUP('Reported Performance Table'!E1716,'Master List'!$B$45:$D$143,3,FALSE))</f>
        <v>#N/A</v>
      </c>
      <c r="J1716" s="164" t="str">
        <f>IF('Reported Performance Table'!E1716="","",
  IF('Reported Performance Table'!F1716="Yes",
   IF('Reported Performance Table'!G1716="Premium","Premium_LUNA_CCT","LUNA_CCT"),
   IF('Reported Performance Table'!C1716="Outdoor Luminaires",
    IF(OR('Reported Performance Table'!E1716="Fuel Pump Canopy Luminaires",'Reported Performance Table'!E1716="Sports Lighting"),
     IF('Reported Performance Table'!G1716="Premium","Premium_Sports_and_Fuel_Pump_CCT", "Sports_and_Fuel_Pump_CCT"),
     IF('Reported Performance Table'!G1716="Premium","Premium_Outdoor_CCT","Outdoor_CCT")),
    IF('Reported Performance Table'!G1716="Premium","Premium_CCT","Reported_CCT"))))</f>
        <v/>
      </c>
      <c r="K1716" t="str">
        <f>IF('Reported Performance Table'!E1716="","",IF(J1716="LUNA_CCT",VLOOKUP('Reported Performance Table'!E1716,'Master List'!$B$45:$E$143,4,FALSE),"Reported_BUG"))</f>
        <v/>
      </c>
      <c r="L1716" t="str">
        <f>IF('Reported Performance Table'!E1716="","",IF(AND('Reported Performance Table'!$F1716="Yes",OR('Reported Performance Table'!$E1716='Master List'!$B$45,'Reported Performance Table'!$E1716='Master List'!$B$46,'Reported Performance Table'!$E1716='Master List'!$B$47,'Reported Performance Table'!$E1716='Master List'!$B$49,'Reported Performance Table'!$E1716='Master List'!$B$51,'Reported Performance Table'!$E1716='Master List'!$B$115,'Reported Performance Table'!$E1716='Master List'!$B$118,'Reported Performance Table'!$E1716='Master List'!$B$142)),"LUNA_Dimming","Dimming_Capability_and_Range"))</f>
        <v/>
      </c>
      <c r="M1716" s="100" t="e">
        <f>'Reported Performance Table'!#REF!</f>
        <v>#REF!</v>
      </c>
      <c r="N1716" s="100" t="e">
        <f>'Reported Performance Table'!#REF!</f>
        <v>#REF!</v>
      </c>
      <c r="O1716" s="100" t="e">
        <f>'Reported Performance Table'!#REF!</f>
        <v>#REF!</v>
      </c>
      <c r="P1716" t="str">
        <f t="shared" si="53"/>
        <v>No</v>
      </c>
    </row>
    <row r="1717" spans="1:16" x14ac:dyDescent="0.25">
      <c r="A1717" s="54">
        <v>1724</v>
      </c>
      <c r="B1717" s="55"/>
      <c r="D1717" s="21" t="e">
        <f>VLOOKUP('Reported Performance Table'!D1717,'Master List'!$B$22:$C$41,2,FALSE)</f>
        <v>#N/A</v>
      </c>
      <c r="E1717" t="e">
        <f>VLOOKUP('Reported Performance Table'!E1717,'Master List'!$B$45:$C$143,2,FALSE)</f>
        <v>#N/A</v>
      </c>
      <c r="F1717" t="e">
        <f>VLOOKUP('Reported Performance Table'!D1717,'Master List'!$B$22:$D$42,3,FALSE)</f>
        <v>#N/A</v>
      </c>
      <c r="G1717" s="92" t="e">
        <f>VLOOKUP('Reported Performance Table'!C1717,'Master List'!$B$11:$D$19,3,FALSE)</f>
        <v>#N/A</v>
      </c>
      <c r="H1717" t="e">
        <f t="shared" si="52"/>
        <v>#N/A</v>
      </c>
      <c r="I1717" t="e">
        <f>IF(VLOOKUP('Reported Performance Table'!E1717,'Master List'!$B$45:$D$143,3,FALSE)="","No",VLOOKUP('Reported Performance Table'!E1717,'Master List'!$B$45:$D$143,3,FALSE))</f>
        <v>#N/A</v>
      </c>
      <c r="J1717" s="164" t="str">
        <f>IF('Reported Performance Table'!E1717="","",
  IF('Reported Performance Table'!F1717="Yes",
   IF('Reported Performance Table'!G1717="Premium","Premium_LUNA_CCT","LUNA_CCT"),
   IF('Reported Performance Table'!C1717="Outdoor Luminaires",
    IF(OR('Reported Performance Table'!E1717="Fuel Pump Canopy Luminaires",'Reported Performance Table'!E1717="Sports Lighting"),
     IF('Reported Performance Table'!G1717="Premium","Premium_Sports_and_Fuel_Pump_CCT", "Sports_and_Fuel_Pump_CCT"),
     IF('Reported Performance Table'!G1717="Premium","Premium_Outdoor_CCT","Outdoor_CCT")),
    IF('Reported Performance Table'!G1717="Premium","Premium_CCT","Reported_CCT"))))</f>
        <v/>
      </c>
      <c r="K1717" t="str">
        <f>IF('Reported Performance Table'!E1717="","",IF(J1717="LUNA_CCT",VLOOKUP('Reported Performance Table'!E1717,'Master List'!$B$45:$E$143,4,FALSE),"Reported_BUG"))</f>
        <v/>
      </c>
      <c r="L1717" t="str">
        <f>IF('Reported Performance Table'!E1717="","",IF(AND('Reported Performance Table'!$F1717="Yes",OR('Reported Performance Table'!$E1717='Master List'!$B$45,'Reported Performance Table'!$E1717='Master List'!$B$46,'Reported Performance Table'!$E1717='Master List'!$B$47,'Reported Performance Table'!$E1717='Master List'!$B$49,'Reported Performance Table'!$E1717='Master List'!$B$51,'Reported Performance Table'!$E1717='Master List'!$B$115,'Reported Performance Table'!$E1717='Master List'!$B$118,'Reported Performance Table'!$E1717='Master List'!$B$142)),"LUNA_Dimming","Dimming_Capability_and_Range"))</f>
        <v/>
      </c>
      <c r="M1717" s="100" t="e">
        <f>'Reported Performance Table'!#REF!</f>
        <v>#REF!</v>
      </c>
      <c r="N1717" s="100" t="e">
        <f>'Reported Performance Table'!#REF!</f>
        <v>#REF!</v>
      </c>
      <c r="O1717" s="100" t="e">
        <f>'Reported Performance Table'!#REF!</f>
        <v>#REF!</v>
      </c>
      <c r="P1717" t="str">
        <f t="shared" si="53"/>
        <v>No</v>
      </c>
    </row>
    <row r="1718" spans="1:16" x14ac:dyDescent="0.25">
      <c r="A1718" s="54">
        <v>1725</v>
      </c>
      <c r="B1718" s="55"/>
      <c r="D1718" s="21" t="e">
        <f>VLOOKUP('Reported Performance Table'!D1718,'Master List'!$B$22:$C$41,2,FALSE)</f>
        <v>#N/A</v>
      </c>
      <c r="E1718" t="e">
        <f>VLOOKUP('Reported Performance Table'!E1718,'Master List'!$B$45:$C$143,2,FALSE)</f>
        <v>#N/A</v>
      </c>
      <c r="F1718" t="e">
        <f>VLOOKUP('Reported Performance Table'!D1718,'Master List'!$B$22:$D$42,3,FALSE)</f>
        <v>#N/A</v>
      </c>
      <c r="G1718" s="92" t="e">
        <f>VLOOKUP('Reported Performance Table'!C1718,'Master List'!$B$11:$D$19,3,FALSE)</f>
        <v>#N/A</v>
      </c>
      <c r="H1718" t="e">
        <f t="shared" si="52"/>
        <v>#N/A</v>
      </c>
      <c r="I1718" t="e">
        <f>IF(VLOOKUP('Reported Performance Table'!E1718,'Master List'!$B$45:$D$143,3,FALSE)="","No",VLOOKUP('Reported Performance Table'!E1718,'Master List'!$B$45:$D$143,3,FALSE))</f>
        <v>#N/A</v>
      </c>
      <c r="J1718" s="164" t="str">
        <f>IF('Reported Performance Table'!E1718="","",
  IF('Reported Performance Table'!F1718="Yes",
   IF('Reported Performance Table'!G1718="Premium","Premium_LUNA_CCT","LUNA_CCT"),
   IF('Reported Performance Table'!C1718="Outdoor Luminaires",
    IF(OR('Reported Performance Table'!E1718="Fuel Pump Canopy Luminaires",'Reported Performance Table'!E1718="Sports Lighting"),
     IF('Reported Performance Table'!G1718="Premium","Premium_Sports_and_Fuel_Pump_CCT", "Sports_and_Fuel_Pump_CCT"),
     IF('Reported Performance Table'!G1718="Premium","Premium_Outdoor_CCT","Outdoor_CCT")),
    IF('Reported Performance Table'!G1718="Premium","Premium_CCT","Reported_CCT"))))</f>
        <v/>
      </c>
      <c r="K1718" t="str">
        <f>IF('Reported Performance Table'!E1718="","",IF(J1718="LUNA_CCT",VLOOKUP('Reported Performance Table'!E1718,'Master List'!$B$45:$E$143,4,FALSE),"Reported_BUG"))</f>
        <v/>
      </c>
      <c r="L1718" t="str">
        <f>IF('Reported Performance Table'!E1718="","",IF(AND('Reported Performance Table'!$F1718="Yes",OR('Reported Performance Table'!$E1718='Master List'!$B$45,'Reported Performance Table'!$E1718='Master List'!$B$46,'Reported Performance Table'!$E1718='Master List'!$B$47,'Reported Performance Table'!$E1718='Master List'!$B$49,'Reported Performance Table'!$E1718='Master List'!$B$51,'Reported Performance Table'!$E1718='Master List'!$B$115,'Reported Performance Table'!$E1718='Master List'!$B$118,'Reported Performance Table'!$E1718='Master List'!$B$142)),"LUNA_Dimming","Dimming_Capability_and_Range"))</f>
        <v/>
      </c>
      <c r="M1718" s="100" t="e">
        <f>'Reported Performance Table'!#REF!</f>
        <v>#REF!</v>
      </c>
      <c r="N1718" s="100" t="e">
        <f>'Reported Performance Table'!#REF!</f>
        <v>#REF!</v>
      </c>
      <c r="O1718" s="100" t="e">
        <f>'Reported Performance Table'!#REF!</f>
        <v>#REF!</v>
      </c>
      <c r="P1718" t="str">
        <f t="shared" si="53"/>
        <v>No</v>
      </c>
    </row>
    <row r="1719" spans="1:16" x14ac:dyDescent="0.25">
      <c r="A1719" s="54">
        <v>1726</v>
      </c>
      <c r="B1719" s="55"/>
      <c r="D1719" s="21" t="e">
        <f>VLOOKUP('Reported Performance Table'!D1719,'Master List'!$B$22:$C$41,2,FALSE)</f>
        <v>#N/A</v>
      </c>
      <c r="E1719" t="e">
        <f>VLOOKUP('Reported Performance Table'!E1719,'Master List'!$B$45:$C$143,2,FALSE)</f>
        <v>#N/A</v>
      </c>
      <c r="F1719" t="e">
        <f>VLOOKUP('Reported Performance Table'!D1719,'Master List'!$B$22:$D$42,3,FALSE)</f>
        <v>#N/A</v>
      </c>
      <c r="G1719" s="92" t="e">
        <f>VLOOKUP('Reported Performance Table'!C1719,'Master List'!$B$11:$D$19,3,FALSE)</f>
        <v>#N/A</v>
      </c>
      <c r="H1719" t="e">
        <f t="shared" si="52"/>
        <v>#N/A</v>
      </c>
      <c r="I1719" t="e">
        <f>IF(VLOOKUP('Reported Performance Table'!E1719,'Master List'!$B$45:$D$143,3,FALSE)="","No",VLOOKUP('Reported Performance Table'!E1719,'Master List'!$B$45:$D$143,3,FALSE))</f>
        <v>#N/A</v>
      </c>
      <c r="J1719" s="164" t="str">
        <f>IF('Reported Performance Table'!E1719="","",
  IF('Reported Performance Table'!F1719="Yes",
   IF('Reported Performance Table'!G1719="Premium","Premium_LUNA_CCT","LUNA_CCT"),
   IF('Reported Performance Table'!C1719="Outdoor Luminaires",
    IF(OR('Reported Performance Table'!E1719="Fuel Pump Canopy Luminaires",'Reported Performance Table'!E1719="Sports Lighting"),
     IF('Reported Performance Table'!G1719="Premium","Premium_Sports_and_Fuel_Pump_CCT", "Sports_and_Fuel_Pump_CCT"),
     IF('Reported Performance Table'!G1719="Premium","Premium_Outdoor_CCT","Outdoor_CCT")),
    IF('Reported Performance Table'!G1719="Premium","Premium_CCT","Reported_CCT"))))</f>
        <v/>
      </c>
      <c r="K1719" t="str">
        <f>IF('Reported Performance Table'!E1719="","",IF(J1719="LUNA_CCT",VLOOKUP('Reported Performance Table'!E1719,'Master List'!$B$45:$E$143,4,FALSE),"Reported_BUG"))</f>
        <v/>
      </c>
      <c r="L1719" t="str">
        <f>IF('Reported Performance Table'!E1719="","",IF(AND('Reported Performance Table'!$F1719="Yes",OR('Reported Performance Table'!$E1719='Master List'!$B$45,'Reported Performance Table'!$E1719='Master List'!$B$46,'Reported Performance Table'!$E1719='Master List'!$B$47,'Reported Performance Table'!$E1719='Master List'!$B$49,'Reported Performance Table'!$E1719='Master List'!$B$51,'Reported Performance Table'!$E1719='Master List'!$B$115,'Reported Performance Table'!$E1719='Master List'!$B$118,'Reported Performance Table'!$E1719='Master List'!$B$142)),"LUNA_Dimming","Dimming_Capability_and_Range"))</f>
        <v/>
      </c>
      <c r="M1719" s="100" t="e">
        <f>'Reported Performance Table'!#REF!</f>
        <v>#REF!</v>
      </c>
      <c r="N1719" s="100" t="e">
        <f>'Reported Performance Table'!#REF!</f>
        <v>#REF!</v>
      </c>
      <c r="O1719" s="100" t="e">
        <f>'Reported Performance Table'!#REF!</f>
        <v>#REF!</v>
      </c>
      <c r="P1719" t="str">
        <f t="shared" si="53"/>
        <v>No</v>
      </c>
    </row>
    <row r="1720" spans="1:16" x14ac:dyDescent="0.25">
      <c r="A1720" s="54">
        <v>1727</v>
      </c>
      <c r="B1720" s="55"/>
      <c r="D1720" s="21" t="e">
        <f>VLOOKUP('Reported Performance Table'!D1720,'Master List'!$B$22:$C$41,2,FALSE)</f>
        <v>#N/A</v>
      </c>
      <c r="E1720" t="e">
        <f>VLOOKUP('Reported Performance Table'!E1720,'Master List'!$B$45:$C$143,2,FALSE)</f>
        <v>#N/A</v>
      </c>
      <c r="F1720" t="e">
        <f>VLOOKUP('Reported Performance Table'!D1720,'Master List'!$B$22:$D$42,3,FALSE)</f>
        <v>#N/A</v>
      </c>
      <c r="G1720" s="92" t="e">
        <f>VLOOKUP('Reported Performance Table'!C1720,'Master List'!$B$11:$D$19,3,FALSE)</f>
        <v>#N/A</v>
      </c>
      <c r="H1720" t="e">
        <f t="shared" si="52"/>
        <v>#N/A</v>
      </c>
      <c r="I1720" t="e">
        <f>IF(VLOOKUP('Reported Performance Table'!E1720,'Master List'!$B$45:$D$143,3,FALSE)="","No",VLOOKUP('Reported Performance Table'!E1720,'Master List'!$B$45:$D$143,3,FALSE))</f>
        <v>#N/A</v>
      </c>
      <c r="J1720" s="164" t="str">
        <f>IF('Reported Performance Table'!E1720="","",
  IF('Reported Performance Table'!F1720="Yes",
   IF('Reported Performance Table'!G1720="Premium","Premium_LUNA_CCT","LUNA_CCT"),
   IF('Reported Performance Table'!C1720="Outdoor Luminaires",
    IF(OR('Reported Performance Table'!E1720="Fuel Pump Canopy Luminaires",'Reported Performance Table'!E1720="Sports Lighting"),
     IF('Reported Performance Table'!G1720="Premium","Premium_Sports_and_Fuel_Pump_CCT", "Sports_and_Fuel_Pump_CCT"),
     IF('Reported Performance Table'!G1720="Premium","Premium_Outdoor_CCT","Outdoor_CCT")),
    IF('Reported Performance Table'!G1720="Premium","Premium_CCT","Reported_CCT"))))</f>
        <v/>
      </c>
      <c r="K1720" t="str">
        <f>IF('Reported Performance Table'!E1720="","",IF(J1720="LUNA_CCT",VLOOKUP('Reported Performance Table'!E1720,'Master List'!$B$45:$E$143,4,FALSE),"Reported_BUG"))</f>
        <v/>
      </c>
      <c r="L1720" t="str">
        <f>IF('Reported Performance Table'!E1720="","",IF(AND('Reported Performance Table'!$F1720="Yes",OR('Reported Performance Table'!$E1720='Master List'!$B$45,'Reported Performance Table'!$E1720='Master List'!$B$46,'Reported Performance Table'!$E1720='Master List'!$B$47,'Reported Performance Table'!$E1720='Master List'!$B$49,'Reported Performance Table'!$E1720='Master List'!$B$51,'Reported Performance Table'!$E1720='Master List'!$B$115,'Reported Performance Table'!$E1720='Master List'!$B$118,'Reported Performance Table'!$E1720='Master List'!$B$142)),"LUNA_Dimming","Dimming_Capability_and_Range"))</f>
        <v/>
      </c>
      <c r="M1720" s="100" t="e">
        <f>'Reported Performance Table'!#REF!</f>
        <v>#REF!</v>
      </c>
      <c r="N1720" s="100" t="e">
        <f>'Reported Performance Table'!#REF!</f>
        <v>#REF!</v>
      </c>
      <c r="O1720" s="100" t="e">
        <f>'Reported Performance Table'!#REF!</f>
        <v>#REF!</v>
      </c>
      <c r="P1720" t="str">
        <f t="shared" si="53"/>
        <v>No</v>
      </c>
    </row>
    <row r="1721" spans="1:16" x14ac:dyDescent="0.25">
      <c r="A1721" s="54">
        <v>1728</v>
      </c>
      <c r="B1721" s="55"/>
      <c r="D1721" s="21" t="e">
        <f>VLOOKUP('Reported Performance Table'!D1721,'Master List'!$B$22:$C$41,2,FALSE)</f>
        <v>#N/A</v>
      </c>
      <c r="E1721" t="e">
        <f>VLOOKUP('Reported Performance Table'!E1721,'Master List'!$B$45:$C$143,2,FALSE)</f>
        <v>#N/A</v>
      </c>
      <c r="F1721" t="e">
        <f>VLOOKUP('Reported Performance Table'!D1721,'Master List'!$B$22:$D$42,3,FALSE)</f>
        <v>#N/A</v>
      </c>
      <c r="G1721" s="92" t="e">
        <f>VLOOKUP('Reported Performance Table'!C1721,'Master List'!$B$11:$D$19,3,FALSE)</f>
        <v>#N/A</v>
      </c>
      <c r="H1721" t="e">
        <f t="shared" si="52"/>
        <v>#N/A</v>
      </c>
      <c r="I1721" t="e">
        <f>IF(VLOOKUP('Reported Performance Table'!E1721,'Master List'!$B$45:$D$143,3,FALSE)="","No",VLOOKUP('Reported Performance Table'!E1721,'Master List'!$B$45:$D$143,3,FALSE))</f>
        <v>#N/A</v>
      </c>
      <c r="J1721" s="164" t="str">
        <f>IF('Reported Performance Table'!E1721="","",
  IF('Reported Performance Table'!F1721="Yes",
   IF('Reported Performance Table'!G1721="Premium","Premium_LUNA_CCT","LUNA_CCT"),
   IF('Reported Performance Table'!C1721="Outdoor Luminaires",
    IF(OR('Reported Performance Table'!E1721="Fuel Pump Canopy Luminaires",'Reported Performance Table'!E1721="Sports Lighting"),
     IF('Reported Performance Table'!G1721="Premium","Premium_Sports_and_Fuel_Pump_CCT", "Sports_and_Fuel_Pump_CCT"),
     IF('Reported Performance Table'!G1721="Premium","Premium_Outdoor_CCT","Outdoor_CCT")),
    IF('Reported Performance Table'!G1721="Premium","Premium_CCT","Reported_CCT"))))</f>
        <v/>
      </c>
      <c r="K1721" t="str">
        <f>IF('Reported Performance Table'!E1721="","",IF(J1721="LUNA_CCT",VLOOKUP('Reported Performance Table'!E1721,'Master List'!$B$45:$E$143,4,FALSE),"Reported_BUG"))</f>
        <v/>
      </c>
      <c r="L1721" t="str">
        <f>IF('Reported Performance Table'!E1721="","",IF(AND('Reported Performance Table'!$F1721="Yes",OR('Reported Performance Table'!$E1721='Master List'!$B$45,'Reported Performance Table'!$E1721='Master List'!$B$46,'Reported Performance Table'!$E1721='Master List'!$B$47,'Reported Performance Table'!$E1721='Master List'!$B$49,'Reported Performance Table'!$E1721='Master List'!$B$51,'Reported Performance Table'!$E1721='Master List'!$B$115,'Reported Performance Table'!$E1721='Master List'!$B$118,'Reported Performance Table'!$E1721='Master List'!$B$142)),"LUNA_Dimming","Dimming_Capability_and_Range"))</f>
        <v/>
      </c>
      <c r="M1721" s="100" t="e">
        <f>'Reported Performance Table'!#REF!</f>
        <v>#REF!</v>
      </c>
      <c r="N1721" s="100" t="e">
        <f>'Reported Performance Table'!#REF!</f>
        <v>#REF!</v>
      </c>
      <c r="O1721" s="100" t="e">
        <f>'Reported Performance Table'!#REF!</f>
        <v>#REF!</v>
      </c>
      <c r="P1721" t="str">
        <f t="shared" si="53"/>
        <v>No</v>
      </c>
    </row>
    <row r="1722" spans="1:16" x14ac:dyDescent="0.25">
      <c r="A1722" s="54">
        <v>1729</v>
      </c>
      <c r="B1722" s="55"/>
      <c r="D1722" s="21" t="e">
        <f>VLOOKUP('Reported Performance Table'!D1722,'Master List'!$B$22:$C$41,2,FALSE)</f>
        <v>#N/A</v>
      </c>
      <c r="E1722" t="e">
        <f>VLOOKUP('Reported Performance Table'!E1722,'Master List'!$B$45:$C$143,2,FALSE)</f>
        <v>#N/A</v>
      </c>
      <c r="F1722" t="e">
        <f>VLOOKUP('Reported Performance Table'!D1722,'Master List'!$B$22:$D$42,3,FALSE)</f>
        <v>#N/A</v>
      </c>
      <c r="G1722" s="92" t="e">
        <f>VLOOKUP('Reported Performance Table'!C1722,'Master List'!$B$11:$D$19,3,FALSE)</f>
        <v>#N/A</v>
      </c>
      <c r="H1722" t="e">
        <f t="shared" si="52"/>
        <v>#N/A</v>
      </c>
      <c r="I1722" t="e">
        <f>IF(VLOOKUP('Reported Performance Table'!E1722,'Master List'!$B$45:$D$143,3,FALSE)="","No",VLOOKUP('Reported Performance Table'!E1722,'Master List'!$B$45:$D$143,3,FALSE))</f>
        <v>#N/A</v>
      </c>
      <c r="J1722" s="164" t="str">
        <f>IF('Reported Performance Table'!E1722="","",
  IF('Reported Performance Table'!F1722="Yes",
   IF('Reported Performance Table'!G1722="Premium","Premium_LUNA_CCT","LUNA_CCT"),
   IF('Reported Performance Table'!C1722="Outdoor Luminaires",
    IF(OR('Reported Performance Table'!E1722="Fuel Pump Canopy Luminaires",'Reported Performance Table'!E1722="Sports Lighting"),
     IF('Reported Performance Table'!G1722="Premium","Premium_Sports_and_Fuel_Pump_CCT", "Sports_and_Fuel_Pump_CCT"),
     IF('Reported Performance Table'!G1722="Premium","Premium_Outdoor_CCT","Outdoor_CCT")),
    IF('Reported Performance Table'!G1722="Premium","Premium_CCT","Reported_CCT"))))</f>
        <v/>
      </c>
      <c r="K1722" t="str">
        <f>IF('Reported Performance Table'!E1722="","",IF(J1722="LUNA_CCT",VLOOKUP('Reported Performance Table'!E1722,'Master List'!$B$45:$E$143,4,FALSE),"Reported_BUG"))</f>
        <v/>
      </c>
      <c r="L1722" t="str">
        <f>IF('Reported Performance Table'!E1722="","",IF(AND('Reported Performance Table'!$F1722="Yes",OR('Reported Performance Table'!$E1722='Master List'!$B$45,'Reported Performance Table'!$E1722='Master List'!$B$46,'Reported Performance Table'!$E1722='Master List'!$B$47,'Reported Performance Table'!$E1722='Master List'!$B$49,'Reported Performance Table'!$E1722='Master List'!$B$51,'Reported Performance Table'!$E1722='Master List'!$B$115,'Reported Performance Table'!$E1722='Master List'!$B$118,'Reported Performance Table'!$E1722='Master List'!$B$142)),"LUNA_Dimming","Dimming_Capability_and_Range"))</f>
        <v/>
      </c>
      <c r="M1722" s="100" t="e">
        <f>'Reported Performance Table'!#REF!</f>
        <v>#REF!</v>
      </c>
      <c r="N1722" s="100" t="e">
        <f>'Reported Performance Table'!#REF!</f>
        <v>#REF!</v>
      </c>
      <c r="O1722" s="100" t="e">
        <f>'Reported Performance Table'!#REF!</f>
        <v>#REF!</v>
      </c>
      <c r="P1722" t="str">
        <f t="shared" si="53"/>
        <v>No</v>
      </c>
    </row>
    <row r="1723" spans="1:16" x14ac:dyDescent="0.25">
      <c r="A1723" s="54">
        <v>1730</v>
      </c>
      <c r="B1723" s="55"/>
      <c r="D1723" s="21" t="e">
        <f>VLOOKUP('Reported Performance Table'!D1723,'Master List'!$B$22:$C$41,2,FALSE)</f>
        <v>#N/A</v>
      </c>
      <c r="E1723" t="e">
        <f>VLOOKUP('Reported Performance Table'!E1723,'Master List'!$B$45:$C$143,2,FALSE)</f>
        <v>#N/A</v>
      </c>
      <c r="F1723" t="e">
        <f>VLOOKUP('Reported Performance Table'!D1723,'Master List'!$B$22:$D$42,3,FALSE)</f>
        <v>#N/A</v>
      </c>
      <c r="G1723" s="92" t="e">
        <f>VLOOKUP('Reported Performance Table'!C1723,'Master List'!$B$11:$D$19,3,FALSE)</f>
        <v>#N/A</v>
      </c>
      <c r="H1723" t="e">
        <f t="shared" si="52"/>
        <v>#N/A</v>
      </c>
      <c r="I1723" t="e">
        <f>IF(VLOOKUP('Reported Performance Table'!E1723,'Master List'!$B$45:$D$143,3,FALSE)="","No",VLOOKUP('Reported Performance Table'!E1723,'Master List'!$B$45:$D$143,3,FALSE))</f>
        <v>#N/A</v>
      </c>
      <c r="J1723" s="164" t="str">
        <f>IF('Reported Performance Table'!E1723="","",
  IF('Reported Performance Table'!F1723="Yes",
   IF('Reported Performance Table'!G1723="Premium","Premium_LUNA_CCT","LUNA_CCT"),
   IF('Reported Performance Table'!C1723="Outdoor Luminaires",
    IF(OR('Reported Performance Table'!E1723="Fuel Pump Canopy Luminaires",'Reported Performance Table'!E1723="Sports Lighting"),
     IF('Reported Performance Table'!G1723="Premium","Premium_Sports_and_Fuel_Pump_CCT", "Sports_and_Fuel_Pump_CCT"),
     IF('Reported Performance Table'!G1723="Premium","Premium_Outdoor_CCT","Outdoor_CCT")),
    IF('Reported Performance Table'!G1723="Premium","Premium_CCT","Reported_CCT"))))</f>
        <v/>
      </c>
      <c r="K1723" t="str">
        <f>IF('Reported Performance Table'!E1723="","",IF(J1723="LUNA_CCT",VLOOKUP('Reported Performance Table'!E1723,'Master List'!$B$45:$E$143,4,FALSE),"Reported_BUG"))</f>
        <v/>
      </c>
      <c r="L1723" t="str">
        <f>IF('Reported Performance Table'!E1723="","",IF(AND('Reported Performance Table'!$F1723="Yes",OR('Reported Performance Table'!$E1723='Master List'!$B$45,'Reported Performance Table'!$E1723='Master List'!$B$46,'Reported Performance Table'!$E1723='Master List'!$B$47,'Reported Performance Table'!$E1723='Master List'!$B$49,'Reported Performance Table'!$E1723='Master List'!$B$51,'Reported Performance Table'!$E1723='Master List'!$B$115,'Reported Performance Table'!$E1723='Master List'!$B$118,'Reported Performance Table'!$E1723='Master List'!$B$142)),"LUNA_Dimming","Dimming_Capability_and_Range"))</f>
        <v/>
      </c>
      <c r="M1723" s="100" t="e">
        <f>'Reported Performance Table'!#REF!</f>
        <v>#REF!</v>
      </c>
      <c r="N1723" s="100" t="e">
        <f>'Reported Performance Table'!#REF!</f>
        <v>#REF!</v>
      </c>
      <c r="O1723" s="100" t="e">
        <f>'Reported Performance Table'!#REF!</f>
        <v>#REF!</v>
      </c>
      <c r="P1723" t="str">
        <f t="shared" si="53"/>
        <v>No</v>
      </c>
    </row>
    <row r="1724" spans="1:16" x14ac:dyDescent="0.25">
      <c r="A1724" s="54">
        <v>1731</v>
      </c>
      <c r="B1724" s="55"/>
      <c r="D1724" s="21" t="e">
        <f>VLOOKUP('Reported Performance Table'!D1724,'Master List'!$B$22:$C$41,2,FALSE)</f>
        <v>#N/A</v>
      </c>
      <c r="E1724" t="e">
        <f>VLOOKUP('Reported Performance Table'!E1724,'Master List'!$B$45:$C$143,2,FALSE)</f>
        <v>#N/A</v>
      </c>
      <c r="F1724" t="e">
        <f>VLOOKUP('Reported Performance Table'!D1724,'Master List'!$B$22:$D$42,3,FALSE)</f>
        <v>#N/A</v>
      </c>
      <c r="G1724" s="92" t="e">
        <f>VLOOKUP('Reported Performance Table'!C1724,'Master List'!$B$11:$D$19,3,FALSE)</f>
        <v>#N/A</v>
      </c>
      <c r="H1724" t="e">
        <f t="shared" si="52"/>
        <v>#N/A</v>
      </c>
      <c r="I1724" t="e">
        <f>IF(VLOOKUP('Reported Performance Table'!E1724,'Master List'!$B$45:$D$143,3,FALSE)="","No",VLOOKUP('Reported Performance Table'!E1724,'Master List'!$B$45:$D$143,3,FALSE))</f>
        <v>#N/A</v>
      </c>
      <c r="J1724" s="164" t="str">
        <f>IF('Reported Performance Table'!E1724="","",
  IF('Reported Performance Table'!F1724="Yes",
   IF('Reported Performance Table'!G1724="Premium","Premium_LUNA_CCT","LUNA_CCT"),
   IF('Reported Performance Table'!C1724="Outdoor Luminaires",
    IF(OR('Reported Performance Table'!E1724="Fuel Pump Canopy Luminaires",'Reported Performance Table'!E1724="Sports Lighting"),
     IF('Reported Performance Table'!G1724="Premium","Premium_Sports_and_Fuel_Pump_CCT", "Sports_and_Fuel_Pump_CCT"),
     IF('Reported Performance Table'!G1724="Premium","Premium_Outdoor_CCT","Outdoor_CCT")),
    IF('Reported Performance Table'!G1724="Premium","Premium_CCT","Reported_CCT"))))</f>
        <v/>
      </c>
      <c r="K1724" t="str">
        <f>IF('Reported Performance Table'!E1724="","",IF(J1724="LUNA_CCT",VLOOKUP('Reported Performance Table'!E1724,'Master List'!$B$45:$E$143,4,FALSE),"Reported_BUG"))</f>
        <v/>
      </c>
      <c r="L1724" t="str">
        <f>IF('Reported Performance Table'!E1724="","",IF(AND('Reported Performance Table'!$F1724="Yes",OR('Reported Performance Table'!$E1724='Master List'!$B$45,'Reported Performance Table'!$E1724='Master List'!$B$46,'Reported Performance Table'!$E1724='Master List'!$B$47,'Reported Performance Table'!$E1724='Master List'!$B$49,'Reported Performance Table'!$E1724='Master List'!$B$51,'Reported Performance Table'!$E1724='Master List'!$B$115,'Reported Performance Table'!$E1724='Master List'!$B$118,'Reported Performance Table'!$E1724='Master List'!$B$142)),"LUNA_Dimming","Dimming_Capability_and_Range"))</f>
        <v/>
      </c>
      <c r="M1724" s="100" t="e">
        <f>'Reported Performance Table'!#REF!</f>
        <v>#REF!</v>
      </c>
      <c r="N1724" s="100" t="e">
        <f>'Reported Performance Table'!#REF!</f>
        <v>#REF!</v>
      </c>
      <c r="O1724" s="100" t="e">
        <f>'Reported Performance Table'!#REF!</f>
        <v>#REF!</v>
      </c>
      <c r="P1724" t="str">
        <f t="shared" si="53"/>
        <v>No</v>
      </c>
    </row>
    <row r="1725" spans="1:16" x14ac:dyDescent="0.25">
      <c r="A1725" s="54">
        <v>1732</v>
      </c>
      <c r="B1725" s="55"/>
      <c r="D1725" s="21" t="e">
        <f>VLOOKUP('Reported Performance Table'!D1725,'Master List'!$B$22:$C$41,2,FALSE)</f>
        <v>#N/A</v>
      </c>
      <c r="E1725" t="e">
        <f>VLOOKUP('Reported Performance Table'!E1725,'Master List'!$B$45:$C$143,2,FALSE)</f>
        <v>#N/A</v>
      </c>
      <c r="F1725" t="e">
        <f>VLOOKUP('Reported Performance Table'!D1725,'Master List'!$B$22:$D$42,3,FALSE)</f>
        <v>#N/A</v>
      </c>
      <c r="G1725" s="92" t="e">
        <f>VLOOKUP('Reported Performance Table'!C1725,'Master List'!$B$11:$D$19,3,FALSE)</f>
        <v>#N/A</v>
      </c>
      <c r="H1725" t="e">
        <f t="shared" si="52"/>
        <v>#N/A</v>
      </c>
      <c r="I1725" t="e">
        <f>IF(VLOOKUP('Reported Performance Table'!E1725,'Master List'!$B$45:$D$143,3,FALSE)="","No",VLOOKUP('Reported Performance Table'!E1725,'Master List'!$B$45:$D$143,3,FALSE))</f>
        <v>#N/A</v>
      </c>
      <c r="J1725" s="164" t="str">
        <f>IF('Reported Performance Table'!E1725="","",
  IF('Reported Performance Table'!F1725="Yes",
   IF('Reported Performance Table'!G1725="Premium","Premium_LUNA_CCT","LUNA_CCT"),
   IF('Reported Performance Table'!C1725="Outdoor Luminaires",
    IF(OR('Reported Performance Table'!E1725="Fuel Pump Canopy Luminaires",'Reported Performance Table'!E1725="Sports Lighting"),
     IF('Reported Performance Table'!G1725="Premium","Premium_Sports_and_Fuel_Pump_CCT", "Sports_and_Fuel_Pump_CCT"),
     IF('Reported Performance Table'!G1725="Premium","Premium_Outdoor_CCT","Outdoor_CCT")),
    IF('Reported Performance Table'!G1725="Premium","Premium_CCT","Reported_CCT"))))</f>
        <v/>
      </c>
      <c r="K1725" t="str">
        <f>IF('Reported Performance Table'!E1725="","",IF(J1725="LUNA_CCT",VLOOKUP('Reported Performance Table'!E1725,'Master List'!$B$45:$E$143,4,FALSE),"Reported_BUG"))</f>
        <v/>
      </c>
      <c r="L1725" t="str">
        <f>IF('Reported Performance Table'!E1725="","",IF(AND('Reported Performance Table'!$F1725="Yes",OR('Reported Performance Table'!$E1725='Master List'!$B$45,'Reported Performance Table'!$E1725='Master List'!$B$46,'Reported Performance Table'!$E1725='Master List'!$B$47,'Reported Performance Table'!$E1725='Master List'!$B$49,'Reported Performance Table'!$E1725='Master List'!$B$51,'Reported Performance Table'!$E1725='Master List'!$B$115,'Reported Performance Table'!$E1725='Master List'!$B$118,'Reported Performance Table'!$E1725='Master List'!$B$142)),"LUNA_Dimming","Dimming_Capability_and_Range"))</f>
        <v/>
      </c>
      <c r="M1725" s="100" t="e">
        <f>'Reported Performance Table'!#REF!</f>
        <v>#REF!</v>
      </c>
      <c r="N1725" s="100" t="e">
        <f>'Reported Performance Table'!#REF!</f>
        <v>#REF!</v>
      </c>
      <c r="O1725" s="100" t="e">
        <f>'Reported Performance Table'!#REF!</f>
        <v>#REF!</v>
      </c>
      <c r="P1725" t="str">
        <f t="shared" si="53"/>
        <v>No</v>
      </c>
    </row>
    <row r="1726" spans="1:16" x14ac:dyDescent="0.25">
      <c r="A1726" s="54">
        <v>1733</v>
      </c>
      <c r="B1726" s="55"/>
      <c r="D1726" s="21" t="e">
        <f>VLOOKUP('Reported Performance Table'!D1726,'Master List'!$B$22:$C$41,2,FALSE)</f>
        <v>#N/A</v>
      </c>
      <c r="E1726" t="e">
        <f>VLOOKUP('Reported Performance Table'!E1726,'Master List'!$B$45:$C$143,2,FALSE)</f>
        <v>#N/A</v>
      </c>
      <c r="F1726" t="e">
        <f>VLOOKUP('Reported Performance Table'!D1726,'Master List'!$B$22:$D$42,3,FALSE)</f>
        <v>#N/A</v>
      </c>
      <c r="G1726" s="92" t="e">
        <f>VLOOKUP('Reported Performance Table'!C1726,'Master List'!$B$11:$D$19,3,FALSE)</f>
        <v>#N/A</v>
      </c>
      <c r="H1726" t="e">
        <f t="shared" si="52"/>
        <v>#N/A</v>
      </c>
      <c r="I1726" t="e">
        <f>IF(VLOOKUP('Reported Performance Table'!E1726,'Master List'!$B$45:$D$143,3,FALSE)="","No",VLOOKUP('Reported Performance Table'!E1726,'Master List'!$B$45:$D$143,3,FALSE))</f>
        <v>#N/A</v>
      </c>
      <c r="J1726" s="164" t="str">
        <f>IF('Reported Performance Table'!E1726="","",
  IF('Reported Performance Table'!F1726="Yes",
   IF('Reported Performance Table'!G1726="Premium","Premium_LUNA_CCT","LUNA_CCT"),
   IF('Reported Performance Table'!C1726="Outdoor Luminaires",
    IF(OR('Reported Performance Table'!E1726="Fuel Pump Canopy Luminaires",'Reported Performance Table'!E1726="Sports Lighting"),
     IF('Reported Performance Table'!G1726="Premium","Premium_Sports_and_Fuel_Pump_CCT", "Sports_and_Fuel_Pump_CCT"),
     IF('Reported Performance Table'!G1726="Premium","Premium_Outdoor_CCT","Outdoor_CCT")),
    IF('Reported Performance Table'!G1726="Premium","Premium_CCT","Reported_CCT"))))</f>
        <v/>
      </c>
      <c r="K1726" t="str">
        <f>IF('Reported Performance Table'!E1726="","",IF(J1726="LUNA_CCT",VLOOKUP('Reported Performance Table'!E1726,'Master List'!$B$45:$E$143,4,FALSE),"Reported_BUG"))</f>
        <v/>
      </c>
      <c r="L1726" t="str">
        <f>IF('Reported Performance Table'!E1726="","",IF(AND('Reported Performance Table'!$F1726="Yes",OR('Reported Performance Table'!$E1726='Master List'!$B$45,'Reported Performance Table'!$E1726='Master List'!$B$46,'Reported Performance Table'!$E1726='Master List'!$B$47,'Reported Performance Table'!$E1726='Master List'!$B$49,'Reported Performance Table'!$E1726='Master List'!$B$51,'Reported Performance Table'!$E1726='Master List'!$B$115,'Reported Performance Table'!$E1726='Master List'!$B$118,'Reported Performance Table'!$E1726='Master List'!$B$142)),"LUNA_Dimming","Dimming_Capability_and_Range"))</f>
        <v/>
      </c>
      <c r="M1726" s="100" t="e">
        <f>'Reported Performance Table'!#REF!</f>
        <v>#REF!</v>
      </c>
      <c r="N1726" s="100" t="e">
        <f>'Reported Performance Table'!#REF!</f>
        <v>#REF!</v>
      </c>
      <c r="O1726" s="100" t="e">
        <f>'Reported Performance Table'!#REF!</f>
        <v>#REF!</v>
      </c>
      <c r="P1726" t="str">
        <f t="shared" si="53"/>
        <v>No</v>
      </c>
    </row>
    <row r="1727" spans="1:16" x14ac:dyDescent="0.25">
      <c r="A1727" s="54">
        <v>1734</v>
      </c>
      <c r="B1727" s="55"/>
      <c r="D1727" s="21" t="e">
        <f>VLOOKUP('Reported Performance Table'!D1727,'Master List'!$B$22:$C$41,2,FALSE)</f>
        <v>#N/A</v>
      </c>
      <c r="E1727" t="e">
        <f>VLOOKUP('Reported Performance Table'!E1727,'Master List'!$B$45:$C$143,2,FALSE)</f>
        <v>#N/A</v>
      </c>
      <c r="F1727" t="e">
        <f>VLOOKUP('Reported Performance Table'!D1727,'Master List'!$B$22:$D$42,3,FALSE)</f>
        <v>#N/A</v>
      </c>
      <c r="G1727" s="92" t="e">
        <f>VLOOKUP('Reported Performance Table'!C1727,'Master List'!$B$11:$D$19,3,FALSE)</f>
        <v>#N/A</v>
      </c>
      <c r="H1727" t="e">
        <f t="shared" si="52"/>
        <v>#N/A</v>
      </c>
      <c r="I1727" t="e">
        <f>IF(VLOOKUP('Reported Performance Table'!E1727,'Master List'!$B$45:$D$143,3,FALSE)="","No",VLOOKUP('Reported Performance Table'!E1727,'Master List'!$B$45:$D$143,3,FALSE))</f>
        <v>#N/A</v>
      </c>
      <c r="J1727" s="164" t="str">
        <f>IF('Reported Performance Table'!E1727="","",
  IF('Reported Performance Table'!F1727="Yes",
   IF('Reported Performance Table'!G1727="Premium","Premium_LUNA_CCT","LUNA_CCT"),
   IF('Reported Performance Table'!C1727="Outdoor Luminaires",
    IF(OR('Reported Performance Table'!E1727="Fuel Pump Canopy Luminaires",'Reported Performance Table'!E1727="Sports Lighting"),
     IF('Reported Performance Table'!G1727="Premium","Premium_Sports_and_Fuel_Pump_CCT", "Sports_and_Fuel_Pump_CCT"),
     IF('Reported Performance Table'!G1727="Premium","Premium_Outdoor_CCT","Outdoor_CCT")),
    IF('Reported Performance Table'!G1727="Premium","Premium_CCT","Reported_CCT"))))</f>
        <v/>
      </c>
      <c r="K1727" t="str">
        <f>IF('Reported Performance Table'!E1727="","",IF(J1727="LUNA_CCT",VLOOKUP('Reported Performance Table'!E1727,'Master List'!$B$45:$E$143,4,FALSE),"Reported_BUG"))</f>
        <v/>
      </c>
      <c r="L1727" t="str">
        <f>IF('Reported Performance Table'!E1727="","",IF(AND('Reported Performance Table'!$F1727="Yes",OR('Reported Performance Table'!$E1727='Master List'!$B$45,'Reported Performance Table'!$E1727='Master List'!$B$46,'Reported Performance Table'!$E1727='Master List'!$B$47,'Reported Performance Table'!$E1727='Master List'!$B$49,'Reported Performance Table'!$E1727='Master List'!$B$51,'Reported Performance Table'!$E1727='Master List'!$B$115,'Reported Performance Table'!$E1727='Master List'!$B$118,'Reported Performance Table'!$E1727='Master List'!$B$142)),"LUNA_Dimming","Dimming_Capability_and_Range"))</f>
        <v/>
      </c>
      <c r="M1727" s="100" t="e">
        <f>'Reported Performance Table'!#REF!</f>
        <v>#REF!</v>
      </c>
      <c r="N1727" s="100" t="e">
        <f>'Reported Performance Table'!#REF!</f>
        <v>#REF!</v>
      </c>
      <c r="O1727" s="100" t="e">
        <f>'Reported Performance Table'!#REF!</f>
        <v>#REF!</v>
      </c>
      <c r="P1727" t="str">
        <f t="shared" si="53"/>
        <v>No</v>
      </c>
    </row>
    <row r="1728" spans="1:16" x14ac:dyDescent="0.25">
      <c r="A1728" s="54">
        <v>1735</v>
      </c>
      <c r="B1728" s="55"/>
      <c r="D1728" s="21" t="e">
        <f>VLOOKUP('Reported Performance Table'!D1728,'Master List'!$B$22:$C$41,2,FALSE)</f>
        <v>#N/A</v>
      </c>
      <c r="E1728" t="e">
        <f>VLOOKUP('Reported Performance Table'!E1728,'Master List'!$B$45:$C$143,2,FALSE)</f>
        <v>#N/A</v>
      </c>
      <c r="F1728" t="e">
        <f>VLOOKUP('Reported Performance Table'!D1728,'Master List'!$B$22:$D$42,3,FALSE)</f>
        <v>#N/A</v>
      </c>
      <c r="G1728" s="92" t="e">
        <f>VLOOKUP('Reported Performance Table'!C1728,'Master List'!$B$11:$D$19,3,FALSE)</f>
        <v>#N/A</v>
      </c>
      <c r="H1728" t="e">
        <f t="shared" si="52"/>
        <v>#N/A</v>
      </c>
      <c r="I1728" t="e">
        <f>IF(VLOOKUP('Reported Performance Table'!E1728,'Master List'!$B$45:$D$143,3,FALSE)="","No",VLOOKUP('Reported Performance Table'!E1728,'Master List'!$B$45:$D$143,3,FALSE))</f>
        <v>#N/A</v>
      </c>
      <c r="J1728" s="164" t="str">
        <f>IF('Reported Performance Table'!E1728="","",
  IF('Reported Performance Table'!F1728="Yes",
   IF('Reported Performance Table'!G1728="Premium","Premium_LUNA_CCT","LUNA_CCT"),
   IF('Reported Performance Table'!C1728="Outdoor Luminaires",
    IF(OR('Reported Performance Table'!E1728="Fuel Pump Canopy Luminaires",'Reported Performance Table'!E1728="Sports Lighting"),
     IF('Reported Performance Table'!G1728="Premium","Premium_Sports_and_Fuel_Pump_CCT", "Sports_and_Fuel_Pump_CCT"),
     IF('Reported Performance Table'!G1728="Premium","Premium_Outdoor_CCT","Outdoor_CCT")),
    IF('Reported Performance Table'!G1728="Premium","Premium_CCT","Reported_CCT"))))</f>
        <v/>
      </c>
      <c r="K1728" t="str">
        <f>IF('Reported Performance Table'!E1728="","",IF(J1728="LUNA_CCT",VLOOKUP('Reported Performance Table'!E1728,'Master List'!$B$45:$E$143,4,FALSE),"Reported_BUG"))</f>
        <v/>
      </c>
      <c r="L1728" t="str">
        <f>IF('Reported Performance Table'!E1728="","",IF(AND('Reported Performance Table'!$F1728="Yes",OR('Reported Performance Table'!$E1728='Master List'!$B$45,'Reported Performance Table'!$E1728='Master List'!$B$46,'Reported Performance Table'!$E1728='Master List'!$B$47,'Reported Performance Table'!$E1728='Master List'!$B$49,'Reported Performance Table'!$E1728='Master List'!$B$51,'Reported Performance Table'!$E1728='Master List'!$B$115,'Reported Performance Table'!$E1728='Master List'!$B$118,'Reported Performance Table'!$E1728='Master List'!$B$142)),"LUNA_Dimming","Dimming_Capability_and_Range"))</f>
        <v/>
      </c>
      <c r="M1728" s="100" t="e">
        <f>'Reported Performance Table'!#REF!</f>
        <v>#REF!</v>
      </c>
      <c r="N1728" s="100" t="e">
        <f>'Reported Performance Table'!#REF!</f>
        <v>#REF!</v>
      </c>
      <c r="O1728" s="100" t="e">
        <f>'Reported Performance Table'!#REF!</f>
        <v>#REF!</v>
      </c>
      <c r="P1728" t="str">
        <f t="shared" si="53"/>
        <v>No</v>
      </c>
    </row>
    <row r="1729" spans="1:16" x14ac:dyDescent="0.25">
      <c r="A1729" s="54">
        <v>1736</v>
      </c>
      <c r="B1729" s="55"/>
      <c r="D1729" s="21" t="e">
        <f>VLOOKUP('Reported Performance Table'!D1729,'Master List'!$B$22:$C$41,2,FALSE)</f>
        <v>#N/A</v>
      </c>
      <c r="E1729" t="e">
        <f>VLOOKUP('Reported Performance Table'!E1729,'Master List'!$B$45:$C$143,2,FALSE)</f>
        <v>#N/A</v>
      </c>
      <c r="F1729" t="e">
        <f>VLOOKUP('Reported Performance Table'!D1729,'Master List'!$B$22:$D$42,3,FALSE)</f>
        <v>#N/A</v>
      </c>
      <c r="G1729" s="92" t="e">
        <f>VLOOKUP('Reported Performance Table'!C1729,'Master List'!$B$11:$D$19,3,FALSE)</f>
        <v>#N/A</v>
      </c>
      <c r="H1729" t="e">
        <f t="shared" si="52"/>
        <v>#N/A</v>
      </c>
      <c r="I1729" t="e">
        <f>IF(VLOOKUP('Reported Performance Table'!E1729,'Master List'!$B$45:$D$143,3,FALSE)="","No",VLOOKUP('Reported Performance Table'!E1729,'Master List'!$B$45:$D$143,3,FALSE))</f>
        <v>#N/A</v>
      </c>
      <c r="J1729" s="164" t="str">
        <f>IF('Reported Performance Table'!E1729="","",
  IF('Reported Performance Table'!F1729="Yes",
   IF('Reported Performance Table'!G1729="Premium","Premium_LUNA_CCT","LUNA_CCT"),
   IF('Reported Performance Table'!C1729="Outdoor Luminaires",
    IF(OR('Reported Performance Table'!E1729="Fuel Pump Canopy Luminaires",'Reported Performance Table'!E1729="Sports Lighting"),
     IF('Reported Performance Table'!G1729="Premium","Premium_Sports_and_Fuel_Pump_CCT", "Sports_and_Fuel_Pump_CCT"),
     IF('Reported Performance Table'!G1729="Premium","Premium_Outdoor_CCT","Outdoor_CCT")),
    IF('Reported Performance Table'!G1729="Premium","Premium_CCT","Reported_CCT"))))</f>
        <v/>
      </c>
      <c r="K1729" t="str">
        <f>IF('Reported Performance Table'!E1729="","",IF(J1729="LUNA_CCT",VLOOKUP('Reported Performance Table'!E1729,'Master List'!$B$45:$E$143,4,FALSE),"Reported_BUG"))</f>
        <v/>
      </c>
      <c r="L1729" t="str">
        <f>IF('Reported Performance Table'!E1729="","",IF(AND('Reported Performance Table'!$F1729="Yes",OR('Reported Performance Table'!$E1729='Master List'!$B$45,'Reported Performance Table'!$E1729='Master List'!$B$46,'Reported Performance Table'!$E1729='Master List'!$B$47,'Reported Performance Table'!$E1729='Master List'!$B$49,'Reported Performance Table'!$E1729='Master List'!$B$51,'Reported Performance Table'!$E1729='Master List'!$B$115,'Reported Performance Table'!$E1729='Master List'!$B$118,'Reported Performance Table'!$E1729='Master List'!$B$142)),"LUNA_Dimming","Dimming_Capability_and_Range"))</f>
        <v/>
      </c>
      <c r="M1729" s="100" t="e">
        <f>'Reported Performance Table'!#REF!</f>
        <v>#REF!</v>
      </c>
      <c r="N1729" s="100" t="e">
        <f>'Reported Performance Table'!#REF!</f>
        <v>#REF!</v>
      </c>
      <c r="O1729" s="100" t="e">
        <f>'Reported Performance Table'!#REF!</f>
        <v>#REF!</v>
      </c>
      <c r="P1729" t="str">
        <f t="shared" si="53"/>
        <v>No</v>
      </c>
    </row>
    <row r="1730" spans="1:16" x14ac:dyDescent="0.25">
      <c r="A1730" s="54">
        <v>1737</v>
      </c>
      <c r="B1730" s="55"/>
      <c r="D1730" s="21" t="e">
        <f>VLOOKUP('Reported Performance Table'!D1730,'Master List'!$B$22:$C$41,2,FALSE)</f>
        <v>#N/A</v>
      </c>
      <c r="E1730" t="e">
        <f>VLOOKUP('Reported Performance Table'!E1730,'Master List'!$B$45:$C$143,2,FALSE)</f>
        <v>#N/A</v>
      </c>
      <c r="F1730" t="e">
        <f>VLOOKUP('Reported Performance Table'!D1730,'Master List'!$B$22:$D$42,3,FALSE)</f>
        <v>#N/A</v>
      </c>
      <c r="G1730" s="92" t="e">
        <f>VLOOKUP('Reported Performance Table'!C1730,'Master List'!$B$11:$D$19,3,FALSE)</f>
        <v>#N/A</v>
      </c>
      <c r="H1730" t="e">
        <f t="shared" si="52"/>
        <v>#N/A</v>
      </c>
      <c r="I1730" t="e">
        <f>IF(VLOOKUP('Reported Performance Table'!E1730,'Master List'!$B$45:$D$143,3,FALSE)="","No",VLOOKUP('Reported Performance Table'!E1730,'Master List'!$B$45:$D$143,3,FALSE))</f>
        <v>#N/A</v>
      </c>
      <c r="J1730" s="164" t="str">
        <f>IF('Reported Performance Table'!E1730="","",
  IF('Reported Performance Table'!F1730="Yes",
   IF('Reported Performance Table'!G1730="Premium","Premium_LUNA_CCT","LUNA_CCT"),
   IF('Reported Performance Table'!C1730="Outdoor Luminaires",
    IF(OR('Reported Performance Table'!E1730="Fuel Pump Canopy Luminaires",'Reported Performance Table'!E1730="Sports Lighting"),
     IF('Reported Performance Table'!G1730="Premium","Premium_Sports_and_Fuel_Pump_CCT", "Sports_and_Fuel_Pump_CCT"),
     IF('Reported Performance Table'!G1730="Premium","Premium_Outdoor_CCT","Outdoor_CCT")),
    IF('Reported Performance Table'!G1730="Premium","Premium_CCT","Reported_CCT"))))</f>
        <v/>
      </c>
      <c r="K1730" t="str">
        <f>IF('Reported Performance Table'!E1730="","",IF(J1730="LUNA_CCT",VLOOKUP('Reported Performance Table'!E1730,'Master List'!$B$45:$E$143,4,FALSE),"Reported_BUG"))</f>
        <v/>
      </c>
      <c r="L1730" t="str">
        <f>IF('Reported Performance Table'!E1730="","",IF(AND('Reported Performance Table'!$F1730="Yes",OR('Reported Performance Table'!$E1730='Master List'!$B$45,'Reported Performance Table'!$E1730='Master List'!$B$46,'Reported Performance Table'!$E1730='Master List'!$B$47,'Reported Performance Table'!$E1730='Master List'!$B$49,'Reported Performance Table'!$E1730='Master List'!$B$51,'Reported Performance Table'!$E1730='Master List'!$B$115,'Reported Performance Table'!$E1730='Master List'!$B$118,'Reported Performance Table'!$E1730='Master List'!$B$142)),"LUNA_Dimming","Dimming_Capability_and_Range"))</f>
        <v/>
      </c>
      <c r="M1730" s="100" t="e">
        <f>'Reported Performance Table'!#REF!</f>
        <v>#REF!</v>
      </c>
      <c r="N1730" s="100" t="e">
        <f>'Reported Performance Table'!#REF!</f>
        <v>#REF!</v>
      </c>
      <c r="O1730" s="100" t="e">
        <f>'Reported Performance Table'!#REF!</f>
        <v>#REF!</v>
      </c>
      <c r="P1730" t="str">
        <f t="shared" si="53"/>
        <v>No</v>
      </c>
    </row>
    <row r="1731" spans="1:16" x14ac:dyDescent="0.25">
      <c r="A1731" s="54">
        <v>1738</v>
      </c>
      <c r="B1731" s="55"/>
      <c r="D1731" s="21" t="e">
        <f>VLOOKUP('Reported Performance Table'!D1731,'Master List'!$B$22:$C$41,2,FALSE)</f>
        <v>#N/A</v>
      </c>
      <c r="E1731" t="e">
        <f>VLOOKUP('Reported Performance Table'!E1731,'Master List'!$B$45:$C$143,2,FALSE)</f>
        <v>#N/A</v>
      </c>
      <c r="F1731" t="e">
        <f>VLOOKUP('Reported Performance Table'!D1731,'Master List'!$B$22:$D$42,3,FALSE)</f>
        <v>#N/A</v>
      </c>
      <c r="G1731" s="92" t="e">
        <f>VLOOKUP('Reported Performance Table'!C1731,'Master List'!$B$11:$D$19,3,FALSE)</f>
        <v>#N/A</v>
      </c>
      <c r="H1731" t="e">
        <f t="shared" si="52"/>
        <v>#N/A</v>
      </c>
      <c r="I1731" t="e">
        <f>IF(VLOOKUP('Reported Performance Table'!E1731,'Master List'!$B$45:$D$143,3,FALSE)="","No",VLOOKUP('Reported Performance Table'!E1731,'Master List'!$B$45:$D$143,3,FALSE))</f>
        <v>#N/A</v>
      </c>
      <c r="J1731" s="164" t="str">
        <f>IF('Reported Performance Table'!E1731="","",
  IF('Reported Performance Table'!F1731="Yes",
   IF('Reported Performance Table'!G1731="Premium","Premium_LUNA_CCT","LUNA_CCT"),
   IF('Reported Performance Table'!C1731="Outdoor Luminaires",
    IF(OR('Reported Performance Table'!E1731="Fuel Pump Canopy Luminaires",'Reported Performance Table'!E1731="Sports Lighting"),
     IF('Reported Performance Table'!G1731="Premium","Premium_Sports_and_Fuel_Pump_CCT", "Sports_and_Fuel_Pump_CCT"),
     IF('Reported Performance Table'!G1731="Premium","Premium_Outdoor_CCT","Outdoor_CCT")),
    IF('Reported Performance Table'!G1731="Premium","Premium_CCT","Reported_CCT"))))</f>
        <v/>
      </c>
      <c r="K1731" t="str">
        <f>IF('Reported Performance Table'!E1731="","",IF(J1731="LUNA_CCT",VLOOKUP('Reported Performance Table'!E1731,'Master List'!$B$45:$E$143,4,FALSE),"Reported_BUG"))</f>
        <v/>
      </c>
      <c r="L1731" t="str">
        <f>IF('Reported Performance Table'!E1731="","",IF(AND('Reported Performance Table'!$F1731="Yes",OR('Reported Performance Table'!$E1731='Master List'!$B$45,'Reported Performance Table'!$E1731='Master List'!$B$46,'Reported Performance Table'!$E1731='Master List'!$B$47,'Reported Performance Table'!$E1731='Master List'!$B$49,'Reported Performance Table'!$E1731='Master List'!$B$51,'Reported Performance Table'!$E1731='Master List'!$B$115,'Reported Performance Table'!$E1731='Master List'!$B$118,'Reported Performance Table'!$E1731='Master List'!$B$142)),"LUNA_Dimming","Dimming_Capability_and_Range"))</f>
        <v/>
      </c>
      <c r="M1731" s="100" t="e">
        <f>'Reported Performance Table'!#REF!</f>
        <v>#REF!</v>
      </c>
      <c r="N1731" s="100" t="e">
        <f>'Reported Performance Table'!#REF!</f>
        <v>#REF!</v>
      </c>
      <c r="O1731" s="100" t="e">
        <f>'Reported Performance Table'!#REF!</f>
        <v>#REF!</v>
      </c>
      <c r="P1731" t="str">
        <f t="shared" si="53"/>
        <v>No</v>
      </c>
    </row>
    <row r="1732" spans="1:16" x14ac:dyDescent="0.25">
      <c r="A1732" s="54">
        <v>1739</v>
      </c>
      <c r="B1732" s="55"/>
      <c r="D1732" s="21" t="e">
        <f>VLOOKUP('Reported Performance Table'!D1732,'Master List'!$B$22:$C$41,2,FALSE)</f>
        <v>#N/A</v>
      </c>
      <c r="E1732" t="e">
        <f>VLOOKUP('Reported Performance Table'!E1732,'Master List'!$B$45:$C$143,2,FALSE)</f>
        <v>#N/A</v>
      </c>
      <c r="F1732" t="e">
        <f>VLOOKUP('Reported Performance Table'!D1732,'Master List'!$B$22:$D$42,3,FALSE)</f>
        <v>#N/A</v>
      </c>
      <c r="G1732" s="92" t="e">
        <f>VLOOKUP('Reported Performance Table'!C1732,'Master List'!$B$11:$D$19,3,FALSE)</f>
        <v>#N/A</v>
      </c>
      <c r="H1732" t="e">
        <f t="shared" si="52"/>
        <v>#N/A</v>
      </c>
      <c r="I1732" t="e">
        <f>IF(VLOOKUP('Reported Performance Table'!E1732,'Master List'!$B$45:$D$143,3,FALSE)="","No",VLOOKUP('Reported Performance Table'!E1732,'Master List'!$B$45:$D$143,3,FALSE))</f>
        <v>#N/A</v>
      </c>
      <c r="J1732" s="164" t="str">
        <f>IF('Reported Performance Table'!E1732="","",
  IF('Reported Performance Table'!F1732="Yes",
   IF('Reported Performance Table'!G1732="Premium","Premium_LUNA_CCT","LUNA_CCT"),
   IF('Reported Performance Table'!C1732="Outdoor Luminaires",
    IF(OR('Reported Performance Table'!E1732="Fuel Pump Canopy Luminaires",'Reported Performance Table'!E1732="Sports Lighting"),
     IF('Reported Performance Table'!G1732="Premium","Premium_Sports_and_Fuel_Pump_CCT", "Sports_and_Fuel_Pump_CCT"),
     IF('Reported Performance Table'!G1732="Premium","Premium_Outdoor_CCT","Outdoor_CCT")),
    IF('Reported Performance Table'!G1732="Premium","Premium_CCT","Reported_CCT"))))</f>
        <v/>
      </c>
      <c r="K1732" t="str">
        <f>IF('Reported Performance Table'!E1732="","",IF(J1732="LUNA_CCT",VLOOKUP('Reported Performance Table'!E1732,'Master List'!$B$45:$E$143,4,FALSE),"Reported_BUG"))</f>
        <v/>
      </c>
      <c r="L1732" t="str">
        <f>IF('Reported Performance Table'!E1732="","",IF(AND('Reported Performance Table'!$F1732="Yes",OR('Reported Performance Table'!$E1732='Master List'!$B$45,'Reported Performance Table'!$E1732='Master List'!$B$46,'Reported Performance Table'!$E1732='Master List'!$B$47,'Reported Performance Table'!$E1732='Master List'!$B$49,'Reported Performance Table'!$E1732='Master List'!$B$51,'Reported Performance Table'!$E1732='Master List'!$B$115,'Reported Performance Table'!$E1732='Master List'!$B$118,'Reported Performance Table'!$E1732='Master List'!$B$142)),"LUNA_Dimming","Dimming_Capability_and_Range"))</f>
        <v/>
      </c>
      <c r="M1732" s="100" t="e">
        <f>'Reported Performance Table'!#REF!</f>
        <v>#REF!</v>
      </c>
      <c r="N1732" s="100" t="e">
        <f>'Reported Performance Table'!#REF!</f>
        <v>#REF!</v>
      </c>
      <c r="O1732" s="100" t="e">
        <f>'Reported Performance Table'!#REF!</f>
        <v>#REF!</v>
      </c>
      <c r="P1732" t="str">
        <f t="shared" si="53"/>
        <v>No</v>
      </c>
    </row>
    <row r="1733" spans="1:16" x14ac:dyDescent="0.25">
      <c r="A1733" s="54">
        <v>1740</v>
      </c>
      <c r="B1733" s="55"/>
      <c r="D1733" s="21" t="e">
        <f>VLOOKUP('Reported Performance Table'!D1733,'Master List'!$B$22:$C$41,2,FALSE)</f>
        <v>#N/A</v>
      </c>
      <c r="E1733" t="e">
        <f>VLOOKUP('Reported Performance Table'!E1733,'Master List'!$B$45:$C$143,2,FALSE)</f>
        <v>#N/A</v>
      </c>
      <c r="F1733" t="e">
        <f>VLOOKUP('Reported Performance Table'!D1733,'Master List'!$B$22:$D$42,3,FALSE)</f>
        <v>#N/A</v>
      </c>
      <c r="G1733" s="92" t="e">
        <f>VLOOKUP('Reported Performance Table'!C1733,'Master List'!$B$11:$D$19,3,FALSE)</f>
        <v>#N/A</v>
      </c>
      <c r="H1733" t="e">
        <f t="shared" si="52"/>
        <v>#N/A</v>
      </c>
      <c r="I1733" t="e">
        <f>IF(VLOOKUP('Reported Performance Table'!E1733,'Master List'!$B$45:$D$143,3,FALSE)="","No",VLOOKUP('Reported Performance Table'!E1733,'Master List'!$B$45:$D$143,3,FALSE))</f>
        <v>#N/A</v>
      </c>
      <c r="J1733" s="164" t="str">
        <f>IF('Reported Performance Table'!E1733="","",
  IF('Reported Performance Table'!F1733="Yes",
   IF('Reported Performance Table'!G1733="Premium","Premium_LUNA_CCT","LUNA_CCT"),
   IF('Reported Performance Table'!C1733="Outdoor Luminaires",
    IF(OR('Reported Performance Table'!E1733="Fuel Pump Canopy Luminaires",'Reported Performance Table'!E1733="Sports Lighting"),
     IF('Reported Performance Table'!G1733="Premium","Premium_Sports_and_Fuel_Pump_CCT", "Sports_and_Fuel_Pump_CCT"),
     IF('Reported Performance Table'!G1733="Premium","Premium_Outdoor_CCT","Outdoor_CCT")),
    IF('Reported Performance Table'!G1733="Premium","Premium_CCT","Reported_CCT"))))</f>
        <v/>
      </c>
      <c r="K1733" t="str">
        <f>IF('Reported Performance Table'!E1733="","",IF(J1733="LUNA_CCT",VLOOKUP('Reported Performance Table'!E1733,'Master List'!$B$45:$E$143,4,FALSE),"Reported_BUG"))</f>
        <v/>
      </c>
      <c r="L1733" t="str">
        <f>IF('Reported Performance Table'!E1733="","",IF(AND('Reported Performance Table'!$F1733="Yes",OR('Reported Performance Table'!$E1733='Master List'!$B$45,'Reported Performance Table'!$E1733='Master List'!$B$46,'Reported Performance Table'!$E1733='Master List'!$B$47,'Reported Performance Table'!$E1733='Master List'!$B$49,'Reported Performance Table'!$E1733='Master List'!$B$51,'Reported Performance Table'!$E1733='Master List'!$B$115,'Reported Performance Table'!$E1733='Master List'!$B$118,'Reported Performance Table'!$E1733='Master List'!$B$142)),"LUNA_Dimming","Dimming_Capability_and_Range"))</f>
        <v/>
      </c>
      <c r="M1733" s="100" t="e">
        <f>'Reported Performance Table'!#REF!</f>
        <v>#REF!</v>
      </c>
      <c r="N1733" s="100" t="e">
        <f>'Reported Performance Table'!#REF!</f>
        <v>#REF!</v>
      </c>
      <c r="O1733" s="100" t="e">
        <f>'Reported Performance Table'!#REF!</f>
        <v>#REF!</v>
      </c>
      <c r="P1733" t="str">
        <f t="shared" si="53"/>
        <v>No</v>
      </c>
    </row>
    <row r="1734" spans="1:16" x14ac:dyDescent="0.25">
      <c r="A1734" s="54">
        <v>1741</v>
      </c>
      <c r="B1734" s="55"/>
      <c r="D1734" s="21" t="e">
        <f>VLOOKUP('Reported Performance Table'!D1734,'Master List'!$B$22:$C$41,2,FALSE)</f>
        <v>#N/A</v>
      </c>
      <c r="E1734" t="e">
        <f>VLOOKUP('Reported Performance Table'!E1734,'Master List'!$B$45:$C$143,2,FALSE)</f>
        <v>#N/A</v>
      </c>
      <c r="F1734" t="e">
        <f>VLOOKUP('Reported Performance Table'!D1734,'Master List'!$B$22:$D$42,3,FALSE)</f>
        <v>#N/A</v>
      </c>
      <c r="G1734" s="92" t="e">
        <f>VLOOKUP('Reported Performance Table'!C1734,'Master List'!$B$11:$D$19,3,FALSE)</f>
        <v>#N/A</v>
      </c>
      <c r="H1734" t="e">
        <f t="shared" si="52"/>
        <v>#N/A</v>
      </c>
      <c r="I1734" t="e">
        <f>IF(VLOOKUP('Reported Performance Table'!E1734,'Master List'!$B$45:$D$143,3,FALSE)="","No",VLOOKUP('Reported Performance Table'!E1734,'Master List'!$B$45:$D$143,3,FALSE))</f>
        <v>#N/A</v>
      </c>
      <c r="J1734" s="164" t="str">
        <f>IF('Reported Performance Table'!E1734="","",
  IF('Reported Performance Table'!F1734="Yes",
   IF('Reported Performance Table'!G1734="Premium","Premium_LUNA_CCT","LUNA_CCT"),
   IF('Reported Performance Table'!C1734="Outdoor Luminaires",
    IF(OR('Reported Performance Table'!E1734="Fuel Pump Canopy Luminaires",'Reported Performance Table'!E1734="Sports Lighting"),
     IF('Reported Performance Table'!G1734="Premium","Premium_Sports_and_Fuel_Pump_CCT", "Sports_and_Fuel_Pump_CCT"),
     IF('Reported Performance Table'!G1734="Premium","Premium_Outdoor_CCT","Outdoor_CCT")),
    IF('Reported Performance Table'!G1734="Premium","Premium_CCT","Reported_CCT"))))</f>
        <v/>
      </c>
      <c r="K1734" t="str">
        <f>IF('Reported Performance Table'!E1734="","",IF(J1734="LUNA_CCT",VLOOKUP('Reported Performance Table'!E1734,'Master List'!$B$45:$E$143,4,FALSE),"Reported_BUG"))</f>
        <v/>
      </c>
      <c r="L1734" t="str">
        <f>IF('Reported Performance Table'!E1734="","",IF(AND('Reported Performance Table'!$F1734="Yes",OR('Reported Performance Table'!$E1734='Master List'!$B$45,'Reported Performance Table'!$E1734='Master List'!$B$46,'Reported Performance Table'!$E1734='Master List'!$B$47,'Reported Performance Table'!$E1734='Master List'!$B$49,'Reported Performance Table'!$E1734='Master List'!$B$51,'Reported Performance Table'!$E1734='Master List'!$B$115,'Reported Performance Table'!$E1734='Master List'!$B$118,'Reported Performance Table'!$E1734='Master List'!$B$142)),"LUNA_Dimming","Dimming_Capability_and_Range"))</f>
        <v/>
      </c>
      <c r="M1734" s="100" t="e">
        <f>'Reported Performance Table'!#REF!</f>
        <v>#REF!</v>
      </c>
      <c r="N1734" s="100" t="e">
        <f>'Reported Performance Table'!#REF!</f>
        <v>#REF!</v>
      </c>
      <c r="O1734" s="100" t="e">
        <f>'Reported Performance Table'!#REF!</f>
        <v>#REF!</v>
      </c>
      <c r="P1734" t="str">
        <f t="shared" si="53"/>
        <v>No</v>
      </c>
    </row>
    <row r="1735" spans="1:16" x14ac:dyDescent="0.25">
      <c r="A1735" s="54">
        <v>1742</v>
      </c>
      <c r="B1735" s="55"/>
      <c r="D1735" s="21" t="e">
        <f>VLOOKUP('Reported Performance Table'!D1735,'Master List'!$B$22:$C$41,2,FALSE)</f>
        <v>#N/A</v>
      </c>
      <c r="E1735" t="e">
        <f>VLOOKUP('Reported Performance Table'!E1735,'Master List'!$B$45:$C$143,2,FALSE)</f>
        <v>#N/A</v>
      </c>
      <c r="F1735" t="e">
        <f>VLOOKUP('Reported Performance Table'!D1735,'Master List'!$B$22:$D$42,3,FALSE)</f>
        <v>#N/A</v>
      </c>
      <c r="G1735" s="92" t="e">
        <f>VLOOKUP('Reported Performance Table'!C1735,'Master List'!$B$11:$D$19,3,FALSE)</f>
        <v>#N/A</v>
      </c>
      <c r="H1735" t="e">
        <f t="shared" si="52"/>
        <v>#N/A</v>
      </c>
      <c r="I1735" t="e">
        <f>IF(VLOOKUP('Reported Performance Table'!E1735,'Master List'!$B$45:$D$143,3,FALSE)="","No",VLOOKUP('Reported Performance Table'!E1735,'Master List'!$B$45:$D$143,3,FALSE))</f>
        <v>#N/A</v>
      </c>
      <c r="J1735" s="164" t="str">
        <f>IF('Reported Performance Table'!E1735="","",
  IF('Reported Performance Table'!F1735="Yes",
   IF('Reported Performance Table'!G1735="Premium","Premium_LUNA_CCT","LUNA_CCT"),
   IF('Reported Performance Table'!C1735="Outdoor Luminaires",
    IF(OR('Reported Performance Table'!E1735="Fuel Pump Canopy Luminaires",'Reported Performance Table'!E1735="Sports Lighting"),
     IF('Reported Performance Table'!G1735="Premium","Premium_Sports_and_Fuel_Pump_CCT", "Sports_and_Fuel_Pump_CCT"),
     IF('Reported Performance Table'!G1735="Premium","Premium_Outdoor_CCT","Outdoor_CCT")),
    IF('Reported Performance Table'!G1735="Premium","Premium_CCT","Reported_CCT"))))</f>
        <v/>
      </c>
      <c r="K1735" t="str">
        <f>IF('Reported Performance Table'!E1735="","",IF(J1735="LUNA_CCT",VLOOKUP('Reported Performance Table'!E1735,'Master List'!$B$45:$E$143,4,FALSE),"Reported_BUG"))</f>
        <v/>
      </c>
      <c r="L1735" t="str">
        <f>IF('Reported Performance Table'!E1735="","",IF(AND('Reported Performance Table'!$F1735="Yes",OR('Reported Performance Table'!$E1735='Master List'!$B$45,'Reported Performance Table'!$E1735='Master List'!$B$46,'Reported Performance Table'!$E1735='Master List'!$B$47,'Reported Performance Table'!$E1735='Master List'!$B$49,'Reported Performance Table'!$E1735='Master List'!$B$51,'Reported Performance Table'!$E1735='Master List'!$B$115,'Reported Performance Table'!$E1735='Master List'!$B$118,'Reported Performance Table'!$E1735='Master List'!$B$142)),"LUNA_Dimming","Dimming_Capability_and_Range"))</f>
        <v/>
      </c>
      <c r="M1735" s="100" t="e">
        <f>'Reported Performance Table'!#REF!</f>
        <v>#REF!</v>
      </c>
      <c r="N1735" s="100" t="e">
        <f>'Reported Performance Table'!#REF!</f>
        <v>#REF!</v>
      </c>
      <c r="O1735" s="100" t="e">
        <f>'Reported Performance Table'!#REF!</f>
        <v>#REF!</v>
      </c>
      <c r="P1735" t="str">
        <f t="shared" si="53"/>
        <v>No</v>
      </c>
    </row>
    <row r="1736" spans="1:16" x14ac:dyDescent="0.25">
      <c r="A1736" s="54">
        <v>1743</v>
      </c>
      <c r="B1736" s="55"/>
      <c r="D1736" s="21" t="e">
        <f>VLOOKUP('Reported Performance Table'!D1736,'Master List'!$B$22:$C$41,2,FALSE)</f>
        <v>#N/A</v>
      </c>
      <c r="E1736" t="e">
        <f>VLOOKUP('Reported Performance Table'!E1736,'Master List'!$B$45:$C$143,2,FALSE)</f>
        <v>#N/A</v>
      </c>
      <c r="F1736" t="e">
        <f>VLOOKUP('Reported Performance Table'!D1736,'Master List'!$B$22:$D$42,3,FALSE)</f>
        <v>#N/A</v>
      </c>
      <c r="G1736" s="92" t="e">
        <f>VLOOKUP('Reported Performance Table'!C1736,'Master List'!$B$11:$D$19,3,FALSE)</f>
        <v>#N/A</v>
      </c>
      <c r="H1736" t="e">
        <f t="shared" si="52"/>
        <v>#N/A</v>
      </c>
      <c r="I1736" t="e">
        <f>IF(VLOOKUP('Reported Performance Table'!E1736,'Master List'!$B$45:$D$143,3,FALSE)="","No",VLOOKUP('Reported Performance Table'!E1736,'Master List'!$B$45:$D$143,3,FALSE))</f>
        <v>#N/A</v>
      </c>
      <c r="J1736" s="164" t="str">
        <f>IF('Reported Performance Table'!E1736="","",
  IF('Reported Performance Table'!F1736="Yes",
   IF('Reported Performance Table'!G1736="Premium","Premium_LUNA_CCT","LUNA_CCT"),
   IF('Reported Performance Table'!C1736="Outdoor Luminaires",
    IF(OR('Reported Performance Table'!E1736="Fuel Pump Canopy Luminaires",'Reported Performance Table'!E1736="Sports Lighting"),
     IF('Reported Performance Table'!G1736="Premium","Premium_Sports_and_Fuel_Pump_CCT", "Sports_and_Fuel_Pump_CCT"),
     IF('Reported Performance Table'!G1736="Premium","Premium_Outdoor_CCT","Outdoor_CCT")),
    IF('Reported Performance Table'!G1736="Premium","Premium_CCT","Reported_CCT"))))</f>
        <v/>
      </c>
      <c r="K1736" t="str">
        <f>IF('Reported Performance Table'!E1736="","",IF(J1736="LUNA_CCT",VLOOKUP('Reported Performance Table'!E1736,'Master List'!$B$45:$E$143,4,FALSE),"Reported_BUG"))</f>
        <v/>
      </c>
      <c r="L1736" t="str">
        <f>IF('Reported Performance Table'!E1736="","",IF(AND('Reported Performance Table'!$F1736="Yes",OR('Reported Performance Table'!$E1736='Master List'!$B$45,'Reported Performance Table'!$E1736='Master List'!$B$46,'Reported Performance Table'!$E1736='Master List'!$B$47,'Reported Performance Table'!$E1736='Master List'!$B$49,'Reported Performance Table'!$E1736='Master List'!$B$51,'Reported Performance Table'!$E1736='Master List'!$B$115,'Reported Performance Table'!$E1736='Master List'!$B$118,'Reported Performance Table'!$E1736='Master List'!$B$142)),"LUNA_Dimming","Dimming_Capability_and_Range"))</f>
        <v/>
      </c>
      <c r="M1736" s="100" t="e">
        <f>'Reported Performance Table'!#REF!</f>
        <v>#REF!</v>
      </c>
      <c r="N1736" s="100" t="e">
        <f>'Reported Performance Table'!#REF!</f>
        <v>#REF!</v>
      </c>
      <c r="O1736" s="100" t="e">
        <f>'Reported Performance Table'!#REF!</f>
        <v>#REF!</v>
      </c>
      <c r="P1736" t="str">
        <f t="shared" si="53"/>
        <v>No</v>
      </c>
    </row>
    <row r="1737" spans="1:16" x14ac:dyDescent="0.25">
      <c r="A1737" s="54">
        <v>1744</v>
      </c>
      <c r="B1737" s="55"/>
      <c r="D1737" s="21" t="e">
        <f>VLOOKUP('Reported Performance Table'!D1737,'Master List'!$B$22:$C$41,2,FALSE)</f>
        <v>#N/A</v>
      </c>
      <c r="E1737" t="e">
        <f>VLOOKUP('Reported Performance Table'!E1737,'Master List'!$B$45:$C$143,2,FALSE)</f>
        <v>#N/A</v>
      </c>
      <c r="F1737" t="e">
        <f>VLOOKUP('Reported Performance Table'!D1737,'Master List'!$B$22:$D$42,3,FALSE)</f>
        <v>#N/A</v>
      </c>
      <c r="G1737" s="92" t="e">
        <f>VLOOKUP('Reported Performance Table'!C1737,'Master List'!$B$11:$D$19,3,FALSE)</f>
        <v>#N/A</v>
      </c>
      <c r="H1737" t="e">
        <f t="shared" si="52"/>
        <v>#N/A</v>
      </c>
      <c r="I1737" t="e">
        <f>IF(VLOOKUP('Reported Performance Table'!E1737,'Master List'!$B$45:$D$143,3,FALSE)="","No",VLOOKUP('Reported Performance Table'!E1737,'Master List'!$B$45:$D$143,3,FALSE))</f>
        <v>#N/A</v>
      </c>
      <c r="J1737" s="164" t="str">
        <f>IF('Reported Performance Table'!E1737="","",
  IF('Reported Performance Table'!F1737="Yes",
   IF('Reported Performance Table'!G1737="Premium","Premium_LUNA_CCT","LUNA_CCT"),
   IF('Reported Performance Table'!C1737="Outdoor Luminaires",
    IF(OR('Reported Performance Table'!E1737="Fuel Pump Canopy Luminaires",'Reported Performance Table'!E1737="Sports Lighting"),
     IF('Reported Performance Table'!G1737="Premium","Premium_Sports_and_Fuel_Pump_CCT", "Sports_and_Fuel_Pump_CCT"),
     IF('Reported Performance Table'!G1737="Premium","Premium_Outdoor_CCT","Outdoor_CCT")),
    IF('Reported Performance Table'!G1737="Premium","Premium_CCT","Reported_CCT"))))</f>
        <v/>
      </c>
      <c r="K1737" t="str">
        <f>IF('Reported Performance Table'!E1737="","",IF(J1737="LUNA_CCT",VLOOKUP('Reported Performance Table'!E1737,'Master List'!$B$45:$E$143,4,FALSE),"Reported_BUG"))</f>
        <v/>
      </c>
      <c r="L1737" t="str">
        <f>IF('Reported Performance Table'!E1737="","",IF(AND('Reported Performance Table'!$F1737="Yes",OR('Reported Performance Table'!$E1737='Master List'!$B$45,'Reported Performance Table'!$E1737='Master List'!$B$46,'Reported Performance Table'!$E1737='Master List'!$B$47,'Reported Performance Table'!$E1737='Master List'!$B$49,'Reported Performance Table'!$E1737='Master List'!$B$51,'Reported Performance Table'!$E1737='Master List'!$B$115,'Reported Performance Table'!$E1737='Master List'!$B$118,'Reported Performance Table'!$E1737='Master List'!$B$142)),"LUNA_Dimming","Dimming_Capability_and_Range"))</f>
        <v/>
      </c>
      <c r="M1737" s="100" t="e">
        <f>'Reported Performance Table'!#REF!</f>
        <v>#REF!</v>
      </c>
      <c r="N1737" s="100" t="e">
        <f>'Reported Performance Table'!#REF!</f>
        <v>#REF!</v>
      </c>
      <c r="O1737" s="100" t="e">
        <f>'Reported Performance Table'!#REF!</f>
        <v>#REF!</v>
      </c>
      <c r="P1737" t="str">
        <f t="shared" si="53"/>
        <v>No</v>
      </c>
    </row>
    <row r="1738" spans="1:16" x14ac:dyDescent="0.25">
      <c r="A1738" s="54">
        <v>1745</v>
      </c>
      <c r="B1738" s="55"/>
      <c r="D1738" s="21" t="e">
        <f>VLOOKUP('Reported Performance Table'!D1738,'Master List'!$B$22:$C$41,2,FALSE)</f>
        <v>#N/A</v>
      </c>
      <c r="E1738" t="e">
        <f>VLOOKUP('Reported Performance Table'!E1738,'Master List'!$B$45:$C$143,2,FALSE)</f>
        <v>#N/A</v>
      </c>
      <c r="F1738" t="e">
        <f>VLOOKUP('Reported Performance Table'!D1738,'Master List'!$B$22:$D$42,3,FALSE)</f>
        <v>#N/A</v>
      </c>
      <c r="G1738" s="92" t="e">
        <f>VLOOKUP('Reported Performance Table'!C1738,'Master List'!$B$11:$D$19,3,FALSE)</f>
        <v>#N/A</v>
      </c>
      <c r="H1738" t="e">
        <f t="shared" si="52"/>
        <v>#N/A</v>
      </c>
      <c r="I1738" t="e">
        <f>IF(VLOOKUP('Reported Performance Table'!E1738,'Master List'!$B$45:$D$143,3,FALSE)="","No",VLOOKUP('Reported Performance Table'!E1738,'Master List'!$B$45:$D$143,3,FALSE))</f>
        <v>#N/A</v>
      </c>
      <c r="J1738" s="164" t="str">
        <f>IF('Reported Performance Table'!E1738="","",
  IF('Reported Performance Table'!F1738="Yes",
   IF('Reported Performance Table'!G1738="Premium","Premium_LUNA_CCT","LUNA_CCT"),
   IF('Reported Performance Table'!C1738="Outdoor Luminaires",
    IF(OR('Reported Performance Table'!E1738="Fuel Pump Canopy Luminaires",'Reported Performance Table'!E1738="Sports Lighting"),
     IF('Reported Performance Table'!G1738="Premium","Premium_Sports_and_Fuel_Pump_CCT", "Sports_and_Fuel_Pump_CCT"),
     IF('Reported Performance Table'!G1738="Premium","Premium_Outdoor_CCT","Outdoor_CCT")),
    IF('Reported Performance Table'!G1738="Premium","Premium_CCT","Reported_CCT"))))</f>
        <v/>
      </c>
      <c r="K1738" t="str">
        <f>IF('Reported Performance Table'!E1738="","",IF(J1738="LUNA_CCT",VLOOKUP('Reported Performance Table'!E1738,'Master List'!$B$45:$E$143,4,FALSE),"Reported_BUG"))</f>
        <v/>
      </c>
      <c r="L1738" t="str">
        <f>IF('Reported Performance Table'!E1738="","",IF(AND('Reported Performance Table'!$F1738="Yes",OR('Reported Performance Table'!$E1738='Master List'!$B$45,'Reported Performance Table'!$E1738='Master List'!$B$46,'Reported Performance Table'!$E1738='Master List'!$B$47,'Reported Performance Table'!$E1738='Master List'!$B$49,'Reported Performance Table'!$E1738='Master List'!$B$51,'Reported Performance Table'!$E1738='Master List'!$B$115,'Reported Performance Table'!$E1738='Master List'!$B$118,'Reported Performance Table'!$E1738='Master List'!$B$142)),"LUNA_Dimming","Dimming_Capability_and_Range"))</f>
        <v/>
      </c>
      <c r="M1738" s="100" t="e">
        <f>'Reported Performance Table'!#REF!</f>
        <v>#REF!</v>
      </c>
      <c r="N1738" s="100" t="e">
        <f>'Reported Performance Table'!#REF!</f>
        <v>#REF!</v>
      </c>
      <c r="O1738" s="100" t="e">
        <f>'Reported Performance Table'!#REF!</f>
        <v>#REF!</v>
      </c>
      <c r="P1738" t="str">
        <f t="shared" si="53"/>
        <v>No</v>
      </c>
    </row>
    <row r="1739" spans="1:16" x14ac:dyDescent="0.25">
      <c r="A1739" s="54">
        <v>1746</v>
      </c>
      <c r="B1739" s="55"/>
      <c r="D1739" s="21" t="e">
        <f>VLOOKUP('Reported Performance Table'!D1739,'Master List'!$B$22:$C$41,2,FALSE)</f>
        <v>#N/A</v>
      </c>
      <c r="E1739" t="e">
        <f>VLOOKUP('Reported Performance Table'!E1739,'Master List'!$B$45:$C$143,2,FALSE)</f>
        <v>#N/A</v>
      </c>
      <c r="F1739" t="e">
        <f>VLOOKUP('Reported Performance Table'!D1739,'Master List'!$B$22:$D$42,3,FALSE)</f>
        <v>#N/A</v>
      </c>
      <c r="G1739" s="92" t="e">
        <f>VLOOKUP('Reported Performance Table'!C1739,'Master List'!$B$11:$D$19,3,FALSE)</f>
        <v>#N/A</v>
      </c>
      <c r="H1739" t="e">
        <f t="shared" ref="H1739:H1802" si="54">CONCATENATE(F1739,G1739)</f>
        <v>#N/A</v>
      </c>
      <c r="I1739" t="e">
        <f>IF(VLOOKUP('Reported Performance Table'!E1739,'Master List'!$B$45:$D$143,3,FALSE)="","No",VLOOKUP('Reported Performance Table'!E1739,'Master List'!$B$45:$D$143,3,FALSE))</f>
        <v>#N/A</v>
      </c>
      <c r="J1739" s="164" t="str">
        <f>IF('Reported Performance Table'!E1739="","",
  IF('Reported Performance Table'!F1739="Yes",
   IF('Reported Performance Table'!G1739="Premium","Premium_LUNA_CCT","LUNA_CCT"),
   IF('Reported Performance Table'!C1739="Outdoor Luminaires",
    IF(OR('Reported Performance Table'!E1739="Fuel Pump Canopy Luminaires",'Reported Performance Table'!E1739="Sports Lighting"),
     IF('Reported Performance Table'!G1739="Premium","Premium_Sports_and_Fuel_Pump_CCT", "Sports_and_Fuel_Pump_CCT"),
     IF('Reported Performance Table'!G1739="Premium","Premium_Outdoor_CCT","Outdoor_CCT")),
    IF('Reported Performance Table'!G1739="Premium","Premium_CCT","Reported_CCT"))))</f>
        <v/>
      </c>
      <c r="K1739" t="str">
        <f>IF('Reported Performance Table'!E1739="","",IF(J1739="LUNA_CCT",VLOOKUP('Reported Performance Table'!E1739,'Master List'!$B$45:$E$143,4,FALSE),"Reported_BUG"))</f>
        <v/>
      </c>
      <c r="L1739" t="str">
        <f>IF('Reported Performance Table'!E1739="","",IF(AND('Reported Performance Table'!$F1739="Yes",OR('Reported Performance Table'!$E1739='Master List'!$B$45,'Reported Performance Table'!$E1739='Master List'!$B$46,'Reported Performance Table'!$E1739='Master List'!$B$47,'Reported Performance Table'!$E1739='Master List'!$B$49,'Reported Performance Table'!$E1739='Master List'!$B$51,'Reported Performance Table'!$E1739='Master List'!$B$115,'Reported Performance Table'!$E1739='Master List'!$B$118,'Reported Performance Table'!$E1739='Master List'!$B$142)),"LUNA_Dimming","Dimming_Capability_and_Range"))</f>
        <v/>
      </c>
      <c r="M1739" s="100" t="e">
        <f>'Reported Performance Table'!#REF!</f>
        <v>#REF!</v>
      </c>
      <c r="N1739" s="100" t="e">
        <f>'Reported Performance Table'!#REF!</f>
        <v>#REF!</v>
      </c>
      <c r="O1739" s="100" t="e">
        <f>'Reported Performance Table'!#REF!</f>
        <v>#REF!</v>
      </c>
      <c r="P1739" t="str">
        <f t="shared" si="53"/>
        <v>No</v>
      </c>
    </row>
    <row r="1740" spans="1:16" x14ac:dyDescent="0.25">
      <c r="A1740" s="54">
        <v>1747</v>
      </c>
      <c r="B1740" s="55"/>
      <c r="D1740" s="21" t="e">
        <f>VLOOKUP('Reported Performance Table'!D1740,'Master List'!$B$22:$C$41,2,FALSE)</f>
        <v>#N/A</v>
      </c>
      <c r="E1740" t="e">
        <f>VLOOKUP('Reported Performance Table'!E1740,'Master List'!$B$45:$C$143,2,FALSE)</f>
        <v>#N/A</v>
      </c>
      <c r="F1740" t="e">
        <f>VLOOKUP('Reported Performance Table'!D1740,'Master List'!$B$22:$D$42,3,FALSE)</f>
        <v>#N/A</v>
      </c>
      <c r="G1740" s="92" t="e">
        <f>VLOOKUP('Reported Performance Table'!C1740,'Master List'!$B$11:$D$19,3,FALSE)</f>
        <v>#N/A</v>
      </c>
      <c r="H1740" t="e">
        <f t="shared" si="54"/>
        <v>#N/A</v>
      </c>
      <c r="I1740" t="e">
        <f>IF(VLOOKUP('Reported Performance Table'!E1740,'Master List'!$B$45:$D$143,3,FALSE)="","No",VLOOKUP('Reported Performance Table'!E1740,'Master List'!$B$45:$D$143,3,FALSE))</f>
        <v>#N/A</v>
      </c>
      <c r="J1740" s="164" t="str">
        <f>IF('Reported Performance Table'!E1740="","",
  IF('Reported Performance Table'!F1740="Yes",
   IF('Reported Performance Table'!G1740="Premium","Premium_LUNA_CCT","LUNA_CCT"),
   IF('Reported Performance Table'!C1740="Outdoor Luminaires",
    IF(OR('Reported Performance Table'!E1740="Fuel Pump Canopy Luminaires",'Reported Performance Table'!E1740="Sports Lighting"),
     IF('Reported Performance Table'!G1740="Premium","Premium_Sports_and_Fuel_Pump_CCT", "Sports_and_Fuel_Pump_CCT"),
     IF('Reported Performance Table'!G1740="Premium","Premium_Outdoor_CCT","Outdoor_CCT")),
    IF('Reported Performance Table'!G1740="Premium","Premium_CCT","Reported_CCT"))))</f>
        <v/>
      </c>
      <c r="K1740" t="str">
        <f>IF('Reported Performance Table'!E1740="","",IF(J1740="LUNA_CCT",VLOOKUP('Reported Performance Table'!E1740,'Master List'!$B$45:$E$143,4,FALSE),"Reported_BUG"))</f>
        <v/>
      </c>
      <c r="L1740" t="str">
        <f>IF('Reported Performance Table'!E1740="","",IF(AND('Reported Performance Table'!$F1740="Yes",OR('Reported Performance Table'!$E1740='Master List'!$B$45,'Reported Performance Table'!$E1740='Master List'!$B$46,'Reported Performance Table'!$E1740='Master List'!$B$47,'Reported Performance Table'!$E1740='Master List'!$B$49,'Reported Performance Table'!$E1740='Master List'!$B$51,'Reported Performance Table'!$E1740='Master List'!$B$115,'Reported Performance Table'!$E1740='Master List'!$B$118,'Reported Performance Table'!$E1740='Master List'!$B$142)),"LUNA_Dimming","Dimming_Capability_and_Range"))</f>
        <v/>
      </c>
      <c r="M1740" s="100" t="e">
        <f>'Reported Performance Table'!#REF!</f>
        <v>#REF!</v>
      </c>
      <c r="N1740" s="100" t="e">
        <f>'Reported Performance Table'!#REF!</f>
        <v>#REF!</v>
      </c>
      <c r="O1740" s="100" t="e">
        <f>'Reported Performance Table'!#REF!</f>
        <v>#REF!</v>
      </c>
      <c r="P1740" t="str">
        <f t="shared" ref="P1740:P1803" si="55">IF(COUNTIF(M1740:O1740,"Yes")=3,"Yes","No")</f>
        <v>No</v>
      </c>
    </row>
    <row r="1741" spans="1:16" x14ac:dyDescent="0.25">
      <c r="A1741" s="54">
        <v>1748</v>
      </c>
      <c r="B1741" s="55"/>
      <c r="D1741" s="21" t="e">
        <f>VLOOKUP('Reported Performance Table'!D1741,'Master List'!$B$22:$C$41,2,FALSE)</f>
        <v>#N/A</v>
      </c>
      <c r="E1741" t="e">
        <f>VLOOKUP('Reported Performance Table'!E1741,'Master List'!$B$45:$C$143,2,FALSE)</f>
        <v>#N/A</v>
      </c>
      <c r="F1741" t="e">
        <f>VLOOKUP('Reported Performance Table'!D1741,'Master List'!$B$22:$D$42,3,FALSE)</f>
        <v>#N/A</v>
      </c>
      <c r="G1741" s="92" t="e">
        <f>VLOOKUP('Reported Performance Table'!C1741,'Master List'!$B$11:$D$19,3,FALSE)</f>
        <v>#N/A</v>
      </c>
      <c r="H1741" t="e">
        <f t="shared" si="54"/>
        <v>#N/A</v>
      </c>
      <c r="I1741" t="e">
        <f>IF(VLOOKUP('Reported Performance Table'!E1741,'Master List'!$B$45:$D$143,3,FALSE)="","No",VLOOKUP('Reported Performance Table'!E1741,'Master List'!$B$45:$D$143,3,FALSE))</f>
        <v>#N/A</v>
      </c>
      <c r="J1741" s="164" t="str">
        <f>IF('Reported Performance Table'!E1741="","",
  IF('Reported Performance Table'!F1741="Yes",
   IF('Reported Performance Table'!G1741="Premium","Premium_LUNA_CCT","LUNA_CCT"),
   IF('Reported Performance Table'!C1741="Outdoor Luminaires",
    IF(OR('Reported Performance Table'!E1741="Fuel Pump Canopy Luminaires",'Reported Performance Table'!E1741="Sports Lighting"),
     IF('Reported Performance Table'!G1741="Premium","Premium_Sports_and_Fuel_Pump_CCT", "Sports_and_Fuel_Pump_CCT"),
     IF('Reported Performance Table'!G1741="Premium","Premium_Outdoor_CCT","Outdoor_CCT")),
    IF('Reported Performance Table'!G1741="Premium","Premium_CCT","Reported_CCT"))))</f>
        <v/>
      </c>
      <c r="K1741" t="str">
        <f>IF('Reported Performance Table'!E1741="","",IF(J1741="LUNA_CCT",VLOOKUP('Reported Performance Table'!E1741,'Master List'!$B$45:$E$143,4,FALSE),"Reported_BUG"))</f>
        <v/>
      </c>
      <c r="L1741" t="str">
        <f>IF('Reported Performance Table'!E1741="","",IF(AND('Reported Performance Table'!$F1741="Yes",OR('Reported Performance Table'!$E1741='Master List'!$B$45,'Reported Performance Table'!$E1741='Master List'!$B$46,'Reported Performance Table'!$E1741='Master List'!$B$47,'Reported Performance Table'!$E1741='Master List'!$B$49,'Reported Performance Table'!$E1741='Master List'!$B$51,'Reported Performance Table'!$E1741='Master List'!$B$115,'Reported Performance Table'!$E1741='Master List'!$B$118,'Reported Performance Table'!$E1741='Master List'!$B$142)),"LUNA_Dimming","Dimming_Capability_and_Range"))</f>
        <v/>
      </c>
      <c r="M1741" s="100" t="e">
        <f>'Reported Performance Table'!#REF!</f>
        <v>#REF!</v>
      </c>
      <c r="N1741" s="100" t="e">
        <f>'Reported Performance Table'!#REF!</f>
        <v>#REF!</v>
      </c>
      <c r="O1741" s="100" t="e">
        <f>'Reported Performance Table'!#REF!</f>
        <v>#REF!</v>
      </c>
      <c r="P1741" t="str">
        <f t="shared" si="55"/>
        <v>No</v>
      </c>
    </row>
    <row r="1742" spans="1:16" x14ac:dyDescent="0.25">
      <c r="A1742" s="54">
        <v>1749</v>
      </c>
      <c r="B1742" s="55"/>
      <c r="D1742" s="21" t="e">
        <f>VLOOKUP('Reported Performance Table'!D1742,'Master List'!$B$22:$C$41,2,FALSE)</f>
        <v>#N/A</v>
      </c>
      <c r="E1742" t="e">
        <f>VLOOKUP('Reported Performance Table'!E1742,'Master List'!$B$45:$C$143,2,FALSE)</f>
        <v>#N/A</v>
      </c>
      <c r="F1742" t="e">
        <f>VLOOKUP('Reported Performance Table'!D1742,'Master List'!$B$22:$D$42,3,FALSE)</f>
        <v>#N/A</v>
      </c>
      <c r="G1742" s="92" t="e">
        <f>VLOOKUP('Reported Performance Table'!C1742,'Master List'!$B$11:$D$19,3,FALSE)</f>
        <v>#N/A</v>
      </c>
      <c r="H1742" t="e">
        <f t="shared" si="54"/>
        <v>#N/A</v>
      </c>
      <c r="I1742" t="e">
        <f>IF(VLOOKUP('Reported Performance Table'!E1742,'Master List'!$B$45:$D$143,3,FALSE)="","No",VLOOKUP('Reported Performance Table'!E1742,'Master List'!$B$45:$D$143,3,FALSE))</f>
        <v>#N/A</v>
      </c>
      <c r="J1742" s="164" t="str">
        <f>IF('Reported Performance Table'!E1742="","",
  IF('Reported Performance Table'!F1742="Yes",
   IF('Reported Performance Table'!G1742="Premium","Premium_LUNA_CCT","LUNA_CCT"),
   IF('Reported Performance Table'!C1742="Outdoor Luminaires",
    IF(OR('Reported Performance Table'!E1742="Fuel Pump Canopy Luminaires",'Reported Performance Table'!E1742="Sports Lighting"),
     IF('Reported Performance Table'!G1742="Premium","Premium_Sports_and_Fuel_Pump_CCT", "Sports_and_Fuel_Pump_CCT"),
     IF('Reported Performance Table'!G1742="Premium","Premium_Outdoor_CCT","Outdoor_CCT")),
    IF('Reported Performance Table'!G1742="Premium","Premium_CCT","Reported_CCT"))))</f>
        <v/>
      </c>
      <c r="K1742" t="str">
        <f>IF('Reported Performance Table'!E1742="","",IF(J1742="LUNA_CCT",VLOOKUP('Reported Performance Table'!E1742,'Master List'!$B$45:$E$143,4,FALSE),"Reported_BUG"))</f>
        <v/>
      </c>
      <c r="L1742" t="str">
        <f>IF('Reported Performance Table'!E1742="","",IF(AND('Reported Performance Table'!$F1742="Yes",OR('Reported Performance Table'!$E1742='Master List'!$B$45,'Reported Performance Table'!$E1742='Master List'!$B$46,'Reported Performance Table'!$E1742='Master List'!$B$47,'Reported Performance Table'!$E1742='Master List'!$B$49,'Reported Performance Table'!$E1742='Master List'!$B$51,'Reported Performance Table'!$E1742='Master List'!$B$115,'Reported Performance Table'!$E1742='Master List'!$B$118,'Reported Performance Table'!$E1742='Master List'!$B$142)),"LUNA_Dimming","Dimming_Capability_and_Range"))</f>
        <v/>
      </c>
      <c r="M1742" s="100" t="e">
        <f>'Reported Performance Table'!#REF!</f>
        <v>#REF!</v>
      </c>
      <c r="N1742" s="100" t="e">
        <f>'Reported Performance Table'!#REF!</f>
        <v>#REF!</v>
      </c>
      <c r="O1742" s="100" t="e">
        <f>'Reported Performance Table'!#REF!</f>
        <v>#REF!</v>
      </c>
      <c r="P1742" t="str">
        <f t="shared" si="55"/>
        <v>No</v>
      </c>
    </row>
    <row r="1743" spans="1:16" x14ac:dyDescent="0.25">
      <c r="A1743" s="54">
        <v>1750</v>
      </c>
      <c r="B1743" s="55"/>
      <c r="D1743" s="21" t="e">
        <f>VLOOKUP('Reported Performance Table'!D1743,'Master List'!$B$22:$C$41,2,FALSE)</f>
        <v>#N/A</v>
      </c>
      <c r="E1743" t="e">
        <f>VLOOKUP('Reported Performance Table'!E1743,'Master List'!$B$45:$C$143,2,FALSE)</f>
        <v>#N/A</v>
      </c>
      <c r="F1743" t="e">
        <f>VLOOKUP('Reported Performance Table'!D1743,'Master List'!$B$22:$D$42,3,FALSE)</f>
        <v>#N/A</v>
      </c>
      <c r="G1743" s="92" t="e">
        <f>VLOOKUP('Reported Performance Table'!C1743,'Master List'!$B$11:$D$19,3,FALSE)</f>
        <v>#N/A</v>
      </c>
      <c r="H1743" t="e">
        <f t="shared" si="54"/>
        <v>#N/A</v>
      </c>
      <c r="I1743" t="e">
        <f>IF(VLOOKUP('Reported Performance Table'!E1743,'Master List'!$B$45:$D$143,3,FALSE)="","No",VLOOKUP('Reported Performance Table'!E1743,'Master List'!$B$45:$D$143,3,FALSE))</f>
        <v>#N/A</v>
      </c>
      <c r="J1743" s="164" t="str">
        <f>IF('Reported Performance Table'!E1743="","",
  IF('Reported Performance Table'!F1743="Yes",
   IF('Reported Performance Table'!G1743="Premium","Premium_LUNA_CCT","LUNA_CCT"),
   IF('Reported Performance Table'!C1743="Outdoor Luminaires",
    IF(OR('Reported Performance Table'!E1743="Fuel Pump Canopy Luminaires",'Reported Performance Table'!E1743="Sports Lighting"),
     IF('Reported Performance Table'!G1743="Premium","Premium_Sports_and_Fuel_Pump_CCT", "Sports_and_Fuel_Pump_CCT"),
     IF('Reported Performance Table'!G1743="Premium","Premium_Outdoor_CCT","Outdoor_CCT")),
    IF('Reported Performance Table'!G1743="Premium","Premium_CCT","Reported_CCT"))))</f>
        <v/>
      </c>
      <c r="K1743" t="str">
        <f>IF('Reported Performance Table'!E1743="","",IF(J1743="LUNA_CCT",VLOOKUP('Reported Performance Table'!E1743,'Master List'!$B$45:$E$143,4,FALSE),"Reported_BUG"))</f>
        <v/>
      </c>
      <c r="L1743" t="str">
        <f>IF('Reported Performance Table'!E1743="","",IF(AND('Reported Performance Table'!$F1743="Yes",OR('Reported Performance Table'!$E1743='Master List'!$B$45,'Reported Performance Table'!$E1743='Master List'!$B$46,'Reported Performance Table'!$E1743='Master List'!$B$47,'Reported Performance Table'!$E1743='Master List'!$B$49,'Reported Performance Table'!$E1743='Master List'!$B$51,'Reported Performance Table'!$E1743='Master List'!$B$115,'Reported Performance Table'!$E1743='Master List'!$B$118,'Reported Performance Table'!$E1743='Master List'!$B$142)),"LUNA_Dimming","Dimming_Capability_and_Range"))</f>
        <v/>
      </c>
      <c r="M1743" s="100" t="e">
        <f>'Reported Performance Table'!#REF!</f>
        <v>#REF!</v>
      </c>
      <c r="N1743" s="100" t="e">
        <f>'Reported Performance Table'!#REF!</f>
        <v>#REF!</v>
      </c>
      <c r="O1743" s="100" t="e">
        <f>'Reported Performance Table'!#REF!</f>
        <v>#REF!</v>
      </c>
      <c r="P1743" t="str">
        <f t="shared" si="55"/>
        <v>No</v>
      </c>
    </row>
    <row r="1744" spans="1:16" x14ac:dyDescent="0.25">
      <c r="A1744" s="54">
        <v>1751</v>
      </c>
      <c r="B1744" s="55"/>
      <c r="D1744" s="21" t="e">
        <f>VLOOKUP('Reported Performance Table'!D1744,'Master List'!$B$22:$C$41,2,FALSE)</f>
        <v>#N/A</v>
      </c>
      <c r="E1744" t="e">
        <f>VLOOKUP('Reported Performance Table'!E1744,'Master List'!$B$45:$C$143,2,FALSE)</f>
        <v>#N/A</v>
      </c>
      <c r="F1744" t="e">
        <f>VLOOKUP('Reported Performance Table'!D1744,'Master List'!$B$22:$D$42,3,FALSE)</f>
        <v>#N/A</v>
      </c>
      <c r="G1744" s="92" t="e">
        <f>VLOOKUP('Reported Performance Table'!C1744,'Master List'!$B$11:$D$19,3,FALSE)</f>
        <v>#N/A</v>
      </c>
      <c r="H1744" t="e">
        <f t="shared" si="54"/>
        <v>#N/A</v>
      </c>
      <c r="I1744" t="e">
        <f>IF(VLOOKUP('Reported Performance Table'!E1744,'Master List'!$B$45:$D$143,3,FALSE)="","No",VLOOKUP('Reported Performance Table'!E1744,'Master List'!$B$45:$D$143,3,FALSE))</f>
        <v>#N/A</v>
      </c>
      <c r="J1744" s="164" t="str">
        <f>IF('Reported Performance Table'!E1744="","",
  IF('Reported Performance Table'!F1744="Yes",
   IF('Reported Performance Table'!G1744="Premium","Premium_LUNA_CCT","LUNA_CCT"),
   IF('Reported Performance Table'!C1744="Outdoor Luminaires",
    IF(OR('Reported Performance Table'!E1744="Fuel Pump Canopy Luminaires",'Reported Performance Table'!E1744="Sports Lighting"),
     IF('Reported Performance Table'!G1744="Premium","Premium_Sports_and_Fuel_Pump_CCT", "Sports_and_Fuel_Pump_CCT"),
     IF('Reported Performance Table'!G1744="Premium","Premium_Outdoor_CCT","Outdoor_CCT")),
    IF('Reported Performance Table'!G1744="Premium","Premium_CCT","Reported_CCT"))))</f>
        <v/>
      </c>
      <c r="K1744" t="str">
        <f>IF('Reported Performance Table'!E1744="","",IF(J1744="LUNA_CCT",VLOOKUP('Reported Performance Table'!E1744,'Master List'!$B$45:$E$143,4,FALSE),"Reported_BUG"))</f>
        <v/>
      </c>
      <c r="L1744" t="str">
        <f>IF('Reported Performance Table'!E1744="","",IF(AND('Reported Performance Table'!$F1744="Yes",OR('Reported Performance Table'!$E1744='Master List'!$B$45,'Reported Performance Table'!$E1744='Master List'!$B$46,'Reported Performance Table'!$E1744='Master List'!$B$47,'Reported Performance Table'!$E1744='Master List'!$B$49,'Reported Performance Table'!$E1744='Master List'!$B$51,'Reported Performance Table'!$E1744='Master List'!$B$115,'Reported Performance Table'!$E1744='Master List'!$B$118,'Reported Performance Table'!$E1744='Master List'!$B$142)),"LUNA_Dimming","Dimming_Capability_and_Range"))</f>
        <v/>
      </c>
      <c r="M1744" s="100" t="e">
        <f>'Reported Performance Table'!#REF!</f>
        <v>#REF!</v>
      </c>
      <c r="N1744" s="100" t="e">
        <f>'Reported Performance Table'!#REF!</f>
        <v>#REF!</v>
      </c>
      <c r="O1744" s="100" t="e">
        <f>'Reported Performance Table'!#REF!</f>
        <v>#REF!</v>
      </c>
      <c r="P1744" t="str">
        <f t="shared" si="55"/>
        <v>No</v>
      </c>
    </row>
    <row r="1745" spans="1:16" x14ac:dyDescent="0.25">
      <c r="A1745" s="54">
        <v>1752</v>
      </c>
      <c r="B1745" s="55"/>
      <c r="D1745" s="21" t="e">
        <f>VLOOKUP('Reported Performance Table'!D1745,'Master List'!$B$22:$C$41,2,FALSE)</f>
        <v>#N/A</v>
      </c>
      <c r="E1745" t="e">
        <f>VLOOKUP('Reported Performance Table'!E1745,'Master List'!$B$45:$C$143,2,FALSE)</f>
        <v>#N/A</v>
      </c>
      <c r="F1745" t="e">
        <f>VLOOKUP('Reported Performance Table'!D1745,'Master List'!$B$22:$D$42,3,FALSE)</f>
        <v>#N/A</v>
      </c>
      <c r="G1745" s="92" t="e">
        <f>VLOOKUP('Reported Performance Table'!C1745,'Master List'!$B$11:$D$19,3,FALSE)</f>
        <v>#N/A</v>
      </c>
      <c r="H1745" t="e">
        <f t="shared" si="54"/>
        <v>#N/A</v>
      </c>
      <c r="I1745" t="e">
        <f>IF(VLOOKUP('Reported Performance Table'!E1745,'Master List'!$B$45:$D$143,3,FALSE)="","No",VLOOKUP('Reported Performance Table'!E1745,'Master List'!$B$45:$D$143,3,FALSE))</f>
        <v>#N/A</v>
      </c>
      <c r="J1745" s="164" t="str">
        <f>IF('Reported Performance Table'!E1745="","",
  IF('Reported Performance Table'!F1745="Yes",
   IF('Reported Performance Table'!G1745="Premium","Premium_LUNA_CCT","LUNA_CCT"),
   IF('Reported Performance Table'!C1745="Outdoor Luminaires",
    IF(OR('Reported Performance Table'!E1745="Fuel Pump Canopy Luminaires",'Reported Performance Table'!E1745="Sports Lighting"),
     IF('Reported Performance Table'!G1745="Premium","Premium_Sports_and_Fuel_Pump_CCT", "Sports_and_Fuel_Pump_CCT"),
     IF('Reported Performance Table'!G1745="Premium","Premium_Outdoor_CCT","Outdoor_CCT")),
    IF('Reported Performance Table'!G1745="Premium","Premium_CCT","Reported_CCT"))))</f>
        <v/>
      </c>
      <c r="K1745" t="str">
        <f>IF('Reported Performance Table'!E1745="","",IF(J1745="LUNA_CCT",VLOOKUP('Reported Performance Table'!E1745,'Master List'!$B$45:$E$143,4,FALSE),"Reported_BUG"))</f>
        <v/>
      </c>
      <c r="L1745" t="str">
        <f>IF('Reported Performance Table'!E1745="","",IF(AND('Reported Performance Table'!$F1745="Yes",OR('Reported Performance Table'!$E1745='Master List'!$B$45,'Reported Performance Table'!$E1745='Master List'!$B$46,'Reported Performance Table'!$E1745='Master List'!$B$47,'Reported Performance Table'!$E1745='Master List'!$B$49,'Reported Performance Table'!$E1745='Master List'!$B$51,'Reported Performance Table'!$E1745='Master List'!$B$115,'Reported Performance Table'!$E1745='Master List'!$B$118,'Reported Performance Table'!$E1745='Master List'!$B$142)),"LUNA_Dimming","Dimming_Capability_and_Range"))</f>
        <v/>
      </c>
      <c r="M1745" s="100" t="e">
        <f>'Reported Performance Table'!#REF!</f>
        <v>#REF!</v>
      </c>
      <c r="N1745" s="100" t="e">
        <f>'Reported Performance Table'!#REF!</f>
        <v>#REF!</v>
      </c>
      <c r="O1745" s="100" t="e">
        <f>'Reported Performance Table'!#REF!</f>
        <v>#REF!</v>
      </c>
      <c r="P1745" t="str">
        <f t="shared" si="55"/>
        <v>No</v>
      </c>
    </row>
    <row r="1746" spans="1:16" x14ac:dyDescent="0.25">
      <c r="A1746" s="54">
        <v>1753</v>
      </c>
      <c r="B1746" s="55"/>
      <c r="D1746" s="21" t="e">
        <f>VLOOKUP('Reported Performance Table'!D1746,'Master List'!$B$22:$C$41,2,FALSE)</f>
        <v>#N/A</v>
      </c>
      <c r="E1746" t="e">
        <f>VLOOKUP('Reported Performance Table'!E1746,'Master List'!$B$45:$C$143,2,FALSE)</f>
        <v>#N/A</v>
      </c>
      <c r="F1746" t="e">
        <f>VLOOKUP('Reported Performance Table'!D1746,'Master List'!$B$22:$D$42,3,FALSE)</f>
        <v>#N/A</v>
      </c>
      <c r="G1746" s="92" t="e">
        <f>VLOOKUP('Reported Performance Table'!C1746,'Master List'!$B$11:$D$19,3,FALSE)</f>
        <v>#N/A</v>
      </c>
      <c r="H1746" t="e">
        <f t="shared" si="54"/>
        <v>#N/A</v>
      </c>
      <c r="I1746" t="e">
        <f>IF(VLOOKUP('Reported Performance Table'!E1746,'Master List'!$B$45:$D$143,3,FALSE)="","No",VLOOKUP('Reported Performance Table'!E1746,'Master List'!$B$45:$D$143,3,FALSE))</f>
        <v>#N/A</v>
      </c>
      <c r="J1746" s="164" t="str">
        <f>IF('Reported Performance Table'!E1746="","",
  IF('Reported Performance Table'!F1746="Yes",
   IF('Reported Performance Table'!G1746="Premium","Premium_LUNA_CCT","LUNA_CCT"),
   IF('Reported Performance Table'!C1746="Outdoor Luminaires",
    IF(OR('Reported Performance Table'!E1746="Fuel Pump Canopy Luminaires",'Reported Performance Table'!E1746="Sports Lighting"),
     IF('Reported Performance Table'!G1746="Premium","Premium_Sports_and_Fuel_Pump_CCT", "Sports_and_Fuel_Pump_CCT"),
     IF('Reported Performance Table'!G1746="Premium","Premium_Outdoor_CCT","Outdoor_CCT")),
    IF('Reported Performance Table'!G1746="Premium","Premium_CCT","Reported_CCT"))))</f>
        <v/>
      </c>
      <c r="K1746" t="str">
        <f>IF('Reported Performance Table'!E1746="","",IF(J1746="LUNA_CCT",VLOOKUP('Reported Performance Table'!E1746,'Master List'!$B$45:$E$143,4,FALSE),"Reported_BUG"))</f>
        <v/>
      </c>
      <c r="L1746" t="str">
        <f>IF('Reported Performance Table'!E1746="","",IF(AND('Reported Performance Table'!$F1746="Yes",OR('Reported Performance Table'!$E1746='Master List'!$B$45,'Reported Performance Table'!$E1746='Master List'!$B$46,'Reported Performance Table'!$E1746='Master List'!$B$47,'Reported Performance Table'!$E1746='Master List'!$B$49,'Reported Performance Table'!$E1746='Master List'!$B$51,'Reported Performance Table'!$E1746='Master List'!$B$115,'Reported Performance Table'!$E1746='Master List'!$B$118,'Reported Performance Table'!$E1746='Master List'!$B$142)),"LUNA_Dimming","Dimming_Capability_and_Range"))</f>
        <v/>
      </c>
      <c r="M1746" s="100" t="e">
        <f>'Reported Performance Table'!#REF!</f>
        <v>#REF!</v>
      </c>
      <c r="N1746" s="100" t="e">
        <f>'Reported Performance Table'!#REF!</f>
        <v>#REF!</v>
      </c>
      <c r="O1746" s="100" t="e">
        <f>'Reported Performance Table'!#REF!</f>
        <v>#REF!</v>
      </c>
      <c r="P1746" t="str">
        <f t="shared" si="55"/>
        <v>No</v>
      </c>
    </row>
    <row r="1747" spans="1:16" x14ac:dyDescent="0.25">
      <c r="A1747" s="54">
        <v>1754</v>
      </c>
      <c r="B1747" s="55"/>
      <c r="D1747" s="21" t="e">
        <f>VLOOKUP('Reported Performance Table'!D1747,'Master List'!$B$22:$C$41,2,FALSE)</f>
        <v>#N/A</v>
      </c>
      <c r="E1747" t="e">
        <f>VLOOKUP('Reported Performance Table'!E1747,'Master List'!$B$45:$C$143,2,FALSE)</f>
        <v>#N/A</v>
      </c>
      <c r="F1747" t="e">
        <f>VLOOKUP('Reported Performance Table'!D1747,'Master List'!$B$22:$D$42,3,FALSE)</f>
        <v>#N/A</v>
      </c>
      <c r="G1747" s="92" t="e">
        <f>VLOOKUP('Reported Performance Table'!C1747,'Master List'!$B$11:$D$19,3,FALSE)</f>
        <v>#N/A</v>
      </c>
      <c r="H1747" t="e">
        <f t="shared" si="54"/>
        <v>#N/A</v>
      </c>
      <c r="I1747" t="e">
        <f>IF(VLOOKUP('Reported Performance Table'!E1747,'Master List'!$B$45:$D$143,3,FALSE)="","No",VLOOKUP('Reported Performance Table'!E1747,'Master List'!$B$45:$D$143,3,FALSE))</f>
        <v>#N/A</v>
      </c>
      <c r="J1747" s="164" t="str">
        <f>IF('Reported Performance Table'!E1747="","",
  IF('Reported Performance Table'!F1747="Yes",
   IF('Reported Performance Table'!G1747="Premium","Premium_LUNA_CCT","LUNA_CCT"),
   IF('Reported Performance Table'!C1747="Outdoor Luminaires",
    IF(OR('Reported Performance Table'!E1747="Fuel Pump Canopy Luminaires",'Reported Performance Table'!E1747="Sports Lighting"),
     IF('Reported Performance Table'!G1747="Premium","Premium_Sports_and_Fuel_Pump_CCT", "Sports_and_Fuel_Pump_CCT"),
     IF('Reported Performance Table'!G1747="Premium","Premium_Outdoor_CCT","Outdoor_CCT")),
    IF('Reported Performance Table'!G1747="Premium","Premium_CCT","Reported_CCT"))))</f>
        <v/>
      </c>
      <c r="K1747" t="str">
        <f>IF('Reported Performance Table'!E1747="","",IF(J1747="LUNA_CCT",VLOOKUP('Reported Performance Table'!E1747,'Master List'!$B$45:$E$143,4,FALSE),"Reported_BUG"))</f>
        <v/>
      </c>
      <c r="L1747" t="str">
        <f>IF('Reported Performance Table'!E1747="","",IF(AND('Reported Performance Table'!$F1747="Yes",OR('Reported Performance Table'!$E1747='Master List'!$B$45,'Reported Performance Table'!$E1747='Master List'!$B$46,'Reported Performance Table'!$E1747='Master List'!$B$47,'Reported Performance Table'!$E1747='Master List'!$B$49,'Reported Performance Table'!$E1747='Master List'!$B$51,'Reported Performance Table'!$E1747='Master List'!$B$115,'Reported Performance Table'!$E1747='Master List'!$B$118,'Reported Performance Table'!$E1747='Master List'!$B$142)),"LUNA_Dimming","Dimming_Capability_and_Range"))</f>
        <v/>
      </c>
      <c r="M1747" s="100" t="e">
        <f>'Reported Performance Table'!#REF!</f>
        <v>#REF!</v>
      </c>
      <c r="N1747" s="100" t="e">
        <f>'Reported Performance Table'!#REF!</f>
        <v>#REF!</v>
      </c>
      <c r="O1747" s="100" t="e">
        <f>'Reported Performance Table'!#REF!</f>
        <v>#REF!</v>
      </c>
      <c r="P1747" t="str">
        <f t="shared" si="55"/>
        <v>No</v>
      </c>
    </row>
    <row r="1748" spans="1:16" x14ac:dyDescent="0.25">
      <c r="A1748" s="54">
        <v>1755</v>
      </c>
      <c r="B1748" s="55"/>
      <c r="D1748" s="21" t="e">
        <f>VLOOKUP('Reported Performance Table'!D1748,'Master List'!$B$22:$C$41,2,FALSE)</f>
        <v>#N/A</v>
      </c>
      <c r="E1748" t="e">
        <f>VLOOKUP('Reported Performance Table'!E1748,'Master List'!$B$45:$C$143,2,FALSE)</f>
        <v>#N/A</v>
      </c>
      <c r="F1748" t="e">
        <f>VLOOKUP('Reported Performance Table'!D1748,'Master List'!$B$22:$D$42,3,FALSE)</f>
        <v>#N/A</v>
      </c>
      <c r="G1748" s="92" t="e">
        <f>VLOOKUP('Reported Performance Table'!C1748,'Master List'!$B$11:$D$19,3,FALSE)</f>
        <v>#N/A</v>
      </c>
      <c r="H1748" t="e">
        <f t="shared" si="54"/>
        <v>#N/A</v>
      </c>
      <c r="I1748" t="e">
        <f>IF(VLOOKUP('Reported Performance Table'!E1748,'Master List'!$B$45:$D$143,3,FALSE)="","No",VLOOKUP('Reported Performance Table'!E1748,'Master List'!$B$45:$D$143,3,FALSE))</f>
        <v>#N/A</v>
      </c>
      <c r="J1748" s="164" t="str">
        <f>IF('Reported Performance Table'!E1748="","",
  IF('Reported Performance Table'!F1748="Yes",
   IF('Reported Performance Table'!G1748="Premium","Premium_LUNA_CCT","LUNA_CCT"),
   IF('Reported Performance Table'!C1748="Outdoor Luminaires",
    IF(OR('Reported Performance Table'!E1748="Fuel Pump Canopy Luminaires",'Reported Performance Table'!E1748="Sports Lighting"),
     IF('Reported Performance Table'!G1748="Premium","Premium_Sports_and_Fuel_Pump_CCT", "Sports_and_Fuel_Pump_CCT"),
     IF('Reported Performance Table'!G1748="Premium","Premium_Outdoor_CCT","Outdoor_CCT")),
    IF('Reported Performance Table'!G1748="Premium","Premium_CCT","Reported_CCT"))))</f>
        <v/>
      </c>
      <c r="K1748" t="str">
        <f>IF('Reported Performance Table'!E1748="","",IF(J1748="LUNA_CCT",VLOOKUP('Reported Performance Table'!E1748,'Master List'!$B$45:$E$143,4,FALSE),"Reported_BUG"))</f>
        <v/>
      </c>
      <c r="L1748" t="str">
        <f>IF('Reported Performance Table'!E1748="","",IF(AND('Reported Performance Table'!$F1748="Yes",OR('Reported Performance Table'!$E1748='Master List'!$B$45,'Reported Performance Table'!$E1748='Master List'!$B$46,'Reported Performance Table'!$E1748='Master List'!$B$47,'Reported Performance Table'!$E1748='Master List'!$B$49,'Reported Performance Table'!$E1748='Master List'!$B$51,'Reported Performance Table'!$E1748='Master List'!$B$115,'Reported Performance Table'!$E1748='Master List'!$B$118,'Reported Performance Table'!$E1748='Master List'!$B$142)),"LUNA_Dimming","Dimming_Capability_and_Range"))</f>
        <v/>
      </c>
      <c r="M1748" s="100" t="e">
        <f>'Reported Performance Table'!#REF!</f>
        <v>#REF!</v>
      </c>
      <c r="N1748" s="100" t="e">
        <f>'Reported Performance Table'!#REF!</f>
        <v>#REF!</v>
      </c>
      <c r="O1748" s="100" t="e">
        <f>'Reported Performance Table'!#REF!</f>
        <v>#REF!</v>
      </c>
      <c r="P1748" t="str">
        <f t="shared" si="55"/>
        <v>No</v>
      </c>
    </row>
    <row r="1749" spans="1:16" x14ac:dyDescent="0.25">
      <c r="A1749" s="54">
        <v>1756</v>
      </c>
      <c r="B1749" s="55"/>
      <c r="D1749" s="21" t="e">
        <f>VLOOKUP('Reported Performance Table'!D1749,'Master List'!$B$22:$C$41,2,FALSE)</f>
        <v>#N/A</v>
      </c>
      <c r="E1749" t="e">
        <f>VLOOKUP('Reported Performance Table'!E1749,'Master List'!$B$45:$C$143,2,FALSE)</f>
        <v>#N/A</v>
      </c>
      <c r="F1749" t="e">
        <f>VLOOKUP('Reported Performance Table'!D1749,'Master List'!$B$22:$D$42,3,FALSE)</f>
        <v>#N/A</v>
      </c>
      <c r="G1749" s="92" t="e">
        <f>VLOOKUP('Reported Performance Table'!C1749,'Master List'!$B$11:$D$19,3,FALSE)</f>
        <v>#N/A</v>
      </c>
      <c r="H1749" t="e">
        <f t="shared" si="54"/>
        <v>#N/A</v>
      </c>
      <c r="I1749" t="e">
        <f>IF(VLOOKUP('Reported Performance Table'!E1749,'Master List'!$B$45:$D$143,3,FALSE)="","No",VLOOKUP('Reported Performance Table'!E1749,'Master List'!$B$45:$D$143,3,FALSE))</f>
        <v>#N/A</v>
      </c>
      <c r="J1749" s="164" t="str">
        <f>IF('Reported Performance Table'!E1749="","",
  IF('Reported Performance Table'!F1749="Yes",
   IF('Reported Performance Table'!G1749="Premium","Premium_LUNA_CCT","LUNA_CCT"),
   IF('Reported Performance Table'!C1749="Outdoor Luminaires",
    IF(OR('Reported Performance Table'!E1749="Fuel Pump Canopy Luminaires",'Reported Performance Table'!E1749="Sports Lighting"),
     IF('Reported Performance Table'!G1749="Premium","Premium_Sports_and_Fuel_Pump_CCT", "Sports_and_Fuel_Pump_CCT"),
     IF('Reported Performance Table'!G1749="Premium","Premium_Outdoor_CCT","Outdoor_CCT")),
    IF('Reported Performance Table'!G1749="Premium","Premium_CCT","Reported_CCT"))))</f>
        <v/>
      </c>
      <c r="K1749" t="str">
        <f>IF('Reported Performance Table'!E1749="","",IF(J1749="LUNA_CCT",VLOOKUP('Reported Performance Table'!E1749,'Master List'!$B$45:$E$143,4,FALSE),"Reported_BUG"))</f>
        <v/>
      </c>
      <c r="L1749" t="str">
        <f>IF('Reported Performance Table'!E1749="","",IF(AND('Reported Performance Table'!$F1749="Yes",OR('Reported Performance Table'!$E1749='Master List'!$B$45,'Reported Performance Table'!$E1749='Master List'!$B$46,'Reported Performance Table'!$E1749='Master List'!$B$47,'Reported Performance Table'!$E1749='Master List'!$B$49,'Reported Performance Table'!$E1749='Master List'!$B$51,'Reported Performance Table'!$E1749='Master List'!$B$115,'Reported Performance Table'!$E1749='Master List'!$B$118,'Reported Performance Table'!$E1749='Master List'!$B$142)),"LUNA_Dimming","Dimming_Capability_and_Range"))</f>
        <v/>
      </c>
      <c r="M1749" s="100" t="e">
        <f>'Reported Performance Table'!#REF!</f>
        <v>#REF!</v>
      </c>
      <c r="N1749" s="100" t="e">
        <f>'Reported Performance Table'!#REF!</f>
        <v>#REF!</v>
      </c>
      <c r="O1749" s="100" t="e">
        <f>'Reported Performance Table'!#REF!</f>
        <v>#REF!</v>
      </c>
      <c r="P1749" t="str">
        <f t="shared" si="55"/>
        <v>No</v>
      </c>
    </row>
    <row r="1750" spans="1:16" x14ac:dyDescent="0.25">
      <c r="A1750" s="54">
        <v>1757</v>
      </c>
      <c r="B1750" s="55"/>
      <c r="D1750" s="21" t="e">
        <f>VLOOKUP('Reported Performance Table'!D1750,'Master List'!$B$22:$C$41,2,FALSE)</f>
        <v>#N/A</v>
      </c>
      <c r="E1750" t="e">
        <f>VLOOKUP('Reported Performance Table'!E1750,'Master List'!$B$45:$C$143,2,FALSE)</f>
        <v>#N/A</v>
      </c>
      <c r="F1750" t="e">
        <f>VLOOKUP('Reported Performance Table'!D1750,'Master List'!$B$22:$D$42,3,FALSE)</f>
        <v>#N/A</v>
      </c>
      <c r="G1750" s="92" t="e">
        <f>VLOOKUP('Reported Performance Table'!C1750,'Master List'!$B$11:$D$19,3,FALSE)</f>
        <v>#N/A</v>
      </c>
      <c r="H1750" t="e">
        <f t="shared" si="54"/>
        <v>#N/A</v>
      </c>
      <c r="I1750" t="e">
        <f>IF(VLOOKUP('Reported Performance Table'!E1750,'Master List'!$B$45:$D$143,3,FALSE)="","No",VLOOKUP('Reported Performance Table'!E1750,'Master List'!$B$45:$D$143,3,FALSE))</f>
        <v>#N/A</v>
      </c>
      <c r="J1750" s="164" t="str">
        <f>IF('Reported Performance Table'!E1750="","",
  IF('Reported Performance Table'!F1750="Yes",
   IF('Reported Performance Table'!G1750="Premium","Premium_LUNA_CCT","LUNA_CCT"),
   IF('Reported Performance Table'!C1750="Outdoor Luminaires",
    IF(OR('Reported Performance Table'!E1750="Fuel Pump Canopy Luminaires",'Reported Performance Table'!E1750="Sports Lighting"),
     IF('Reported Performance Table'!G1750="Premium","Premium_Sports_and_Fuel_Pump_CCT", "Sports_and_Fuel_Pump_CCT"),
     IF('Reported Performance Table'!G1750="Premium","Premium_Outdoor_CCT","Outdoor_CCT")),
    IF('Reported Performance Table'!G1750="Premium","Premium_CCT","Reported_CCT"))))</f>
        <v/>
      </c>
      <c r="K1750" t="str">
        <f>IF('Reported Performance Table'!E1750="","",IF(J1750="LUNA_CCT",VLOOKUP('Reported Performance Table'!E1750,'Master List'!$B$45:$E$143,4,FALSE),"Reported_BUG"))</f>
        <v/>
      </c>
      <c r="L1750" t="str">
        <f>IF('Reported Performance Table'!E1750="","",IF(AND('Reported Performance Table'!$F1750="Yes",OR('Reported Performance Table'!$E1750='Master List'!$B$45,'Reported Performance Table'!$E1750='Master List'!$B$46,'Reported Performance Table'!$E1750='Master List'!$B$47,'Reported Performance Table'!$E1750='Master List'!$B$49,'Reported Performance Table'!$E1750='Master List'!$B$51,'Reported Performance Table'!$E1750='Master List'!$B$115,'Reported Performance Table'!$E1750='Master List'!$B$118,'Reported Performance Table'!$E1750='Master List'!$B$142)),"LUNA_Dimming","Dimming_Capability_and_Range"))</f>
        <v/>
      </c>
      <c r="M1750" s="100" t="e">
        <f>'Reported Performance Table'!#REF!</f>
        <v>#REF!</v>
      </c>
      <c r="N1750" s="100" t="e">
        <f>'Reported Performance Table'!#REF!</f>
        <v>#REF!</v>
      </c>
      <c r="O1750" s="100" t="e">
        <f>'Reported Performance Table'!#REF!</f>
        <v>#REF!</v>
      </c>
      <c r="P1750" t="str">
        <f t="shared" si="55"/>
        <v>No</v>
      </c>
    </row>
    <row r="1751" spans="1:16" x14ac:dyDescent="0.25">
      <c r="A1751" s="54">
        <v>1758</v>
      </c>
      <c r="B1751" s="55"/>
      <c r="D1751" s="21" t="e">
        <f>VLOOKUP('Reported Performance Table'!D1751,'Master List'!$B$22:$C$41,2,FALSE)</f>
        <v>#N/A</v>
      </c>
      <c r="E1751" t="e">
        <f>VLOOKUP('Reported Performance Table'!E1751,'Master List'!$B$45:$C$143,2,FALSE)</f>
        <v>#N/A</v>
      </c>
      <c r="F1751" t="e">
        <f>VLOOKUP('Reported Performance Table'!D1751,'Master List'!$B$22:$D$42,3,FALSE)</f>
        <v>#N/A</v>
      </c>
      <c r="G1751" s="92" t="e">
        <f>VLOOKUP('Reported Performance Table'!C1751,'Master List'!$B$11:$D$19,3,FALSE)</f>
        <v>#N/A</v>
      </c>
      <c r="H1751" t="e">
        <f t="shared" si="54"/>
        <v>#N/A</v>
      </c>
      <c r="I1751" t="e">
        <f>IF(VLOOKUP('Reported Performance Table'!E1751,'Master List'!$B$45:$D$143,3,FALSE)="","No",VLOOKUP('Reported Performance Table'!E1751,'Master List'!$B$45:$D$143,3,FALSE))</f>
        <v>#N/A</v>
      </c>
      <c r="J1751" s="164" t="str">
        <f>IF('Reported Performance Table'!E1751="","",
  IF('Reported Performance Table'!F1751="Yes",
   IF('Reported Performance Table'!G1751="Premium","Premium_LUNA_CCT","LUNA_CCT"),
   IF('Reported Performance Table'!C1751="Outdoor Luminaires",
    IF(OR('Reported Performance Table'!E1751="Fuel Pump Canopy Luminaires",'Reported Performance Table'!E1751="Sports Lighting"),
     IF('Reported Performance Table'!G1751="Premium","Premium_Sports_and_Fuel_Pump_CCT", "Sports_and_Fuel_Pump_CCT"),
     IF('Reported Performance Table'!G1751="Premium","Premium_Outdoor_CCT","Outdoor_CCT")),
    IF('Reported Performance Table'!G1751="Premium","Premium_CCT","Reported_CCT"))))</f>
        <v/>
      </c>
      <c r="K1751" t="str">
        <f>IF('Reported Performance Table'!E1751="","",IF(J1751="LUNA_CCT",VLOOKUP('Reported Performance Table'!E1751,'Master List'!$B$45:$E$143,4,FALSE),"Reported_BUG"))</f>
        <v/>
      </c>
      <c r="L1751" t="str">
        <f>IF('Reported Performance Table'!E1751="","",IF(AND('Reported Performance Table'!$F1751="Yes",OR('Reported Performance Table'!$E1751='Master List'!$B$45,'Reported Performance Table'!$E1751='Master List'!$B$46,'Reported Performance Table'!$E1751='Master List'!$B$47,'Reported Performance Table'!$E1751='Master List'!$B$49,'Reported Performance Table'!$E1751='Master List'!$B$51,'Reported Performance Table'!$E1751='Master List'!$B$115,'Reported Performance Table'!$E1751='Master List'!$B$118,'Reported Performance Table'!$E1751='Master List'!$B$142)),"LUNA_Dimming","Dimming_Capability_and_Range"))</f>
        <v/>
      </c>
      <c r="M1751" s="100" t="e">
        <f>'Reported Performance Table'!#REF!</f>
        <v>#REF!</v>
      </c>
      <c r="N1751" s="100" t="e">
        <f>'Reported Performance Table'!#REF!</f>
        <v>#REF!</v>
      </c>
      <c r="O1751" s="100" t="e">
        <f>'Reported Performance Table'!#REF!</f>
        <v>#REF!</v>
      </c>
      <c r="P1751" t="str">
        <f t="shared" si="55"/>
        <v>No</v>
      </c>
    </row>
    <row r="1752" spans="1:16" x14ac:dyDescent="0.25">
      <c r="A1752" s="54">
        <v>1759</v>
      </c>
      <c r="B1752" s="55"/>
      <c r="D1752" s="21" t="e">
        <f>VLOOKUP('Reported Performance Table'!D1752,'Master List'!$B$22:$C$41,2,FALSE)</f>
        <v>#N/A</v>
      </c>
      <c r="E1752" t="e">
        <f>VLOOKUP('Reported Performance Table'!E1752,'Master List'!$B$45:$C$143,2,FALSE)</f>
        <v>#N/A</v>
      </c>
      <c r="F1752" t="e">
        <f>VLOOKUP('Reported Performance Table'!D1752,'Master List'!$B$22:$D$42,3,FALSE)</f>
        <v>#N/A</v>
      </c>
      <c r="G1752" s="92" t="e">
        <f>VLOOKUP('Reported Performance Table'!C1752,'Master List'!$B$11:$D$19,3,FALSE)</f>
        <v>#N/A</v>
      </c>
      <c r="H1752" t="e">
        <f t="shared" si="54"/>
        <v>#N/A</v>
      </c>
      <c r="I1752" t="e">
        <f>IF(VLOOKUP('Reported Performance Table'!E1752,'Master List'!$B$45:$D$143,3,FALSE)="","No",VLOOKUP('Reported Performance Table'!E1752,'Master List'!$B$45:$D$143,3,FALSE))</f>
        <v>#N/A</v>
      </c>
      <c r="J1752" s="164" t="str">
        <f>IF('Reported Performance Table'!E1752="","",
  IF('Reported Performance Table'!F1752="Yes",
   IF('Reported Performance Table'!G1752="Premium","Premium_LUNA_CCT","LUNA_CCT"),
   IF('Reported Performance Table'!C1752="Outdoor Luminaires",
    IF(OR('Reported Performance Table'!E1752="Fuel Pump Canopy Luminaires",'Reported Performance Table'!E1752="Sports Lighting"),
     IF('Reported Performance Table'!G1752="Premium","Premium_Sports_and_Fuel_Pump_CCT", "Sports_and_Fuel_Pump_CCT"),
     IF('Reported Performance Table'!G1752="Premium","Premium_Outdoor_CCT","Outdoor_CCT")),
    IF('Reported Performance Table'!G1752="Premium","Premium_CCT","Reported_CCT"))))</f>
        <v/>
      </c>
      <c r="K1752" t="str">
        <f>IF('Reported Performance Table'!E1752="","",IF(J1752="LUNA_CCT",VLOOKUP('Reported Performance Table'!E1752,'Master List'!$B$45:$E$143,4,FALSE),"Reported_BUG"))</f>
        <v/>
      </c>
      <c r="L1752" t="str">
        <f>IF('Reported Performance Table'!E1752="","",IF(AND('Reported Performance Table'!$F1752="Yes",OR('Reported Performance Table'!$E1752='Master List'!$B$45,'Reported Performance Table'!$E1752='Master List'!$B$46,'Reported Performance Table'!$E1752='Master List'!$B$47,'Reported Performance Table'!$E1752='Master List'!$B$49,'Reported Performance Table'!$E1752='Master List'!$B$51,'Reported Performance Table'!$E1752='Master List'!$B$115,'Reported Performance Table'!$E1752='Master List'!$B$118,'Reported Performance Table'!$E1752='Master List'!$B$142)),"LUNA_Dimming","Dimming_Capability_and_Range"))</f>
        <v/>
      </c>
      <c r="M1752" s="100" t="e">
        <f>'Reported Performance Table'!#REF!</f>
        <v>#REF!</v>
      </c>
      <c r="N1752" s="100" t="e">
        <f>'Reported Performance Table'!#REF!</f>
        <v>#REF!</v>
      </c>
      <c r="O1752" s="100" t="e">
        <f>'Reported Performance Table'!#REF!</f>
        <v>#REF!</v>
      </c>
      <c r="P1752" t="str">
        <f t="shared" si="55"/>
        <v>No</v>
      </c>
    </row>
    <row r="1753" spans="1:16" x14ac:dyDescent="0.25">
      <c r="A1753" s="54">
        <v>1760</v>
      </c>
      <c r="B1753" s="55"/>
      <c r="D1753" s="21" t="e">
        <f>VLOOKUP('Reported Performance Table'!D1753,'Master List'!$B$22:$C$41,2,FALSE)</f>
        <v>#N/A</v>
      </c>
      <c r="E1753" t="e">
        <f>VLOOKUP('Reported Performance Table'!E1753,'Master List'!$B$45:$C$143,2,FALSE)</f>
        <v>#N/A</v>
      </c>
      <c r="F1753" t="e">
        <f>VLOOKUP('Reported Performance Table'!D1753,'Master List'!$B$22:$D$42,3,FALSE)</f>
        <v>#N/A</v>
      </c>
      <c r="G1753" s="92" t="e">
        <f>VLOOKUP('Reported Performance Table'!C1753,'Master List'!$B$11:$D$19,3,FALSE)</f>
        <v>#N/A</v>
      </c>
      <c r="H1753" t="e">
        <f t="shared" si="54"/>
        <v>#N/A</v>
      </c>
      <c r="I1753" t="e">
        <f>IF(VLOOKUP('Reported Performance Table'!E1753,'Master List'!$B$45:$D$143,3,FALSE)="","No",VLOOKUP('Reported Performance Table'!E1753,'Master List'!$B$45:$D$143,3,FALSE))</f>
        <v>#N/A</v>
      </c>
      <c r="J1753" s="164" t="str">
        <f>IF('Reported Performance Table'!E1753="","",
  IF('Reported Performance Table'!F1753="Yes",
   IF('Reported Performance Table'!G1753="Premium","Premium_LUNA_CCT","LUNA_CCT"),
   IF('Reported Performance Table'!C1753="Outdoor Luminaires",
    IF(OR('Reported Performance Table'!E1753="Fuel Pump Canopy Luminaires",'Reported Performance Table'!E1753="Sports Lighting"),
     IF('Reported Performance Table'!G1753="Premium","Premium_Sports_and_Fuel_Pump_CCT", "Sports_and_Fuel_Pump_CCT"),
     IF('Reported Performance Table'!G1753="Premium","Premium_Outdoor_CCT","Outdoor_CCT")),
    IF('Reported Performance Table'!G1753="Premium","Premium_CCT","Reported_CCT"))))</f>
        <v/>
      </c>
      <c r="K1753" t="str">
        <f>IF('Reported Performance Table'!E1753="","",IF(J1753="LUNA_CCT",VLOOKUP('Reported Performance Table'!E1753,'Master List'!$B$45:$E$143,4,FALSE),"Reported_BUG"))</f>
        <v/>
      </c>
      <c r="L1753" t="str">
        <f>IF('Reported Performance Table'!E1753="","",IF(AND('Reported Performance Table'!$F1753="Yes",OR('Reported Performance Table'!$E1753='Master List'!$B$45,'Reported Performance Table'!$E1753='Master List'!$B$46,'Reported Performance Table'!$E1753='Master List'!$B$47,'Reported Performance Table'!$E1753='Master List'!$B$49,'Reported Performance Table'!$E1753='Master List'!$B$51,'Reported Performance Table'!$E1753='Master List'!$B$115,'Reported Performance Table'!$E1753='Master List'!$B$118,'Reported Performance Table'!$E1753='Master List'!$B$142)),"LUNA_Dimming","Dimming_Capability_and_Range"))</f>
        <v/>
      </c>
      <c r="M1753" s="100" t="e">
        <f>'Reported Performance Table'!#REF!</f>
        <v>#REF!</v>
      </c>
      <c r="N1753" s="100" t="e">
        <f>'Reported Performance Table'!#REF!</f>
        <v>#REF!</v>
      </c>
      <c r="O1753" s="100" t="e">
        <f>'Reported Performance Table'!#REF!</f>
        <v>#REF!</v>
      </c>
      <c r="P1753" t="str">
        <f t="shared" si="55"/>
        <v>No</v>
      </c>
    </row>
    <row r="1754" spans="1:16" x14ac:dyDescent="0.25">
      <c r="A1754" s="54">
        <v>1761</v>
      </c>
      <c r="B1754" s="55"/>
      <c r="D1754" s="21" t="e">
        <f>VLOOKUP('Reported Performance Table'!D1754,'Master List'!$B$22:$C$41,2,FALSE)</f>
        <v>#N/A</v>
      </c>
      <c r="E1754" t="e">
        <f>VLOOKUP('Reported Performance Table'!E1754,'Master List'!$B$45:$C$143,2,FALSE)</f>
        <v>#N/A</v>
      </c>
      <c r="F1754" t="e">
        <f>VLOOKUP('Reported Performance Table'!D1754,'Master List'!$B$22:$D$42,3,FALSE)</f>
        <v>#N/A</v>
      </c>
      <c r="G1754" s="92" t="e">
        <f>VLOOKUP('Reported Performance Table'!C1754,'Master List'!$B$11:$D$19,3,FALSE)</f>
        <v>#N/A</v>
      </c>
      <c r="H1754" t="e">
        <f t="shared" si="54"/>
        <v>#N/A</v>
      </c>
      <c r="I1754" t="e">
        <f>IF(VLOOKUP('Reported Performance Table'!E1754,'Master List'!$B$45:$D$143,3,FALSE)="","No",VLOOKUP('Reported Performance Table'!E1754,'Master List'!$B$45:$D$143,3,FALSE))</f>
        <v>#N/A</v>
      </c>
      <c r="J1754" s="164" t="str">
        <f>IF('Reported Performance Table'!E1754="","",
  IF('Reported Performance Table'!F1754="Yes",
   IF('Reported Performance Table'!G1754="Premium","Premium_LUNA_CCT","LUNA_CCT"),
   IF('Reported Performance Table'!C1754="Outdoor Luminaires",
    IF(OR('Reported Performance Table'!E1754="Fuel Pump Canopy Luminaires",'Reported Performance Table'!E1754="Sports Lighting"),
     IF('Reported Performance Table'!G1754="Premium","Premium_Sports_and_Fuel_Pump_CCT", "Sports_and_Fuel_Pump_CCT"),
     IF('Reported Performance Table'!G1754="Premium","Premium_Outdoor_CCT","Outdoor_CCT")),
    IF('Reported Performance Table'!G1754="Premium","Premium_CCT","Reported_CCT"))))</f>
        <v/>
      </c>
      <c r="K1754" t="str">
        <f>IF('Reported Performance Table'!E1754="","",IF(J1754="LUNA_CCT",VLOOKUP('Reported Performance Table'!E1754,'Master List'!$B$45:$E$143,4,FALSE),"Reported_BUG"))</f>
        <v/>
      </c>
      <c r="L1754" t="str">
        <f>IF('Reported Performance Table'!E1754="","",IF(AND('Reported Performance Table'!$F1754="Yes",OR('Reported Performance Table'!$E1754='Master List'!$B$45,'Reported Performance Table'!$E1754='Master List'!$B$46,'Reported Performance Table'!$E1754='Master List'!$B$47,'Reported Performance Table'!$E1754='Master List'!$B$49,'Reported Performance Table'!$E1754='Master List'!$B$51,'Reported Performance Table'!$E1754='Master List'!$B$115,'Reported Performance Table'!$E1754='Master List'!$B$118,'Reported Performance Table'!$E1754='Master List'!$B$142)),"LUNA_Dimming","Dimming_Capability_and_Range"))</f>
        <v/>
      </c>
      <c r="M1754" s="100" t="e">
        <f>'Reported Performance Table'!#REF!</f>
        <v>#REF!</v>
      </c>
      <c r="N1754" s="100" t="e">
        <f>'Reported Performance Table'!#REF!</f>
        <v>#REF!</v>
      </c>
      <c r="O1754" s="100" t="e">
        <f>'Reported Performance Table'!#REF!</f>
        <v>#REF!</v>
      </c>
      <c r="P1754" t="str">
        <f t="shared" si="55"/>
        <v>No</v>
      </c>
    </row>
    <row r="1755" spans="1:16" x14ac:dyDescent="0.25">
      <c r="A1755" s="54">
        <v>1762</v>
      </c>
      <c r="B1755" s="55"/>
      <c r="D1755" s="21" t="e">
        <f>VLOOKUP('Reported Performance Table'!D1755,'Master List'!$B$22:$C$41,2,FALSE)</f>
        <v>#N/A</v>
      </c>
      <c r="E1755" t="e">
        <f>VLOOKUP('Reported Performance Table'!E1755,'Master List'!$B$45:$C$143,2,FALSE)</f>
        <v>#N/A</v>
      </c>
      <c r="F1755" t="e">
        <f>VLOOKUP('Reported Performance Table'!D1755,'Master List'!$B$22:$D$42,3,FALSE)</f>
        <v>#N/A</v>
      </c>
      <c r="G1755" s="92" t="e">
        <f>VLOOKUP('Reported Performance Table'!C1755,'Master List'!$B$11:$D$19,3,FALSE)</f>
        <v>#N/A</v>
      </c>
      <c r="H1755" t="e">
        <f t="shared" si="54"/>
        <v>#N/A</v>
      </c>
      <c r="I1755" t="e">
        <f>IF(VLOOKUP('Reported Performance Table'!E1755,'Master List'!$B$45:$D$143,3,FALSE)="","No",VLOOKUP('Reported Performance Table'!E1755,'Master List'!$B$45:$D$143,3,FALSE))</f>
        <v>#N/A</v>
      </c>
      <c r="J1755" s="164" t="str">
        <f>IF('Reported Performance Table'!E1755="","",
  IF('Reported Performance Table'!F1755="Yes",
   IF('Reported Performance Table'!G1755="Premium","Premium_LUNA_CCT","LUNA_CCT"),
   IF('Reported Performance Table'!C1755="Outdoor Luminaires",
    IF(OR('Reported Performance Table'!E1755="Fuel Pump Canopy Luminaires",'Reported Performance Table'!E1755="Sports Lighting"),
     IF('Reported Performance Table'!G1755="Premium","Premium_Sports_and_Fuel_Pump_CCT", "Sports_and_Fuel_Pump_CCT"),
     IF('Reported Performance Table'!G1755="Premium","Premium_Outdoor_CCT","Outdoor_CCT")),
    IF('Reported Performance Table'!G1755="Premium","Premium_CCT","Reported_CCT"))))</f>
        <v/>
      </c>
      <c r="K1755" t="str">
        <f>IF('Reported Performance Table'!E1755="","",IF(J1755="LUNA_CCT",VLOOKUP('Reported Performance Table'!E1755,'Master List'!$B$45:$E$143,4,FALSE),"Reported_BUG"))</f>
        <v/>
      </c>
      <c r="L1755" t="str">
        <f>IF('Reported Performance Table'!E1755="","",IF(AND('Reported Performance Table'!$F1755="Yes",OR('Reported Performance Table'!$E1755='Master List'!$B$45,'Reported Performance Table'!$E1755='Master List'!$B$46,'Reported Performance Table'!$E1755='Master List'!$B$47,'Reported Performance Table'!$E1755='Master List'!$B$49,'Reported Performance Table'!$E1755='Master List'!$B$51,'Reported Performance Table'!$E1755='Master List'!$B$115,'Reported Performance Table'!$E1755='Master List'!$B$118,'Reported Performance Table'!$E1755='Master List'!$B$142)),"LUNA_Dimming","Dimming_Capability_and_Range"))</f>
        <v/>
      </c>
      <c r="M1755" s="100" t="e">
        <f>'Reported Performance Table'!#REF!</f>
        <v>#REF!</v>
      </c>
      <c r="N1755" s="100" t="e">
        <f>'Reported Performance Table'!#REF!</f>
        <v>#REF!</v>
      </c>
      <c r="O1755" s="100" t="e">
        <f>'Reported Performance Table'!#REF!</f>
        <v>#REF!</v>
      </c>
      <c r="P1755" t="str">
        <f t="shared" si="55"/>
        <v>No</v>
      </c>
    </row>
    <row r="1756" spans="1:16" x14ac:dyDescent="0.25">
      <c r="A1756" s="54">
        <v>1763</v>
      </c>
      <c r="B1756" s="55"/>
      <c r="D1756" s="21" t="e">
        <f>VLOOKUP('Reported Performance Table'!D1756,'Master List'!$B$22:$C$41,2,FALSE)</f>
        <v>#N/A</v>
      </c>
      <c r="E1756" t="e">
        <f>VLOOKUP('Reported Performance Table'!E1756,'Master List'!$B$45:$C$143,2,FALSE)</f>
        <v>#N/A</v>
      </c>
      <c r="F1756" t="e">
        <f>VLOOKUP('Reported Performance Table'!D1756,'Master List'!$B$22:$D$42,3,FALSE)</f>
        <v>#N/A</v>
      </c>
      <c r="G1756" s="92" t="e">
        <f>VLOOKUP('Reported Performance Table'!C1756,'Master List'!$B$11:$D$19,3,FALSE)</f>
        <v>#N/A</v>
      </c>
      <c r="H1756" t="e">
        <f t="shared" si="54"/>
        <v>#N/A</v>
      </c>
      <c r="I1756" t="e">
        <f>IF(VLOOKUP('Reported Performance Table'!E1756,'Master List'!$B$45:$D$143,3,FALSE)="","No",VLOOKUP('Reported Performance Table'!E1756,'Master List'!$B$45:$D$143,3,FALSE))</f>
        <v>#N/A</v>
      </c>
      <c r="J1756" s="164" t="str">
        <f>IF('Reported Performance Table'!E1756="","",
  IF('Reported Performance Table'!F1756="Yes",
   IF('Reported Performance Table'!G1756="Premium","Premium_LUNA_CCT","LUNA_CCT"),
   IF('Reported Performance Table'!C1756="Outdoor Luminaires",
    IF(OR('Reported Performance Table'!E1756="Fuel Pump Canopy Luminaires",'Reported Performance Table'!E1756="Sports Lighting"),
     IF('Reported Performance Table'!G1756="Premium","Premium_Sports_and_Fuel_Pump_CCT", "Sports_and_Fuel_Pump_CCT"),
     IF('Reported Performance Table'!G1756="Premium","Premium_Outdoor_CCT","Outdoor_CCT")),
    IF('Reported Performance Table'!G1756="Premium","Premium_CCT","Reported_CCT"))))</f>
        <v/>
      </c>
      <c r="K1756" t="str">
        <f>IF('Reported Performance Table'!E1756="","",IF(J1756="LUNA_CCT",VLOOKUP('Reported Performance Table'!E1756,'Master List'!$B$45:$E$143,4,FALSE),"Reported_BUG"))</f>
        <v/>
      </c>
      <c r="L1756" t="str">
        <f>IF('Reported Performance Table'!E1756="","",IF(AND('Reported Performance Table'!$F1756="Yes",OR('Reported Performance Table'!$E1756='Master List'!$B$45,'Reported Performance Table'!$E1756='Master List'!$B$46,'Reported Performance Table'!$E1756='Master List'!$B$47,'Reported Performance Table'!$E1756='Master List'!$B$49,'Reported Performance Table'!$E1756='Master List'!$B$51,'Reported Performance Table'!$E1756='Master List'!$B$115,'Reported Performance Table'!$E1756='Master List'!$B$118,'Reported Performance Table'!$E1756='Master List'!$B$142)),"LUNA_Dimming","Dimming_Capability_and_Range"))</f>
        <v/>
      </c>
      <c r="M1756" s="100" t="e">
        <f>'Reported Performance Table'!#REF!</f>
        <v>#REF!</v>
      </c>
      <c r="N1756" s="100" t="e">
        <f>'Reported Performance Table'!#REF!</f>
        <v>#REF!</v>
      </c>
      <c r="O1756" s="100" t="e">
        <f>'Reported Performance Table'!#REF!</f>
        <v>#REF!</v>
      </c>
      <c r="P1756" t="str">
        <f t="shared" si="55"/>
        <v>No</v>
      </c>
    </row>
    <row r="1757" spans="1:16" x14ac:dyDescent="0.25">
      <c r="A1757" s="54">
        <v>1764</v>
      </c>
      <c r="B1757" s="55"/>
      <c r="D1757" s="21" t="e">
        <f>VLOOKUP('Reported Performance Table'!D1757,'Master List'!$B$22:$C$41,2,FALSE)</f>
        <v>#N/A</v>
      </c>
      <c r="E1757" t="e">
        <f>VLOOKUP('Reported Performance Table'!E1757,'Master List'!$B$45:$C$143,2,FALSE)</f>
        <v>#N/A</v>
      </c>
      <c r="F1757" t="e">
        <f>VLOOKUP('Reported Performance Table'!D1757,'Master List'!$B$22:$D$42,3,FALSE)</f>
        <v>#N/A</v>
      </c>
      <c r="G1757" s="92" t="e">
        <f>VLOOKUP('Reported Performance Table'!C1757,'Master List'!$B$11:$D$19,3,FALSE)</f>
        <v>#N/A</v>
      </c>
      <c r="H1757" t="e">
        <f t="shared" si="54"/>
        <v>#N/A</v>
      </c>
      <c r="I1757" t="e">
        <f>IF(VLOOKUP('Reported Performance Table'!E1757,'Master List'!$B$45:$D$143,3,FALSE)="","No",VLOOKUP('Reported Performance Table'!E1757,'Master List'!$B$45:$D$143,3,FALSE))</f>
        <v>#N/A</v>
      </c>
      <c r="J1757" s="164" t="str">
        <f>IF('Reported Performance Table'!E1757="","",
  IF('Reported Performance Table'!F1757="Yes",
   IF('Reported Performance Table'!G1757="Premium","Premium_LUNA_CCT","LUNA_CCT"),
   IF('Reported Performance Table'!C1757="Outdoor Luminaires",
    IF(OR('Reported Performance Table'!E1757="Fuel Pump Canopy Luminaires",'Reported Performance Table'!E1757="Sports Lighting"),
     IF('Reported Performance Table'!G1757="Premium","Premium_Sports_and_Fuel_Pump_CCT", "Sports_and_Fuel_Pump_CCT"),
     IF('Reported Performance Table'!G1757="Premium","Premium_Outdoor_CCT","Outdoor_CCT")),
    IF('Reported Performance Table'!G1757="Premium","Premium_CCT","Reported_CCT"))))</f>
        <v/>
      </c>
      <c r="K1757" t="str">
        <f>IF('Reported Performance Table'!E1757="","",IF(J1757="LUNA_CCT",VLOOKUP('Reported Performance Table'!E1757,'Master List'!$B$45:$E$143,4,FALSE),"Reported_BUG"))</f>
        <v/>
      </c>
      <c r="L1757" t="str">
        <f>IF('Reported Performance Table'!E1757="","",IF(AND('Reported Performance Table'!$F1757="Yes",OR('Reported Performance Table'!$E1757='Master List'!$B$45,'Reported Performance Table'!$E1757='Master List'!$B$46,'Reported Performance Table'!$E1757='Master List'!$B$47,'Reported Performance Table'!$E1757='Master List'!$B$49,'Reported Performance Table'!$E1757='Master List'!$B$51,'Reported Performance Table'!$E1757='Master List'!$B$115,'Reported Performance Table'!$E1757='Master List'!$B$118,'Reported Performance Table'!$E1757='Master List'!$B$142)),"LUNA_Dimming","Dimming_Capability_and_Range"))</f>
        <v/>
      </c>
      <c r="M1757" s="100" t="e">
        <f>'Reported Performance Table'!#REF!</f>
        <v>#REF!</v>
      </c>
      <c r="N1757" s="100" t="e">
        <f>'Reported Performance Table'!#REF!</f>
        <v>#REF!</v>
      </c>
      <c r="O1757" s="100" t="e">
        <f>'Reported Performance Table'!#REF!</f>
        <v>#REF!</v>
      </c>
      <c r="P1757" t="str">
        <f t="shared" si="55"/>
        <v>No</v>
      </c>
    </row>
    <row r="1758" spans="1:16" x14ac:dyDescent="0.25">
      <c r="A1758" s="54">
        <v>1765</v>
      </c>
      <c r="B1758" s="55"/>
      <c r="D1758" s="21" t="e">
        <f>VLOOKUP('Reported Performance Table'!D1758,'Master List'!$B$22:$C$41,2,FALSE)</f>
        <v>#N/A</v>
      </c>
      <c r="E1758" t="e">
        <f>VLOOKUP('Reported Performance Table'!E1758,'Master List'!$B$45:$C$143,2,FALSE)</f>
        <v>#N/A</v>
      </c>
      <c r="F1758" t="e">
        <f>VLOOKUP('Reported Performance Table'!D1758,'Master List'!$B$22:$D$42,3,FALSE)</f>
        <v>#N/A</v>
      </c>
      <c r="G1758" s="92" t="e">
        <f>VLOOKUP('Reported Performance Table'!C1758,'Master List'!$B$11:$D$19,3,FALSE)</f>
        <v>#N/A</v>
      </c>
      <c r="H1758" t="e">
        <f t="shared" si="54"/>
        <v>#N/A</v>
      </c>
      <c r="I1758" t="e">
        <f>IF(VLOOKUP('Reported Performance Table'!E1758,'Master List'!$B$45:$D$143,3,FALSE)="","No",VLOOKUP('Reported Performance Table'!E1758,'Master List'!$B$45:$D$143,3,FALSE))</f>
        <v>#N/A</v>
      </c>
      <c r="J1758" s="164" t="str">
        <f>IF('Reported Performance Table'!E1758="","",
  IF('Reported Performance Table'!F1758="Yes",
   IF('Reported Performance Table'!G1758="Premium","Premium_LUNA_CCT","LUNA_CCT"),
   IF('Reported Performance Table'!C1758="Outdoor Luminaires",
    IF(OR('Reported Performance Table'!E1758="Fuel Pump Canopy Luminaires",'Reported Performance Table'!E1758="Sports Lighting"),
     IF('Reported Performance Table'!G1758="Premium","Premium_Sports_and_Fuel_Pump_CCT", "Sports_and_Fuel_Pump_CCT"),
     IF('Reported Performance Table'!G1758="Premium","Premium_Outdoor_CCT","Outdoor_CCT")),
    IF('Reported Performance Table'!G1758="Premium","Premium_CCT","Reported_CCT"))))</f>
        <v/>
      </c>
      <c r="K1758" t="str">
        <f>IF('Reported Performance Table'!E1758="","",IF(J1758="LUNA_CCT",VLOOKUP('Reported Performance Table'!E1758,'Master List'!$B$45:$E$143,4,FALSE),"Reported_BUG"))</f>
        <v/>
      </c>
      <c r="L1758" t="str">
        <f>IF('Reported Performance Table'!E1758="","",IF(AND('Reported Performance Table'!$F1758="Yes",OR('Reported Performance Table'!$E1758='Master List'!$B$45,'Reported Performance Table'!$E1758='Master List'!$B$46,'Reported Performance Table'!$E1758='Master List'!$B$47,'Reported Performance Table'!$E1758='Master List'!$B$49,'Reported Performance Table'!$E1758='Master List'!$B$51,'Reported Performance Table'!$E1758='Master List'!$B$115,'Reported Performance Table'!$E1758='Master List'!$B$118,'Reported Performance Table'!$E1758='Master List'!$B$142)),"LUNA_Dimming","Dimming_Capability_and_Range"))</f>
        <v/>
      </c>
      <c r="M1758" s="100" t="e">
        <f>'Reported Performance Table'!#REF!</f>
        <v>#REF!</v>
      </c>
      <c r="N1758" s="100" t="e">
        <f>'Reported Performance Table'!#REF!</f>
        <v>#REF!</v>
      </c>
      <c r="O1758" s="100" t="e">
        <f>'Reported Performance Table'!#REF!</f>
        <v>#REF!</v>
      </c>
      <c r="P1758" t="str">
        <f t="shared" si="55"/>
        <v>No</v>
      </c>
    </row>
    <row r="1759" spans="1:16" x14ac:dyDescent="0.25">
      <c r="A1759" s="54">
        <v>1766</v>
      </c>
      <c r="B1759" s="55"/>
      <c r="D1759" s="21" t="e">
        <f>VLOOKUP('Reported Performance Table'!D1759,'Master List'!$B$22:$C$41,2,FALSE)</f>
        <v>#N/A</v>
      </c>
      <c r="E1759" t="e">
        <f>VLOOKUP('Reported Performance Table'!E1759,'Master List'!$B$45:$C$143,2,FALSE)</f>
        <v>#N/A</v>
      </c>
      <c r="F1759" t="e">
        <f>VLOOKUP('Reported Performance Table'!D1759,'Master List'!$B$22:$D$42,3,FALSE)</f>
        <v>#N/A</v>
      </c>
      <c r="G1759" s="92" t="e">
        <f>VLOOKUP('Reported Performance Table'!C1759,'Master List'!$B$11:$D$19,3,FALSE)</f>
        <v>#N/A</v>
      </c>
      <c r="H1759" t="e">
        <f t="shared" si="54"/>
        <v>#N/A</v>
      </c>
      <c r="I1759" t="e">
        <f>IF(VLOOKUP('Reported Performance Table'!E1759,'Master List'!$B$45:$D$143,3,FALSE)="","No",VLOOKUP('Reported Performance Table'!E1759,'Master List'!$B$45:$D$143,3,FALSE))</f>
        <v>#N/A</v>
      </c>
      <c r="J1759" s="164" t="str">
        <f>IF('Reported Performance Table'!E1759="","",
  IF('Reported Performance Table'!F1759="Yes",
   IF('Reported Performance Table'!G1759="Premium","Premium_LUNA_CCT","LUNA_CCT"),
   IF('Reported Performance Table'!C1759="Outdoor Luminaires",
    IF(OR('Reported Performance Table'!E1759="Fuel Pump Canopy Luminaires",'Reported Performance Table'!E1759="Sports Lighting"),
     IF('Reported Performance Table'!G1759="Premium","Premium_Sports_and_Fuel_Pump_CCT", "Sports_and_Fuel_Pump_CCT"),
     IF('Reported Performance Table'!G1759="Premium","Premium_Outdoor_CCT","Outdoor_CCT")),
    IF('Reported Performance Table'!G1759="Premium","Premium_CCT","Reported_CCT"))))</f>
        <v/>
      </c>
      <c r="K1759" t="str">
        <f>IF('Reported Performance Table'!E1759="","",IF(J1759="LUNA_CCT",VLOOKUP('Reported Performance Table'!E1759,'Master List'!$B$45:$E$143,4,FALSE),"Reported_BUG"))</f>
        <v/>
      </c>
      <c r="L1759" t="str">
        <f>IF('Reported Performance Table'!E1759="","",IF(AND('Reported Performance Table'!$F1759="Yes",OR('Reported Performance Table'!$E1759='Master List'!$B$45,'Reported Performance Table'!$E1759='Master List'!$B$46,'Reported Performance Table'!$E1759='Master List'!$B$47,'Reported Performance Table'!$E1759='Master List'!$B$49,'Reported Performance Table'!$E1759='Master List'!$B$51,'Reported Performance Table'!$E1759='Master List'!$B$115,'Reported Performance Table'!$E1759='Master List'!$B$118,'Reported Performance Table'!$E1759='Master List'!$B$142)),"LUNA_Dimming","Dimming_Capability_and_Range"))</f>
        <v/>
      </c>
      <c r="M1759" s="100" t="e">
        <f>'Reported Performance Table'!#REF!</f>
        <v>#REF!</v>
      </c>
      <c r="N1759" s="100" t="e">
        <f>'Reported Performance Table'!#REF!</f>
        <v>#REF!</v>
      </c>
      <c r="O1759" s="100" t="e">
        <f>'Reported Performance Table'!#REF!</f>
        <v>#REF!</v>
      </c>
      <c r="P1759" t="str">
        <f t="shared" si="55"/>
        <v>No</v>
      </c>
    </row>
    <row r="1760" spans="1:16" x14ac:dyDescent="0.25">
      <c r="A1760" s="54">
        <v>1767</v>
      </c>
      <c r="B1760" s="55"/>
      <c r="D1760" s="21" t="e">
        <f>VLOOKUP('Reported Performance Table'!D1760,'Master List'!$B$22:$C$41,2,FALSE)</f>
        <v>#N/A</v>
      </c>
      <c r="E1760" t="e">
        <f>VLOOKUP('Reported Performance Table'!E1760,'Master List'!$B$45:$C$143,2,FALSE)</f>
        <v>#N/A</v>
      </c>
      <c r="F1760" t="e">
        <f>VLOOKUP('Reported Performance Table'!D1760,'Master List'!$B$22:$D$42,3,FALSE)</f>
        <v>#N/A</v>
      </c>
      <c r="G1760" s="92" t="e">
        <f>VLOOKUP('Reported Performance Table'!C1760,'Master List'!$B$11:$D$19,3,FALSE)</f>
        <v>#N/A</v>
      </c>
      <c r="H1760" t="e">
        <f t="shared" si="54"/>
        <v>#N/A</v>
      </c>
      <c r="I1760" t="e">
        <f>IF(VLOOKUP('Reported Performance Table'!E1760,'Master List'!$B$45:$D$143,3,FALSE)="","No",VLOOKUP('Reported Performance Table'!E1760,'Master List'!$B$45:$D$143,3,FALSE))</f>
        <v>#N/A</v>
      </c>
      <c r="J1760" s="164" t="str">
        <f>IF('Reported Performance Table'!E1760="","",
  IF('Reported Performance Table'!F1760="Yes",
   IF('Reported Performance Table'!G1760="Premium","Premium_LUNA_CCT","LUNA_CCT"),
   IF('Reported Performance Table'!C1760="Outdoor Luminaires",
    IF(OR('Reported Performance Table'!E1760="Fuel Pump Canopy Luminaires",'Reported Performance Table'!E1760="Sports Lighting"),
     IF('Reported Performance Table'!G1760="Premium","Premium_Sports_and_Fuel_Pump_CCT", "Sports_and_Fuel_Pump_CCT"),
     IF('Reported Performance Table'!G1760="Premium","Premium_Outdoor_CCT","Outdoor_CCT")),
    IF('Reported Performance Table'!G1760="Premium","Premium_CCT","Reported_CCT"))))</f>
        <v/>
      </c>
      <c r="K1760" t="str">
        <f>IF('Reported Performance Table'!E1760="","",IF(J1760="LUNA_CCT",VLOOKUP('Reported Performance Table'!E1760,'Master List'!$B$45:$E$143,4,FALSE),"Reported_BUG"))</f>
        <v/>
      </c>
      <c r="L1760" t="str">
        <f>IF('Reported Performance Table'!E1760="","",IF(AND('Reported Performance Table'!$F1760="Yes",OR('Reported Performance Table'!$E1760='Master List'!$B$45,'Reported Performance Table'!$E1760='Master List'!$B$46,'Reported Performance Table'!$E1760='Master List'!$B$47,'Reported Performance Table'!$E1760='Master List'!$B$49,'Reported Performance Table'!$E1760='Master List'!$B$51,'Reported Performance Table'!$E1760='Master List'!$B$115,'Reported Performance Table'!$E1760='Master List'!$B$118,'Reported Performance Table'!$E1760='Master List'!$B$142)),"LUNA_Dimming","Dimming_Capability_and_Range"))</f>
        <v/>
      </c>
      <c r="M1760" s="100" t="e">
        <f>'Reported Performance Table'!#REF!</f>
        <v>#REF!</v>
      </c>
      <c r="N1760" s="100" t="e">
        <f>'Reported Performance Table'!#REF!</f>
        <v>#REF!</v>
      </c>
      <c r="O1760" s="100" t="e">
        <f>'Reported Performance Table'!#REF!</f>
        <v>#REF!</v>
      </c>
      <c r="P1760" t="str">
        <f t="shared" si="55"/>
        <v>No</v>
      </c>
    </row>
    <row r="1761" spans="1:16" x14ac:dyDescent="0.25">
      <c r="A1761" s="54">
        <v>1768</v>
      </c>
      <c r="B1761" s="55"/>
      <c r="D1761" s="21" t="e">
        <f>VLOOKUP('Reported Performance Table'!D1761,'Master List'!$B$22:$C$41,2,FALSE)</f>
        <v>#N/A</v>
      </c>
      <c r="E1761" t="e">
        <f>VLOOKUP('Reported Performance Table'!E1761,'Master List'!$B$45:$C$143,2,FALSE)</f>
        <v>#N/A</v>
      </c>
      <c r="F1761" t="e">
        <f>VLOOKUP('Reported Performance Table'!D1761,'Master List'!$B$22:$D$42,3,FALSE)</f>
        <v>#N/A</v>
      </c>
      <c r="G1761" s="92" t="e">
        <f>VLOOKUP('Reported Performance Table'!C1761,'Master List'!$B$11:$D$19,3,FALSE)</f>
        <v>#N/A</v>
      </c>
      <c r="H1761" t="e">
        <f t="shared" si="54"/>
        <v>#N/A</v>
      </c>
      <c r="I1761" t="e">
        <f>IF(VLOOKUP('Reported Performance Table'!E1761,'Master List'!$B$45:$D$143,3,FALSE)="","No",VLOOKUP('Reported Performance Table'!E1761,'Master List'!$B$45:$D$143,3,FALSE))</f>
        <v>#N/A</v>
      </c>
      <c r="J1761" s="164" t="str">
        <f>IF('Reported Performance Table'!E1761="","",
  IF('Reported Performance Table'!F1761="Yes",
   IF('Reported Performance Table'!G1761="Premium","Premium_LUNA_CCT","LUNA_CCT"),
   IF('Reported Performance Table'!C1761="Outdoor Luminaires",
    IF(OR('Reported Performance Table'!E1761="Fuel Pump Canopy Luminaires",'Reported Performance Table'!E1761="Sports Lighting"),
     IF('Reported Performance Table'!G1761="Premium","Premium_Sports_and_Fuel_Pump_CCT", "Sports_and_Fuel_Pump_CCT"),
     IF('Reported Performance Table'!G1761="Premium","Premium_Outdoor_CCT","Outdoor_CCT")),
    IF('Reported Performance Table'!G1761="Premium","Premium_CCT","Reported_CCT"))))</f>
        <v/>
      </c>
      <c r="K1761" t="str">
        <f>IF('Reported Performance Table'!E1761="","",IF(J1761="LUNA_CCT",VLOOKUP('Reported Performance Table'!E1761,'Master List'!$B$45:$E$143,4,FALSE),"Reported_BUG"))</f>
        <v/>
      </c>
      <c r="L1761" t="str">
        <f>IF('Reported Performance Table'!E1761="","",IF(AND('Reported Performance Table'!$F1761="Yes",OR('Reported Performance Table'!$E1761='Master List'!$B$45,'Reported Performance Table'!$E1761='Master List'!$B$46,'Reported Performance Table'!$E1761='Master List'!$B$47,'Reported Performance Table'!$E1761='Master List'!$B$49,'Reported Performance Table'!$E1761='Master List'!$B$51,'Reported Performance Table'!$E1761='Master List'!$B$115,'Reported Performance Table'!$E1761='Master List'!$B$118,'Reported Performance Table'!$E1761='Master List'!$B$142)),"LUNA_Dimming","Dimming_Capability_and_Range"))</f>
        <v/>
      </c>
      <c r="M1761" s="100" t="e">
        <f>'Reported Performance Table'!#REF!</f>
        <v>#REF!</v>
      </c>
      <c r="N1761" s="100" t="e">
        <f>'Reported Performance Table'!#REF!</f>
        <v>#REF!</v>
      </c>
      <c r="O1761" s="100" t="e">
        <f>'Reported Performance Table'!#REF!</f>
        <v>#REF!</v>
      </c>
      <c r="P1761" t="str">
        <f t="shared" si="55"/>
        <v>No</v>
      </c>
    </row>
    <row r="1762" spans="1:16" x14ac:dyDescent="0.25">
      <c r="A1762" s="54">
        <v>1769</v>
      </c>
      <c r="B1762" s="55"/>
      <c r="D1762" s="21" t="e">
        <f>VLOOKUP('Reported Performance Table'!D1762,'Master List'!$B$22:$C$41,2,FALSE)</f>
        <v>#N/A</v>
      </c>
      <c r="E1762" t="e">
        <f>VLOOKUP('Reported Performance Table'!E1762,'Master List'!$B$45:$C$143,2,FALSE)</f>
        <v>#N/A</v>
      </c>
      <c r="F1762" t="e">
        <f>VLOOKUP('Reported Performance Table'!D1762,'Master List'!$B$22:$D$42,3,FALSE)</f>
        <v>#N/A</v>
      </c>
      <c r="G1762" s="92" t="e">
        <f>VLOOKUP('Reported Performance Table'!C1762,'Master List'!$B$11:$D$19,3,FALSE)</f>
        <v>#N/A</v>
      </c>
      <c r="H1762" t="e">
        <f t="shared" si="54"/>
        <v>#N/A</v>
      </c>
      <c r="I1762" t="e">
        <f>IF(VLOOKUP('Reported Performance Table'!E1762,'Master List'!$B$45:$D$143,3,FALSE)="","No",VLOOKUP('Reported Performance Table'!E1762,'Master List'!$B$45:$D$143,3,FALSE))</f>
        <v>#N/A</v>
      </c>
      <c r="J1762" s="164" t="str">
        <f>IF('Reported Performance Table'!E1762="","",
  IF('Reported Performance Table'!F1762="Yes",
   IF('Reported Performance Table'!G1762="Premium","Premium_LUNA_CCT","LUNA_CCT"),
   IF('Reported Performance Table'!C1762="Outdoor Luminaires",
    IF(OR('Reported Performance Table'!E1762="Fuel Pump Canopy Luminaires",'Reported Performance Table'!E1762="Sports Lighting"),
     IF('Reported Performance Table'!G1762="Premium","Premium_Sports_and_Fuel_Pump_CCT", "Sports_and_Fuel_Pump_CCT"),
     IF('Reported Performance Table'!G1762="Premium","Premium_Outdoor_CCT","Outdoor_CCT")),
    IF('Reported Performance Table'!G1762="Premium","Premium_CCT","Reported_CCT"))))</f>
        <v/>
      </c>
      <c r="K1762" t="str">
        <f>IF('Reported Performance Table'!E1762="","",IF(J1762="LUNA_CCT",VLOOKUP('Reported Performance Table'!E1762,'Master List'!$B$45:$E$143,4,FALSE),"Reported_BUG"))</f>
        <v/>
      </c>
      <c r="L1762" t="str">
        <f>IF('Reported Performance Table'!E1762="","",IF(AND('Reported Performance Table'!$F1762="Yes",OR('Reported Performance Table'!$E1762='Master List'!$B$45,'Reported Performance Table'!$E1762='Master List'!$B$46,'Reported Performance Table'!$E1762='Master List'!$B$47,'Reported Performance Table'!$E1762='Master List'!$B$49,'Reported Performance Table'!$E1762='Master List'!$B$51,'Reported Performance Table'!$E1762='Master List'!$B$115,'Reported Performance Table'!$E1762='Master List'!$B$118,'Reported Performance Table'!$E1762='Master List'!$B$142)),"LUNA_Dimming","Dimming_Capability_and_Range"))</f>
        <v/>
      </c>
      <c r="M1762" s="100" t="e">
        <f>'Reported Performance Table'!#REF!</f>
        <v>#REF!</v>
      </c>
      <c r="N1762" s="100" t="e">
        <f>'Reported Performance Table'!#REF!</f>
        <v>#REF!</v>
      </c>
      <c r="O1762" s="100" t="e">
        <f>'Reported Performance Table'!#REF!</f>
        <v>#REF!</v>
      </c>
      <c r="P1762" t="str">
        <f t="shared" si="55"/>
        <v>No</v>
      </c>
    </row>
    <row r="1763" spans="1:16" x14ac:dyDescent="0.25">
      <c r="A1763" s="54">
        <v>1770</v>
      </c>
      <c r="B1763" s="55"/>
      <c r="D1763" s="21" t="e">
        <f>VLOOKUP('Reported Performance Table'!D1763,'Master List'!$B$22:$C$41,2,FALSE)</f>
        <v>#N/A</v>
      </c>
      <c r="E1763" t="e">
        <f>VLOOKUP('Reported Performance Table'!E1763,'Master List'!$B$45:$C$143,2,FALSE)</f>
        <v>#N/A</v>
      </c>
      <c r="F1763" t="e">
        <f>VLOOKUP('Reported Performance Table'!D1763,'Master List'!$B$22:$D$42,3,FALSE)</f>
        <v>#N/A</v>
      </c>
      <c r="G1763" s="92" t="e">
        <f>VLOOKUP('Reported Performance Table'!C1763,'Master List'!$B$11:$D$19,3,FALSE)</f>
        <v>#N/A</v>
      </c>
      <c r="H1763" t="e">
        <f t="shared" si="54"/>
        <v>#N/A</v>
      </c>
      <c r="I1763" t="e">
        <f>IF(VLOOKUP('Reported Performance Table'!E1763,'Master List'!$B$45:$D$143,3,FALSE)="","No",VLOOKUP('Reported Performance Table'!E1763,'Master List'!$B$45:$D$143,3,FALSE))</f>
        <v>#N/A</v>
      </c>
      <c r="J1763" s="164" t="str">
        <f>IF('Reported Performance Table'!E1763="","",
  IF('Reported Performance Table'!F1763="Yes",
   IF('Reported Performance Table'!G1763="Premium","Premium_LUNA_CCT","LUNA_CCT"),
   IF('Reported Performance Table'!C1763="Outdoor Luminaires",
    IF(OR('Reported Performance Table'!E1763="Fuel Pump Canopy Luminaires",'Reported Performance Table'!E1763="Sports Lighting"),
     IF('Reported Performance Table'!G1763="Premium","Premium_Sports_and_Fuel_Pump_CCT", "Sports_and_Fuel_Pump_CCT"),
     IF('Reported Performance Table'!G1763="Premium","Premium_Outdoor_CCT","Outdoor_CCT")),
    IF('Reported Performance Table'!G1763="Premium","Premium_CCT","Reported_CCT"))))</f>
        <v/>
      </c>
      <c r="K1763" t="str">
        <f>IF('Reported Performance Table'!E1763="","",IF(J1763="LUNA_CCT",VLOOKUP('Reported Performance Table'!E1763,'Master List'!$B$45:$E$143,4,FALSE),"Reported_BUG"))</f>
        <v/>
      </c>
      <c r="L1763" t="str">
        <f>IF('Reported Performance Table'!E1763="","",IF(AND('Reported Performance Table'!$F1763="Yes",OR('Reported Performance Table'!$E1763='Master List'!$B$45,'Reported Performance Table'!$E1763='Master List'!$B$46,'Reported Performance Table'!$E1763='Master List'!$B$47,'Reported Performance Table'!$E1763='Master List'!$B$49,'Reported Performance Table'!$E1763='Master List'!$B$51,'Reported Performance Table'!$E1763='Master List'!$B$115,'Reported Performance Table'!$E1763='Master List'!$B$118,'Reported Performance Table'!$E1763='Master List'!$B$142)),"LUNA_Dimming","Dimming_Capability_and_Range"))</f>
        <v/>
      </c>
      <c r="M1763" s="100" t="e">
        <f>'Reported Performance Table'!#REF!</f>
        <v>#REF!</v>
      </c>
      <c r="N1763" s="100" t="e">
        <f>'Reported Performance Table'!#REF!</f>
        <v>#REF!</v>
      </c>
      <c r="O1763" s="100" t="e">
        <f>'Reported Performance Table'!#REF!</f>
        <v>#REF!</v>
      </c>
      <c r="P1763" t="str">
        <f t="shared" si="55"/>
        <v>No</v>
      </c>
    </row>
    <row r="1764" spans="1:16" x14ac:dyDescent="0.25">
      <c r="A1764" s="54">
        <v>1771</v>
      </c>
      <c r="B1764" s="55"/>
      <c r="D1764" s="21" t="e">
        <f>VLOOKUP('Reported Performance Table'!D1764,'Master List'!$B$22:$C$41,2,FALSE)</f>
        <v>#N/A</v>
      </c>
      <c r="E1764" t="e">
        <f>VLOOKUP('Reported Performance Table'!E1764,'Master List'!$B$45:$C$143,2,FALSE)</f>
        <v>#N/A</v>
      </c>
      <c r="F1764" t="e">
        <f>VLOOKUP('Reported Performance Table'!D1764,'Master List'!$B$22:$D$42,3,FALSE)</f>
        <v>#N/A</v>
      </c>
      <c r="G1764" s="92" t="e">
        <f>VLOOKUP('Reported Performance Table'!C1764,'Master List'!$B$11:$D$19,3,FALSE)</f>
        <v>#N/A</v>
      </c>
      <c r="H1764" t="e">
        <f t="shared" si="54"/>
        <v>#N/A</v>
      </c>
      <c r="I1764" t="e">
        <f>IF(VLOOKUP('Reported Performance Table'!E1764,'Master List'!$B$45:$D$143,3,FALSE)="","No",VLOOKUP('Reported Performance Table'!E1764,'Master List'!$B$45:$D$143,3,FALSE))</f>
        <v>#N/A</v>
      </c>
      <c r="J1764" s="164" t="str">
        <f>IF('Reported Performance Table'!E1764="","",
  IF('Reported Performance Table'!F1764="Yes",
   IF('Reported Performance Table'!G1764="Premium","Premium_LUNA_CCT","LUNA_CCT"),
   IF('Reported Performance Table'!C1764="Outdoor Luminaires",
    IF(OR('Reported Performance Table'!E1764="Fuel Pump Canopy Luminaires",'Reported Performance Table'!E1764="Sports Lighting"),
     IF('Reported Performance Table'!G1764="Premium","Premium_Sports_and_Fuel_Pump_CCT", "Sports_and_Fuel_Pump_CCT"),
     IF('Reported Performance Table'!G1764="Premium","Premium_Outdoor_CCT","Outdoor_CCT")),
    IF('Reported Performance Table'!G1764="Premium","Premium_CCT","Reported_CCT"))))</f>
        <v/>
      </c>
      <c r="K1764" t="str">
        <f>IF('Reported Performance Table'!E1764="","",IF(J1764="LUNA_CCT",VLOOKUP('Reported Performance Table'!E1764,'Master List'!$B$45:$E$143,4,FALSE),"Reported_BUG"))</f>
        <v/>
      </c>
      <c r="L1764" t="str">
        <f>IF('Reported Performance Table'!E1764="","",IF(AND('Reported Performance Table'!$F1764="Yes",OR('Reported Performance Table'!$E1764='Master List'!$B$45,'Reported Performance Table'!$E1764='Master List'!$B$46,'Reported Performance Table'!$E1764='Master List'!$B$47,'Reported Performance Table'!$E1764='Master List'!$B$49,'Reported Performance Table'!$E1764='Master List'!$B$51,'Reported Performance Table'!$E1764='Master List'!$B$115,'Reported Performance Table'!$E1764='Master List'!$B$118,'Reported Performance Table'!$E1764='Master List'!$B$142)),"LUNA_Dimming","Dimming_Capability_and_Range"))</f>
        <v/>
      </c>
      <c r="M1764" s="100" t="e">
        <f>'Reported Performance Table'!#REF!</f>
        <v>#REF!</v>
      </c>
      <c r="N1764" s="100" t="e">
        <f>'Reported Performance Table'!#REF!</f>
        <v>#REF!</v>
      </c>
      <c r="O1764" s="100" t="e">
        <f>'Reported Performance Table'!#REF!</f>
        <v>#REF!</v>
      </c>
      <c r="P1764" t="str">
        <f t="shared" si="55"/>
        <v>No</v>
      </c>
    </row>
    <row r="1765" spans="1:16" x14ac:dyDescent="0.25">
      <c r="A1765" s="54">
        <v>1772</v>
      </c>
      <c r="B1765" s="55"/>
      <c r="D1765" s="21" t="e">
        <f>VLOOKUP('Reported Performance Table'!D1765,'Master List'!$B$22:$C$41,2,FALSE)</f>
        <v>#N/A</v>
      </c>
      <c r="E1765" t="e">
        <f>VLOOKUP('Reported Performance Table'!E1765,'Master List'!$B$45:$C$143,2,FALSE)</f>
        <v>#N/A</v>
      </c>
      <c r="F1765" t="e">
        <f>VLOOKUP('Reported Performance Table'!D1765,'Master List'!$B$22:$D$42,3,FALSE)</f>
        <v>#N/A</v>
      </c>
      <c r="G1765" s="92" t="e">
        <f>VLOOKUP('Reported Performance Table'!C1765,'Master List'!$B$11:$D$19,3,FALSE)</f>
        <v>#N/A</v>
      </c>
      <c r="H1765" t="e">
        <f t="shared" si="54"/>
        <v>#N/A</v>
      </c>
      <c r="I1765" t="e">
        <f>IF(VLOOKUP('Reported Performance Table'!E1765,'Master List'!$B$45:$D$143,3,FALSE)="","No",VLOOKUP('Reported Performance Table'!E1765,'Master List'!$B$45:$D$143,3,FALSE))</f>
        <v>#N/A</v>
      </c>
      <c r="J1765" s="164" t="str">
        <f>IF('Reported Performance Table'!E1765="","",
  IF('Reported Performance Table'!F1765="Yes",
   IF('Reported Performance Table'!G1765="Premium","Premium_LUNA_CCT","LUNA_CCT"),
   IF('Reported Performance Table'!C1765="Outdoor Luminaires",
    IF(OR('Reported Performance Table'!E1765="Fuel Pump Canopy Luminaires",'Reported Performance Table'!E1765="Sports Lighting"),
     IF('Reported Performance Table'!G1765="Premium","Premium_Sports_and_Fuel_Pump_CCT", "Sports_and_Fuel_Pump_CCT"),
     IF('Reported Performance Table'!G1765="Premium","Premium_Outdoor_CCT","Outdoor_CCT")),
    IF('Reported Performance Table'!G1765="Premium","Premium_CCT","Reported_CCT"))))</f>
        <v/>
      </c>
      <c r="K1765" t="str">
        <f>IF('Reported Performance Table'!E1765="","",IF(J1765="LUNA_CCT",VLOOKUP('Reported Performance Table'!E1765,'Master List'!$B$45:$E$143,4,FALSE),"Reported_BUG"))</f>
        <v/>
      </c>
      <c r="L1765" t="str">
        <f>IF('Reported Performance Table'!E1765="","",IF(AND('Reported Performance Table'!$F1765="Yes",OR('Reported Performance Table'!$E1765='Master List'!$B$45,'Reported Performance Table'!$E1765='Master List'!$B$46,'Reported Performance Table'!$E1765='Master List'!$B$47,'Reported Performance Table'!$E1765='Master List'!$B$49,'Reported Performance Table'!$E1765='Master List'!$B$51,'Reported Performance Table'!$E1765='Master List'!$B$115,'Reported Performance Table'!$E1765='Master List'!$B$118,'Reported Performance Table'!$E1765='Master List'!$B$142)),"LUNA_Dimming","Dimming_Capability_and_Range"))</f>
        <v/>
      </c>
      <c r="M1765" s="100" t="e">
        <f>'Reported Performance Table'!#REF!</f>
        <v>#REF!</v>
      </c>
      <c r="N1765" s="100" t="e">
        <f>'Reported Performance Table'!#REF!</f>
        <v>#REF!</v>
      </c>
      <c r="O1765" s="100" t="e">
        <f>'Reported Performance Table'!#REF!</f>
        <v>#REF!</v>
      </c>
      <c r="P1765" t="str">
        <f t="shared" si="55"/>
        <v>No</v>
      </c>
    </row>
    <row r="1766" spans="1:16" x14ac:dyDescent="0.25">
      <c r="A1766" s="54">
        <v>1773</v>
      </c>
      <c r="B1766" s="55"/>
      <c r="D1766" s="21" t="e">
        <f>VLOOKUP('Reported Performance Table'!D1766,'Master List'!$B$22:$C$41,2,FALSE)</f>
        <v>#N/A</v>
      </c>
      <c r="E1766" t="e">
        <f>VLOOKUP('Reported Performance Table'!E1766,'Master List'!$B$45:$C$143,2,FALSE)</f>
        <v>#N/A</v>
      </c>
      <c r="F1766" t="e">
        <f>VLOOKUP('Reported Performance Table'!D1766,'Master List'!$B$22:$D$42,3,FALSE)</f>
        <v>#N/A</v>
      </c>
      <c r="G1766" s="92" t="e">
        <f>VLOOKUP('Reported Performance Table'!C1766,'Master List'!$B$11:$D$19,3,FALSE)</f>
        <v>#N/A</v>
      </c>
      <c r="H1766" t="e">
        <f t="shared" si="54"/>
        <v>#N/A</v>
      </c>
      <c r="I1766" t="e">
        <f>IF(VLOOKUP('Reported Performance Table'!E1766,'Master List'!$B$45:$D$143,3,FALSE)="","No",VLOOKUP('Reported Performance Table'!E1766,'Master List'!$B$45:$D$143,3,FALSE))</f>
        <v>#N/A</v>
      </c>
      <c r="J1766" s="164" t="str">
        <f>IF('Reported Performance Table'!E1766="","",
  IF('Reported Performance Table'!F1766="Yes",
   IF('Reported Performance Table'!G1766="Premium","Premium_LUNA_CCT","LUNA_CCT"),
   IF('Reported Performance Table'!C1766="Outdoor Luminaires",
    IF(OR('Reported Performance Table'!E1766="Fuel Pump Canopy Luminaires",'Reported Performance Table'!E1766="Sports Lighting"),
     IF('Reported Performance Table'!G1766="Premium","Premium_Sports_and_Fuel_Pump_CCT", "Sports_and_Fuel_Pump_CCT"),
     IF('Reported Performance Table'!G1766="Premium","Premium_Outdoor_CCT","Outdoor_CCT")),
    IF('Reported Performance Table'!G1766="Premium","Premium_CCT","Reported_CCT"))))</f>
        <v/>
      </c>
      <c r="K1766" t="str">
        <f>IF('Reported Performance Table'!E1766="","",IF(J1766="LUNA_CCT",VLOOKUP('Reported Performance Table'!E1766,'Master List'!$B$45:$E$143,4,FALSE),"Reported_BUG"))</f>
        <v/>
      </c>
      <c r="L1766" t="str">
        <f>IF('Reported Performance Table'!E1766="","",IF(AND('Reported Performance Table'!$F1766="Yes",OR('Reported Performance Table'!$E1766='Master List'!$B$45,'Reported Performance Table'!$E1766='Master List'!$B$46,'Reported Performance Table'!$E1766='Master List'!$B$47,'Reported Performance Table'!$E1766='Master List'!$B$49,'Reported Performance Table'!$E1766='Master List'!$B$51,'Reported Performance Table'!$E1766='Master List'!$B$115,'Reported Performance Table'!$E1766='Master List'!$B$118,'Reported Performance Table'!$E1766='Master List'!$B$142)),"LUNA_Dimming","Dimming_Capability_and_Range"))</f>
        <v/>
      </c>
      <c r="M1766" s="100" t="e">
        <f>'Reported Performance Table'!#REF!</f>
        <v>#REF!</v>
      </c>
      <c r="N1766" s="100" t="e">
        <f>'Reported Performance Table'!#REF!</f>
        <v>#REF!</v>
      </c>
      <c r="O1766" s="100" t="e">
        <f>'Reported Performance Table'!#REF!</f>
        <v>#REF!</v>
      </c>
      <c r="P1766" t="str">
        <f t="shared" si="55"/>
        <v>No</v>
      </c>
    </row>
    <row r="1767" spans="1:16" x14ac:dyDescent="0.25">
      <c r="A1767" s="54">
        <v>1774</v>
      </c>
      <c r="B1767" s="55"/>
      <c r="D1767" s="21" t="e">
        <f>VLOOKUP('Reported Performance Table'!D1767,'Master List'!$B$22:$C$41,2,FALSE)</f>
        <v>#N/A</v>
      </c>
      <c r="E1767" t="e">
        <f>VLOOKUP('Reported Performance Table'!E1767,'Master List'!$B$45:$C$143,2,FALSE)</f>
        <v>#N/A</v>
      </c>
      <c r="F1767" t="e">
        <f>VLOOKUP('Reported Performance Table'!D1767,'Master List'!$B$22:$D$42,3,FALSE)</f>
        <v>#N/A</v>
      </c>
      <c r="G1767" s="92" t="e">
        <f>VLOOKUP('Reported Performance Table'!C1767,'Master List'!$B$11:$D$19,3,FALSE)</f>
        <v>#N/A</v>
      </c>
      <c r="H1767" t="e">
        <f t="shared" si="54"/>
        <v>#N/A</v>
      </c>
      <c r="I1767" t="e">
        <f>IF(VLOOKUP('Reported Performance Table'!E1767,'Master List'!$B$45:$D$143,3,FALSE)="","No",VLOOKUP('Reported Performance Table'!E1767,'Master List'!$B$45:$D$143,3,FALSE))</f>
        <v>#N/A</v>
      </c>
      <c r="J1767" s="164" t="str">
        <f>IF('Reported Performance Table'!E1767="","",
  IF('Reported Performance Table'!F1767="Yes",
   IF('Reported Performance Table'!G1767="Premium","Premium_LUNA_CCT","LUNA_CCT"),
   IF('Reported Performance Table'!C1767="Outdoor Luminaires",
    IF(OR('Reported Performance Table'!E1767="Fuel Pump Canopy Luminaires",'Reported Performance Table'!E1767="Sports Lighting"),
     IF('Reported Performance Table'!G1767="Premium","Premium_Sports_and_Fuel_Pump_CCT", "Sports_and_Fuel_Pump_CCT"),
     IF('Reported Performance Table'!G1767="Premium","Premium_Outdoor_CCT","Outdoor_CCT")),
    IF('Reported Performance Table'!G1767="Premium","Premium_CCT","Reported_CCT"))))</f>
        <v/>
      </c>
      <c r="K1767" t="str">
        <f>IF('Reported Performance Table'!E1767="","",IF(J1767="LUNA_CCT",VLOOKUP('Reported Performance Table'!E1767,'Master List'!$B$45:$E$143,4,FALSE),"Reported_BUG"))</f>
        <v/>
      </c>
      <c r="L1767" t="str">
        <f>IF('Reported Performance Table'!E1767="","",IF(AND('Reported Performance Table'!$F1767="Yes",OR('Reported Performance Table'!$E1767='Master List'!$B$45,'Reported Performance Table'!$E1767='Master List'!$B$46,'Reported Performance Table'!$E1767='Master List'!$B$47,'Reported Performance Table'!$E1767='Master List'!$B$49,'Reported Performance Table'!$E1767='Master List'!$B$51,'Reported Performance Table'!$E1767='Master List'!$B$115,'Reported Performance Table'!$E1767='Master List'!$B$118,'Reported Performance Table'!$E1767='Master List'!$B$142)),"LUNA_Dimming","Dimming_Capability_and_Range"))</f>
        <v/>
      </c>
      <c r="M1767" s="100" t="e">
        <f>'Reported Performance Table'!#REF!</f>
        <v>#REF!</v>
      </c>
      <c r="N1767" s="100" t="e">
        <f>'Reported Performance Table'!#REF!</f>
        <v>#REF!</v>
      </c>
      <c r="O1767" s="100" t="e">
        <f>'Reported Performance Table'!#REF!</f>
        <v>#REF!</v>
      </c>
      <c r="P1767" t="str">
        <f t="shared" si="55"/>
        <v>No</v>
      </c>
    </row>
    <row r="1768" spans="1:16" x14ac:dyDescent="0.25">
      <c r="A1768" s="54">
        <v>1775</v>
      </c>
      <c r="B1768" s="55"/>
      <c r="D1768" s="21" t="e">
        <f>VLOOKUP('Reported Performance Table'!D1768,'Master List'!$B$22:$C$41,2,FALSE)</f>
        <v>#N/A</v>
      </c>
      <c r="E1768" t="e">
        <f>VLOOKUP('Reported Performance Table'!E1768,'Master List'!$B$45:$C$143,2,FALSE)</f>
        <v>#N/A</v>
      </c>
      <c r="F1768" t="e">
        <f>VLOOKUP('Reported Performance Table'!D1768,'Master List'!$B$22:$D$42,3,FALSE)</f>
        <v>#N/A</v>
      </c>
      <c r="G1768" s="92" t="e">
        <f>VLOOKUP('Reported Performance Table'!C1768,'Master List'!$B$11:$D$19,3,FALSE)</f>
        <v>#N/A</v>
      </c>
      <c r="H1768" t="e">
        <f t="shared" si="54"/>
        <v>#N/A</v>
      </c>
      <c r="I1768" t="e">
        <f>IF(VLOOKUP('Reported Performance Table'!E1768,'Master List'!$B$45:$D$143,3,FALSE)="","No",VLOOKUP('Reported Performance Table'!E1768,'Master List'!$B$45:$D$143,3,FALSE))</f>
        <v>#N/A</v>
      </c>
      <c r="J1768" s="164" t="str">
        <f>IF('Reported Performance Table'!E1768="","",
  IF('Reported Performance Table'!F1768="Yes",
   IF('Reported Performance Table'!G1768="Premium","Premium_LUNA_CCT","LUNA_CCT"),
   IF('Reported Performance Table'!C1768="Outdoor Luminaires",
    IF(OR('Reported Performance Table'!E1768="Fuel Pump Canopy Luminaires",'Reported Performance Table'!E1768="Sports Lighting"),
     IF('Reported Performance Table'!G1768="Premium","Premium_Sports_and_Fuel_Pump_CCT", "Sports_and_Fuel_Pump_CCT"),
     IF('Reported Performance Table'!G1768="Premium","Premium_Outdoor_CCT","Outdoor_CCT")),
    IF('Reported Performance Table'!G1768="Premium","Premium_CCT","Reported_CCT"))))</f>
        <v/>
      </c>
      <c r="K1768" t="str">
        <f>IF('Reported Performance Table'!E1768="","",IF(J1768="LUNA_CCT",VLOOKUP('Reported Performance Table'!E1768,'Master List'!$B$45:$E$143,4,FALSE),"Reported_BUG"))</f>
        <v/>
      </c>
      <c r="L1768" t="str">
        <f>IF('Reported Performance Table'!E1768="","",IF(AND('Reported Performance Table'!$F1768="Yes",OR('Reported Performance Table'!$E1768='Master List'!$B$45,'Reported Performance Table'!$E1768='Master List'!$B$46,'Reported Performance Table'!$E1768='Master List'!$B$47,'Reported Performance Table'!$E1768='Master List'!$B$49,'Reported Performance Table'!$E1768='Master List'!$B$51,'Reported Performance Table'!$E1768='Master List'!$B$115,'Reported Performance Table'!$E1768='Master List'!$B$118,'Reported Performance Table'!$E1768='Master List'!$B$142)),"LUNA_Dimming","Dimming_Capability_and_Range"))</f>
        <v/>
      </c>
      <c r="M1768" s="100" t="e">
        <f>'Reported Performance Table'!#REF!</f>
        <v>#REF!</v>
      </c>
      <c r="N1768" s="100" t="e">
        <f>'Reported Performance Table'!#REF!</f>
        <v>#REF!</v>
      </c>
      <c r="O1768" s="100" t="e">
        <f>'Reported Performance Table'!#REF!</f>
        <v>#REF!</v>
      </c>
      <c r="P1768" t="str">
        <f t="shared" si="55"/>
        <v>No</v>
      </c>
    </row>
    <row r="1769" spans="1:16" x14ac:dyDescent="0.25">
      <c r="A1769" s="54">
        <v>1776</v>
      </c>
      <c r="B1769" s="55"/>
      <c r="D1769" s="21" t="e">
        <f>VLOOKUP('Reported Performance Table'!D1769,'Master List'!$B$22:$C$41,2,FALSE)</f>
        <v>#N/A</v>
      </c>
      <c r="E1769" t="e">
        <f>VLOOKUP('Reported Performance Table'!E1769,'Master List'!$B$45:$C$143,2,FALSE)</f>
        <v>#N/A</v>
      </c>
      <c r="F1769" t="e">
        <f>VLOOKUP('Reported Performance Table'!D1769,'Master List'!$B$22:$D$42,3,FALSE)</f>
        <v>#N/A</v>
      </c>
      <c r="G1769" s="92" t="e">
        <f>VLOOKUP('Reported Performance Table'!C1769,'Master List'!$B$11:$D$19,3,FALSE)</f>
        <v>#N/A</v>
      </c>
      <c r="H1769" t="e">
        <f t="shared" si="54"/>
        <v>#N/A</v>
      </c>
      <c r="I1769" t="e">
        <f>IF(VLOOKUP('Reported Performance Table'!E1769,'Master List'!$B$45:$D$143,3,FALSE)="","No",VLOOKUP('Reported Performance Table'!E1769,'Master List'!$B$45:$D$143,3,FALSE))</f>
        <v>#N/A</v>
      </c>
      <c r="J1769" s="164" t="str">
        <f>IF('Reported Performance Table'!E1769="","",
  IF('Reported Performance Table'!F1769="Yes",
   IF('Reported Performance Table'!G1769="Premium","Premium_LUNA_CCT","LUNA_CCT"),
   IF('Reported Performance Table'!C1769="Outdoor Luminaires",
    IF(OR('Reported Performance Table'!E1769="Fuel Pump Canopy Luminaires",'Reported Performance Table'!E1769="Sports Lighting"),
     IF('Reported Performance Table'!G1769="Premium","Premium_Sports_and_Fuel_Pump_CCT", "Sports_and_Fuel_Pump_CCT"),
     IF('Reported Performance Table'!G1769="Premium","Premium_Outdoor_CCT","Outdoor_CCT")),
    IF('Reported Performance Table'!G1769="Premium","Premium_CCT","Reported_CCT"))))</f>
        <v/>
      </c>
      <c r="K1769" t="str">
        <f>IF('Reported Performance Table'!E1769="","",IF(J1769="LUNA_CCT",VLOOKUP('Reported Performance Table'!E1769,'Master List'!$B$45:$E$143,4,FALSE),"Reported_BUG"))</f>
        <v/>
      </c>
      <c r="L1769" t="str">
        <f>IF('Reported Performance Table'!E1769="","",IF(AND('Reported Performance Table'!$F1769="Yes",OR('Reported Performance Table'!$E1769='Master List'!$B$45,'Reported Performance Table'!$E1769='Master List'!$B$46,'Reported Performance Table'!$E1769='Master List'!$B$47,'Reported Performance Table'!$E1769='Master List'!$B$49,'Reported Performance Table'!$E1769='Master List'!$B$51,'Reported Performance Table'!$E1769='Master List'!$B$115,'Reported Performance Table'!$E1769='Master List'!$B$118,'Reported Performance Table'!$E1769='Master List'!$B$142)),"LUNA_Dimming","Dimming_Capability_and_Range"))</f>
        <v/>
      </c>
      <c r="M1769" s="100" t="e">
        <f>'Reported Performance Table'!#REF!</f>
        <v>#REF!</v>
      </c>
      <c r="N1769" s="100" t="e">
        <f>'Reported Performance Table'!#REF!</f>
        <v>#REF!</v>
      </c>
      <c r="O1769" s="100" t="e">
        <f>'Reported Performance Table'!#REF!</f>
        <v>#REF!</v>
      </c>
      <c r="P1769" t="str">
        <f t="shared" si="55"/>
        <v>No</v>
      </c>
    </row>
    <row r="1770" spans="1:16" x14ac:dyDescent="0.25">
      <c r="A1770" s="54">
        <v>1777</v>
      </c>
      <c r="B1770" s="55"/>
      <c r="D1770" s="21" t="e">
        <f>VLOOKUP('Reported Performance Table'!D1770,'Master List'!$B$22:$C$41,2,FALSE)</f>
        <v>#N/A</v>
      </c>
      <c r="E1770" t="e">
        <f>VLOOKUP('Reported Performance Table'!E1770,'Master List'!$B$45:$C$143,2,FALSE)</f>
        <v>#N/A</v>
      </c>
      <c r="F1770" t="e">
        <f>VLOOKUP('Reported Performance Table'!D1770,'Master List'!$B$22:$D$42,3,FALSE)</f>
        <v>#N/A</v>
      </c>
      <c r="G1770" s="92" t="e">
        <f>VLOOKUP('Reported Performance Table'!C1770,'Master List'!$B$11:$D$19,3,FALSE)</f>
        <v>#N/A</v>
      </c>
      <c r="H1770" t="e">
        <f t="shared" si="54"/>
        <v>#N/A</v>
      </c>
      <c r="I1770" t="e">
        <f>IF(VLOOKUP('Reported Performance Table'!E1770,'Master List'!$B$45:$D$143,3,FALSE)="","No",VLOOKUP('Reported Performance Table'!E1770,'Master List'!$B$45:$D$143,3,FALSE))</f>
        <v>#N/A</v>
      </c>
      <c r="J1770" s="164" t="str">
        <f>IF('Reported Performance Table'!E1770="","",
  IF('Reported Performance Table'!F1770="Yes",
   IF('Reported Performance Table'!G1770="Premium","Premium_LUNA_CCT","LUNA_CCT"),
   IF('Reported Performance Table'!C1770="Outdoor Luminaires",
    IF(OR('Reported Performance Table'!E1770="Fuel Pump Canopy Luminaires",'Reported Performance Table'!E1770="Sports Lighting"),
     IF('Reported Performance Table'!G1770="Premium","Premium_Sports_and_Fuel_Pump_CCT", "Sports_and_Fuel_Pump_CCT"),
     IF('Reported Performance Table'!G1770="Premium","Premium_Outdoor_CCT","Outdoor_CCT")),
    IF('Reported Performance Table'!G1770="Premium","Premium_CCT","Reported_CCT"))))</f>
        <v/>
      </c>
      <c r="K1770" t="str">
        <f>IF('Reported Performance Table'!E1770="","",IF(J1770="LUNA_CCT",VLOOKUP('Reported Performance Table'!E1770,'Master List'!$B$45:$E$143,4,FALSE),"Reported_BUG"))</f>
        <v/>
      </c>
      <c r="L1770" t="str">
        <f>IF('Reported Performance Table'!E1770="","",IF(AND('Reported Performance Table'!$F1770="Yes",OR('Reported Performance Table'!$E1770='Master List'!$B$45,'Reported Performance Table'!$E1770='Master List'!$B$46,'Reported Performance Table'!$E1770='Master List'!$B$47,'Reported Performance Table'!$E1770='Master List'!$B$49,'Reported Performance Table'!$E1770='Master List'!$B$51,'Reported Performance Table'!$E1770='Master List'!$B$115,'Reported Performance Table'!$E1770='Master List'!$B$118,'Reported Performance Table'!$E1770='Master List'!$B$142)),"LUNA_Dimming","Dimming_Capability_and_Range"))</f>
        <v/>
      </c>
      <c r="M1770" s="100" t="e">
        <f>'Reported Performance Table'!#REF!</f>
        <v>#REF!</v>
      </c>
      <c r="N1770" s="100" t="e">
        <f>'Reported Performance Table'!#REF!</f>
        <v>#REF!</v>
      </c>
      <c r="O1770" s="100" t="e">
        <f>'Reported Performance Table'!#REF!</f>
        <v>#REF!</v>
      </c>
      <c r="P1770" t="str">
        <f t="shared" si="55"/>
        <v>No</v>
      </c>
    </row>
    <row r="1771" spans="1:16" x14ac:dyDescent="0.25">
      <c r="A1771" s="54">
        <v>1778</v>
      </c>
      <c r="B1771" s="55"/>
      <c r="D1771" s="21" t="e">
        <f>VLOOKUP('Reported Performance Table'!D1771,'Master List'!$B$22:$C$41,2,FALSE)</f>
        <v>#N/A</v>
      </c>
      <c r="E1771" t="e">
        <f>VLOOKUP('Reported Performance Table'!E1771,'Master List'!$B$45:$C$143,2,FALSE)</f>
        <v>#N/A</v>
      </c>
      <c r="F1771" t="e">
        <f>VLOOKUP('Reported Performance Table'!D1771,'Master List'!$B$22:$D$42,3,FALSE)</f>
        <v>#N/A</v>
      </c>
      <c r="G1771" s="92" t="e">
        <f>VLOOKUP('Reported Performance Table'!C1771,'Master List'!$B$11:$D$19,3,FALSE)</f>
        <v>#N/A</v>
      </c>
      <c r="H1771" t="e">
        <f t="shared" si="54"/>
        <v>#N/A</v>
      </c>
      <c r="I1771" t="e">
        <f>IF(VLOOKUP('Reported Performance Table'!E1771,'Master List'!$B$45:$D$143,3,FALSE)="","No",VLOOKUP('Reported Performance Table'!E1771,'Master List'!$B$45:$D$143,3,FALSE))</f>
        <v>#N/A</v>
      </c>
      <c r="J1771" s="164" t="str">
        <f>IF('Reported Performance Table'!E1771="","",
  IF('Reported Performance Table'!F1771="Yes",
   IF('Reported Performance Table'!G1771="Premium","Premium_LUNA_CCT","LUNA_CCT"),
   IF('Reported Performance Table'!C1771="Outdoor Luminaires",
    IF(OR('Reported Performance Table'!E1771="Fuel Pump Canopy Luminaires",'Reported Performance Table'!E1771="Sports Lighting"),
     IF('Reported Performance Table'!G1771="Premium","Premium_Sports_and_Fuel_Pump_CCT", "Sports_and_Fuel_Pump_CCT"),
     IF('Reported Performance Table'!G1771="Premium","Premium_Outdoor_CCT","Outdoor_CCT")),
    IF('Reported Performance Table'!G1771="Premium","Premium_CCT","Reported_CCT"))))</f>
        <v/>
      </c>
      <c r="K1771" t="str">
        <f>IF('Reported Performance Table'!E1771="","",IF(J1771="LUNA_CCT",VLOOKUP('Reported Performance Table'!E1771,'Master List'!$B$45:$E$143,4,FALSE),"Reported_BUG"))</f>
        <v/>
      </c>
      <c r="L1771" t="str">
        <f>IF('Reported Performance Table'!E1771="","",IF(AND('Reported Performance Table'!$F1771="Yes",OR('Reported Performance Table'!$E1771='Master List'!$B$45,'Reported Performance Table'!$E1771='Master List'!$B$46,'Reported Performance Table'!$E1771='Master List'!$B$47,'Reported Performance Table'!$E1771='Master List'!$B$49,'Reported Performance Table'!$E1771='Master List'!$B$51,'Reported Performance Table'!$E1771='Master List'!$B$115,'Reported Performance Table'!$E1771='Master List'!$B$118,'Reported Performance Table'!$E1771='Master List'!$B$142)),"LUNA_Dimming","Dimming_Capability_and_Range"))</f>
        <v/>
      </c>
      <c r="M1771" s="100" t="e">
        <f>'Reported Performance Table'!#REF!</f>
        <v>#REF!</v>
      </c>
      <c r="N1771" s="100" t="e">
        <f>'Reported Performance Table'!#REF!</f>
        <v>#REF!</v>
      </c>
      <c r="O1771" s="100" t="e">
        <f>'Reported Performance Table'!#REF!</f>
        <v>#REF!</v>
      </c>
      <c r="P1771" t="str">
        <f t="shared" si="55"/>
        <v>No</v>
      </c>
    </row>
    <row r="1772" spans="1:16" x14ac:dyDescent="0.25">
      <c r="A1772" s="54">
        <v>1779</v>
      </c>
      <c r="B1772" s="55"/>
      <c r="D1772" s="21" t="e">
        <f>VLOOKUP('Reported Performance Table'!D1772,'Master List'!$B$22:$C$41,2,FALSE)</f>
        <v>#N/A</v>
      </c>
      <c r="E1772" t="e">
        <f>VLOOKUP('Reported Performance Table'!E1772,'Master List'!$B$45:$C$143,2,FALSE)</f>
        <v>#N/A</v>
      </c>
      <c r="F1772" t="e">
        <f>VLOOKUP('Reported Performance Table'!D1772,'Master List'!$B$22:$D$42,3,FALSE)</f>
        <v>#N/A</v>
      </c>
      <c r="G1772" s="92" t="e">
        <f>VLOOKUP('Reported Performance Table'!C1772,'Master List'!$B$11:$D$19,3,FALSE)</f>
        <v>#N/A</v>
      </c>
      <c r="H1772" t="e">
        <f t="shared" si="54"/>
        <v>#N/A</v>
      </c>
      <c r="I1772" t="e">
        <f>IF(VLOOKUP('Reported Performance Table'!E1772,'Master List'!$B$45:$D$143,3,FALSE)="","No",VLOOKUP('Reported Performance Table'!E1772,'Master List'!$B$45:$D$143,3,FALSE))</f>
        <v>#N/A</v>
      </c>
      <c r="J1772" s="164" t="str">
        <f>IF('Reported Performance Table'!E1772="","",
  IF('Reported Performance Table'!F1772="Yes",
   IF('Reported Performance Table'!G1772="Premium","Premium_LUNA_CCT","LUNA_CCT"),
   IF('Reported Performance Table'!C1772="Outdoor Luminaires",
    IF(OR('Reported Performance Table'!E1772="Fuel Pump Canopy Luminaires",'Reported Performance Table'!E1772="Sports Lighting"),
     IF('Reported Performance Table'!G1772="Premium","Premium_Sports_and_Fuel_Pump_CCT", "Sports_and_Fuel_Pump_CCT"),
     IF('Reported Performance Table'!G1772="Premium","Premium_Outdoor_CCT","Outdoor_CCT")),
    IF('Reported Performance Table'!G1772="Premium","Premium_CCT","Reported_CCT"))))</f>
        <v/>
      </c>
      <c r="K1772" t="str">
        <f>IF('Reported Performance Table'!E1772="","",IF(J1772="LUNA_CCT",VLOOKUP('Reported Performance Table'!E1772,'Master List'!$B$45:$E$143,4,FALSE),"Reported_BUG"))</f>
        <v/>
      </c>
      <c r="L1772" t="str">
        <f>IF('Reported Performance Table'!E1772="","",IF(AND('Reported Performance Table'!$F1772="Yes",OR('Reported Performance Table'!$E1772='Master List'!$B$45,'Reported Performance Table'!$E1772='Master List'!$B$46,'Reported Performance Table'!$E1772='Master List'!$B$47,'Reported Performance Table'!$E1772='Master List'!$B$49,'Reported Performance Table'!$E1772='Master List'!$B$51,'Reported Performance Table'!$E1772='Master List'!$B$115,'Reported Performance Table'!$E1772='Master List'!$B$118,'Reported Performance Table'!$E1772='Master List'!$B$142)),"LUNA_Dimming","Dimming_Capability_and_Range"))</f>
        <v/>
      </c>
      <c r="M1772" s="100" t="e">
        <f>'Reported Performance Table'!#REF!</f>
        <v>#REF!</v>
      </c>
      <c r="N1772" s="100" t="e">
        <f>'Reported Performance Table'!#REF!</f>
        <v>#REF!</v>
      </c>
      <c r="O1772" s="100" t="e">
        <f>'Reported Performance Table'!#REF!</f>
        <v>#REF!</v>
      </c>
      <c r="P1772" t="str">
        <f t="shared" si="55"/>
        <v>No</v>
      </c>
    </row>
    <row r="1773" spans="1:16" x14ac:dyDescent="0.25">
      <c r="A1773" s="54">
        <v>1780</v>
      </c>
      <c r="B1773" s="55"/>
      <c r="D1773" s="21" t="e">
        <f>VLOOKUP('Reported Performance Table'!D1773,'Master List'!$B$22:$C$41,2,FALSE)</f>
        <v>#N/A</v>
      </c>
      <c r="E1773" t="e">
        <f>VLOOKUP('Reported Performance Table'!E1773,'Master List'!$B$45:$C$143,2,FALSE)</f>
        <v>#N/A</v>
      </c>
      <c r="F1773" t="e">
        <f>VLOOKUP('Reported Performance Table'!D1773,'Master List'!$B$22:$D$42,3,FALSE)</f>
        <v>#N/A</v>
      </c>
      <c r="G1773" s="92" t="e">
        <f>VLOOKUP('Reported Performance Table'!C1773,'Master List'!$B$11:$D$19,3,FALSE)</f>
        <v>#N/A</v>
      </c>
      <c r="H1773" t="e">
        <f t="shared" si="54"/>
        <v>#N/A</v>
      </c>
      <c r="I1773" t="e">
        <f>IF(VLOOKUP('Reported Performance Table'!E1773,'Master List'!$B$45:$D$143,3,FALSE)="","No",VLOOKUP('Reported Performance Table'!E1773,'Master List'!$B$45:$D$143,3,FALSE))</f>
        <v>#N/A</v>
      </c>
      <c r="J1773" s="164" t="str">
        <f>IF('Reported Performance Table'!E1773="","",
  IF('Reported Performance Table'!F1773="Yes",
   IF('Reported Performance Table'!G1773="Premium","Premium_LUNA_CCT","LUNA_CCT"),
   IF('Reported Performance Table'!C1773="Outdoor Luminaires",
    IF(OR('Reported Performance Table'!E1773="Fuel Pump Canopy Luminaires",'Reported Performance Table'!E1773="Sports Lighting"),
     IF('Reported Performance Table'!G1773="Premium","Premium_Sports_and_Fuel_Pump_CCT", "Sports_and_Fuel_Pump_CCT"),
     IF('Reported Performance Table'!G1773="Premium","Premium_Outdoor_CCT","Outdoor_CCT")),
    IF('Reported Performance Table'!G1773="Premium","Premium_CCT","Reported_CCT"))))</f>
        <v/>
      </c>
      <c r="K1773" t="str">
        <f>IF('Reported Performance Table'!E1773="","",IF(J1773="LUNA_CCT",VLOOKUP('Reported Performance Table'!E1773,'Master List'!$B$45:$E$143,4,FALSE),"Reported_BUG"))</f>
        <v/>
      </c>
      <c r="L1773" t="str">
        <f>IF('Reported Performance Table'!E1773="","",IF(AND('Reported Performance Table'!$F1773="Yes",OR('Reported Performance Table'!$E1773='Master List'!$B$45,'Reported Performance Table'!$E1773='Master List'!$B$46,'Reported Performance Table'!$E1773='Master List'!$B$47,'Reported Performance Table'!$E1773='Master List'!$B$49,'Reported Performance Table'!$E1773='Master List'!$B$51,'Reported Performance Table'!$E1773='Master List'!$B$115,'Reported Performance Table'!$E1773='Master List'!$B$118,'Reported Performance Table'!$E1773='Master List'!$B$142)),"LUNA_Dimming","Dimming_Capability_and_Range"))</f>
        <v/>
      </c>
      <c r="M1773" s="100" t="e">
        <f>'Reported Performance Table'!#REF!</f>
        <v>#REF!</v>
      </c>
      <c r="N1773" s="100" t="e">
        <f>'Reported Performance Table'!#REF!</f>
        <v>#REF!</v>
      </c>
      <c r="O1773" s="100" t="e">
        <f>'Reported Performance Table'!#REF!</f>
        <v>#REF!</v>
      </c>
      <c r="P1773" t="str">
        <f t="shared" si="55"/>
        <v>No</v>
      </c>
    </row>
    <row r="1774" spans="1:16" x14ac:dyDescent="0.25">
      <c r="A1774" s="54">
        <v>1781</v>
      </c>
      <c r="B1774" s="55"/>
      <c r="D1774" s="21" t="e">
        <f>VLOOKUP('Reported Performance Table'!D1774,'Master List'!$B$22:$C$41,2,FALSE)</f>
        <v>#N/A</v>
      </c>
      <c r="E1774" t="e">
        <f>VLOOKUP('Reported Performance Table'!E1774,'Master List'!$B$45:$C$143,2,FALSE)</f>
        <v>#N/A</v>
      </c>
      <c r="F1774" t="e">
        <f>VLOOKUP('Reported Performance Table'!D1774,'Master List'!$B$22:$D$42,3,FALSE)</f>
        <v>#N/A</v>
      </c>
      <c r="G1774" s="92" t="e">
        <f>VLOOKUP('Reported Performance Table'!C1774,'Master List'!$B$11:$D$19,3,FALSE)</f>
        <v>#N/A</v>
      </c>
      <c r="H1774" t="e">
        <f t="shared" si="54"/>
        <v>#N/A</v>
      </c>
      <c r="I1774" t="e">
        <f>IF(VLOOKUP('Reported Performance Table'!E1774,'Master List'!$B$45:$D$143,3,FALSE)="","No",VLOOKUP('Reported Performance Table'!E1774,'Master List'!$B$45:$D$143,3,FALSE))</f>
        <v>#N/A</v>
      </c>
      <c r="J1774" s="164" t="str">
        <f>IF('Reported Performance Table'!E1774="","",
  IF('Reported Performance Table'!F1774="Yes",
   IF('Reported Performance Table'!G1774="Premium","Premium_LUNA_CCT","LUNA_CCT"),
   IF('Reported Performance Table'!C1774="Outdoor Luminaires",
    IF(OR('Reported Performance Table'!E1774="Fuel Pump Canopy Luminaires",'Reported Performance Table'!E1774="Sports Lighting"),
     IF('Reported Performance Table'!G1774="Premium","Premium_Sports_and_Fuel_Pump_CCT", "Sports_and_Fuel_Pump_CCT"),
     IF('Reported Performance Table'!G1774="Premium","Premium_Outdoor_CCT","Outdoor_CCT")),
    IF('Reported Performance Table'!G1774="Premium","Premium_CCT","Reported_CCT"))))</f>
        <v/>
      </c>
      <c r="K1774" t="str">
        <f>IF('Reported Performance Table'!E1774="","",IF(J1774="LUNA_CCT",VLOOKUP('Reported Performance Table'!E1774,'Master List'!$B$45:$E$143,4,FALSE),"Reported_BUG"))</f>
        <v/>
      </c>
      <c r="L1774" t="str">
        <f>IF('Reported Performance Table'!E1774="","",IF(AND('Reported Performance Table'!$F1774="Yes",OR('Reported Performance Table'!$E1774='Master List'!$B$45,'Reported Performance Table'!$E1774='Master List'!$B$46,'Reported Performance Table'!$E1774='Master List'!$B$47,'Reported Performance Table'!$E1774='Master List'!$B$49,'Reported Performance Table'!$E1774='Master List'!$B$51,'Reported Performance Table'!$E1774='Master List'!$B$115,'Reported Performance Table'!$E1774='Master List'!$B$118,'Reported Performance Table'!$E1774='Master List'!$B$142)),"LUNA_Dimming","Dimming_Capability_and_Range"))</f>
        <v/>
      </c>
      <c r="M1774" s="100" t="e">
        <f>'Reported Performance Table'!#REF!</f>
        <v>#REF!</v>
      </c>
      <c r="N1774" s="100" t="e">
        <f>'Reported Performance Table'!#REF!</f>
        <v>#REF!</v>
      </c>
      <c r="O1774" s="100" t="e">
        <f>'Reported Performance Table'!#REF!</f>
        <v>#REF!</v>
      </c>
      <c r="P1774" t="str">
        <f t="shared" si="55"/>
        <v>No</v>
      </c>
    </row>
    <row r="1775" spans="1:16" x14ac:dyDescent="0.25">
      <c r="A1775" s="54">
        <v>1782</v>
      </c>
      <c r="B1775" s="55"/>
      <c r="D1775" s="21" t="e">
        <f>VLOOKUP('Reported Performance Table'!D1775,'Master List'!$B$22:$C$41,2,FALSE)</f>
        <v>#N/A</v>
      </c>
      <c r="E1775" t="e">
        <f>VLOOKUP('Reported Performance Table'!E1775,'Master List'!$B$45:$C$143,2,FALSE)</f>
        <v>#N/A</v>
      </c>
      <c r="F1775" t="e">
        <f>VLOOKUP('Reported Performance Table'!D1775,'Master List'!$B$22:$D$42,3,FALSE)</f>
        <v>#N/A</v>
      </c>
      <c r="G1775" s="92" t="e">
        <f>VLOOKUP('Reported Performance Table'!C1775,'Master List'!$B$11:$D$19,3,FALSE)</f>
        <v>#N/A</v>
      </c>
      <c r="H1775" t="e">
        <f t="shared" si="54"/>
        <v>#N/A</v>
      </c>
      <c r="I1775" t="e">
        <f>IF(VLOOKUP('Reported Performance Table'!E1775,'Master List'!$B$45:$D$143,3,FALSE)="","No",VLOOKUP('Reported Performance Table'!E1775,'Master List'!$B$45:$D$143,3,FALSE))</f>
        <v>#N/A</v>
      </c>
      <c r="J1775" s="164" t="str">
        <f>IF('Reported Performance Table'!E1775="","",
  IF('Reported Performance Table'!F1775="Yes",
   IF('Reported Performance Table'!G1775="Premium","Premium_LUNA_CCT","LUNA_CCT"),
   IF('Reported Performance Table'!C1775="Outdoor Luminaires",
    IF(OR('Reported Performance Table'!E1775="Fuel Pump Canopy Luminaires",'Reported Performance Table'!E1775="Sports Lighting"),
     IF('Reported Performance Table'!G1775="Premium","Premium_Sports_and_Fuel_Pump_CCT", "Sports_and_Fuel_Pump_CCT"),
     IF('Reported Performance Table'!G1775="Premium","Premium_Outdoor_CCT","Outdoor_CCT")),
    IF('Reported Performance Table'!G1775="Premium","Premium_CCT","Reported_CCT"))))</f>
        <v/>
      </c>
      <c r="K1775" t="str">
        <f>IF('Reported Performance Table'!E1775="","",IF(J1775="LUNA_CCT",VLOOKUP('Reported Performance Table'!E1775,'Master List'!$B$45:$E$143,4,FALSE),"Reported_BUG"))</f>
        <v/>
      </c>
      <c r="L1775" t="str">
        <f>IF('Reported Performance Table'!E1775="","",IF(AND('Reported Performance Table'!$F1775="Yes",OR('Reported Performance Table'!$E1775='Master List'!$B$45,'Reported Performance Table'!$E1775='Master List'!$B$46,'Reported Performance Table'!$E1775='Master List'!$B$47,'Reported Performance Table'!$E1775='Master List'!$B$49,'Reported Performance Table'!$E1775='Master List'!$B$51,'Reported Performance Table'!$E1775='Master List'!$B$115,'Reported Performance Table'!$E1775='Master List'!$B$118,'Reported Performance Table'!$E1775='Master List'!$B$142)),"LUNA_Dimming","Dimming_Capability_and_Range"))</f>
        <v/>
      </c>
      <c r="M1775" s="100" t="e">
        <f>'Reported Performance Table'!#REF!</f>
        <v>#REF!</v>
      </c>
      <c r="N1775" s="100" t="e">
        <f>'Reported Performance Table'!#REF!</f>
        <v>#REF!</v>
      </c>
      <c r="O1775" s="100" t="e">
        <f>'Reported Performance Table'!#REF!</f>
        <v>#REF!</v>
      </c>
      <c r="P1775" t="str">
        <f t="shared" si="55"/>
        <v>No</v>
      </c>
    </row>
    <row r="1776" spans="1:16" x14ac:dyDescent="0.25">
      <c r="A1776" s="54">
        <v>1783</v>
      </c>
      <c r="B1776" s="55"/>
      <c r="D1776" s="21" t="e">
        <f>VLOOKUP('Reported Performance Table'!D1776,'Master List'!$B$22:$C$41,2,FALSE)</f>
        <v>#N/A</v>
      </c>
      <c r="E1776" t="e">
        <f>VLOOKUP('Reported Performance Table'!E1776,'Master List'!$B$45:$C$143,2,FALSE)</f>
        <v>#N/A</v>
      </c>
      <c r="F1776" t="e">
        <f>VLOOKUP('Reported Performance Table'!D1776,'Master List'!$B$22:$D$42,3,FALSE)</f>
        <v>#N/A</v>
      </c>
      <c r="G1776" s="92" t="e">
        <f>VLOOKUP('Reported Performance Table'!C1776,'Master List'!$B$11:$D$19,3,FALSE)</f>
        <v>#N/A</v>
      </c>
      <c r="H1776" t="e">
        <f t="shared" si="54"/>
        <v>#N/A</v>
      </c>
      <c r="I1776" t="e">
        <f>IF(VLOOKUP('Reported Performance Table'!E1776,'Master List'!$B$45:$D$143,3,FALSE)="","No",VLOOKUP('Reported Performance Table'!E1776,'Master List'!$B$45:$D$143,3,FALSE))</f>
        <v>#N/A</v>
      </c>
      <c r="J1776" s="164" t="str">
        <f>IF('Reported Performance Table'!E1776="","",
  IF('Reported Performance Table'!F1776="Yes",
   IF('Reported Performance Table'!G1776="Premium","Premium_LUNA_CCT","LUNA_CCT"),
   IF('Reported Performance Table'!C1776="Outdoor Luminaires",
    IF(OR('Reported Performance Table'!E1776="Fuel Pump Canopy Luminaires",'Reported Performance Table'!E1776="Sports Lighting"),
     IF('Reported Performance Table'!G1776="Premium","Premium_Sports_and_Fuel_Pump_CCT", "Sports_and_Fuel_Pump_CCT"),
     IF('Reported Performance Table'!G1776="Premium","Premium_Outdoor_CCT","Outdoor_CCT")),
    IF('Reported Performance Table'!G1776="Premium","Premium_CCT","Reported_CCT"))))</f>
        <v/>
      </c>
      <c r="K1776" t="str">
        <f>IF('Reported Performance Table'!E1776="","",IF(J1776="LUNA_CCT",VLOOKUP('Reported Performance Table'!E1776,'Master List'!$B$45:$E$143,4,FALSE),"Reported_BUG"))</f>
        <v/>
      </c>
      <c r="L1776" t="str">
        <f>IF('Reported Performance Table'!E1776="","",IF(AND('Reported Performance Table'!$F1776="Yes",OR('Reported Performance Table'!$E1776='Master List'!$B$45,'Reported Performance Table'!$E1776='Master List'!$B$46,'Reported Performance Table'!$E1776='Master List'!$B$47,'Reported Performance Table'!$E1776='Master List'!$B$49,'Reported Performance Table'!$E1776='Master List'!$B$51,'Reported Performance Table'!$E1776='Master List'!$B$115,'Reported Performance Table'!$E1776='Master List'!$B$118,'Reported Performance Table'!$E1776='Master List'!$B$142)),"LUNA_Dimming","Dimming_Capability_and_Range"))</f>
        <v/>
      </c>
      <c r="M1776" s="100" t="e">
        <f>'Reported Performance Table'!#REF!</f>
        <v>#REF!</v>
      </c>
      <c r="N1776" s="100" t="e">
        <f>'Reported Performance Table'!#REF!</f>
        <v>#REF!</v>
      </c>
      <c r="O1776" s="100" t="e">
        <f>'Reported Performance Table'!#REF!</f>
        <v>#REF!</v>
      </c>
      <c r="P1776" t="str">
        <f t="shared" si="55"/>
        <v>No</v>
      </c>
    </row>
    <row r="1777" spans="1:16" x14ac:dyDescent="0.25">
      <c r="A1777" s="54">
        <v>1784</v>
      </c>
      <c r="B1777" s="55"/>
      <c r="D1777" s="21" t="e">
        <f>VLOOKUP('Reported Performance Table'!D1777,'Master List'!$B$22:$C$41,2,FALSE)</f>
        <v>#N/A</v>
      </c>
      <c r="E1777" t="e">
        <f>VLOOKUP('Reported Performance Table'!E1777,'Master List'!$B$45:$C$143,2,FALSE)</f>
        <v>#N/A</v>
      </c>
      <c r="F1777" t="e">
        <f>VLOOKUP('Reported Performance Table'!D1777,'Master List'!$B$22:$D$42,3,FALSE)</f>
        <v>#N/A</v>
      </c>
      <c r="G1777" s="92" t="e">
        <f>VLOOKUP('Reported Performance Table'!C1777,'Master List'!$B$11:$D$19,3,FALSE)</f>
        <v>#N/A</v>
      </c>
      <c r="H1777" t="e">
        <f t="shared" si="54"/>
        <v>#N/A</v>
      </c>
      <c r="I1777" t="e">
        <f>IF(VLOOKUP('Reported Performance Table'!E1777,'Master List'!$B$45:$D$143,3,FALSE)="","No",VLOOKUP('Reported Performance Table'!E1777,'Master List'!$B$45:$D$143,3,FALSE))</f>
        <v>#N/A</v>
      </c>
      <c r="J1777" s="164" t="str">
        <f>IF('Reported Performance Table'!E1777="","",
  IF('Reported Performance Table'!F1777="Yes",
   IF('Reported Performance Table'!G1777="Premium","Premium_LUNA_CCT","LUNA_CCT"),
   IF('Reported Performance Table'!C1777="Outdoor Luminaires",
    IF(OR('Reported Performance Table'!E1777="Fuel Pump Canopy Luminaires",'Reported Performance Table'!E1777="Sports Lighting"),
     IF('Reported Performance Table'!G1777="Premium","Premium_Sports_and_Fuel_Pump_CCT", "Sports_and_Fuel_Pump_CCT"),
     IF('Reported Performance Table'!G1777="Premium","Premium_Outdoor_CCT","Outdoor_CCT")),
    IF('Reported Performance Table'!G1777="Premium","Premium_CCT","Reported_CCT"))))</f>
        <v/>
      </c>
      <c r="K1777" t="str">
        <f>IF('Reported Performance Table'!E1777="","",IF(J1777="LUNA_CCT",VLOOKUP('Reported Performance Table'!E1777,'Master List'!$B$45:$E$143,4,FALSE),"Reported_BUG"))</f>
        <v/>
      </c>
      <c r="L1777" t="str">
        <f>IF('Reported Performance Table'!E1777="","",IF(AND('Reported Performance Table'!$F1777="Yes",OR('Reported Performance Table'!$E1777='Master List'!$B$45,'Reported Performance Table'!$E1777='Master List'!$B$46,'Reported Performance Table'!$E1777='Master List'!$B$47,'Reported Performance Table'!$E1777='Master List'!$B$49,'Reported Performance Table'!$E1777='Master List'!$B$51,'Reported Performance Table'!$E1777='Master List'!$B$115,'Reported Performance Table'!$E1777='Master List'!$B$118,'Reported Performance Table'!$E1777='Master List'!$B$142)),"LUNA_Dimming","Dimming_Capability_and_Range"))</f>
        <v/>
      </c>
      <c r="M1777" s="100" t="e">
        <f>'Reported Performance Table'!#REF!</f>
        <v>#REF!</v>
      </c>
      <c r="N1777" s="100" t="e">
        <f>'Reported Performance Table'!#REF!</f>
        <v>#REF!</v>
      </c>
      <c r="O1777" s="100" t="e">
        <f>'Reported Performance Table'!#REF!</f>
        <v>#REF!</v>
      </c>
      <c r="P1777" t="str">
        <f t="shared" si="55"/>
        <v>No</v>
      </c>
    </row>
    <row r="1778" spans="1:16" x14ac:dyDescent="0.25">
      <c r="A1778" s="54">
        <v>1785</v>
      </c>
      <c r="B1778" s="55"/>
      <c r="D1778" s="21" t="e">
        <f>VLOOKUP('Reported Performance Table'!D1778,'Master List'!$B$22:$C$41,2,FALSE)</f>
        <v>#N/A</v>
      </c>
      <c r="E1778" t="e">
        <f>VLOOKUP('Reported Performance Table'!E1778,'Master List'!$B$45:$C$143,2,FALSE)</f>
        <v>#N/A</v>
      </c>
      <c r="F1778" t="e">
        <f>VLOOKUP('Reported Performance Table'!D1778,'Master List'!$B$22:$D$42,3,FALSE)</f>
        <v>#N/A</v>
      </c>
      <c r="G1778" s="92" t="e">
        <f>VLOOKUP('Reported Performance Table'!C1778,'Master List'!$B$11:$D$19,3,FALSE)</f>
        <v>#N/A</v>
      </c>
      <c r="H1778" t="e">
        <f t="shared" si="54"/>
        <v>#N/A</v>
      </c>
      <c r="I1778" t="e">
        <f>IF(VLOOKUP('Reported Performance Table'!E1778,'Master List'!$B$45:$D$143,3,FALSE)="","No",VLOOKUP('Reported Performance Table'!E1778,'Master List'!$B$45:$D$143,3,FALSE))</f>
        <v>#N/A</v>
      </c>
      <c r="J1778" s="164" t="str">
        <f>IF('Reported Performance Table'!E1778="","",
  IF('Reported Performance Table'!F1778="Yes",
   IF('Reported Performance Table'!G1778="Premium","Premium_LUNA_CCT","LUNA_CCT"),
   IF('Reported Performance Table'!C1778="Outdoor Luminaires",
    IF(OR('Reported Performance Table'!E1778="Fuel Pump Canopy Luminaires",'Reported Performance Table'!E1778="Sports Lighting"),
     IF('Reported Performance Table'!G1778="Premium","Premium_Sports_and_Fuel_Pump_CCT", "Sports_and_Fuel_Pump_CCT"),
     IF('Reported Performance Table'!G1778="Premium","Premium_Outdoor_CCT","Outdoor_CCT")),
    IF('Reported Performance Table'!G1778="Premium","Premium_CCT","Reported_CCT"))))</f>
        <v/>
      </c>
      <c r="K1778" t="str">
        <f>IF('Reported Performance Table'!E1778="","",IF(J1778="LUNA_CCT",VLOOKUP('Reported Performance Table'!E1778,'Master List'!$B$45:$E$143,4,FALSE),"Reported_BUG"))</f>
        <v/>
      </c>
      <c r="L1778" t="str">
        <f>IF('Reported Performance Table'!E1778="","",IF(AND('Reported Performance Table'!$F1778="Yes",OR('Reported Performance Table'!$E1778='Master List'!$B$45,'Reported Performance Table'!$E1778='Master List'!$B$46,'Reported Performance Table'!$E1778='Master List'!$B$47,'Reported Performance Table'!$E1778='Master List'!$B$49,'Reported Performance Table'!$E1778='Master List'!$B$51,'Reported Performance Table'!$E1778='Master List'!$B$115,'Reported Performance Table'!$E1778='Master List'!$B$118,'Reported Performance Table'!$E1778='Master List'!$B$142)),"LUNA_Dimming","Dimming_Capability_and_Range"))</f>
        <v/>
      </c>
      <c r="M1778" s="100" t="e">
        <f>'Reported Performance Table'!#REF!</f>
        <v>#REF!</v>
      </c>
      <c r="N1778" s="100" t="e">
        <f>'Reported Performance Table'!#REF!</f>
        <v>#REF!</v>
      </c>
      <c r="O1778" s="100" t="e">
        <f>'Reported Performance Table'!#REF!</f>
        <v>#REF!</v>
      </c>
      <c r="P1778" t="str">
        <f t="shared" si="55"/>
        <v>No</v>
      </c>
    </row>
    <row r="1779" spans="1:16" x14ac:dyDescent="0.25">
      <c r="A1779" s="54">
        <v>1786</v>
      </c>
      <c r="B1779" s="55"/>
      <c r="D1779" s="21" t="e">
        <f>VLOOKUP('Reported Performance Table'!D1779,'Master List'!$B$22:$C$41,2,FALSE)</f>
        <v>#N/A</v>
      </c>
      <c r="E1779" t="e">
        <f>VLOOKUP('Reported Performance Table'!E1779,'Master List'!$B$45:$C$143,2,FALSE)</f>
        <v>#N/A</v>
      </c>
      <c r="F1779" t="e">
        <f>VLOOKUP('Reported Performance Table'!D1779,'Master List'!$B$22:$D$42,3,FALSE)</f>
        <v>#N/A</v>
      </c>
      <c r="G1779" s="92" t="e">
        <f>VLOOKUP('Reported Performance Table'!C1779,'Master List'!$B$11:$D$19,3,FALSE)</f>
        <v>#N/A</v>
      </c>
      <c r="H1779" t="e">
        <f t="shared" si="54"/>
        <v>#N/A</v>
      </c>
      <c r="I1779" t="e">
        <f>IF(VLOOKUP('Reported Performance Table'!E1779,'Master List'!$B$45:$D$143,3,FALSE)="","No",VLOOKUP('Reported Performance Table'!E1779,'Master List'!$B$45:$D$143,3,FALSE))</f>
        <v>#N/A</v>
      </c>
      <c r="J1779" s="164" t="str">
        <f>IF('Reported Performance Table'!E1779="","",
  IF('Reported Performance Table'!F1779="Yes",
   IF('Reported Performance Table'!G1779="Premium","Premium_LUNA_CCT","LUNA_CCT"),
   IF('Reported Performance Table'!C1779="Outdoor Luminaires",
    IF(OR('Reported Performance Table'!E1779="Fuel Pump Canopy Luminaires",'Reported Performance Table'!E1779="Sports Lighting"),
     IF('Reported Performance Table'!G1779="Premium","Premium_Sports_and_Fuel_Pump_CCT", "Sports_and_Fuel_Pump_CCT"),
     IF('Reported Performance Table'!G1779="Premium","Premium_Outdoor_CCT","Outdoor_CCT")),
    IF('Reported Performance Table'!G1779="Premium","Premium_CCT","Reported_CCT"))))</f>
        <v/>
      </c>
      <c r="K1779" t="str">
        <f>IF('Reported Performance Table'!E1779="","",IF(J1779="LUNA_CCT",VLOOKUP('Reported Performance Table'!E1779,'Master List'!$B$45:$E$143,4,FALSE),"Reported_BUG"))</f>
        <v/>
      </c>
      <c r="L1779" t="str">
        <f>IF('Reported Performance Table'!E1779="","",IF(AND('Reported Performance Table'!$F1779="Yes",OR('Reported Performance Table'!$E1779='Master List'!$B$45,'Reported Performance Table'!$E1779='Master List'!$B$46,'Reported Performance Table'!$E1779='Master List'!$B$47,'Reported Performance Table'!$E1779='Master List'!$B$49,'Reported Performance Table'!$E1779='Master List'!$B$51,'Reported Performance Table'!$E1779='Master List'!$B$115,'Reported Performance Table'!$E1779='Master List'!$B$118,'Reported Performance Table'!$E1779='Master List'!$B$142)),"LUNA_Dimming","Dimming_Capability_and_Range"))</f>
        <v/>
      </c>
      <c r="M1779" s="100" t="e">
        <f>'Reported Performance Table'!#REF!</f>
        <v>#REF!</v>
      </c>
      <c r="N1779" s="100" t="e">
        <f>'Reported Performance Table'!#REF!</f>
        <v>#REF!</v>
      </c>
      <c r="O1779" s="100" t="e">
        <f>'Reported Performance Table'!#REF!</f>
        <v>#REF!</v>
      </c>
      <c r="P1779" t="str">
        <f t="shared" si="55"/>
        <v>No</v>
      </c>
    </row>
    <row r="1780" spans="1:16" x14ac:dyDescent="0.25">
      <c r="A1780" s="54">
        <v>1787</v>
      </c>
      <c r="B1780" s="55"/>
      <c r="D1780" s="21" t="e">
        <f>VLOOKUP('Reported Performance Table'!D1780,'Master List'!$B$22:$C$41,2,FALSE)</f>
        <v>#N/A</v>
      </c>
      <c r="E1780" t="e">
        <f>VLOOKUP('Reported Performance Table'!E1780,'Master List'!$B$45:$C$143,2,FALSE)</f>
        <v>#N/A</v>
      </c>
      <c r="F1780" t="e">
        <f>VLOOKUP('Reported Performance Table'!D1780,'Master List'!$B$22:$D$42,3,FALSE)</f>
        <v>#N/A</v>
      </c>
      <c r="G1780" s="92" t="e">
        <f>VLOOKUP('Reported Performance Table'!C1780,'Master List'!$B$11:$D$19,3,FALSE)</f>
        <v>#N/A</v>
      </c>
      <c r="H1780" t="e">
        <f t="shared" si="54"/>
        <v>#N/A</v>
      </c>
      <c r="I1780" t="e">
        <f>IF(VLOOKUP('Reported Performance Table'!E1780,'Master List'!$B$45:$D$143,3,FALSE)="","No",VLOOKUP('Reported Performance Table'!E1780,'Master List'!$B$45:$D$143,3,FALSE))</f>
        <v>#N/A</v>
      </c>
      <c r="J1780" s="164" t="str">
        <f>IF('Reported Performance Table'!E1780="","",
  IF('Reported Performance Table'!F1780="Yes",
   IF('Reported Performance Table'!G1780="Premium","Premium_LUNA_CCT","LUNA_CCT"),
   IF('Reported Performance Table'!C1780="Outdoor Luminaires",
    IF(OR('Reported Performance Table'!E1780="Fuel Pump Canopy Luminaires",'Reported Performance Table'!E1780="Sports Lighting"),
     IF('Reported Performance Table'!G1780="Premium","Premium_Sports_and_Fuel_Pump_CCT", "Sports_and_Fuel_Pump_CCT"),
     IF('Reported Performance Table'!G1780="Premium","Premium_Outdoor_CCT","Outdoor_CCT")),
    IF('Reported Performance Table'!G1780="Premium","Premium_CCT","Reported_CCT"))))</f>
        <v/>
      </c>
      <c r="K1780" t="str">
        <f>IF('Reported Performance Table'!E1780="","",IF(J1780="LUNA_CCT",VLOOKUP('Reported Performance Table'!E1780,'Master List'!$B$45:$E$143,4,FALSE),"Reported_BUG"))</f>
        <v/>
      </c>
      <c r="L1780" t="str">
        <f>IF('Reported Performance Table'!E1780="","",IF(AND('Reported Performance Table'!$F1780="Yes",OR('Reported Performance Table'!$E1780='Master List'!$B$45,'Reported Performance Table'!$E1780='Master List'!$B$46,'Reported Performance Table'!$E1780='Master List'!$B$47,'Reported Performance Table'!$E1780='Master List'!$B$49,'Reported Performance Table'!$E1780='Master List'!$B$51,'Reported Performance Table'!$E1780='Master List'!$B$115,'Reported Performance Table'!$E1780='Master List'!$B$118,'Reported Performance Table'!$E1780='Master List'!$B$142)),"LUNA_Dimming","Dimming_Capability_and_Range"))</f>
        <v/>
      </c>
      <c r="M1780" s="100" t="e">
        <f>'Reported Performance Table'!#REF!</f>
        <v>#REF!</v>
      </c>
      <c r="N1780" s="100" t="e">
        <f>'Reported Performance Table'!#REF!</f>
        <v>#REF!</v>
      </c>
      <c r="O1780" s="100" t="e">
        <f>'Reported Performance Table'!#REF!</f>
        <v>#REF!</v>
      </c>
      <c r="P1780" t="str">
        <f t="shared" si="55"/>
        <v>No</v>
      </c>
    </row>
    <row r="1781" spans="1:16" x14ac:dyDescent="0.25">
      <c r="A1781" s="54">
        <v>1788</v>
      </c>
      <c r="B1781" s="55"/>
      <c r="D1781" s="21" t="e">
        <f>VLOOKUP('Reported Performance Table'!D1781,'Master List'!$B$22:$C$41,2,FALSE)</f>
        <v>#N/A</v>
      </c>
      <c r="E1781" t="e">
        <f>VLOOKUP('Reported Performance Table'!E1781,'Master List'!$B$45:$C$143,2,FALSE)</f>
        <v>#N/A</v>
      </c>
      <c r="F1781" t="e">
        <f>VLOOKUP('Reported Performance Table'!D1781,'Master List'!$B$22:$D$42,3,FALSE)</f>
        <v>#N/A</v>
      </c>
      <c r="G1781" s="92" t="e">
        <f>VLOOKUP('Reported Performance Table'!C1781,'Master List'!$B$11:$D$19,3,FALSE)</f>
        <v>#N/A</v>
      </c>
      <c r="H1781" t="e">
        <f t="shared" si="54"/>
        <v>#N/A</v>
      </c>
      <c r="I1781" t="e">
        <f>IF(VLOOKUP('Reported Performance Table'!E1781,'Master List'!$B$45:$D$143,3,FALSE)="","No",VLOOKUP('Reported Performance Table'!E1781,'Master List'!$B$45:$D$143,3,FALSE))</f>
        <v>#N/A</v>
      </c>
      <c r="J1781" s="164" t="str">
        <f>IF('Reported Performance Table'!E1781="","",
  IF('Reported Performance Table'!F1781="Yes",
   IF('Reported Performance Table'!G1781="Premium","Premium_LUNA_CCT","LUNA_CCT"),
   IF('Reported Performance Table'!C1781="Outdoor Luminaires",
    IF(OR('Reported Performance Table'!E1781="Fuel Pump Canopy Luminaires",'Reported Performance Table'!E1781="Sports Lighting"),
     IF('Reported Performance Table'!G1781="Premium","Premium_Sports_and_Fuel_Pump_CCT", "Sports_and_Fuel_Pump_CCT"),
     IF('Reported Performance Table'!G1781="Premium","Premium_Outdoor_CCT","Outdoor_CCT")),
    IF('Reported Performance Table'!G1781="Premium","Premium_CCT","Reported_CCT"))))</f>
        <v/>
      </c>
      <c r="K1781" t="str">
        <f>IF('Reported Performance Table'!E1781="","",IF(J1781="LUNA_CCT",VLOOKUP('Reported Performance Table'!E1781,'Master List'!$B$45:$E$143,4,FALSE),"Reported_BUG"))</f>
        <v/>
      </c>
      <c r="L1781" t="str">
        <f>IF('Reported Performance Table'!E1781="","",IF(AND('Reported Performance Table'!$F1781="Yes",OR('Reported Performance Table'!$E1781='Master List'!$B$45,'Reported Performance Table'!$E1781='Master List'!$B$46,'Reported Performance Table'!$E1781='Master List'!$B$47,'Reported Performance Table'!$E1781='Master List'!$B$49,'Reported Performance Table'!$E1781='Master List'!$B$51,'Reported Performance Table'!$E1781='Master List'!$B$115,'Reported Performance Table'!$E1781='Master List'!$B$118,'Reported Performance Table'!$E1781='Master List'!$B$142)),"LUNA_Dimming","Dimming_Capability_and_Range"))</f>
        <v/>
      </c>
      <c r="M1781" s="100" t="e">
        <f>'Reported Performance Table'!#REF!</f>
        <v>#REF!</v>
      </c>
      <c r="N1781" s="100" t="e">
        <f>'Reported Performance Table'!#REF!</f>
        <v>#REF!</v>
      </c>
      <c r="O1781" s="100" t="e">
        <f>'Reported Performance Table'!#REF!</f>
        <v>#REF!</v>
      </c>
      <c r="P1781" t="str">
        <f t="shared" si="55"/>
        <v>No</v>
      </c>
    </row>
    <row r="1782" spans="1:16" x14ac:dyDescent="0.25">
      <c r="A1782" s="54">
        <v>1789</v>
      </c>
      <c r="B1782" s="55"/>
      <c r="D1782" s="21" t="e">
        <f>VLOOKUP('Reported Performance Table'!D1782,'Master List'!$B$22:$C$41,2,FALSE)</f>
        <v>#N/A</v>
      </c>
      <c r="E1782" t="e">
        <f>VLOOKUP('Reported Performance Table'!E1782,'Master List'!$B$45:$C$143,2,FALSE)</f>
        <v>#N/A</v>
      </c>
      <c r="F1782" t="e">
        <f>VLOOKUP('Reported Performance Table'!D1782,'Master List'!$B$22:$D$42,3,FALSE)</f>
        <v>#N/A</v>
      </c>
      <c r="G1782" s="92" t="e">
        <f>VLOOKUP('Reported Performance Table'!C1782,'Master List'!$B$11:$D$19,3,FALSE)</f>
        <v>#N/A</v>
      </c>
      <c r="H1782" t="e">
        <f t="shared" si="54"/>
        <v>#N/A</v>
      </c>
      <c r="I1782" t="e">
        <f>IF(VLOOKUP('Reported Performance Table'!E1782,'Master List'!$B$45:$D$143,3,FALSE)="","No",VLOOKUP('Reported Performance Table'!E1782,'Master List'!$B$45:$D$143,3,FALSE))</f>
        <v>#N/A</v>
      </c>
      <c r="J1782" s="164" t="str">
        <f>IF('Reported Performance Table'!E1782="","",
  IF('Reported Performance Table'!F1782="Yes",
   IF('Reported Performance Table'!G1782="Premium","Premium_LUNA_CCT","LUNA_CCT"),
   IF('Reported Performance Table'!C1782="Outdoor Luminaires",
    IF(OR('Reported Performance Table'!E1782="Fuel Pump Canopy Luminaires",'Reported Performance Table'!E1782="Sports Lighting"),
     IF('Reported Performance Table'!G1782="Premium","Premium_Sports_and_Fuel_Pump_CCT", "Sports_and_Fuel_Pump_CCT"),
     IF('Reported Performance Table'!G1782="Premium","Premium_Outdoor_CCT","Outdoor_CCT")),
    IF('Reported Performance Table'!G1782="Premium","Premium_CCT","Reported_CCT"))))</f>
        <v/>
      </c>
      <c r="K1782" t="str">
        <f>IF('Reported Performance Table'!E1782="","",IF(J1782="LUNA_CCT",VLOOKUP('Reported Performance Table'!E1782,'Master List'!$B$45:$E$143,4,FALSE),"Reported_BUG"))</f>
        <v/>
      </c>
      <c r="L1782" t="str">
        <f>IF('Reported Performance Table'!E1782="","",IF(AND('Reported Performance Table'!$F1782="Yes",OR('Reported Performance Table'!$E1782='Master List'!$B$45,'Reported Performance Table'!$E1782='Master List'!$B$46,'Reported Performance Table'!$E1782='Master List'!$B$47,'Reported Performance Table'!$E1782='Master List'!$B$49,'Reported Performance Table'!$E1782='Master List'!$B$51,'Reported Performance Table'!$E1782='Master List'!$B$115,'Reported Performance Table'!$E1782='Master List'!$B$118,'Reported Performance Table'!$E1782='Master List'!$B$142)),"LUNA_Dimming","Dimming_Capability_and_Range"))</f>
        <v/>
      </c>
      <c r="M1782" s="100" t="e">
        <f>'Reported Performance Table'!#REF!</f>
        <v>#REF!</v>
      </c>
      <c r="N1782" s="100" t="e">
        <f>'Reported Performance Table'!#REF!</f>
        <v>#REF!</v>
      </c>
      <c r="O1782" s="100" t="e">
        <f>'Reported Performance Table'!#REF!</f>
        <v>#REF!</v>
      </c>
      <c r="P1782" t="str">
        <f t="shared" si="55"/>
        <v>No</v>
      </c>
    </row>
    <row r="1783" spans="1:16" x14ac:dyDescent="0.25">
      <c r="A1783" s="54">
        <v>1790</v>
      </c>
      <c r="B1783" s="55"/>
      <c r="D1783" s="21" t="e">
        <f>VLOOKUP('Reported Performance Table'!D1783,'Master List'!$B$22:$C$41,2,FALSE)</f>
        <v>#N/A</v>
      </c>
      <c r="E1783" t="e">
        <f>VLOOKUP('Reported Performance Table'!E1783,'Master List'!$B$45:$C$143,2,FALSE)</f>
        <v>#N/A</v>
      </c>
      <c r="F1783" t="e">
        <f>VLOOKUP('Reported Performance Table'!D1783,'Master List'!$B$22:$D$42,3,FALSE)</f>
        <v>#N/A</v>
      </c>
      <c r="G1783" s="92" t="e">
        <f>VLOOKUP('Reported Performance Table'!C1783,'Master List'!$B$11:$D$19,3,FALSE)</f>
        <v>#N/A</v>
      </c>
      <c r="H1783" t="e">
        <f t="shared" si="54"/>
        <v>#N/A</v>
      </c>
      <c r="I1783" t="e">
        <f>IF(VLOOKUP('Reported Performance Table'!E1783,'Master List'!$B$45:$D$143,3,FALSE)="","No",VLOOKUP('Reported Performance Table'!E1783,'Master List'!$B$45:$D$143,3,FALSE))</f>
        <v>#N/A</v>
      </c>
      <c r="J1783" s="164" t="str">
        <f>IF('Reported Performance Table'!E1783="","",
  IF('Reported Performance Table'!F1783="Yes",
   IF('Reported Performance Table'!G1783="Premium","Premium_LUNA_CCT","LUNA_CCT"),
   IF('Reported Performance Table'!C1783="Outdoor Luminaires",
    IF(OR('Reported Performance Table'!E1783="Fuel Pump Canopy Luminaires",'Reported Performance Table'!E1783="Sports Lighting"),
     IF('Reported Performance Table'!G1783="Premium","Premium_Sports_and_Fuel_Pump_CCT", "Sports_and_Fuel_Pump_CCT"),
     IF('Reported Performance Table'!G1783="Premium","Premium_Outdoor_CCT","Outdoor_CCT")),
    IF('Reported Performance Table'!G1783="Premium","Premium_CCT","Reported_CCT"))))</f>
        <v/>
      </c>
      <c r="K1783" t="str">
        <f>IF('Reported Performance Table'!E1783="","",IF(J1783="LUNA_CCT",VLOOKUP('Reported Performance Table'!E1783,'Master List'!$B$45:$E$143,4,FALSE),"Reported_BUG"))</f>
        <v/>
      </c>
      <c r="L1783" t="str">
        <f>IF('Reported Performance Table'!E1783="","",IF(AND('Reported Performance Table'!$F1783="Yes",OR('Reported Performance Table'!$E1783='Master List'!$B$45,'Reported Performance Table'!$E1783='Master List'!$B$46,'Reported Performance Table'!$E1783='Master List'!$B$47,'Reported Performance Table'!$E1783='Master List'!$B$49,'Reported Performance Table'!$E1783='Master List'!$B$51,'Reported Performance Table'!$E1783='Master List'!$B$115,'Reported Performance Table'!$E1783='Master List'!$B$118,'Reported Performance Table'!$E1783='Master List'!$B$142)),"LUNA_Dimming","Dimming_Capability_and_Range"))</f>
        <v/>
      </c>
      <c r="M1783" s="100" t="e">
        <f>'Reported Performance Table'!#REF!</f>
        <v>#REF!</v>
      </c>
      <c r="N1783" s="100" t="e">
        <f>'Reported Performance Table'!#REF!</f>
        <v>#REF!</v>
      </c>
      <c r="O1783" s="100" t="e">
        <f>'Reported Performance Table'!#REF!</f>
        <v>#REF!</v>
      </c>
      <c r="P1783" t="str">
        <f t="shared" si="55"/>
        <v>No</v>
      </c>
    </row>
    <row r="1784" spans="1:16" x14ac:dyDescent="0.25">
      <c r="A1784" s="54">
        <v>1791</v>
      </c>
      <c r="B1784" s="55"/>
      <c r="D1784" s="21" t="e">
        <f>VLOOKUP('Reported Performance Table'!D1784,'Master List'!$B$22:$C$41,2,FALSE)</f>
        <v>#N/A</v>
      </c>
      <c r="E1784" t="e">
        <f>VLOOKUP('Reported Performance Table'!E1784,'Master List'!$B$45:$C$143,2,FALSE)</f>
        <v>#N/A</v>
      </c>
      <c r="F1784" t="e">
        <f>VLOOKUP('Reported Performance Table'!D1784,'Master List'!$B$22:$D$42,3,FALSE)</f>
        <v>#N/A</v>
      </c>
      <c r="G1784" s="92" t="e">
        <f>VLOOKUP('Reported Performance Table'!C1784,'Master List'!$B$11:$D$19,3,FALSE)</f>
        <v>#N/A</v>
      </c>
      <c r="H1784" t="e">
        <f t="shared" si="54"/>
        <v>#N/A</v>
      </c>
      <c r="I1784" t="e">
        <f>IF(VLOOKUP('Reported Performance Table'!E1784,'Master List'!$B$45:$D$143,3,FALSE)="","No",VLOOKUP('Reported Performance Table'!E1784,'Master List'!$B$45:$D$143,3,FALSE))</f>
        <v>#N/A</v>
      </c>
      <c r="J1784" s="164" t="str">
        <f>IF('Reported Performance Table'!E1784="","",
  IF('Reported Performance Table'!F1784="Yes",
   IF('Reported Performance Table'!G1784="Premium","Premium_LUNA_CCT","LUNA_CCT"),
   IF('Reported Performance Table'!C1784="Outdoor Luminaires",
    IF(OR('Reported Performance Table'!E1784="Fuel Pump Canopy Luminaires",'Reported Performance Table'!E1784="Sports Lighting"),
     IF('Reported Performance Table'!G1784="Premium","Premium_Sports_and_Fuel_Pump_CCT", "Sports_and_Fuel_Pump_CCT"),
     IF('Reported Performance Table'!G1784="Premium","Premium_Outdoor_CCT","Outdoor_CCT")),
    IF('Reported Performance Table'!G1784="Premium","Premium_CCT","Reported_CCT"))))</f>
        <v/>
      </c>
      <c r="K1784" t="str">
        <f>IF('Reported Performance Table'!E1784="","",IF(J1784="LUNA_CCT",VLOOKUP('Reported Performance Table'!E1784,'Master List'!$B$45:$E$143,4,FALSE),"Reported_BUG"))</f>
        <v/>
      </c>
      <c r="L1784" t="str">
        <f>IF('Reported Performance Table'!E1784="","",IF(AND('Reported Performance Table'!$F1784="Yes",OR('Reported Performance Table'!$E1784='Master List'!$B$45,'Reported Performance Table'!$E1784='Master List'!$B$46,'Reported Performance Table'!$E1784='Master List'!$B$47,'Reported Performance Table'!$E1784='Master List'!$B$49,'Reported Performance Table'!$E1784='Master List'!$B$51,'Reported Performance Table'!$E1784='Master List'!$B$115,'Reported Performance Table'!$E1784='Master List'!$B$118,'Reported Performance Table'!$E1784='Master List'!$B$142)),"LUNA_Dimming","Dimming_Capability_and_Range"))</f>
        <v/>
      </c>
      <c r="M1784" s="100" t="e">
        <f>'Reported Performance Table'!#REF!</f>
        <v>#REF!</v>
      </c>
      <c r="N1784" s="100" t="e">
        <f>'Reported Performance Table'!#REF!</f>
        <v>#REF!</v>
      </c>
      <c r="O1784" s="100" t="e">
        <f>'Reported Performance Table'!#REF!</f>
        <v>#REF!</v>
      </c>
      <c r="P1784" t="str">
        <f t="shared" si="55"/>
        <v>No</v>
      </c>
    </row>
    <row r="1785" spans="1:16" x14ac:dyDescent="0.25">
      <c r="A1785" s="54">
        <v>1792</v>
      </c>
      <c r="B1785" s="55"/>
      <c r="D1785" s="21" t="e">
        <f>VLOOKUP('Reported Performance Table'!D1785,'Master List'!$B$22:$C$41,2,FALSE)</f>
        <v>#N/A</v>
      </c>
      <c r="E1785" t="e">
        <f>VLOOKUP('Reported Performance Table'!E1785,'Master List'!$B$45:$C$143,2,FALSE)</f>
        <v>#N/A</v>
      </c>
      <c r="F1785" t="e">
        <f>VLOOKUP('Reported Performance Table'!D1785,'Master List'!$B$22:$D$42,3,FALSE)</f>
        <v>#N/A</v>
      </c>
      <c r="G1785" s="92" t="e">
        <f>VLOOKUP('Reported Performance Table'!C1785,'Master List'!$B$11:$D$19,3,FALSE)</f>
        <v>#N/A</v>
      </c>
      <c r="H1785" t="e">
        <f t="shared" si="54"/>
        <v>#N/A</v>
      </c>
      <c r="I1785" t="e">
        <f>IF(VLOOKUP('Reported Performance Table'!E1785,'Master List'!$B$45:$D$143,3,FALSE)="","No",VLOOKUP('Reported Performance Table'!E1785,'Master List'!$B$45:$D$143,3,FALSE))</f>
        <v>#N/A</v>
      </c>
      <c r="J1785" s="164" t="str">
        <f>IF('Reported Performance Table'!E1785="","",
  IF('Reported Performance Table'!F1785="Yes",
   IF('Reported Performance Table'!G1785="Premium","Premium_LUNA_CCT","LUNA_CCT"),
   IF('Reported Performance Table'!C1785="Outdoor Luminaires",
    IF(OR('Reported Performance Table'!E1785="Fuel Pump Canopy Luminaires",'Reported Performance Table'!E1785="Sports Lighting"),
     IF('Reported Performance Table'!G1785="Premium","Premium_Sports_and_Fuel_Pump_CCT", "Sports_and_Fuel_Pump_CCT"),
     IF('Reported Performance Table'!G1785="Premium","Premium_Outdoor_CCT","Outdoor_CCT")),
    IF('Reported Performance Table'!G1785="Premium","Premium_CCT","Reported_CCT"))))</f>
        <v/>
      </c>
      <c r="K1785" t="str">
        <f>IF('Reported Performance Table'!E1785="","",IF(J1785="LUNA_CCT",VLOOKUP('Reported Performance Table'!E1785,'Master List'!$B$45:$E$143,4,FALSE),"Reported_BUG"))</f>
        <v/>
      </c>
      <c r="L1785" t="str">
        <f>IF('Reported Performance Table'!E1785="","",IF(AND('Reported Performance Table'!$F1785="Yes",OR('Reported Performance Table'!$E1785='Master List'!$B$45,'Reported Performance Table'!$E1785='Master List'!$B$46,'Reported Performance Table'!$E1785='Master List'!$B$47,'Reported Performance Table'!$E1785='Master List'!$B$49,'Reported Performance Table'!$E1785='Master List'!$B$51,'Reported Performance Table'!$E1785='Master List'!$B$115,'Reported Performance Table'!$E1785='Master List'!$B$118,'Reported Performance Table'!$E1785='Master List'!$B$142)),"LUNA_Dimming","Dimming_Capability_and_Range"))</f>
        <v/>
      </c>
      <c r="M1785" s="100" t="e">
        <f>'Reported Performance Table'!#REF!</f>
        <v>#REF!</v>
      </c>
      <c r="N1785" s="100" t="e">
        <f>'Reported Performance Table'!#REF!</f>
        <v>#REF!</v>
      </c>
      <c r="O1785" s="100" t="e">
        <f>'Reported Performance Table'!#REF!</f>
        <v>#REF!</v>
      </c>
      <c r="P1785" t="str">
        <f t="shared" si="55"/>
        <v>No</v>
      </c>
    </row>
    <row r="1786" spans="1:16" x14ac:dyDescent="0.25">
      <c r="A1786" s="54">
        <v>1793</v>
      </c>
      <c r="B1786" s="55"/>
      <c r="D1786" s="21" t="e">
        <f>VLOOKUP('Reported Performance Table'!D1786,'Master List'!$B$22:$C$41,2,FALSE)</f>
        <v>#N/A</v>
      </c>
      <c r="E1786" t="e">
        <f>VLOOKUP('Reported Performance Table'!E1786,'Master List'!$B$45:$C$143,2,FALSE)</f>
        <v>#N/A</v>
      </c>
      <c r="F1786" t="e">
        <f>VLOOKUP('Reported Performance Table'!D1786,'Master List'!$B$22:$D$42,3,FALSE)</f>
        <v>#N/A</v>
      </c>
      <c r="G1786" s="92" t="e">
        <f>VLOOKUP('Reported Performance Table'!C1786,'Master List'!$B$11:$D$19,3,FALSE)</f>
        <v>#N/A</v>
      </c>
      <c r="H1786" t="e">
        <f t="shared" si="54"/>
        <v>#N/A</v>
      </c>
      <c r="I1786" t="e">
        <f>IF(VLOOKUP('Reported Performance Table'!E1786,'Master List'!$B$45:$D$143,3,FALSE)="","No",VLOOKUP('Reported Performance Table'!E1786,'Master List'!$B$45:$D$143,3,FALSE))</f>
        <v>#N/A</v>
      </c>
      <c r="J1786" s="164" t="str">
        <f>IF('Reported Performance Table'!E1786="","",
  IF('Reported Performance Table'!F1786="Yes",
   IF('Reported Performance Table'!G1786="Premium","Premium_LUNA_CCT","LUNA_CCT"),
   IF('Reported Performance Table'!C1786="Outdoor Luminaires",
    IF(OR('Reported Performance Table'!E1786="Fuel Pump Canopy Luminaires",'Reported Performance Table'!E1786="Sports Lighting"),
     IF('Reported Performance Table'!G1786="Premium","Premium_Sports_and_Fuel_Pump_CCT", "Sports_and_Fuel_Pump_CCT"),
     IF('Reported Performance Table'!G1786="Premium","Premium_Outdoor_CCT","Outdoor_CCT")),
    IF('Reported Performance Table'!G1786="Premium","Premium_CCT","Reported_CCT"))))</f>
        <v/>
      </c>
      <c r="K1786" t="str">
        <f>IF('Reported Performance Table'!E1786="","",IF(J1786="LUNA_CCT",VLOOKUP('Reported Performance Table'!E1786,'Master List'!$B$45:$E$143,4,FALSE),"Reported_BUG"))</f>
        <v/>
      </c>
      <c r="L1786" t="str">
        <f>IF('Reported Performance Table'!E1786="","",IF(AND('Reported Performance Table'!$F1786="Yes",OR('Reported Performance Table'!$E1786='Master List'!$B$45,'Reported Performance Table'!$E1786='Master List'!$B$46,'Reported Performance Table'!$E1786='Master List'!$B$47,'Reported Performance Table'!$E1786='Master List'!$B$49,'Reported Performance Table'!$E1786='Master List'!$B$51,'Reported Performance Table'!$E1786='Master List'!$B$115,'Reported Performance Table'!$E1786='Master List'!$B$118,'Reported Performance Table'!$E1786='Master List'!$B$142)),"LUNA_Dimming","Dimming_Capability_and_Range"))</f>
        <v/>
      </c>
      <c r="M1786" s="100" t="e">
        <f>'Reported Performance Table'!#REF!</f>
        <v>#REF!</v>
      </c>
      <c r="N1786" s="100" t="e">
        <f>'Reported Performance Table'!#REF!</f>
        <v>#REF!</v>
      </c>
      <c r="O1786" s="100" t="e">
        <f>'Reported Performance Table'!#REF!</f>
        <v>#REF!</v>
      </c>
      <c r="P1786" t="str">
        <f t="shared" si="55"/>
        <v>No</v>
      </c>
    </row>
    <row r="1787" spans="1:16" x14ac:dyDescent="0.25">
      <c r="A1787" s="54">
        <v>1794</v>
      </c>
      <c r="B1787" s="55"/>
      <c r="D1787" s="21" t="e">
        <f>VLOOKUP('Reported Performance Table'!D1787,'Master List'!$B$22:$C$41,2,FALSE)</f>
        <v>#N/A</v>
      </c>
      <c r="E1787" t="e">
        <f>VLOOKUP('Reported Performance Table'!E1787,'Master List'!$B$45:$C$143,2,FALSE)</f>
        <v>#N/A</v>
      </c>
      <c r="F1787" t="e">
        <f>VLOOKUP('Reported Performance Table'!D1787,'Master List'!$B$22:$D$42,3,FALSE)</f>
        <v>#N/A</v>
      </c>
      <c r="G1787" s="92" t="e">
        <f>VLOOKUP('Reported Performance Table'!C1787,'Master List'!$B$11:$D$19,3,FALSE)</f>
        <v>#N/A</v>
      </c>
      <c r="H1787" t="e">
        <f t="shared" si="54"/>
        <v>#N/A</v>
      </c>
      <c r="I1787" t="e">
        <f>IF(VLOOKUP('Reported Performance Table'!E1787,'Master List'!$B$45:$D$143,3,FALSE)="","No",VLOOKUP('Reported Performance Table'!E1787,'Master List'!$B$45:$D$143,3,FALSE))</f>
        <v>#N/A</v>
      </c>
      <c r="J1787" s="164" t="str">
        <f>IF('Reported Performance Table'!E1787="","",
  IF('Reported Performance Table'!F1787="Yes",
   IF('Reported Performance Table'!G1787="Premium","Premium_LUNA_CCT","LUNA_CCT"),
   IF('Reported Performance Table'!C1787="Outdoor Luminaires",
    IF(OR('Reported Performance Table'!E1787="Fuel Pump Canopy Luminaires",'Reported Performance Table'!E1787="Sports Lighting"),
     IF('Reported Performance Table'!G1787="Premium","Premium_Sports_and_Fuel_Pump_CCT", "Sports_and_Fuel_Pump_CCT"),
     IF('Reported Performance Table'!G1787="Premium","Premium_Outdoor_CCT","Outdoor_CCT")),
    IF('Reported Performance Table'!G1787="Premium","Premium_CCT","Reported_CCT"))))</f>
        <v/>
      </c>
      <c r="K1787" t="str">
        <f>IF('Reported Performance Table'!E1787="","",IF(J1787="LUNA_CCT",VLOOKUP('Reported Performance Table'!E1787,'Master List'!$B$45:$E$143,4,FALSE),"Reported_BUG"))</f>
        <v/>
      </c>
      <c r="L1787" t="str">
        <f>IF('Reported Performance Table'!E1787="","",IF(AND('Reported Performance Table'!$F1787="Yes",OR('Reported Performance Table'!$E1787='Master List'!$B$45,'Reported Performance Table'!$E1787='Master List'!$B$46,'Reported Performance Table'!$E1787='Master List'!$B$47,'Reported Performance Table'!$E1787='Master List'!$B$49,'Reported Performance Table'!$E1787='Master List'!$B$51,'Reported Performance Table'!$E1787='Master List'!$B$115,'Reported Performance Table'!$E1787='Master List'!$B$118,'Reported Performance Table'!$E1787='Master List'!$B$142)),"LUNA_Dimming","Dimming_Capability_and_Range"))</f>
        <v/>
      </c>
      <c r="M1787" s="100" t="e">
        <f>'Reported Performance Table'!#REF!</f>
        <v>#REF!</v>
      </c>
      <c r="N1787" s="100" t="e">
        <f>'Reported Performance Table'!#REF!</f>
        <v>#REF!</v>
      </c>
      <c r="O1787" s="100" t="e">
        <f>'Reported Performance Table'!#REF!</f>
        <v>#REF!</v>
      </c>
      <c r="P1787" t="str">
        <f t="shared" si="55"/>
        <v>No</v>
      </c>
    </row>
    <row r="1788" spans="1:16" x14ac:dyDescent="0.25">
      <c r="A1788" s="54">
        <v>1795</v>
      </c>
      <c r="B1788" s="55"/>
      <c r="D1788" s="21" t="e">
        <f>VLOOKUP('Reported Performance Table'!D1788,'Master List'!$B$22:$C$41,2,FALSE)</f>
        <v>#N/A</v>
      </c>
      <c r="E1788" t="e">
        <f>VLOOKUP('Reported Performance Table'!E1788,'Master List'!$B$45:$C$143,2,FALSE)</f>
        <v>#N/A</v>
      </c>
      <c r="F1788" t="e">
        <f>VLOOKUP('Reported Performance Table'!D1788,'Master List'!$B$22:$D$42,3,FALSE)</f>
        <v>#N/A</v>
      </c>
      <c r="G1788" s="92" t="e">
        <f>VLOOKUP('Reported Performance Table'!C1788,'Master List'!$B$11:$D$19,3,FALSE)</f>
        <v>#N/A</v>
      </c>
      <c r="H1788" t="e">
        <f t="shared" si="54"/>
        <v>#N/A</v>
      </c>
      <c r="I1788" t="e">
        <f>IF(VLOOKUP('Reported Performance Table'!E1788,'Master List'!$B$45:$D$143,3,FALSE)="","No",VLOOKUP('Reported Performance Table'!E1788,'Master List'!$B$45:$D$143,3,FALSE))</f>
        <v>#N/A</v>
      </c>
      <c r="J1788" s="164" t="str">
        <f>IF('Reported Performance Table'!E1788="","",
  IF('Reported Performance Table'!F1788="Yes",
   IF('Reported Performance Table'!G1788="Premium","Premium_LUNA_CCT","LUNA_CCT"),
   IF('Reported Performance Table'!C1788="Outdoor Luminaires",
    IF(OR('Reported Performance Table'!E1788="Fuel Pump Canopy Luminaires",'Reported Performance Table'!E1788="Sports Lighting"),
     IF('Reported Performance Table'!G1788="Premium","Premium_Sports_and_Fuel_Pump_CCT", "Sports_and_Fuel_Pump_CCT"),
     IF('Reported Performance Table'!G1788="Premium","Premium_Outdoor_CCT","Outdoor_CCT")),
    IF('Reported Performance Table'!G1788="Premium","Premium_CCT","Reported_CCT"))))</f>
        <v/>
      </c>
      <c r="K1788" t="str">
        <f>IF('Reported Performance Table'!E1788="","",IF(J1788="LUNA_CCT",VLOOKUP('Reported Performance Table'!E1788,'Master List'!$B$45:$E$143,4,FALSE),"Reported_BUG"))</f>
        <v/>
      </c>
      <c r="L1788" t="str">
        <f>IF('Reported Performance Table'!E1788="","",IF(AND('Reported Performance Table'!$F1788="Yes",OR('Reported Performance Table'!$E1788='Master List'!$B$45,'Reported Performance Table'!$E1788='Master List'!$B$46,'Reported Performance Table'!$E1788='Master List'!$B$47,'Reported Performance Table'!$E1788='Master List'!$B$49,'Reported Performance Table'!$E1788='Master List'!$B$51,'Reported Performance Table'!$E1788='Master List'!$B$115,'Reported Performance Table'!$E1788='Master List'!$B$118,'Reported Performance Table'!$E1788='Master List'!$B$142)),"LUNA_Dimming","Dimming_Capability_and_Range"))</f>
        <v/>
      </c>
      <c r="M1788" s="100" t="e">
        <f>'Reported Performance Table'!#REF!</f>
        <v>#REF!</v>
      </c>
      <c r="N1788" s="100" t="e">
        <f>'Reported Performance Table'!#REF!</f>
        <v>#REF!</v>
      </c>
      <c r="O1788" s="100" t="e">
        <f>'Reported Performance Table'!#REF!</f>
        <v>#REF!</v>
      </c>
      <c r="P1788" t="str">
        <f t="shared" si="55"/>
        <v>No</v>
      </c>
    </row>
    <row r="1789" spans="1:16" x14ac:dyDescent="0.25">
      <c r="A1789" s="54">
        <v>1796</v>
      </c>
      <c r="B1789" s="55"/>
      <c r="D1789" s="21" t="e">
        <f>VLOOKUP('Reported Performance Table'!D1789,'Master List'!$B$22:$C$41,2,FALSE)</f>
        <v>#N/A</v>
      </c>
      <c r="E1789" t="e">
        <f>VLOOKUP('Reported Performance Table'!E1789,'Master List'!$B$45:$C$143,2,FALSE)</f>
        <v>#N/A</v>
      </c>
      <c r="F1789" t="e">
        <f>VLOOKUP('Reported Performance Table'!D1789,'Master List'!$B$22:$D$42,3,FALSE)</f>
        <v>#N/A</v>
      </c>
      <c r="G1789" s="92" t="e">
        <f>VLOOKUP('Reported Performance Table'!C1789,'Master List'!$B$11:$D$19,3,FALSE)</f>
        <v>#N/A</v>
      </c>
      <c r="H1789" t="e">
        <f t="shared" si="54"/>
        <v>#N/A</v>
      </c>
      <c r="I1789" t="e">
        <f>IF(VLOOKUP('Reported Performance Table'!E1789,'Master List'!$B$45:$D$143,3,FALSE)="","No",VLOOKUP('Reported Performance Table'!E1789,'Master List'!$B$45:$D$143,3,FALSE))</f>
        <v>#N/A</v>
      </c>
      <c r="J1789" s="164" t="str">
        <f>IF('Reported Performance Table'!E1789="","",
  IF('Reported Performance Table'!F1789="Yes",
   IF('Reported Performance Table'!G1789="Premium","Premium_LUNA_CCT","LUNA_CCT"),
   IF('Reported Performance Table'!C1789="Outdoor Luminaires",
    IF(OR('Reported Performance Table'!E1789="Fuel Pump Canopy Luminaires",'Reported Performance Table'!E1789="Sports Lighting"),
     IF('Reported Performance Table'!G1789="Premium","Premium_Sports_and_Fuel_Pump_CCT", "Sports_and_Fuel_Pump_CCT"),
     IF('Reported Performance Table'!G1789="Premium","Premium_Outdoor_CCT","Outdoor_CCT")),
    IF('Reported Performance Table'!G1789="Premium","Premium_CCT","Reported_CCT"))))</f>
        <v/>
      </c>
      <c r="K1789" t="str">
        <f>IF('Reported Performance Table'!E1789="","",IF(J1789="LUNA_CCT",VLOOKUP('Reported Performance Table'!E1789,'Master List'!$B$45:$E$143,4,FALSE),"Reported_BUG"))</f>
        <v/>
      </c>
      <c r="L1789" t="str">
        <f>IF('Reported Performance Table'!E1789="","",IF(AND('Reported Performance Table'!$F1789="Yes",OR('Reported Performance Table'!$E1789='Master List'!$B$45,'Reported Performance Table'!$E1789='Master List'!$B$46,'Reported Performance Table'!$E1789='Master List'!$B$47,'Reported Performance Table'!$E1789='Master List'!$B$49,'Reported Performance Table'!$E1789='Master List'!$B$51,'Reported Performance Table'!$E1789='Master List'!$B$115,'Reported Performance Table'!$E1789='Master List'!$B$118,'Reported Performance Table'!$E1789='Master List'!$B$142)),"LUNA_Dimming","Dimming_Capability_and_Range"))</f>
        <v/>
      </c>
      <c r="M1789" s="100" t="e">
        <f>'Reported Performance Table'!#REF!</f>
        <v>#REF!</v>
      </c>
      <c r="N1789" s="100" t="e">
        <f>'Reported Performance Table'!#REF!</f>
        <v>#REF!</v>
      </c>
      <c r="O1789" s="100" t="e">
        <f>'Reported Performance Table'!#REF!</f>
        <v>#REF!</v>
      </c>
      <c r="P1789" t="str">
        <f t="shared" si="55"/>
        <v>No</v>
      </c>
    </row>
    <row r="1790" spans="1:16" x14ac:dyDescent="0.25">
      <c r="A1790" s="54">
        <v>1797</v>
      </c>
      <c r="B1790" s="55"/>
      <c r="D1790" s="21" t="e">
        <f>VLOOKUP('Reported Performance Table'!D1790,'Master List'!$B$22:$C$41,2,FALSE)</f>
        <v>#N/A</v>
      </c>
      <c r="E1790" t="e">
        <f>VLOOKUP('Reported Performance Table'!E1790,'Master List'!$B$45:$C$143,2,FALSE)</f>
        <v>#N/A</v>
      </c>
      <c r="F1790" t="e">
        <f>VLOOKUP('Reported Performance Table'!D1790,'Master List'!$B$22:$D$42,3,FALSE)</f>
        <v>#N/A</v>
      </c>
      <c r="G1790" s="92" t="e">
        <f>VLOOKUP('Reported Performance Table'!C1790,'Master List'!$B$11:$D$19,3,FALSE)</f>
        <v>#N/A</v>
      </c>
      <c r="H1790" t="e">
        <f t="shared" si="54"/>
        <v>#N/A</v>
      </c>
      <c r="I1790" t="e">
        <f>IF(VLOOKUP('Reported Performance Table'!E1790,'Master List'!$B$45:$D$143,3,FALSE)="","No",VLOOKUP('Reported Performance Table'!E1790,'Master List'!$B$45:$D$143,3,FALSE))</f>
        <v>#N/A</v>
      </c>
      <c r="J1790" s="164" t="str">
        <f>IF('Reported Performance Table'!E1790="","",
  IF('Reported Performance Table'!F1790="Yes",
   IF('Reported Performance Table'!G1790="Premium","Premium_LUNA_CCT","LUNA_CCT"),
   IF('Reported Performance Table'!C1790="Outdoor Luminaires",
    IF(OR('Reported Performance Table'!E1790="Fuel Pump Canopy Luminaires",'Reported Performance Table'!E1790="Sports Lighting"),
     IF('Reported Performance Table'!G1790="Premium","Premium_Sports_and_Fuel_Pump_CCT", "Sports_and_Fuel_Pump_CCT"),
     IF('Reported Performance Table'!G1790="Premium","Premium_Outdoor_CCT","Outdoor_CCT")),
    IF('Reported Performance Table'!G1790="Premium","Premium_CCT","Reported_CCT"))))</f>
        <v/>
      </c>
      <c r="K1790" t="str">
        <f>IF('Reported Performance Table'!E1790="","",IF(J1790="LUNA_CCT",VLOOKUP('Reported Performance Table'!E1790,'Master List'!$B$45:$E$143,4,FALSE),"Reported_BUG"))</f>
        <v/>
      </c>
      <c r="L1790" t="str">
        <f>IF('Reported Performance Table'!E1790="","",IF(AND('Reported Performance Table'!$F1790="Yes",OR('Reported Performance Table'!$E1790='Master List'!$B$45,'Reported Performance Table'!$E1790='Master List'!$B$46,'Reported Performance Table'!$E1790='Master List'!$B$47,'Reported Performance Table'!$E1790='Master List'!$B$49,'Reported Performance Table'!$E1790='Master List'!$B$51,'Reported Performance Table'!$E1790='Master List'!$B$115,'Reported Performance Table'!$E1790='Master List'!$B$118,'Reported Performance Table'!$E1790='Master List'!$B$142)),"LUNA_Dimming","Dimming_Capability_and_Range"))</f>
        <v/>
      </c>
      <c r="M1790" s="100" t="e">
        <f>'Reported Performance Table'!#REF!</f>
        <v>#REF!</v>
      </c>
      <c r="N1790" s="100" t="e">
        <f>'Reported Performance Table'!#REF!</f>
        <v>#REF!</v>
      </c>
      <c r="O1790" s="100" t="e">
        <f>'Reported Performance Table'!#REF!</f>
        <v>#REF!</v>
      </c>
      <c r="P1790" t="str">
        <f t="shared" si="55"/>
        <v>No</v>
      </c>
    </row>
    <row r="1791" spans="1:16" x14ac:dyDescent="0.25">
      <c r="A1791" s="54">
        <v>1798</v>
      </c>
      <c r="B1791" s="55"/>
      <c r="D1791" s="21" t="e">
        <f>VLOOKUP('Reported Performance Table'!D1791,'Master List'!$B$22:$C$41,2,FALSE)</f>
        <v>#N/A</v>
      </c>
      <c r="E1791" t="e">
        <f>VLOOKUP('Reported Performance Table'!E1791,'Master List'!$B$45:$C$143,2,FALSE)</f>
        <v>#N/A</v>
      </c>
      <c r="F1791" t="e">
        <f>VLOOKUP('Reported Performance Table'!D1791,'Master List'!$B$22:$D$42,3,FALSE)</f>
        <v>#N/A</v>
      </c>
      <c r="G1791" s="92" t="e">
        <f>VLOOKUP('Reported Performance Table'!C1791,'Master List'!$B$11:$D$19,3,FALSE)</f>
        <v>#N/A</v>
      </c>
      <c r="H1791" t="e">
        <f t="shared" si="54"/>
        <v>#N/A</v>
      </c>
      <c r="I1791" t="e">
        <f>IF(VLOOKUP('Reported Performance Table'!E1791,'Master List'!$B$45:$D$143,3,FALSE)="","No",VLOOKUP('Reported Performance Table'!E1791,'Master List'!$B$45:$D$143,3,FALSE))</f>
        <v>#N/A</v>
      </c>
      <c r="J1791" s="164" t="str">
        <f>IF('Reported Performance Table'!E1791="","",
  IF('Reported Performance Table'!F1791="Yes",
   IF('Reported Performance Table'!G1791="Premium","Premium_LUNA_CCT","LUNA_CCT"),
   IF('Reported Performance Table'!C1791="Outdoor Luminaires",
    IF(OR('Reported Performance Table'!E1791="Fuel Pump Canopy Luminaires",'Reported Performance Table'!E1791="Sports Lighting"),
     IF('Reported Performance Table'!G1791="Premium","Premium_Sports_and_Fuel_Pump_CCT", "Sports_and_Fuel_Pump_CCT"),
     IF('Reported Performance Table'!G1791="Premium","Premium_Outdoor_CCT","Outdoor_CCT")),
    IF('Reported Performance Table'!G1791="Premium","Premium_CCT","Reported_CCT"))))</f>
        <v/>
      </c>
      <c r="K1791" t="str">
        <f>IF('Reported Performance Table'!E1791="","",IF(J1791="LUNA_CCT",VLOOKUP('Reported Performance Table'!E1791,'Master List'!$B$45:$E$143,4,FALSE),"Reported_BUG"))</f>
        <v/>
      </c>
      <c r="L1791" t="str">
        <f>IF('Reported Performance Table'!E1791="","",IF(AND('Reported Performance Table'!$F1791="Yes",OR('Reported Performance Table'!$E1791='Master List'!$B$45,'Reported Performance Table'!$E1791='Master List'!$B$46,'Reported Performance Table'!$E1791='Master List'!$B$47,'Reported Performance Table'!$E1791='Master List'!$B$49,'Reported Performance Table'!$E1791='Master List'!$B$51,'Reported Performance Table'!$E1791='Master List'!$B$115,'Reported Performance Table'!$E1791='Master List'!$B$118,'Reported Performance Table'!$E1791='Master List'!$B$142)),"LUNA_Dimming","Dimming_Capability_and_Range"))</f>
        <v/>
      </c>
      <c r="M1791" s="100" t="e">
        <f>'Reported Performance Table'!#REF!</f>
        <v>#REF!</v>
      </c>
      <c r="N1791" s="100" t="e">
        <f>'Reported Performance Table'!#REF!</f>
        <v>#REF!</v>
      </c>
      <c r="O1791" s="100" t="e">
        <f>'Reported Performance Table'!#REF!</f>
        <v>#REF!</v>
      </c>
      <c r="P1791" t="str">
        <f t="shared" si="55"/>
        <v>No</v>
      </c>
    </row>
    <row r="1792" spans="1:16" x14ac:dyDescent="0.25">
      <c r="A1792" s="54">
        <v>1799</v>
      </c>
      <c r="B1792" s="55"/>
      <c r="D1792" s="21" t="e">
        <f>VLOOKUP('Reported Performance Table'!D1792,'Master List'!$B$22:$C$41,2,FALSE)</f>
        <v>#N/A</v>
      </c>
      <c r="E1792" t="e">
        <f>VLOOKUP('Reported Performance Table'!E1792,'Master List'!$B$45:$C$143,2,FALSE)</f>
        <v>#N/A</v>
      </c>
      <c r="F1792" t="e">
        <f>VLOOKUP('Reported Performance Table'!D1792,'Master List'!$B$22:$D$42,3,FALSE)</f>
        <v>#N/A</v>
      </c>
      <c r="G1792" s="92" t="e">
        <f>VLOOKUP('Reported Performance Table'!C1792,'Master List'!$B$11:$D$19,3,FALSE)</f>
        <v>#N/A</v>
      </c>
      <c r="H1792" t="e">
        <f t="shared" si="54"/>
        <v>#N/A</v>
      </c>
      <c r="I1792" t="e">
        <f>IF(VLOOKUP('Reported Performance Table'!E1792,'Master List'!$B$45:$D$143,3,FALSE)="","No",VLOOKUP('Reported Performance Table'!E1792,'Master List'!$B$45:$D$143,3,FALSE))</f>
        <v>#N/A</v>
      </c>
      <c r="J1792" s="164" t="str">
        <f>IF('Reported Performance Table'!E1792="","",
  IF('Reported Performance Table'!F1792="Yes",
   IF('Reported Performance Table'!G1792="Premium","Premium_LUNA_CCT","LUNA_CCT"),
   IF('Reported Performance Table'!C1792="Outdoor Luminaires",
    IF(OR('Reported Performance Table'!E1792="Fuel Pump Canopy Luminaires",'Reported Performance Table'!E1792="Sports Lighting"),
     IF('Reported Performance Table'!G1792="Premium","Premium_Sports_and_Fuel_Pump_CCT", "Sports_and_Fuel_Pump_CCT"),
     IF('Reported Performance Table'!G1792="Premium","Premium_Outdoor_CCT","Outdoor_CCT")),
    IF('Reported Performance Table'!G1792="Premium","Premium_CCT","Reported_CCT"))))</f>
        <v/>
      </c>
      <c r="K1792" t="str">
        <f>IF('Reported Performance Table'!E1792="","",IF(J1792="LUNA_CCT",VLOOKUP('Reported Performance Table'!E1792,'Master List'!$B$45:$E$143,4,FALSE),"Reported_BUG"))</f>
        <v/>
      </c>
      <c r="L1792" t="str">
        <f>IF('Reported Performance Table'!E1792="","",IF(AND('Reported Performance Table'!$F1792="Yes",OR('Reported Performance Table'!$E1792='Master List'!$B$45,'Reported Performance Table'!$E1792='Master List'!$B$46,'Reported Performance Table'!$E1792='Master List'!$B$47,'Reported Performance Table'!$E1792='Master List'!$B$49,'Reported Performance Table'!$E1792='Master List'!$B$51,'Reported Performance Table'!$E1792='Master List'!$B$115,'Reported Performance Table'!$E1792='Master List'!$B$118,'Reported Performance Table'!$E1792='Master List'!$B$142)),"LUNA_Dimming","Dimming_Capability_and_Range"))</f>
        <v/>
      </c>
      <c r="M1792" s="100" t="e">
        <f>'Reported Performance Table'!#REF!</f>
        <v>#REF!</v>
      </c>
      <c r="N1792" s="100" t="e">
        <f>'Reported Performance Table'!#REF!</f>
        <v>#REF!</v>
      </c>
      <c r="O1792" s="100" t="e">
        <f>'Reported Performance Table'!#REF!</f>
        <v>#REF!</v>
      </c>
      <c r="P1792" t="str">
        <f t="shared" si="55"/>
        <v>No</v>
      </c>
    </row>
    <row r="1793" spans="1:16" x14ac:dyDescent="0.25">
      <c r="A1793" s="54">
        <v>1800</v>
      </c>
      <c r="B1793" s="55"/>
      <c r="D1793" s="21" t="e">
        <f>VLOOKUP('Reported Performance Table'!D1793,'Master List'!$B$22:$C$41,2,FALSE)</f>
        <v>#N/A</v>
      </c>
      <c r="E1793" t="e">
        <f>VLOOKUP('Reported Performance Table'!E1793,'Master List'!$B$45:$C$143,2,FALSE)</f>
        <v>#N/A</v>
      </c>
      <c r="F1793" t="e">
        <f>VLOOKUP('Reported Performance Table'!D1793,'Master List'!$B$22:$D$42,3,FALSE)</f>
        <v>#N/A</v>
      </c>
      <c r="G1793" s="92" t="e">
        <f>VLOOKUP('Reported Performance Table'!C1793,'Master List'!$B$11:$D$19,3,FALSE)</f>
        <v>#N/A</v>
      </c>
      <c r="H1793" t="e">
        <f t="shared" si="54"/>
        <v>#N/A</v>
      </c>
      <c r="I1793" t="e">
        <f>IF(VLOOKUP('Reported Performance Table'!E1793,'Master List'!$B$45:$D$143,3,FALSE)="","No",VLOOKUP('Reported Performance Table'!E1793,'Master List'!$B$45:$D$143,3,FALSE))</f>
        <v>#N/A</v>
      </c>
      <c r="J1793" s="164" t="str">
        <f>IF('Reported Performance Table'!E1793="","",
  IF('Reported Performance Table'!F1793="Yes",
   IF('Reported Performance Table'!G1793="Premium","Premium_LUNA_CCT","LUNA_CCT"),
   IF('Reported Performance Table'!C1793="Outdoor Luminaires",
    IF(OR('Reported Performance Table'!E1793="Fuel Pump Canopy Luminaires",'Reported Performance Table'!E1793="Sports Lighting"),
     IF('Reported Performance Table'!G1793="Premium","Premium_Sports_and_Fuel_Pump_CCT", "Sports_and_Fuel_Pump_CCT"),
     IF('Reported Performance Table'!G1793="Premium","Premium_Outdoor_CCT","Outdoor_CCT")),
    IF('Reported Performance Table'!G1793="Premium","Premium_CCT","Reported_CCT"))))</f>
        <v/>
      </c>
      <c r="K1793" t="str">
        <f>IF('Reported Performance Table'!E1793="","",IF(J1793="LUNA_CCT",VLOOKUP('Reported Performance Table'!E1793,'Master List'!$B$45:$E$143,4,FALSE),"Reported_BUG"))</f>
        <v/>
      </c>
      <c r="L1793" t="str">
        <f>IF('Reported Performance Table'!E1793="","",IF(AND('Reported Performance Table'!$F1793="Yes",OR('Reported Performance Table'!$E1793='Master List'!$B$45,'Reported Performance Table'!$E1793='Master List'!$B$46,'Reported Performance Table'!$E1793='Master List'!$B$47,'Reported Performance Table'!$E1793='Master List'!$B$49,'Reported Performance Table'!$E1793='Master List'!$B$51,'Reported Performance Table'!$E1793='Master List'!$B$115,'Reported Performance Table'!$E1793='Master List'!$B$118,'Reported Performance Table'!$E1793='Master List'!$B$142)),"LUNA_Dimming","Dimming_Capability_and_Range"))</f>
        <v/>
      </c>
      <c r="M1793" s="100" t="e">
        <f>'Reported Performance Table'!#REF!</f>
        <v>#REF!</v>
      </c>
      <c r="N1793" s="100" t="e">
        <f>'Reported Performance Table'!#REF!</f>
        <v>#REF!</v>
      </c>
      <c r="O1793" s="100" t="e">
        <f>'Reported Performance Table'!#REF!</f>
        <v>#REF!</v>
      </c>
      <c r="P1793" t="str">
        <f t="shared" si="55"/>
        <v>No</v>
      </c>
    </row>
    <row r="1794" spans="1:16" x14ac:dyDescent="0.25">
      <c r="A1794" s="54">
        <v>1801</v>
      </c>
      <c r="B1794" s="55"/>
      <c r="D1794" s="21" t="e">
        <f>VLOOKUP('Reported Performance Table'!D1794,'Master List'!$B$22:$C$41,2,FALSE)</f>
        <v>#N/A</v>
      </c>
      <c r="E1794" t="e">
        <f>VLOOKUP('Reported Performance Table'!E1794,'Master List'!$B$45:$C$143,2,FALSE)</f>
        <v>#N/A</v>
      </c>
      <c r="F1794" t="e">
        <f>VLOOKUP('Reported Performance Table'!D1794,'Master List'!$B$22:$D$42,3,FALSE)</f>
        <v>#N/A</v>
      </c>
      <c r="G1794" s="92" t="e">
        <f>VLOOKUP('Reported Performance Table'!C1794,'Master List'!$B$11:$D$19,3,FALSE)</f>
        <v>#N/A</v>
      </c>
      <c r="H1794" t="e">
        <f t="shared" si="54"/>
        <v>#N/A</v>
      </c>
      <c r="I1794" t="e">
        <f>IF(VLOOKUP('Reported Performance Table'!E1794,'Master List'!$B$45:$D$143,3,FALSE)="","No",VLOOKUP('Reported Performance Table'!E1794,'Master List'!$B$45:$D$143,3,FALSE))</f>
        <v>#N/A</v>
      </c>
      <c r="J1794" s="164" t="str">
        <f>IF('Reported Performance Table'!E1794="","",
  IF('Reported Performance Table'!F1794="Yes",
   IF('Reported Performance Table'!G1794="Premium","Premium_LUNA_CCT","LUNA_CCT"),
   IF('Reported Performance Table'!C1794="Outdoor Luminaires",
    IF(OR('Reported Performance Table'!E1794="Fuel Pump Canopy Luminaires",'Reported Performance Table'!E1794="Sports Lighting"),
     IF('Reported Performance Table'!G1794="Premium","Premium_Sports_and_Fuel_Pump_CCT", "Sports_and_Fuel_Pump_CCT"),
     IF('Reported Performance Table'!G1794="Premium","Premium_Outdoor_CCT","Outdoor_CCT")),
    IF('Reported Performance Table'!G1794="Premium","Premium_CCT","Reported_CCT"))))</f>
        <v/>
      </c>
      <c r="K1794" t="str">
        <f>IF('Reported Performance Table'!E1794="","",IF(J1794="LUNA_CCT",VLOOKUP('Reported Performance Table'!E1794,'Master List'!$B$45:$E$143,4,FALSE),"Reported_BUG"))</f>
        <v/>
      </c>
      <c r="L1794" t="str">
        <f>IF('Reported Performance Table'!E1794="","",IF(AND('Reported Performance Table'!$F1794="Yes",OR('Reported Performance Table'!$E1794='Master List'!$B$45,'Reported Performance Table'!$E1794='Master List'!$B$46,'Reported Performance Table'!$E1794='Master List'!$B$47,'Reported Performance Table'!$E1794='Master List'!$B$49,'Reported Performance Table'!$E1794='Master List'!$B$51,'Reported Performance Table'!$E1794='Master List'!$B$115,'Reported Performance Table'!$E1794='Master List'!$B$118,'Reported Performance Table'!$E1794='Master List'!$B$142)),"LUNA_Dimming","Dimming_Capability_and_Range"))</f>
        <v/>
      </c>
      <c r="M1794" s="100" t="e">
        <f>'Reported Performance Table'!#REF!</f>
        <v>#REF!</v>
      </c>
      <c r="N1794" s="100" t="e">
        <f>'Reported Performance Table'!#REF!</f>
        <v>#REF!</v>
      </c>
      <c r="O1794" s="100" t="e">
        <f>'Reported Performance Table'!#REF!</f>
        <v>#REF!</v>
      </c>
      <c r="P1794" t="str">
        <f t="shared" si="55"/>
        <v>No</v>
      </c>
    </row>
    <row r="1795" spans="1:16" x14ac:dyDescent="0.25">
      <c r="A1795" s="54">
        <v>1802</v>
      </c>
      <c r="B1795" s="55"/>
      <c r="D1795" s="21" t="e">
        <f>VLOOKUP('Reported Performance Table'!D1795,'Master List'!$B$22:$C$41,2,FALSE)</f>
        <v>#N/A</v>
      </c>
      <c r="E1795" t="e">
        <f>VLOOKUP('Reported Performance Table'!E1795,'Master List'!$B$45:$C$143,2,FALSE)</f>
        <v>#N/A</v>
      </c>
      <c r="F1795" t="e">
        <f>VLOOKUP('Reported Performance Table'!D1795,'Master List'!$B$22:$D$42,3,FALSE)</f>
        <v>#N/A</v>
      </c>
      <c r="G1795" s="92" t="e">
        <f>VLOOKUP('Reported Performance Table'!C1795,'Master List'!$B$11:$D$19,3,FALSE)</f>
        <v>#N/A</v>
      </c>
      <c r="H1795" t="e">
        <f t="shared" si="54"/>
        <v>#N/A</v>
      </c>
      <c r="I1795" t="e">
        <f>IF(VLOOKUP('Reported Performance Table'!E1795,'Master List'!$B$45:$D$143,3,FALSE)="","No",VLOOKUP('Reported Performance Table'!E1795,'Master List'!$B$45:$D$143,3,FALSE))</f>
        <v>#N/A</v>
      </c>
      <c r="J1795" s="164" t="str">
        <f>IF('Reported Performance Table'!E1795="","",
  IF('Reported Performance Table'!F1795="Yes",
   IF('Reported Performance Table'!G1795="Premium","Premium_LUNA_CCT","LUNA_CCT"),
   IF('Reported Performance Table'!C1795="Outdoor Luminaires",
    IF(OR('Reported Performance Table'!E1795="Fuel Pump Canopy Luminaires",'Reported Performance Table'!E1795="Sports Lighting"),
     IF('Reported Performance Table'!G1795="Premium","Premium_Sports_and_Fuel_Pump_CCT", "Sports_and_Fuel_Pump_CCT"),
     IF('Reported Performance Table'!G1795="Premium","Premium_Outdoor_CCT","Outdoor_CCT")),
    IF('Reported Performance Table'!G1795="Premium","Premium_CCT","Reported_CCT"))))</f>
        <v/>
      </c>
      <c r="K1795" t="str">
        <f>IF('Reported Performance Table'!E1795="","",IF(J1795="LUNA_CCT",VLOOKUP('Reported Performance Table'!E1795,'Master List'!$B$45:$E$143,4,FALSE),"Reported_BUG"))</f>
        <v/>
      </c>
      <c r="L1795" t="str">
        <f>IF('Reported Performance Table'!E1795="","",IF(AND('Reported Performance Table'!$F1795="Yes",OR('Reported Performance Table'!$E1795='Master List'!$B$45,'Reported Performance Table'!$E1795='Master List'!$B$46,'Reported Performance Table'!$E1795='Master List'!$B$47,'Reported Performance Table'!$E1795='Master List'!$B$49,'Reported Performance Table'!$E1795='Master List'!$B$51,'Reported Performance Table'!$E1795='Master List'!$B$115,'Reported Performance Table'!$E1795='Master List'!$B$118,'Reported Performance Table'!$E1795='Master List'!$B$142)),"LUNA_Dimming","Dimming_Capability_and_Range"))</f>
        <v/>
      </c>
      <c r="M1795" s="100" t="e">
        <f>'Reported Performance Table'!#REF!</f>
        <v>#REF!</v>
      </c>
      <c r="N1795" s="100" t="e">
        <f>'Reported Performance Table'!#REF!</f>
        <v>#REF!</v>
      </c>
      <c r="O1795" s="100" t="e">
        <f>'Reported Performance Table'!#REF!</f>
        <v>#REF!</v>
      </c>
      <c r="P1795" t="str">
        <f t="shared" si="55"/>
        <v>No</v>
      </c>
    </row>
    <row r="1796" spans="1:16" x14ac:dyDescent="0.25">
      <c r="A1796" s="54">
        <v>1803</v>
      </c>
      <c r="B1796" s="55"/>
      <c r="D1796" s="21" t="e">
        <f>VLOOKUP('Reported Performance Table'!D1796,'Master List'!$B$22:$C$41,2,FALSE)</f>
        <v>#N/A</v>
      </c>
      <c r="E1796" t="e">
        <f>VLOOKUP('Reported Performance Table'!E1796,'Master List'!$B$45:$C$143,2,FALSE)</f>
        <v>#N/A</v>
      </c>
      <c r="F1796" t="e">
        <f>VLOOKUP('Reported Performance Table'!D1796,'Master List'!$B$22:$D$42,3,FALSE)</f>
        <v>#N/A</v>
      </c>
      <c r="G1796" s="92" t="e">
        <f>VLOOKUP('Reported Performance Table'!C1796,'Master List'!$B$11:$D$19,3,FALSE)</f>
        <v>#N/A</v>
      </c>
      <c r="H1796" t="e">
        <f t="shared" si="54"/>
        <v>#N/A</v>
      </c>
      <c r="I1796" t="e">
        <f>IF(VLOOKUP('Reported Performance Table'!E1796,'Master List'!$B$45:$D$143,3,FALSE)="","No",VLOOKUP('Reported Performance Table'!E1796,'Master List'!$B$45:$D$143,3,FALSE))</f>
        <v>#N/A</v>
      </c>
      <c r="J1796" s="164" t="str">
        <f>IF('Reported Performance Table'!E1796="","",
  IF('Reported Performance Table'!F1796="Yes",
   IF('Reported Performance Table'!G1796="Premium","Premium_LUNA_CCT","LUNA_CCT"),
   IF('Reported Performance Table'!C1796="Outdoor Luminaires",
    IF(OR('Reported Performance Table'!E1796="Fuel Pump Canopy Luminaires",'Reported Performance Table'!E1796="Sports Lighting"),
     IF('Reported Performance Table'!G1796="Premium","Premium_Sports_and_Fuel_Pump_CCT", "Sports_and_Fuel_Pump_CCT"),
     IF('Reported Performance Table'!G1796="Premium","Premium_Outdoor_CCT","Outdoor_CCT")),
    IF('Reported Performance Table'!G1796="Premium","Premium_CCT","Reported_CCT"))))</f>
        <v/>
      </c>
      <c r="K1796" t="str">
        <f>IF('Reported Performance Table'!E1796="","",IF(J1796="LUNA_CCT",VLOOKUP('Reported Performance Table'!E1796,'Master List'!$B$45:$E$143,4,FALSE),"Reported_BUG"))</f>
        <v/>
      </c>
      <c r="L1796" t="str">
        <f>IF('Reported Performance Table'!E1796="","",IF(AND('Reported Performance Table'!$F1796="Yes",OR('Reported Performance Table'!$E1796='Master List'!$B$45,'Reported Performance Table'!$E1796='Master List'!$B$46,'Reported Performance Table'!$E1796='Master List'!$B$47,'Reported Performance Table'!$E1796='Master List'!$B$49,'Reported Performance Table'!$E1796='Master List'!$B$51,'Reported Performance Table'!$E1796='Master List'!$B$115,'Reported Performance Table'!$E1796='Master List'!$B$118,'Reported Performance Table'!$E1796='Master List'!$B$142)),"LUNA_Dimming","Dimming_Capability_and_Range"))</f>
        <v/>
      </c>
      <c r="M1796" s="100" t="e">
        <f>'Reported Performance Table'!#REF!</f>
        <v>#REF!</v>
      </c>
      <c r="N1796" s="100" t="e">
        <f>'Reported Performance Table'!#REF!</f>
        <v>#REF!</v>
      </c>
      <c r="O1796" s="100" t="e">
        <f>'Reported Performance Table'!#REF!</f>
        <v>#REF!</v>
      </c>
      <c r="P1796" t="str">
        <f t="shared" si="55"/>
        <v>No</v>
      </c>
    </row>
    <row r="1797" spans="1:16" x14ac:dyDescent="0.25">
      <c r="A1797" s="54">
        <v>1804</v>
      </c>
      <c r="B1797" s="55"/>
      <c r="D1797" s="21" t="e">
        <f>VLOOKUP('Reported Performance Table'!D1797,'Master List'!$B$22:$C$41,2,FALSE)</f>
        <v>#N/A</v>
      </c>
      <c r="E1797" t="e">
        <f>VLOOKUP('Reported Performance Table'!E1797,'Master List'!$B$45:$C$143,2,FALSE)</f>
        <v>#N/A</v>
      </c>
      <c r="F1797" t="e">
        <f>VLOOKUP('Reported Performance Table'!D1797,'Master List'!$B$22:$D$42,3,FALSE)</f>
        <v>#N/A</v>
      </c>
      <c r="G1797" s="92" t="e">
        <f>VLOOKUP('Reported Performance Table'!C1797,'Master List'!$B$11:$D$19,3,FALSE)</f>
        <v>#N/A</v>
      </c>
      <c r="H1797" t="e">
        <f t="shared" si="54"/>
        <v>#N/A</v>
      </c>
      <c r="I1797" t="e">
        <f>IF(VLOOKUP('Reported Performance Table'!E1797,'Master List'!$B$45:$D$143,3,FALSE)="","No",VLOOKUP('Reported Performance Table'!E1797,'Master List'!$B$45:$D$143,3,FALSE))</f>
        <v>#N/A</v>
      </c>
      <c r="J1797" s="164" t="str">
        <f>IF('Reported Performance Table'!E1797="","",
  IF('Reported Performance Table'!F1797="Yes",
   IF('Reported Performance Table'!G1797="Premium","Premium_LUNA_CCT","LUNA_CCT"),
   IF('Reported Performance Table'!C1797="Outdoor Luminaires",
    IF(OR('Reported Performance Table'!E1797="Fuel Pump Canopy Luminaires",'Reported Performance Table'!E1797="Sports Lighting"),
     IF('Reported Performance Table'!G1797="Premium","Premium_Sports_and_Fuel_Pump_CCT", "Sports_and_Fuel_Pump_CCT"),
     IF('Reported Performance Table'!G1797="Premium","Premium_Outdoor_CCT","Outdoor_CCT")),
    IF('Reported Performance Table'!G1797="Premium","Premium_CCT","Reported_CCT"))))</f>
        <v/>
      </c>
      <c r="K1797" t="str">
        <f>IF('Reported Performance Table'!E1797="","",IF(J1797="LUNA_CCT",VLOOKUP('Reported Performance Table'!E1797,'Master List'!$B$45:$E$143,4,FALSE),"Reported_BUG"))</f>
        <v/>
      </c>
      <c r="L1797" t="str">
        <f>IF('Reported Performance Table'!E1797="","",IF(AND('Reported Performance Table'!$F1797="Yes",OR('Reported Performance Table'!$E1797='Master List'!$B$45,'Reported Performance Table'!$E1797='Master List'!$B$46,'Reported Performance Table'!$E1797='Master List'!$B$47,'Reported Performance Table'!$E1797='Master List'!$B$49,'Reported Performance Table'!$E1797='Master List'!$B$51,'Reported Performance Table'!$E1797='Master List'!$B$115,'Reported Performance Table'!$E1797='Master List'!$B$118,'Reported Performance Table'!$E1797='Master List'!$B$142)),"LUNA_Dimming","Dimming_Capability_and_Range"))</f>
        <v/>
      </c>
      <c r="M1797" s="100" t="e">
        <f>'Reported Performance Table'!#REF!</f>
        <v>#REF!</v>
      </c>
      <c r="N1797" s="100" t="e">
        <f>'Reported Performance Table'!#REF!</f>
        <v>#REF!</v>
      </c>
      <c r="O1797" s="100" t="e">
        <f>'Reported Performance Table'!#REF!</f>
        <v>#REF!</v>
      </c>
      <c r="P1797" t="str">
        <f t="shared" si="55"/>
        <v>No</v>
      </c>
    </row>
    <row r="1798" spans="1:16" x14ac:dyDescent="0.25">
      <c r="A1798" s="54">
        <v>1805</v>
      </c>
      <c r="B1798" s="55"/>
      <c r="D1798" s="21" t="e">
        <f>VLOOKUP('Reported Performance Table'!D1798,'Master List'!$B$22:$C$41,2,FALSE)</f>
        <v>#N/A</v>
      </c>
      <c r="E1798" t="e">
        <f>VLOOKUP('Reported Performance Table'!E1798,'Master List'!$B$45:$C$143,2,FALSE)</f>
        <v>#N/A</v>
      </c>
      <c r="F1798" t="e">
        <f>VLOOKUP('Reported Performance Table'!D1798,'Master List'!$B$22:$D$42,3,FALSE)</f>
        <v>#N/A</v>
      </c>
      <c r="G1798" s="92" t="e">
        <f>VLOOKUP('Reported Performance Table'!C1798,'Master List'!$B$11:$D$19,3,FALSE)</f>
        <v>#N/A</v>
      </c>
      <c r="H1798" t="e">
        <f t="shared" si="54"/>
        <v>#N/A</v>
      </c>
      <c r="I1798" t="e">
        <f>IF(VLOOKUP('Reported Performance Table'!E1798,'Master List'!$B$45:$D$143,3,FALSE)="","No",VLOOKUP('Reported Performance Table'!E1798,'Master List'!$B$45:$D$143,3,FALSE))</f>
        <v>#N/A</v>
      </c>
      <c r="J1798" s="164" t="str">
        <f>IF('Reported Performance Table'!E1798="","",
  IF('Reported Performance Table'!F1798="Yes",
   IF('Reported Performance Table'!G1798="Premium","Premium_LUNA_CCT","LUNA_CCT"),
   IF('Reported Performance Table'!C1798="Outdoor Luminaires",
    IF(OR('Reported Performance Table'!E1798="Fuel Pump Canopy Luminaires",'Reported Performance Table'!E1798="Sports Lighting"),
     IF('Reported Performance Table'!G1798="Premium","Premium_Sports_and_Fuel_Pump_CCT", "Sports_and_Fuel_Pump_CCT"),
     IF('Reported Performance Table'!G1798="Premium","Premium_Outdoor_CCT","Outdoor_CCT")),
    IF('Reported Performance Table'!G1798="Premium","Premium_CCT","Reported_CCT"))))</f>
        <v/>
      </c>
      <c r="K1798" t="str">
        <f>IF('Reported Performance Table'!E1798="","",IF(J1798="LUNA_CCT",VLOOKUP('Reported Performance Table'!E1798,'Master List'!$B$45:$E$143,4,FALSE),"Reported_BUG"))</f>
        <v/>
      </c>
      <c r="L1798" t="str">
        <f>IF('Reported Performance Table'!E1798="","",IF(AND('Reported Performance Table'!$F1798="Yes",OR('Reported Performance Table'!$E1798='Master List'!$B$45,'Reported Performance Table'!$E1798='Master List'!$B$46,'Reported Performance Table'!$E1798='Master List'!$B$47,'Reported Performance Table'!$E1798='Master List'!$B$49,'Reported Performance Table'!$E1798='Master List'!$B$51,'Reported Performance Table'!$E1798='Master List'!$B$115,'Reported Performance Table'!$E1798='Master List'!$B$118,'Reported Performance Table'!$E1798='Master List'!$B$142)),"LUNA_Dimming","Dimming_Capability_and_Range"))</f>
        <v/>
      </c>
      <c r="M1798" s="100" t="e">
        <f>'Reported Performance Table'!#REF!</f>
        <v>#REF!</v>
      </c>
      <c r="N1798" s="100" t="e">
        <f>'Reported Performance Table'!#REF!</f>
        <v>#REF!</v>
      </c>
      <c r="O1798" s="100" t="e">
        <f>'Reported Performance Table'!#REF!</f>
        <v>#REF!</v>
      </c>
      <c r="P1798" t="str">
        <f t="shared" si="55"/>
        <v>No</v>
      </c>
    </row>
    <row r="1799" spans="1:16" x14ac:dyDescent="0.25">
      <c r="A1799" s="54">
        <v>1806</v>
      </c>
      <c r="B1799" s="55"/>
      <c r="D1799" s="21" t="e">
        <f>VLOOKUP('Reported Performance Table'!D1799,'Master List'!$B$22:$C$41,2,FALSE)</f>
        <v>#N/A</v>
      </c>
      <c r="E1799" t="e">
        <f>VLOOKUP('Reported Performance Table'!E1799,'Master List'!$B$45:$C$143,2,FALSE)</f>
        <v>#N/A</v>
      </c>
      <c r="F1799" t="e">
        <f>VLOOKUP('Reported Performance Table'!D1799,'Master List'!$B$22:$D$42,3,FALSE)</f>
        <v>#N/A</v>
      </c>
      <c r="G1799" s="92" t="e">
        <f>VLOOKUP('Reported Performance Table'!C1799,'Master List'!$B$11:$D$19,3,FALSE)</f>
        <v>#N/A</v>
      </c>
      <c r="H1799" t="e">
        <f t="shared" si="54"/>
        <v>#N/A</v>
      </c>
      <c r="I1799" t="e">
        <f>IF(VLOOKUP('Reported Performance Table'!E1799,'Master List'!$B$45:$D$143,3,FALSE)="","No",VLOOKUP('Reported Performance Table'!E1799,'Master List'!$B$45:$D$143,3,FALSE))</f>
        <v>#N/A</v>
      </c>
      <c r="J1799" s="164" t="str">
        <f>IF('Reported Performance Table'!E1799="","",
  IF('Reported Performance Table'!F1799="Yes",
   IF('Reported Performance Table'!G1799="Premium","Premium_LUNA_CCT","LUNA_CCT"),
   IF('Reported Performance Table'!C1799="Outdoor Luminaires",
    IF(OR('Reported Performance Table'!E1799="Fuel Pump Canopy Luminaires",'Reported Performance Table'!E1799="Sports Lighting"),
     IF('Reported Performance Table'!G1799="Premium","Premium_Sports_and_Fuel_Pump_CCT", "Sports_and_Fuel_Pump_CCT"),
     IF('Reported Performance Table'!G1799="Premium","Premium_Outdoor_CCT","Outdoor_CCT")),
    IF('Reported Performance Table'!G1799="Premium","Premium_CCT","Reported_CCT"))))</f>
        <v/>
      </c>
      <c r="K1799" t="str">
        <f>IF('Reported Performance Table'!E1799="","",IF(J1799="LUNA_CCT",VLOOKUP('Reported Performance Table'!E1799,'Master List'!$B$45:$E$143,4,FALSE),"Reported_BUG"))</f>
        <v/>
      </c>
      <c r="L1799" t="str">
        <f>IF('Reported Performance Table'!E1799="","",IF(AND('Reported Performance Table'!$F1799="Yes",OR('Reported Performance Table'!$E1799='Master List'!$B$45,'Reported Performance Table'!$E1799='Master List'!$B$46,'Reported Performance Table'!$E1799='Master List'!$B$47,'Reported Performance Table'!$E1799='Master List'!$B$49,'Reported Performance Table'!$E1799='Master List'!$B$51,'Reported Performance Table'!$E1799='Master List'!$B$115,'Reported Performance Table'!$E1799='Master List'!$B$118,'Reported Performance Table'!$E1799='Master List'!$B$142)),"LUNA_Dimming","Dimming_Capability_and_Range"))</f>
        <v/>
      </c>
      <c r="M1799" s="100" t="e">
        <f>'Reported Performance Table'!#REF!</f>
        <v>#REF!</v>
      </c>
      <c r="N1799" s="100" t="e">
        <f>'Reported Performance Table'!#REF!</f>
        <v>#REF!</v>
      </c>
      <c r="O1799" s="100" t="e">
        <f>'Reported Performance Table'!#REF!</f>
        <v>#REF!</v>
      </c>
      <c r="P1799" t="str">
        <f t="shared" si="55"/>
        <v>No</v>
      </c>
    </row>
    <row r="1800" spans="1:16" x14ac:dyDescent="0.25">
      <c r="A1800" s="54">
        <v>1807</v>
      </c>
      <c r="B1800" s="55"/>
      <c r="D1800" s="21" t="e">
        <f>VLOOKUP('Reported Performance Table'!D1800,'Master List'!$B$22:$C$41,2,FALSE)</f>
        <v>#N/A</v>
      </c>
      <c r="E1800" t="e">
        <f>VLOOKUP('Reported Performance Table'!E1800,'Master List'!$B$45:$C$143,2,FALSE)</f>
        <v>#N/A</v>
      </c>
      <c r="F1800" t="e">
        <f>VLOOKUP('Reported Performance Table'!D1800,'Master List'!$B$22:$D$42,3,FALSE)</f>
        <v>#N/A</v>
      </c>
      <c r="G1800" s="92" t="e">
        <f>VLOOKUP('Reported Performance Table'!C1800,'Master List'!$B$11:$D$19,3,FALSE)</f>
        <v>#N/A</v>
      </c>
      <c r="H1800" t="e">
        <f t="shared" si="54"/>
        <v>#N/A</v>
      </c>
      <c r="I1800" t="e">
        <f>IF(VLOOKUP('Reported Performance Table'!E1800,'Master List'!$B$45:$D$143,3,FALSE)="","No",VLOOKUP('Reported Performance Table'!E1800,'Master List'!$B$45:$D$143,3,FALSE))</f>
        <v>#N/A</v>
      </c>
      <c r="J1800" s="164" t="str">
        <f>IF('Reported Performance Table'!E1800="","",
  IF('Reported Performance Table'!F1800="Yes",
   IF('Reported Performance Table'!G1800="Premium","Premium_LUNA_CCT","LUNA_CCT"),
   IF('Reported Performance Table'!C1800="Outdoor Luminaires",
    IF(OR('Reported Performance Table'!E1800="Fuel Pump Canopy Luminaires",'Reported Performance Table'!E1800="Sports Lighting"),
     IF('Reported Performance Table'!G1800="Premium","Premium_Sports_and_Fuel_Pump_CCT", "Sports_and_Fuel_Pump_CCT"),
     IF('Reported Performance Table'!G1800="Premium","Premium_Outdoor_CCT","Outdoor_CCT")),
    IF('Reported Performance Table'!G1800="Premium","Premium_CCT","Reported_CCT"))))</f>
        <v/>
      </c>
      <c r="K1800" t="str">
        <f>IF('Reported Performance Table'!E1800="","",IF(J1800="LUNA_CCT",VLOOKUP('Reported Performance Table'!E1800,'Master List'!$B$45:$E$143,4,FALSE),"Reported_BUG"))</f>
        <v/>
      </c>
      <c r="L1800" t="str">
        <f>IF('Reported Performance Table'!E1800="","",IF(AND('Reported Performance Table'!$F1800="Yes",OR('Reported Performance Table'!$E1800='Master List'!$B$45,'Reported Performance Table'!$E1800='Master List'!$B$46,'Reported Performance Table'!$E1800='Master List'!$B$47,'Reported Performance Table'!$E1800='Master List'!$B$49,'Reported Performance Table'!$E1800='Master List'!$B$51,'Reported Performance Table'!$E1800='Master List'!$B$115,'Reported Performance Table'!$E1800='Master List'!$B$118,'Reported Performance Table'!$E1800='Master List'!$B$142)),"LUNA_Dimming","Dimming_Capability_and_Range"))</f>
        <v/>
      </c>
      <c r="M1800" s="100" t="e">
        <f>'Reported Performance Table'!#REF!</f>
        <v>#REF!</v>
      </c>
      <c r="N1800" s="100" t="e">
        <f>'Reported Performance Table'!#REF!</f>
        <v>#REF!</v>
      </c>
      <c r="O1800" s="100" t="e">
        <f>'Reported Performance Table'!#REF!</f>
        <v>#REF!</v>
      </c>
      <c r="P1800" t="str">
        <f t="shared" si="55"/>
        <v>No</v>
      </c>
    </row>
    <row r="1801" spans="1:16" x14ac:dyDescent="0.25">
      <c r="A1801" s="54">
        <v>1808</v>
      </c>
      <c r="B1801" s="55"/>
      <c r="D1801" s="21" t="e">
        <f>VLOOKUP('Reported Performance Table'!D1801,'Master List'!$B$22:$C$41,2,FALSE)</f>
        <v>#N/A</v>
      </c>
      <c r="E1801" t="e">
        <f>VLOOKUP('Reported Performance Table'!E1801,'Master List'!$B$45:$C$143,2,FALSE)</f>
        <v>#N/A</v>
      </c>
      <c r="F1801" t="e">
        <f>VLOOKUP('Reported Performance Table'!D1801,'Master List'!$B$22:$D$42,3,FALSE)</f>
        <v>#N/A</v>
      </c>
      <c r="G1801" s="92" t="e">
        <f>VLOOKUP('Reported Performance Table'!C1801,'Master List'!$B$11:$D$19,3,FALSE)</f>
        <v>#N/A</v>
      </c>
      <c r="H1801" t="e">
        <f t="shared" si="54"/>
        <v>#N/A</v>
      </c>
      <c r="I1801" t="e">
        <f>IF(VLOOKUP('Reported Performance Table'!E1801,'Master List'!$B$45:$D$143,3,FALSE)="","No",VLOOKUP('Reported Performance Table'!E1801,'Master List'!$B$45:$D$143,3,FALSE))</f>
        <v>#N/A</v>
      </c>
      <c r="J1801" s="164" t="str">
        <f>IF('Reported Performance Table'!E1801="","",
  IF('Reported Performance Table'!F1801="Yes",
   IF('Reported Performance Table'!G1801="Premium","Premium_LUNA_CCT","LUNA_CCT"),
   IF('Reported Performance Table'!C1801="Outdoor Luminaires",
    IF(OR('Reported Performance Table'!E1801="Fuel Pump Canopy Luminaires",'Reported Performance Table'!E1801="Sports Lighting"),
     IF('Reported Performance Table'!G1801="Premium","Premium_Sports_and_Fuel_Pump_CCT", "Sports_and_Fuel_Pump_CCT"),
     IF('Reported Performance Table'!G1801="Premium","Premium_Outdoor_CCT","Outdoor_CCT")),
    IF('Reported Performance Table'!G1801="Premium","Premium_CCT","Reported_CCT"))))</f>
        <v/>
      </c>
      <c r="K1801" t="str">
        <f>IF('Reported Performance Table'!E1801="","",IF(J1801="LUNA_CCT",VLOOKUP('Reported Performance Table'!E1801,'Master List'!$B$45:$E$143,4,FALSE),"Reported_BUG"))</f>
        <v/>
      </c>
      <c r="L1801" t="str">
        <f>IF('Reported Performance Table'!E1801="","",IF(AND('Reported Performance Table'!$F1801="Yes",OR('Reported Performance Table'!$E1801='Master List'!$B$45,'Reported Performance Table'!$E1801='Master List'!$B$46,'Reported Performance Table'!$E1801='Master List'!$B$47,'Reported Performance Table'!$E1801='Master List'!$B$49,'Reported Performance Table'!$E1801='Master List'!$B$51,'Reported Performance Table'!$E1801='Master List'!$B$115,'Reported Performance Table'!$E1801='Master List'!$B$118,'Reported Performance Table'!$E1801='Master List'!$B$142)),"LUNA_Dimming","Dimming_Capability_and_Range"))</f>
        <v/>
      </c>
      <c r="M1801" s="100" t="e">
        <f>'Reported Performance Table'!#REF!</f>
        <v>#REF!</v>
      </c>
      <c r="N1801" s="100" t="e">
        <f>'Reported Performance Table'!#REF!</f>
        <v>#REF!</v>
      </c>
      <c r="O1801" s="100" t="e">
        <f>'Reported Performance Table'!#REF!</f>
        <v>#REF!</v>
      </c>
      <c r="P1801" t="str">
        <f t="shared" si="55"/>
        <v>No</v>
      </c>
    </row>
    <row r="1802" spans="1:16" x14ac:dyDescent="0.25">
      <c r="A1802" s="54">
        <v>1809</v>
      </c>
      <c r="B1802" s="55"/>
      <c r="D1802" s="21" t="e">
        <f>VLOOKUP('Reported Performance Table'!D1802,'Master List'!$B$22:$C$41,2,FALSE)</f>
        <v>#N/A</v>
      </c>
      <c r="E1802" t="e">
        <f>VLOOKUP('Reported Performance Table'!E1802,'Master List'!$B$45:$C$143,2,FALSE)</f>
        <v>#N/A</v>
      </c>
      <c r="F1802" t="e">
        <f>VLOOKUP('Reported Performance Table'!D1802,'Master List'!$B$22:$D$42,3,FALSE)</f>
        <v>#N/A</v>
      </c>
      <c r="G1802" s="92" t="e">
        <f>VLOOKUP('Reported Performance Table'!C1802,'Master List'!$B$11:$D$19,3,FALSE)</f>
        <v>#N/A</v>
      </c>
      <c r="H1802" t="e">
        <f t="shared" si="54"/>
        <v>#N/A</v>
      </c>
      <c r="I1802" t="e">
        <f>IF(VLOOKUP('Reported Performance Table'!E1802,'Master List'!$B$45:$D$143,3,FALSE)="","No",VLOOKUP('Reported Performance Table'!E1802,'Master List'!$B$45:$D$143,3,FALSE))</f>
        <v>#N/A</v>
      </c>
      <c r="J1802" s="164" t="str">
        <f>IF('Reported Performance Table'!E1802="","",
  IF('Reported Performance Table'!F1802="Yes",
   IF('Reported Performance Table'!G1802="Premium","Premium_LUNA_CCT","LUNA_CCT"),
   IF('Reported Performance Table'!C1802="Outdoor Luminaires",
    IF(OR('Reported Performance Table'!E1802="Fuel Pump Canopy Luminaires",'Reported Performance Table'!E1802="Sports Lighting"),
     IF('Reported Performance Table'!G1802="Premium","Premium_Sports_and_Fuel_Pump_CCT", "Sports_and_Fuel_Pump_CCT"),
     IF('Reported Performance Table'!G1802="Premium","Premium_Outdoor_CCT","Outdoor_CCT")),
    IF('Reported Performance Table'!G1802="Premium","Premium_CCT","Reported_CCT"))))</f>
        <v/>
      </c>
      <c r="K1802" t="str">
        <f>IF('Reported Performance Table'!E1802="","",IF(J1802="LUNA_CCT",VLOOKUP('Reported Performance Table'!E1802,'Master List'!$B$45:$E$143,4,FALSE),"Reported_BUG"))</f>
        <v/>
      </c>
      <c r="L1802" t="str">
        <f>IF('Reported Performance Table'!E1802="","",IF(AND('Reported Performance Table'!$F1802="Yes",OR('Reported Performance Table'!$E1802='Master List'!$B$45,'Reported Performance Table'!$E1802='Master List'!$B$46,'Reported Performance Table'!$E1802='Master List'!$B$47,'Reported Performance Table'!$E1802='Master List'!$B$49,'Reported Performance Table'!$E1802='Master List'!$B$51,'Reported Performance Table'!$E1802='Master List'!$B$115,'Reported Performance Table'!$E1802='Master List'!$B$118,'Reported Performance Table'!$E1802='Master List'!$B$142)),"LUNA_Dimming","Dimming_Capability_and_Range"))</f>
        <v/>
      </c>
      <c r="M1802" s="100" t="e">
        <f>'Reported Performance Table'!#REF!</f>
        <v>#REF!</v>
      </c>
      <c r="N1802" s="100" t="e">
        <f>'Reported Performance Table'!#REF!</f>
        <v>#REF!</v>
      </c>
      <c r="O1802" s="100" t="e">
        <f>'Reported Performance Table'!#REF!</f>
        <v>#REF!</v>
      </c>
      <c r="P1802" t="str">
        <f t="shared" si="55"/>
        <v>No</v>
      </c>
    </row>
    <row r="1803" spans="1:16" x14ac:dyDescent="0.25">
      <c r="A1803" s="54">
        <v>1810</v>
      </c>
      <c r="B1803" s="55"/>
      <c r="D1803" s="21" t="e">
        <f>VLOOKUP('Reported Performance Table'!D1803,'Master List'!$B$22:$C$41,2,FALSE)</f>
        <v>#N/A</v>
      </c>
      <c r="E1803" t="e">
        <f>VLOOKUP('Reported Performance Table'!E1803,'Master List'!$B$45:$C$143,2,FALSE)</f>
        <v>#N/A</v>
      </c>
      <c r="F1803" t="e">
        <f>VLOOKUP('Reported Performance Table'!D1803,'Master List'!$B$22:$D$42,3,FALSE)</f>
        <v>#N/A</v>
      </c>
      <c r="G1803" s="92" t="e">
        <f>VLOOKUP('Reported Performance Table'!C1803,'Master List'!$B$11:$D$19,3,FALSE)</f>
        <v>#N/A</v>
      </c>
      <c r="H1803" t="e">
        <f t="shared" ref="H1803:H1866" si="56">CONCATENATE(F1803,G1803)</f>
        <v>#N/A</v>
      </c>
      <c r="I1803" t="e">
        <f>IF(VLOOKUP('Reported Performance Table'!E1803,'Master List'!$B$45:$D$143,3,FALSE)="","No",VLOOKUP('Reported Performance Table'!E1803,'Master List'!$B$45:$D$143,3,FALSE))</f>
        <v>#N/A</v>
      </c>
      <c r="J1803" s="164" t="str">
        <f>IF('Reported Performance Table'!E1803="","",
  IF('Reported Performance Table'!F1803="Yes",
   IF('Reported Performance Table'!G1803="Premium","Premium_LUNA_CCT","LUNA_CCT"),
   IF('Reported Performance Table'!C1803="Outdoor Luminaires",
    IF(OR('Reported Performance Table'!E1803="Fuel Pump Canopy Luminaires",'Reported Performance Table'!E1803="Sports Lighting"),
     IF('Reported Performance Table'!G1803="Premium","Premium_Sports_and_Fuel_Pump_CCT", "Sports_and_Fuel_Pump_CCT"),
     IF('Reported Performance Table'!G1803="Premium","Premium_Outdoor_CCT","Outdoor_CCT")),
    IF('Reported Performance Table'!G1803="Premium","Premium_CCT","Reported_CCT"))))</f>
        <v/>
      </c>
      <c r="K1803" t="str">
        <f>IF('Reported Performance Table'!E1803="","",IF(J1803="LUNA_CCT",VLOOKUP('Reported Performance Table'!E1803,'Master List'!$B$45:$E$143,4,FALSE),"Reported_BUG"))</f>
        <v/>
      </c>
      <c r="L1803" t="str">
        <f>IF('Reported Performance Table'!E1803="","",IF(AND('Reported Performance Table'!$F1803="Yes",OR('Reported Performance Table'!$E1803='Master List'!$B$45,'Reported Performance Table'!$E1803='Master List'!$B$46,'Reported Performance Table'!$E1803='Master List'!$B$47,'Reported Performance Table'!$E1803='Master List'!$B$49,'Reported Performance Table'!$E1803='Master List'!$B$51,'Reported Performance Table'!$E1803='Master List'!$B$115,'Reported Performance Table'!$E1803='Master List'!$B$118,'Reported Performance Table'!$E1803='Master List'!$B$142)),"LUNA_Dimming","Dimming_Capability_and_Range"))</f>
        <v/>
      </c>
      <c r="M1803" s="100" t="e">
        <f>'Reported Performance Table'!#REF!</f>
        <v>#REF!</v>
      </c>
      <c r="N1803" s="100" t="e">
        <f>'Reported Performance Table'!#REF!</f>
        <v>#REF!</v>
      </c>
      <c r="O1803" s="100" t="e">
        <f>'Reported Performance Table'!#REF!</f>
        <v>#REF!</v>
      </c>
      <c r="P1803" t="str">
        <f t="shared" si="55"/>
        <v>No</v>
      </c>
    </row>
    <row r="1804" spans="1:16" x14ac:dyDescent="0.25">
      <c r="A1804" s="54">
        <v>1811</v>
      </c>
      <c r="B1804" s="55"/>
      <c r="D1804" s="21" t="e">
        <f>VLOOKUP('Reported Performance Table'!D1804,'Master List'!$B$22:$C$41,2,FALSE)</f>
        <v>#N/A</v>
      </c>
      <c r="E1804" t="e">
        <f>VLOOKUP('Reported Performance Table'!E1804,'Master List'!$B$45:$C$143,2,FALSE)</f>
        <v>#N/A</v>
      </c>
      <c r="F1804" t="e">
        <f>VLOOKUP('Reported Performance Table'!D1804,'Master List'!$B$22:$D$42,3,FALSE)</f>
        <v>#N/A</v>
      </c>
      <c r="G1804" s="92" t="e">
        <f>VLOOKUP('Reported Performance Table'!C1804,'Master List'!$B$11:$D$19,3,FALSE)</f>
        <v>#N/A</v>
      </c>
      <c r="H1804" t="e">
        <f t="shared" si="56"/>
        <v>#N/A</v>
      </c>
      <c r="I1804" t="e">
        <f>IF(VLOOKUP('Reported Performance Table'!E1804,'Master List'!$B$45:$D$143,3,FALSE)="","No",VLOOKUP('Reported Performance Table'!E1804,'Master List'!$B$45:$D$143,3,FALSE))</f>
        <v>#N/A</v>
      </c>
      <c r="J1804" s="164" t="str">
        <f>IF('Reported Performance Table'!E1804="","",
  IF('Reported Performance Table'!F1804="Yes",
   IF('Reported Performance Table'!G1804="Premium","Premium_LUNA_CCT","LUNA_CCT"),
   IF('Reported Performance Table'!C1804="Outdoor Luminaires",
    IF(OR('Reported Performance Table'!E1804="Fuel Pump Canopy Luminaires",'Reported Performance Table'!E1804="Sports Lighting"),
     IF('Reported Performance Table'!G1804="Premium","Premium_Sports_and_Fuel_Pump_CCT", "Sports_and_Fuel_Pump_CCT"),
     IF('Reported Performance Table'!G1804="Premium","Premium_Outdoor_CCT","Outdoor_CCT")),
    IF('Reported Performance Table'!G1804="Premium","Premium_CCT","Reported_CCT"))))</f>
        <v/>
      </c>
      <c r="K1804" t="str">
        <f>IF('Reported Performance Table'!E1804="","",IF(J1804="LUNA_CCT",VLOOKUP('Reported Performance Table'!E1804,'Master List'!$B$45:$E$143,4,FALSE),"Reported_BUG"))</f>
        <v/>
      </c>
      <c r="L1804" t="str">
        <f>IF('Reported Performance Table'!E1804="","",IF(AND('Reported Performance Table'!$F1804="Yes",OR('Reported Performance Table'!$E1804='Master List'!$B$45,'Reported Performance Table'!$E1804='Master List'!$B$46,'Reported Performance Table'!$E1804='Master List'!$B$47,'Reported Performance Table'!$E1804='Master List'!$B$49,'Reported Performance Table'!$E1804='Master List'!$B$51,'Reported Performance Table'!$E1804='Master List'!$B$115,'Reported Performance Table'!$E1804='Master List'!$B$118,'Reported Performance Table'!$E1804='Master List'!$B$142)),"LUNA_Dimming","Dimming_Capability_and_Range"))</f>
        <v/>
      </c>
      <c r="M1804" s="100" t="e">
        <f>'Reported Performance Table'!#REF!</f>
        <v>#REF!</v>
      </c>
      <c r="N1804" s="100" t="e">
        <f>'Reported Performance Table'!#REF!</f>
        <v>#REF!</v>
      </c>
      <c r="O1804" s="100" t="e">
        <f>'Reported Performance Table'!#REF!</f>
        <v>#REF!</v>
      </c>
      <c r="P1804" t="str">
        <f t="shared" ref="P1804:P1867" si="57">IF(COUNTIF(M1804:O1804,"Yes")=3,"Yes","No")</f>
        <v>No</v>
      </c>
    </row>
    <row r="1805" spans="1:16" x14ac:dyDescent="0.25">
      <c r="A1805" s="54">
        <v>1812</v>
      </c>
      <c r="B1805" s="55"/>
      <c r="D1805" s="21" t="e">
        <f>VLOOKUP('Reported Performance Table'!D1805,'Master List'!$B$22:$C$41,2,FALSE)</f>
        <v>#N/A</v>
      </c>
      <c r="E1805" t="e">
        <f>VLOOKUP('Reported Performance Table'!E1805,'Master List'!$B$45:$C$143,2,FALSE)</f>
        <v>#N/A</v>
      </c>
      <c r="F1805" t="e">
        <f>VLOOKUP('Reported Performance Table'!D1805,'Master List'!$B$22:$D$42,3,FALSE)</f>
        <v>#N/A</v>
      </c>
      <c r="G1805" s="92" t="e">
        <f>VLOOKUP('Reported Performance Table'!C1805,'Master List'!$B$11:$D$19,3,FALSE)</f>
        <v>#N/A</v>
      </c>
      <c r="H1805" t="e">
        <f t="shared" si="56"/>
        <v>#N/A</v>
      </c>
      <c r="I1805" t="e">
        <f>IF(VLOOKUP('Reported Performance Table'!E1805,'Master List'!$B$45:$D$143,3,FALSE)="","No",VLOOKUP('Reported Performance Table'!E1805,'Master List'!$B$45:$D$143,3,FALSE))</f>
        <v>#N/A</v>
      </c>
      <c r="J1805" s="164" t="str">
        <f>IF('Reported Performance Table'!E1805="","",
  IF('Reported Performance Table'!F1805="Yes",
   IF('Reported Performance Table'!G1805="Premium","Premium_LUNA_CCT","LUNA_CCT"),
   IF('Reported Performance Table'!C1805="Outdoor Luminaires",
    IF(OR('Reported Performance Table'!E1805="Fuel Pump Canopy Luminaires",'Reported Performance Table'!E1805="Sports Lighting"),
     IF('Reported Performance Table'!G1805="Premium","Premium_Sports_and_Fuel_Pump_CCT", "Sports_and_Fuel_Pump_CCT"),
     IF('Reported Performance Table'!G1805="Premium","Premium_Outdoor_CCT","Outdoor_CCT")),
    IF('Reported Performance Table'!G1805="Premium","Premium_CCT","Reported_CCT"))))</f>
        <v/>
      </c>
      <c r="K1805" t="str">
        <f>IF('Reported Performance Table'!E1805="","",IF(J1805="LUNA_CCT",VLOOKUP('Reported Performance Table'!E1805,'Master List'!$B$45:$E$143,4,FALSE),"Reported_BUG"))</f>
        <v/>
      </c>
      <c r="L1805" t="str">
        <f>IF('Reported Performance Table'!E1805="","",IF(AND('Reported Performance Table'!$F1805="Yes",OR('Reported Performance Table'!$E1805='Master List'!$B$45,'Reported Performance Table'!$E1805='Master List'!$B$46,'Reported Performance Table'!$E1805='Master List'!$B$47,'Reported Performance Table'!$E1805='Master List'!$B$49,'Reported Performance Table'!$E1805='Master List'!$B$51,'Reported Performance Table'!$E1805='Master List'!$B$115,'Reported Performance Table'!$E1805='Master List'!$B$118,'Reported Performance Table'!$E1805='Master List'!$B$142)),"LUNA_Dimming","Dimming_Capability_and_Range"))</f>
        <v/>
      </c>
      <c r="M1805" s="100" t="e">
        <f>'Reported Performance Table'!#REF!</f>
        <v>#REF!</v>
      </c>
      <c r="N1805" s="100" t="e">
        <f>'Reported Performance Table'!#REF!</f>
        <v>#REF!</v>
      </c>
      <c r="O1805" s="100" t="e">
        <f>'Reported Performance Table'!#REF!</f>
        <v>#REF!</v>
      </c>
      <c r="P1805" t="str">
        <f t="shared" si="57"/>
        <v>No</v>
      </c>
    </row>
    <row r="1806" spans="1:16" x14ac:dyDescent="0.25">
      <c r="A1806" s="54">
        <v>1813</v>
      </c>
      <c r="B1806" s="55"/>
      <c r="D1806" s="21" t="e">
        <f>VLOOKUP('Reported Performance Table'!D1806,'Master List'!$B$22:$C$41,2,FALSE)</f>
        <v>#N/A</v>
      </c>
      <c r="E1806" t="e">
        <f>VLOOKUP('Reported Performance Table'!E1806,'Master List'!$B$45:$C$143,2,FALSE)</f>
        <v>#N/A</v>
      </c>
      <c r="F1806" t="e">
        <f>VLOOKUP('Reported Performance Table'!D1806,'Master List'!$B$22:$D$42,3,FALSE)</f>
        <v>#N/A</v>
      </c>
      <c r="G1806" s="92" t="e">
        <f>VLOOKUP('Reported Performance Table'!C1806,'Master List'!$B$11:$D$19,3,FALSE)</f>
        <v>#N/A</v>
      </c>
      <c r="H1806" t="e">
        <f t="shared" si="56"/>
        <v>#N/A</v>
      </c>
      <c r="I1806" t="e">
        <f>IF(VLOOKUP('Reported Performance Table'!E1806,'Master List'!$B$45:$D$143,3,FALSE)="","No",VLOOKUP('Reported Performance Table'!E1806,'Master List'!$B$45:$D$143,3,FALSE))</f>
        <v>#N/A</v>
      </c>
      <c r="J1806" s="164" t="str">
        <f>IF('Reported Performance Table'!E1806="","",
  IF('Reported Performance Table'!F1806="Yes",
   IF('Reported Performance Table'!G1806="Premium","Premium_LUNA_CCT","LUNA_CCT"),
   IF('Reported Performance Table'!C1806="Outdoor Luminaires",
    IF(OR('Reported Performance Table'!E1806="Fuel Pump Canopy Luminaires",'Reported Performance Table'!E1806="Sports Lighting"),
     IF('Reported Performance Table'!G1806="Premium","Premium_Sports_and_Fuel_Pump_CCT", "Sports_and_Fuel_Pump_CCT"),
     IF('Reported Performance Table'!G1806="Premium","Premium_Outdoor_CCT","Outdoor_CCT")),
    IF('Reported Performance Table'!G1806="Premium","Premium_CCT","Reported_CCT"))))</f>
        <v/>
      </c>
      <c r="K1806" t="str">
        <f>IF('Reported Performance Table'!E1806="","",IF(J1806="LUNA_CCT",VLOOKUP('Reported Performance Table'!E1806,'Master List'!$B$45:$E$143,4,FALSE),"Reported_BUG"))</f>
        <v/>
      </c>
      <c r="L1806" t="str">
        <f>IF('Reported Performance Table'!E1806="","",IF(AND('Reported Performance Table'!$F1806="Yes",OR('Reported Performance Table'!$E1806='Master List'!$B$45,'Reported Performance Table'!$E1806='Master List'!$B$46,'Reported Performance Table'!$E1806='Master List'!$B$47,'Reported Performance Table'!$E1806='Master List'!$B$49,'Reported Performance Table'!$E1806='Master List'!$B$51,'Reported Performance Table'!$E1806='Master List'!$B$115,'Reported Performance Table'!$E1806='Master List'!$B$118,'Reported Performance Table'!$E1806='Master List'!$B$142)),"LUNA_Dimming","Dimming_Capability_and_Range"))</f>
        <v/>
      </c>
      <c r="M1806" s="100" t="e">
        <f>'Reported Performance Table'!#REF!</f>
        <v>#REF!</v>
      </c>
      <c r="N1806" s="100" t="e">
        <f>'Reported Performance Table'!#REF!</f>
        <v>#REF!</v>
      </c>
      <c r="O1806" s="100" t="e">
        <f>'Reported Performance Table'!#REF!</f>
        <v>#REF!</v>
      </c>
      <c r="P1806" t="str">
        <f t="shared" si="57"/>
        <v>No</v>
      </c>
    </row>
    <row r="1807" spans="1:16" x14ac:dyDescent="0.25">
      <c r="A1807" s="54">
        <v>1814</v>
      </c>
      <c r="B1807" s="55"/>
      <c r="D1807" s="21" t="e">
        <f>VLOOKUP('Reported Performance Table'!D1807,'Master List'!$B$22:$C$41,2,FALSE)</f>
        <v>#N/A</v>
      </c>
      <c r="E1807" t="e">
        <f>VLOOKUP('Reported Performance Table'!E1807,'Master List'!$B$45:$C$143,2,FALSE)</f>
        <v>#N/A</v>
      </c>
      <c r="F1807" t="e">
        <f>VLOOKUP('Reported Performance Table'!D1807,'Master List'!$B$22:$D$42,3,FALSE)</f>
        <v>#N/A</v>
      </c>
      <c r="G1807" s="92" t="e">
        <f>VLOOKUP('Reported Performance Table'!C1807,'Master List'!$B$11:$D$19,3,FALSE)</f>
        <v>#N/A</v>
      </c>
      <c r="H1807" t="e">
        <f t="shared" si="56"/>
        <v>#N/A</v>
      </c>
      <c r="I1807" t="e">
        <f>IF(VLOOKUP('Reported Performance Table'!E1807,'Master List'!$B$45:$D$143,3,FALSE)="","No",VLOOKUP('Reported Performance Table'!E1807,'Master List'!$B$45:$D$143,3,FALSE))</f>
        <v>#N/A</v>
      </c>
      <c r="J1807" s="164" t="str">
        <f>IF('Reported Performance Table'!E1807="","",
  IF('Reported Performance Table'!F1807="Yes",
   IF('Reported Performance Table'!G1807="Premium","Premium_LUNA_CCT","LUNA_CCT"),
   IF('Reported Performance Table'!C1807="Outdoor Luminaires",
    IF(OR('Reported Performance Table'!E1807="Fuel Pump Canopy Luminaires",'Reported Performance Table'!E1807="Sports Lighting"),
     IF('Reported Performance Table'!G1807="Premium","Premium_Sports_and_Fuel_Pump_CCT", "Sports_and_Fuel_Pump_CCT"),
     IF('Reported Performance Table'!G1807="Premium","Premium_Outdoor_CCT","Outdoor_CCT")),
    IF('Reported Performance Table'!G1807="Premium","Premium_CCT","Reported_CCT"))))</f>
        <v/>
      </c>
      <c r="K1807" t="str">
        <f>IF('Reported Performance Table'!E1807="","",IF(J1807="LUNA_CCT",VLOOKUP('Reported Performance Table'!E1807,'Master List'!$B$45:$E$143,4,FALSE),"Reported_BUG"))</f>
        <v/>
      </c>
      <c r="L1807" t="str">
        <f>IF('Reported Performance Table'!E1807="","",IF(AND('Reported Performance Table'!$F1807="Yes",OR('Reported Performance Table'!$E1807='Master List'!$B$45,'Reported Performance Table'!$E1807='Master List'!$B$46,'Reported Performance Table'!$E1807='Master List'!$B$47,'Reported Performance Table'!$E1807='Master List'!$B$49,'Reported Performance Table'!$E1807='Master List'!$B$51,'Reported Performance Table'!$E1807='Master List'!$B$115,'Reported Performance Table'!$E1807='Master List'!$B$118,'Reported Performance Table'!$E1807='Master List'!$B$142)),"LUNA_Dimming","Dimming_Capability_and_Range"))</f>
        <v/>
      </c>
      <c r="M1807" s="100" t="e">
        <f>'Reported Performance Table'!#REF!</f>
        <v>#REF!</v>
      </c>
      <c r="N1807" s="100" t="e">
        <f>'Reported Performance Table'!#REF!</f>
        <v>#REF!</v>
      </c>
      <c r="O1807" s="100" t="e">
        <f>'Reported Performance Table'!#REF!</f>
        <v>#REF!</v>
      </c>
      <c r="P1807" t="str">
        <f t="shared" si="57"/>
        <v>No</v>
      </c>
    </row>
    <row r="1808" spans="1:16" x14ac:dyDescent="0.25">
      <c r="A1808" s="54">
        <v>1815</v>
      </c>
      <c r="B1808" s="55"/>
      <c r="D1808" s="21" t="e">
        <f>VLOOKUP('Reported Performance Table'!D1808,'Master List'!$B$22:$C$41,2,FALSE)</f>
        <v>#N/A</v>
      </c>
      <c r="E1808" t="e">
        <f>VLOOKUP('Reported Performance Table'!E1808,'Master List'!$B$45:$C$143,2,FALSE)</f>
        <v>#N/A</v>
      </c>
      <c r="F1808" t="e">
        <f>VLOOKUP('Reported Performance Table'!D1808,'Master List'!$B$22:$D$42,3,FALSE)</f>
        <v>#N/A</v>
      </c>
      <c r="G1808" s="92" t="e">
        <f>VLOOKUP('Reported Performance Table'!C1808,'Master List'!$B$11:$D$19,3,FALSE)</f>
        <v>#N/A</v>
      </c>
      <c r="H1808" t="e">
        <f t="shared" si="56"/>
        <v>#N/A</v>
      </c>
      <c r="I1808" t="e">
        <f>IF(VLOOKUP('Reported Performance Table'!E1808,'Master List'!$B$45:$D$143,3,FALSE)="","No",VLOOKUP('Reported Performance Table'!E1808,'Master List'!$B$45:$D$143,3,FALSE))</f>
        <v>#N/A</v>
      </c>
      <c r="J1808" s="164" t="str">
        <f>IF('Reported Performance Table'!E1808="","",
  IF('Reported Performance Table'!F1808="Yes",
   IF('Reported Performance Table'!G1808="Premium","Premium_LUNA_CCT","LUNA_CCT"),
   IF('Reported Performance Table'!C1808="Outdoor Luminaires",
    IF(OR('Reported Performance Table'!E1808="Fuel Pump Canopy Luminaires",'Reported Performance Table'!E1808="Sports Lighting"),
     IF('Reported Performance Table'!G1808="Premium","Premium_Sports_and_Fuel_Pump_CCT", "Sports_and_Fuel_Pump_CCT"),
     IF('Reported Performance Table'!G1808="Premium","Premium_Outdoor_CCT","Outdoor_CCT")),
    IF('Reported Performance Table'!G1808="Premium","Premium_CCT","Reported_CCT"))))</f>
        <v/>
      </c>
      <c r="K1808" t="str">
        <f>IF('Reported Performance Table'!E1808="","",IF(J1808="LUNA_CCT",VLOOKUP('Reported Performance Table'!E1808,'Master List'!$B$45:$E$143,4,FALSE),"Reported_BUG"))</f>
        <v/>
      </c>
      <c r="L1808" t="str">
        <f>IF('Reported Performance Table'!E1808="","",IF(AND('Reported Performance Table'!$F1808="Yes",OR('Reported Performance Table'!$E1808='Master List'!$B$45,'Reported Performance Table'!$E1808='Master List'!$B$46,'Reported Performance Table'!$E1808='Master List'!$B$47,'Reported Performance Table'!$E1808='Master List'!$B$49,'Reported Performance Table'!$E1808='Master List'!$B$51,'Reported Performance Table'!$E1808='Master List'!$B$115,'Reported Performance Table'!$E1808='Master List'!$B$118,'Reported Performance Table'!$E1808='Master List'!$B$142)),"LUNA_Dimming","Dimming_Capability_and_Range"))</f>
        <v/>
      </c>
      <c r="M1808" s="100" t="e">
        <f>'Reported Performance Table'!#REF!</f>
        <v>#REF!</v>
      </c>
      <c r="N1808" s="100" t="e">
        <f>'Reported Performance Table'!#REF!</f>
        <v>#REF!</v>
      </c>
      <c r="O1808" s="100" t="e">
        <f>'Reported Performance Table'!#REF!</f>
        <v>#REF!</v>
      </c>
      <c r="P1808" t="str">
        <f t="shared" si="57"/>
        <v>No</v>
      </c>
    </row>
    <row r="1809" spans="1:16" x14ac:dyDescent="0.25">
      <c r="A1809" s="54">
        <v>1816</v>
      </c>
      <c r="B1809" s="55"/>
      <c r="D1809" s="21" t="e">
        <f>VLOOKUP('Reported Performance Table'!D1809,'Master List'!$B$22:$C$41,2,FALSE)</f>
        <v>#N/A</v>
      </c>
      <c r="E1809" t="e">
        <f>VLOOKUP('Reported Performance Table'!E1809,'Master List'!$B$45:$C$143,2,FALSE)</f>
        <v>#N/A</v>
      </c>
      <c r="F1809" t="e">
        <f>VLOOKUP('Reported Performance Table'!D1809,'Master List'!$B$22:$D$42,3,FALSE)</f>
        <v>#N/A</v>
      </c>
      <c r="G1809" s="92" t="e">
        <f>VLOOKUP('Reported Performance Table'!C1809,'Master List'!$B$11:$D$19,3,FALSE)</f>
        <v>#N/A</v>
      </c>
      <c r="H1809" t="e">
        <f t="shared" si="56"/>
        <v>#N/A</v>
      </c>
      <c r="I1809" t="e">
        <f>IF(VLOOKUP('Reported Performance Table'!E1809,'Master List'!$B$45:$D$143,3,FALSE)="","No",VLOOKUP('Reported Performance Table'!E1809,'Master List'!$B$45:$D$143,3,FALSE))</f>
        <v>#N/A</v>
      </c>
      <c r="J1809" s="164" t="str">
        <f>IF('Reported Performance Table'!E1809="","",
  IF('Reported Performance Table'!F1809="Yes",
   IF('Reported Performance Table'!G1809="Premium","Premium_LUNA_CCT","LUNA_CCT"),
   IF('Reported Performance Table'!C1809="Outdoor Luminaires",
    IF(OR('Reported Performance Table'!E1809="Fuel Pump Canopy Luminaires",'Reported Performance Table'!E1809="Sports Lighting"),
     IF('Reported Performance Table'!G1809="Premium","Premium_Sports_and_Fuel_Pump_CCT", "Sports_and_Fuel_Pump_CCT"),
     IF('Reported Performance Table'!G1809="Premium","Premium_Outdoor_CCT","Outdoor_CCT")),
    IF('Reported Performance Table'!G1809="Premium","Premium_CCT","Reported_CCT"))))</f>
        <v/>
      </c>
      <c r="K1809" t="str">
        <f>IF('Reported Performance Table'!E1809="","",IF(J1809="LUNA_CCT",VLOOKUP('Reported Performance Table'!E1809,'Master List'!$B$45:$E$143,4,FALSE),"Reported_BUG"))</f>
        <v/>
      </c>
      <c r="L1809" t="str">
        <f>IF('Reported Performance Table'!E1809="","",IF(AND('Reported Performance Table'!$F1809="Yes",OR('Reported Performance Table'!$E1809='Master List'!$B$45,'Reported Performance Table'!$E1809='Master List'!$B$46,'Reported Performance Table'!$E1809='Master List'!$B$47,'Reported Performance Table'!$E1809='Master List'!$B$49,'Reported Performance Table'!$E1809='Master List'!$B$51,'Reported Performance Table'!$E1809='Master List'!$B$115,'Reported Performance Table'!$E1809='Master List'!$B$118,'Reported Performance Table'!$E1809='Master List'!$B$142)),"LUNA_Dimming","Dimming_Capability_and_Range"))</f>
        <v/>
      </c>
      <c r="M1809" s="100" t="e">
        <f>'Reported Performance Table'!#REF!</f>
        <v>#REF!</v>
      </c>
      <c r="N1809" s="100" t="e">
        <f>'Reported Performance Table'!#REF!</f>
        <v>#REF!</v>
      </c>
      <c r="O1809" s="100" t="e">
        <f>'Reported Performance Table'!#REF!</f>
        <v>#REF!</v>
      </c>
      <c r="P1809" t="str">
        <f t="shared" si="57"/>
        <v>No</v>
      </c>
    </row>
    <row r="1810" spans="1:16" x14ac:dyDescent="0.25">
      <c r="A1810" s="54">
        <v>1817</v>
      </c>
      <c r="B1810" s="55"/>
      <c r="D1810" s="21" t="e">
        <f>VLOOKUP('Reported Performance Table'!D1810,'Master List'!$B$22:$C$41,2,FALSE)</f>
        <v>#N/A</v>
      </c>
      <c r="E1810" t="e">
        <f>VLOOKUP('Reported Performance Table'!E1810,'Master List'!$B$45:$C$143,2,FALSE)</f>
        <v>#N/A</v>
      </c>
      <c r="F1810" t="e">
        <f>VLOOKUP('Reported Performance Table'!D1810,'Master List'!$B$22:$D$42,3,FALSE)</f>
        <v>#N/A</v>
      </c>
      <c r="G1810" s="92" t="e">
        <f>VLOOKUP('Reported Performance Table'!C1810,'Master List'!$B$11:$D$19,3,FALSE)</f>
        <v>#N/A</v>
      </c>
      <c r="H1810" t="e">
        <f t="shared" si="56"/>
        <v>#N/A</v>
      </c>
      <c r="I1810" t="e">
        <f>IF(VLOOKUP('Reported Performance Table'!E1810,'Master List'!$B$45:$D$143,3,FALSE)="","No",VLOOKUP('Reported Performance Table'!E1810,'Master List'!$B$45:$D$143,3,FALSE))</f>
        <v>#N/A</v>
      </c>
      <c r="J1810" s="164" t="str">
        <f>IF('Reported Performance Table'!E1810="","",
  IF('Reported Performance Table'!F1810="Yes",
   IF('Reported Performance Table'!G1810="Premium","Premium_LUNA_CCT","LUNA_CCT"),
   IF('Reported Performance Table'!C1810="Outdoor Luminaires",
    IF(OR('Reported Performance Table'!E1810="Fuel Pump Canopy Luminaires",'Reported Performance Table'!E1810="Sports Lighting"),
     IF('Reported Performance Table'!G1810="Premium","Premium_Sports_and_Fuel_Pump_CCT", "Sports_and_Fuel_Pump_CCT"),
     IF('Reported Performance Table'!G1810="Premium","Premium_Outdoor_CCT","Outdoor_CCT")),
    IF('Reported Performance Table'!G1810="Premium","Premium_CCT","Reported_CCT"))))</f>
        <v/>
      </c>
      <c r="K1810" t="str">
        <f>IF('Reported Performance Table'!E1810="","",IF(J1810="LUNA_CCT",VLOOKUP('Reported Performance Table'!E1810,'Master List'!$B$45:$E$143,4,FALSE),"Reported_BUG"))</f>
        <v/>
      </c>
      <c r="L1810" t="str">
        <f>IF('Reported Performance Table'!E1810="","",IF(AND('Reported Performance Table'!$F1810="Yes",OR('Reported Performance Table'!$E1810='Master List'!$B$45,'Reported Performance Table'!$E1810='Master List'!$B$46,'Reported Performance Table'!$E1810='Master List'!$B$47,'Reported Performance Table'!$E1810='Master List'!$B$49,'Reported Performance Table'!$E1810='Master List'!$B$51,'Reported Performance Table'!$E1810='Master List'!$B$115,'Reported Performance Table'!$E1810='Master List'!$B$118,'Reported Performance Table'!$E1810='Master List'!$B$142)),"LUNA_Dimming","Dimming_Capability_and_Range"))</f>
        <v/>
      </c>
      <c r="M1810" s="100" t="e">
        <f>'Reported Performance Table'!#REF!</f>
        <v>#REF!</v>
      </c>
      <c r="N1810" s="100" t="e">
        <f>'Reported Performance Table'!#REF!</f>
        <v>#REF!</v>
      </c>
      <c r="O1810" s="100" t="e">
        <f>'Reported Performance Table'!#REF!</f>
        <v>#REF!</v>
      </c>
      <c r="P1810" t="str">
        <f t="shared" si="57"/>
        <v>No</v>
      </c>
    </row>
    <row r="1811" spans="1:16" x14ac:dyDescent="0.25">
      <c r="A1811" s="54">
        <v>1818</v>
      </c>
      <c r="B1811" s="55"/>
      <c r="D1811" s="21" t="e">
        <f>VLOOKUP('Reported Performance Table'!D1811,'Master List'!$B$22:$C$41,2,FALSE)</f>
        <v>#N/A</v>
      </c>
      <c r="E1811" t="e">
        <f>VLOOKUP('Reported Performance Table'!E1811,'Master List'!$B$45:$C$143,2,FALSE)</f>
        <v>#N/A</v>
      </c>
      <c r="F1811" t="e">
        <f>VLOOKUP('Reported Performance Table'!D1811,'Master List'!$B$22:$D$42,3,FALSE)</f>
        <v>#N/A</v>
      </c>
      <c r="G1811" s="92" t="e">
        <f>VLOOKUP('Reported Performance Table'!C1811,'Master List'!$B$11:$D$19,3,FALSE)</f>
        <v>#N/A</v>
      </c>
      <c r="H1811" t="e">
        <f t="shared" si="56"/>
        <v>#N/A</v>
      </c>
      <c r="I1811" t="e">
        <f>IF(VLOOKUP('Reported Performance Table'!E1811,'Master List'!$B$45:$D$143,3,FALSE)="","No",VLOOKUP('Reported Performance Table'!E1811,'Master List'!$B$45:$D$143,3,FALSE))</f>
        <v>#N/A</v>
      </c>
      <c r="J1811" s="164" t="str">
        <f>IF('Reported Performance Table'!E1811="","",
  IF('Reported Performance Table'!F1811="Yes",
   IF('Reported Performance Table'!G1811="Premium","Premium_LUNA_CCT","LUNA_CCT"),
   IF('Reported Performance Table'!C1811="Outdoor Luminaires",
    IF(OR('Reported Performance Table'!E1811="Fuel Pump Canopy Luminaires",'Reported Performance Table'!E1811="Sports Lighting"),
     IF('Reported Performance Table'!G1811="Premium","Premium_Sports_and_Fuel_Pump_CCT", "Sports_and_Fuel_Pump_CCT"),
     IF('Reported Performance Table'!G1811="Premium","Premium_Outdoor_CCT","Outdoor_CCT")),
    IF('Reported Performance Table'!G1811="Premium","Premium_CCT","Reported_CCT"))))</f>
        <v/>
      </c>
      <c r="K1811" t="str">
        <f>IF('Reported Performance Table'!E1811="","",IF(J1811="LUNA_CCT",VLOOKUP('Reported Performance Table'!E1811,'Master List'!$B$45:$E$143,4,FALSE),"Reported_BUG"))</f>
        <v/>
      </c>
      <c r="L1811" t="str">
        <f>IF('Reported Performance Table'!E1811="","",IF(AND('Reported Performance Table'!$F1811="Yes",OR('Reported Performance Table'!$E1811='Master List'!$B$45,'Reported Performance Table'!$E1811='Master List'!$B$46,'Reported Performance Table'!$E1811='Master List'!$B$47,'Reported Performance Table'!$E1811='Master List'!$B$49,'Reported Performance Table'!$E1811='Master List'!$B$51,'Reported Performance Table'!$E1811='Master List'!$B$115,'Reported Performance Table'!$E1811='Master List'!$B$118,'Reported Performance Table'!$E1811='Master List'!$B$142)),"LUNA_Dimming","Dimming_Capability_and_Range"))</f>
        <v/>
      </c>
      <c r="M1811" s="100" t="e">
        <f>'Reported Performance Table'!#REF!</f>
        <v>#REF!</v>
      </c>
      <c r="N1811" s="100" t="e">
        <f>'Reported Performance Table'!#REF!</f>
        <v>#REF!</v>
      </c>
      <c r="O1811" s="100" t="e">
        <f>'Reported Performance Table'!#REF!</f>
        <v>#REF!</v>
      </c>
      <c r="P1811" t="str">
        <f t="shared" si="57"/>
        <v>No</v>
      </c>
    </row>
    <row r="1812" spans="1:16" x14ac:dyDescent="0.25">
      <c r="A1812" s="54">
        <v>1819</v>
      </c>
      <c r="B1812" s="55"/>
      <c r="D1812" s="21" t="e">
        <f>VLOOKUP('Reported Performance Table'!D1812,'Master List'!$B$22:$C$41,2,FALSE)</f>
        <v>#N/A</v>
      </c>
      <c r="E1812" t="e">
        <f>VLOOKUP('Reported Performance Table'!E1812,'Master List'!$B$45:$C$143,2,FALSE)</f>
        <v>#N/A</v>
      </c>
      <c r="F1812" t="e">
        <f>VLOOKUP('Reported Performance Table'!D1812,'Master List'!$B$22:$D$42,3,FALSE)</f>
        <v>#N/A</v>
      </c>
      <c r="G1812" s="92" t="e">
        <f>VLOOKUP('Reported Performance Table'!C1812,'Master List'!$B$11:$D$19,3,FALSE)</f>
        <v>#N/A</v>
      </c>
      <c r="H1812" t="e">
        <f t="shared" si="56"/>
        <v>#N/A</v>
      </c>
      <c r="I1812" t="e">
        <f>IF(VLOOKUP('Reported Performance Table'!E1812,'Master List'!$B$45:$D$143,3,FALSE)="","No",VLOOKUP('Reported Performance Table'!E1812,'Master List'!$B$45:$D$143,3,FALSE))</f>
        <v>#N/A</v>
      </c>
      <c r="J1812" s="164" t="str">
        <f>IF('Reported Performance Table'!E1812="","",
  IF('Reported Performance Table'!F1812="Yes",
   IF('Reported Performance Table'!G1812="Premium","Premium_LUNA_CCT","LUNA_CCT"),
   IF('Reported Performance Table'!C1812="Outdoor Luminaires",
    IF(OR('Reported Performance Table'!E1812="Fuel Pump Canopy Luminaires",'Reported Performance Table'!E1812="Sports Lighting"),
     IF('Reported Performance Table'!G1812="Premium","Premium_Sports_and_Fuel_Pump_CCT", "Sports_and_Fuel_Pump_CCT"),
     IF('Reported Performance Table'!G1812="Premium","Premium_Outdoor_CCT","Outdoor_CCT")),
    IF('Reported Performance Table'!G1812="Premium","Premium_CCT","Reported_CCT"))))</f>
        <v/>
      </c>
      <c r="K1812" t="str">
        <f>IF('Reported Performance Table'!E1812="","",IF(J1812="LUNA_CCT",VLOOKUP('Reported Performance Table'!E1812,'Master List'!$B$45:$E$143,4,FALSE),"Reported_BUG"))</f>
        <v/>
      </c>
      <c r="L1812" t="str">
        <f>IF('Reported Performance Table'!E1812="","",IF(AND('Reported Performance Table'!$F1812="Yes",OR('Reported Performance Table'!$E1812='Master List'!$B$45,'Reported Performance Table'!$E1812='Master List'!$B$46,'Reported Performance Table'!$E1812='Master List'!$B$47,'Reported Performance Table'!$E1812='Master List'!$B$49,'Reported Performance Table'!$E1812='Master List'!$B$51,'Reported Performance Table'!$E1812='Master List'!$B$115,'Reported Performance Table'!$E1812='Master List'!$B$118,'Reported Performance Table'!$E1812='Master List'!$B$142)),"LUNA_Dimming","Dimming_Capability_and_Range"))</f>
        <v/>
      </c>
      <c r="M1812" s="100" t="e">
        <f>'Reported Performance Table'!#REF!</f>
        <v>#REF!</v>
      </c>
      <c r="N1812" s="100" t="e">
        <f>'Reported Performance Table'!#REF!</f>
        <v>#REF!</v>
      </c>
      <c r="O1812" s="100" t="e">
        <f>'Reported Performance Table'!#REF!</f>
        <v>#REF!</v>
      </c>
      <c r="P1812" t="str">
        <f t="shared" si="57"/>
        <v>No</v>
      </c>
    </row>
    <row r="1813" spans="1:16" x14ac:dyDescent="0.25">
      <c r="A1813" s="54">
        <v>1820</v>
      </c>
      <c r="B1813" s="55"/>
      <c r="D1813" s="21" t="e">
        <f>VLOOKUP('Reported Performance Table'!D1813,'Master List'!$B$22:$C$41,2,FALSE)</f>
        <v>#N/A</v>
      </c>
      <c r="E1813" t="e">
        <f>VLOOKUP('Reported Performance Table'!E1813,'Master List'!$B$45:$C$143,2,FALSE)</f>
        <v>#N/A</v>
      </c>
      <c r="F1813" t="e">
        <f>VLOOKUP('Reported Performance Table'!D1813,'Master List'!$B$22:$D$42,3,FALSE)</f>
        <v>#N/A</v>
      </c>
      <c r="G1813" s="92" t="e">
        <f>VLOOKUP('Reported Performance Table'!C1813,'Master List'!$B$11:$D$19,3,FALSE)</f>
        <v>#N/A</v>
      </c>
      <c r="H1813" t="e">
        <f t="shared" si="56"/>
        <v>#N/A</v>
      </c>
      <c r="I1813" t="e">
        <f>IF(VLOOKUP('Reported Performance Table'!E1813,'Master List'!$B$45:$D$143,3,FALSE)="","No",VLOOKUP('Reported Performance Table'!E1813,'Master List'!$B$45:$D$143,3,FALSE))</f>
        <v>#N/A</v>
      </c>
      <c r="J1813" s="164" t="str">
        <f>IF('Reported Performance Table'!E1813="","",
  IF('Reported Performance Table'!F1813="Yes",
   IF('Reported Performance Table'!G1813="Premium","Premium_LUNA_CCT","LUNA_CCT"),
   IF('Reported Performance Table'!C1813="Outdoor Luminaires",
    IF(OR('Reported Performance Table'!E1813="Fuel Pump Canopy Luminaires",'Reported Performance Table'!E1813="Sports Lighting"),
     IF('Reported Performance Table'!G1813="Premium","Premium_Sports_and_Fuel_Pump_CCT", "Sports_and_Fuel_Pump_CCT"),
     IF('Reported Performance Table'!G1813="Premium","Premium_Outdoor_CCT","Outdoor_CCT")),
    IF('Reported Performance Table'!G1813="Premium","Premium_CCT","Reported_CCT"))))</f>
        <v/>
      </c>
      <c r="K1813" t="str">
        <f>IF('Reported Performance Table'!E1813="","",IF(J1813="LUNA_CCT",VLOOKUP('Reported Performance Table'!E1813,'Master List'!$B$45:$E$143,4,FALSE),"Reported_BUG"))</f>
        <v/>
      </c>
      <c r="L1813" t="str">
        <f>IF('Reported Performance Table'!E1813="","",IF(AND('Reported Performance Table'!$F1813="Yes",OR('Reported Performance Table'!$E1813='Master List'!$B$45,'Reported Performance Table'!$E1813='Master List'!$B$46,'Reported Performance Table'!$E1813='Master List'!$B$47,'Reported Performance Table'!$E1813='Master List'!$B$49,'Reported Performance Table'!$E1813='Master List'!$B$51,'Reported Performance Table'!$E1813='Master List'!$B$115,'Reported Performance Table'!$E1813='Master List'!$B$118,'Reported Performance Table'!$E1813='Master List'!$B$142)),"LUNA_Dimming","Dimming_Capability_and_Range"))</f>
        <v/>
      </c>
      <c r="M1813" s="100" t="e">
        <f>'Reported Performance Table'!#REF!</f>
        <v>#REF!</v>
      </c>
      <c r="N1813" s="100" t="e">
        <f>'Reported Performance Table'!#REF!</f>
        <v>#REF!</v>
      </c>
      <c r="O1813" s="100" t="e">
        <f>'Reported Performance Table'!#REF!</f>
        <v>#REF!</v>
      </c>
      <c r="P1813" t="str">
        <f t="shared" si="57"/>
        <v>No</v>
      </c>
    </row>
    <row r="1814" spans="1:16" x14ac:dyDescent="0.25">
      <c r="A1814" s="54">
        <v>1821</v>
      </c>
      <c r="B1814" s="55"/>
      <c r="D1814" s="21" t="e">
        <f>VLOOKUP('Reported Performance Table'!D1814,'Master List'!$B$22:$C$41,2,FALSE)</f>
        <v>#N/A</v>
      </c>
      <c r="E1814" t="e">
        <f>VLOOKUP('Reported Performance Table'!E1814,'Master List'!$B$45:$C$143,2,FALSE)</f>
        <v>#N/A</v>
      </c>
      <c r="F1814" t="e">
        <f>VLOOKUP('Reported Performance Table'!D1814,'Master List'!$B$22:$D$42,3,FALSE)</f>
        <v>#N/A</v>
      </c>
      <c r="G1814" s="92" t="e">
        <f>VLOOKUP('Reported Performance Table'!C1814,'Master List'!$B$11:$D$19,3,FALSE)</f>
        <v>#N/A</v>
      </c>
      <c r="H1814" t="e">
        <f t="shared" si="56"/>
        <v>#N/A</v>
      </c>
      <c r="I1814" t="e">
        <f>IF(VLOOKUP('Reported Performance Table'!E1814,'Master List'!$B$45:$D$143,3,FALSE)="","No",VLOOKUP('Reported Performance Table'!E1814,'Master List'!$B$45:$D$143,3,FALSE))</f>
        <v>#N/A</v>
      </c>
      <c r="J1814" s="164" t="str">
        <f>IF('Reported Performance Table'!E1814="","",
  IF('Reported Performance Table'!F1814="Yes",
   IF('Reported Performance Table'!G1814="Premium","Premium_LUNA_CCT","LUNA_CCT"),
   IF('Reported Performance Table'!C1814="Outdoor Luminaires",
    IF(OR('Reported Performance Table'!E1814="Fuel Pump Canopy Luminaires",'Reported Performance Table'!E1814="Sports Lighting"),
     IF('Reported Performance Table'!G1814="Premium","Premium_Sports_and_Fuel_Pump_CCT", "Sports_and_Fuel_Pump_CCT"),
     IF('Reported Performance Table'!G1814="Premium","Premium_Outdoor_CCT","Outdoor_CCT")),
    IF('Reported Performance Table'!G1814="Premium","Premium_CCT","Reported_CCT"))))</f>
        <v/>
      </c>
      <c r="K1814" t="str">
        <f>IF('Reported Performance Table'!E1814="","",IF(J1814="LUNA_CCT",VLOOKUP('Reported Performance Table'!E1814,'Master List'!$B$45:$E$143,4,FALSE),"Reported_BUG"))</f>
        <v/>
      </c>
      <c r="L1814" t="str">
        <f>IF('Reported Performance Table'!E1814="","",IF(AND('Reported Performance Table'!$F1814="Yes",OR('Reported Performance Table'!$E1814='Master List'!$B$45,'Reported Performance Table'!$E1814='Master List'!$B$46,'Reported Performance Table'!$E1814='Master List'!$B$47,'Reported Performance Table'!$E1814='Master List'!$B$49,'Reported Performance Table'!$E1814='Master List'!$B$51,'Reported Performance Table'!$E1814='Master List'!$B$115,'Reported Performance Table'!$E1814='Master List'!$B$118,'Reported Performance Table'!$E1814='Master List'!$B$142)),"LUNA_Dimming","Dimming_Capability_and_Range"))</f>
        <v/>
      </c>
      <c r="M1814" s="100" t="e">
        <f>'Reported Performance Table'!#REF!</f>
        <v>#REF!</v>
      </c>
      <c r="N1814" s="100" t="e">
        <f>'Reported Performance Table'!#REF!</f>
        <v>#REF!</v>
      </c>
      <c r="O1814" s="100" t="e">
        <f>'Reported Performance Table'!#REF!</f>
        <v>#REF!</v>
      </c>
      <c r="P1814" t="str">
        <f t="shared" si="57"/>
        <v>No</v>
      </c>
    </row>
    <row r="1815" spans="1:16" x14ac:dyDescent="0.25">
      <c r="A1815" s="54">
        <v>1822</v>
      </c>
      <c r="B1815" s="55"/>
      <c r="D1815" s="21" t="e">
        <f>VLOOKUP('Reported Performance Table'!D1815,'Master List'!$B$22:$C$41,2,FALSE)</f>
        <v>#N/A</v>
      </c>
      <c r="E1815" t="e">
        <f>VLOOKUP('Reported Performance Table'!E1815,'Master List'!$B$45:$C$143,2,FALSE)</f>
        <v>#N/A</v>
      </c>
      <c r="F1815" t="e">
        <f>VLOOKUP('Reported Performance Table'!D1815,'Master List'!$B$22:$D$42,3,FALSE)</f>
        <v>#N/A</v>
      </c>
      <c r="G1815" s="92" t="e">
        <f>VLOOKUP('Reported Performance Table'!C1815,'Master List'!$B$11:$D$19,3,FALSE)</f>
        <v>#N/A</v>
      </c>
      <c r="H1815" t="e">
        <f t="shared" si="56"/>
        <v>#N/A</v>
      </c>
      <c r="I1815" t="e">
        <f>IF(VLOOKUP('Reported Performance Table'!E1815,'Master List'!$B$45:$D$143,3,FALSE)="","No",VLOOKUP('Reported Performance Table'!E1815,'Master List'!$B$45:$D$143,3,FALSE))</f>
        <v>#N/A</v>
      </c>
      <c r="J1815" s="164" t="str">
        <f>IF('Reported Performance Table'!E1815="","",
  IF('Reported Performance Table'!F1815="Yes",
   IF('Reported Performance Table'!G1815="Premium","Premium_LUNA_CCT","LUNA_CCT"),
   IF('Reported Performance Table'!C1815="Outdoor Luminaires",
    IF(OR('Reported Performance Table'!E1815="Fuel Pump Canopy Luminaires",'Reported Performance Table'!E1815="Sports Lighting"),
     IF('Reported Performance Table'!G1815="Premium","Premium_Sports_and_Fuel_Pump_CCT", "Sports_and_Fuel_Pump_CCT"),
     IF('Reported Performance Table'!G1815="Premium","Premium_Outdoor_CCT","Outdoor_CCT")),
    IF('Reported Performance Table'!G1815="Premium","Premium_CCT","Reported_CCT"))))</f>
        <v/>
      </c>
      <c r="K1815" t="str">
        <f>IF('Reported Performance Table'!E1815="","",IF(J1815="LUNA_CCT",VLOOKUP('Reported Performance Table'!E1815,'Master List'!$B$45:$E$143,4,FALSE),"Reported_BUG"))</f>
        <v/>
      </c>
      <c r="L1815" t="str">
        <f>IF('Reported Performance Table'!E1815="","",IF(AND('Reported Performance Table'!$F1815="Yes",OR('Reported Performance Table'!$E1815='Master List'!$B$45,'Reported Performance Table'!$E1815='Master List'!$B$46,'Reported Performance Table'!$E1815='Master List'!$B$47,'Reported Performance Table'!$E1815='Master List'!$B$49,'Reported Performance Table'!$E1815='Master List'!$B$51,'Reported Performance Table'!$E1815='Master List'!$B$115,'Reported Performance Table'!$E1815='Master List'!$B$118,'Reported Performance Table'!$E1815='Master List'!$B$142)),"LUNA_Dimming","Dimming_Capability_and_Range"))</f>
        <v/>
      </c>
      <c r="M1815" s="100" t="e">
        <f>'Reported Performance Table'!#REF!</f>
        <v>#REF!</v>
      </c>
      <c r="N1815" s="100" t="e">
        <f>'Reported Performance Table'!#REF!</f>
        <v>#REF!</v>
      </c>
      <c r="O1815" s="100" t="e">
        <f>'Reported Performance Table'!#REF!</f>
        <v>#REF!</v>
      </c>
      <c r="P1815" t="str">
        <f t="shared" si="57"/>
        <v>No</v>
      </c>
    </row>
    <row r="1816" spans="1:16" x14ac:dyDescent="0.25">
      <c r="A1816" s="54">
        <v>1823</v>
      </c>
      <c r="B1816" s="55"/>
      <c r="D1816" s="21" t="e">
        <f>VLOOKUP('Reported Performance Table'!D1816,'Master List'!$B$22:$C$41,2,FALSE)</f>
        <v>#N/A</v>
      </c>
      <c r="E1816" t="e">
        <f>VLOOKUP('Reported Performance Table'!E1816,'Master List'!$B$45:$C$143,2,FALSE)</f>
        <v>#N/A</v>
      </c>
      <c r="F1816" t="e">
        <f>VLOOKUP('Reported Performance Table'!D1816,'Master List'!$B$22:$D$42,3,FALSE)</f>
        <v>#N/A</v>
      </c>
      <c r="G1816" s="92" t="e">
        <f>VLOOKUP('Reported Performance Table'!C1816,'Master List'!$B$11:$D$19,3,FALSE)</f>
        <v>#N/A</v>
      </c>
      <c r="H1816" t="e">
        <f t="shared" si="56"/>
        <v>#N/A</v>
      </c>
      <c r="I1816" t="e">
        <f>IF(VLOOKUP('Reported Performance Table'!E1816,'Master List'!$B$45:$D$143,3,FALSE)="","No",VLOOKUP('Reported Performance Table'!E1816,'Master List'!$B$45:$D$143,3,FALSE))</f>
        <v>#N/A</v>
      </c>
      <c r="J1816" s="164" t="str">
        <f>IF('Reported Performance Table'!E1816="","",
  IF('Reported Performance Table'!F1816="Yes",
   IF('Reported Performance Table'!G1816="Premium","Premium_LUNA_CCT","LUNA_CCT"),
   IF('Reported Performance Table'!C1816="Outdoor Luminaires",
    IF(OR('Reported Performance Table'!E1816="Fuel Pump Canopy Luminaires",'Reported Performance Table'!E1816="Sports Lighting"),
     IF('Reported Performance Table'!G1816="Premium","Premium_Sports_and_Fuel_Pump_CCT", "Sports_and_Fuel_Pump_CCT"),
     IF('Reported Performance Table'!G1816="Premium","Premium_Outdoor_CCT","Outdoor_CCT")),
    IF('Reported Performance Table'!G1816="Premium","Premium_CCT","Reported_CCT"))))</f>
        <v/>
      </c>
      <c r="K1816" t="str">
        <f>IF('Reported Performance Table'!E1816="","",IF(J1816="LUNA_CCT",VLOOKUP('Reported Performance Table'!E1816,'Master List'!$B$45:$E$143,4,FALSE),"Reported_BUG"))</f>
        <v/>
      </c>
      <c r="L1816" t="str">
        <f>IF('Reported Performance Table'!E1816="","",IF(AND('Reported Performance Table'!$F1816="Yes",OR('Reported Performance Table'!$E1816='Master List'!$B$45,'Reported Performance Table'!$E1816='Master List'!$B$46,'Reported Performance Table'!$E1816='Master List'!$B$47,'Reported Performance Table'!$E1816='Master List'!$B$49,'Reported Performance Table'!$E1816='Master List'!$B$51,'Reported Performance Table'!$E1816='Master List'!$B$115,'Reported Performance Table'!$E1816='Master List'!$B$118,'Reported Performance Table'!$E1816='Master List'!$B$142)),"LUNA_Dimming","Dimming_Capability_and_Range"))</f>
        <v/>
      </c>
      <c r="M1816" s="100" t="e">
        <f>'Reported Performance Table'!#REF!</f>
        <v>#REF!</v>
      </c>
      <c r="N1816" s="100" t="e">
        <f>'Reported Performance Table'!#REF!</f>
        <v>#REF!</v>
      </c>
      <c r="O1816" s="100" t="e">
        <f>'Reported Performance Table'!#REF!</f>
        <v>#REF!</v>
      </c>
      <c r="P1816" t="str">
        <f t="shared" si="57"/>
        <v>No</v>
      </c>
    </row>
    <row r="1817" spans="1:16" x14ac:dyDescent="0.25">
      <c r="A1817" s="54">
        <v>1824</v>
      </c>
      <c r="B1817" s="55"/>
      <c r="D1817" s="21" t="e">
        <f>VLOOKUP('Reported Performance Table'!D1817,'Master List'!$B$22:$C$41,2,FALSE)</f>
        <v>#N/A</v>
      </c>
      <c r="E1817" t="e">
        <f>VLOOKUP('Reported Performance Table'!E1817,'Master List'!$B$45:$C$143,2,FALSE)</f>
        <v>#N/A</v>
      </c>
      <c r="F1817" t="e">
        <f>VLOOKUP('Reported Performance Table'!D1817,'Master List'!$B$22:$D$42,3,FALSE)</f>
        <v>#N/A</v>
      </c>
      <c r="G1817" s="92" t="e">
        <f>VLOOKUP('Reported Performance Table'!C1817,'Master List'!$B$11:$D$19,3,FALSE)</f>
        <v>#N/A</v>
      </c>
      <c r="H1817" t="e">
        <f t="shared" si="56"/>
        <v>#N/A</v>
      </c>
      <c r="I1817" t="e">
        <f>IF(VLOOKUP('Reported Performance Table'!E1817,'Master List'!$B$45:$D$143,3,FALSE)="","No",VLOOKUP('Reported Performance Table'!E1817,'Master List'!$B$45:$D$143,3,FALSE))</f>
        <v>#N/A</v>
      </c>
      <c r="J1817" s="164" t="str">
        <f>IF('Reported Performance Table'!E1817="","",
  IF('Reported Performance Table'!F1817="Yes",
   IF('Reported Performance Table'!G1817="Premium","Premium_LUNA_CCT","LUNA_CCT"),
   IF('Reported Performance Table'!C1817="Outdoor Luminaires",
    IF(OR('Reported Performance Table'!E1817="Fuel Pump Canopy Luminaires",'Reported Performance Table'!E1817="Sports Lighting"),
     IF('Reported Performance Table'!G1817="Premium","Premium_Sports_and_Fuel_Pump_CCT", "Sports_and_Fuel_Pump_CCT"),
     IF('Reported Performance Table'!G1817="Premium","Premium_Outdoor_CCT","Outdoor_CCT")),
    IF('Reported Performance Table'!G1817="Premium","Premium_CCT","Reported_CCT"))))</f>
        <v/>
      </c>
      <c r="K1817" t="str">
        <f>IF('Reported Performance Table'!E1817="","",IF(J1817="LUNA_CCT",VLOOKUP('Reported Performance Table'!E1817,'Master List'!$B$45:$E$143,4,FALSE),"Reported_BUG"))</f>
        <v/>
      </c>
      <c r="L1817" t="str">
        <f>IF('Reported Performance Table'!E1817="","",IF(AND('Reported Performance Table'!$F1817="Yes",OR('Reported Performance Table'!$E1817='Master List'!$B$45,'Reported Performance Table'!$E1817='Master List'!$B$46,'Reported Performance Table'!$E1817='Master List'!$B$47,'Reported Performance Table'!$E1817='Master List'!$B$49,'Reported Performance Table'!$E1817='Master List'!$B$51,'Reported Performance Table'!$E1817='Master List'!$B$115,'Reported Performance Table'!$E1817='Master List'!$B$118,'Reported Performance Table'!$E1817='Master List'!$B$142)),"LUNA_Dimming","Dimming_Capability_and_Range"))</f>
        <v/>
      </c>
      <c r="M1817" s="100" t="e">
        <f>'Reported Performance Table'!#REF!</f>
        <v>#REF!</v>
      </c>
      <c r="N1817" s="100" t="e">
        <f>'Reported Performance Table'!#REF!</f>
        <v>#REF!</v>
      </c>
      <c r="O1817" s="100" t="e">
        <f>'Reported Performance Table'!#REF!</f>
        <v>#REF!</v>
      </c>
      <c r="P1817" t="str">
        <f t="shared" si="57"/>
        <v>No</v>
      </c>
    </row>
    <row r="1818" spans="1:16" x14ac:dyDescent="0.25">
      <c r="A1818" s="54">
        <v>1825</v>
      </c>
      <c r="B1818" s="55"/>
      <c r="D1818" s="21" t="e">
        <f>VLOOKUP('Reported Performance Table'!D1818,'Master List'!$B$22:$C$41,2,FALSE)</f>
        <v>#N/A</v>
      </c>
      <c r="E1818" t="e">
        <f>VLOOKUP('Reported Performance Table'!E1818,'Master List'!$B$45:$C$143,2,FALSE)</f>
        <v>#N/A</v>
      </c>
      <c r="F1818" t="e">
        <f>VLOOKUP('Reported Performance Table'!D1818,'Master List'!$B$22:$D$42,3,FALSE)</f>
        <v>#N/A</v>
      </c>
      <c r="G1818" s="92" t="e">
        <f>VLOOKUP('Reported Performance Table'!C1818,'Master List'!$B$11:$D$19,3,FALSE)</f>
        <v>#N/A</v>
      </c>
      <c r="H1818" t="e">
        <f t="shared" si="56"/>
        <v>#N/A</v>
      </c>
      <c r="I1818" t="e">
        <f>IF(VLOOKUP('Reported Performance Table'!E1818,'Master List'!$B$45:$D$143,3,FALSE)="","No",VLOOKUP('Reported Performance Table'!E1818,'Master List'!$B$45:$D$143,3,FALSE))</f>
        <v>#N/A</v>
      </c>
      <c r="J1818" s="164" t="str">
        <f>IF('Reported Performance Table'!E1818="","",
  IF('Reported Performance Table'!F1818="Yes",
   IF('Reported Performance Table'!G1818="Premium","Premium_LUNA_CCT","LUNA_CCT"),
   IF('Reported Performance Table'!C1818="Outdoor Luminaires",
    IF(OR('Reported Performance Table'!E1818="Fuel Pump Canopy Luminaires",'Reported Performance Table'!E1818="Sports Lighting"),
     IF('Reported Performance Table'!G1818="Premium","Premium_Sports_and_Fuel_Pump_CCT", "Sports_and_Fuel_Pump_CCT"),
     IF('Reported Performance Table'!G1818="Premium","Premium_Outdoor_CCT","Outdoor_CCT")),
    IF('Reported Performance Table'!G1818="Premium","Premium_CCT","Reported_CCT"))))</f>
        <v/>
      </c>
      <c r="K1818" t="str">
        <f>IF('Reported Performance Table'!E1818="","",IF(J1818="LUNA_CCT",VLOOKUP('Reported Performance Table'!E1818,'Master List'!$B$45:$E$143,4,FALSE),"Reported_BUG"))</f>
        <v/>
      </c>
      <c r="L1818" t="str">
        <f>IF('Reported Performance Table'!E1818="","",IF(AND('Reported Performance Table'!$F1818="Yes",OR('Reported Performance Table'!$E1818='Master List'!$B$45,'Reported Performance Table'!$E1818='Master List'!$B$46,'Reported Performance Table'!$E1818='Master List'!$B$47,'Reported Performance Table'!$E1818='Master List'!$B$49,'Reported Performance Table'!$E1818='Master List'!$B$51,'Reported Performance Table'!$E1818='Master List'!$B$115,'Reported Performance Table'!$E1818='Master List'!$B$118,'Reported Performance Table'!$E1818='Master List'!$B$142)),"LUNA_Dimming","Dimming_Capability_and_Range"))</f>
        <v/>
      </c>
      <c r="M1818" s="100" t="e">
        <f>'Reported Performance Table'!#REF!</f>
        <v>#REF!</v>
      </c>
      <c r="N1818" s="100" t="e">
        <f>'Reported Performance Table'!#REF!</f>
        <v>#REF!</v>
      </c>
      <c r="O1818" s="100" t="e">
        <f>'Reported Performance Table'!#REF!</f>
        <v>#REF!</v>
      </c>
      <c r="P1818" t="str">
        <f t="shared" si="57"/>
        <v>No</v>
      </c>
    </row>
    <row r="1819" spans="1:16" x14ac:dyDescent="0.25">
      <c r="A1819" s="54">
        <v>1826</v>
      </c>
      <c r="B1819" s="55"/>
      <c r="D1819" s="21" t="e">
        <f>VLOOKUP('Reported Performance Table'!D1819,'Master List'!$B$22:$C$41,2,FALSE)</f>
        <v>#N/A</v>
      </c>
      <c r="E1819" t="e">
        <f>VLOOKUP('Reported Performance Table'!E1819,'Master List'!$B$45:$C$143,2,FALSE)</f>
        <v>#N/A</v>
      </c>
      <c r="F1819" t="e">
        <f>VLOOKUP('Reported Performance Table'!D1819,'Master List'!$B$22:$D$42,3,FALSE)</f>
        <v>#N/A</v>
      </c>
      <c r="G1819" s="92" t="e">
        <f>VLOOKUP('Reported Performance Table'!C1819,'Master List'!$B$11:$D$19,3,FALSE)</f>
        <v>#N/A</v>
      </c>
      <c r="H1819" t="e">
        <f t="shared" si="56"/>
        <v>#N/A</v>
      </c>
      <c r="I1819" t="e">
        <f>IF(VLOOKUP('Reported Performance Table'!E1819,'Master List'!$B$45:$D$143,3,FALSE)="","No",VLOOKUP('Reported Performance Table'!E1819,'Master List'!$B$45:$D$143,3,FALSE))</f>
        <v>#N/A</v>
      </c>
      <c r="J1819" s="164" t="str">
        <f>IF('Reported Performance Table'!E1819="","",
  IF('Reported Performance Table'!F1819="Yes",
   IF('Reported Performance Table'!G1819="Premium","Premium_LUNA_CCT","LUNA_CCT"),
   IF('Reported Performance Table'!C1819="Outdoor Luminaires",
    IF(OR('Reported Performance Table'!E1819="Fuel Pump Canopy Luminaires",'Reported Performance Table'!E1819="Sports Lighting"),
     IF('Reported Performance Table'!G1819="Premium","Premium_Sports_and_Fuel_Pump_CCT", "Sports_and_Fuel_Pump_CCT"),
     IF('Reported Performance Table'!G1819="Premium","Premium_Outdoor_CCT","Outdoor_CCT")),
    IF('Reported Performance Table'!G1819="Premium","Premium_CCT","Reported_CCT"))))</f>
        <v/>
      </c>
      <c r="K1819" t="str">
        <f>IF('Reported Performance Table'!E1819="","",IF(J1819="LUNA_CCT",VLOOKUP('Reported Performance Table'!E1819,'Master List'!$B$45:$E$143,4,FALSE),"Reported_BUG"))</f>
        <v/>
      </c>
      <c r="L1819" t="str">
        <f>IF('Reported Performance Table'!E1819="","",IF(AND('Reported Performance Table'!$F1819="Yes",OR('Reported Performance Table'!$E1819='Master List'!$B$45,'Reported Performance Table'!$E1819='Master List'!$B$46,'Reported Performance Table'!$E1819='Master List'!$B$47,'Reported Performance Table'!$E1819='Master List'!$B$49,'Reported Performance Table'!$E1819='Master List'!$B$51,'Reported Performance Table'!$E1819='Master List'!$B$115,'Reported Performance Table'!$E1819='Master List'!$B$118,'Reported Performance Table'!$E1819='Master List'!$B$142)),"LUNA_Dimming","Dimming_Capability_and_Range"))</f>
        <v/>
      </c>
      <c r="M1819" s="100" t="e">
        <f>'Reported Performance Table'!#REF!</f>
        <v>#REF!</v>
      </c>
      <c r="N1819" s="100" t="e">
        <f>'Reported Performance Table'!#REF!</f>
        <v>#REF!</v>
      </c>
      <c r="O1819" s="100" t="e">
        <f>'Reported Performance Table'!#REF!</f>
        <v>#REF!</v>
      </c>
      <c r="P1819" t="str">
        <f t="shared" si="57"/>
        <v>No</v>
      </c>
    </row>
    <row r="1820" spans="1:16" x14ac:dyDescent="0.25">
      <c r="A1820" s="54">
        <v>1827</v>
      </c>
      <c r="B1820" s="55"/>
      <c r="D1820" s="21" t="e">
        <f>VLOOKUP('Reported Performance Table'!D1820,'Master List'!$B$22:$C$41,2,FALSE)</f>
        <v>#N/A</v>
      </c>
      <c r="E1820" t="e">
        <f>VLOOKUP('Reported Performance Table'!E1820,'Master List'!$B$45:$C$143,2,FALSE)</f>
        <v>#N/A</v>
      </c>
      <c r="F1820" t="e">
        <f>VLOOKUP('Reported Performance Table'!D1820,'Master List'!$B$22:$D$42,3,FALSE)</f>
        <v>#N/A</v>
      </c>
      <c r="G1820" s="92" t="e">
        <f>VLOOKUP('Reported Performance Table'!C1820,'Master List'!$B$11:$D$19,3,FALSE)</f>
        <v>#N/A</v>
      </c>
      <c r="H1820" t="e">
        <f t="shared" si="56"/>
        <v>#N/A</v>
      </c>
      <c r="I1820" t="e">
        <f>IF(VLOOKUP('Reported Performance Table'!E1820,'Master List'!$B$45:$D$143,3,FALSE)="","No",VLOOKUP('Reported Performance Table'!E1820,'Master List'!$B$45:$D$143,3,FALSE))</f>
        <v>#N/A</v>
      </c>
      <c r="J1820" s="164" t="str">
        <f>IF('Reported Performance Table'!E1820="","",
  IF('Reported Performance Table'!F1820="Yes",
   IF('Reported Performance Table'!G1820="Premium","Premium_LUNA_CCT","LUNA_CCT"),
   IF('Reported Performance Table'!C1820="Outdoor Luminaires",
    IF(OR('Reported Performance Table'!E1820="Fuel Pump Canopy Luminaires",'Reported Performance Table'!E1820="Sports Lighting"),
     IF('Reported Performance Table'!G1820="Premium","Premium_Sports_and_Fuel_Pump_CCT", "Sports_and_Fuel_Pump_CCT"),
     IF('Reported Performance Table'!G1820="Premium","Premium_Outdoor_CCT","Outdoor_CCT")),
    IF('Reported Performance Table'!G1820="Premium","Premium_CCT","Reported_CCT"))))</f>
        <v/>
      </c>
      <c r="K1820" t="str">
        <f>IF('Reported Performance Table'!E1820="","",IF(J1820="LUNA_CCT",VLOOKUP('Reported Performance Table'!E1820,'Master List'!$B$45:$E$143,4,FALSE),"Reported_BUG"))</f>
        <v/>
      </c>
      <c r="L1820" t="str">
        <f>IF('Reported Performance Table'!E1820="","",IF(AND('Reported Performance Table'!$F1820="Yes",OR('Reported Performance Table'!$E1820='Master List'!$B$45,'Reported Performance Table'!$E1820='Master List'!$B$46,'Reported Performance Table'!$E1820='Master List'!$B$47,'Reported Performance Table'!$E1820='Master List'!$B$49,'Reported Performance Table'!$E1820='Master List'!$B$51,'Reported Performance Table'!$E1820='Master List'!$B$115,'Reported Performance Table'!$E1820='Master List'!$B$118,'Reported Performance Table'!$E1820='Master List'!$B$142)),"LUNA_Dimming","Dimming_Capability_and_Range"))</f>
        <v/>
      </c>
      <c r="M1820" s="100" t="e">
        <f>'Reported Performance Table'!#REF!</f>
        <v>#REF!</v>
      </c>
      <c r="N1820" s="100" t="e">
        <f>'Reported Performance Table'!#REF!</f>
        <v>#REF!</v>
      </c>
      <c r="O1820" s="100" t="e">
        <f>'Reported Performance Table'!#REF!</f>
        <v>#REF!</v>
      </c>
      <c r="P1820" t="str">
        <f t="shared" si="57"/>
        <v>No</v>
      </c>
    </row>
    <row r="1821" spans="1:16" x14ac:dyDescent="0.25">
      <c r="A1821" s="54">
        <v>1828</v>
      </c>
      <c r="B1821" s="55"/>
      <c r="D1821" s="21" t="e">
        <f>VLOOKUP('Reported Performance Table'!D1821,'Master List'!$B$22:$C$41,2,FALSE)</f>
        <v>#N/A</v>
      </c>
      <c r="E1821" t="e">
        <f>VLOOKUP('Reported Performance Table'!E1821,'Master List'!$B$45:$C$143,2,FALSE)</f>
        <v>#N/A</v>
      </c>
      <c r="F1821" t="e">
        <f>VLOOKUP('Reported Performance Table'!D1821,'Master List'!$B$22:$D$42,3,FALSE)</f>
        <v>#N/A</v>
      </c>
      <c r="G1821" s="92" t="e">
        <f>VLOOKUP('Reported Performance Table'!C1821,'Master List'!$B$11:$D$19,3,FALSE)</f>
        <v>#N/A</v>
      </c>
      <c r="H1821" t="e">
        <f t="shared" si="56"/>
        <v>#N/A</v>
      </c>
      <c r="I1821" t="e">
        <f>IF(VLOOKUP('Reported Performance Table'!E1821,'Master List'!$B$45:$D$143,3,FALSE)="","No",VLOOKUP('Reported Performance Table'!E1821,'Master List'!$B$45:$D$143,3,FALSE))</f>
        <v>#N/A</v>
      </c>
      <c r="J1821" s="164" t="str">
        <f>IF('Reported Performance Table'!E1821="","",
  IF('Reported Performance Table'!F1821="Yes",
   IF('Reported Performance Table'!G1821="Premium","Premium_LUNA_CCT","LUNA_CCT"),
   IF('Reported Performance Table'!C1821="Outdoor Luminaires",
    IF(OR('Reported Performance Table'!E1821="Fuel Pump Canopy Luminaires",'Reported Performance Table'!E1821="Sports Lighting"),
     IF('Reported Performance Table'!G1821="Premium","Premium_Sports_and_Fuel_Pump_CCT", "Sports_and_Fuel_Pump_CCT"),
     IF('Reported Performance Table'!G1821="Premium","Premium_Outdoor_CCT","Outdoor_CCT")),
    IF('Reported Performance Table'!G1821="Premium","Premium_CCT","Reported_CCT"))))</f>
        <v/>
      </c>
      <c r="K1821" t="str">
        <f>IF('Reported Performance Table'!E1821="","",IF(J1821="LUNA_CCT",VLOOKUP('Reported Performance Table'!E1821,'Master List'!$B$45:$E$143,4,FALSE),"Reported_BUG"))</f>
        <v/>
      </c>
      <c r="L1821" t="str">
        <f>IF('Reported Performance Table'!E1821="","",IF(AND('Reported Performance Table'!$F1821="Yes",OR('Reported Performance Table'!$E1821='Master List'!$B$45,'Reported Performance Table'!$E1821='Master List'!$B$46,'Reported Performance Table'!$E1821='Master List'!$B$47,'Reported Performance Table'!$E1821='Master List'!$B$49,'Reported Performance Table'!$E1821='Master List'!$B$51,'Reported Performance Table'!$E1821='Master List'!$B$115,'Reported Performance Table'!$E1821='Master List'!$B$118,'Reported Performance Table'!$E1821='Master List'!$B$142)),"LUNA_Dimming","Dimming_Capability_and_Range"))</f>
        <v/>
      </c>
      <c r="M1821" s="100" t="e">
        <f>'Reported Performance Table'!#REF!</f>
        <v>#REF!</v>
      </c>
      <c r="N1821" s="100" t="e">
        <f>'Reported Performance Table'!#REF!</f>
        <v>#REF!</v>
      </c>
      <c r="O1821" s="100" t="e">
        <f>'Reported Performance Table'!#REF!</f>
        <v>#REF!</v>
      </c>
      <c r="P1821" t="str">
        <f t="shared" si="57"/>
        <v>No</v>
      </c>
    </row>
    <row r="1822" spans="1:16" x14ac:dyDescent="0.25">
      <c r="A1822" s="54">
        <v>1829</v>
      </c>
      <c r="B1822" s="55"/>
      <c r="D1822" s="21" t="e">
        <f>VLOOKUP('Reported Performance Table'!D1822,'Master List'!$B$22:$C$41,2,FALSE)</f>
        <v>#N/A</v>
      </c>
      <c r="E1822" t="e">
        <f>VLOOKUP('Reported Performance Table'!E1822,'Master List'!$B$45:$C$143,2,FALSE)</f>
        <v>#N/A</v>
      </c>
      <c r="F1822" t="e">
        <f>VLOOKUP('Reported Performance Table'!D1822,'Master List'!$B$22:$D$42,3,FALSE)</f>
        <v>#N/A</v>
      </c>
      <c r="G1822" s="92" t="e">
        <f>VLOOKUP('Reported Performance Table'!C1822,'Master List'!$B$11:$D$19,3,FALSE)</f>
        <v>#N/A</v>
      </c>
      <c r="H1822" t="e">
        <f t="shared" si="56"/>
        <v>#N/A</v>
      </c>
      <c r="I1822" t="e">
        <f>IF(VLOOKUP('Reported Performance Table'!E1822,'Master List'!$B$45:$D$143,3,FALSE)="","No",VLOOKUP('Reported Performance Table'!E1822,'Master List'!$B$45:$D$143,3,FALSE))</f>
        <v>#N/A</v>
      </c>
      <c r="J1822" s="164" t="str">
        <f>IF('Reported Performance Table'!E1822="","",
  IF('Reported Performance Table'!F1822="Yes",
   IF('Reported Performance Table'!G1822="Premium","Premium_LUNA_CCT","LUNA_CCT"),
   IF('Reported Performance Table'!C1822="Outdoor Luminaires",
    IF(OR('Reported Performance Table'!E1822="Fuel Pump Canopy Luminaires",'Reported Performance Table'!E1822="Sports Lighting"),
     IF('Reported Performance Table'!G1822="Premium","Premium_Sports_and_Fuel_Pump_CCT", "Sports_and_Fuel_Pump_CCT"),
     IF('Reported Performance Table'!G1822="Premium","Premium_Outdoor_CCT","Outdoor_CCT")),
    IF('Reported Performance Table'!G1822="Premium","Premium_CCT","Reported_CCT"))))</f>
        <v/>
      </c>
      <c r="K1822" t="str">
        <f>IF('Reported Performance Table'!E1822="","",IF(J1822="LUNA_CCT",VLOOKUP('Reported Performance Table'!E1822,'Master List'!$B$45:$E$143,4,FALSE),"Reported_BUG"))</f>
        <v/>
      </c>
      <c r="L1822" t="str">
        <f>IF('Reported Performance Table'!E1822="","",IF(AND('Reported Performance Table'!$F1822="Yes",OR('Reported Performance Table'!$E1822='Master List'!$B$45,'Reported Performance Table'!$E1822='Master List'!$B$46,'Reported Performance Table'!$E1822='Master List'!$B$47,'Reported Performance Table'!$E1822='Master List'!$B$49,'Reported Performance Table'!$E1822='Master List'!$B$51,'Reported Performance Table'!$E1822='Master List'!$B$115,'Reported Performance Table'!$E1822='Master List'!$B$118,'Reported Performance Table'!$E1822='Master List'!$B$142)),"LUNA_Dimming","Dimming_Capability_and_Range"))</f>
        <v/>
      </c>
      <c r="M1822" s="100" t="e">
        <f>'Reported Performance Table'!#REF!</f>
        <v>#REF!</v>
      </c>
      <c r="N1822" s="100" t="e">
        <f>'Reported Performance Table'!#REF!</f>
        <v>#REF!</v>
      </c>
      <c r="O1822" s="100" t="e">
        <f>'Reported Performance Table'!#REF!</f>
        <v>#REF!</v>
      </c>
      <c r="P1822" t="str">
        <f t="shared" si="57"/>
        <v>No</v>
      </c>
    </row>
    <row r="1823" spans="1:16" x14ac:dyDescent="0.25">
      <c r="A1823" s="54">
        <v>1830</v>
      </c>
      <c r="B1823" s="55"/>
      <c r="D1823" s="21" t="e">
        <f>VLOOKUP('Reported Performance Table'!D1823,'Master List'!$B$22:$C$41,2,FALSE)</f>
        <v>#N/A</v>
      </c>
      <c r="E1823" t="e">
        <f>VLOOKUP('Reported Performance Table'!E1823,'Master List'!$B$45:$C$143,2,FALSE)</f>
        <v>#N/A</v>
      </c>
      <c r="F1823" t="e">
        <f>VLOOKUP('Reported Performance Table'!D1823,'Master List'!$B$22:$D$42,3,FALSE)</f>
        <v>#N/A</v>
      </c>
      <c r="G1823" s="92" t="e">
        <f>VLOOKUP('Reported Performance Table'!C1823,'Master List'!$B$11:$D$19,3,FALSE)</f>
        <v>#N/A</v>
      </c>
      <c r="H1823" t="e">
        <f t="shared" si="56"/>
        <v>#N/A</v>
      </c>
      <c r="I1823" t="e">
        <f>IF(VLOOKUP('Reported Performance Table'!E1823,'Master List'!$B$45:$D$143,3,FALSE)="","No",VLOOKUP('Reported Performance Table'!E1823,'Master List'!$B$45:$D$143,3,FALSE))</f>
        <v>#N/A</v>
      </c>
      <c r="J1823" s="164" t="str">
        <f>IF('Reported Performance Table'!E1823="","",
  IF('Reported Performance Table'!F1823="Yes",
   IF('Reported Performance Table'!G1823="Premium","Premium_LUNA_CCT","LUNA_CCT"),
   IF('Reported Performance Table'!C1823="Outdoor Luminaires",
    IF(OR('Reported Performance Table'!E1823="Fuel Pump Canopy Luminaires",'Reported Performance Table'!E1823="Sports Lighting"),
     IF('Reported Performance Table'!G1823="Premium","Premium_Sports_and_Fuel_Pump_CCT", "Sports_and_Fuel_Pump_CCT"),
     IF('Reported Performance Table'!G1823="Premium","Premium_Outdoor_CCT","Outdoor_CCT")),
    IF('Reported Performance Table'!G1823="Premium","Premium_CCT","Reported_CCT"))))</f>
        <v/>
      </c>
      <c r="K1823" t="str">
        <f>IF('Reported Performance Table'!E1823="","",IF(J1823="LUNA_CCT",VLOOKUP('Reported Performance Table'!E1823,'Master List'!$B$45:$E$143,4,FALSE),"Reported_BUG"))</f>
        <v/>
      </c>
      <c r="L1823" t="str">
        <f>IF('Reported Performance Table'!E1823="","",IF(AND('Reported Performance Table'!$F1823="Yes",OR('Reported Performance Table'!$E1823='Master List'!$B$45,'Reported Performance Table'!$E1823='Master List'!$B$46,'Reported Performance Table'!$E1823='Master List'!$B$47,'Reported Performance Table'!$E1823='Master List'!$B$49,'Reported Performance Table'!$E1823='Master List'!$B$51,'Reported Performance Table'!$E1823='Master List'!$B$115,'Reported Performance Table'!$E1823='Master List'!$B$118,'Reported Performance Table'!$E1823='Master List'!$B$142)),"LUNA_Dimming","Dimming_Capability_and_Range"))</f>
        <v/>
      </c>
      <c r="M1823" s="100" t="e">
        <f>'Reported Performance Table'!#REF!</f>
        <v>#REF!</v>
      </c>
      <c r="N1823" s="100" t="e">
        <f>'Reported Performance Table'!#REF!</f>
        <v>#REF!</v>
      </c>
      <c r="O1823" s="100" t="e">
        <f>'Reported Performance Table'!#REF!</f>
        <v>#REF!</v>
      </c>
      <c r="P1823" t="str">
        <f t="shared" si="57"/>
        <v>No</v>
      </c>
    </row>
    <row r="1824" spans="1:16" x14ac:dyDescent="0.25">
      <c r="A1824" s="54">
        <v>1831</v>
      </c>
      <c r="B1824" s="55"/>
      <c r="D1824" s="21" t="e">
        <f>VLOOKUP('Reported Performance Table'!D1824,'Master List'!$B$22:$C$41,2,FALSE)</f>
        <v>#N/A</v>
      </c>
      <c r="E1824" t="e">
        <f>VLOOKUP('Reported Performance Table'!E1824,'Master List'!$B$45:$C$143,2,FALSE)</f>
        <v>#N/A</v>
      </c>
      <c r="F1824" t="e">
        <f>VLOOKUP('Reported Performance Table'!D1824,'Master List'!$B$22:$D$42,3,FALSE)</f>
        <v>#N/A</v>
      </c>
      <c r="G1824" s="92" t="e">
        <f>VLOOKUP('Reported Performance Table'!C1824,'Master List'!$B$11:$D$19,3,FALSE)</f>
        <v>#N/A</v>
      </c>
      <c r="H1824" t="e">
        <f t="shared" si="56"/>
        <v>#N/A</v>
      </c>
      <c r="I1824" t="e">
        <f>IF(VLOOKUP('Reported Performance Table'!E1824,'Master List'!$B$45:$D$143,3,FALSE)="","No",VLOOKUP('Reported Performance Table'!E1824,'Master List'!$B$45:$D$143,3,FALSE))</f>
        <v>#N/A</v>
      </c>
      <c r="J1824" s="164" t="str">
        <f>IF('Reported Performance Table'!E1824="","",
  IF('Reported Performance Table'!F1824="Yes",
   IF('Reported Performance Table'!G1824="Premium","Premium_LUNA_CCT","LUNA_CCT"),
   IF('Reported Performance Table'!C1824="Outdoor Luminaires",
    IF(OR('Reported Performance Table'!E1824="Fuel Pump Canopy Luminaires",'Reported Performance Table'!E1824="Sports Lighting"),
     IF('Reported Performance Table'!G1824="Premium","Premium_Sports_and_Fuel_Pump_CCT", "Sports_and_Fuel_Pump_CCT"),
     IF('Reported Performance Table'!G1824="Premium","Premium_Outdoor_CCT","Outdoor_CCT")),
    IF('Reported Performance Table'!G1824="Premium","Premium_CCT","Reported_CCT"))))</f>
        <v/>
      </c>
      <c r="K1824" t="str">
        <f>IF('Reported Performance Table'!E1824="","",IF(J1824="LUNA_CCT",VLOOKUP('Reported Performance Table'!E1824,'Master List'!$B$45:$E$143,4,FALSE),"Reported_BUG"))</f>
        <v/>
      </c>
      <c r="L1824" t="str">
        <f>IF('Reported Performance Table'!E1824="","",IF(AND('Reported Performance Table'!$F1824="Yes",OR('Reported Performance Table'!$E1824='Master List'!$B$45,'Reported Performance Table'!$E1824='Master List'!$B$46,'Reported Performance Table'!$E1824='Master List'!$B$47,'Reported Performance Table'!$E1824='Master List'!$B$49,'Reported Performance Table'!$E1824='Master List'!$B$51,'Reported Performance Table'!$E1824='Master List'!$B$115,'Reported Performance Table'!$E1824='Master List'!$B$118,'Reported Performance Table'!$E1824='Master List'!$B$142)),"LUNA_Dimming","Dimming_Capability_and_Range"))</f>
        <v/>
      </c>
      <c r="M1824" s="100" t="e">
        <f>'Reported Performance Table'!#REF!</f>
        <v>#REF!</v>
      </c>
      <c r="N1824" s="100" t="e">
        <f>'Reported Performance Table'!#REF!</f>
        <v>#REF!</v>
      </c>
      <c r="O1824" s="100" t="e">
        <f>'Reported Performance Table'!#REF!</f>
        <v>#REF!</v>
      </c>
      <c r="P1824" t="str">
        <f t="shared" si="57"/>
        <v>No</v>
      </c>
    </row>
    <row r="1825" spans="1:16" x14ac:dyDescent="0.25">
      <c r="A1825" s="54">
        <v>1832</v>
      </c>
      <c r="B1825" s="55"/>
      <c r="D1825" s="21" t="e">
        <f>VLOOKUP('Reported Performance Table'!D1825,'Master List'!$B$22:$C$41,2,FALSE)</f>
        <v>#N/A</v>
      </c>
      <c r="E1825" t="e">
        <f>VLOOKUP('Reported Performance Table'!E1825,'Master List'!$B$45:$C$143,2,FALSE)</f>
        <v>#N/A</v>
      </c>
      <c r="F1825" t="e">
        <f>VLOOKUP('Reported Performance Table'!D1825,'Master List'!$B$22:$D$42,3,FALSE)</f>
        <v>#N/A</v>
      </c>
      <c r="G1825" s="92" t="e">
        <f>VLOOKUP('Reported Performance Table'!C1825,'Master List'!$B$11:$D$19,3,FALSE)</f>
        <v>#N/A</v>
      </c>
      <c r="H1825" t="e">
        <f t="shared" si="56"/>
        <v>#N/A</v>
      </c>
      <c r="I1825" t="e">
        <f>IF(VLOOKUP('Reported Performance Table'!E1825,'Master List'!$B$45:$D$143,3,FALSE)="","No",VLOOKUP('Reported Performance Table'!E1825,'Master List'!$B$45:$D$143,3,FALSE))</f>
        <v>#N/A</v>
      </c>
      <c r="J1825" s="164" t="str">
        <f>IF('Reported Performance Table'!E1825="","",
  IF('Reported Performance Table'!F1825="Yes",
   IF('Reported Performance Table'!G1825="Premium","Premium_LUNA_CCT","LUNA_CCT"),
   IF('Reported Performance Table'!C1825="Outdoor Luminaires",
    IF(OR('Reported Performance Table'!E1825="Fuel Pump Canopy Luminaires",'Reported Performance Table'!E1825="Sports Lighting"),
     IF('Reported Performance Table'!G1825="Premium","Premium_Sports_and_Fuel_Pump_CCT", "Sports_and_Fuel_Pump_CCT"),
     IF('Reported Performance Table'!G1825="Premium","Premium_Outdoor_CCT","Outdoor_CCT")),
    IF('Reported Performance Table'!G1825="Premium","Premium_CCT","Reported_CCT"))))</f>
        <v/>
      </c>
      <c r="K1825" t="str">
        <f>IF('Reported Performance Table'!E1825="","",IF(J1825="LUNA_CCT",VLOOKUP('Reported Performance Table'!E1825,'Master List'!$B$45:$E$143,4,FALSE),"Reported_BUG"))</f>
        <v/>
      </c>
      <c r="L1825" t="str">
        <f>IF('Reported Performance Table'!E1825="","",IF(AND('Reported Performance Table'!$F1825="Yes",OR('Reported Performance Table'!$E1825='Master List'!$B$45,'Reported Performance Table'!$E1825='Master List'!$B$46,'Reported Performance Table'!$E1825='Master List'!$B$47,'Reported Performance Table'!$E1825='Master List'!$B$49,'Reported Performance Table'!$E1825='Master List'!$B$51,'Reported Performance Table'!$E1825='Master List'!$B$115,'Reported Performance Table'!$E1825='Master List'!$B$118,'Reported Performance Table'!$E1825='Master List'!$B$142)),"LUNA_Dimming","Dimming_Capability_and_Range"))</f>
        <v/>
      </c>
      <c r="M1825" s="100" t="e">
        <f>'Reported Performance Table'!#REF!</f>
        <v>#REF!</v>
      </c>
      <c r="N1825" s="100" t="e">
        <f>'Reported Performance Table'!#REF!</f>
        <v>#REF!</v>
      </c>
      <c r="O1825" s="100" t="e">
        <f>'Reported Performance Table'!#REF!</f>
        <v>#REF!</v>
      </c>
      <c r="P1825" t="str">
        <f t="shared" si="57"/>
        <v>No</v>
      </c>
    </row>
    <row r="1826" spans="1:16" x14ac:dyDescent="0.25">
      <c r="A1826" s="54">
        <v>1833</v>
      </c>
      <c r="B1826" s="55"/>
      <c r="D1826" s="21" t="e">
        <f>VLOOKUP('Reported Performance Table'!D1826,'Master List'!$B$22:$C$41,2,FALSE)</f>
        <v>#N/A</v>
      </c>
      <c r="E1826" t="e">
        <f>VLOOKUP('Reported Performance Table'!E1826,'Master List'!$B$45:$C$143,2,FALSE)</f>
        <v>#N/A</v>
      </c>
      <c r="F1826" t="e">
        <f>VLOOKUP('Reported Performance Table'!D1826,'Master List'!$B$22:$D$42,3,FALSE)</f>
        <v>#N/A</v>
      </c>
      <c r="G1826" s="92" t="e">
        <f>VLOOKUP('Reported Performance Table'!C1826,'Master List'!$B$11:$D$19,3,FALSE)</f>
        <v>#N/A</v>
      </c>
      <c r="H1826" t="e">
        <f t="shared" si="56"/>
        <v>#N/A</v>
      </c>
      <c r="I1826" t="e">
        <f>IF(VLOOKUP('Reported Performance Table'!E1826,'Master List'!$B$45:$D$143,3,FALSE)="","No",VLOOKUP('Reported Performance Table'!E1826,'Master List'!$B$45:$D$143,3,FALSE))</f>
        <v>#N/A</v>
      </c>
      <c r="J1826" s="164" t="str">
        <f>IF('Reported Performance Table'!E1826="","",
  IF('Reported Performance Table'!F1826="Yes",
   IF('Reported Performance Table'!G1826="Premium","Premium_LUNA_CCT","LUNA_CCT"),
   IF('Reported Performance Table'!C1826="Outdoor Luminaires",
    IF(OR('Reported Performance Table'!E1826="Fuel Pump Canopy Luminaires",'Reported Performance Table'!E1826="Sports Lighting"),
     IF('Reported Performance Table'!G1826="Premium","Premium_Sports_and_Fuel_Pump_CCT", "Sports_and_Fuel_Pump_CCT"),
     IF('Reported Performance Table'!G1826="Premium","Premium_Outdoor_CCT","Outdoor_CCT")),
    IF('Reported Performance Table'!G1826="Premium","Premium_CCT","Reported_CCT"))))</f>
        <v/>
      </c>
      <c r="K1826" t="str">
        <f>IF('Reported Performance Table'!E1826="","",IF(J1826="LUNA_CCT",VLOOKUP('Reported Performance Table'!E1826,'Master List'!$B$45:$E$143,4,FALSE),"Reported_BUG"))</f>
        <v/>
      </c>
      <c r="L1826" t="str">
        <f>IF('Reported Performance Table'!E1826="","",IF(AND('Reported Performance Table'!$F1826="Yes",OR('Reported Performance Table'!$E1826='Master List'!$B$45,'Reported Performance Table'!$E1826='Master List'!$B$46,'Reported Performance Table'!$E1826='Master List'!$B$47,'Reported Performance Table'!$E1826='Master List'!$B$49,'Reported Performance Table'!$E1826='Master List'!$B$51,'Reported Performance Table'!$E1826='Master List'!$B$115,'Reported Performance Table'!$E1826='Master List'!$B$118,'Reported Performance Table'!$E1826='Master List'!$B$142)),"LUNA_Dimming","Dimming_Capability_and_Range"))</f>
        <v/>
      </c>
      <c r="M1826" s="100" t="e">
        <f>'Reported Performance Table'!#REF!</f>
        <v>#REF!</v>
      </c>
      <c r="N1826" s="100" t="e">
        <f>'Reported Performance Table'!#REF!</f>
        <v>#REF!</v>
      </c>
      <c r="O1826" s="100" t="e">
        <f>'Reported Performance Table'!#REF!</f>
        <v>#REF!</v>
      </c>
      <c r="P1826" t="str">
        <f t="shared" si="57"/>
        <v>No</v>
      </c>
    </row>
    <row r="1827" spans="1:16" x14ac:dyDescent="0.25">
      <c r="A1827" s="54">
        <v>1834</v>
      </c>
      <c r="B1827" s="55"/>
      <c r="D1827" s="21" t="e">
        <f>VLOOKUP('Reported Performance Table'!D1827,'Master List'!$B$22:$C$41,2,FALSE)</f>
        <v>#N/A</v>
      </c>
      <c r="E1827" t="e">
        <f>VLOOKUP('Reported Performance Table'!E1827,'Master List'!$B$45:$C$143,2,FALSE)</f>
        <v>#N/A</v>
      </c>
      <c r="F1827" t="e">
        <f>VLOOKUP('Reported Performance Table'!D1827,'Master List'!$B$22:$D$42,3,FALSE)</f>
        <v>#N/A</v>
      </c>
      <c r="G1827" s="92" t="e">
        <f>VLOOKUP('Reported Performance Table'!C1827,'Master List'!$B$11:$D$19,3,FALSE)</f>
        <v>#N/A</v>
      </c>
      <c r="H1827" t="e">
        <f t="shared" si="56"/>
        <v>#N/A</v>
      </c>
      <c r="I1827" t="e">
        <f>IF(VLOOKUP('Reported Performance Table'!E1827,'Master List'!$B$45:$D$143,3,FALSE)="","No",VLOOKUP('Reported Performance Table'!E1827,'Master List'!$B$45:$D$143,3,FALSE))</f>
        <v>#N/A</v>
      </c>
      <c r="J1827" s="164" t="str">
        <f>IF('Reported Performance Table'!E1827="","",
  IF('Reported Performance Table'!F1827="Yes",
   IF('Reported Performance Table'!G1827="Premium","Premium_LUNA_CCT","LUNA_CCT"),
   IF('Reported Performance Table'!C1827="Outdoor Luminaires",
    IF(OR('Reported Performance Table'!E1827="Fuel Pump Canopy Luminaires",'Reported Performance Table'!E1827="Sports Lighting"),
     IF('Reported Performance Table'!G1827="Premium","Premium_Sports_and_Fuel_Pump_CCT", "Sports_and_Fuel_Pump_CCT"),
     IF('Reported Performance Table'!G1827="Premium","Premium_Outdoor_CCT","Outdoor_CCT")),
    IF('Reported Performance Table'!G1827="Premium","Premium_CCT","Reported_CCT"))))</f>
        <v/>
      </c>
      <c r="K1827" t="str">
        <f>IF('Reported Performance Table'!E1827="","",IF(J1827="LUNA_CCT",VLOOKUP('Reported Performance Table'!E1827,'Master List'!$B$45:$E$143,4,FALSE),"Reported_BUG"))</f>
        <v/>
      </c>
      <c r="L1827" t="str">
        <f>IF('Reported Performance Table'!E1827="","",IF(AND('Reported Performance Table'!$F1827="Yes",OR('Reported Performance Table'!$E1827='Master List'!$B$45,'Reported Performance Table'!$E1827='Master List'!$B$46,'Reported Performance Table'!$E1827='Master List'!$B$47,'Reported Performance Table'!$E1827='Master List'!$B$49,'Reported Performance Table'!$E1827='Master List'!$B$51,'Reported Performance Table'!$E1827='Master List'!$B$115,'Reported Performance Table'!$E1827='Master List'!$B$118,'Reported Performance Table'!$E1827='Master List'!$B$142)),"LUNA_Dimming","Dimming_Capability_and_Range"))</f>
        <v/>
      </c>
      <c r="M1827" s="100" t="e">
        <f>'Reported Performance Table'!#REF!</f>
        <v>#REF!</v>
      </c>
      <c r="N1827" s="100" t="e">
        <f>'Reported Performance Table'!#REF!</f>
        <v>#REF!</v>
      </c>
      <c r="O1827" s="100" t="e">
        <f>'Reported Performance Table'!#REF!</f>
        <v>#REF!</v>
      </c>
      <c r="P1827" t="str">
        <f t="shared" si="57"/>
        <v>No</v>
      </c>
    </row>
    <row r="1828" spans="1:16" x14ac:dyDescent="0.25">
      <c r="A1828" s="54">
        <v>1835</v>
      </c>
      <c r="B1828" s="55"/>
      <c r="D1828" s="21" t="e">
        <f>VLOOKUP('Reported Performance Table'!D1828,'Master List'!$B$22:$C$41,2,FALSE)</f>
        <v>#N/A</v>
      </c>
      <c r="E1828" t="e">
        <f>VLOOKUP('Reported Performance Table'!E1828,'Master List'!$B$45:$C$143,2,FALSE)</f>
        <v>#N/A</v>
      </c>
      <c r="F1828" t="e">
        <f>VLOOKUP('Reported Performance Table'!D1828,'Master List'!$B$22:$D$42,3,FALSE)</f>
        <v>#N/A</v>
      </c>
      <c r="G1828" s="92" t="e">
        <f>VLOOKUP('Reported Performance Table'!C1828,'Master List'!$B$11:$D$19,3,FALSE)</f>
        <v>#N/A</v>
      </c>
      <c r="H1828" t="e">
        <f t="shared" si="56"/>
        <v>#N/A</v>
      </c>
      <c r="I1828" t="e">
        <f>IF(VLOOKUP('Reported Performance Table'!E1828,'Master List'!$B$45:$D$143,3,FALSE)="","No",VLOOKUP('Reported Performance Table'!E1828,'Master List'!$B$45:$D$143,3,FALSE))</f>
        <v>#N/A</v>
      </c>
      <c r="J1828" s="164" t="str">
        <f>IF('Reported Performance Table'!E1828="","",
  IF('Reported Performance Table'!F1828="Yes",
   IF('Reported Performance Table'!G1828="Premium","Premium_LUNA_CCT","LUNA_CCT"),
   IF('Reported Performance Table'!C1828="Outdoor Luminaires",
    IF(OR('Reported Performance Table'!E1828="Fuel Pump Canopy Luminaires",'Reported Performance Table'!E1828="Sports Lighting"),
     IF('Reported Performance Table'!G1828="Premium","Premium_Sports_and_Fuel_Pump_CCT", "Sports_and_Fuel_Pump_CCT"),
     IF('Reported Performance Table'!G1828="Premium","Premium_Outdoor_CCT","Outdoor_CCT")),
    IF('Reported Performance Table'!G1828="Premium","Premium_CCT","Reported_CCT"))))</f>
        <v/>
      </c>
      <c r="K1828" t="str">
        <f>IF('Reported Performance Table'!E1828="","",IF(J1828="LUNA_CCT",VLOOKUP('Reported Performance Table'!E1828,'Master List'!$B$45:$E$143,4,FALSE),"Reported_BUG"))</f>
        <v/>
      </c>
      <c r="L1828" t="str">
        <f>IF('Reported Performance Table'!E1828="","",IF(AND('Reported Performance Table'!$F1828="Yes",OR('Reported Performance Table'!$E1828='Master List'!$B$45,'Reported Performance Table'!$E1828='Master List'!$B$46,'Reported Performance Table'!$E1828='Master List'!$B$47,'Reported Performance Table'!$E1828='Master List'!$B$49,'Reported Performance Table'!$E1828='Master List'!$B$51,'Reported Performance Table'!$E1828='Master List'!$B$115,'Reported Performance Table'!$E1828='Master List'!$B$118,'Reported Performance Table'!$E1828='Master List'!$B$142)),"LUNA_Dimming","Dimming_Capability_and_Range"))</f>
        <v/>
      </c>
      <c r="M1828" s="100" t="e">
        <f>'Reported Performance Table'!#REF!</f>
        <v>#REF!</v>
      </c>
      <c r="N1828" s="100" t="e">
        <f>'Reported Performance Table'!#REF!</f>
        <v>#REF!</v>
      </c>
      <c r="O1828" s="100" t="e">
        <f>'Reported Performance Table'!#REF!</f>
        <v>#REF!</v>
      </c>
      <c r="P1828" t="str">
        <f t="shared" si="57"/>
        <v>No</v>
      </c>
    </row>
    <row r="1829" spans="1:16" x14ac:dyDescent="0.25">
      <c r="A1829" s="54">
        <v>1836</v>
      </c>
      <c r="B1829" s="55"/>
      <c r="D1829" s="21" t="e">
        <f>VLOOKUP('Reported Performance Table'!D1829,'Master List'!$B$22:$C$41,2,FALSE)</f>
        <v>#N/A</v>
      </c>
      <c r="E1829" t="e">
        <f>VLOOKUP('Reported Performance Table'!E1829,'Master List'!$B$45:$C$143,2,FALSE)</f>
        <v>#N/A</v>
      </c>
      <c r="F1829" t="e">
        <f>VLOOKUP('Reported Performance Table'!D1829,'Master List'!$B$22:$D$42,3,FALSE)</f>
        <v>#N/A</v>
      </c>
      <c r="G1829" s="92" t="e">
        <f>VLOOKUP('Reported Performance Table'!C1829,'Master List'!$B$11:$D$19,3,FALSE)</f>
        <v>#N/A</v>
      </c>
      <c r="H1829" t="e">
        <f t="shared" si="56"/>
        <v>#N/A</v>
      </c>
      <c r="I1829" t="e">
        <f>IF(VLOOKUP('Reported Performance Table'!E1829,'Master List'!$B$45:$D$143,3,FALSE)="","No",VLOOKUP('Reported Performance Table'!E1829,'Master List'!$B$45:$D$143,3,FALSE))</f>
        <v>#N/A</v>
      </c>
      <c r="J1829" s="164" t="str">
        <f>IF('Reported Performance Table'!E1829="","",
  IF('Reported Performance Table'!F1829="Yes",
   IF('Reported Performance Table'!G1829="Premium","Premium_LUNA_CCT","LUNA_CCT"),
   IF('Reported Performance Table'!C1829="Outdoor Luminaires",
    IF(OR('Reported Performance Table'!E1829="Fuel Pump Canopy Luminaires",'Reported Performance Table'!E1829="Sports Lighting"),
     IF('Reported Performance Table'!G1829="Premium","Premium_Sports_and_Fuel_Pump_CCT", "Sports_and_Fuel_Pump_CCT"),
     IF('Reported Performance Table'!G1829="Premium","Premium_Outdoor_CCT","Outdoor_CCT")),
    IF('Reported Performance Table'!G1829="Premium","Premium_CCT","Reported_CCT"))))</f>
        <v/>
      </c>
      <c r="K1829" t="str">
        <f>IF('Reported Performance Table'!E1829="","",IF(J1829="LUNA_CCT",VLOOKUP('Reported Performance Table'!E1829,'Master List'!$B$45:$E$143,4,FALSE),"Reported_BUG"))</f>
        <v/>
      </c>
      <c r="L1829" t="str">
        <f>IF('Reported Performance Table'!E1829="","",IF(AND('Reported Performance Table'!$F1829="Yes",OR('Reported Performance Table'!$E1829='Master List'!$B$45,'Reported Performance Table'!$E1829='Master List'!$B$46,'Reported Performance Table'!$E1829='Master List'!$B$47,'Reported Performance Table'!$E1829='Master List'!$B$49,'Reported Performance Table'!$E1829='Master List'!$B$51,'Reported Performance Table'!$E1829='Master List'!$B$115,'Reported Performance Table'!$E1829='Master List'!$B$118,'Reported Performance Table'!$E1829='Master List'!$B$142)),"LUNA_Dimming","Dimming_Capability_and_Range"))</f>
        <v/>
      </c>
      <c r="M1829" s="100" t="e">
        <f>'Reported Performance Table'!#REF!</f>
        <v>#REF!</v>
      </c>
      <c r="N1829" s="100" t="e">
        <f>'Reported Performance Table'!#REF!</f>
        <v>#REF!</v>
      </c>
      <c r="O1829" s="100" t="e">
        <f>'Reported Performance Table'!#REF!</f>
        <v>#REF!</v>
      </c>
      <c r="P1829" t="str">
        <f t="shared" si="57"/>
        <v>No</v>
      </c>
    </row>
    <row r="1830" spans="1:16" x14ac:dyDescent="0.25">
      <c r="A1830" s="54">
        <v>1837</v>
      </c>
      <c r="B1830" s="55"/>
      <c r="D1830" s="21" t="e">
        <f>VLOOKUP('Reported Performance Table'!D1830,'Master List'!$B$22:$C$41,2,FALSE)</f>
        <v>#N/A</v>
      </c>
      <c r="E1830" t="e">
        <f>VLOOKUP('Reported Performance Table'!E1830,'Master List'!$B$45:$C$143,2,FALSE)</f>
        <v>#N/A</v>
      </c>
      <c r="F1830" t="e">
        <f>VLOOKUP('Reported Performance Table'!D1830,'Master List'!$B$22:$D$42,3,FALSE)</f>
        <v>#N/A</v>
      </c>
      <c r="G1830" s="92" t="e">
        <f>VLOOKUP('Reported Performance Table'!C1830,'Master List'!$B$11:$D$19,3,FALSE)</f>
        <v>#N/A</v>
      </c>
      <c r="H1830" t="e">
        <f t="shared" si="56"/>
        <v>#N/A</v>
      </c>
      <c r="I1830" t="e">
        <f>IF(VLOOKUP('Reported Performance Table'!E1830,'Master List'!$B$45:$D$143,3,FALSE)="","No",VLOOKUP('Reported Performance Table'!E1830,'Master List'!$B$45:$D$143,3,FALSE))</f>
        <v>#N/A</v>
      </c>
      <c r="J1830" s="164" t="str">
        <f>IF('Reported Performance Table'!E1830="","",
  IF('Reported Performance Table'!F1830="Yes",
   IF('Reported Performance Table'!G1830="Premium","Premium_LUNA_CCT","LUNA_CCT"),
   IF('Reported Performance Table'!C1830="Outdoor Luminaires",
    IF(OR('Reported Performance Table'!E1830="Fuel Pump Canopy Luminaires",'Reported Performance Table'!E1830="Sports Lighting"),
     IF('Reported Performance Table'!G1830="Premium","Premium_Sports_and_Fuel_Pump_CCT", "Sports_and_Fuel_Pump_CCT"),
     IF('Reported Performance Table'!G1830="Premium","Premium_Outdoor_CCT","Outdoor_CCT")),
    IF('Reported Performance Table'!G1830="Premium","Premium_CCT","Reported_CCT"))))</f>
        <v/>
      </c>
      <c r="K1830" t="str">
        <f>IF('Reported Performance Table'!E1830="","",IF(J1830="LUNA_CCT",VLOOKUP('Reported Performance Table'!E1830,'Master List'!$B$45:$E$143,4,FALSE),"Reported_BUG"))</f>
        <v/>
      </c>
      <c r="L1830" t="str">
        <f>IF('Reported Performance Table'!E1830="","",IF(AND('Reported Performance Table'!$F1830="Yes",OR('Reported Performance Table'!$E1830='Master List'!$B$45,'Reported Performance Table'!$E1830='Master List'!$B$46,'Reported Performance Table'!$E1830='Master List'!$B$47,'Reported Performance Table'!$E1830='Master List'!$B$49,'Reported Performance Table'!$E1830='Master List'!$B$51,'Reported Performance Table'!$E1830='Master List'!$B$115,'Reported Performance Table'!$E1830='Master List'!$B$118,'Reported Performance Table'!$E1830='Master List'!$B$142)),"LUNA_Dimming","Dimming_Capability_and_Range"))</f>
        <v/>
      </c>
      <c r="M1830" s="100" t="e">
        <f>'Reported Performance Table'!#REF!</f>
        <v>#REF!</v>
      </c>
      <c r="N1830" s="100" t="e">
        <f>'Reported Performance Table'!#REF!</f>
        <v>#REF!</v>
      </c>
      <c r="O1830" s="100" t="e">
        <f>'Reported Performance Table'!#REF!</f>
        <v>#REF!</v>
      </c>
      <c r="P1830" t="str">
        <f t="shared" si="57"/>
        <v>No</v>
      </c>
    </row>
    <row r="1831" spans="1:16" x14ac:dyDescent="0.25">
      <c r="A1831" s="54">
        <v>1838</v>
      </c>
      <c r="B1831" s="55"/>
      <c r="D1831" s="21" t="e">
        <f>VLOOKUP('Reported Performance Table'!D1831,'Master List'!$B$22:$C$41,2,FALSE)</f>
        <v>#N/A</v>
      </c>
      <c r="E1831" t="e">
        <f>VLOOKUP('Reported Performance Table'!E1831,'Master List'!$B$45:$C$143,2,FALSE)</f>
        <v>#N/A</v>
      </c>
      <c r="F1831" t="e">
        <f>VLOOKUP('Reported Performance Table'!D1831,'Master List'!$B$22:$D$42,3,FALSE)</f>
        <v>#N/A</v>
      </c>
      <c r="G1831" s="92" t="e">
        <f>VLOOKUP('Reported Performance Table'!C1831,'Master List'!$B$11:$D$19,3,FALSE)</f>
        <v>#N/A</v>
      </c>
      <c r="H1831" t="e">
        <f t="shared" si="56"/>
        <v>#N/A</v>
      </c>
      <c r="I1831" t="e">
        <f>IF(VLOOKUP('Reported Performance Table'!E1831,'Master List'!$B$45:$D$143,3,FALSE)="","No",VLOOKUP('Reported Performance Table'!E1831,'Master List'!$B$45:$D$143,3,FALSE))</f>
        <v>#N/A</v>
      </c>
      <c r="J1831" s="164" t="str">
        <f>IF('Reported Performance Table'!E1831="","",
  IF('Reported Performance Table'!F1831="Yes",
   IF('Reported Performance Table'!G1831="Premium","Premium_LUNA_CCT","LUNA_CCT"),
   IF('Reported Performance Table'!C1831="Outdoor Luminaires",
    IF(OR('Reported Performance Table'!E1831="Fuel Pump Canopy Luminaires",'Reported Performance Table'!E1831="Sports Lighting"),
     IF('Reported Performance Table'!G1831="Premium","Premium_Sports_and_Fuel_Pump_CCT", "Sports_and_Fuel_Pump_CCT"),
     IF('Reported Performance Table'!G1831="Premium","Premium_Outdoor_CCT","Outdoor_CCT")),
    IF('Reported Performance Table'!G1831="Premium","Premium_CCT","Reported_CCT"))))</f>
        <v/>
      </c>
      <c r="K1831" t="str">
        <f>IF('Reported Performance Table'!E1831="","",IF(J1831="LUNA_CCT",VLOOKUP('Reported Performance Table'!E1831,'Master List'!$B$45:$E$143,4,FALSE),"Reported_BUG"))</f>
        <v/>
      </c>
      <c r="L1831" t="str">
        <f>IF('Reported Performance Table'!E1831="","",IF(AND('Reported Performance Table'!$F1831="Yes",OR('Reported Performance Table'!$E1831='Master List'!$B$45,'Reported Performance Table'!$E1831='Master List'!$B$46,'Reported Performance Table'!$E1831='Master List'!$B$47,'Reported Performance Table'!$E1831='Master List'!$B$49,'Reported Performance Table'!$E1831='Master List'!$B$51,'Reported Performance Table'!$E1831='Master List'!$B$115,'Reported Performance Table'!$E1831='Master List'!$B$118,'Reported Performance Table'!$E1831='Master List'!$B$142)),"LUNA_Dimming","Dimming_Capability_and_Range"))</f>
        <v/>
      </c>
      <c r="M1831" s="100" t="e">
        <f>'Reported Performance Table'!#REF!</f>
        <v>#REF!</v>
      </c>
      <c r="N1831" s="100" t="e">
        <f>'Reported Performance Table'!#REF!</f>
        <v>#REF!</v>
      </c>
      <c r="O1831" s="100" t="e">
        <f>'Reported Performance Table'!#REF!</f>
        <v>#REF!</v>
      </c>
      <c r="P1831" t="str">
        <f t="shared" si="57"/>
        <v>No</v>
      </c>
    </row>
    <row r="1832" spans="1:16" x14ac:dyDescent="0.25">
      <c r="A1832" s="54">
        <v>1839</v>
      </c>
      <c r="B1832" s="55"/>
      <c r="D1832" s="21" t="e">
        <f>VLOOKUP('Reported Performance Table'!D1832,'Master List'!$B$22:$C$41,2,FALSE)</f>
        <v>#N/A</v>
      </c>
      <c r="E1832" t="e">
        <f>VLOOKUP('Reported Performance Table'!E1832,'Master List'!$B$45:$C$143,2,FALSE)</f>
        <v>#N/A</v>
      </c>
      <c r="F1832" t="e">
        <f>VLOOKUP('Reported Performance Table'!D1832,'Master List'!$B$22:$D$42,3,FALSE)</f>
        <v>#N/A</v>
      </c>
      <c r="G1832" s="92" t="e">
        <f>VLOOKUP('Reported Performance Table'!C1832,'Master List'!$B$11:$D$19,3,FALSE)</f>
        <v>#N/A</v>
      </c>
      <c r="H1832" t="e">
        <f t="shared" si="56"/>
        <v>#N/A</v>
      </c>
      <c r="I1832" t="e">
        <f>IF(VLOOKUP('Reported Performance Table'!E1832,'Master List'!$B$45:$D$143,3,FALSE)="","No",VLOOKUP('Reported Performance Table'!E1832,'Master List'!$B$45:$D$143,3,FALSE))</f>
        <v>#N/A</v>
      </c>
      <c r="J1832" s="164" t="str">
        <f>IF('Reported Performance Table'!E1832="","",
  IF('Reported Performance Table'!F1832="Yes",
   IF('Reported Performance Table'!G1832="Premium","Premium_LUNA_CCT","LUNA_CCT"),
   IF('Reported Performance Table'!C1832="Outdoor Luminaires",
    IF(OR('Reported Performance Table'!E1832="Fuel Pump Canopy Luminaires",'Reported Performance Table'!E1832="Sports Lighting"),
     IF('Reported Performance Table'!G1832="Premium","Premium_Sports_and_Fuel_Pump_CCT", "Sports_and_Fuel_Pump_CCT"),
     IF('Reported Performance Table'!G1832="Premium","Premium_Outdoor_CCT","Outdoor_CCT")),
    IF('Reported Performance Table'!G1832="Premium","Premium_CCT","Reported_CCT"))))</f>
        <v/>
      </c>
      <c r="K1832" t="str">
        <f>IF('Reported Performance Table'!E1832="","",IF(J1832="LUNA_CCT",VLOOKUP('Reported Performance Table'!E1832,'Master List'!$B$45:$E$143,4,FALSE),"Reported_BUG"))</f>
        <v/>
      </c>
      <c r="L1832" t="str">
        <f>IF('Reported Performance Table'!E1832="","",IF(AND('Reported Performance Table'!$F1832="Yes",OR('Reported Performance Table'!$E1832='Master List'!$B$45,'Reported Performance Table'!$E1832='Master List'!$B$46,'Reported Performance Table'!$E1832='Master List'!$B$47,'Reported Performance Table'!$E1832='Master List'!$B$49,'Reported Performance Table'!$E1832='Master List'!$B$51,'Reported Performance Table'!$E1832='Master List'!$B$115,'Reported Performance Table'!$E1832='Master List'!$B$118,'Reported Performance Table'!$E1832='Master List'!$B$142)),"LUNA_Dimming","Dimming_Capability_and_Range"))</f>
        <v/>
      </c>
      <c r="M1832" s="100" t="e">
        <f>'Reported Performance Table'!#REF!</f>
        <v>#REF!</v>
      </c>
      <c r="N1832" s="100" t="e">
        <f>'Reported Performance Table'!#REF!</f>
        <v>#REF!</v>
      </c>
      <c r="O1832" s="100" t="e">
        <f>'Reported Performance Table'!#REF!</f>
        <v>#REF!</v>
      </c>
      <c r="P1832" t="str">
        <f t="shared" si="57"/>
        <v>No</v>
      </c>
    </row>
    <row r="1833" spans="1:16" x14ac:dyDescent="0.25">
      <c r="A1833" s="54">
        <v>1840</v>
      </c>
      <c r="B1833" s="55"/>
      <c r="D1833" s="21" t="e">
        <f>VLOOKUP('Reported Performance Table'!D1833,'Master List'!$B$22:$C$41,2,FALSE)</f>
        <v>#N/A</v>
      </c>
      <c r="E1833" t="e">
        <f>VLOOKUP('Reported Performance Table'!E1833,'Master List'!$B$45:$C$143,2,FALSE)</f>
        <v>#N/A</v>
      </c>
      <c r="F1833" t="e">
        <f>VLOOKUP('Reported Performance Table'!D1833,'Master List'!$B$22:$D$42,3,FALSE)</f>
        <v>#N/A</v>
      </c>
      <c r="G1833" s="92" t="e">
        <f>VLOOKUP('Reported Performance Table'!C1833,'Master List'!$B$11:$D$19,3,FALSE)</f>
        <v>#N/A</v>
      </c>
      <c r="H1833" t="e">
        <f t="shared" si="56"/>
        <v>#N/A</v>
      </c>
      <c r="I1833" t="e">
        <f>IF(VLOOKUP('Reported Performance Table'!E1833,'Master List'!$B$45:$D$143,3,FALSE)="","No",VLOOKUP('Reported Performance Table'!E1833,'Master List'!$B$45:$D$143,3,FALSE))</f>
        <v>#N/A</v>
      </c>
      <c r="J1833" s="164" t="str">
        <f>IF('Reported Performance Table'!E1833="","",
  IF('Reported Performance Table'!F1833="Yes",
   IF('Reported Performance Table'!G1833="Premium","Premium_LUNA_CCT","LUNA_CCT"),
   IF('Reported Performance Table'!C1833="Outdoor Luminaires",
    IF(OR('Reported Performance Table'!E1833="Fuel Pump Canopy Luminaires",'Reported Performance Table'!E1833="Sports Lighting"),
     IF('Reported Performance Table'!G1833="Premium","Premium_Sports_and_Fuel_Pump_CCT", "Sports_and_Fuel_Pump_CCT"),
     IF('Reported Performance Table'!G1833="Premium","Premium_Outdoor_CCT","Outdoor_CCT")),
    IF('Reported Performance Table'!G1833="Premium","Premium_CCT","Reported_CCT"))))</f>
        <v/>
      </c>
      <c r="K1833" t="str">
        <f>IF('Reported Performance Table'!E1833="","",IF(J1833="LUNA_CCT",VLOOKUP('Reported Performance Table'!E1833,'Master List'!$B$45:$E$143,4,FALSE),"Reported_BUG"))</f>
        <v/>
      </c>
      <c r="L1833" t="str">
        <f>IF('Reported Performance Table'!E1833="","",IF(AND('Reported Performance Table'!$F1833="Yes",OR('Reported Performance Table'!$E1833='Master List'!$B$45,'Reported Performance Table'!$E1833='Master List'!$B$46,'Reported Performance Table'!$E1833='Master List'!$B$47,'Reported Performance Table'!$E1833='Master List'!$B$49,'Reported Performance Table'!$E1833='Master List'!$B$51,'Reported Performance Table'!$E1833='Master List'!$B$115,'Reported Performance Table'!$E1833='Master List'!$B$118,'Reported Performance Table'!$E1833='Master List'!$B$142)),"LUNA_Dimming","Dimming_Capability_and_Range"))</f>
        <v/>
      </c>
      <c r="M1833" s="100" t="e">
        <f>'Reported Performance Table'!#REF!</f>
        <v>#REF!</v>
      </c>
      <c r="N1833" s="100" t="e">
        <f>'Reported Performance Table'!#REF!</f>
        <v>#REF!</v>
      </c>
      <c r="O1833" s="100" t="e">
        <f>'Reported Performance Table'!#REF!</f>
        <v>#REF!</v>
      </c>
      <c r="P1833" t="str">
        <f t="shared" si="57"/>
        <v>No</v>
      </c>
    </row>
    <row r="1834" spans="1:16" x14ac:dyDescent="0.25">
      <c r="A1834" s="54">
        <v>1841</v>
      </c>
      <c r="B1834" s="55"/>
      <c r="D1834" s="21" t="e">
        <f>VLOOKUP('Reported Performance Table'!D1834,'Master List'!$B$22:$C$41,2,FALSE)</f>
        <v>#N/A</v>
      </c>
      <c r="E1834" t="e">
        <f>VLOOKUP('Reported Performance Table'!E1834,'Master List'!$B$45:$C$143,2,FALSE)</f>
        <v>#N/A</v>
      </c>
      <c r="F1834" t="e">
        <f>VLOOKUP('Reported Performance Table'!D1834,'Master List'!$B$22:$D$42,3,FALSE)</f>
        <v>#N/A</v>
      </c>
      <c r="G1834" s="92" t="e">
        <f>VLOOKUP('Reported Performance Table'!C1834,'Master List'!$B$11:$D$19,3,FALSE)</f>
        <v>#N/A</v>
      </c>
      <c r="H1834" t="e">
        <f t="shared" si="56"/>
        <v>#N/A</v>
      </c>
      <c r="I1834" t="e">
        <f>IF(VLOOKUP('Reported Performance Table'!E1834,'Master List'!$B$45:$D$143,3,FALSE)="","No",VLOOKUP('Reported Performance Table'!E1834,'Master List'!$B$45:$D$143,3,FALSE))</f>
        <v>#N/A</v>
      </c>
      <c r="J1834" s="164" t="str">
        <f>IF('Reported Performance Table'!E1834="","",
  IF('Reported Performance Table'!F1834="Yes",
   IF('Reported Performance Table'!G1834="Premium","Premium_LUNA_CCT","LUNA_CCT"),
   IF('Reported Performance Table'!C1834="Outdoor Luminaires",
    IF(OR('Reported Performance Table'!E1834="Fuel Pump Canopy Luminaires",'Reported Performance Table'!E1834="Sports Lighting"),
     IF('Reported Performance Table'!G1834="Premium","Premium_Sports_and_Fuel_Pump_CCT", "Sports_and_Fuel_Pump_CCT"),
     IF('Reported Performance Table'!G1834="Premium","Premium_Outdoor_CCT","Outdoor_CCT")),
    IF('Reported Performance Table'!G1834="Premium","Premium_CCT","Reported_CCT"))))</f>
        <v/>
      </c>
      <c r="K1834" t="str">
        <f>IF('Reported Performance Table'!E1834="","",IF(J1834="LUNA_CCT",VLOOKUP('Reported Performance Table'!E1834,'Master List'!$B$45:$E$143,4,FALSE),"Reported_BUG"))</f>
        <v/>
      </c>
      <c r="L1834" t="str">
        <f>IF('Reported Performance Table'!E1834="","",IF(AND('Reported Performance Table'!$F1834="Yes",OR('Reported Performance Table'!$E1834='Master List'!$B$45,'Reported Performance Table'!$E1834='Master List'!$B$46,'Reported Performance Table'!$E1834='Master List'!$B$47,'Reported Performance Table'!$E1834='Master List'!$B$49,'Reported Performance Table'!$E1834='Master List'!$B$51,'Reported Performance Table'!$E1834='Master List'!$B$115,'Reported Performance Table'!$E1834='Master List'!$B$118,'Reported Performance Table'!$E1834='Master List'!$B$142)),"LUNA_Dimming","Dimming_Capability_and_Range"))</f>
        <v/>
      </c>
      <c r="M1834" s="100" t="e">
        <f>'Reported Performance Table'!#REF!</f>
        <v>#REF!</v>
      </c>
      <c r="N1834" s="100" t="e">
        <f>'Reported Performance Table'!#REF!</f>
        <v>#REF!</v>
      </c>
      <c r="O1834" s="100" t="e">
        <f>'Reported Performance Table'!#REF!</f>
        <v>#REF!</v>
      </c>
      <c r="P1834" t="str">
        <f t="shared" si="57"/>
        <v>No</v>
      </c>
    </row>
    <row r="1835" spans="1:16" x14ac:dyDescent="0.25">
      <c r="A1835" s="54">
        <v>1842</v>
      </c>
      <c r="B1835" s="55"/>
      <c r="D1835" s="21" t="e">
        <f>VLOOKUP('Reported Performance Table'!D1835,'Master List'!$B$22:$C$41,2,FALSE)</f>
        <v>#N/A</v>
      </c>
      <c r="E1835" t="e">
        <f>VLOOKUP('Reported Performance Table'!E1835,'Master List'!$B$45:$C$143,2,FALSE)</f>
        <v>#N/A</v>
      </c>
      <c r="F1835" t="e">
        <f>VLOOKUP('Reported Performance Table'!D1835,'Master List'!$B$22:$D$42,3,FALSE)</f>
        <v>#N/A</v>
      </c>
      <c r="G1835" s="92" t="e">
        <f>VLOOKUP('Reported Performance Table'!C1835,'Master List'!$B$11:$D$19,3,FALSE)</f>
        <v>#N/A</v>
      </c>
      <c r="H1835" t="e">
        <f t="shared" si="56"/>
        <v>#N/A</v>
      </c>
      <c r="I1835" t="e">
        <f>IF(VLOOKUP('Reported Performance Table'!E1835,'Master List'!$B$45:$D$143,3,FALSE)="","No",VLOOKUP('Reported Performance Table'!E1835,'Master List'!$B$45:$D$143,3,FALSE))</f>
        <v>#N/A</v>
      </c>
      <c r="J1835" s="164" t="str">
        <f>IF('Reported Performance Table'!E1835="","",
  IF('Reported Performance Table'!F1835="Yes",
   IF('Reported Performance Table'!G1835="Premium","Premium_LUNA_CCT","LUNA_CCT"),
   IF('Reported Performance Table'!C1835="Outdoor Luminaires",
    IF(OR('Reported Performance Table'!E1835="Fuel Pump Canopy Luminaires",'Reported Performance Table'!E1835="Sports Lighting"),
     IF('Reported Performance Table'!G1835="Premium","Premium_Sports_and_Fuel_Pump_CCT", "Sports_and_Fuel_Pump_CCT"),
     IF('Reported Performance Table'!G1835="Premium","Premium_Outdoor_CCT","Outdoor_CCT")),
    IF('Reported Performance Table'!G1835="Premium","Premium_CCT","Reported_CCT"))))</f>
        <v/>
      </c>
      <c r="K1835" t="str">
        <f>IF('Reported Performance Table'!E1835="","",IF(J1835="LUNA_CCT",VLOOKUP('Reported Performance Table'!E1835,'Master List'!$B$45:$E$143,4,FALSE),"Reported_BUG"))</f>
        <v/>
      </c>
      <c r="L1835" t="str">
        <f>IF('Reported Performance Table'!E1835="","",IF(AND('Reported Performance Table'!$F1835="Yes",OR('Reported Performance Table'!$E1835='Master List'!$B$45,'Reported Performance Table'!$E1835='Master List'!$B$46,'Reported Performance Table'!$E1835='Master List'!$B$47,'Reported Performance Table'!$E1835='Master List'!$B$49,'Reported Performance Table'!$E1835='Master List'!$B$51,'Reported Performance Table'!$E1835='Master List'!$B$115,'Reported Performance Table'!$E1835='Master List'!$B$118,'Reported Performance Table'!$E1835='Master List'!$B$142)),"LUNA_Dimming","Dimming_Capability_and_Range"))</f>
        <v/>
      </c>
      <c r="M1835" s="100" t="e">
        <f>'Reported Performance Table'!#REF!</f>
        <v>#REF!</v>
      </c>
      <c r="N1835" s="100" t="e">
        <f>'Reported Performance Table'!#REF!</f>
        <v>#REF!</v>
      </c>
      <c r="O1835" s="100" t="e">
        <f>'Reported Performance Table'!#REF!</f>
        <v>#REF!</v>
      </c>
      <c r="P1835" t="str">
        <f t="shared" si="57"/>
        <v>No</v>
      </c>
    </row>
    <row r="1836" spans="1:16" x14ac:dyDescent="0.25">
      <c r="A1836" s="54">
        <v>1843</v>
      </c>
      <c r="B1836" s="55"/>
      <c r="D1836" s="21" t="e">
        <f>VLOOKUP('Reported Performance Table'!D1836,'Master List'!$B$22:$C$41,2,FALSE)</f>
        <v>#N/A</v>
      </c>
      <c r="E1836" t="e">
        <f>VLOOKUP('Reported Performance Table'!E1836,'Master List'!$B$45:$C$143,2,FALSE)</f>
        <v>#N/A</v>
      </c>
      <c r="F1836" t="e">
        <f>VLOOKUP('Reported Performance Table'!D1836,'Master List'!$B$22:$D$42,3,FALSE)</f>
        <v>#N/A</v>
      </c>
      <c r="G1836" s="92" t="e">
        <f>VLOOKUP('Reported Performance Table'!C1836,'Master List'!$B$11:$D$19,3,FALSE)</f>
        <v>#N/A</v>
      </c>
      <c r="H1836" t="e">
        <f t="shared" si="56"/>
        <v>#N/A</v>
      </c>
      <c r="I1836" t="e">
        <f>IF(VLOOKUP('Reported Performance Table'!E1836,'Master List'!$B$45:$D$143,3,FALSE)="","No",VLOOKUP('Reported Performance Table'!E1836,'Master List'!$B$45:$D$143,3,FALSE))</f>
        <v>#N/A</v>
      </c>
      <c r="J1836" s="164" t="str">
        <f>IF('Reported Performance Table'!E1836="","",
  IF('Reported Performance Table'!F1836="Yes",
   IF('Reported Performance Table'!G1836="Premium","Premium_LUNA_CCT","LUNA_CCT"),
   IF('Reported Performance Table'!C1836="Outdoor Luminaires",
    IF(OR('Reported Performance Table'!E1836="Fuel Pump Canopy Luminaires",'Reported Performance Table'!E1836="Sports Lighting"),
     IF('Reported Performance Table'!G1836="Premium","Premium_Sports_and_Fuel_Pump_CCT", "Sports_and_Fuel_Pump_CCT"),
     IF('Reported Performance Table'!G1836="Premium","Premium_Outdoor_CCT","Outdoor_CCT")),
    IF('Reported Performance Table'!G1836="Premium","Premium_CCT","Reported_CCT"))))</f>
        <v/>
      </c>
      <c r="K1836" t="str">
        <f>IF('Reported Performance Table'!E1836="","",IF(J1836="LUNA_CCT",VLOOKUP('Reported Performance Table'!E1836,'Master List'!$B$45:$E$143,4,FALSE),"Reported_BUG"))</f>
        <v/>
      </c>
      <c r="L1836" t="str">
        <f>IF('Reported Performance Table'!E1836="","",IF(AND('Reported Performance Table'!$F1836="Yes",OR('Reported Performance Table'!$E1836='Master List'!$B$45,'Reported Performance Table'!$E1836='Master List'!$B$46,'Reported Performance Table'!$E1836='Master List'!$B$47,'Reported Performance Table'!$E1836='Master List'!$B$49,'Reported Performance Table'!$E1836='Master List'!$B$51,'Reported Performance Table'!$E1836='Master List'!$B$115,'Reported Performance Table'!$E1836='Master List'!$B$118,'Reported Performance Table'!$E1836='Master List'!$B$142)),"LUNA_Dimming","Dimming_Capability_and_Range"))</f>
        <v/>
      </c>
      <c r="M1836" s="100" t="e">
        <f>'Reported Performance Table'!#REF!</f>
        <v>#REF!</v>
      </c>
      <c r="N1836" s="100" t="e">
        <f>'Reported Performance Table'!#REF!</f>
        <v>#REF!</v>
      </c>
      <c r="O1836" s="100" t="e">
        <f>'Reported Performance Table'!#REF!</f>
        <v>#REF!</v>
      </c>
      <c r="P1836" t="str">
        <f t="shared" si="57"/>
        <v>No</v>
      </c>
    </row>
    <row r="1837" spans="1:16" x14ac:dyDescent="0.25">
      <c r="A1837" s="54">
        <v>1844</v>
      </c>
      <c r="B1837" s="55"/>
      <c r="D1837" s="21" t="e">
        <f>VLOOKUP('Reported Performance Table'!D1837,'Master List'!$B$22:$C$41,2,FALSE)</f>
        <v>#N/A</v>
      </c>
      <c r="E1837" t="e">
        <f>VLOOKUP('Reported Performance Table'!E1837,'Master List'!$B$45:$C$143,2,FALSE)</f>
        <v>#N/A</v>
      </c>
      <c r="F1837" t="e">
        <f>VLOOKUP('Reported Performance Table'!D1837,'Master List'!$B$22:$D$42,3,FALSE)</f>
        <v>#N/A</v>
      </c>
      <c r="G1837" s="92" t="e">
        <f>VLOOKUP('Reported Performance Table'!C1837,'Master List'!$B$11:$D$19,3,FALSE)</f>
        <v>#N/A</v>
      </c>
      <c r="H1837" t="e">
        <f t="shared" si="56"/>
        <v>#N/A</v>
      </c>
      <c r="I1837" t="e">
        <f>IF(VLOOKUP('Reported Performance Table'!E1837,'Master List'!$B$45:$D$143,3,FALSE)="","No",VLOOKUP('Reported Performance Table'!E1837,'Master List'!$B$45:$D$143,3,FALSE))</f>
        <v>#N/A</v>
      </c>
      <c r="J1837" s="164" t="str">
        <f>IF('Reported Performance Table'!E1837="","",
  IF('Reported Performance Table'!F1837="Yes",
   IF('Reported Performance Table'!G1837="Premium","Premium_LUNA_CCT","LUNA_CCT"),
   IF('Reported Performance Table'!C1837="Outdoor Luminaires",
    IF(OR('Reported Performance Table'!E1837="Fuel Pump Canopy Luminaires",'Reported Performance Table'!E1837="Sports Lighting"),
     IF('Reported Performance Table'!G1837="Premium","Premium_Sports_and_Fuel_Pump_CCT", "Sports_and_Fuel_Pump_CCT"),
     IF('Reported Performance Table'!G1837="Premium","Premium_Outdoor_CCT","Outdoor_CCT")),
    IF('Reported Performance Table'!G1837="Premium","Premium_CCT","Reported_CCT"))))</f>
        <v/>
      </c>
      <c r="K1837" t="str">
        <f>IF('Reported Performance Table'!E1837="","",IF(J1837="LUNA_CCT",VLOOKUP('Reported Performance Table'!E1837,'Master List'!$B$45:$E$143,4,FALSE),"Reported_BUG"))</f>
        <v/>
      </c>
      <c r="L1837" t="str">
        <f>IF('Reported Performance Table'!E1837="","",IF(AND('Reported Performance Table'!$F1837="Yes",OR('Reported Performance Table'!$E1837='Master List'!$B$45,'Reported Performance Table'!$E1837='Master List'!$B$46,'Reported Performance Table'!$E1837='Master List'!$B$47,'Reported Performance Table'!$E1837='Master List'!$B$49,'Reported Performance Table'!$E1837='Master List'!$B$51,'Reported Performance Table'!$E1837='Master List'!$B$115,'Reported Performance Table'!$E1837='Master List'!$B$118,'Reported Performance Table'!$E1837='Master List'!$B$142)),"LUNA_Dimming","Dimming_Capability_and_Range"))</f>
        <v/>
      </c>
      <c r="M1837" s="100" t="e">
        <f>'Reported Performance Table'!#REF!</f>
        <v>#REF!</v>
      </c>
      <c r="N1837" s="100" t="e">
        <f>'Reported Performance Table'!#REF!</f>
        <v>#REF!</v>
      </c>
      <c r="O1837" s="100" t="e">
        <f>'Reported Performance Table'!#REF!</f>
        <v>#REF!</v>
      </c>
      <c r="P1837" t="str">
        <f t="shared" si="57"/>
        <v>No</v>
      </c>
    </row>
    <row r="1838" spans="1:16" x14ac:dyDescent="0.25">
      <c r="A1838" s="54">
        <v>1845</v>
      </c>
      <c r="B1838" s="55"/>
      <c r="D1838" s="21" t="e">
        <f>VLOOKUP('Reported Performance Table'!D1838,'Master List'!$B$22:$C$41,2,FALSE)</f>
        <v>#N/A</v>
      </c>
      <c r="E1838" t="e">
        <f>VLOOKUP('Reported Performance Table'!E1838,'Master List'!$B$45:$C$143,2,FALSE)</f>
        <v>#N/A</v>
      </c>
      <c r="F1838" t="e">
        <f>VLOOKUP('Reported Performance Table'!D1838,'Master List'!$B$22:$D$42,3,FALSE)</f>
        <v>#N/A</v>
      </c>
      <c r="G1838" s="92" t="e">
        <f>VLOOKUP('Reported Performance Table'!C1838,'Master List'!$B$11:$D$19,3,FALSE)</f>
        <v>#N/A</v>
      </c>
      <c r="H1838" t="e">
        <f t="shared" si="56"/>
        <v>#N/A</v>
      </c>
      <c r="I1838" t="e">
        <f>IF(VLOOKUP('Reported Performance Table'!E1838,'Master List'!$B$45:$D$143,3,FALSE)="","No",VLOOKUP('Reported Performance Table'!E1838,'Master List'!$B$45:$D$143,3,FALSE))</f>
        <v>#N/A</v>
      </c>
      <c r="J1838" s="164" t="str">
        <f>IF('Reported Performance Table'!E1838="","",
  IF('Reported Performance Table'!F1838="Yes",
   IF('Reported Performance Table'!G1838="Premium","Premium_LUNA_CCT","LUNA_CCT"),
   IF('Reported Performance Table'!C1838="Outdoor Luminaires",
    IF(OR('Reported Performance Table'!E1838="Fuel Pump Canopy Luminaires",'Reported Performance Table'!E1838="Sports Lighting"),
     IF('Reported Performance Table'!G1838="Premium","Premium_Sports_and_Fuel_Pump_CCT", "Sports_and_Fuel_Pump_CCT"),
     IF('Reported Performance Table'!G1838="Premium","Premium_Outdoor_CCT","Outdoor_CCT")),
    IF('Reported Performance Table'!G1838="Premium","Premium_CCT","Reported_CCT"))))</f>
        <v/>
      </c>
      <c r="K1838" t="str">
        <f>IF('Reported Performance Table'!E1838="","",IF(J1838="LUNA_CCT",VLOOKUP('Reported Performance Table'!E1838,'Master List'!$B$45:$E$143,4,FALSE),"Reported_BUG"))</f>
        <v/>
      </c>
      <c r="L1838" t="str">
        <f>IF('Reported Performance Table'!E1838="","",IF(AND('Reported Performance Table'!$F1838="Yes",OR('Reported Performance Table'!$E1838='Master List'!$B$45,'Reported Performance Table'!$E1838='Master List'!$B$46,'Reported Performance Table'!$E1838='Master List'!$B$47,'Reported Performance Table'!$E1838='Master List'!$B$49,'Reported Performance Table'!$E1838='Master List'!$B$51,'Reported Performance Table'!$E1838='Master List'!$B$115,'Reported Performance Table'!$E1838='Master List'!$B$118,'Reported Performance Table'!$E1838='Master List'!$B$142)),"LUNA_Dimming","Dimming_Capability_and_Range"))</f>
        <v/>
      </c>
      <c r="M1838" s="100" t="e">
        <f>'Reported Performance Table'!#REF!</f>
        <v>#REF!</v>
      </c>
      <c r="N1838" s="100" t="e">
        <f>'Reported Performance Table'!#REF!</f>
        <v>#REF!</v>
      </c>
      <c r="O1838" s="100" t="e">
        <f>'Reported Performance Table'!#REF!</f>
        <v>#REF!</v>
      </c>
      <c r="P1838" t="str">
        <f t="shared" si="57"/>
        <v>No</v>
      </c>
    </row>
    <row r="1839" spans="1:16" x14ac:dyDescent="0.25">
      <c r="A1839" s="54">
        <v>1846</v>
      </c>
      <c r="B1839" s="55"/>
      <c r="D1839" s="21" t="e">
        <f>VLOOKUP('Reported Performance Table'!D1839,'Master List'!$B$22:$C$41,2,FALSE)</f>
        <v>#N/A</v>
      </c>
      <c r="E1839" t="e">
        <f>VLOOKUP('Reported Performance Table'!E1839,'Master List'!$B$45:$C$143,2,FALSE)</f>
        <v>#N/A</v>
      </c>
      <c r="F1839" t="e">
        <f>VLOOKUP('Reported Performance Table'!D1839,'Master List'!$B$22:$D$42,3,FALSE)</f>
        <v>#N/A</v>
      </c>
      <c r="G1839" s="92" t="e">
        <f>VLOOKUP('Reported Performance Table'!C1839,'Master List'!$B$11:$D$19,3,FALSE)</f>
        <v>#N/A</v>
      </c>
      <c r="H1839" t="e">
        <f t="shared" si="56"/>
        <v>#N/A</v>
      </c>
      <c r="I1839" t="e">
        <f>IF(VLOOKUP('Reported Performance Table'!E1839,'Master List'!$B$45:$D$143,3,FALSE)="","No",VLOOKUP('Reported Performance Table'!E1839,'Master List'!$B$45:$D$143,3,FALSE))</f>
        <v>#N/A</v>
      </c>
      <c r="J1839" s="164" t="str">
        <f>IF('Reported Performance Table'!E1839="","",
  IF('Reported Performance Table'!F1839="Yes",
   IF('Reported Performance Table'!G1839="Premium","Premium_LUNA_CCT","LUNA_CCT"),
   IF('Reported Performance Table'!C1839="Outdoor Luminaires",
    IF(OR('Reported Performance Table'!E1839="Fuel Pump Canopy Luminaires",'Reported Performance Table'!E1839="Sports Lighting"),
     IF('Reported Performance Table'!G1839="Premium","Premium_Sports_and_Fuel_Pump_CCT", "Sports_and_Fuel_Pump_CCT"),
     IF('Reported Performance Table'!G1839="Premium","Premium_Outdoor_CCT","Outdoor_CCT")),
    IF('Reported Performance Table'!G1839="Premium","Premium_CCT","Reported_CCT"))))</f>
        <v/>
      </c>
      <c r="K1839" t="str">
        <f>IF('Reported Performance Table'!E1839="","",IF(J1839="LUNA_CCT",VLOOKUP('Reported Performance Table'!E1839,'Master List'!$B$45:$E$143,4,FALSE),"Reported_BUG"))</f>
        <v/>
      </c>
      <c r="L1839" t="str">
        <f>IF('Reported Performance Table'!E1839="","",IF(AND('Reported Performance Table'!$F1839="Yes",OR('Reported Performance Table'!$E1839='Master List'!$B$45,'Reported Performance Table'!$E1839='Master List'!$B$46,'Reported Performance Table'!$E1839='Master List'!$B$47,'Reported Performance Table'!$E1839='Master List'!$B$49,'Reported Performance Table'!$E1839='Master List'!$B$51,'Reported Performance Table'!$E1839='Master List'!$B$115,'Reported Performance Table'!$E1839='Master List'!$B$118,'Reported Performance Table'!$E1839='Master List'!$B$142)),"LUNA_Dimming","Dimming_Capability_and_Range"))</f>
        <v/>
      </c>
      <c r="M1839" s="100" t="e">
        <f>'Reported Performance Table'!#REF!</f>
        <v>#REF!</v>
      </c>
      <c r="N1839" s="100" t="e">
        <f>'Reported Performance Table'!#REF!</f>
        <v>#REF!</v>
      </c>
      <c r="O1839" s="100" t="e">
        <f>'Reported Performance Table'!#REF!</f>
        <v>#REF!</v>
      </c>
      <c r="P1839" t="str">
        <f t="shared" si="57"/>
        <v>No</v>
      </c>
    </row>
    <row r="1840" spans="1:16" x14ac:dyDescent="0.25">
      <c r="A1840" s="54">
        <v>1847</v>
      </c>
      <c r="B1840" s="55"/>
      <c r="D1840" s="21" t="e">
        <f>VLOOKUP('Reported Performance Table'!D1840,'Master List'!$B$22:$C$41,2,FALSE)</f>
        <v>#N/A</v>
      </c>
      <c r="E1840" t="e">
        <f>VLOOKUP('Reported Performance Table'!E1840,'Master List'!$B$45:$C$143,2,FALSE)</f>
        <v>#N/A</v>
      </c>
      <c r="F1840" t="e">
        <f>VLOOKUP('Reported Performance Table'!D1840,'Master List'!$B$22:$D$42,3,FALSE)</f>
        <v>#N/A</v>
      </c>
      <c r="G1840" s="92" t="e">
        <f>VLOOKUP('Reported Performance Table'!C1840,'Master List'!$B$11:$D$19,3,FALSE)</f>
        <v>#N/A</v>
      </c>
      <c r="H1840" t="e">
        <f t="shared" si="56"/>
        <v>#N/A</v>
      </c>
      <c r="I1840" t="e">
        <f>IF(VLOOKUP('Reported Performance Table'!E1840,'Master List'!$B$45:$D$143,3,FALSE)="","No",VLOOKUP('Reported Performance Table'!E1840,'Master List'!$B$45:$D$143,3,FALSE))</f>
        <v>#N/A</v>
      </c>
      <c r="J1840" s="164" t="str">
        <f>IF('Reported Performance Table'!E1840="","",
  IF('Reported Performance Table'!F1840="Yes",
   IF('Reported Performance Table'!G1840="Premium","Premium_LUNA_CCT","LUNA_CCT"),
   IF('Reported Performance Table'!C1840="Outdoor Luminaires",
    IF(OR('Reported Performance Table'!E1840="Fuel Pump Canopy Luminaires",'Reported Performance Table'!E1840="Sports Lighting"),
     IF('Reported Performance Table'!G1840="Premium","Premium_Sports_and_Fuel_Pump_CCT", "Sports_and_Fuel_Pump_CCT"),
     IF('Reported Performance Table'!G1840="Premium","Premium_Outdoor_CCT","Outdoor_CCT")),
    IF('Reported Performance Table'!G1840="Premium","Premium_CCT","Reported_CCT"))))</f>
        <v/>
      </c>
      <c r="K1840" t="str">
        <f>IF('Reported Performance Table'!E1840="","",IF(J1840="LUNA_CCT",VLOOKUP('Reported Performance Table'!E1840,'Master List'!$B$45:$E$143,4,FALSE),"Reported_BUG"))</f>
        <v/>
      </c>
      <c r="L1840" t="str">
        <f>IF('Reported Performance Table'!E1840="","",IF(AND('Reported Performance Table'!$F1840="Yes",OR('Reported Performance Table'!$E1840='Master List'!$B$45,'Reported Performance Table'!$E1840='Master List'!$B$46,'Reported Performance Table'!$E1840='Master List'!$B$47,'Reported Performance Table'!$E1840='Master List'!$B$49,'Reported Performance Table'!$E1840='Master List'!$B$51,'Reported Performance Table'!$E1840='Master List'!$B$115,'Reported Performance Table'!$E1840='Master List'!$B$118,'Reported Performance Table'!$E1840='Master List'!$B$142)),"LUNA_Dimming","Dimming_Capability_and_Range"))</f>
        <v/>
      </c>
      <c r="M1840" s="100" t="e">
        <f>'Reported Performance Table'!#REF!</f>
        <v>#REF!</v>
      </c>
      <c r="N1840" s="100" t="e">
        <f>'Reported Performance Table'!#REF!</f>
        <v>#REF!</v>
      </c>
      <c r="O1840" s="100" t="e">
        <f>'Reported Performance Table'!#REF!</f>
        <v>#REF!</v>
      </c>
      <c r="P1840" t="str">
        <f t="shared" si="57"/>
        <v>No</v>
      </c>
    </row>
    <row r="1841" spans="1:16" x14ac:dyDescent="0.25">
      <c r="A1841" s="54">
        <v>1848</v>
      </c>
      <c r="B1841" s="55"/>
      <c r="D1841" s="21" t="e">
        <f>VLOOKUP('Reported Performance Table'!D1841,'Master List'!$B$22:$C$41,2,FALSE)</f>
        <v>#N/A</v>
      </c>
      <c r="E1841" t="e">
        <f>VLOOKUP('Reported Performance Table'!E1841,'Master List'!$B$45:$C$143,2,FALSE)</f>
        <v>#N/A</v>
      </c>
      <c r="F1841" t="e">
        <f>VLOOKUP('Reported Performance Table'!D1841,'Master List'!$B$22:$D$42,3,FALSE)</f>
        <v>#N/A</v>
      </c>
      <c r="G1841" s="92" t="e">
        <f>VLOOKUP('Reported Performance Table'!C1841,'Master List'!$B$11:$D$19,3,FALSE)</f>
        <v>#N/A</v>
      </c>
      <c r="H1841" t="e">
        <f t="shared" si="56"/>
        <v>#N/A</v>
      </c>
      <c r="I1841" t="e">
        <f>IF(VLOOKUP('Reported Performance Table'!E1841,'Master List'!$B$45:$D$143,3,FALSE)="","No",VLOOKUP('Reported Performance Table'!E1841,'Master List'!$B$45:$D$143,3,FALSE))</f>
        <v>#N/A</v>
      </c>
      <c r="J1841" s="164" t="str">
        <f>IF('Reported Performance Table'!E1841="","",
  IF('Reported Performance Table'!F1841="Yes",
   IF('Reported Performance Table'!G1841="Premium","Premium_LUNA_CCT","LUNA_CCT"),
   IF('Reported Performance Table'!C1841="Outdoor Luminaires",
    IF(OR('Reported Performance Table'!E1841="Fuel Pump Canopy Luminaires",'Reported Performance Table'!E1841="Sports Lighting"),
     IF('Reported Performance Table'!G1841="Premium","Premium_Sports_and_Fuel_Pump_CCT", "Sports_and_Fuel_Pump_CCT"),
     IF('Reported Performance Table'!G1841="Premium","Premium_Outdoor_CCT","Outdoor_CCT")),
    IF('Reported Performance Table'!G1841="Premium","Premium_CCT","Reported_CCT"))))</f>
        <v/>
      </c>
      <c r="K1841" t="str">
        <f>IF('Reported Performance Table'!E1841="","",IF(J1841="LUNA_CCT",VLOOKUP('Reported Performance Table'!E1841,'Master List'!$B$45:$E$143,4,FALSE),"Reported_BUG"))</f>
        <v/>
      </c>
      <c r="L1841" t="str">
        <f>IF('Reported Performance Table'!E1841="","",IF(AND('Reported Performance Table'!$F1841="Yes",OR('Reported Performance Table'!$E1841='Master List'!$B$45,'Reported Performance Table'!$E1841='Master List'!$B$46,'Reported Performance Table'!$E1841='Master List'!$B$47,'Reported Performance Table'!$E1841='Master List'!$B$49,'Reported Performance Table'!$E1841='Master List'!$B$51,'Reported Performance Table'!$E1841='Master List'!$B$115,'Reported Performance Table'!$E1841='Master List'!$B$118,'Reported Performance Table'!$E1841='Master List'!$B$142)),"LUNA_Dimming","Dimming_Capability_and_Range"))</f>
        <v/>
      </c>
      <c r="M1841" s="100" t="e">
        <f>'Reported Performance Table'!#REF!</f>
        <v>#REF!</v>
      </c>
      <c r="N1841" s="100" t="e">
        <f>'Reported Performance Table'!#REF!</f>
        <v>#REF!</v>
      </c>
      <c r="O1841" s="100" t="e">
        <f>'Reported Performance Table'!#REF!</f>
        <v>#REF!</v>
      </c>
      <c r="P1841" t="str">
        <f t="shared" si="57"/>
        <v>No</v>
      </c>
    </row>
    <row r="1842" spans="1:16" x14ac:dyDescent="0.25">
      <c r="A1842" s="54">
        <v>1849</v>
      </c>
      <c r="B1842" s="55"/>
      <c r="D1842" s="21" t="e">
        <f>VLOOKUP('Reported Performance Table'!D1842,'Master List'!$B$22:$C$41,2,FALSE)</f>
        <v>#N/A</v>
      </c>
      <c r="E1842" t="e">
        <f>VLOOKUP('Reported Performance Table'!E1842,'Master List'!$B$45:$C$143,2,FALSE)</f>
        <v>#N/A</v>
      </c>
      <c r="F1842" t="e">
        <f>VLOOKUP('Reported Performance Table'!D1842,'Master List'!$B$22:$D$42,3,FALSE)</f>
        <v>#N/A</v>
      </c>
      <c r="G1842" s="92" t="e">
        <f>VLOOKUP('Reported Performance Table'!C1842,'Master List'!$B$11:$D$19,3,FALSE)</f>
        <v>#N/A</v>
      </c>
      <c r="H1842" t="e">
        <f t="shared" si="56"/>
        <v>#N/A</v>
      </c>
      <c r="I1842" t="e">
        <f>IF(VLOOKUP('Reported Performance Table'!E1842,'Master List'!$B$45:$D$143,3,FALSE)="","No",VLOOKUP('Reported Performance Table'!E1842,'Master List'!$B$45:$D$143,3,FALSE))</f>
        <v>#N/A</v>
      </c>
      <c r="J1842" s="164" t="str">
        <f>IF('Reported Performance Table'!E1842="","",
  IF('Reported Performance Table'!F1842="Yes",
   IF('Reported Performance Table'!G1842="Premium","Premium_LUNA_CCT","LUNA_CCT"),
   IF('Reported Performance Table'!C1842="Outdoor Luminaires",
    IF(OR('Reported Performance Table'!E1842="Fuel Pump Canopy Luminaires",'Reported Performance Table'!E1842="Sports Lighting"),
     IF('Reported Performance Table'!G1842="Premium","Premium_Sports_and_Fuel_Pump_CCT", "Sports_and_Fuel_Pump_CCT"),
     IF('Reported Performance Table'!G1842="Premium","Premium_Outdoor_CCT","Outdoor_CCT")),
    IF('Reported Performance Table'!G1842="Premium","Premium_CCT","Reported_CCT"))))</f>
        <v/>
      </c>
      <c r="K1842" t="str">
        <f>IF('Reported Performance Table'!E1842="","",IF(J1842="LUNA_CCT",VLOOKUP('Reported Performance Table'!E1842,'Master List'!$B$45:$E$143,4,FALSE),"Reported_BUG"))</f>
        <v/>
      </c>
      <c r="L1842" t="str">
        <f>IF('Reported Performance Table'!E1842="","",IF(AND('Reported Performance Table'!$F1842="Yes",OR('Reported Performance Table'!$E1842='Master List'!$B$45,'Reported Performance Table'!$E1842='Master List'!$B$46,'Reported Performance Table'!$E1842='Master List'!$B$47,'Reported Performance Table'!$E1842='Master List'!$B$49,'Reported Performance Table'!$E1842='Master List'!$B$51,'Reported Performance Table'!$E1842='Master List'!$B$115,'Reported Performance Table'!$E1842='Master List'!$B$118,'Reported Performance Table'!$E1842='Master List'!$B$142)),"LUNA_Dimming","Dimming_Capability_and_Range"))</f>
        <v/>
      </c>
      <c r="M1842" s="100" t="e">
        <f>'Reported Performance Table'!#REF!</f>
        <v>#REF!</v>
      </c>
      <c r="N1842" s="100" t="e">
        <f>'Reported Performance Table'!#REF!</f>
        <v>#REF!</v>
      </c>
      <c r="O1842" s="100" t="e">
        <f>'Reported Performance Table'!#REF!</f>
        <v>#REF!</v>
      </c>
      <c r="P1842" t="str">
        <f t="shared" si="57"/>
        <v>No</v>
      </c>
    </row>
    <row r="1843" spans="1:16" x14ac:dyDescent="0.25">
      <c r="A1843" s="54">
        <v>1850</v>
      </c>
      <c r="B1843" s="55"/>
      <c r="D1843" s="21" t="e">
        <f>VLOOKUP('Reported Performance Table'!D1843,'Master List'!$B$22:$C$41,2,FALSE)</f>
        <v>#N/A</v>
      </c>
      <c r="E1843" t="e">
        <f>VLOOKUP('Reported Performance Table'!E1843,'Master List'!$B$45:$C$143,2,FALSE)</f>
        <v>#N/A</v>
      </c>
      <c r="F1843" t="e">
        <f>VLOOKUP('Reported Performance Table'!D1843,'Master List'!$B$22:$D$42,3,FALSE)</f>
        <v>#N/A</v>
      </c>
      <c r="G1843" s="92" t="e">
        <f>VLOOKUP('Reported Performance Table'!C1843,'Master List'!$B$11:$D$19,3,FALSE)</f>
        <v>#N/A</v>
      </c>
      <c r="H1843" t="e">
        <f t="shared" si="56"/>
        <v>#N/A</v>
      </c>
      <c r="I1843" t="e">
        <f>IF(VLOOKUP('Reported Performance Table'!E1843,'Master List'!$B$45:$D$143,3,FALSE)="","No",VLOOKUP('Reported Performance Table'!E1843,'Master List'!$B$45:$D$143,3,FALSE))</f>
        <v>#N/A</v>
      </c>
      <c r="J1843" s="164" t="str">
        <f>IF('Reported Performance Table'!E1843="","",
  IF('Reported Performance Table'!F1843="Yes",
   IF('Reported Performance Table'!G1843="Premium","Premium_LUNA_CCT","LUNA_CCT"),
   IF('Reported Performance Table'!C1843="Outdoor Luminaires",
    IF(OR('Reported Performance Table'!E1843="Fuel Pump Canopy Luminaires",'Reported Performance Table'!E1843="Sports Lighting"),
     IF('Reported Performance Table'!G1843="Premium","Premium_Sports_and_Fuel_Pump_CCT", "Sports_and_Fuel_Pump_CCT"),
     IF('Reported Performance Table'!G1843="Premium","Premium_Outdoor_CCT","Outdoor_CCT")),
    IF('Reported Performance Table'!G1843="Premium","Premium_CCT","Reported_CCT"))))</f>
        <v/>
      </c>
      <c r="K1843" t="str">
        <f>IF('Reported Performance Table'!E1843="","",IF(J1843="LUNA_CCT",VLOOKUP('Reported Performance Table'!E1843,'Master List'!$B$45:$E$143,4,FALSE),"Reported_BUG"))</f>
        <v/>
      </c>
      <c r="L1843" t="str">
        <f>IF('Reported Performance Table'!E1843="","",IF(AND('Reported Performance Table'!$F1843="Yes",OR('Reported Performance Table'!$E1843='Master List'!$B$45,'Reported Performance Table'!$E1843='Master List'!$B$46,'Reported Performance Table'!$E1843='Master List'!$B$47,'Reported Performance Table'!$E1843='Master List'!$B$49,'Reported Performance Table'!$E1843='Master List'!$B$51,'Reported Performance Table'!$E1843='Master List'!$B$115,'Reported Performance Table'!$E1843='Master List'!$B$118,'Reported Performance Table'!$E1843='Master List'!$B$142)),"LUNA_Dimming","Dimming_Capability_and_Range"))</f>
        <v/>
      </c>
      <c r="M1843" s="100" t="e">
        <f>'Reported Performance Table'!#REF!</f>
        <v>#REF!</v>
      </c>
      <c r="N1843" s="100" t="e">
        <f>'Reported Performance Table'!#REF!</f>
        <v>#REF!</v>
      </c>
      <c r="O1843" s="100" t="e">
        <f>'Reported Performance Table'!#REF!</f>
        <v>#REF!</v>
      </c>
      <c r="P1843" t="str">
        <f t="shared" si="57"/>
        <v>No</v>
      </c>
    </row>
    <row r="1844" spans="1:16" x14ac:dyDescent="0.25">
      <c r="A1844" s="54">
        <v>1851</v>
      </c>
      <c r="B1844" s="55"/>
      <c r="D1844" s="21" t="e">
        <f>VLOOKUP('Reported Performance Table'!D1844,'Master List'!$B$22:$C$41,2,FALSE)</f>
        <v>#N/A</v>
      </c>
      <c r="E1844" t="e">
        <f>VLOOKUP('Reported Performance Table'!E1844,'Master List'!$B$45:$C$143,2,FALSE)</f>
        <v>#N/A</v>
      </c>
      <c r="F1844" t="e">
        <f>VLOOKUP('Reported Performance Table'!D1844,'Master List'!$B$22:$D$42,3,FALSE)</f>
        <v>#N/A</v>
      </c>
      <c r="G1844" s="92" t="e">
        <f>VLOOKUP('Reported Performance Table'!C1844,'Master List'!$B$11:$D$19,3,FALSE)</f>
        <v>#N/A</v>
      </c>
      <c r="H1844" t="e">
        <f t="shared" si="56"/>
        <v>#N/A</v>
      </c>
      <c r="I1844" t="e">
        <f>IF(VLOOKUP('Reported Performance Table'!E1844,'Master List'!$B$45:$D$143,3,FALSE)="","No",VLOOKUP('Reported Performance Table'!E1844,'Master List'!$B$45:$D$143,3,FALSE))</f>
        <v>#N/A</v>
      </c>
      <c r="J1844" s="164" t="str">
        <f>IF('Reported Performance Table'!E1844="","",
  IF('Reported Performance Table'!F1844="Yes",
   IF('Reported Performance Table'!G1844="Premium","Premium_LUNA_CCT","LUNA_CCT"),
   IF('Reported Performance Table'!C1844="Outdoor Luminaires",
    IF(OR('Reported Performance Table'!E1844="Fuel Pump Canopy Luminaires",'Reported Performance Table'!E1844="Sports Lighting"),
     IF('Reported Performance Table'!G1844="Premium","Premium_Sports_and_Fuel_Pump_CCT", "Sports_and_Fuel_Pump_CCT"),
     IF('Reported Performance Table'!G1844="Premium","Premium_Outdoor_CCT","Outdoor_CCT")),
    IF('Reported Performance Table'!G1844="Premium","Premium_CCT","Reported_CCT"))))</f>
        <v/>
      </c>
      <c r="K1844" t="str">
        <f>IF('Reported Performance Table'!E1844="","",IF(J1844="LUNA_CCT",VLOOKUP('Reported Performance Table'!E1844,'Master List'!$B$45:$E$143,4,FALSE),"Reported_BUG"))</f>
        <v/>
      </c>
      <c r="L1844" t="str">
        <f>IF('Reported Performance Table'!E1844="","",IF(AND('Reported Performance Table'!$F1844="Yes",OR('Reported Performance Table'!$E1844='Master List'!$B$45,'Reported Performance Table'!$E1844='Master List'!$B$46,'Reported Performance Table'!$E1844='Master List'!$B$47,'Reported Performance Table'!$E1844='Master List'!$B$49,'Reported Performance Table'!$E1844='Master List'!$B$51,'Reported Performance Table'!$E1844='Master List'!$B$115,'Reported Performance Table'!$E1844='Master List'!$B$118,'Reported Performance Table'!$E1844='Master List'!$B$142)),"LUNA_Dimming","Dimming_Capability_and_Range"))</f>
        <v/>
      </c>
      <c r="M1844" s="100" t="e">
        <f>'Reported Performance Table'!#REF!</f>
        <v>#REF!</v>
      </c>
      <c r="N1844" s="100" t="e">
        <f>'Reported Performance Table'!#REF!</f>
        <v>#REF!</v>
      </c>
      <c r="O1844" s="100" t="e">
        <f>'Reported Performance Table'!#REF!</f>
        <v>#REF!</v>
      </c>
      <c r="P1844" t="str">
        <f t="shared" si="57"/>
        <v>No</v>
      </c>
    </row>
    <row r="1845" spans="1:16" x14ac:dyDescent="0.25">
      <c r="A1845" s="54">
        <v>1852</v>
      </c>
      <c r="B1845" s="55"/>
      <c r="D1845" s="21" t="e">
        <f>VLOOKUP('Reported Performance Table'!D1845,'Master List'!$B$22:$C$41,2,FALSE)</f>
        <v>#N/A</v>
      </c>
      <c r="E1845" t="e">
        <f>VLOOKUP('Reported Performance Table'!E1845,'Master List'!$B$45:$C$143,2,FALSE)</f>
        <v>#N/A</v>
      </c>
      <c r="F1845" t="e">
        <f>VLOOKUP('Reported Performance Table'!D1845,'Master List'!$B$22:$D$42,3,FALSE)</f>
        <v>#N/A</v>
      </c>
      <c r="G1845" s="92" t="e">
        <f>VLOOKUP('Reported Performance Table'!C1845,'Master List'!$B$11:$D$19,3,FALSE)</f>
        <v>#N/A</v>
      </c>
      <c r="H1845" t="e">
        <f t="shared" si="56"/>
        <v>#N/A</v>
      </c>
      <c r="I1845" t="e">
        <f>IF(VLOOKUP('Reported Performance Table'!E1845,'Master List'!$B$45:$D$143,3,FALSE)="","No",VLOOKUP('Reported Performance Table'!E1845,'Master List'!$B$45:$D$143,3,FALSE))</f>
        <v>#N/A</v>
      </c>
      <c r="J1845" s="164" t="str">
        <f>IF('Reported Performance Table'!E1845="","",
  IF('Reported Performance Table'!F1845="Yes",
   IF('Reported Performance Table'!G1845="Premium","Premium_LUNA_CCT","LUNA_CCT"),
   IF('Reported Performance Table'!C1845="Outdoor Luminaires",
    IF(OR('Reported Performance Table'!E1845="Fuel Pump Canopy Luminaires",'Reported Performance Table'!E1845="Sports Lighting"),
     IF('Reported Performance Table'!G1845="Premium","Premium_Sports_and_Fuel_Pump_CCT", "Sports_and_Fuel_Pump_CCT"),
     IF('Reported Performance Table'!G1845="Premium","Premium_Outdoor_CCT","Outdoor_CCT")),
    IF('Reported Performance Table'!G1845="Premium","Premium_CCT","Reported_CCT"))))</f>
        <v/>
      </c>
      <c r="K1845" t="str">
        <f>IF('Reported Performance Table'!E1845="","",IF(J1845="LUNA_CCT",VLOOKUP('Reported Performance Table'!E1845,'Master List'!$B$45:$E$143,4,FALSE),"Reported_BUG"))</f>
        <v/>
      </c>
      <c r="L1845" t="str">
        <f>IF('Reported Performance Table'!E1845="","",IF(AND('Reported Performance Table'!$F1845="Yes",OR('Reported Performance Table'!$E1845='Master List'!$B$45,'Reported Performance Table'!$E1845='Master List'!$B$46,'Reported Performance Table'!$E1845='Master List'!$B$47,'Reported Performance Table'!$E1845='Master List'!$B$49,'Reported Performance Table'!$E1845='Master List'!$B$51,'Reported Performance Table'!$E1845='Master List'!$B$115,'Reported Performance Table'!$E1845='Master List'!$B$118,'Reported Performance Table'!$E1845='Master List'!$B$142)),"LUNA_Dimming","Dimming_Capability_and_Range"))</f>
        <v/>
      </c>
      <c r="M1845" s="100" t="e">
        <f>'Reported Performance Table'!#REF!</f>
        <v>#REF!</v>
      </c>
      <c r="N1845" s="100" t="e">
        <f>'Reported Performance Table'!#REF!</f>
        <v>#REF!</v>
      </c>
      <c r="O1845" s="100" t="e">
        <f>'Reported Performance Table'!#REF!</f>
        <v>#REF!</v>
      </c>
      <c r="P1845" t="str">
        <f t="shared" si="57"/>
        <v>No</v>
      </c>
    </row>
    <row r="1846" spans="1:16" x14ac:dyDescent="0.25">
      <c r="A1846" s="54">
        <v>1853</v>
      </c>
      <c r="B1846" s="55"/>
      <c r="D1846" s="21" t="e">
        <f>VLOOKUP('Reported Performance Table'!D1846,'Master List'!$B$22:$C$41,2,FALSE)</f>
        <v>#N/A</v>
      </c>
      <c r="E1846" t="e">
        <f>VLOOKUP('Reported Performance Table'!E1846,'Master List'!$B$45:$C$143,2,FALSE)</f>
        <v>#N/A</v>
      </c>
      <c r="F1846" t="e">
        <f>VLOOKUP('Reported Performance Table'!D1846,'Master List'!$B$22:$D$42,3,FALSE)</f>
        <v>#N/A</v>
      </c>
      <c r="G1846" s="92" t="e">
        <f>VLOOKUP('Reported Performance Table'!C1846,'Master List'!$B$11:$D$19,3,FALSE)</f>
        <v>#N/A</v>
      </c>
      <c r="H1846" t="e">
        <f t="shared" si="56"/>
        <v>#N/A</v>
      </c>
      <c r="I1846" t="e">
        <f>IF(VLOOKUP('Reported Performance Table'!E1846,'Master List'!$B$45:$D$143,3,FALSE)="","No",VLOOKUP('Reported Performance Table'!E1846,'Master List'!$B$45:$D$143,3,FALSE))</f>
        <v>#N/A</v>
      </c>
      <c r="J1846" s="164" t="str">
        <f>IF('Reported Performance Table'!E1846="","",
  IF('Reported Performance Table'!F1846="Yes",
   IF('Reported Performance Table'!G1846="Premium","Premium_LUNA_CCT","LUNA_CCT"),
   IF('Reported Performance Table'!C1846="Outdoor Luminaires",
    IF(OR('Reported Performance Table'!E1846="Fuel Pump Canopy Luminaires",'Reported Performance Table'!E1846="Sports Lighting"),
     IF('Reported Performance Table'!G1846="Premium","Premium_Sports_and_Fuel_Pump_CCT", "Sports_and_Fuel_Pump_CCT"),
     IF('Reported Performance Table'!G1846="Premium","Premium_Outdoor_CCT","Outdoor_CCT")),
    IF('Reported Performance Table'!G1846="Premium","Premium_CCT","Reported_CCT"))))</f>
        <v/>
      </c>
      <c r="K1846" t="str">
        <f>IF('Reported Performance Table'!E1846="","",IF(J1846="LUNA_CCT",VLOOKUP('Reported Performance Table'!E1846,'Master List'!$B$45:$E$143,4,FALSE),"Reported_BUG"))</f>
        <v/>
      </c>
      <c r="L1846" t="str">
        <f>IF('Reported Performance Table'!E1846="","",IF(AND('Reported Performance Table'!$F1846="Yes",OR('Reported Performance Table'!$E1846='Master List'!$B$45,'Reported Performance Table'!$E1846='Master List'!$B$46,'Reported Performance Table'!$E1846='Master List'!$B$47,'Reported Performance Table'!$E1846='Master List'!$B$49,'Reported Performance Table'!$E1846='Master List'!$B$51,'Reported Performance Table'!$E1846='Master List'!$B$115,'Reported Performance Table'!$E1846='Master List'!$B$118,'Reported Performance Table'!$E1846='Master List'!$B$142)),"LUNA_Dimming","Dimming_Capability_and_Range"))</f>
        <v/>
      </c>
      <c r="M1846" s="100" t="e">
        <f>'Reported Performance Table'!#REF!</f>
        <v>#REF!</v>
      </c>
      <c r="N1846" s="100" t="e">
        <f>'Reported Performance Table'!#REF!</f>
        <v>#REF!</v>
      </c>
      <c r="O1846" s="100" t="e">
        <f>'Reported Performance Table'!#REF!</f>
        <v>#REF!</v>
      </c>
      <c r="P1846" t="str">
        <f t="shared" si="57"/>
        <v>No</v>
      </c>
    </row>
    <row r="1847" spans="1:16" x14ac:dyDescent="0.25">
      <c r="A1847" s="54">
        <v>1854</v>
      </c>
      <c r="B1847" s="55"/>
      <c r="D1847" s="21" t="e">
        <f>VLOOKUP('Reported Performance Table'!D1847,'Master List'!$B$22:$C$41,2,FALSE)</f>
        <v>#N/A</v>
      </c>
      <c r="E1847" t="e">
        <f>VLOOKUP('Reported Performance Table'!E1847,'Master List'!$B$45:$C$143,2,FALSE)</f>
        <v>#N/A</v>
      </c>
      <c r="F1847" t="e">
        <f>VLOOKUP('Reported Performance Table'!D1847,'Master List'!$B$22:$D$42,3,FALSE)</f>
        <v>#N/A</v>
      </c>
      <c r="G1847" s="92" t="e">
        <f>VLOOKUP('Reported Performance Table'!C1847,'Master List'!$B$11:$D$19,3,FALSE)</f>
        <v>#N/A</v>
      </c>
      <c r="H1847" t="e">
        <f t="shared" si="56"/>
        <v>#N/A</v>
      </c>
      <c r="I1847" t="e">
        <f>IF(VLOOKUP('Reported Performance Table'!E1847,'Master List'!$B$45:$D$143,3,FALSE)="","No",VLOOKUP('Reported Performance Table'!E1847,'Master List'!$B$45:$D$143,3,FALSE))</f>
        <v>#N/A</v>
      </c>
      <c r="J1847" s="164" t="str">
        <f>IF('Reported Performance Table'!E1847="","",
  IF('Reported Performance Table'!F1847="Yes",
   IF('Reported Performance Table'!G1847="Premium","Premium_LUNA_CCT","LUNA_CCT"),
   IF('Reported Performance Table'!C1847="Outdoor Luminaires",
    IF(OR('Reported Performance Table'!E1847="Fuel Pump Canopy Luminaires",'Reported Performance Table'!E1847="Sports Lighting"),
     IF('Reported Performance Table'!G1847="Premium","Premium_Sports_and_Fuel_Pump_CCT", "Sports_and_Fuel_Pump_CCT"),
     IF('Reported Performance Table'!G1847="Premium","Premium_Outdoor_CCT","Outdoor_CCT")),
    IF('Reported Performance Table'!G1847="Premium","Premium_CCT","Reported_CCT"))))</f>
        <v/>
      </c>
      <c r="K1847" t="str">
        <f>IF('Reported Performance Table'!E1847="","",IF(J1847="LUNA_CCT",VLOOKUP('Reported Performance Table'!E1847,'Master List'!$B$45:$E$143,4,FALSE),"Reported_BUG"))</f>
        <v/>
      </c>
      <c r="L1847" t="str">
        <f>IF('Reported Performance Table'!E1847="","",IF(AND('Reported Performance Table'!$F1847="Yes",OR('Reported Performance Table'!$E1847='Master List'!$B$45,'Reported Performance Table'!$E1847='Master List'!$B$46,'Reported Performance Table'!$E1847='Master List'!$B$47,'Reported Performance Table'!$E1847='Master List'!$B$49,'Reported Performance Table'!$E1847='Master List'!$B$51,'Reported Performance Table'!$E1847='Master List'!$B$115,'Reported Performance Table'!$E1847='Master List'!$B$118,'Reported Performance Table'!$E1847='Master List'!$B$142)),"LUNA_Dimming","Dimming_Capability_and_Range"))</f>
        <v/>
      </c>
      <c r="M1847" s="100" t="e">
        <f>'Reported Performance Table'!#REF!</f>
        <v>#REF!</v>
      </c>
      <c r="N1847" s="100" t="e">
        <f>'Reported Performance Table'!#REF!</f>
        <v>#REF!</v>
      </c>
      <c r="O1847" s="100" t="e">
        <f>'Reported Performance Table'!#REF!</f>
        <v>#REF!</v>
      </c>
      <c r="P1847" t="str">
        <f t="shared" si="57"/>
        <v>No</v>
      </c>
    </row>
    <row r="1848" spans="1:16" x14ac:dyDescent="0.25">
      <c r="A1848" s="54">
        <v>1855</v>
      </c>
      <c r="B1848" s="55"/>
      <c r="D1848" s="21" t="e">
        <f>VLOOKUP('Reported Performance Table'!D1848,'Master List'!$B$22:$C$41,2,FALSE)</f>
        <v>#N/A</v>
      </c>
      <c r="E1848" t="e">
        <f>VLOOKUP('Reported Performance Table'!E1848,'Master List'!$B$45:$C$143,2,FALSE)</f>
        <v>#N/A</v>
      </c>
      <c r="F1848" t="e">
        <f>VLOOKUP('Reported Performance Table'!D1848,'Master List'!$B$22:$D$42,3,FALSE)</f>
        <v>#N/A</v>
      </c>
      <c r="G1848" s="92" t="e">
        <f>VLOOKUP('Reported Performance Table'!C1848,'Master List'!$B$11:$D$19,3,FALSE)</f>
        <v>#N/A</v>
      </c>
      <c r="H1848" t="e">
        <f t="shared" si="56"/>
        <v>#N/A</v>
      </c>
      <c r="I1848" t="e">
        <f>IF(VLOOKUP('Reported Performance Table'!E1848,'Master List'!$B$45:$D$143,3,FALSE)="","No",VLOOKUP('Reported Performance Table'!E1848,'Master List'!$B$45:$D$143,3,FALSE))</f>
        <v>#N/A</v>
      </c>
      <c r="J1848" s="164" t="str">
        <f>IF('Reported Performance Table'!E1848="","",
  IF('Reported Performance Table'!F1848="Yes",
   IF('Reported Performance Table'!G1848="Premium","Premium_LUNA_CCT","LUNA_CCT"),
   IF('Reported Performance Table'!C1848="Outdoor Luminaires",
    IF(OR('Reported Performance Table'!E1848="Fuel Pump Canopy Luminaires",'Reported Performance Table'!E1848="Sports Lighting"),
     IF('Reported Performance Table'!G1848="Premium","Premium_Sports_and_Fuel_Pump_CCT", "Sports_and_Fuel_Pump_CCT"),
     IF('Reported Performance Table'!G1848="Premium","Premium_Outdoor_CCT","Outdoor_CCT")),
    IF('Reported Performance Table'!G1848="Premium","Premium_CCT","Reported_CCT"))))</f>
        <v/>
      </c>
      <c r="K1848" t="str">
        <f>IF('Reported Performance Table'!E1848="","",IF(J1848="LUNA_CCT",VLOOKUP('Reported Performance Table'!E1848,'Master List'!$B$45:$E$143,4,FALSE),"Reported_BUG"))</f>
        <v/>
      </c>
      <c r="L1848" t="str">
        <f>IF('Reported Performance Table'!E1848="","",IF(AND('Reported Performance Table'!$F1848="Yes",OR('Reported Performance Table'!$E1848='Master List'!$B$45,'Reported Performance Table'!$E1848='Master List'!$B$46,'Reported Performance Table'!$E1848='Master List'!$B$47,'Reported Performance Table'!$E1848='Master List'!$B$49,'Reported Performance Table'!$E1848='Master List'!$B$51,'Reported Performance Table'!$E1848='Master List'!$B$115,'Reported Performance Table'!$E1848='Master List'!$B$118,'Reported Performance Table'!$E1848='Master List'!$B$142)),"LUNA_Dimming","Dimming_Capability_and_Range"))</f>
        <v/>
      </c>
      <c r="M1848" s="100" t="e">
        <f>'Reported Performance Table'!#REF!</f>
        <v>#REF!</v>
      </c>
      <c r="N1848" s="100" t="e">
        <f>'Reported Performance Table'!#REF!</f>
        <v>#REF!</v>
      </c>
      <c r="O1848" s="100" t="e">
        <f>'Reported Performance Table'!#REF!</f>
        <v>#REF!</v>
      </c>
      <c r="P1848" t="str">
        <f t="shared" si="57"/>
        <v>No</v>
      </c>
    </row>
    <row r="1849" spans="1:16" x14ac:dyDescent="0.25">
      <c r="A1849" s="54">
        <v>1856</v>
      </c>
      <c r="B1849" s="55"/>
      <c r="D1849" s="21" t="e">
        <f>VLOOKUP('Reported Performance Table'!D1849,'Master List'!$B$22:$C$41,2,FALSE)</f>
        <v>#N/A</v>
      </c>
      <c r="E1849" t="e">
        <f>VLOOKUP('Reported Performance Table'!E1849,'Master List'!$B$45:$C$143,2,FALSE)</f>
        <v>#N/A</v>
      </c>
      <c r="F1849" t="e">
        <f>VLOOKUP('Reported Performance Table'!D1849,'Master List'!$B$22:$D$42,3,FALSE)</f>
        <v>#N/A</v>
      </c>
      <c r="G1849" s="92" t="e">
        <f>VLOOKUP('Reported Performance Table'!C1849,'Master List'!$B$11:$D$19,3,FALSE)</f>
        <v>#N/A</v>
      </c>
      <c r="H1849" t="e">
        <f t="shared" si="56"/>
        <v>#N/A</v>
      </c>
      <c r="I1849" t="e">
        <f>IF(VLOOKUP('Reported Performance Table'!E1849,'Master List'!$B$45:$D$143,3,FALSE)="","No",VLOOKUP('Reported Performance Table'!E1849,'Master List'!$B$45:$D$143,3,FALSE))</f>
        <v>#N/A</v>
      </c>
      <c r="J1849" s="164" t="str">
        <f>IF('Reported Performance Table'!E1849="","",
  IF('Reported Performance Table'!F1849="Yes",
   IF('Reported Performance Table'!G1849="Premium","Premium_LUNA_CCT","LUNA_CCT"),
   IF('Reported Performance Table'!C1849="Outdoor Luminaires",
    IF(OR('Reported Performance Table'!E1849="Fuel Pump Canopy Luminaires",'Reported Performance Table'!E1849="Sports Lighting"),
     IF('Reported Performance Table'!G1849="Premium","Premium_Sports_and_Fuel_Pump_CCT", "Sports_and_Fuel_Pump_CCT"),
     IF('Reported Performance Table'!G1849="Premium","Premium_Outdoor_CCT","Outdoor_CCT")),
    IF('Reported Performance Table'!G1849="Premium","Premium_CCT","Reported_CCT"))))</f>
        <v/>
      </c>
      <c r="K1849" t="str">
        <f>IF('Reported Performance Table'!E1849="","",IF(J1849="LUNA_CCT",VLOOKUP('Reported Performance Table'!E1849,'Master List'!$B$45:$E$143,4,FALSE),"Reported_BUG"))</f>
        <v/>
      </c>
      <c r="L1849" t="str">
        <f>IF('Reported Performance Table'!E1849="","",IF(AND('Reported Performance Table'!$F1849="Yes",OR('Reported Performance Table'!$E1849='Master List'!$B$45,'Reported Performance Table'!$E1849='Master List'!$B$46,'Reported Performance Table'!$E1849='Master List'!$B$47,'Reported Performance Table'!$E1849='Master List'!$B$49,'Reported Performance Table'!$E1849='Master List'!$B$51,'Reported Performance Table'!$E1849='Master List'!$B$115,'Reported Performance Table'!$E1849='Master List'!$B$118,'Reported Performance Table'!$E1849='Master List'!$B$142)),"LUNA_Dimming","Dimming_Capability_and_Range"))</f>
        <v/>
      </c>
      <c r="M1849" s="100" t="e">
        <f>'Reported Performance Table'!#REF!</f>
        <v>#REF!</v>
      </c>
      <c r="N1849" s="100" t="e">
        <f>'Reported Performance Table'!#REF!</f>
        <v>#REF!</v>
      </c>
      <c r="O1849" s="100" t="e">
        <f>'Reported Performance Table'!#REF!</f>
        <v>#REF!</v>
      </c>
      <c r="P1849" t="str">
        <f t="shared" si="57"/>
        <v>No</v>
      </c>
    </row>
    <row r="1850" spans="1:16" x14ac:dyDescent="0.25">
      <c r="A1850" s="54">
        <v>1857</v>
      </c>
      <c r="B1850" s="55"/>
      <c r="D1850" s="21" t="e">
        <f>VLOOKUP('Reported Performance Table'!D1850,'Master List'!$B$22:$C$41,2,FALSE)</f>
        <v>#N/A</v>
      </c>
      <c r="E1850" t="e">
        <f>VLOOKUP('Reported Performance Table'!E1850,'Master List'!$B$45:$C$143,2,FALSE)</f>
        <v>#N/A</v>
      </c>
      <c r="F1850" t="e">
        <f>VLOOKUP('Reported Performance Table'!D1850,'Master List'!$B$22:$D$42,3,FALSE)</f>
        <v>#N/A</v>
      </c>
      <c r="G1850" s="92" t="e">
        <f>VLOOKUP('Reported Performance Table'!C1850,'Master List'!$B$11:$D$19,3,FALSE)</f>
        <v>#N/A</v>
      </c>
      <c r="H1850" t="e">
        <f t="shared" si="56"/>
        <v>#N/A</v>
      </c>
      <c r="I1850" t="e">
        <f>IF(VLOOKUP('Reported Performance Table'!E1850,'Master List'!$B$45:$D$143,3,FALSE)="","No",VLOOKUP('Reported Performance Table'!E1850,'Master List'!$B$45:$D$143,3,FALSE))</f>
        <v>#N/A</v>
      </c>
      <c r="J1850" s="164" t="str">
        <f>IF('Reported Performance Table'!E1850="","",
  IF('Reported Performance Table'!F1850="Yes",
   IF('Reported Performance Table'!G1850="Premium","Premium_LUNA_CCT","LUNA_CCT"),
   IF('Reported Performance Table'!C1850="Outdoor Luminaires",
    IF(OR('Reported Performance Table'!E1850="Fuel Pump Canopy Luminaires",'Reported Performance Table'!E1850="Sports Lighting"),
     IF('Reported Performance Table'!G1850="Premium","Premium_Sports_and_Fuel_Pump_CCT", "Sports_and_Fuel_Pump_CCT"),
     IF('Reported Performance Table'!G1850="Premium","Premium_Outdoor_CCT","Outdoor_CCT")),
    IF('Reported Performance Table'!G1850="Premium","Premium_CCT","Reported_CCT"))))</f>
        <v/>
      </c>
      <c r="K1850" t="str">
        <f>IF('Reported Performance Table'!E1850="","",IF(J1850="LUNA_CCT",VLOOKUP('Reported Performance Table'!E1850,'Master List'!$B$45:$E$143,4,FALSE),"Reported_BUG"))</f>
        <v/>
      </c>
      <c r="L1850" t="str">
        <f>IF('Reported Performance Table'!E1850="","",IF(AND('Reported Performance Table'!$F1850="Yes",OR('Reported Performance Table'!$E1850='Master List'!$B$45,'Reported Performance Table'!$E1850='Master List'!$B$46,'Reported Performance Table'!$E1850='Master List'!$B$47,'Reported Performance Table'!$E1850='Master List'!$B$49,'Reported Performance Table'!$E1850='Master List'!$B$51,'Reported Performance Table'!$E1850='Master List'!$B$115,'Reported Performance Table'!$E1850='Master List'!$B$118,'Reported Performance Table'!$E1850='Master List'!$B$142)),"LUNA_Dimming","Dimming_Capability_and_Range"))</f>
        <v/>
      </c>
      <c r="M1850" s="100" t="e">
        <f>'Reported Performance Table'!#REF!</f>
        <v>#REF!</v>
      </c>
      <c r="N1850" s="100" t="e">
        <f>'Reported Performance Table'!#REF!</f>
        <v>#REF!</v>
      </c>
      <c r="O1850" s="100" t="e">
        <f>'Reported Performance Table'!#REF!</f>
        <v>#REF!</v>
      </c>
      <c r="P1850" t="str">
        <f t="shared" si="57"/>
        <v>No</v>
      </c>
    </row>
    <row r="1851" spans="1:16" x14ac:dyDescent="0.25">
      <c r="A1851" s="54">
        <v>1858</v>
      </c>
      <c r="B1851" s="55"/>
      <c r="D1851" s="21" t="e">
        <f>VLOOKUP('Reported Performance Table'!D1851,'Master List'!$B$22:$C$41,2,FALSE)</f>
        <v>#N/A</v>
      </c>
      <c r="E1851" t="e">
        <f>VLOOKUP('Reported Performance Table'!E1851,'Master List'!$B$45:$C$143,2,FALSE)</f>
        <v>#N/A</v>
      </c>
      <c r="F1851" t="e">
        <f>VLOOKUP('Reported Performance Table'!D1851,'Master List'!$B$22:$D$42,3,FALSE)</f>
        <v>#N/A</v>
      </c>
      <c r="G1851" s="92" t="e">
        <f>VLOOKUP('Reported Performance Table'!C1851,'Master List'!$B$11:$D$19,3,FALSE)</f>
        <v>#N/A</v>
      </c>
      <c r="H1851" t="e">
        <f t="shared" si="56"/>
        <v>#N/A</v>
      </c>
      <c r="I1851" t="e">
        <f>IF(VLOOKUP('Reported Performance Table'!E1851,'Master List'!$B$45:$D$143,3,FALSE)="","No",VLOOKUP('Reported Performance Table'!E1851,'Master List'!$B$45:$D$143,3,FALSE))</f>
        <v>#N/A</v>
      </c>
      <c r="J1851" s="164" t="str">
        <f>IF('Reported Performance Table'!E1851="","",
  IF('Reported Performance Table'!F1851="Yes",
   IF('Reported Performance Table'!G1851="Premium","Premium_LUNA_CCT","LUNA_CCT"),
   IF('Reported Performance Table'!C1851="Outdoor Luminaires",
    IF(OR('Reported Performance Table'!E1851="Fuel Pump Canopy Luminaires",'Reported Performance Table'!E1851="Sports Lighting"),
     IF('Reported Performance Table'!G1851="Premium","Premium_Sports_and_Fuel_Pump_CCT", "Sports_and_Fuel_Pump_CCT"),
     IF('Reported Performance Table'!G1851="Premium","Premium_Outdoor_CCT","Outdoor_CCT")),
    IF('Reported Performance Table'!G1851="Premium","Premium_CCT","Reported_CCT"))))</f>
        <v/>
      </c>
      <c r="K1851" t="str">
        <f>IF('Reported Performance Table'!E1851="","",IF(J1851="LUNA_CCT",VLOOKUP('Reported Performance Table'!E1851,'Master List'!$B$45:$E$143,4,FALSE),"Reported_BUG"))</f>
        <v/>
      </c>
      <c r="L1851" t="str">
        <f>IF('Reported Performance Table'!E1851="","",IF(AND('Reported Performance Table'!$F1851="Yes",OR('Reported Performance Table'!$E1851='Master List'!$B$45,'Reported Performance Table'!$E1851='Master List'!$B$46,'Reported Performance Table'!$E1851='Master List'!$B$47,'Reported Performance Table'!$E1851='Master List'!$B$49,'Reported Performance Table'!$E1851='Master List'!$B$51,'Reported Performance Table'!$E1851='Master List'!$B$115,'Reported Performance Table'!$E1851='Master List'!$B$118,'Reported Performance Table'!$E1851='Master List'!$B$142)),"LUNA_Dimming","Dimming_Capability_and_Range"))</f>
        <v/>
      </c>
      <c r="M1851" s="100" t="e">
        <f>'Reported Performance Table'!#REF!</f>
        <v>#REF!</v>
      </c>
      <c r="N1851" s="100" t="e">
        <f>'Reported Performance Table'!#REF!</f>
        <v>#REF!</v>
      </c>
      <c r="O1851" s="100" t="e">
        <f>'Reported Performance Table'!#REF!</f>
        <v>#REF!</v>
      </c>
      <c r="P1851" t="str">
        <f t="shared" si="57"/>
        <v>No</v>
      </c>
    </row>
    <row r="1852" spans="1:16" x14ac:dyDescent="0.25">
      <c r="A1852" s="54">
        <v>1859</v>
      </c>
      <c r="B1852" s="55"/>
      <c r="D1852" s="21" t="e">
        <f>VLOOKUP('Reported Performance Table'!D1852,'Master List'!$B$22:$C$41,2,FALSE)</f>
        <v>#N/A</v>
      </c>
      <c r="E1852" t="e">
        <f>VLOOKUP('Reported Performance Table'!E1852,'Master List'!$B$45:$C$143,2,FALSE)</f>
        <v>#N/A</v>
      </c>
      <c r="F1852" t="e">
        <f>VLOOKUP('Reported Performance Table'!D1852,'Master List'!$B$22:$D$42,3,FALSE)</f>
        <v>#N/A</v>
      </c>
      <c r="G1852" s="92" t="e">
        <f>VLOOKUP('Reported Performance Table'!C1852,'Master List'!$B$11:$D$19,3,FALSE)</f>
        <v>#N/A</v>
      </c>
      <c r="H1852" t="e">
        <f t="shared" si="56"/>
        <v>#N/A</v>
      </c>
      <c r="I1852" t="e">
        <f>IF(VLOOKUP('Reported Performance Table'!E1852,'Master List'!$B$45:$D$143,3,FALSE)="","No",VLOOKUP('Reported Performance Table'!E1852,'Master List'!$B$45:$D$143,3,FALSE))</f>
        <v>#N/A</v>
      </c>
      <c r="J1852" s="164" t="str">
        <f>IF('Reported Performance Table'!E1852="","",
  IF('Reported Performance Table'!F1852="Yes",
   IF('Reported Performance Table'!G1852="Premium","Premium_LUNA_CCT","LUNA_CCT"),
   IF('Reported Performance Table'!C1852="Outdoor Luminaires",
    IF(OR('Reported Performance Table'!E1852="Fuel Pump Canopy Luminaires",'Reported Performance Table'!E1852="Sports Lighting"),
     IF('Reported Performance Table'!G1852="Premium","Premium_Sports_and_Fuel_Pump_CCT", "Sports_and_Fuel_Pump_CCT"),
     IF('Reported Performance Table'!G1852="Premium","Premium_Outdoor_CCT","Outdoor_CCT")),
    IF('Reported Performance Table'!G1852="Premium","Premium_CCT","Reported_CCT"))))</f>
        <v/>
      </c>
      <c r="K1852" t="str">
        <f>IF('Reported Performance Table'!E1852="","",IF(J1852="LUNA_CCT",VLOOKUP('Reported Performance Table'!E1852,'Master List'!$B$45:$E$143,4,FALSE),"Reported_BUG"))</f>
        <v/>
      </c>
      <c r="L1852" t="str">
        <f>IF('Reported Performance Table'!E1852="","",IF(AND('Reported Performance Table'!$F1852="Yes",OR('Reported Performance Table'!$E1852='Master List'!$B$45,'Reported Performance Table'!$E1852='Master List'!$B$46,'Reported Performance Table'!$E1852='Master List'!$B$47,'Reported Performance Table'!$E1852='Master List'!$B$49,'Reported Performance Table'!$E1852='Master List'!$B$51,'Reported Performance Table'!$E1852='Master List'!$B$115,'Reported Performance Table'!$E1852='Master List'!$B$118,'Reported Performance Table'!$E1852='Master List'!$B$142)),"LUNA_Dimming","Dimming_Capability_and_Range"))</f>
        <v/>
      </c>
      <c r="M1852" s="100" t="e">
        <f>'Reported Performance Table'!#REF!</f>
        <v>#REF!</v>
      </c>
      <c r="N1852" s="100" t="e">
        <f>'Reported Performance Table'!#REF!</f>
        <v>#REF!</v>
      </c>
      <c r="O1852" s="100" t="e">
        <f>'Reported Performance Table'!#REF!</f>
        <v>#REF!</v>
      </c>
      <c r="P1852" t="str">
        <f t="shared" si="57"/>
        <v>No</v>
      </c>
    </row>
    <row r="1853" spans="1:16" x14ac:dyDescent="0.25">
      <c r="A1853" s="54">
        <v>1860</v>
      </c>
      <c r="B1853" s="55"/>
      <c r="D1853" s="21" t="e">
        <f>VLOOKUP('Reported Performance Table'!D1853,'Master List'!$B$22:$C$41,2,FALSE)</f>
        <v>#N/A</v>
      </c>
      <c r="E1853" t="e">
        <f>VLOOKUP('Reported Performance Table'!E1853,'Master List'!$B$45:$C$143,2,FALSE)</f>
        <v>#N/A</v>
      </c>
      <c r="F1853" t="e">
        <f>VLOOKUP('Reported Performance Table'!D1853,'Master List'!$B$22:$D$42,3,FALSE)</f>
        <v>#N/A</v>
      </c>
      <c r="G1853" s="92" t="e">
        <f>VLOOKUP('Reported Performance Table'!C1853,'Master List'!$B$11:$D$19,3,FALSE)</f>
        <v>#N/A</v>
      </c>
      <c r="H1853" t="e">
        <f t="shared" si="56"/>
        <v>#N/A</v>
      </c>
      <c r="I1853" t="e">
        <f>IF(VLOOKUP('Reported Performance Table'!E1853,'Master List'!$B$45:$D$143,3,FALSE)="","No",VLOOKUP('Reported Performance Table'!E1853,'Master List'!$B$45:$D$143,3,FALSE))</f>
        <v>#N/A</v>
      </c>
      <c r="J1853" s="164" t="str">
        <f>IF('Reported Performance Table'!E1853="","",
  IF('Reported Performance Table'!F1853="Yes",
   IF('Reported Performance Table'!G1853="Premium","Premium_LUNA_CCT","LUNA_CCT"),
   IF('Reported Performance Table'!C1853="Outdoor Luminaires",
    IF(OR('Reported Performance Table'!E1853="Fuel Pump Canopy Luminaires",'Reported Performance Table'!E1853="Sports Lighting"),
     IF('Reported Performance Table'!G1853="Premium","Premium_Sports_and_Fuel_Pump_CCT", "Sports_and_Fuel_Pump_CCT"),
     IF('Reported Performance Table'!G1853="Premium","Premium_Outdoor_CCT","Outdoor_CCT")),
    IF('Reported Performance Table'!G1853="Premium","Premium_CCT","Reported_CCT"))))</f>
        <v/>
      </c>
      <c r="K1853" t="str">
        <f>IF('Reported Performance Table'!E1853="","",IF(J1853="LUNA_CCT",VLOOKUP('Reported Performance Table'!E1853,'Master List'!$B$45:$E$143,4,FALSE),"Reported_BUG"))</f>
        <v/>
      </c>
      <c r="L1853" t="str">
        <f>IF('Reported Performance Table'!E1853="","",IF(AND('Reported Performance Table'!$F1853="Yes",OR('Reported Performance Table'!$E1853='Master List'!$B$45,'Reported Performance Table'!$E1853='Master List'!$B$46,'Reported Performance Table'!$E1853='Master List'!$B$47,'Reported Performance Table'!$E1853='Master List'!$B$49,'Reported Performance Table'!$E1853='Master List'!$B$51,'Reported Performance Table'!$E1853='Master List'!$B$115,'Reported Performance Table'!$E1853='Master List'!$B$118,'Reported Performance Table'!$E1853='Master List'!$B$142)),"LUNA_Dimming","Dimming_Capability_and_Range"))</f>
        <v/>
      </c>
      <c r="M1853" s="100" t="e">
        <f>'Reported Performance Table'!#REF!</f>
        <v>#REF!</v>
      </c>
      <c r="N1853" s="100" t="e">
        <f>'Reported Performance Table'!#REF!</f>
        <v>#REF!</v>
      </c>
      <c r="O1853" s="100" t="e">
        <f>'Reported Performance Table'!#REF!</f>
        <v>#REF!</v>
      </c>
      <c r="P1853" t="str">
        <f t="shared" si="57"/>
        <v>No</v>
      </c>
    </row>
    <row r="1854" spans="1:16" x14ac:dyDescent="0.25">
      <c r="A1854" s="54">
        <v>1861</v>
      </c>
      <c r="B1854" s="55"/>
      <c r="D1854" s="21" t="e">
        <f>VLOOKUP('Reported Performance Table'!D1854,'Master List'!$B$22:$C$41,2,FALSE)</f>
        <v>#N/A</v>
      </c>
      <c r="E1854" t="e">
        <f>VLOOKUP('Reported Performance Table'!E1854,'Master List'!$B$45:$C$143,2,FALSE)</f>
        <v>#N/A</v>
      </c>
      <c r="F1854" t="e">
        <f>VLOOKUP('Reported Performance Table'!D1854,'Master List'!$B$22:$D$42,3,FALSE)</f>
        <v>#N/A</v>
      </c>
      <c r="G1854" s="92" t="e">
        <f>VLOOKUP('Reported Performance Table'!C1854,'Master List'!$B$11:$D$19,3,FALSE)</f>
        <v>#N/A</v>
      </c>
      <c r="H1854" t="e">
        <f t="shared" si="56"/>
        <v>#N/A</v>
      </c>
      <c r="I1854" t="e">
        <f>IF(VLOOKUP('Reported Performance Table'!E1854,'Master List'!$B$45:$D$143,3,FALSE)="","No",VLOOKUP('Reported Performance Table'!E1854,'Master List'!$B$45:$D$143,3,FALSE))</f>
        <v>#N/A</v>
      </c>
      <c r="J1854" s="164" t="str">
        <f>IF('Reported Performance Table'!E1854="","",
  IF('Reported Performance Table'!F1854="Yes",
   IF('Reported Performance Table'!G1854="Premium","Premium_LUNA_CCT","LUNA_CCT"),
   IF('Reported Performance Table'!C1854="Outdoor Luminaires",
    IF(OR('Reported Performance Table'!E1854="Fuel Pump Canopy Luminaires",'Reported Performance Table'!E1854="Sports Lighting"),
     IF('Reported Performance Table'!G1854="Premium","Premium_Sports_and_Fuel_Pump_CCT", "Sports_and_Fuel_Pump_CCT"),
     IF('Reported Performance Table'!G1854="Premium","Premium_Outdoor_CCT","Outdoor_CCT")),
    IF('Reported Performance Table'!G1854="Premium","Premium_CCT","Reported_CCT"))))</f>
        <v/>
      </c>
      <c r="K1854" t="str">
        <f>IF('Reported Performance Table'!E1854="","",IF(J1854="LUNA_CCT",VLOOKUP('Reported Performance Table'!E1854,'Master List'!$B$45:$E$143,4,FALSE),"Reported_BUG"))</f>
        <v/>
      </c>
      <c r="L1854" t="str">
        <f>IF('Reported Performance Table'!E1854="","",IF(AND('Reported Performance Table'!$F1854="Yes",OR('Reported Performance Table'!$E1854='Master List'!$B$45,'Reported Performance Table'!$E1854='Master List'!$B$46,'Reported Performance Table'!$E1854='Master List'!$B$47,'Reported Performance Table'!$E1854='Master List'!$B$49,'Reported Performance Table'!$E1854='Master List'!$B$51,'Reported Performance Table'!$E1854='Master List'!$B$115,'Reported Performance Table'!$E1854='Master List'!$B$118,'Reported Performance Table'!$E1854='Master List'!$B$142)),"LUNA_Dimming","Dimming_Capability_and_Range"))</f>
        <v/>
      </c>
      <c r="M1854" s="100" t="e">
        <f>'Reported Performance Table'!#REF!</f>
        <v>#REF!</v>
      </c>
      <c r="N1854" s="100" t="e">
        <f>'Reported Performance Table'!#REF!</f>
        <v>#REF!</v>
      </c>
      <c r="O1854" s="100" t="e">
        <f>'Reported Performance Table'!#REF!</f>
        <v>#REF!</v>
      </c>
      <c r="P1854" t="str">
        <f t="shared" si="57"/>
        <v>No</v>
      </c>
    </row>
    <row r="1855" spans="1:16" x14ac:dyDescent="0.25">
      <c r="A1855" s="54">
        <v>1862</v>
      </c>
      <c r="B1855" s="55"/>
      <c r="D1855" s="21" t="e">
        <f>VLOOKUP('Reported Performance Table'!D1855,'Master List'!$B$22:$C$41,2,FALSE)</f>
        <v>#N/A</v>
      </c>
      <c r="E1855" t="e">
        <f>VLOOKUP('Reported Performance Table'!E1855,'Master List'!$B$45:$C$143,2,FALSE)</f>
        <v>#N/A</v>
      </c>
      <c r="F1855" t="e">
        <f>VLOOKUP('Reported Performance Table'!D1855,'Master List'!$B$22:$D$42,3,FALSE)</f>
        <v>#N/A</v>
      </c>
      <c r="G1855" s="92" t="e">
        <f>VLOOKUP('Reported Performance Table'!C1855,'Master List'!$B$11:$D$19,3,FALSE)</f>
        <v>#N/A</v>
      </c>
      <c r="H1855" t="e">
        <f t="shared" si="56"/>
        <v>#N/A</v>
      </c>
      <c r="I1855" t="e">
        <f>IF(VLOOKUP('Reported Performance Table'!E1855,'Master List'!$B$45:$D$143,3,FALSE)="","No",VLOOKUP('Reported Performance Table'!E1855,'Master List'!$B$45:$D$143,3,FALSE))</f>
        <v>#N/A</v>
      </c>
      <c r="J1855" s="164" t="str">
        <f>IF('Reported Performance Table'!E1855="","",
  IF('Reported Performance Table'!F1855="Yes",
   IF('Reported Performance Table'!G1855="Premium","Premium_LUNA_CCT","LUNA_CCT"),
   IF('Reported Performance Table'!C1855="Outdoor Luminaires",
    IF(OR('Reported Performance Table'!E1855="Fuel Pump Canopy Luminaires",'Reported Performance Table'!E1855="Sports Lighting"),
     IF('Reported Performance Table'!G1855="Premium","Premium_Sports_and_Fuel_Pump_CCT", "Sports_and_Fuel_Pump_CCT"),
     IF('Reported Performance Table'!G1855="Premium","Premium_Outdoor_CCT","Outdoor_CCT")),
    IF('Reported Performance Table'!G1855="Premium","Premium_CCT","Reported_CCT"))))</f>
        <v/>
      </c>
      <c r="K1855" t="str">
        <f>IF('Reported Performance Table'!E1855="","",IF(J1855="LUNA_CCT",VLOOKUP('Reported Performance Table'!E1855,'Master List'!$B$45:$E$143,4,FALSE),"Reported_BUG"))</f>
        <v/>
      </c>
      <c r="L1855" t="str">
        <f>IF('Reported Performance Table'!E1855="","",IF(AND('Reported Performance Table'!$F1855="Yes",OR('Reported Performance Table'!$E1855='Master List'!$B$45,'Reported Performance Table'!$E1855='Master List'!$B$46,'Reported Performance Table'!$E1855='Master List'!$B$47,'Reported Performance Table'!$E1855='Master List'!$B$49,'Reported Performance Table'!$E1855='Master List'!$B$51,'Reported Performance Table'!$E1855='Master List'!$B$115,'Reported Performance Table'!$E1855='Master List'!$B$118,'Reported Performance Table'!$E1855='Master List'!$B$142)),"LUNA_Dimming","Dimming_Capability_and_Range"))</f>
        <v/>
      </c>
      <c r="M1855" s="100" t="e">
        <f>'Reported Performance Table'!#REF!</f>
        <v>#REF!</v>
      </c>
      <c r="N1855" s="100" t="e">
        <f>'Reported Performance Table'!#REF!</f>
        <v>#REF!</v>
      </c>
      <c r="O1855" s="100" t="e">
        <f>'Reported Performance Table'!#REF!</f>
        <v>#REF!</v>
      </c>
      <c r="P1855" t="str">
        <f t="shared" si="57"/>
        <v>No</v>
      </c>
    </row>
    <row r="1856" spans="1:16" x14ac:dyDescent="0.25">
      <c r="A1856" s="54">
        <v>1863</v>
      </c>
      <c r="B1856" s="55"/>
      <c r="D1856" s="21" t="e">
        <f>VLOOKUP('Reported Performance Table'!D1856,'Master List'!$B$22:$C$41,2,FALSE)</f>
        <v>#N/A</v>
      </c>
      <c r="E1856" t="e">
        <f>VLOOKUP('Reported Performance Table'!E1856,'Master List'!$B$45:$C$143,2,FALSE)</f>
        <v>#N/A</v>
      </c>
      <c r="F1856" t="e">
        <f>VLOOKUP('Reported Performance Table'!D1856,'Master List'!$B$22:$D$42,3,FALSE)</f>
        <v>#N/A</v>
      </c>
      <c r="G1856" s="92" t="e">
        <f>VLOOKUP('Reported Performance Table'!C1856,'Master List'!$B$11:$D$19,3,FALSE)</f>
        <v>#N/A</v>
      </c>
      <c r="H1856" t="e">
        <f t="shared" si="56"/>
        <v>#N/A</v>
      </c>
      <c r="I1856" t="e">
        <f>IF(VLOOKUP('Reported Performance Table'!E1856,'Master List'!$B$45:$D$143,3,FALSE)="","No",VLOOKUP('Reported Performance Table'!E1856,'Master List'!$B$45:$D$143,3,FALSE))</f>
        <v>#N/A</v>
      </c>
      <c r="J1856" s="164" t="str">
        <f>IF('Reported Performance Table'!E1856="","",
  IF('Reported Performance Table'!F1856="Yes",
   IF('Reported Performance Table'!G1856="Premium","Premium_LUNA_CCT","LUNA_CCT"),
   IF('Reported Performance Table'!C1856="Outdoor Luminaires",
    IF(OR('Reported Performance Table'!E1856="Fuel Pump Canopy Luminaires",'Reported Performance Table'!E1856="Sports Lighting"),
     IF('Reported Performance Table'!G1856="Premium","Premium_Sports_and_Fuel_Pump_CCT", "Sports_and_Fuel_Pump_CCT"),
     IF('Reported Performance Table'!G1856="Premium","Premium_Outdoor_CCT","Outdoor_CCT")),
    IF('Reported Performance Table'!G1856="Premium","Premium_CCT","Reported_CCT"))))</f>
        <v/>
      </c>
      <c r="K1856" t="str">
        <f>IF('Reported Performance Table'!E1856="","",IF(J1856="LUNA_CCT",VLOOKUP('Reported Performance Table'!E1856,'Master List'!$B$45:$E$143,4,FALSE),"Reported_BUG"))</f>
        <v/>
      </c>
      <c r="L1856" t="str">
        <f>IF('Reported Performance Table'!E1856="","",IF(AND('Reported Performance Table'!$F1856="Yes",OR('Reported Performance Table'!$E1856='Master List'!$B$45,'Reported Performance Table'!$E1856='Master List'!$B$46,'Reported Performance Table'!$E1856='Master List'!$B$47,'Reported Performance Table'!$E1856='Master List'!$B$49,'Reported Performance Table'!$E1856='Master List'!$B$51,'Reported Performance Table'!$E1856='Master List'!$B$115,'Reported Performance Table'!$E1856='Master List'!$B$118,'Reported Performance Table'!$E1856='Master List'!$B$142)),"LUNA_Dimming","Dimming_Capability_and_Range"))</f>
        <v/>
      </c>
      <c r="M1856" s="100" t="e">
        <f>'Reported Performance Table'!#REF!</f>
        <v>#REF!</v>
      </c>
      <c r="N1856" s="100" t="e">
        <f>'Reported Performance Table'!#REF!</f>
        <v>#REF!</v>
      </c>
      <c r="O1856" s="100" t="e">
        <f>'Reported Performance Table'!#REF!</f>
        <v>#REF!</v>
      </c>
      <c r="P1856" t="str">
        <f t="shared" si="57"/>
        <v>No</v>
      </c>
    </row>
    <row r="1857" spans="1:16" x14ac:dyDescent="0.25">
      <c r="A1857" s="54">
        <v>1864</v>
      </c>
      <c r="B1857" s="55"/>
      <c r="D1857" s="21" t="e">
        <f>VLOOKUP('Reported Performance Table'!D1857,'Master List'!$B$22:$C$41,2,FALSE)</f>
        <v>#N/A</v>
      </c>
      <c r="E1857" t="e">
        <f>VLOOKUP('Reported Performance Table'!E1857,'Master List'!$B$45:$C$143,2,FALSE)</f>
        <v>#N/A</v>
      </c>
      <c r="F1857" t="e">
        <f>VLOOKUP('Reported Performance Table'!D1857,'Master List'!$B$22:$D$42,3,FALSE)</f>
        <v>#N/A</v>
      </c>
      <c r="G1857" s="92" t="e">
        <f>VLOOKUP('Reported Performance Table'!C1857,'Master List'!$B$11:$D$19,3,FALSE)</f>
        <v>#N/A</v>
      </c>
      <c r="H1857" t="e">
        <f t="shared" si="56"/>
        <v>#N/A</v>
      </c>
      <c r="I1857" t="e">
        <f>IF(VLOOKUP('Reported Performance Table'!E1857,'Master List'!$B$45:$D$143,3,FALSE)="","No",VLOOKUP('Reported Performance Table'!E1857,'Master List'!$B$45:$D$143,3,FALSE))</f>
        <v>#N/A</v>
      </c>
      <c r="J1857" s="164" t="str">
        <f>IF('Reported Performance Table'!E1857="","",
  IF('Reported Performance Table'!F1857="Yes",
   IF('Reported Performance Table'!G1857="Premium","Premium_LUNA_CCT","LUNA_CCT"),
   IF('Reported Performance Table'!C1857="Outdoor Luminaires",
    IF(OR('Reported Performance Table'!E1857="Fuel Pump Canopy Luminaires",'Reported Performance Table'!E1857="Sports Lighting"),
     IF('Reported Performance Table'!G1857="Premium","Premium_Sports_and_Fuel_Pump_CCT", "Sports_and_Fuel_Pump_CCT"),
     IF('Reported Performance Table'!G1857="Premium","Premium_Outdoor_CCT","Outdoor_CCT")),
    IF('Reported Performance Table'!G1857="Premium","Premium_CCT","Reported_CCT"))))</f>
        <v/>
      </c>
      <c r="K1857" t="str">
        <f>IF('Reported Performance Table'!E1857="","",IF(J1857="LUNA_CCT",VLOOKUP('Reported Performance Table'!E1857,'Master List'!$B$45:$E$143,4,FALSE),"Reported_BUG"))</f>
        <v/>
      </c>
      <c r="L1857" t="str">
        <f>IF('Reported Performance Table'!E1857="","",IF(AND('Reported Performance Table'!$F1857="Yes",OR('Reported Performance Table'!$E1857='Master List'!$B$45,'Reported Performance Table'!$E1857='Master List'!$B$46,'Reported Performance Table'!$E1857='Master List'!$B$47,'Reported Performance Table'!$E1857='Master List'!$B$49,'Reported Performance Table'!$E1857='Master List'!$B$51,'Reported Performance Table'!$E1857='Master List'!$B$115,'Reported Performance Table'!$E1857='Master List'!$B$118,'Reported Performance Table'!$E1857='Master List'!$B$142)),"LUNA_Dimming","Dimming_Capability_and_Range"))</f>
        <v/>
      </c>
      <c r="M1857" s="100" t="e">
        <f>'Reported Performance Table'!#REF!</f>
        <v>#REF!</v>
      </c>
      <c r="N1857" s="100" t="e">
        <f>'Reported Performance Table'!#REF!</f>
        <v>#REF!</v>
      </c>
      <c r="O1857" s="100" t="e">
        <f>'Reported Performance Table'!#REF!</f>
        <v>#REF!</v>
      </c>
      <c r="P1857" t="str">
        <f t="shared" si="57"/>
        <v>No</v>
      </c>
    </row>
    <row r="1858" spans="1:16" x14ac:dyDescent="0.25">
      <c r="A1858" s="54">
        <v>1865</v>
      </c>
      <c r="B1858" s="55"/>
      <c r="D1858" s="21" t="e">
        <f>VLOOKUP('Reported Performance Table'!D1858,'Master List'!$B$22:$C$41,2,FALSE)</f>
        <v>#N/A</v>
      </c>
      <c r="E1858" t="e">
        <f>VLOOKUP('Reported Performance Table'!E1858,'Master List'!$B$45:$C$143,2,FALSE)</f>
        <v>#N/A</v>
      </c>
      <c r="F1858" t="e">
        <f>VLOOKUP('Reported Performance Table'!D1858,'Master List'!$B$22:$D$42,3,FALSE)</f>
        <v>#N/A</v>
      </c>
      <c r="G1858" s="92" t="e">
        <f>VLOOKUP('Reported Performance Table'!C1858,'Master List'!$B$11:$D$19,3,FALSE)</f>
        <v>#N/A</v>
      </c>
      <c r="H1858" t="e">
        <f t="shared" si="56"/>
        <v>#N/A</v>
      </c>
      <c r="I1858" t="e">
        <f>IF(VLOOKUP('Reported Performance Table'!E1858,'Master List'!$B$45:$D$143,3,FALSE)="","No",VLOOKUP('Reported Performance Table'!E1858,'Master List'!$B$45:$D$143,3,FALSE))</f>
        <v>#N/A</v>
      </c>
      <c r="J1858" s="164" t="str">
        <f>IF('Reported Performance Table'!E1858="","",
  IF('Reported Performance Table'!F1858="Yes",
   IF('Reported Performance Table'!G1858="Premium","Premium_LUNA_CCT","LUNA_CCT"),
   IF('Reported Performance Table'!C1858="Outdoor Luminaires",
    IF(OR('Reported Performance Table'!E1858="Fuel Pump Canopy Luminaires",'Reported Performance Table'!E1858="Sports Lighting"),
     IF('Reported Performance Table'!G1858="Premium","Premium_Sports_and_Fuel_Pump_CCT", "Sports_and_Fuel_Pump_CCT"),
     IF('Reported Performance Table'!G1858="Premium","Premium_Outdoor_CCT","Outdoor_CCT")),
    IF('Reported Performance Table'!G1858="Premium","Premium_CCT","Reported_CCT"))))</f>
        <v/>
      </c>
      <c r="K1858" t="str">
        <f>IF('Reported Performance Table'!E1858="","",IF(J1858="LUNA_CCT",VLOOKUP('Reported Performance Table'!E1858,'Master List'!$B$45:$E$143,4,FALSE),"Reported_BUG"))</f>
        <v/>
      </c>
      <c r="L1858" t="str">
        <f>IF('Reported Performance Table'!E1858="","",IF(AND('Reported Performance Table'!$F1858="Yes",OR('Reported Performance Table'!$E1858='Master List'!$B$45,'Reported Performance Table'!$E1858='Master List'!$B$46,'Reported Performance Table'!$E1858='Master List'!$B$47,'Reported Performance Table'!$E1858='Master List'!$B$49,'Reported Performance Table'!$E1858='Master List'!$B$51,'Reported Performance Table'!$E1858='Master List'!$B$115,'Reported Performance Table'!$E1858='Master List'!$B$118,'Reported Performance Table'!$E1858='Master List'!$B$142)),"LUNA_Dimming","Dimming_Capability_and_Range"))</f>
        <v/>
      </c>
      <c r="M1858" s="100" t="e">
        <f>'Reported Performance Table'!#REF!</f>
        <v>#REF!</v>
      </c>
      <c r="N1858" s="100" t="e">
        <f>'Reported Performance Table'!#REF!</f>
        <v>#REF!</v>
      </c>
      <c r="O1858" s="100" t="e">
        <f>'Reported Performance Table'!#REF!</f>
        <v>#REF!</v>
      </c>
      <c r="P1858" t="str">
        <f t="shared" si="57"/>
        <v>No</v>
      </c>
    </row>
    <row r="1859" spans="1:16" x14ac:dyDescent="0.25">
      <c r="A1859" s="54">
        <v>1866</v>
      </c>
      <c r="B1859" s="55"/>
      <c r="D1859" s="21" t="e">
        <f>VLOOKUP('Reported Performance Table'!D1859,'Master List'!$B$22:$C$41,2,FALSE)</f>
        <v>#N/A</v>
      </c>
      <c r="E1859" t="e">
        <f>VLOOKUP('Reported Performance Table'!E1859,'Master List'!$B$45:$C$143,2,FALSE)</f>
        <v>#N/A</v>
      </c>
      <c r="F1859" t="e">
        <f>VLOOKUP('Reported Performance Table'!D1859,'Master List'!$B$22:$D$42,3,FALSE)</f>
        <v>#N/A</v>
      </c>
      <c r="G1859" s="92" t="e">
        <f>VLOOKUP('Reported Performance Table'!C1859,'Master List'!$B$11:$D$19,3,FALSE)</f>
        <v>#N/A</v>
      </c>
      <c r="H1859" t="e">
        <f t="shared" si="56"/>
        <v>#N/A</v>
      </c>
      <c r="I1859" t="e">
        <f>IF(VLOOKUP('Reported Performance Table'!E1859,'Master List'!$B$45:$D$143,3,FALSE)="","No",VLOOKUP('Reported Performance Table'!E1859,'Master List'!$B$45:$D$143,3,FALSE))</f>
        <v>#N/A</v>
      </c>
      <c r="J1859" s="164" t="str">
        <f>IF('Reported Performance Table'!E1859="","",
  IF('Reported Performance Table'!F1859="Yes",
   IF('Reported Performance Table'!G1859="Premium","Premium_LUNA_CCT","LUNA_CCT"),
   IF('Reported Performance Table'!C1859="Outdoor Luminaires",
    IF(OR('Reported Performance Table'!E1859="Fuel Pump Canopy Luminaires",'Reported Performance Table'!E1859="Sports Lighting"),
     IF('Reported Performance Table'!G1859="Premium","Premium_Sports_and_Fuel_Pump_CCT", "Sports_and_Fuel_Pump_CCT"),
     IF('Reported Performance Table'!G1859="Premium","Premium_Outdoor_CCT","Outdoor_CCT")),
    IF('Reported Performance Table'!G1859="Premium","Premium_CCT","Reported_CCT"))))</f>
        <v/>
      </c>
      <c r="K1859" t="str">
        <f>IF('Reported Performance Table'!E1859="","",IF(J1859="LUNA_CCT",VLOOKUP('Reported Performance Table'!E1859,'Master List'!$B$45:$E$143,4,FALSE),"Reported_BUG"))</f>
        <v/>
      </c>
      <c r="L1859" t="str">
        <f>IF('Reported Performance Table'!E1859="","",IF(AND('Reported Performance Table'!$F1859="Yes",OR('Reported Performance Table'!$E1859='Master List'!$B$45,'Reported Performance Table'!$E1859='Master List'!$B$46,'Reported Performance Table'!$E1859='Master List'!$B$47,'Reported Performance Table'!$E1859='Master List'!$B$49,'Reported Performance Table'!$E1859='Master List'!$B$51,'Reported Performance Table'!$E1859='Master List'!$B$115,'Reported Performance Table'!$E1859='Master List'!$B$118,'Reported Performance Table'!$E1859='Master List'!$B$142)),"LUNA_Dimming","Dimming_Capability_and_Range"))</f>
        <v/>
      </c>
      <c r="M1859" s="100" t="e">
        <f>'Reported Performance Table'!#REF!</f>
        <v>#REF!</v>
      </c>
      <c r="N1859" s="100" t="e">
        <f>'Reported Performance Table'!#REF!</f>
        <v>#REF!</v>
      </c>
      <c r="O1859" s="100" t="e">
        <f>'Reported Performance Table'!#REF!</f>
        <v>#REF!</v>
      </c>
      <c r="P1859" t="str">
        <f t="shared" si="57"/>
        <v>No</v>
      </c>
    </row>
    <row r="1860" spans="1:16" x14ac:dyDescent="0.25">
      <c r="A1860" s="54">
        <v>1867</v>
      </c>
      <c r="B1860" s="55"/>
      <c r="D1860" s="21" t="e">
        <f>VLOOKUP('Reported Performance Table'!D1860,'Master List'!$B$22:$C$41,2,FALSE)</f>
        <v>#N/A</v>
      </c>
      <c r="E1860" t="e">
        <f>VLOOKUP('Reported Performance Table'!E1860,'Master List'!$B$45:$C$143,2,FALSE)</f>
        <v>#N/A</v>
      </c>
      <c r="F1860" t="e">
        <f>VLOOKUP('Reported Performance Table'!D1860,'Master List'!$B$22:$D$42,3,FALSE)</f>
        <v>#N/A</v>
      </c>
      <c r="G1860" s="92" t="e">
        <f>VLOOKUP('Reported Performance Table'!C1860,'Master List'!$B$11:$D$19,3,FALSE)</f>
        <v>#N/A</v>
      </c>
      <c r="H1860" t="e">
        <f t="shared" si="56"/>
        <v>#N/A</v>
      </c>
      <c r="I1860" t="e">
        <f>IF(VLOOKUP('Reported Performance Table'!E1860,'Master List'!$B$45:$D$143,3,FALSE)="","No",VLOOKUP('Reported Performance Table'!E1860,'Master List'!$B$45:$D$143,3,FALSE))</f>
        <v>#N/A</v>
      </c>
      <c r="J1860" s="164" t="str">
        <f>IF('Reported Performance Table'!E1860="","",
  IF('Reported Performance Table'!F1860="Yes",
   IF('Reported Performance Table'!G1860="Premium","Premium_LUNA_CCT","LUNA_CCT"),
   IF('Reported Performance Table'!C1860="Outdoor Luminaires",
    IF(OR('Reported Performance Table'!E1860="Fuel Pump Canopy Luminaires",'Reported Performance Table'!E1860="Sports Lighting"),
     IF('Reported Performance Table'!G1860="Premium","Premium_Sports_and_Fuel_Pump_CCT", "Sports_and_Fuel_Pump_CCT"),
     IF('Reported Performance Table'!G1860="Premium","Premium_Outdoor_CCT","Outdoor_CCT")),
    IF('Reported Performance Table'!G1860="Premium","Premium_CCT","Reported_CCT"))))</f>
        <v/>
      </c>
      <c r="K1860" t="str">
        <f>IF('Reported Performance Table'!E1860="","",IF(J1860="LUNA_CCT",VLOOKUP('Reported Performance Table'!E1860,'Master List'!$B$45:$E$143,4,FALSE),"Reported_BUG"))</f>
        <v/>
      </c>
      <c r="L1860" t="str">
        <f>IF('Reported Performance Table'!E1860="","",IF(AND('Reported Performance Table'!$F1860="Yes",OR('Reported Performance Table'!$E1860='Master List'!$B$45,'Reported Performance Table'!$E1860='Master List'!$B$46,'Reported Performance Table'!$E1860='Master List'!$B$47,'Reported Performance Table'!$E1860='Master List'!$B$49,'Reported Performance Table'!$E1860='Master List'!$B$51,'Reported Performance Table'!$E1860='Master List'!$B$115,'Reported Performance Table'!$E1860='Master List'!$B$118,'Reported Performance Table'!$E1860='Master List'!$B$142)),"LUNA_Dimming","Dimming_Capability_and_Range"))</f>
        <v/>
      </c>
      <c r="M1860" s="100" t="e">
        <f>'Reported Performance Table'!#REF!</f>
        <v>#REF!</v>
      </c>
      <c r="N1860" s="100" t="e">
        <f>'Reported Performance Table'!#REF!</f>
        <v>#REF!</v>
      </c>
      <c r="O1860" s="100" t="e">
        <f>'Reported Performance Table'!#REF!</f>
        <v>#REF!</v>
      </c>
      <c r="P1860" t="str">
        <f t="shared" si="57"/>
        <v>No</v>
      </c>
    </row>
    <row r="1861" spans="1:16" x14ac:dyDescent="0.25">
      <c r="A1861" s="54">
        <v>1868</v>
      </c>
      <c r="B1861" s="55"/>
      <c r="D1861" s="21" t="e">
        <f>VLOOKUP('Reported Performance Table'!D1861,'Master List'!$B$22:$C$41,2,FALSE)</f>
        <v>#N/A</v>
      </c>
      <c r="E1861" t="e">
        <f>VLOOKUP('Reported Performance Table'!E1861,'Master List'!$B$45:$C$143,2,FALSE)</f>
        <v>#N/A</v>
      </c>
      <c r="F1861" t="e">
        <f>VLOOKUP('Reported Performance Table'!D1861,'Master List'!$B$22:$D$42,3,FALSE)</f>
        <v>#N/A</v>
      </c>
      <c r="G1861" s="92" t="e">
        <f>VLOOKUP('Reported Performance Table'!C1861,'Master List'!$B$11:$D$19,3,FALSE)</f>
        <v>#N/A</v>
      </c>
      <c r="H1861" t="e">
        <f t="shared" si="56"/>
        <v>#N/A</v>
      </c>
      <c r="I1861" t="e">
        <f>IF(VLOOKUP('Reported Performance Table'!E1861,'Master List'!$B$45:$D$143,3,FALSE)="","No",VLOOKUP('Reported Performance Table'!E1861,'Master List'!$B$45:$D$143,3,FALSE))</f>
        <v>#N/A</v>
      </c>
      <c r="J1861" s="164" t="str">
        <f>IF('Reported Performance Table'!E1861="","",
  IF('Reported Performance Table'!F1861="Yes",
   IF('Reported Performance Table'!G1861="Premium","Premium_LUNA_CCT","LUNA_CCT"),
   IF('Reported Performance Table'!C1861="Outdoor Luminaires",
    IF(OR('Reported Performance Table'!E1861="Fuel Pump Canopy Luminaires",'Reported Performance Table'!E1861="Sports Lighting"),
     IF('Reported Performance Table'!G1861="Premium","Premium_Sports_and_Fuel_Pump_CCT", "Sports_and_Fuel_Pump_CCT"),
     IF('Reported Performance Table'!G1861="Premium","Premium_Outdoor_CCT","Outdoor_CCT")),
    IF('Reported Performance Table'!G1861="Premium","Premium_CCT","Reported_CCT"))))</f>
        <v/>
      </c>
      <c r="K1861" t="str">
        <f>IF('Reported Performance Table'!E1861="","",IF(J1861="LUNA_CCT",VLOOKUP('Reported Performance Table'!E1861,'Master List'!$B$45:$E$143,4,FALSE),"Reported_BUG"))</f>
        <v/>
      </c>
      <c r="L1861" t="str">
        <f>IF('Reported Performance Table'!E1861="","",IF(AND('Reported Performance Table'!$F1861="Yes",OR('Reported Performance Table'!$E1861='Master List'!$B$45,'Reported Performance Table'!$E1861='Master List'!$B$46,'Reported Performance Table'!$E1861='Master List'!$B$47,'Reported Performance Table'!$E1861='Master List'!$B$49,'Reported Performance Table'!$E1861='Master List'!$B$51,'Reported Performance Table'!$E1861='Master List'!$B$115,'Reported Performance Table'!$E1861='Master List'!$B$118,'Reported Performance Table'!$E1861='Master List'!$B$142)),"LUNA_Dimming","Dimming_Capability_and_Range"))</f>
        <v/>
      </c>
      <c r="M1861" s="100" t="e">
        <f>'Reported Performance Table'!#REF!</f>
        <v>#REF!</v>
      </c>
      <c r="N1861" s="100" t="e">
        <f>'Reported Performance Table'!#REF!</f>
        <v>#REF!</v>
      </c>
      <c r="O1861" s="100" t="e">
        <f>'Reported Performance Table'!#REF!</f>
        <v>#REF!</v>
      </c>
      <c r="P1861" t="str">
        <f t="shared" si="57"/>
        <v>No</v>
      </c>
    </row>
    <row r="1862" spans="1:16" x14ac:dyDescent="0.25">
      <c r="A1862" s="54">
        <v>1869</v>
      </c>
      <c r="B1862" s="55"/>
      <c r="D1862" s="21" t="e">
        <f>VLOOKUP('Reported Performance Table'!D1862,'Master List'!$B$22:$C$41,2,FALSE)</f>
        <v>#N/A</v>
      </c>
      <c r="E1862" t="e">
        <f>VLOOKUP('Reported Performance Table'!E1862,'Master List'!$B$45:$C$143,2,FALSE)</f>
        <v>#N/A</v>
      </c>
      <c r="F1862" t="e">
        <f>VLOOKUP('Reported Performance Table'!D1862,'Master List'!$B$22:$D$42,3,FALSE)</f>
        <v>#N/A</v>
      </c>
      <c r="G1862" s="92" t="e">
        <f>VLOOKUP('Reported Performance Table'!C1862,'Master List'!$B$11:$D$19,3,FALSE)</f>
        <v>#N/A</v>
      </c>
      <c r="H1862" t="e">
        <f t="shared" si="56"/>
        <v>#N/A</v>
      </c>
      <c r="I1862" t="e">
        <f>IF(VLOOKUP('Reported Performance Table'!E1862,'Master List'!$B$45:$D$143,3,FALSE)="","No",VLOOKUP('Reported Performance Table'!E1862,'Master List'!$B$45:$D$143,3,FALSE))</f>
        <v>#N/A</v>
      </c>
      <c r="J1862" s="164" t="str">
        <f>IF('Reported Performance Table'!E1862="","",
  IF('Reported Performance Table'!F1862="Yes",
   IF('Reported Performance Table'!G1862="Premium","Premium_LUNA_CCT","LUNA_CCT"),
   IF('Reported Performance Table'!C1862="Outdoor Luminaires",
    IF(OR('Reported Performance Table'!E1862="Fuel Pump Canopy Luminaires",'Reported Performance Table'!E1862="Sports Lighting"),
     IF('Reported Performance Table'!G1862="Premium","Premium_Sports_and_Fuel_Pump_CCT", "Sports_and_Fuel_Pump_CCT"),
     IF('Reported Performance Table'!G1862="Premium","Premium_Outdoor_CCT","Outdoor_CCT")),
    IF('Reported Performance Table'!G1862="Premium","Premium_CCT","Reported_CCT"))))</f>
        <v/>
      </c>
      <c r="K1862" t="str">
        <f>IF('Reported Performance Table'!E1862="","",IF(J1862="LUNA_CCT",VLOOKUP('Reported Performance Table'!E1862,'Master List'!$B$45:$E$143,4,FALSE),"Reported_BUG"))</f>
        <v/>
      </c>
      <c r="L1862" t="str">
        <f>IF('Reported Performance Table'!E1862="","",IF(AND('Reported Performance Table'!$F1862="Yes",OR('Reported Performance Table'!$E1862='Master List'!$B$45,'Reported Performance Table'!$E1862='Master List'!$B$46,'Reported Performance Table'!$E1862='Master List'!$B$47,'Reported Performance Table'!$E1862='Master List'!$B$49,'Reported Performance Table'!$E1862='Master List'!$B$51,'Reported Performance Table'!$E1862='Master List'!$B$115,'Reported Performance Table'!$E1862='Master List'!$B$118,'Reported Performance Table'!$E1862='Master List'!$B$142)),"LUNA_Dimming","Dimming_Capability_and_Range"))</f>
        <v/>
      </c>
      <c r="M1862" s="100" t="e">
        <f>'Reported Performance Table'!#REF!</f>
        <v>#REF!</v>
      </c>
      <c r="N1862" s="100" t="e">
        <f>'Reported Performance Table'!#REF!</f>
        <v>#REF!</v>
      </c>
      <c r="O1862" s="100" t="e">
        <f>'Reported Performance Table'!#REF!</f>
        <v>#REF!</v>
      </c>
      <c r="P1862" t="str">
        <f t="shared" si="57"/>
        <v>No</v>
      </c>
    </row>
    <row r="1863" spans="1:16" x14ac:dyDescent="0.25">
      <c r="A1863" s="54">
        <v>1870</v>
      </c>
      <c r="B1863" s="55"/>
      <c r="D1863" s="21" t="e">
        <f>VLOOKUP('Reported Performance Table'!D1863,'Master List'!$B$22:$C$41,2,FALSE)</f>
        <v>#N/A</v>
      </c>
      <c r="E1863" t="e">
        <f>VLOOKUP('Reported Performance Table'!E1863,'Master List'!$B$45:$C$143,2,FALSE)</f>
        <v>#N/A</v>
      </c>
      <c r="F1863" t="e">
        <f>VLOOKUP('Reported Performance Table'!D1863,'Master List'!$B$22:$D$42,3,FALSE)</f>
        <v>#N/A</v>
      </c>
      <c r="G1863" s="92" t="e">
        <f>VLOOKUP('Reported Performance Table'!C1863,'Master List'!$B$11:$D$19,3,FALSE)</f>
        <v>#N/A</v>
      </c>
      <c r="H1863" t="e">
        <f t="shared" si="56"/>
        <v>#N/A</v>
      </c>
      <c r="I1863" t="e">
        <f>IF(VLOOKUP('Reported Performance Table'!E1863,'Master List'!$B$45:$D$143,3,FALSE)="","No",VLOOKUP('Reported Performance Table'!E1863,'Master List'!$B$45:$D$143,3,FALSE))</f>
        <v>#N/A</v>
      </c>
      <c r="J1863" s="164" t="str">
        <f>IF('Reported Performance Table'!E1863="","",
  IF('Reported Performance Table'!F1863="Yes",
   IF('Reported Performance Table'!G1863="Premium","Premium_LUNA_CCT","LUNA_CCT"),
   IF('Reported Performance Table'!C1863="Outdoor Luminaires",
    IF(OR('Reported Performance Table'!E1863="Fuel Pump Canopy Luminaires",'Reported Performance Table'!E1863="Sports Lighting"),
     IF('Reported Performance Table'!G1863="Premium","Premium_Sports_and_Fuel_Pump_CCT", "Sports_and_Fuel_Pump_CCT"),
     IF('Reported Performance Table'!G1863="Premium","Premium_Outdoor_CCT","Outdoor_CCT")),
    IF('Reported Performance Table'!G1863="Premium","Premium_CCT","Reported_CCT"))))</f>
        <v/>
      </c>
      <c r="K1863" t="str">
        <f>IF('Reported Performance Table'!E1863="","",IF(J1863="LUNA_CCT",VLOOKUP('Reported Performance Table'!E1863,'Master List'!$B$45:$E$143,4,FALSE),"Reported_BUG"))</f>
        <v/>
      </c>
      <c r="L1863" t="str">
        <f>IF('Reported Performance Table'!E1863="","",IF(AND('Reported Performance Table'!$F1863="Yes",OR('Reported Performance Table'!$E1863='Master List'!$B$45,'Reported Performance Table'!$E1863='Master List'!$B$46,'Reported Performance Table'!$E1863='Master List'!$B$47,'Reported Performance Table'!$E1863='Master List'!$B$49,'Reported Performance Table'!$E1863='Master List'!$B$51,'Reported Performance Table'!$E1863='Master List'!$B$115,'Reported Performance Table'!$E1863='Master List'!$B$118,'Reported Performance Table'!$E1863='Master List'!$B$142)),"LUNA_Dimming","Dimming_Capability_and_Range"))</f>
        <v/>
      </c>
      <c r="M1863" s="100" t="e">
        <f>'Reported Performance Table'!#REF!</f>
        <v>#REF!</v>
      </c>
      <c r="N1863" s="100" t="e">
        <f>'Reported Performance Table'!#REF!</f>
        <v>#REF!</v>
      </c>
      <c r="O1863" s="100" t="e">
        <f>'Reported Performance Table'!#REF!</f>
        <v>#REF!</v>
      </c>
      <c r="P1863" t="str">
        <f t="shared" si="57"/>
        <v>No</v>
      </c>
    </row>
    <row r="1864" spans="1:16" x14ac:dyDescent="0.25">
      <c r="A1864" s="54">
        <v>1871</v>
      </c>
      <c r="B1864" s="55"/>
      <c r="D1864" s="21" t="e">
        <f>VLOOKUP('Reported Performance Table'!D1864,'Master List'!$B$22:$C$41,2,FALSE)</f>
        <v>#N/A</v>
      </c>
      <c r="E1864" t="e">
        <f>VLOOKUP('Reported Performance Table'!E1864,'Master List'!$B$45:$C$143,2,FALSE)</f>
        <v>#N/A</v>
      </c>
      <c r="F1864" t="e">
        <f>VLOOKUP('Reported Performance Table'!D1864,'Master List'!$B$22:$D$42,3,FALSE)</f>
        <v>#N/A</v>
      </c>
      <c r="G1864" s="92" t="e">
        <f>VLOOKUP('Reported Performance Table'!C1864,'Master List'!$B$11:$D$19,3,FALSE)</f>
        <v>#N/A</v>
      </c>
      <c r="H1864" t="e">
        <f t="shared" si="56"/>
        <v>#N/A</v>
      </c>
      <c r="I1864" t="e">
        <f>IF(VLOOKUP('Reported Performance Table'!E1864,'Master List'!$B$45:$D$143,3,FALSE)="","No",VLOOKUP('Reported Performance Table'!E1864,'Master List'!$B$45:$D$143,3,FALSE))</f>
        <v>#N/A</v>
      </c>
      <c r="J1864" s="164" t="str">
        <f>IF('Reported Performance Table'!E1864="","",
  IF('Reported Performance Table'!F1864="Yes",
   IF('Reported Performance Table'!G1864="Premium","Premium_LUNA_CCT","LUNA_CCT"),
   IF('Reported Performance Table'!C1864="Outdoor Luminaires",
    IF(OR('Reported Performance Table'!E1864="Fuel Pump Canopy Luminaires",'Reported Performance Table'!E1864="Sports Lighting"),
     IF('Reported Performance Table'!G1864="Premium","Premium_Sports_and_Fuel_Pump_CCT", "Sports_and_Fuel_Pump_CCT"),
     IF('Reported Performance Table'!G1864="Premium","Premium_Outdoor_CCT","Outdoor_CCT")),
    IF('Reported Performance Table'!G1864="Premium","Premium_CCT","Reported_CCT"))))</f>
        <v/>
      </c>
      <c r="K1864" t="str">
        <f>IF('Reported Performance Table'!E1864="","",IF(J1864="LUNA_CCT",VLOOKUP('Reported Performance Table'!E1864,'Master List'!$B$45:$E$143,4,FALSE),"Reported_BUG"))</f>
        <v/>
      </c>
      <c r="L1864" t="str">
        <f>IF('Reported Performance Table'!E1864="","",IF(AND('Reported Performance Table'!$F1864="Yes",OR('Reported Performance Table'!$E1864='Master List'!$B$45,'Reported Performance Table'!$E1864='Master List'!$B$46,'Reported Performance Table'!$E1864='Master List'!$B$47,'Reported Performance Table'!$E1864='Master List'!$B$49,'Reported Performance Table'!$E1864='Master List'!$B$51,'Reported Performance Table'!$E1864='Master List'!$B$115,'Reported Performance Table'!$E1864='Master List'!$B$118,'Reported Performance Table'!$E1864='Master List'!$B$142)),"LUNA_Dimming","Dimming_Capability_and_Range"))</f>
        <v/>
      </c>
      <c r="M1864" s="100" t="e">
        <f>'Reported Performance Table'!#REF!</f>
        <v>#REF!</v>
      </c>
      <c r="N1864" s="100" t="e">
        <f>'Reported Performance Table'!#REF!</f>
        <v>#REF!</v>
      </c>
      <c r="O1864" s="100" t="e">
        <f>'Reported Performance Table'!#REF!</f>
        <v>#REF!</v>
      </c>
      <c r="P1864" t="str">
        <f t="shared" si="57"/>
        <v>No</v>
      </c>
    </row>
    <row r="1865" spans="1:16" x14ac:dyDescent="0.25">
      <c r="A1865" s="54">
        <v>1872</v>
      </c>
      <c r="B1865" s="55"/>
      <c r="D1865" s="21" t="e">
        <f>VLOOKUP('Reported Performance Table'!D1865,'Master List'!$B$22:$C$41,2,FALSE)</f>
        <v>#N/A</v>
      </c>
      <c r="E1865" t="e">
        <f>VLOOKUP('Reported Performance Table'!E1865,'Master List'!$B$45:$C$143,2,FALSE)</f>
        <v>#N/A</v>
      </c>
      <c r="F1865" t="e">
        <f>VLOOKUP('Reported Performance Table'!D1865,'Master List'!$B$22:$D$42,3,FALSE)</f>
        <v>#N/A</v>
      </c>
      <c r="G1865" s="92" t="e">
        <f>VLOOKUP('Reported Performance Table'!C1865,'Master List'!$B$11:$D$19,3,FALSE)</f>
        <v>#N/A</v>
      </c>
      <c r="H1865" t="e">
        <f t="shared" si="56"/>
        <v>#N/A</v>
      </c>
      <c r="I1865" t="e">
        <f>IF(VLOOKUP('Reported Performance Table'!E1865,'Master List'!$B$45:$D$143,3,FALSE)="","No",VLOOKUP('Reported Performance Table'!E1865,'Master List'!$B$45:$D$143,3,FALSE))</f>
        <v>#N/A</v>
      </c>
      <c r="J1865" s="164" t="str">
        <f>IF('Reported Performance Table'!E1865="","",
  IF('Reported Performance Table'!F1865="Yes",
   IF('Reported Performance Table'!G1865="Premium","Premium_LUNA_CCT","LUNA_CCT"),
   IF('Reported Performance Table'!C1865="Outdoor Luminaires",
    IF(OR('Reported Performance Table'!E1865="Fuel Pump Canopy Luminaires",'Reported Performance Table'!E1865="Sports Lighting"),
     IF('Reported Performance Table'!G1865="Premium","Premium_Sports_and_Fuel_Pump_CCT", "Sports_and_Fuel_Pump_CCT"),
     IF('Reported Performance Table'!G1865="Premium","Premium_Outdoor_CCT","Outdoor_CCT")),
    IF('Reported Performance Table'!G1865="Premium","Premium_CCT","Reported_CCT"))))</f>
        <v/>
      </c>
      <c r="K1865" t="str">
        <f>IF('Reported Performance Table'!E1865="","",IF(J1865="LUNA_CCT",VLOOKUP('Reported Performance Table'!E1865,'Master List'!$B$45:$E$143,4,FALSE),"Reported_BUG"))</f>
        <v/>
      </c>
      <c r="L1865" t="str">
        <f>IF('Reported Performance Table'!E1865="","",IF(AND('Reported Performance Table'!$F1865="Yes",OR('Reported Performance Table'!$E1865='Master List'!$B$45,'Reported Performance Table'!$E1865='Master List'!$B$46,'Reported Performance Table'!$E1865='Master List'!$B$47,'Reported Performance Table'!$E1865='Master List'!$B$49,'Reported Performance Table'!$E1865='Master List'!$B$51,'Reported Performance Table'!$E1865='Master List'!$B$115,'Reported Performance Table'!$E1865='Master List'!$B$118,'Reported Performance Table'!$E1865='Master List'!$B$142)),"LUNA_Dimming","Dimming_Capability_and_Range"))</f>
        <v/>
      </c>
      <c r="M1865" s="100" t="e">
        <f>'Reported Performance Table'!#REF!</f>
        <v>#REF!</v>
      </c>
      <c r="N1865" s="100" t="e">
        <f>'Reported Performance Table'!#REF!</f>
        <v>#REF!</v>
      </c>
      <c r="O1865" s="100" t="e">
        <f>'Reported Performance Table'!#REF!</f>
        <v>#REF!</v>
      </c>
      <c r="P1865" t="str">
        <f t="shared" si="57"/>
        <v>No</v>
      </c>
    </row>
    <row r="1866" spans="1:16" x14ac:dyDescent="0.25">
      <c r="A1866" s="54">
        <v>1873</v>
      </c>
      <c r="B1866" s="55"/>
      <c r="D1866" s="21" t="e">
        <f>VLOOKUP('Reported Performance Table'!D1866,'Master List'!$B$22:$C$41,2,FALSE)</f>
        <v>#N/A</v>
      </c>
      <c r="E1866" t="e">
        <f>VLOOKUP('Reported Performance Table'!E1866,'Master List'!$B$45:$C$143,2,FALSE)</f>
        <v>#N/A</v>
      </c>
      <c r="F1866" t="e">
        <f>VLOOKUP('Reported Performance Table'!D1866,'Master List'!$B$22:$D$42,3,FALSE)</f>
        <v>#N/A</v>
      </c>
      <c r="G1866" s="92" t="e">
        <f>VLOOKUP('Reported Performance Table'!C1866,'Master List'!$B$11:$D$19,3,FALSE)</f>
        <v>#N/A</v>
      </c>
      <c r="H1866" t="e">
        <f t="shared" si="56"/>
        <v>#N/A</v>
      </c>
      <c r="I1866" t="e">
        <f>IF(VLOOKUP('Reported Performance Table'!E1866,'Master List'!$B$45:$D$143,3,FALSE)="","No",VLOOKUP('Reported Performance Table'!E1866,'Master List'!$B$45:$D$143,3,FALSE))</f>
        <v>#N/A</v>
      </c>
      <c r="J1866" s="164" t="str">
        <f>IF('Reported Performance Table'!E1866="","",
  IF('Reported Performance Table'!F1866="Yes",
   IF('Reported Performance Table'!G1866="Premium","Premium_LUNA_CCT","LUNA_CCT"),
   IF('Reported Performance Table'!C1866="Outdoor Luminaires",
    IF(OR('Reported Performance Table'!E1866="Fuel Pump Canopy Luminaires",'Reported Performance Table'!E1866="Sports Lighting"),
     IF('Reported Performance Table'!G1866="Premium","Premium_Sports_and_Fuel_Pump_CCT", "Sports_and_Fuel_Pump_CCT"),
     IF('Reported Performance Table'!G1866="Premium","Premium_Outdoor_CCT","Outdoor_CCT")),
    IF('Reported Performance Table'!G1866="Premium","Premium_CCT","Reported_CCT"))))</f>
        <v/>
      </c>
      <c r="K1866" t="str">
        <f>IF('Reported Performance Table'!E1866="","",IF(J1866="LUNA_CCT",VLOOKUP('Reported Performance Table'!E1866,'Master List'!$B$45:$E$143,4,FALSE),"Reported_BUG"))</f>
        <v/>
      </c>
      <c r="L1866" t="str">
        <f>IF('Reported Performance Table'!E1866="","",IF(AND('Reported Performance Table'!$F1866="Yes",OR('Reported Performance Table'!$E1866='Master List'!$B$45,'Reported Performance Table'!$E1866='Master List'!$B$46,'Reported Performance Table'!$E1866='Master List'!$B$47,'Reported Performance Table'!$E1866='Master List'!$B$49,'Reported Performance Table'!$E1866='Master List'!$B$51,'Reported Performance Table'!$E1866='Master List'!$B$115,'Reported Performance Table'!$E1866='Master List'!$B$118,'Reported Performance Table'!$E1866='Master List'!$B$142)),"LUNA_Dimming","Dimming_Capability_and_Range"))</f>
        <v/>
      </c>
      <c r="M1866" s="100" t="e">
        <f>'Reported Performance Table'!#REF!</f>
        <v>#REF!</v>
      </c>
      <c r="N1866" s="100" t="e">
        <f>'Reported Performance Table'!#REF!</f>
        <v>#REF!</v>
      </c>
      <c r="O1866" s="100" t="e">
        <f>'Reported Performance Table'!#REF!</f>
        <v>#REF!</v>
      </c>
      <c r="P1866" t="str">
        <f t="shared" si="57"/>
        <v>No</v>
      </c>
    </row>
    <row r="1867" spans="1:16" x14ac:dyDescent="0.25">
      <c r="A1867" s="54">
        <v>1874</v>
      </c>
      <c r="B1867" s="55"/>
      <c r="D1867" s="21" t="e">
        <f>VLOOKUP('Reported Performance Table'!D1867,'Master List'!$B$22:$C$41,2,FALSE)</f>
        <v>#N/A</v>
      </c>
      <c r="E1867" t="e">
        <f>VLOOKUP('Reported Performance Table'!E1867,'Master List'!$B$45:$C$143,2,FALSE)</f>
        <v>#N/A</v>
      </c>
      <c r="F1867" t="e">
        <f>VLOOKUP('Reported Performance Table'!D1867,'Master List'!$B$22:$D$42,3,FALSE)</f>
        <v>#N/A</v>
      </c>
      <c r="G1867" s="92" t="e">
        <f>VLOOKUP('Reported Performance Table'!C1867,'Master List'!$B$11:$D$19,3,FALSE)</f>
        <v>#N/A</v>
      </c>
      <c r="H1867" t="e">
        <f t="shared" ref="H1867:H1930" si="58">CONCATENATE(F1867,G1867)</f>
        <v>#N/A</v>
      </c>
      <c r="I1867" t="e">
        <f>IF(VLOOKUP('Reported Performance Table'!E1867,'Master List'!$B$45:$D$143,3,FALSE)="","No",VLOOKUP('Reported Performance Table'!E1867,'Master List'!$B$45:$D$143,3,FALSE))</f>
        <v>#N/A</v>
      </c>
      <c r="J1867" s="164" t="str">
        <f>IF('Reported Performance Table'!E1867="","",
  IF('Reported Performance Table'!F1867="Yes",
   IF('Reported Performance Table'!G1867="Premium","Premium_LUNA_CCT","LUNA_CCT"),
   IF('Reported Performance Table'!C1867="Outdoor Luminaires",
    IF(OR('Reported Performance Table'!E1867="Fuel Pump Canopy Luminaires",'Reported Performance Table'!E1867="Sports Lighting"),
     IF('Reported Performance Table'!G1867="Premium","Premium_Sports_and_Fuel_Pump_CCT", "Sports_and_Fuel_Pump_CCT"),
     IF('Reported Performance Table'!G1867="Premium","Premium_Outdoor_CCT","Outdoor_CCT")),
    IF('Reported Performance Table'!G1867="Premium","Premium_CCT","Reported_CCT"))))</f>
        <v/>
      </c>
      <c r="K1867" t="str">
        <f>IF('Reported Performance Table'!E1867="","",IF(J1867="LUNA_CCT",VLOOKUP('Reported Performance Table'!E1867,'Master List'!$B$45:$E$143,4,FALSE),"Reported_BUG"))</f>
        <v/>
      </c>
      <c r="L1867" t="str">
        <f>IF('Reported Performance Table'!E1867="","",IF(AND('Reported Performance Table'!$F1867="Yes",OR('Reported Performance Table'!$E1867='Master List'!$B$45,'Reported Performance Table'!$E1867='Master List'!$B$46,'Reported Performance Table'!$E1867='Master List'!$B$47,'Reported Performance Table'!$E1867='Master List'!$B$49,'Reported Performance Table'!$E1867='Master List'!$B$51,'Reported Performance Table'!$E1867='Master List'!$B$115,'Reported Performance Table'!$E1867='Master List'!$B$118,'Reported Performance Table'!$E1867='Master List'!$B$142)),"LUNA_Dimming","Dimming_Capability_and_Range"))</f>
        <v/>
      </c>
      <c r="M1867" s="100" t="e">
        <f>'Reported Performance Table'!#REF!</f>
        <v>#REF!</v>
      </c>
      <c r="N1867" s="100" t="e">
        <f>'Reported Performance Table'!#REF!</f>
        <v>#REF!</v>
      </c>
      <c r="O1867" s="100" t="e">
        <f>'Reported Performance Table'!#REF!</f>
        <v>#REF!</v>
      </c>
      <c r="P1867" t="str">
        <f t="shared" si="57"/>
        <v>No</v>
      </c>
    </row>
    <row r="1868" spans="1:16" x14ac:dyDescent="0.25">
      <c r="A1868" s="54">
        <v>1875</v>
      </c>
      <c r="B1868" s="55"/>
      <c r="D1868" s="21" t="e">
        <f>VLOOKUP('Reported Performance Table'!D1868,'Master List'!$B$22:$C$41,2,FALSE)</f>
        <v>#N/A</v>
      </c>
      <c r="E1868" t="e">
        <f>VLOOKUP('Reported Performance Table'!E1868,'Master List'!$B$45:$C$143,2,FALSE)</f>
        <v>#N/A</v>
      </c>
      <c r="F1868" t="e">
        <f>VLOOKUP('Reported Performance Table'!D1868,'Master List'!$B$22:$D$42,3,FALSE)</f>
        <v>#N/A</v>
      </c>
      <c r="G1868" s="92" t="e">
        <f>VLOOKUP('Reported Performance Table'!C1868,'Master List'!$B$11:$D$19,3,FALSE)</f>
        <v>#N/A</v>
      </c>
      <c r="H1868" t="e">
        <f t="shared" si="58"/>
        <v>#N/A</v>
      </c>
      <c r="I1868" t="e">
        <f>IF(VLOOKUP('Reported Performance Table'!E1868,'Master List'!$B$45:$D$143,3,FALSE)="","No",VLOOKUP('Reported Performance Table'!E1868,'Master List'!$B$45:$D$143,3,FALSE))</f>
        <v>#N/A</v>
      </c>
      <c r="J1868" s="164" t="str">
        <f>IF('Reported Performance Table'!E1868="","",
  IF('Reported Performance Table'!F1868="Yes",
   IF('Reported Performance Table'!G1868="Premium","Premium_LUNA_CCT","LUNA_CCT"),
   IF('Reported Performance Table'!C1868="Outdoor Luminaires",
    IF(OR('Reported Performance Table'!E1868="Fuel Pump Canopy Luminaires",'Reported Performance Table'!E1868="Sports Lighting"),
     IF('Reported Performance Table'!G1868="Premium","Premium_Sports_and_Fuel_Pump_CCT", "Sports_and_Fuel_Pump_CCT"),
     IF('Reported Performance Table'!G1868="Premium","Premium_Outdoor_CCT","Outdoor_CCT")),
    IF('Reported Performance Table'!G1868="Premium","Premium_CCT","Reported_CCT"))))</f>
        <v/>
      </c>
      <c r="K1868" t="str">
        <f>IF('Reported Performance Table'!E1868="","",IF(J1868="LUNA_CCT",VLOOKUP('Reported Performance Table'!E1868,'Master List'!$B$45:$E$143,4,FALSE),"Reported_BUG"))</f>
        <v/>
      </c>
      <c r="L1868" t="str">
        <f>IF('Reported Performance Table'!E1868="","",IF(AND('Reported Performance Table'!$F1868="Yes",OR('Reported Performance Table'!$E1868='Master List'!$B$45,'Reported Performance Table'!$E1868='Master List'!$B$46,'Reported Performance Table'!$E1868='Master List'!$B$47,'Reported Performance Table'!$E1868='Master List'!$B$49,'Reported Performance Table'!$E1868='Master List'!$B$51,'Reported Performance Table'!$E1868='Master List'!$B$115,'Reported Performance Table'!$E1868='Master List'!$B$118,'Reported Performance Table'!$E1868='Master List'!$B$142)),"LUNA_Dimming","Dimming_Capability_and_Range"))</f>
        <v/>
      </c>
      <c r="M1868" s="100" t="e">
        <f>'Reported Performance Table'!#REF!</f>
        <v>#REF!</v>
      </c>
      <c r="N1868" s="100" t="e">
        <f>'Reported Performance Table'!#REF!</f>
        <v>#REF!</v>
      </c>
      <c r="O1868" s="100" t="e">
        <f>'Reported Performance Table'!#REF!</f>
        <v>#REF!</v>
      </c>
      <c r="P1868" t="str">
        <f t="shared" ref="P1868:P1931" si="59">IF(COUNTIF(M1868:O1868,"Yes")=3,"Yes","No")</f>
        <v>No</v>
      </c>
    </row>
    <row r="1869" spans="1:16" x14ac:dyDescent="0.25">
      <c r="A1869" s="54">
        <v>1876</v>
      </c>
      <c r="B1869" s="55"/>
      <c r="D1869" s="21" t="e">
        <f>VLOOKUP('Reported Performance Table'!D1869,'Master List'!$B$22:$C$41,2,FALSE)</f>
        <v>#N/A</v>
      </c>
      <c r="E1869" t="e">
        <f>VLOOKUP('Reported Performance Table'!E1869,'Master List'!$B$45:$C$143,2,FALSE)</f>
        <v>#N/A</v>
      </c>
      <c r="F1869" t="e">
        <f>VLOOKUP('Reported Performance Table'!D1869,'Master List'!$B$22:$D$42,3,FALSE)</f>
        <v>#N/A</v>
      </c>
      <c r="G1869" s="92" t="e">
        <f>VLOOKUP('Reported Performance Table'!C1869,'Master List'!$B$11:$D$19,3,FALSE)</f>
        <v>#N/A</v>
      </c>
      <c r="H1869" t="e">
        <f t="shared" si="58"/>
        <v>#N/A</v>
      </c>
      <c r="I1869" t="e">
        <f>IF(VLOOKUP('Reported Performance Table'!E1869,'Master List'!$B$45:$D$143,3,FALSE)="","No",VLOOKUP('Reported Performance Table'!E1869,'Master List'!$B$45:$D$143,3,FALSE))</f>
        <v>#N/A</v>
      </c>
      <c r="J1869" s="164" t="str">
        <f>IF('Reported Performance Table'!E1869="","",
  IF('Reported Performance Table'!F1869="Yes",
   IF('Reported Performance Table'!G1869="Premium","Premium_LUNA_CCT","LUNA_CCT"),
   IF('Reported Performance Table'!C1869="Outdoor Luminaires",
    IF(OR('Reported Performance Table'!E1869="Fuel Pump Canopy Luminaires",'Reported Performance Table'!E1869="Sports Lighting"),
     IF('Reported Performance Table'!G1869="Premium","Premium_Sports_and_Fuel_Pump_CCT", "Sports_and_Fuel_Pump_CCT"),
     IF('Reported Performance Table'!G1869="Premium","Premium_Outdoor_CCT","Outdoor_CCT")),
    IF('Reported Performance Table'!G1869="Premium","Premium_CCT","Reported_CCT"))))</f>
        <v/>
      </c>
      <c r="K1869" t="str">
        <f>IF('Reported Performance Table'!E1869="","",IF(J1869="LUNA_CCT",VLOOKUP('Reported Performance Table'!E1869,'Master List'!$B$45:$E$143,4,FALSE),"Reported_BUG"))</f>
        <v/>
      </c>
      <c r="L1869" t="str">
        <f>IF('Reported Performance Table'!E1869="","",IF(AND('Reported Performance Table'!$F1869="Yes",OR('Reported Performance Table'!$E1869='Master List'!$B$45,'Reported Performance Table'!$E1869='Master List'!$B$46,'Reported Performance Table'!$E1869='Master List'!$B$47,'Reported Performance Table'!$E1869='Master List'!$B$49,'Reported Performance Table'!$E1869='Master List'!$B$51,'Reported Performance Table'!$E1869='Master List'!$B$115,'Reported Performance Table'!$E1869='Master List'!$B$118,'Reported Performance Table'!$E1869='Master List'!$B$142)),"LUNA_Dimming","Dimming_Capability_and_Range"))</f>
        <v/>
      </c>
      <c r="M1869" s="100" t="e">
        <f>'Reported Performance Table'!#REF!</f>
        <v>#REF!</v>
      </c>
      <c r="N1869" s="100" t="e">
        <f>'Reported Performance Table'!#REF!</f>
        <v>#REF!</v>
      </c>
      <c r="O1869" s="100" t="e">
        <f>'Reported Performance Table'!#REF!</f>
        <v>#REF!</v>
      </c>
      <c r="P1869" t="str">
        <f t="shared" si="59"/>
        <v>No</v>
      </c>
    </row>
    <row r="1870" spans="1:16" x14ac:dyDescent="0.25">
      <c r="A1870" s="54">
        <v>1877</v>
      </c>
      <c r="B1870" s="55"/>
      <c r="D1870" s="21" t="e">
        <f>VLOOKUP('Reported Performance Table'!D1870,'Master List'!$B$22:$C$41,2,FALSE)</f>
        <v>#N/A</v>
      </c>
      <c r="E1870" t="e">
        <f>VLOOKUP('Reported Performance Table'!E1870,'Master List'!$B$45:$C$143,2,FALSE)</f>
        <v>#N/A</v>
      </c>
      <c r="F1870" t="e">
        <f>VLOOKUP('Reported Performance Table'!D1870,'Master List'!$B$22:$D$42,3,FALSE)</f>
        <v>#N/A</v>
      </c>
      <c r="G1870" s="92" t="e">
        <f>VLOOKUP('Reported Performance Table'!C1870,'Master List'!$B$11:$D$19,3,FALSE)</f>
        <v>#N/A</v>
      </c>
      <c r="H1870" t="e">
        <f t="shared" si="58"/>
        <v>#N/A</v>
      </c>
      <c r="I1870" t="e">
        <f>IF(VLOOKUP('Reported Performance Table'!E1870,'Master List'!$B$45:$D$143,3,FALSE)="","No",VLOOKUP('Reported Performance Table'!E1870,'Master List'!$B$45:$D$143,3,FALSE))</f>
        <v>#N/A</v>
      </c>
      <c r="J1870" s="164" t="str">
        <f>IF('Reported Performance Table'!E1870="","",
  IF('Reported Performance Table'!F1870="Yes",
   IF('Reported Performance Table'!G1870="Premium","Premium_LUNA_CCT","LUNA_CCT"),
   IF('Reported Performance Table'!C1870="Outdoor Luminaires",
    IF(OR('Reported Performance Table'!E1870="Fuel Pump Canopy Luminaires",'Reported Performance Table'!E1870="Sports Lighting"),
     IF('Reported Performance Table'!G1870="Premium","Premium_Sports_and_Fuel_Pump_CCT", "Sports_and_Fuel_Pump_CCT"),
     IF('Reported Performance Table'!G1870="Premium","Premium_Outdoor_CCT","Outdoor_CCT")),
    IF('Reported Performance Table'!G1870="Premium","Premium_CCT","Reported_CCT"))))</f>
        <v/>
      </c>
      <c r="K1870" t="str">
        <f>IF('Reported Performance Table'!E1870="","",IF(J1870="LUNA_CCT",VLOOKUP('Reported Performance Table'!E1870,'Master List'!$B$45:$E$143,4,FALSE),"Reported_BUG"))</f>
        <v/>
      </c>
      <c r="L1870" t="str">
        <f>IF('Reported Performance Table'!E1870="","",IF(AND('Reported Performance Table'!$F1870="Yes",OR('Reported Performance Table'!$E1870='Master List'!$B$45,'Reported Performance Table'!$E1870='Master List'!$B$46,'Reported Performance Table'!$E1870='Master List'!$B$47,'Reported Performance Table'!$E1870='Master List'!$B$49,'Reported Performance Table'!$E1870='Master List'!$B$51,'Reported Performance Table'!$E1870='Master List'!$B$115,'Reported Performance Table'!$E1870='Master List'!$B$118,'Reported Performance Table'!$E1870='Master List'!$B$142)),"LUNA_Dimming","Dimming_Capability_and_Range"))</f>
        <v/>
      </c>
      <c r="M1870" s="100" t="e">
        <f>'Reported Performance Table'!#REF!</f>
        <v>#REF!</v>
      </c>
      <c r="N1870" s="100" t="e">
        <f>'Reported Performance Table'!#REF!</f>
        <v>#REF!</v>
      </c>
      <c r="O1870" s="100" t="e">
        <f>'Reported Performance Table'!#REF!</f>
        <v>#REF!</v>
      </c>
      <c r="P1870" t="str">
        <f t="shared" si="59"/>
        <v>No</v>
      </c>
    </row>
    <row r="1871" spans="1:16" x14ac:dyDescent="0.25">
      <c r="A1871" s="54">
        <v>1878</v>
      </c>
      <c r="B1871" s="55"/>
      <c r="D1871" s="21" t="e">
        <f>VLOOKUP('Reported Performance Table'!D1871,'Master List'!$B$22:$C$41,2,FALSE)</f>
        <v>#N/A</v>
      </c>
      <c r="E1871" t="e">
        <f>VLOOKUP('Reported Performance Table'!E1871,'Master List'!$B$45:$C$143,2,FALSE)</f>
        <v>#N/A</v>
      </c>
      <c r="F1871" t="e">
        <f>VLOOKUP('Reported Performance Table'!D1871,'Master List'!$B$22:$D$42,3,FALSE)</f>
        <v>#N/A</v>
      </c>
      <c r="G1871" s="92" t="e">
        <f>VLOOKUP('Reported Performance Table'!C1871,'Master List'!$B$11:$D$19,3,FALSE)</f>
        <v>#N/A</v>
      </c>
      <c r="H1871" t="e">
        <f t="shared" si="58"/>
        <v>#N/A</v>
      </c>
      <c r="I1871" t="e">
        <f>IF(VLOOKUP('Reported Performance Table'!E1871,'Master List'!$B$45:$D$143,3,FALSE)="","No",VLOOKUP('Reported Performance Table'!E1871,'Master List'!$B$45:$D$143,3,FALSE))</f>
        <v>#N/A</v>
      </c>
      <c r="J1871" s="164" t="str">
        <f>IF('Reported Performance Table'!E1871="","",
  IF('Reported Performance Table'!F1871="Yes",
   IF('Reported Performance Table'!G1871="Premium","Premium_LUNA_CCT","LUNA_CCT"),
   IF('Reported Performance Table'!C1871="Outdoor Luminaires",
    IF(OR('Reported Performance Table'!E1871="Fuel Pump Canopy Luminaires",'Reported Performance Table'!E1871="Sports Lighting"),
     IF('Reported Performance Table'!G1871="Premium","Premium_Sports_and_Fuel_Pump_CCT", "Sports_and_Fuel_Pump_CCT"),
     IF('Reported Performance Table'!G1871="Premium","Premium_Outdoor_CCT","Outdoor_CCT")),
    IF('Reported Performance Table'!G1871="Premium","Premium_CCT","Reported_CCT"))))</f>
        <v/>
      </c>
      <c r="K1871" t="str">
        <f>IF('Reported Performance Table'!E1871="","",IF(J1871="LUNA_CCT",VLOOKUP('Reported Performance Table'!E1871,'Master List'!$B$45:$E$143,4,FALSE),"Reported_BUG"))</f>
        <v/>
      </c>
      <c r="L1871" t="str">
        <f>IF('Reported Performance Table'!E1871="","",IF(AND('Reported Performance Table'!$F1871="Yes",OR('Reported Performance Table'!$E1871='Master List'!$B$45,'Reported Performance Table'!$E1871='Master List'!$B$46,'Reported Performance Table'!$E1871='Master List'!$B$47,'Reported Performance Table'!$E1871='Master List'!$B$49,'Reported Performance Table'!$E1871='Master List'!$B$51,'Reported Performance Table'!$E1871='Master List'!$B$115,'Reported Performance Table'!$E1871='Master List'!$B$118,'Reported Performance Table'!$E1871='Master List'!$B$142)),"LUNA_Dimming","Dimming_Capability_and_Range"))</f>
        <v/>
      </c>
      <c r="M1871" s="100" t="e">
        <f>'Reported Performance Table'!#REF!</f>
        <v>#REF!</v>
      </c>
      <c r="N1871" s="100" t="e">
        <f>'Reported Performance Table'!#REF!</f>
        <v>#REF!</v>
      </c>
      <c r="O1871" s="100" t="e">
        <f>'Reported Performance Table'!#REF!</f>
        <v>#REF!</v>
      </c>
      <c r="P1871" t="str">
        <f t="shared" si="59"/>
        <v>No</v>
      </c>
    </row>
    <row r="1872" spans="1:16" x14ac:dyDescent="0.25">
      <c r="A1872" s="54">
        <v>1879</v>
      </c>
      <c r="B1872" s="55"/>
      <c r="D1872" s="21" t="e">
        <f>VLOOKUP('Reported Performance Table'!D1872,'Master List'!$B$22:$C$41,2,FALSE)</f>
        <v>#N/A</v>
      </c>
      <c r="E1872" t="e">
        <f>VLOOKUP('Reported Performance Table'!E1872,'Master List'!$B$45:$C$143,2,FALSE)</f>
        <v>#N/A</v>
      </c>
      <c r="F1872" t="e">
        <f>VLOOKUP('Reported Performance Table'!D1872,'Master List'!$B$22:$D$42,3,FALSE)</f>
        <v>#N/A</v>
      </c>
      <c r="G1872" s="92" t="e">
        <f>VLOOKUP('Reported Performance Table'!C1872,'Master List'!$B$11:$D$19,3,FALSE)</f>
        <v>#N/A</v>
      </c>
      <c r="H1872" t="e">
        <f t="shared" si="58"/>
        <v>#N/A</v>
      </c>
      <c r="I1872" t="e">
        <f>IF(VLOOKUP('Reported Performance Table'!E1872,'Master List'!$B$45:$D$143,3,FALSE)="","No",VLOOKUP('Reported Performance Table'!E1872,'Master List'!$B$45:$D$143,3,FALSE))</f>
        <v>#N/A</v>
      </c>
      <c r="J1872" s="164" t="str">
        <f>IF('Reported Performance Table'!E1872="","",
  IF('Reported Performance Table'!F1872="Yes",
   IF('Reported Performance Table'!G1872="Premium","Premium_LUNA_CCT","LUNA_CCT"),
   IF('Reported Performance Table'!C1872="Outdoor Luminaires",
    IF(OR('Reported Performance Table'!E1872="Fuel Pump Canopy Luminaires",'Reported Performance Table'!E1872="Sports Lighting"),
     IF('Reported Performance Table'!G1872="Premium","Premium_Sports_and_Fuel_Pump_CCT", "Sports_and_Fuel_Pump_CCT"),
     IF('Reported Performance Table'!G1872="Premium","Premium_Outdoor_CCT","Outdoor_CCT")),
    IF('Reported Performance Table'!G1872="Premium","Premium_CCT","Reported_CCT"))))</f>
        <v/>
      </c>
      <c r="K1872" t="str">
        <f>IF('Reported Performance Table'!E1872="","",IF(J1872="LUNA_CCT",VLOOKUP('Reported Performance Table'!E1872,'Master List'!$B$45:$E$143,4,FALSE),"Reported_BUG"))</f>
        <v/>
      </c>
      <c r="L1872" t="str">
        <f>IF('Reported Performance Table'!E1872="","",IF(AND('Reported Performance Table'!$F1872="Yes",OR('Reported Performance Table'!$E1872='Master List'!$B$45,'Reported Performance Table'!$E1872='Master List'!$B$46,'Reported Performance Table'!$E1872='Master List'!$B$47,'Reported Performance Table'!$E1872='Master List'!$B$49,'Reported Performance Table'!$E1872='Master List'!$B$51,'Reported Performance Table'!$E1872='Master List'!$B$115,'Reported Performance Table'!$E1872='Master List'!$B$118,'Reported Performance Table'!$E1872='Master List'!$B$142)),"LUNA_Dimming","Dimming_Capability_and_Range"))</f>
        <v/>
      </c>
      <c r="M1872" s="100" t="e">
        <f>'Reported Performance Table'!#REF!</f>
        <v>#REF!</v>
      </c>
      <c r="N1872" s="100" t="e">
        <f>'Reported Performance Table'!#REF!</f>
        <v>#REF!</v>
      </c>
      <c r="O1872" s="100" t="e">
        <f>'Reported Performance Table'!#REF!</f>
        <v>#REF!</v>
      </c>
      <c r="P1872" t="str">
        <f t="shared" si="59"/>
        <v>No</v>
      </c>
    </row>
    <row r="1873" spans="1:16" x14ac:dyDescent="0.25">
      <c r="A1873" s="54">
        <v>1880</v>
      </c>
      <c r="B1873" s="55"/>
      <c r="D1873" s="21" t="e">
        <f>VLOOKUP('Reported Performance Table'!D1873,'Master List'!$B$22:$C$41,2,FALSE)</f>
        <v>#N/A</v>
      </c>
      <c r="E1873" t="e">
        <f>VLOOKUP('Reported Performance Table'!E1873,'Master List'!$B$45:$C$143,2,FALSE)</f>
        <v>#N/A</v>
      </c>
      <c r="F1873" t="e">
        <f>VLOOKUP('Reported Performance Table'!D1873,'Master List'!$B$22:$D$42,3,FALSE)</f>
        <v>#N/A</v>
      </c>
      <c r="G1873" s="92" t="e">
        <f>VLOOKUP('Reported Performance Table'!C1873,'Master List'!$B$11:$D$19,3,FALSE)</f>
        <v>#N/A</v>
      </c>
      <c r="H1873" t="e">
        <f t="shared" si="58"/>
        <v>#N/A</v>
      </c>
      <c r="I1873" t="e">
        <f>IF(VLOOKUP('Reported Performance Table'!E1873,'Master List'!$B$45:$D$143,3,FALSE)="","No",VLOOKUP('Reported Performance Table'!E1873,'Master List'!$B$45:$D$143,3,FALSE))</f>
        <v>#N/A</v>
      </c>
      <c r="J1873" s="164" t="str">
        <f>IF('Reported Performance Table'!E1873="","",
  IF('Reported Performance Table'!F1873="Yes",
   IF('Reported Performance Table'!G1873="Premium","Premium_LUNA_CCT","LUNA_CCT"),
   IF('Reported Performance Table'!C1873="Outdoor Luminaires",
    IF(OR('Reported Performance Table'!E1873="Fuel Pump Canopy Luminaires",'Reported Performance Table'!E1873="Sports Lighting"),
     IF('Reported Performance Table'!G1873="Premium","Premium_Sports_and_Fuel_Pump_CCT", "Sports_and_Fuel_Pump_CCT"),
     IF('Reported Performance Table'!G1873="Premium","Premium_Outdoor_CCT","Outdoor_CCT")),
    IF('Reported Performance Table'!G1873="Premium","Premium_CCT","Reported_CCT"))))</f>
        <v/>
      </c>
      <c r="K1873" t="str">
        <f>IF('Reported Performance Table'!E1873="","",IF(J1873="LUNA_CCT",VLOOKUP('Reported Performance Table'!E1873,'Master List'!$B$45:$E$143,4,FALSE),"Reported_BUG"))</f>
        <v/>
      </c>
      <c r="L1873" t="str">
        <f>IF('Reported Performance Table'!E1873="","",IF(AND('Reported Performance Table'!$F1873="Yes",OR('Reported Performance Table'!$E1873='Master List'!$B$45,'Reported Performance Table'!$E1873='Master List'!$B$46,'Reported Performance Table'!$E1873='Master List'!$B$47,'Reported Performance Table'!$E1873='Master List'!$B$49,'Reported Performance Table'!$E1873='Master List'!$B$51,'Reported Performance Table'!$E1873='Master List'!$B$115,'Reported Performance Table'!$E1873='Master List'!$B$118,'Reported Performance Table'!$E1873='Master List'!$B$142)),"LUNA_Dimming","Dimming_Capability_and_Range"))</f>
        <v/>
      </c>
      <c r="M1873" s="100" t="e">
        <f>'Reported Performance Table'!#REF!</f>
        <v>#REF!</v>
      </c>
      <c r="N1873" s="100" t="e">
        <f>'Reported Performance Table'!#REF!</f>
        <v>#REF!</v>
      </c>
      <c r="O1873" s="100" t="e">
        <f>'Reported Performance Table'!#REF!</f>
        <v>#REF!</v>
      </c>
      <c r="P1873" t="str">
        <f t="shared" si="59"/>
        <v>No</v>
      </c>
    </row>
    <row r="1874" spans="1:16" x14ac:dyDescent="0.25">
      <c r="A1874" s="54">
        <v>1881</v>
      </c>
      <c r="B1874" s="55"/>
      <c r="D1874" s="21" t="e">
        <f>VLOOKUP('Reported Performance Table'!D1874,'Master List'!$B$22:$C$41,2,FALSE)</f>
        <v>#N/A</v>
      </c>
      <c r="E1874" t="e">
        <f>VLOOKUP('Reported Performance Table'!E1874,'Master List'!$B$45:$C$143,2,FALSE)</f>
        <v>#N/A</v>
      </c>
      <c r="F1874" t="e">
        <f>VLOOKUP('Reported Performance Table'!D1874,'Master List'!$B$22:$D$42,3,FALSE)</f>
        <v>#N/A</v>
      </c>
      <c r="G1874" s="92" t="e">
        <f>VLOOKUP('Reported Performance Table'!C1874,'Master List'!$B$11:$D$19,3,FALSE)</f>
        <v>#N/A</v>
      </c>
      <c r="H1874" t="e">
        <f t="shared" si="58"/>
        <v>#N/A</v>
      </c>
      <c r="I1874" t="e">
        <f>IF(VLOOKUP('Reported Performance Table'!E1874,'Master List'!$B$45:$D$143,3,FALSE)="","No",VLOOKUP('Reported Performance Table'!E1874,'Master List'!$B$45:$D$143,3,FALSE))</f>
        <v>#N/A</v>
      </c>
      <c r="J1874" s="164" t="str">
        <f>IF('Reported Performance Table'!E1874="","",
  IF('Reported Performance Table'!F1874="Yes",
   IF('Reported Performance Table'!G1874="Premium","Premium_LUNA_CCT","LUNA_CCT"),
   IF('Reported Performance Table'!C1874="Outdoor Luminaires",
    IF(OR('Reported Performance Table'!E1874="Fuel Pump Canopy Luminaires",'Reported Performance Table'!E1874="Sports Lighting"),
     IF('Reported Performance Table'!G1874="Premium","Premium_Sports_and_Fuel_Pump_CCT", "Sports_and_Fuel_Pump_CCT"),
     IF('Reported Performance Table'!G1874="Premium","Premium_Outdoor_CCT","Outdoor_CCT")),
    IF('Reported Performance Table'!G1874="Premium","Premium_CCT","Reported_CCT"))))</f>
        <v/>
      </c>
      <c r="K1874" t="str">
        <f>IF('Reported Performance Table'!E1874="","",IF(J1874="LUNA_CCT",VLOOKUP('Reported Performance Table'!E1874,'Master List'!$B$45:$E$143,4,FALSE),"Reported_BUG"))</f>
        <v/>
      </c>
      <c r="L1874" t="str">
        <f>IF('Reported Performance Table'!E1874="","",IF(AND('Reported Performance Table'!$F1874="Yes",OR('Reported Performance Table'!$E1874='Master List'!$B$45,'Reported Performance Table'!$E1874='Master List'!$B$46,'Reported Performance Table'!$E1874='Master List'!$B$47,'Reported Performance Table'!$E1874='Master List'!$B$49,'Reported Performance Table'!$E1874='Master List'!$B$51,'Reported Performance Table'!$E1874='Master List'!$B$115,'Reported Performance Table'!$E1874='Master List'!$B$118,'Reported Performance Table'!$E1874='Master List'!$B$142)),"LUNA_Dimming","Dimming_Capability_and_Range"))</f>
        <v/>
      </c>
      <c r="M1874" s="100" t="e">
        <f>'Reported Performance Table'!#REF!</f>
        <v>#REF!</v>
      </c>
      <c r="N1874" s="100" t="e">
        <f>'Reported Performance Table'!#REF!</f>
        <v>#REF!</v>
      </c>
      <c r="O1874" s="100" t="e">
        <f>'Reported Performance Table'!#REF!</f>
        <v>#REF!</v>
      </c>
      <c r="P1874" t="str">
        <f t="shared" si="59"/>
        <v>No</v>
      </c>
    </row>
    <row r="1875" spans="1:16" x14ac:dyDescent="0.25">
      <c r="A1875" s="54">
        <v>1882</v>
      </c>
      <c r="B1875" s="55"/>
      <c r="D1875" s="21" t="e">
        <f>VLOOKUP('Reported Performance Table'!D1875,'Master List'!$B$22:$C$41,2,FALSE)</f>
        <v>#N/A</v>
      </c>
      <c r="E1875" t="e">
        <f>VLOOKUP('Reported Performance Table'!E1875,'Master List'!$B$45:$C$143,2,FALSE)</f>
        <v>#N/A</v>
      </c>
      <c r="F1875" t="e">
        <f>VLOOKUP('Reported Performance Table'!D1875,'Master List'!$B$22:$D$42,3,FALSE)</f>
        <v>#N/A</v>
      </c>
      <c r="G1875" s="92" t="e">
        <f>VLOOKUP('Reported Performance Table'!C1875,'Master List'!$B$11:$D$19,3,FALSE)</f>
        <v>#N/A</v>
      </c>
      <c r="H1875" t="e">
        <f t="shared" si="58"/>
        <v>#N/A</v>
      </c>
      <c r="I1875" t="e">
        <f>IF(VLOOKUP('Reported Performance Table'!E1875,'Master List'!$B$45:$D$143,3,FALSE)="","No",VLOOKUP('Reported Performance Table'!E1875,'Master List'!$B$45:$D$143,3,FALSE))</f>
        <v>#N/A</v>
      </c>
      <c r="J1875" s="164" t="str">
        <f>IF('Reported Performance Table'!E1875="","",
  IF('Reported Performance Table'!F1875="Yes",
   IF('Reported Performance Table'!G1875="Premium","Premium_LUNA_CCT","LUNA_CCT"),
   IF('Reported Performance Table'!C1875="Outdoor Luminaires",
    IF(OR('Reported Performance Table'!E1875="Fuel Pump Canopy Luminaires",'Reported Performance Table'!E1875="Sports Lighting"),
     IF('Reported Performance Table'!G1875="Premium","Premium_Sports_and_Fuel_Pump_CCT", "Sports_and_Fuel_Pump_CCT"),
     IF('Reported Performance Table'!G1875="Premium","Premium_Outdoor_CCT","Outdoor_CCT")),
    IF('Reported Performance Table'!G1875="Premium","Premium_CCT","Reported_CCT"))))</f>
        <v/>
      </c>
      <c r="K1875" t="str">
        <f>IF('Reported Performance Table'!E1875="","",IF(J1875="LUNA_CCT",VLOOKUP('Reported Performance Table'!E1875,'Master List'!$B$45:$E$143,4,FALSE),"Reported_BUG"))</f>
        <v/>
      </c>
      <c r="L1875" t="str">
        <f>IF('Reported Performance Table'!E1875="","",IF(AND('Reported Performance Table'!$F1875="Yes",OR('Reported Performance Table'!$E1875='Master List'!$B$45,'Reported Performance Table'!$E1875='Master List'!$B$46,'Reported Performance Table'!$E1875='Master List'!$B$47,'Reported Performance Table'!$E1875='Master List'!$B$49,'Reported Performance Table'!$E1875='Master List'!$B$51,'Reported Performance Table'!$E1875='Master List'!$B$115,'Reported Performance Table'!$E1875='Master List'!$B$118,'Reported Performance Table'!$E1875='Master List'!$B$142)),"LUNA_Dimming","Dimming_Capability_and_Range"))</f>
        <v/>
      </c>
      <c r="M1875" s="100" t="e">
        <f>'Reported Performance Table'!#REF!</f>
        <v>#REF!</v>
      </c>
      <c r="N1875" s="100" t="e">
        <f>'Reported Performance Table'!#REF!</f>
        <v>#REF!</v>
      </c>
      <c r="O1875" s="100" t="e">
        <f>'Reported Performance Table'!#REF!</f>
        <v>#REF!</v>
      </c>
      <c r="P1875" t="str">
        <f t="shared" si="59"/>
        <v>No</v>
      </c>
    </row>
    <row r="1876" spans="1:16" x14ac:dyDescent="0.25">
      <c r="A1876" s="54">
        <v>1883</v>
      </c>
      <c r="B1876" s="55"/>
      <c r="D1876" s="21" t="e">
        <f>VLOOKUP('Reported Performance Table'!D1876,'Master List'!$B$22:$C$41,2,FALSE)</f>
        <v>#N/A</v>
      </c>
      <c r="E1876" t="e">
        <f>VLOOKUP('Reported Performance Table'!E1876,'Master List'!$B$45:$C$143,2,FALSE)</f>
        <v>#N/A</v>
      </c>
      <c r="F1876" t="e">
        <f>VLOOKUP('Reported Performance Table'!D1876,'Master List'!$B$22:$D$42,3,FALSE)</f>
        <v>#N/A</v>
      </c>
      <c r="G1876" s="92" t="e">
        <f>VLOOKUP('Reported Performance Table'!C1876,'Master List'!$B$11:$D$19,3,FALSE)</f>
        <v>#N/A</v>
      </c>
      <c r="H1876" t="e">
        <f t="shared" si="58"/>
        <v>#N/A</v>
      </c>
      <c r="I1876" t="e">
        <f>IF(VLOOKUP('Reported Performance Table'!E1876,'Master List'!$B$45:$D$143,3,FALSE)="","No",VLOOKUP('Reported Performance Table'!E1876,'Master List'!$B$45:$D$143,3,FALSE))</f>
        <v>#N/A</v>
      </c>
      <c r="J1876" s="164" t="str">
        <f>IF('Reported Performance Table'!E1876="","",
  IF('Reported Performance Table'!F1876="Yes",
   IF('Reported Performance Table'!G1876="Premium","Premium_LUNA_CCT","LUNA_CCT"),
   IF('Reported Performance Table'!C1876="Outdoor Luminaires",
    IF(OR('Reported Performance Table'!E1876="Fuel Pump Canopy Luminaires",'Reported Performance Table'!E1876="Sports Lighting"),
     IF('Reported Performance Table'!G1876="Premium","Premium_Sports_and_Fuel_Pump_CCT", "Sports_and_Fuel_Pump_CCT"),
     IF('Reported Performance Table'!G1876="Premium","Premium_Outdoor_CCT","Outdoor_CCT")),
    IF('Reported Performance Table'!G1876="Premium","Premium_CCT","Reported_CCT"))))</f>
        <v/>
      </c>
      <c r="K1876" t="str">
        <f>IF('Reported Performance Table'!E1876="","",IF(J1876="LUNA_CCT",VLOOKUP('Reported Performance Table'!E1876,'Master List'!$B$45:$E$143,4,FALSE),"Reported_BUG"))</f>
        <v/>
      </c>
      <c r="L1876" t="str">
        <f>IF('Reported Performance Table'!E1876="","",IF(AND('Reported Performance Table'!$F1876="Yes",OR('Reported Performance Table'!$E1876='Master List'!$B$45,'Reported Performance Table'!$E1876='Master List'!$B$46,'Reported Performance Table'!$E1876='Master List'!$B$47,'Reported Performance Table'!$E1876='Master List'!$B$49,'Reported Performance Table'!$E1876='Master List'!$B$51,'Reported Performance Table'!$E1876='Master List'!$B$115,'Reported Performance Table'!$E1876='Master List'!$B$118,'Reported Performance Table'!$E1876='Master List'!$B$142)),"LUNA_Dimming","Dimming_Capability_and_Range"))</f>
        <v/>
      </c>
      <c r="M1876" s="100" t="e">
        <f>'Reported Performance Table'!#REF!</f>
        <v>#REF!</v>
      </c>
      <c r="N1876" s="100" t="e">
        <f>'Reported Performance Table'!#REF!</f>
        <v>#REF!</v>
      </c>
      <c r="O1876" s="100" t="e">
        <f>'Reported Performance Table'!#REF!</f>
        <v>#REF!</v>
      </c>
      <c r="P1876" t="str">
        <f t="shared" si="59"/>
        <v>No</v>
      </c>
    </row>
    <row r="1877" spans="1:16" x14ac:dyDescent="0.25">
      <c r="A1877" s="54">
        <v>1884</v>
      </c>
      <c r="B1877" s="55"/>
      <c r="D1877" s="21" t="e">
        <f>VLOOKUP('Reported Performance Table'!D1877,'Master List'!$B$22:$C$41,2,FALSE)</f>
        <v>#N/A</v>
      </c>
      <c r="E1877" t="e">
        <f>VLOOKUP('Reported Performance Table'!E1877,'Master List'!$B$45:$C$143,2,FALSE)</f>
        <v>#N/A</v>
      </c>
      <c r="F1877" t="e">
        <f>VLOOKUP('Reported Performance Table'!D1877,'Master List'!$B$22:$D$42,3,FALSE)</f>
        <v>#N/A</v>
      </c>
      <c r="G1877" s="92" t="e">
        <f>VLOOKUP('Reported Performance Table'!C1877,'Master List'!$B$11:$D$19,3,FALSE)</f>
        <v>#N/A</v>
      </c>
      <c r="H1877" t="e">
        <f t="shared" si="58"/>
        <v>#N/A</v>
      </c>
      <c r="I1877" t="e">
        <f>IF(VLOOKUP('Reported Performance Table'!E1877,'Master List'!$B$45:$D$143,3,FALSE)="","No",VLOOKUP('Reported Performance Table'!E1877,'Master List'!$B$45:$D$143,3,FALSE))</f>
        <v>#N/A</v>
      </c>
      <c r="J1877" s="164" t="str">
        <f>IF('Reported Performance Table'!E1877="","",
  IF('Reported Performance Table'!F1877="Yes",
   IF('Reported Performance Table'!G1877="Premium","Premium_LUNA_CCT","LUNA_CCT"),
   IF('Reported Performance Table'!C1877="Outdoor Luminaires",
    IF(OR('Reported Performance Table'!E1877="Fuel Pump Canopy Luminaires",'Reported Performance Table'!E1877="Sports Lighting"),
     IF('Reported Performance Table'!G1877="Premium","Premium_Sports_and_Fuel_Pump_CCT", "Sports_and_Fuel_Pump_CCT"),
     IF('Reported Performance Table'!G1877="Premium","Premium_Outdoor_CCT","Outdoor_CCT")),
    IF('Reported Performance Table'!G1877="Premium","Premium_CCT","Reported_CCT"))))</f>
        <v/>
      </c>
      <c r="K1877" t="str">
        <f>IF('Reported Performance Table'!E1877="","",IF(J1877="LUNA_CCT",VLOOKUP('Reported Performance Table'!E1877,'Master List'!$B$45:$E$143,4,FALSE),"Reported_BUG"))</f>
        <v/>
      </c>
      <c r="L1877" t="str">
        <f>IF('Reported Performance Table'!E1877="","",IF(AND('Reported Performance Table'!$F1877="Yes",OR('Reported Performance Table'!$E1877='Master List'!$B$45,'Reported Performance Table'!$E1877='Master List'!$B$46,'Reported Performance Table'!$E1877='Master List'!$B$47,'Reported Performance Table'!$E1877='Master List'!$B$49,'Reported Performance Table'!$E1877='Master List'!$B$51,'Reported Performance Table'!$E1877='Master List'!$B$115,'Reported Performance Table'!$E1877='Master List'!$B$118,'Reported Performance Table'!$E1877='Master List'!$B$142)),"LUNA_Dimming","Dimming_Capability_and_Range"))</f>
        <v/>
      </c>
      <c r="M1877" s="100" t="e">
        <f>'Reported Performance Table'!#REF!</f>
        <v>#REF!</v>
      </c>
      <c r="N1877" s="100" t="e">
        <f>'Reported Performance Table'!#REF!</f>
        <v>#REF!</v>
      </c>
      <c r="O1877" s="100" t="e">
        <f>'Reported Performance Table'!#REF!</f>
        <v>#REF!</v>
      </c>
      <c r="P1877" t="str">
        <f t="shared" si="59"/>
        <v>No</v>
      </c>
    </row>
    <row r="1878" spans="1:16" x14ac:dyDescent="0.25">
      <c r="A1878" s="54">
        <v>1885</v>
      </c>
      <c r="B1878" s="55"/>
      <c r="D1878" s="21" t="e">
        <f>VLOOKUP('Reported Performance Table'!D1878,'Master List'!$B$22:$C$41,2,FALSE)</f>
        <v>#N/A</v>
      </c>
      <c r="E1878" t="e">
        <f>VLOOKUP('Reported Performance Table'!E1878,'Master List'!$B$45:$C$143,2,FALSE)</f>
        <v>#N/A</v>
      </c>
      <c r="F1878" t="e">
        <f>VLOOKUP('Reported Performance Table'!D1878,'Master List'!$B$22:$D$42,3,FALSE)</f>
        <v>#N/A</v>
      </c>
      <c r="G1878" s="92" t="e">
        <f>VLOOKUP('Reported Performance Table'!C1878,'Master List'!$B$11:$D$19,3,FALSE)</f>
        <v>#N/A</v>
      </c>
      <c r="H1878" t="e">
        <f t="shared" si="58"/>
        <v>#N/A</v>
      </c>
      <c r="I1878" t="e">
        <f>IF(VLOOKUP('Reported Performance Table'!E1878,'Master List'!$B$45:$D$143,3,FALSE)="","No",VLOOKUP('Reported Performance Table'!E1878,'Master List'!$B$45:$D$143,3,FALSE))</f>
        <v>#N/A</v>
      </c>
      <c r="J1878" s="164" t="str">
        <f>IF('Reported Performance Table'!E1878="","",
  IF('Reported Performance Table'!F1878="Yes",
   IF('Reported Performance Table'!G1878="Premium","Premium_LUNA_CCT","LUNA_CCT"),
   IF('Reported Performance Table'!C1878="Outdoor Luminaires",
    IF(OR('Reported Performance Table'!E1878="Fuel Pump Canopy Luminaires",'Reported Performance Table'!E1878="Sports Lighting"),
     IF('Reported Performance Table'!G1878="Premium","Premium_Sports_and_Fuel_Pump_CCT", "Sports_and_Fuel_Pump_CCT"),
     IF('Reported Performance Table'!G1878="Premium","Premium_Outdoor_CCT","Outdoor_CCT")),
    IF('Reported Performance Table'!G1878="Premium","Premium_CCT","Reported_CCT"))))</f>
        <v/>
      </c>
      <c r="K1878" t="str">
        <f>IF('Reported Performance Table'!E1878="","",IF(J1878="LUNA_CCT",VLOOKUP('Reported Performance Table'!E1878,'Master List'!$B$45:$E$143,4,FALSE),"Reported_BUG"))</f>
        <v/>
      </c>
      <c r="L1878" t="str">
        <f>IF('Reported Performance Table'!E1878="","",IF(AND('Reported Performance Table'!$F1878="Yes",OR('Reported Performance Table'!$E1878='Master List'!$B$45,'Reported Performance Table'!$E1878='Master List'!$B$46,'Reported Performance Table'!$E1878='Master List'!$B$47,'Reported Performance Table'!$E1878='Master List'!$B$49,'Reported Performance Table'!$E1878='Master List'!$B$51,'Reported Performance Table'!$E1878='Master List'!$B$115,'Reported Performance Table'!$E1878='Master List'!$B$118,'Reported Performance Table'!$E1878='Master List'!$B$142)),"LUNA_Dimming","Dimming_Capability_and_Range"))</f>
        <v/>
      </c>
      <c r="M1878" s="100" t="e">
        <f>'Reported Performance Table'!#REF!</f>
        <v>#REF!</v>
      </c>
      <c r="N1878" s="100" t="e">
        <f>'Reported Performance Table'!#REF!</f>
        <v>#REF!</v>
      </c>
      <c r="O1878" s="100" t="e">
        <f>'Reported Performance Table'!#REF!</f>
        <v>#REF!</v>
      </c>
      <c r="P1878" t="str">
        <f t="shared" si="59"/>
        <v>No</v>
      </c>
    </row>
    <row r="1879" spans="1:16" x14ac:dyDescent="0.25">
      <c r="A1879" s="54">
        <v>1886</v>
      </c>
      <c r="B1879" s="55"/>
      <c r="D1879" s="21" t="e">
        <f>VLOOKUP('Reported Performance Table'!D1879,'Master List'!$B$22:$C$41,2,FALSE)</f>
        <v>#N/A</v>
      </c>
      <c r="E1879" t="e">
        <f>VLOOKUP('Reported Performance Table'!E1879,'Master List'!$B$45:$C$143,2,FALSE)</f>
        <v>#N/A</v>
      </c>
      <c r="F1879" t="e">
        <f>VLOOKUP('Reported Performance Table'!D1879,'Master List'!$B$22:$D$42,3,FALSE)</f>
        <v>#N/A</v>
      </c>
      <c r="G1879" s="92" t="e">
        <f>VLOOKUP('Reported Performance Table'!C1879,'Master List'!$B$11:$D$19,3,FALSE)</f>
        <v>#N/A</v>
      </c>
      <c r="H1879" t="e">
        <f t="shared" si="58"/>
        <v>#N/A</v>
      </c>
      <c r="I1879" t="e">
        <f>IF(VLOOKUP('Reported Performance Table'!E1879,'Master List'!$B$45:$D$143,3,FALSE)="","No",VLOOKUP('Reported Performance Table'!E1879,'Master List'!$B$45:$D$143,3,FALSE))</f>
        <v>#N/A</v>
      </c>
      <c r="J1879" s="164" t="str">
        <f>IF('Reported Performance Table'!E1879="","",
  IF('Reported Performance Table'!F1879="Yes",
   IF('Reported Performance Table'!G1879="Premium","Premium_LUNA_CCT","LUNA_CCT"),
   IF('Reported Performance Table'!C1879="Outdoor Luminaires",
    IF(OR('Reported Performance Table'!E1879="Fuel Pump Canopy Luminaires",'Reported Performance Table'!E1879="Sports Lighting"),
     IF('Reported Performance Table'!G1879="Premium","Premium_Sports_and_Fuel_Pump_CCT", "Sports_and_Fuel_Pump_CCT"),
     IF('Reported Performance Table'!G1879="Premium","Premium_Outdoor_CCT","Outdoor_CCT")),
    IF('Reported Performance Table'!G1879="Premium","Premium_CCT","Reported_CCT"))))</f>
        <v/>
      </c>
      <c r="K1879" t="str">
        <f>IF('Reported Performance Table'!E1879="","",IF(J1879="LUNA_CCT",VLOOKUP('Reported Performance Table'!E1879,'Master List'!$B$45:$E$143,4,FALSE),"Reported_BUG"))</f>
        <v/>
      </c>
      <c r="L1879" t="str">
        <f>IF('Reported Performance Table'!E1879="","",IF(AND('Reported Performance Table'!$F1879="Yes",OR('Reported Performance Table'!$E1879='Master List'!$B$45,'Reported Performance Table'!$E1879='Master List'!$B$46,'Reported Performance Table'!$E1879='Master List'!$B$47,'Reported Performance Table'!$E1879='Master List'!$B$49,'Reported Performance Table'!$E1879='Master List'!$B$51,'Reported Performance Table'!$E1879='Master List'!$B$115,'Reported Performance Table'!$E1879='Master List'!$B$118,'Reported Performance Table'!$E1879='Master List'!$B$142)),"LUNA_Dimming","Dimming_Capability_and_Range"))</f>
        <v/>
      </c>
      <c r="M1879" s="100" t="e">
        <f>'Reported Performance Table'!#REF!</f>
        <v>#REF!</v>
      </c>
      <c r="N1879" s="100" t="e">
        <f>'Reported Performance Table'!#REF!</f>
        <v>#REF!</v>
      </c>
      <c r="O1879" s="100" t="e">
        <f>'Reported Performance Table'!#REF!</f>
        <v>#REF!</v>
      </c>
      <c r="P1879" t="str">
        <f t="shared" si="59"/>
        <v>No</v>
      </c>
    </row>
    <row r="1880" spans="1:16" x14ac:dyDescent="0.25">
      <c r="A1880" s="54">
        <v>1887</v>
      </c>
      <c r="B1880" s="55"/>
      <c r="D1880" s="21" t="e">
        <f>VLOOKUP('Reported Performance Table'!D1880,'Master List'!$B$22:$C$41,2,FALSE)</f>
        <v>#N/A</v>
      </c>
      <c r="E1880" t="e">
        <f>VLOOKUP('Reported Performance Table'!E1880,'Master List'!$B$45:$C$143,2,FALSE)</f>
        <v>#N/A</v>
      </c>
      <c r="F1880" t="e">
        <f>VLOOKUP('Reported Performance Table'!D1880,'Master List'!$B$22:$D$42,3,FALSE)</f>
        <v>#N/A</v>
      </c>
      <c r="G1880" s="92" t="e">
        <f>VLOOKUP('Reported Performance Table'!C1880,'Master List'!$B$11:$D$19,3,FALSE)</f>
        <v>#N/A</v>
      </c>
      <c r="H1880" t="e">
        <f t="shared" si="58"/>
        <v>#N/A</v>
      </c>
      <c r="I1880" t="e">
        <f>IF(VLOOKUP('Reported Performance Table'!E1880,'Master List'!$B$45:$D$143,3,FALSE)="","No",VLOOKUP('Reported Performance Table'!E1880,'Master List'!$B$45:$D$143,3,FALSE))</f>
        <v>#N/A</v>
      </c>
      <c r="J1880" s="164" t="str">
        <f>IF('Reported Performance Table'!E1880="","",
  IF('Reported Performance Table'!F1880="Yes",
   IF('Reported Performance Table'!G1880="Premium","Premium_LUNA_CCT","LUNA_CCT"),
   IF('Reported Performance Table'!C1880="Outdoor Luminaires",
    IF(OR('Reported Performance Table'!E1880="Fuel Pump Canopy Luminaires",'Reported Performance Table'!E1880="Sports Lighting"),
     IF('Reported Performance Table'!G1880="Premium","Premium_Sports_and_Fuel_Pump_CCT", "Sports_and_Fuel_Pump_CCT"),
     IF('Reported Performance Table'!G1880="Premium","Premium_Outdoor_CCT","Outdoor_CCT")),
    IF('Reported Performance Table'!G1880="Premium","Premium_CCT","Reported_CCT"))))</f>
        <v/>
      </c>
      <c r="K1880" t="str">
        <f>IF('Reported Performance Table'!E1880="","",IF(J1880="LUNA_CCT",VLOOKUP('Reported Performance Table'!E1880,'Master List'!$B$45:$E$143,4,FALSE),"Reported_BUG"))</f>
        <v/>
      </c>
      <c r="L1880" t="str">
        <f>IF('Reported Performance Table'!E1880="","",IF(AND('Reported Performance Table'!$F1880="Yes",OR('Reported Performance Table'!$E1880='Master List'!$B$45,'Reported Performance Table'!$E1880='Master List'!$B$46,'Reported Performance Table'!$E1880='Master List'!$B$47,'Reported Performance Table'!$E1880='Master List'!$B$49,'Reported Performance Table'!$E1880='Master List'!$B$51,'Reported Performance Table'!$E1880='Master List'!$B$115,'Reported Performance Table'!$E1880='Master List'!$B$118,'Reported Performance Table'!$E1880='Master List'!$B$142)),"LUNA_Dimming","Dimming_Capability_and_Range"))</f>
        <v/>
      </c>
      <c r="M1880" s="100" t="e">
        <f>'Reported Performance Table'!#REF!</f>
        <v>#REF!</v>
      </c>
      <c r="N1880" s="100" t="e">
        <f>'Reported Performance Table'!#REF!</f>
        <v>#REF!</v>
      </c>
      <c r="O1880" s="100" t="e">
        <f>'Reported Performance Table'!#REF!</f>
        <v>#REF!</v>
      </c>
      <c r="P1880" t="str">
        <f t="shared" si="59"/>
        <v>No</v>
      </c>
    </row>
    <row r="1881" spans="1:16" x14ac:dyDescent="0.25">
      <c r="A1881" s="54">
        <v>1888</v>
      </c>
      <c r="B1881" s="55"/>
      <c r="D1881" s="21" t="e">
        <f>VLOOKUP('Reported Performance Table'!D1881,'Master List'!$B$22:$C$41,2,FALSE)</f>
        <v>#N/A</v>
      </c>
      <c r="E1881" t="e">
        <f>VLOOKUP('Reported Performance Table'!E1881,'Master List'!$B$45:$C$143,2,FALSE)</f>
        <v>#N/A</v>
      </c>
      <c r="F1881" t="e">
        <f>VLOOKUP('Reported Performance Table'!D1881,'Master List'!$B$22:$D$42,3,FALSE)</f>
        <v>#N/A</v>
      </c>
      <c r="G1881" s="92" t="e">
        <f>VLOOKUP('Reported Performance Table'!C1881,'Master List'!$B$11:$D$19,3,FALSE)</f>
        <v>#N/A</v>
      </c>
      <c r="H1881" t="e">
        <f t="shared" si="58"/>
        <v>#N/A</v>
      </c>
      <c r="I1881" t="e">
        <f>IF(VLOOKUP('Reported Performance Table'!E1881,'Master List'!$B$45:$D$143,3,FALSE)="","No",VLOOKUP('Reported Performance Table'!E1881,'Master List'!$B$45:$D$143,3,FALSE))</f>
        <v>#N/A</v>
      </c>
      <c r="J1881" s="164" t="str">
        <f>IF('Reported Performance Table'!E1881="","",
  IF('Reported Performance Table'!F1881="Yes",
   IF('Reported Performance Table'!G1881="Premium","Premium_LUNA_CCT","LUNA_CCT"),
   IF('Reported Performance Table'!C1881="Outdoor Luminaires",
    IF(OR('Reported Performance Table'!E1881="Fuel Pump Canopy Luminaires",'Reported Performance Table'!E1881="Sports Lighting"),
     IF('Reported Performance Table'!G1881="Premium","Premium_Sports_and_Fuel_Pump_CCT", "Sports_and_Fuel_Pump_CCT"),
     IF('Reported Performance Table'!G1881="Premium","Premium_Outdoor_CCT","Outdoor_CCT")),
    IF('Reported Performance Table'!G1881="Premium","Premium_CCT","Reported_CCT"))))</f>
        <v/>
      </c>
      <c r="K1881" t="str">
        <f>IF('Reported Performance Table'!E1881="","",IF(J1881="LUNA_CCT",VLOOKUP('Reported Performance Table'!E1881,'Master List'!$B$45:$E$143,4,FALSE),"Reported_BUG"))</f>
        <v/>
      </c>
      <c r="L1881" t="str">
        <f>IF('Reported Performance Table'!E1881="","",IF(AND('Reported Performance Table'!$F1881="Yes",OR('Reported Performance Table'!$E1881='Master List'!$B$45,'Reported Performance Table'!$E1881='Master List'!$B$46,'Reported Performance Table'!$E1881='Master List'!$B$47,'Reported Performance Table'!$E1881='Master List'!$B$49,'Reported Performance Table'!$E1881='Master List'!$B$51,'Reported Performance Table'!$E1881='Master List'!$B$115,'Reported Performance Table'!$E1881='Master List'!$B$118,'Reported Performance Table'!$E1881='Master List'!$B$142)),"LUNA_Dimming","Dimming_Capability_and_Range"))</f>
        <v/>
      </c>
      <c r="M1881" s="100" t="e">
        <f>'Reported Performance Table'!#REF!</f>
        <v>#REF!</v>
      </c>
      <c r="N1881" s="100" t="e">
        <f>'Reported Performance Table'!#REF!</f>
        <v>#REF!</v>
      </c>
      <c r="O1881" s="100" t="e">
        <f>'Reported Performance Table'!#REF!</f>
        <v>#REF!</v>
      </c>
      <c r="P1881" t="str">
        <f t="shared" si="59"/>
        <v>No</v>
      </c>
    </row>
    <row r="1882" spans="1:16" x14ac:dyDescent="0.25">
      <c r="A1882" s="54">
        <v>1889</v>
      </c>
      <c r="B1882" s="55"/>
      <c r="D1882" s="21" t="e">
        <f>VLOOKUP('Reported Performance Table'!D1882,'Master List'!$B$22:$C$41,2,FALSE)</f>
        <v>#N/A</v>
      </c>
      <c r="E1882" t="e">
        <f>VLOOKUP('Reported Performance Table'!E1882,'Master List'!$B$45:$C$143,2,FALSE)</f>
        <v>#N/A</v>
      </c>
      <c r="F1882" t="e">
        <f>VLOOKUP('Reported Performance Table'!D1882,'Master List'!$B$22:$D$42,3,FALSE)</f>
        <v>#N/A</v>
      </c>
      <c r="G1882" s="92" t="e">
        <f>VLOOKUP('Reported Performance Table'!C1882,'Master List'!$B$11:$D$19,3,FALSE)</f>
        <v>#N/A</v>
      </c>
      <c r="H1882" t="e">
        <f t="shared" si="58"/>
        <v>#N/A</v>
      </c>
      <c r="I1882" t="e">
        <f>IF(VLOOKUP('Reported Performance Table'!E1882,'Master List'!$B$45:$D$143,3,FALSE)="","No",VLOOKUP('Reported Performance Table'!E1882,'Master List'!$B$45:$D$143,3,FALSE))</f>
        <v>#N/A</v>
      </c>
      <c r="J1882" s="164" t="str">
        <f>IF('Reported Performance Table'!E1882="","",
  IF('Reported Performance Table'!F1882="Yes",
   IF('Reported Performance Table'!G1882="Premium","Premium_LUNA_CCT","LUNA_CCT"),
   IF('Reported Performance Table'!C1882="Outdoor Luminaires",
    IF(OR('Reported Performance Table'!E1882="Fuel Pump Canopy Luminaires",'Reported Performance Table'!E1882="Sports Lighting"),
     IF('Reported Performance Table'!G1882="Premium","Premium_Sports_and_Fuel_Pump_CCT", "Sports_and_Fuel_Pump_CCT"),
     IF('Reported Performance Table'!G1882="Premium","Premium_Outdoor_CCT","Outdoor_CCT")),
    IF('Reported Performance Table'!G1882="Premium","Premium_CCT","Reported_CCT"))))</f>
        <v/>
      </c>
      <c r="K1882" t="str">
        <f>IF('Reported Performance Table'!E1882="","",IF(J1882="LUNA_CCT",VLOOKUP('Reported Performance Table'!E1882,'Master List'!$B$45:$E$143,4,FALSE),"Reported_BUG"))</f>
        <v/>
      </c>
      <c r="L1882" t="str">
        <f>IF('Reported Performance Table'!E1882="","",IF(AND('Reported Performance Table'!$F1882="Yes",OR('Reported Performance Table'!$E1882='Master List'!$B$45,'Reported Performance Table'!$E1882='Master List'!$B$46,'Reported Performance Table'!$E1882='Master List'!$B$47,'Reported Performance Table'!$E1882='Master List'!$B$49,'Reported Performance Table'!$E1882='Master List'!$B$51,'Reported Performance Table'!$E1882='Master List'!$B$115,'Reported Performance Table'!$E1882='Master List'!$B$118,'Reported Performance Table'!$E1882='Master List'!$B$142)),"LUNA_Dimming","Dimming_Capability_and_Range"))</f>
        <v/>
      </c>
      <c r="M1882" s="100" t="e">
        <f>'Reported Performance Table'!#REF!</f>
        <v>#REF!</v>
      </c>
      <c r="N1882" s="100" t="e">
        <f>'Reported Performance Table'!#REF!</f>
        <v>#REF!</v>
      </c>
      <c r="O1882" s="100" t="e">
        <f>'Reported Performance Table'!#REF!</f>
        <v>#REF!</v>
      </c>
      <c r="P1882" t="str">
        <f t="shared" si="59"/>
        <v>No</v>
      </c>
    </row>
    <row r="1883" spans="1:16" x14ac:dyDescent="0.25">
      <c r="A1883" s="54">
        <v>1890</v>
      </c>
      <c r="B1883" s="55"/>
      <c r="D1883" s="21" t="e">
        <f>VLOOKUP('Reported Performance Table'!D1883,'Master List'!$B$22:$C$41,2,FALSE)</f>
        <v>#N/A</v>
      </c>
      <c r="E1883" t="e">
        <f>VLOOKUP('Reported Performance Table'!E1883,'Master List'!$B$45:$C$143,2,FALSE)</f>
        <v>#N/A</v>
      </c>
      <c r="F1883" t="e">
        <f>VLOOKUP('Reported Performance Table'!D1883,'Master List'!$B$22:$D$42,3,FALSE)</f>
        <v>#N/A</v>
      </c>
      <c r="G1883" s="92" t="e">
        <f>VLOOKUP('Reported Performance Table'!C1883,'Master List'!$B$11:$D$19,3,FALSE)</f>
        <v>#N/A</v>
      </c>
      <c r="H1883" t="e">
        <f t="shared" si="58"/>
        <v>#N/A</v>
      </c>
      <c r="I1883" t="e">
        <f>IF(VLOOKUP('Reported Performance Table'!E1883,'Master List'!$B$45:$D$143,3,FALSE)="","No",VLOOKUP('Reported Performance Table'!E1883,'Master List'!$B$45:$D$143,3,FALSE))</f>
        <v>#N/A</v>
      </c>
      <c r="J1883" s="164" t="str">
        <f>IF('Reported Performance Table'!E1883="","",
  IF('Reported Performance Table'!F1883="Yes",
   IF('Reported Performance Table'!G1883="Premium","Premium_LUNA_CCT","LUNA_CCT"),
   IF('Reported Performance Table'!C1883="Outdoor Luminaires",
    IF(OR('Reported Performance Table'!E1883="Fuel Pump Canopy Luminaires",'Reported Performance Table'!E1883="Sports Lighting"),
     IF('Reported Performance Table'!G1883="Premium","Premium_Sports_and_Fuel_Pump_CCT", "Sports_and_Fuel_Pump_CCT"),
     IF('Reported Performance Table'!G1883="Premium","Premium_Outdoor_CCT","Outdoor_CCT")),
    IF('Reported Performance Table'!G1883="Premium","Premium_CCT","Reported_CCT"))))</f>
        <v/>
      </c>
      <c r="K1883" t="str">
        <f>IF('Reported Performance Table'!E1883="","",IF(J1883="LUNA_CCT",VLOOKUP('Reported Performance Table'!E1883,'Master List'!$B$45:$E$143,4,FALSE),"Reported_BUG"))</f>
        <v/>
      </c>
      <c r="L1883" t="str">
        <f>IF('Reported Performance Table'!E1883="","",IF(AND('Reported Performance Table'!$F1883="Yes",OR('Reported Performance Table'!$E1883='Master List'!$B$45,'Reported Performance Table'!$E1883='Master List'!$B$46,'Reported Performance Table'!$E1883='Master List'!$B$47,'Reported Performance Table'!$E1883='Master List'!$B$49,'Reported Performance Table'!$E1883='Master List'!$B$51,'Reported Performance Table'!$E1883='Master List'!$B$115,'Reported Performance Table'!$E1883='Master List'!$B$118,'Reported Performance Table'!$E1883='Master List'!$B$142)),"LUNA_Dimming","Dimming_Capability_and_Range"))</f>
        <v/>
      </c>
      <c r="M1883" s="100" t="e">
        <f>'Reported Performance Table'!#REF!</f>
        <v>#REF!</v>
      </c>
      <c r="N1883" s="100" t="e">
        <f>'Reported Performance Table'!#REF!</f>
        <v>#REF!</v>
      </c>
      <c r="O1883" s="100" t="e">
        <f>'Reported Performance Table'!#REF!</f>
        <v>#REF!</v>
      </c>
      <c r="P1883" t="str">
        <f t="shared" si="59"/>
        <v>No</v>
      </c>
    </row>
    <row r="1884" spans="1:16" x14ac:dyDescent="0.25">
      <c r="A1884" s="54">
        <v>1891</v>
      </c>
      <c r="B1884" s="55"/>
      <c r="D1884" s="21" t="e">
        <f>VLOOKUP('Reported Performance Table'!D1884,'Master List'!$B$22:$C$41,2,FALSE)</f>
        <v>#N/A</v>
      </c>
      <c r="E1884" t="e">
        <f>VLOOKUP('Reported Performance Table'!E1884,'Master List'!$B$45:$C$143,2,FALSE)</f>
        <v>#N/A</v>
      </c>
      <c r="F1884" t="e">
        <f>VLOOKUP('Reported Performance Table'!D1884,'Master List'!$B$22:$D$42,3,FALSE)</f>
        <v>#N/A</v>
      </c>
      <c r="G1884" s="92" t="e">
        <f>VLOOKUP('Reported Performance Table'!C1884,'Master List'!$B$11:$D$19,3,FALSE)</f>
        <v>#N/A</v>
      </c>
      <c r="H1884" t="e">
        <f t="shared" si="58"/>
        <v>#N/A</v>
      </c>
      <c r="I1884" t="e">
        <f>IF(VLOOKUP('Reported Performance Table'!E1884,'Master List'!$B$45:$D$143,3,FALSE)="","No",VLOOKUP('Reported Performance Table'!E1884,'Master List'!$B$45:$D$143,3,FALSE))</f>
        <v>#N/A</v>
      </c>
      <c r="J1884" s="164" t="str">
        <f>IF('Reported Performance Table'!E1884="","",
  IF('Reported Performance Table'!F1884="Yes",
   IF('Reported Performance Table'!G1884="Premium","Premium_LUNA_CCT","LUNA_CCT"),
   IF('Reported Performance Table'!C1884="Outdoor Luminaires",
    IF(OR('Reported Performance Table'!E1884="Fuel Pump Canopy Luminaires",'Reported Performance Table'!E1884="Sports Lighting"),
     IF('Reported Performance Table'!G1884="Premium","Premium_Sports_and_Fuel_Pump_CCT", "Sports_and_Fuel_Pump_CCT"),
     IF('Reported Performance Table'!G1884="Premium","Premium_Outdoor_CCT","Outdoor_CCT")),
    IF('Reported Performance Table'!G1884="Premium","Premium_CCT","Reported_CCT"))))</f>
        <v/>
      </c>
      <c r="K1884" t="str">
        <f>IF('Reported Performance Table'!E1884="","",IF(J1884="LUNA_CCT",VLOOKUP('Reported Performance Table'!E1884,'Master List'!$B$45:$E$143,4,FALSE),"Reported_BUG"))</f>
        <v/>
      </c>
      <c r="L1884" t="str">
        <f>IF('Reported Performance Table'!E1884="","",IF(AND('Reported Performance Table'!$F1884="Yes",OR('Reported Performance Table'!$E1884='Master List'!$B$45,'Reported Performance Table'!$E1884='Master List'!$B$46,'Reported Performance Table'!$E1884='Master List'!$B$47,'Reported Performance Table'!$E1884='Master List'!$B$49,'Reported Performance Table'!$E1884='Master List'!$B$51,'Reported Performance Table'!$E1884='Master List'!$B$115,'Reported Performance Table'!$E1884='Master List'!$B$118,'Reported Performance Table'!$E1884='Master List'!$B$142)),"LUNA_Dimming","Dimming_Capability_and_Range"))</f>
        <v/>
      </c>
      <c r="M1884" s="100" t="e">
        <f>'Reported Performance Table'!#REF!</f>
        <v>#REF!</v>
      </c>
      <c r="N1884" s="100" t="e">
        <f>'Reported Performance Table'!#REF!</f>
        <v>#REF!</v>
      </c>
      <c r="O1884" s="100" t="e">
        <f>'Reported Performance Table'!#REF!</f>
        <v>#REF!</v>
      </c>
      <c r="P1884" t="str">
        <f t="shared" si="59"/>
        <v>No</v>
      </c>
    </row>
    <row r="1885" spans="1:16" x14ac:dyDescent="0.25">
      <c r="A1885" s="54">
        <v>1892</v>
      </c>
      <c r="B1885" s="55"/>
      <c r="D1885" s="21" t="e">
        <f>VLOOKUP('Reported Performance Table'!D1885,'Master List'!$B$22:$C$41,2,FALSE)</f>
        <v>#N/A</v>
      </c>
      <c r="E1885" t="e">
        <f>VLOOKUP('Reported Performance Table'!E1885,'Master List'!$B$45:$C$143,2,FALSE)</f>
        <v>#N/A</v>
      </c>
      <c r="F1885" t="e">
        <f>VLOOKUP('Reported Performance Table'!D1885,'Master List'!$B$22:$D$42,3,FALSE)</f>
        <v>#N/A</v>
      </c>
      <c r="G1885" s="92" t="e">
        <f>VLOOKUP('Reported Performance Table'!C1885,'Master List'!$B$11:$D$19,3,FALSE)</f>
        <v>#N/A</v>
      </c>
      <c r="H1885" t="e">
        <f t="shared" si="58"/>
        <v>#N/A</v>
      </c>
      <c r="I1885" t="e">
        <f>IF(VLOOKUP('Reported Performance Table'!E1885,'Master List'!$B$45:$D$143,3,FALSE)="","No",VLOOKUP('Reported Performance Table'!E1885,'Master List'!$B$45:$D$143,3,FALSE))</f>
        <v>#N/A</v>
      </c>
      <c r="J1885" s="164" t="str">
        <f>IF('Reported Performance Table'!E1885="","",
  IF('Reported Performance Table'!F1885="Yes",
   IF('Reported Performance Table'!G1885="Premium","Premium_LUNA_CCT","LUNA_CCT"),
   IF('Reported Performance Table'!C1885="Outdoor Luminaires",
    IF(OR('Reported Performance Table'!E1885="Fuel Pump Canopy Luminaires",'Reported Performance Table'!E1885="Sports Lighting"),
     IF('Reported Performance Table'!G1885="Premium","Premium_Sports_and_Fuel_Pump_CCT", "Sports_and_Fuel_Pump_CCT"),
     IF('Reported Performance Table'!G1885="Premium","Premium_Outdoor_CCT","Outdoor_CCT")),
    IF('Reported Performance Table'!G1885="Premium","Premium_CCT","Reported_CCT"))))</f>
        <v/>
      </c>
      <c r="K1885" t="str">
        <f>IF('Reported Performance Table'!E1885="","",IF(J1885="LUNA_CCT",VLOOKUP('Reported Performance Table'!E1885,'Master List'!$B$45:$E$143,4,FALSE),"Reported_BUG"))</f>
        <v/>
      </c>
      <c r="L1885" t="str">
        <f>IF('Reported Performance Table'!E1885="","",IF(AND('Reported Performance Table'!$F1885="Yes",OR('Reported Performance Table'!$E1885='Master List'!$B$45,'Reported Performance Table'!$E1885='Master List'!$B$46,'Reported Performance Table'!$E1885='Master List'!$B$47,'Reported Performance Table'!$E1885='Master List'!$B$49,'Reported Performance Table'!$E1885='Master List'!$B$51,'Reported Performance Table'!$E1885='Master List'!$B$115,'Reported Performance Table'!$E1885='Master List'!$B$118,'Reported Performance Table'!$E1885='Master List'!$B$142)),"LUNA_Dimming","Dimming_Capability_and_Range"))</f>
        <v/>
      </c>
      <c r="M1885" s="100" t="e">
        <f>'Reported Performance Table'!#REF!</f>
        <v>#REF!</v>
      </c>
      <c r="N1885" s="100" t="e">
        <f>'Reported Performance Table'!#REF!</f>
        <v>#REF!</v>
      </c>
      <c r="O1885" s="100" t="e">
        <f>'Reported Performance Table'!#REF!</f>
        <v>#REF!</v>
      </c>
      <c r="P1885" t="str">
        <f t="shared" si="59"/>
        <v>No</v>
      </c>
    </row>
    <row r="1886" spans="1:16" x14ac:dyDescent="0.25">
      <c r="A1886" s="54">
        <v>1893</v>
      </c>
      <c r="B1886" s="55"/>
      <c r="D1886" s="21" t="e">
        <f>VLOOKUP('Reported Performance Table'!D1886,'Master List'!$B$22:$C$41,2,FALSE)</f>
        <v>#N/A</v>
      </c>
      <c r="E1886" t="e">
        <f>VLOOKUP('Reported Performance Table'!E1886,'Master List'!$B$45:$C$143,2,FALSE)</f>
        <v>#N/A</v>
      </c>
      <c r="F1886" t="e">
        <f>VLOOKUP('Reported Performance Table'!D1886,'Master List'!$B$22:$D$42,3,FALSE)</f>
        <v>#N/A</v>
      </c>
      <c r="G1886" s="92" t="e">
        <f>VLOOKUP('Reported Performance Table'!C1886,'Master List'!$B$11:$D$19,3,FALSE)</f>
        <v>#N/A</v>
      </c>
      <c r="H1886" t="e">
        <f t="shared" si="58"/>
        <v>#N/A</v>
      </c>
      <c r="I1886" t="e">
        <f>IF(VLOOKUP('Reported Performance Table'!E1886,'Master List'!$B$45:$D$143,3,FALSE)="","No",VLOOKUP('Reported Performance Table'!E1886,'Master List'!$B$45:$D$143,3,FALSE))</f>
        <v>#N/A</v>
      </c>
      <c r="J1886" s="164" t="str">
        <f>IF('Reported Performance Table'!E1886="","",
  IF('Reported Performance Table'!F1886="Yes",
   IF('Reported Performance Table'!G1886="Premium","Premium_LUNA_CCT","LUNA_CCT"),
   IF('Reported Performance Table'!C1886="Outdoor Luminaires",
    IF(OR('Reported Performance Table'!E1886="Fuel Pump Canopy Luminaires",'Reported Performance Table'!E1886="Sports Lighting"),
     IF('Reported Performance Table'!G1886="Premium","Premium_Sports_and_Fuel_Pump_CCT", "Sports_and_Fuel_Pump_CCT"),
     IF('Reported Performance Table'!G1886="Premium","Premium_Outdoor_CCT","Outdoor_CCT")),
    IF('Reported Performance Table'!G1886="Premium","Premium_CCT","Reported_CCT"))))</f>
        <v/>
      </c>
      <c r="K1886" t="str">
        <f>IF('Reported Performance Table'!E1886="","",IF(J1886="LUNA_CCT",VLOOKUP('Reported Performance Table'!E1886,'Master List'!$B$45:$E$143,4,FALSE),"Reported_BUG"))</f>
        <v/>
      </c>
      <c r="L1886" t="str">
        <f>IF('Reported Performance Table'!E1886="","",IF(AND('Reported Performance Table'!$F1886="Yes",OR('Reported Performance Table'!$E1886='Master List'!$B$45,'Reported Performance Table'!$E1886='Master List'!$B$46,'Reported Performance Table'!$E1886='Master List'!$B$47,'Reported Performance Table'!$E1886='Master List'!$B$49,'Reported Performance Table'!$E1886='Master List'!$B$51,'Reported Performance Table'!$E1886='Master List'!$B$115,'Reported Performance Table'!$E1886='Master List'!$B$118,'Reported Performance Table'!$E1886='Master List'!$B$142)),"LUNA_Dimming","Dimming_Capability_and_Range"))</f>
        <v/>
      </c>
      <c r="M1886" s="100" t="e">
        <f>'Reported Performance Table'!#REF!</f>
        <v>#REF!</v>
      </c>
      <c r="N1886" s="100" t="e">
        <f>'Reported Performance Table'!#REF!</f>
        <v>#REF!</v>
      </c>
      <c r="O1886" s="100" t="e">
        <f>'Reported Performance Table'!#REF!</f>
        <v>#REF!</v>
      </c>
      <c r="P1886" t="str">
        <f t="shared" si="59"/>
        <v>No</v>
      </c>
    </row>
    <row r="1887" spans="1:16" x14ac:dyDescent="0.25">
      <c r="A1887" s="54">
        <v>1894</v>
      </c>
      <c r="B1887" s="55"/>
      <c r="D1887" s="21" t="e">
        <f>VLOOKUP('Reported Performance Table'!D1887,'Master List'!$B$22:$C$41,2,FALSE)</f>
        <v>#N/A</v>
      </c>
      <c r="E1887" t="e">
        <f>VLOOKUP('Reported Performance Table'!E1887,'Master List'!$B$45:$C$143,2,FALSE)</f>
        <v>#N/A</v>
      </c>
      <c r="F1887" t="e">
        <f>VLOOKUP('Reported Performance Table'!D1887,'Master List'!$B$22:$D$42,3,FALSE)</f>
        <v>#N/A</v>
      </c>
      <c r="G1887" s="92" t="e">
        <f>VLOOKUP('Reported Performance Table'!C1887,'Master List'!$B$11:$D$19,3,FALSE)</f>
        <v>#N/A</v>
      </c>
      <c r="H1887" t="e">
        <f t="shared" si="58"/>
        <v>#N/A</v>
      </c>
      <c r="I1887" t="e">
        <f>IF(VLOOKUP('Reported Performance Table'!E1887,'Master List'!$B$45:$D$143,3,FALSE)="","No",VLOOKUP('Reported Performance Table'!E1887,'Master List'!$B$45:$D$143,3,FALSE))</f>
        <v>#N/A</v>
      </c>
      <c r="J1887" s="164" t="str">
        <f>IF('Reported Performance Table'!E1887="","",
  IF('Reported Performance Table'!F1887="Yes",
   IF('Reported Performance Table'!G1887="Premium","Premium_LUNA_CCT","LUNA_CCT"),
   IF('Reported Performance Table'!C1887="Outdoor Luminaires",
    IF(OR('Reported Performance Table'!E1887="Fuel Pump Canopy Luminaires",'Reported Performance Table'!E1887="Sports Lighting"),
     IF('Reported Performance Table'!G1887="Premium","Premium_Sports_and_Fuel_Pump_CCT", "Sports_and_Fuel_Pump_CCT"),
     IF('Reported Performance Table'!G1887="Premium","Premium_Outdoor_CCT","Outdoor_CCT")),
    IF('Reported Performance Table'!G1887="Premium","Premium_CCT","Reported_CCT"))))</f>
        <v/>
      </c>
      <c r="K1887" t="str">
        <f>IF('Reported Performance Table'!E1887="","",IF(J1887="LUNA_CCT",VLOOKUP('Reported Performance Table'!E1887,'Master List'!$B$45:$E$143,4,FALSE),"Reported_BUG"))</f>
        <v/>
      </c>
      <c r="L1887" t="str">
        <f>IF('Reported Performance Table'!E1887="","",IF(AND('Reported Performance Table'!$F1887="Yes",OR('Reported Performance Table'!$E1887='Master List'!$B$45,'Reported Performance Table'!$E1887='Master List'!$B$46,'Reported Performance Table'!$E1887='Master List'!$B$47,'Reported Performance Table'!$E1887='Master List'!$B$49,'Reported Performance Table'!$E1887='Master List'!$B$51,'Reported Performance Table'!$E1887='Master List'!$B$115,'Reported Performance Table'!$E1887='Master List'!$B$118,'Reported Performance Table'!$E1887='Master List'!$B$142)),"LUNA_Dimming","Dimming_Capability_and_Range"))</f>
        <v/>
      </c>
      <c r="M1887" s="100" t="e">
        <f>'Reported Performance Table'!#REF!</f>
        <v>#REF!</v>
      </c>
      <c r="N1887" s="100" t="e">
        <f>'Reported Performance Table'!#REF!</f>
        <v>#REF!</v>
      </c>
      <c r="O1887" s="100" t="e">
        <f>'Reported Performance Table'!#REF!</f>
        <v>#REF!</v>
      </c>
      <c r="P1887" t="str">
        <f t="shared" si="59"/>
        <v>No</v>
      </c>
    </row>
    <row r="1888" spans="1:16" x14ac:dyDescent="0.25">
      <c r="A1888" s="54">
        <v>1895</v>
      </c>
      <c r="B1888" s="55"/>
      <c r="D1888" s="21" t="e">
        <f>VLOOKUP('Reported Performance Table'!D1888,'Master List'!$B$22:$C$41,2,FALSE)</f>
        <v>#N/A</v>
      </c>
      <c r="E1888" t="e">
        <f>VLOOKUP('Reported Performance Table'!E1888,'Master List'!$B$45:$C$143,2,FALSE)</f>
        <v>#N/A</v>
      </c>
      <c r="F1888" t="e">
        <f>VLOOKUP('Reported Performance Table'!D1888,'Master List'!$B$22:$D$42,3,FALSE)</f>
        <v>#N/A</v>
      </c>
      <c r="G1888" s="92" t="e">
        <f>VLOOKUP('Reported Performance Table'!C1888,'Master List'!$B$11:$D$19,3,FALSE)</f>
        <v>#N/A</v>
      </c>
      <c r="H1888" t="e">
        <f t="shared" si="58"/>
        <v>#N/A</v>
      </c>
      <c r="I1888" t="e">
        <f>IF(VLOOKUP('Reported Performance Table'!E1888,'Master List'!$B$45:$D$143,3,FALSE)="","No",VLOOKUP('Reported Performance Table'!E1888,'Master List'!$B$45:$D$143,3,FALSE))</f>
        <v>#N/A</v>
      </c>
      <c r="J1888" s="164" t="str">
        <f>IF('Reported Performance Table'!E1888="","",
  IF('Reported Performance Table'!F1888="Yes",
   IF('Reported Performance Table'!G1888="Premium","Premium_LUNA_CCT","LUNA_CCT"),
   IF('Reported Performance Table'!C1888="Outdoor Luminaires",
    IF(OR('Reported Performance Table'!E1888="Fuel Pump Canopy Luminaires",'Reported Performance Table'!E1888="Sports Lighting"),
     IF('Reported Performance Table'!G1888="Premium","Premium_Sports_and_Fuel_Pump_CCT", "Sports_and_Fuel_Pump_CCT"),
     IF('Reported Performance Table'!G1888="Premium","Premium_Outdoor_CCT","Outdoor_CCT")),
    IF('Reported Performance Table'!G1888="Premium","Premium_CCT","Reported_CCT"))))</f>
        <v/>
      </c>
      <c r="K1888" t="str">
        <f>IF('Reported Performance Table'!E1888="","",IF(J1888="LUNA_CCT",VLOOKUP('Reported Performance Table'!E1888,'Master List'!$B$45:$E$143,4,FALSE),"Reported_BUG"))</f>
        <v/>
      </c>
      <c r="L1888" t="str">
        <f>IF('Reported Performance Table'!E1888="","",IF(AND('Reported Performance Table'!$F1888="Yes",OR('Reported Performance Table'!$E1888='Master List'!$B$45,'Reported Performance Table'!$E1888='Master List'!$B$46,'Reported Performance Table'!$E1888='Master List'!$B$47,'Reported Performance Table'!$E1888='Master List'!$B$49,'Reported Performance Table'!$E1888='Master List'!$B$51,'Reported Performance Table'!$E1888='Master List'!$B$115,'Reported Performance Table'!$E1888='Master List'!$B$118,'Reported Performance Table'!$E1888='Master List'!$B$142)),"LUNA_Dimming","Dimming_Capability_and_Range"))</f>
        <v/>
      </c>
      <c r="M1888" s="100" t="e">
        <f>'Reported Performance Table'!#REF!</f>
        <v>#REF!</v>
      </c>
      <c r="N1888" s="100" t="e">
        <f>'Reported Performance Table'!#REF!</f>
        <v>#REF!</v>
      </c>
      <c r="O1888" s="100" t="e">
        <f>'Reported Performance Table'!#REF!</f>
        <v>#REF!</v>
      </c>
      <c r="P1888" t="str">
        <f t="shared" si="59"/>
        <v>No</v>
      </c>
    </row>
    <row r="1889" spans="1:16" x14ac:dyDescent="0.25">
      <c r="A1889" s="54">
        <v>1896</v>
      </c>
      <c r="B1889" s="55"/>
      <c r="D1889" s="21" t="e">
        <f>VLOOKUP('Reported Performance Table'!D1889,'Master List'!$B$22:$C$41,2,FALSE)</f>
        <v>#N/A</v>
      </c>
      <c r="E1889" t="e">
        <f>VLOOKUP('Reported Performance Table'!E1889,'Master List'!$B$45:$C$143,2,FALSE)</f>
        <v>#N/A</v>
      </c>
      <c r="F1889" t="e">
        <f>VLOOKUP('Reported Performance Table'!D1889,'Master List'!$B$22:$D$42,3,FALSE)</f>
        <v>#N/A</v>
      </c>
      <c r="G1889" s="92" t="e">
        <f>VLOOKUP('Reported Performance Table'!C1889,'Master List'!$B$11:$D$19,3,FALSE)</f>
        <v>#N/A</v>
      </c>
      <c r="H1889" t="e">
        <f t="shared" si="58"/>
        <v>#N/A</v>
      </c>
      <c r="I1889" t="e">
        <f>IF(VLOOKUP('Reported Performance Table'!E1889,'Master List'!$B$45:$D$143,3,FALSE)="","No",VLOOKUP('Reported Performance Table'!E1889,'Master List'!$B$45:$D$143,3,FALSE))</f>
        <v>#N/A</v>
      </c>
      <c r="J1889" s="164" t="str">
        <f>IF('Reported Performance Table'!E1889="","",
  IF('Reported Performance Table'!F1889="Yes",
   IF('Reported Performance Table'!G1889="Premium","Premium_LUNA_CCT","LUNA_CCT"),
   IF('Reported Performance Table'!C1889="Outdoor Luminaires",
    IF(OR('Reported Performance Table'!E1889="Fuel Pump Canopy Luminaires",'Reported Performance Table'!E1889="Sports Lighting"),
     IF('Reported Performance Table'!G1889="Premium","Premium_Sports_and_Fuel_Pump_CCT", "Sports_and_Fuel_Pump_CCT"),
     IF('Reported Performance Table'!G1889="Premium","Premium_Outdoor_CCT","Outdoor_CCT")),
    IF('Reported Performance Table'!G1889="Premium","Premium_CCT","Reported_CCT"))))</f>
        <v/>
      </c>
      <c r="K1889" t="str">
        <f>IF('Reported Performance Table'!E1889="","",IF(J1889="LUNA_CCT",VLOOKUP('Reported Performance Table'!E1889,'Master List'!$B$45:$E$143,4,FALSE),"Reported_BUG"))</f>
        <v/>
      </c>
      <c r="L1889" t="str">
        <f>IF('Reported Performance Table'!E1889="","",IF(AND('Reported Performance Table'!$F1889="Yes",OR('Reported Performance Table'!$E1889='Master List'!$B$45,'Reported Performance Table'!$E1889='Master List'!$B$46,'Reported Performance Table'!$E1889='Master List'!$B$47,'Reported Performance Table'!$E1889='Master List'!$B$49,'Reported Performance Table'!$E1889='Master List'!$B$51,'Reported Performance Table'!$E1889='Master List'!$B$115,'Reported Performance Table'!$E1889='Master List'!$B$118,'Reported Performance Table'!$E1889='Master List'!$B$142)),"LUNA_Dimming","Dimming_Capability_and_Range"))</f>
        <v/>
      </c>
      <c r="M1889" s="100" t="e">
        <f>'Reported Performance Table'!#REF!</f>
        <v>#REF!</v>
      </c>
      <c r="N1889" s="100" t="e">
        <f>'Reported Performance Table'!#REF!</f>
        <v>#REF!</v>
      </c>
      <c r="O1889" s="100" t="e">
        <f>'Reported Performance Table'!#REF!</f>
        <v>#REF!</v>
      </c>
      <c r="P1889" t="str">
        <f t="shared" si="59"/>
        <v>No</v>
      </c>
    </row>
    <row r="1890" spans="1:16" x14ac:dyDescent="0.25">
      <c r="A1890" s="54">
        <v>1897</v>
      </c>
      <c r="B1890" s="55"/>
      <c r="D1890" s="21" t="e">
        <f>VLOOKUP('Reported Performance Table'!D1890,'Master List'!$B$22:$C$41,2,FALSE)</f>
        <v>#N/A</v>
      </c>
      <c r="E1890" t="e">
        <f>VLOOKUP('Reported Performance Table'!E1890,'Master List'!$B$45:$C$143,2,FALSE)</f>
        <v>#N/A</v>
      </c>
      <c r="F1890" t="e">
        <f>VLOOKUP('Reported Performance Table'!D1890,'Master List'!$B$22:$D$42,3,FALSE)</f>
        <v>#N/A</v>
      </c>
      <c r="G1890" s="92" t="e">
        <f>VLOOKUP('Reported Performance Table'!C1890,'Master List'!$B$11:$D$19,3,FALSE)</f>
        <v>#N/A</v>
      </c>
      <c r="H1890" t="e">
        <f t="shared" si="58"/>
        <v>#N/A</v>
      </c>
      <c r="I1890" t="e">
        <f>IF(VLOOKUP('Reported Performance Table'!E1890,'Master List'!$B$45:$D$143,3,FALSE)="","No",VLOOKUP('Reported Performance Table'!E1890,'Master List'!$B$45:$D$143,3,FALSE))</f>
        <v>#N/A</v>
      </c>
      <c r="J1890" s="164" t="str">
        <f>IF('Reported Performance Table'!E1890="","",
  IF('Reported Performance Table'!F1890="Yes",
   IF('Reported Performance Table'!G1890="Premium","Premium_LUNA_CCT","LUNA_CCT"),
   IF('Reported Performance Table'!C1890="Outdoor Luminaires",
    IF(OR('Reported Performance Table'!E1890="Fuel Pump Canopy Luminaires",'Reported Performance Table'!E1890="Sports Lighting"),
     IF('Reported Performance Table'!G1890="Premium","Premium_Sports_and_Fuel_Pump_CCT", "Sports_and_Fuel_Pump_CCT"),
     IF('Reported Performance Table'!G1890="Premium","Premium_Outdoor_CCT","Outdoor_CCT")),
    IF('Reported Performance Table'!G1890="Premium","Premium_CCT","Reported_CCT"))))</f>
        <v/>
      </c>
      <c r="K1890" t="str">
        <f>IF('Reported Performance Table'!E1890="","",IF(J1890="LUNA_CCT",VLOOKUP('Reported Performance Table'!E1890,'Master List'!$B$45:$E$143,4,FALSE),"Reported_BUG"))</f>
        <v/>
      </c>
      <c r="L1890" t="str">
        <f>IF('Reported Performance Table'!E1890="","",IF(AND('Reported Performance Table'!$F1890="Yes",OR('Reported Performance Table'!$E1890='Master List'!$B$45,'Reported Performance Table'!$E1890='Master List'!$B$46,'Reported Performance Table'!$E1890='Master List'!$B$47,'Reported Performance Table'!$E1890='Master List'!$B$49,'Reported Performance Table'!$E1890='Master List'!$B$51,'Reported Performance Table'!$E1890='Master List'!$B$115,'Reported Performance Table'!$E1890='Master List'!$B$118,'Reported Performance Table'!$E1890='Master List'!$B$142)),"LUNA_Dimming","Dimming_Capability_and_Range"))</f>
        <v/>
      </c>
      <c r="M1890" s="100" t="e">
        <f>'Reported Performance Table'!#REF!</f>
        <v>#REF!</v>
      </c>
      <c r="N1890" s="100" t="e">
        <f>'Reported Performance Table'!#REF!</f>
        <v>#REF!</v>
      </c>
      <c r="O1890" s="100" t="e">
        <f>'Reported Performance Table'!#REF!</f>
        <v>#REF!</v>
      </c>
      <c r="P1890" t="str">
        <f t="shared" si="59"/>
        <v>No</v>
      </c>
    </row>
    <row r="1891" spans="1:16" x14ac:dyDescent="0.25">
      <c r="A1891" s="54">
        <v>1898</v>
      </c>
      <c r="B1891" s="55"/>
      <c r="D1891" s="21" t="e">
        <f>VLOOKUP('Reported Performance Table'!D1891,'Master List'!$B$22:$C$41,2,FALSE)</f>
        <v>#N/A</v>
      </c>
      <c r="E1891" t="e">
        <f>VLOOKUP('Reported Performance Table'!E1891,'Master List'!$B$45:$C$143,2,FALSE)</f>
        <v>#N/A</v>
      </c>
      <c r="F1891" t="e">
        <f>VLOOKUP('Reported Performance Table'!D1891,'Master List'!$B$22:$D$42,3,FALSE)</f>
        <v>#N/A</v>
      </c>
      <c r="G1891" s="92" t="e">
        <f>VLOOKUP('Reported Performance Table'!C1891,'Master List'!$B$11:$D$19,3,FALSE)</f>
        <v>#N/A</v>
      </c>
      <c r="H1891" t="e">
        <f t="shared" si="58"/>
        <v>#N/A</v>
      </c>
      <c r="I1891" t="e">
        <f>IF(VLOOKUP('Reported Performance Table'!E1891,'Master List'!$B$45:$D$143,3,FALSE)="","No",VLOOKUP('Reported Performance Table'!E1891,'Master List'!$B$45:$D$143,3,FALSE))</f>
        <v>#N/A</v>
      </c>
      <c r="J1891" s="164" t="str">
        <f>IF('Reported Performance Table'!E1891="","",
  IF('Reported Performance Table'!F1891="Yes",
   IF('Reported Performance Table'!G1891="Premium","Premium_LUNA_CCT","LUNA_CCT"),
   IF('Reported Performance Table'!C1891="Outdoor Luminaires",
    IF(OR('Reported Performance Table'!E1891="Fuel Pump Canopy Luminaires",'Reported Performance Table'!E1891="Sports Lighting"),
     IF('Reported Performance Table'!G1891="Premium","Premium_Sports_and_Fuel_Pump_CCT", "Sports_and_Fuel_Pump_CCT"),
     IF('Reported Performance Table'!G1891="Premium","Premium_Outdoor_CCT","Outdoor_CCT")),
    IF('Reported Performance Table'!G1891="Premium","Premium_CCT","Reported_CCT"))))</f>
        <v/>
      </c>
      <c r="K1891" t="str">
        <f>IF('Reported Performance Table'!E1891="","",IF(J1891="LUNA_CCT",VLOOKUP('Reported Performance Table'!E1891,'Master List'!$B$45:$E$143,4,FALSE),"Reported_BUG"))</f>
        <v/>
      </c>
      <c r="L1891" t="str">
        <f>IF('Reported Performance Table'!E1891="","",IF(AND('Reported Performance Table'!$F1891="Yes",OR('Reported Performance Table'!$E1891='Master List'!$B$45,'Reported Performance Table'!$E1891='Master List'!$B$46,'Reported Performance Table'!$E1891='Master List'!$B$47,'Reported Performance Table'!$E1891='Master List'!$B$49,'Reported Performance Table'!$E1891='Master List'!$B$51,'Reported Performance Table'!$E1891='Master List'!$B$115,'Reported Performance Table'!$E1891='Master List'!$B$118,'Reported Performance Table'!$E1891='Master List'!$B$142)),"LUNA_Dimming","Dimming_Capability_and_Range"))</f>
        <v/>
      </c>
      <c r="M1891" s="100" t="e">
        <f>'Reported Performance Table'!#REF!</f>
        <v>#REF!</v>
      </c>
      <c r="N1891" s="100" t="e">
        <f>'Reported Performance Table'!#REF!</f>
        <v>#REF!</v>
      </c>
      <c r="O1891" s="100" t="e">
        <f>'Reported Performance Table'!#REF!</f>
        <v>#REF!</v>
      </c>
      <c r="P1891" t="str">
        <f t="shared" si="59"/>
        <v>No</v>
      </c>
    </row>
    <row r="1892" spans="1:16" x14ac:dyDescent="0.25">
      <c r="A1892" s="54">
        <v>1899</v>
      </c>
      <c r="B1892" s="55"/>
      <c r="D1892" s="21" t="e">
        <f>VLOOKUP('Reported Performance Table'!D1892,'Master List'!$B$22:$C$41,2,FALSE)</f>
        <v>#N/A</v>
      </c>
      <c r="E1892" t="e">
        <f>VLOOKUP('Reported Performance Table'!E1892,'Master List'!$B$45:$C$143,2,FALSE)</f>
        <v>#N/A</v>
      </c>
      <c r="F1892" t="e">
        <f>VLOOKUP('Reported Performance Table'!D1892,'Master List'!$B$22:$D$42,3,FALSE)</f>
        <v>#N/A</v>
      </c>
      <c r="G1892" s="92" t="e">
        <f>VLOOKUP('Reported Performance Table'!C1892,'Master List'!$B$11:$D$19,3,FALSE)</f>
        <v>#N/A</v>
      </c>
      <c r="H1892" t="e">
        <f t="shared" si="58"/>
        <v>#N/A</v>
      </c>
      <c r="I1892" t="e">
        <f>IF(VLOOKUP('Reported Performance Table'!E1892,'Master List'!$B$45:$D$143,3,FALSE)="","No",VLOOKUP('Reported Performance Table'!E1892,'Master List'!$B$45:$D$143,3,FALSE))</f>
        <v>#N/A</v>
      </c>
      <c r="J1892" s="164" t="str">
        <f>IF('Reported Performance Table'!E1892="","",
  IF('Reported Performance Table'!F1892="Yes",
   IF('Reported Performance Table'!G1892="Premium","Premium_LUNA_CCT","LUNA_CCT"),
   IF('Reported Performance Table'!C1892="Outdoor Luminaires",
    IF(OR('Reported Performance Table'!E1892="Fuel Pump Canopy Luminaires",'Reported Performance Table'!E1892="Sports Lighting"),
     IF('Reported Performance Table'!G1892="Premium","Premium_Sports_and_Fuel_Pump_CCT", "Sports_and_Fuel_Pump_CCT"),
     IF('Reported Performance Table'!G1892="Premium","Premium_Outdoor_CCT","Outdoor_CCT")),
    IF('Reported Performance Table'!G1892="Premium","Premium_CCT","Reported_CCT"))))</f>
        <v/>
      </c>
      <c r="K1892" t="str">
        <f>IF('Reported Performance Table'!E1892="","",IF(J1892="LUNA_CCT",VLOOKUP('Reported Performance Table'!E1892,'Master List'!$B$45:$E$143,4,FALSE),"Reported_BUG"))</f>
        <v/>
      </c>
      <c r="L1892" t="str">
        <f>IF('Reported Performance Table'!E1892="","",IF(AND('Reported Performance Table'!$F1892="Yes",OR('Reported Performance Table'!$E1892='Master List'!$B$45,'Reported Performance Table'!$E1892='Master List'!$B$46,'Reported Performance Table'!$E1892='Master List'!$B$47,'Reported Performance Table'!$E1892='Master List'!$B$49,'Reported Performance Table'!$E1892='Master List'!$B$51,'Reported Performance Table'!$E1892='Master List'!$B$115,'Reported Performance Table'!$E1892='Master List'!$B$118,'Reported Performance Table'!$E1892='Master List'!$B$142)),"LUNA_Dimming","Dimming_Capability_and_Range"))</f>
        <v/>
      </c>
      <c r="M1892" s="100" t="e">
        <f>'Reported Performance Table'!#REF!</f>
        <v>#REF!</v>
      </c>
      <c r="N1892" s="100" t="e">
        <f>'Reported Performance Table'!#REF!</f>
        <v>#REF!</v>
      </c>
      <c r="O1892" s="100" t="e">
        <f>'Reported Performance Table'!#REF!</f>
        <v>#REF!</v>
      </c>
      <c r="P1892" t="str">
        <f t="shared" si="59"/>
        <v>No</v>
      </c>
    </row>
    <row r="1893" spans="1:16" x14ac:dyDescent="0.25">
      <c r="A1893" s="54">
        <v>1900</v>
      </c>
      <c r="B1893" s="55"/>
      <c r="D1893" s="21" t="e">
        <f>VLOOKUP('Reported Performance Table'!D1893,'Master List'!$B$22:$C$41,2,FALSE)</f>
        <v>#N/A</v>
      </c>
      <c r="E1893" t="e">
        <f>VLOOKUP('Reported Performance Table'!E1893,'Master List'!$B$45:$C$143,2,FALSE)</f>
        <v>#N/A</v>
      </c>
      <c r="F1893" t="e">
        <f>VLOOKUP('Reported Performance Table'!D1893,'Master List'!$B$22:$D$42,3,FALSE)</f>
        <v>#N/A</v>
      </c>
      <c r="G1893" s="92" t="e">
        <f>VLOOKUP('Reported Performance Table'!C1893,'Master List'!$B$11:$D$19,3,FALSE)</f>
        <v>#N/A</v>
      </c>
      <c r="H1893" t="e">
        <f t="shared" si="58"/>
        <v>#N/A</v>
      </c>
      <c r="I1893" t="e">
        <f>IF(VLOOKUP('Reported Performance Table'!E1893,'Master List'!$B$45:$D$143,3,FALSE)="","No",VLOOKUP('Reported Performance Table'!E1893,'Master List'!$B$45:$D$143,3,FALSE))</f>
        <v>#N/A</v>
      </c>
      <c r="J1893" s="164" t="str">
        <f>IF('Reported Performance Table'!E1893="","",
  IF('Reported Performance Table'!F1893="Yes",
   IF('Reported Performance Table'!G1893="Premium","Premium_LUNA_CCT","LUNA_CCT"),
   IF('Reported Performance Table'!C1893="Outdoor Luminaires",
    IF(OR('Reported Performance Table'!E1893="Fuel Pump Canopy Luminaires",'Reported Performance Table'!E1893="Sports Lighting"),
     IF('Reported Performance Table'!G1893="Premium","Premium_Sports_and_Fuel_Pump_CCT", "Sports_and_Fuel_Pump_CCT"),
     IF('Reported Performance Table'!G1893="Premium","Premium_Outdoor_CCT","Outdoor_CCT")),
    IF('Reported Performance Table'!G1893="Premium","Premium_CCT","Reported_CCT"))))</f>
        <v/>
      </c>
      <c r="K1893" t="str">
        <f>IF('Reported Performance Table'!E1893="","",IF(J1893="LUNA_CCT",VLOOKUP('Reported Performance Table'!E1893,'Master List'!$B$45:$E$143,4,FALSE),"Reported_BUG"))</f>
        <v/>
      </c>
      <c r="L1893" t="str">
        <f>IF('Reported Performance Table'!E1893="","",IF(AND('Reported Performance Table'!$F1893="Yes",OR('Reported Performance Table'!$E1893='Master List'!$B$45,'Reported Performance Table'!$E1893='Master List'!$B$46,'Reported Performance Table'!$E1893='Master List'!$B$47,'Reported Performance Table'!$E1893='Master List'!$B$49,'Reported Performance Table'!$E1893='Master List'!$B$51,'Reported Performance Table'!$E1893='Master List'!$B$115,'Reported Performance Table'!$E1893='Master List'!$B$118,'Reported Performance Table'!$E1893='Master List'!$B$142)),"LUNA_Dimming","Dimming_Capability_and_Range"))</f>
        <v/>
      </c>
      <c r="M1893" s="100" t="e">
        <f>'Reported Performance Table'!#REF!</f>
        <v>#REF!</v>
      </c>
      <c r="N1893" s="100" t="e">
        <f>'Reported Performance Table'!#REF!</f>
        <v>#REF!</v>
      </c>
      <c r="O1893" s="100" t="e">
        <f>'Reported Performance Table'!#REF!</f>
        <v>#REF!</v>
      </c>
      <c r="P1893" t="str">
        <f t="shared" si="59"/>
        <v>No</v>
      </c>
    </row>
    <row r="1894" spans="1:16" x14ac:dyDescent="0.25">
      <c r="A1894" s="54">
        <v>1901</v>
      </c>
      <c r="B1894" s="55"/>
      <c r="D1894" s="21" t="e">
        <f>VLOOKUP('Reported Performance Table'!D1894,'Master List'!$B$22:$C$41,2,FALSE)</f>
        <v>#N/A</v>
      </c>
      <c r="E1894" t="e">
        <f>VLOOKUP('Reported Performance Table'!E1894,'Master List'!$B$45:$C$143,2,FALSE)</f>
        <v>#N/A</v>
      </c>
      <c r="F1894" t="e">
        <f>VLOOKUP('Reported Performance Table'!D1894,'Master List'!$B$22:$D$42,3,FALSE)</f>
        <v>#N/A</v>
      </c>
      <c r="G1894" s="92" t="e">
        <f>VLOOKUP('Reported Performance Table'!C1894,'Master List'!$B$11:$D$19,3,FALSE)</f>
        <v>#N/A</v>
      </c>
      <c r="H1894" t="e">
        <f t="shared" si="58"/>
        <v>#N/A</v>
      </c>
      <c r="I1894" t="e">
        <f>IF(VLOOKUP('Reported Performance Table'!E1894,'Master List'!$B$45:$D$143,3,FALSE)="","No",VLOOKUP('Reported Performance Table'!E1894,'Master List'!$B$45:$D$143,3,FALSE))</f>
        <v>#N/A</v>
      </c>
      <c r="J1894" s="164" t="str">
        <f>IF('Reported Performance Table'!E1894="","",
  IF('Reported Performance Table'!F1894="Yes",
   IF('Reported Performance Table'!G1894="Premium","Premium_LUNA_CCT","LUNA_CCT"),
   IF('Reported Performance Table'!C1894="Outdoor Luminaires",
    IF(OR('Reported Performance Table'!E1894="Fuel Pump Canopy Luminaires",'Reported Performance Table'!E1894="Sports Lighting"),
     IF('Reported Performance Table'!G1894="Premium","Premium_Sports_and_Fuel_Pump_CCT", "Sports_and_Fuel_Pump_CCT"),
     IF('Reported Performance Table'!G1894="Premium","Premium_Outdoor_CCT","Outdoor_CCT")),
    IF('Reported Performance Table'!G1894="Premium","Premium_CCT","Reported_CCT"))))</f>
        <v/>
      </c>
      <c r="K1894" t="str">
        <f>IF('Reported Performance Table'!E1894="","",IF(J1894="LUNA_CCT",VLOOKUP('Reported Performance Table'!E1894,'Master List'!$B$45:$E$143,4,FALSE),"Reported_BUG"))</f>
        <v/>
      </c>
      <c r="L1894" t="str">
        <f>IF('Reported Performance Table'!E1894="","",IF(AND('Reported Performance Table'!$F1894="Yes",OR('Reported Performance Table'!$E1894='Master List'!$B$45,'Reported Performance Table'!$E1894='Master List'!$B$46,'Reported Performance Table'!$E1894='Master List'!$B$47,'Reported Performance Table'!$E1894='Master List'!$B$49,'Reported Performance Table'!$E1894='Master List'!$B$51,'Reported Performance Table'!$E1894='Master List'!$B$115,'Reported Performance Table'!$E1894='Master List'!$B$118,'Reported Performance Table'!$E1894='Master List'!$B$142)),"LUNA_Dimming","Dimming_Capability_and_Range"))</f>
        <v/>
      </c>
      <c r="M1894" s="100" t="e">
        <f>'Reported Performance Table'!#REF!</f>
        <v>#REF!</v>
      </c>
      <c r="N1894" s="100" t="e">
        <f>'Reported Performance Table'!#REF!</f>
        <v>#REF!</v>
      </c>
      <c r="O1894" s="100" t="e">
        <f>'Reported Performance Table'!#REF!</f>
        <v>#REF!</v>
      </c>
      <c r="P1894" t="str">
        <f t="shared" si="59"/>
        <v>No</v>
      </c>
    </row>
    <row r="1895" spans="1:16" x14ac:dyDescent="0.25">
      <c r="A1895" s="54">
        <v>1902</v>
      </c>
      <c r="B1895" s="55"/>
      <c r="D1895" s="21" t="e">
        <f>VLOOKUP('Reported Performance Table'!D1895,'Master List'!$B$22:$C$41,2,FALSE)</f>
        <v>#N/A</v>
      </c>
      <c r="E1895" t="e">
        <f>VLOOKUP('Reported Performance Table'!E1895,'Master List'!$B$45:$C$143,2,FALSE)</f>
        <v>#N/A</v>
      </c>
      <c r="F1895" t="e">
        <f>VLOOKUP('Reported Performance Table'!D1895,'Master List'!$B$22:$D$42,3,FALSE)</f>
        <v>#N/A</v>
      </c>
      <c r="G1895" s="92" t="e">
        <f>VLOOKUP('Reported Performance Table'!C1895,'Master List'!$B$11:$D$19,3,FALSE)</f>
        <v>#N/A</v>
      </c>
      <c r="H1895" t="e">
        <f t="shared" si="58"/>
        <v>#N/A</v>
      </c>
      <c r="I1895" t="e">
        <f>IF(VLOOKUP('Reported Performance Table'!E1895,'Master List'!$B$45:$D$143,3,FALSE)="","No",VLOOKUP('Reported Performance Table'!E1895,'Master List'!$B$45:$D$143,3,FALSE))</f>
        <v>#N/A</v>
      </c>
      <c r="J1895" s="164" t="str">
        <f>IF('Reported Performance Table'!E1895="","",
  IF('Reported Performance Table'!F1895="Yes",
   IF('Reported Performance Table'!G1895="Premium","Premium_LUNA_CCT","LUNA_CCT"),
   IF('Reported Performance Table'!C1895="Outdoor Luminaires",
    IF(OR('Reported Performance Table'!E1895="Fuel Pump Canopy Luminaires",'Reported Performance Table'!E1895="Sports Lighting"),
     IF('Reported Performance Table'!G1895="Premium","Premium_Sports_and_Fuel_Pump_CCT", "Sports_and_Fuel_Pump_CCT"),
     IF('Reported Performance Table'!G1895="Premium","Premium_Outdoor_CCT","Outdoor_CCT")),
    IF('Reported Performance Table'!G1895="Premium","Premium_CCT","Reported_CCT"))))</f>
        <v/>
      </c>
      <c r="K1895" t="str">
        <f>IF('Reported Performance Table'!E1895="","",IF(J1895="LUNA_CCT",VLOOKUP('Reported Performance Table'!E1895,'Master List'!$B$45:$E$143,4,FALSE),"Reported_BUG"))</f>
        <v/>
      </c>
      <c r="L1895" t="str">
        <f>IF('Reported Performance Table'!E1895="","",IF(AND('Reported Performance Table'!$F1895="Yes",OR('Reported Performance Table'!$E1895='Master List'!$B$45,'Reported Performance Table'!$E1895='Master List'!$B$46,'Reported Performance Table'!$E1895='Master List'!$B$47,'Reported Performance Table'!$E1895='Master List'!$B$49,'Reported Performance Table'!$E1895='Master List'!$B$51,'Reported Performance Table'!$E1895='Master List'!$B$115,'Reported Performance Table'!$E1895='Master List'!$B$118,'Reported Performance Table'!$E1895='Master List'!$B$142)),"LUNA_Dimming","Dimming_Capability_and_Range"))</f>
        <v/>
      </c>
      <c r="M1895" s="100" t="e">
        <f>'Reported Performance Table'!#REF!</f>
        <v>#REF!</v>
      </c>
      <c r="N1895" s="100" t="e">
        <f>'Reported Performance Table'!#REF!</f>
        <v>#REF!</v>
      </c>
      <c r="O1895" s="100" t="e">
        <f>'Reported Performance Table'!#REF!</f>
        <v>#REF!</v>
      </c>
      <c r="P1895" t="str">
        <f t="shared" si="59"/>
        <v>No</v>
      </c>
    </row>
    <row r="1896" spans="1:16" x14ac:dyDescent="0.25">
      <c r="A1896" s="54">
        <v>1903</v>
      </c>
      <c r="B1896" s="55"/>
      <c r="D1896" s="21" t="e">
        <f>VLOOKUP('Reported Performance Table'!D1896,'Master List'!$B$22:$C$41,2,FALSE)</f>
        <v>#N/A</v>
      </c>
      <c r="E1896" t="e">
        <f>VLOOKUP('Reported Performance Table'!E1896,'Master List'!$B$45:$C$143,2,FALSE)</f>
        <v>#N/A</v>
      </c>
      <c r="F1896" t="e">
        <f>VLOOKUP('Reported Performance Table'!D1896,'Master List'!$B$22:$D$42,3,FALSE)</f>
        <v>#N/A</v>
      </c>
      <c r="G1896" s="92" t="e">
        <f>VLOOKUP('Reported Performance Table'!C1896,'Master List'!$B$11:$D$19,3,FALSE)</f>
        <v>#N/A</v>
      </c>
      <c r="H1896" t="e">
        <f t="shared" si="58"/>
        <v>#N/A</v>
      </c>
      <c r="I1896" t="e">
        <f>IF(VLOOKUP('Reported Performance Table'!E1896,'Master List'!$B$45:$D$143,3,FALSE)="","No",VLOOKUP('Reported Performance Table'!E1896,'Master List'!$B$45:$D$143,3,FALSE))</f>
        <v>#N/A</v>
      </c>
      <c r="J1896" s="164" t="str">
        <f>IF('Reported Performance Table'!E1896="","",
  IF('Reported Performance Table'!F1896="Yes",
   IF('Reported Performance Table'!G1896="Premium","Premium_LUNA_CCT","LUNA_CCT"),
   IF('Reported Performance Table'!C1896="Outdoor Luminaires",
    IF(OR('Reported Performance Table'!E1896="Fuel Pump Canopy Luminaires",'Reported Performance Table'!E1896="Sports Lighting"),
     IF('Reported Performance Table'!G1896="Premium","Premium_Sports_and_Fuel_Pump_CCT", "Sports_and_Fuel_Pump_CCT"),
     IF('Reported Performance Table'!G1896="Premium","Premium_Outdoor_CCT","Outdoor_CCT")),
    IF('Reported Performance Table'!G1896="Premium","Premium_CCT","Reported_CCT"))))</f>
        <v/>
      </c>
      <c r="K1896" t="str">
        <f>IF('Reported Performance Table'!E1896="","",IF(J1896="LUNA_CCT",VLOOKUP('Reported Performance Table'!E1896,'Master List'!$B$45:$E$143,4,FALSE),"Reported_BUG"))</f>
        <v/>
      </c>
      <c r="L1896" t="str">
        <f>IF('Reported Performance Table'!E1896="","",IF(AND('Reported Performance Table'!$F1896="Yes",OR('Reported Performance Table'!$E1896='Master List'!$B$45,'Reported Performance Table'!$E1896='Master List'!$B$46,'Reported Performance Table'!$E1896='Master List'!$B$47,'Reported Performance Table'!$E1896='Master List'!$B$49,'Reported Performance Table'!$E1896='Master List'!$B$51,'Reported Performance Table'!$E1896='Master List'!$B$115,'Reported Performance Table'!$E1896='Master List'!$B$118,'Reported Performance Table'!$E1896='Master List'!$B$142)),"LUNA_Dimming","Dimming_Capability_and_Range"))</f>
        <v/>
      </c>
      <c r="M1896" s="100" t="e">
        <f>'Reported Performance Table'!#REF!</f>
        <v>#REF!</v>
      </c>
      <c r="N1896" s="100" t="e">
        <f>'Reported Performance Table'!#REF!</f>
        <v>#REF!</v>
      </c>
      <c r="O1896" s="100" t="e">
        <f>'Reported Performance Table'!#REF!</f>
        <v>#REF!</v>
      </c>
      <c r="P1896" t="str">
        <f t="shared" si="59"/>
        <v>No</v>
      </c>
    </row>
    <row r="1897" spans="1:16" x14ac:dyDescent="0.25">
      <c r="A1897" s="54">
        <v>1904</v>
      </c>
      <c r="B1897" s="55"/>
      <c r="D1897" s="21" t="e">
        <f>VLOOKUP('Reported Performance Table'!D1897,'Master List'!$B$22:$C$41,2,FALSE)</f>
        <v>#N/A</v>
      </c>
      <c r="E1897" t="e">
        <f>VLOOKUP('Reported Performance Table'!E1897,'Master List'!$B$45:$C$143,2,FALSE)</f>
        <v>#N/A</v>
      </c>
      <c r="F1897" t="e">
        <f>VLOOKUP('Reported Performance Table'!D1897,'Master List'!$B$22:$D$42,3,FALSE)</f>
        <v>#N/A</v>
      </c>
      <c r="G1897" s="92" t="e">
        <f>VLOOKUP('Reported Performance Table'!C1897,'Master List'!$B$11:$D$19,3,FALSE)</f>
        <v>#N/A</v>
      </c>
      <c r="H1897" t="e">
        <f t="shared" si="58"/>
        <v>#N/A</v>
      </c>
      <c r="I1897" t="e">
        <f>IF(VLOOKUP('Reported Performance Table'!E1897,'Master List'!$B$45:$D$143,3,FALSE)="","No",VLOOKUP('Reported Performance Table'!E1897,'Master List'!$B$45:$D$143,3,FALSE))</f>
        <v>#N/A</v>
      </c>
      <c r="J1897" s="164" t="str">
        <f>IF('Reported Performance Table'!E1897="","",
  IF('Reported Performance Table'!F1897="Yes",
   IF('Reported Performance Table'!G1897="Premium","Premium_LUNA_CCT","LUNA_CCT"),
   IF('Reported Performance Table'!C1897="Outdoor Luminaires",
    IF(OR('Reported Performance Table'!E1897="Fuel Pump Canopy Luminaires",'Reported Performance Table'!E1897="Sports Lighting"),
     IF('Reported Performance Table'!G1897="Premium","Premium_Sports_and_Fuel_Pump_CCT", "Sports_and_Fuel_Pump_CCT"),
     IF('Reported Performance Table'!G1897="Premium","Premium_Outdoor_CCT","Outdoor_CCT")),
    IF('Reported Performance Table'!G1897="Premium","Premium_CCT","Reported_CCT"))))</f>
        <v/>
      </c>
      <c r="K1897" t="str">
        <f>IF('Reported Performance Table'!E1897="","",IF(J1897="LUNA_CCT",VLOOKUP('Reported Performance Table'!E1897,'Master List'!$B$45:$E$143,4,FALSE),"Reported_BUG"))</f>
        <v/>
      </c>
      <c r="L1897" t="str">
        <f>IF('Reported Performance Table'!E1897="","",IF(AND('Reported Performance Table'!$F1897="Yes",OR('Reported Performance Table'!$E1897='Master List'!$B$45,'Reported Performance Table'!$E1897='Master List'!$B$46,'Reported Performance Table'!$E1897='Master List'!$B$47,'Reported Performance Table'!$E1897='Master List'!$B$49,'Reported Performance Table'!$E1897='Master List'!$B$51,'Reported Performance Table'!$E1897='Master List'!$B$115,'Reported Performance Table'!$E1897='Master List'!$B$118,'Reported Performance Table'!$E1897='Master List'!$B$142)),"LUNA_Dimming","Dimming_Capability_and_Range"))</f>
        <v/>
      </c>
      <c r="M1897" s="100" t="e">
        <f>'Reported Performance Table'!#REF!</f>
        <v>#REF!</v>
      </c>
      <c r="N1897" s="100" t="e">
        <f>'Reported Performance Table'!#REF!</f>
        <v>#REF!</v>
      </c>
      <c r="O1897" s="100" t="e">
        <f>'Reported Performance Table'!#REF!</f>
        <v>#REF!</v>
      </c>
      <c r="P1897" t="str">
        <f t="shared" si="59"/>
        <v>No</v>
      </c>
    </row>
    <row r="1898" spans="1:16" x14ac:dyDescent="0.25">
      <c r="A1898" s="54">
        <v>1905</v>
      </c>
      <c r="B1898" s="55"/>
      <c r="D1898" s="21" t="e">
        <f>VLOOKUP('Reported Performance Table'!D1898,'Master List'!$B$22:$C$41,2,FALSE)</f>
        <v>#N/A</v>
      </c>
      <c r="E1898" t="e">
        <f>VLOOKUP('Reported Performance Table'!E1898,'Master List'!$B$45:$C$143,2,FALSE)</f>
        <v>#N/A</v>
      </c>
      <c r="F1898" t="e">
        <f>VLOOKUP('Reported Performance Table'!D1898,'Master List'!$B$22:$D$42,3,FALSE)</f>
        <v>#N/A</v>
      </c>
      <c r="G1898" s="92" t="e">
        <f>VLOOKUP('Reported Performance Table'!C1898,'Master List'!$B$11:$D$19,3,FALSE)</f>
        <v>#N/A</v>
      </c>
      <c r="H1898" t="e">
        <f t="shared" si="58"/>
        <v>#N/A</v>
      </c>
      <c r="I1898" t="e">
        <f>IF(VLOOKUP('Reported Performance Table'!E1898,'Master List'!$B$45:$D$143,3,FALSE)="","No",VLOOKUP('Reported Performance Table'!E1898,'Master List'!$B$45:$D$143,3,FALSE))</f>
        <v>#N/A</v>
      </c>
      <c r="J1898" s="164" t="str">
        <f>IF('Reported Performance Table'!E1898="","",
  IF('Reported Performance Table'!F1898="Yes",
   IF('Reported Performance Table'!G1898="Premium","Premium_LUNA_CCT","LUNA_CCT"),
   IF('Reported Performance Table'!C1898="Outdoor Luminaires",
    IF(OR('Reported Performance Table'!E1898="Fuel Pump Canopy Luminaires",'Reported Performance Table'!E1898="Sports Lighting"),
     IF('Reported Performance Table'!G1898="Premium","Premium_Sports_and_Fuel_Pump_CCT", "Sports_and_Fuel_Pump_CCT"),
     IF('Reported Performance Table'!G1898="Premium","Premium_Outdoor_CCT","Outdoor_CCT")),
    IF('Reported Performance Table'!G1898="Premium","Premium_CCT","Reported_CCT"))))</f>
        <v/>
      </c>
      <c r="K1898" t="str">
        <f>IF('Reported Performance Table'!E1898="","",IF(J1898="LUNA_CCT",VLOOKUP('Reported Performance Table'!E1898,'Master List'!$B$45:$E$143,4,FALSE),"Reported_BUG"))</f>
        <v/>
      </c>
      <c r="L1898" t="str">
        <f>IF('Reported Performance Table'!E1898="","",IF(AND('Reported Performance Table'!$F1898="Yes",OR('Reported Performance Table'!$E1898='Master List'!$B$45,'Reported Performance Table'!$E1898='Master List'!$B$46,'Reported Performance Table'!$E1898='Master List'!$B$47,'Reported Performance Table'!$E1898='Master List'!$B$49,'Reported Performance Table'!$E1898='Master List'!$B$51,'Reported Performance Table'!$E1898='Master List'!$B$115,'Reported Performance Table'!$E1898='Master List'!$B$118,'Reported Performance Table'!$E1898='Master List'!$B$142)),"LUNA_Dimming","Dimming_Capability_and_Range"))</f>
        <v/>
      </c>
      <c r="M1898" s="100" t="e">
        <f>'Reported Performance Table'!#REF!</f>
        <v>#REF!</v>
      </c>
      <c r="N1898" s="100" t="e">
        <f>'Reported Performance Table'!#REF!</f>
        <v>#REF!</v>
      </c>
      <c r="O1898" s="100" t="e">
        <f>'Reported Performance Table'!#REF!</f>
        <v>#REF!</v>
      </c>
      <c r="P1898" t="str">
        <f t="shared" si="59"/>
        <v>No</v>
      </c>
    </row>
    <row r="1899" spans="1:16" x14ac:dyDescent="0.25">
      <c r="A1899" s="54">
        <v>1906</v>
      </c>
      <c r="B1899" s="55"/>
      <c r="D1899" s="21" t="e">
        <f>VLOOKUP('Reported Performance Table'!D1899,'Master List'!$B$22:$C$41,2,FALSE)</f>
        <v>#N/A</v>
      </c>
      <c r="E1899" t="e">
        <f>VLOOKUP('Reported Performance Table'!E1899,'Master List'!$B$45:$C$143,2,FALSE)</f>
        <v>#N/A</v>
      </c>
      <c r="F1899" t="e">
        <f>VLOOKUP('Reported Performance Table'!D1899,'Master List'!$B$22:$D$42,3,FALSE)</f>
        <v>#N/A</v>
      </c>
      <c r="G1899" s="92" t="e">
        <f>VLOOKUP('Reported Performance Table'!C1899,'Master List'!$B$11:$D$19,3,FALSE)</f>
        <v>#N/A</v>
      </c>
      <c r="H1899" t="e">
        <f t="shared" si="58"/>
        <v>#N/A</v>
      </c>
      <c r="I1899" t="e">
        <f>IF(VLOOKUP('Reported Performance Table'!E1899,'Master List'!$B$45:$D$143,3,FALSE)="","No",VLOOKUP('Reported Performance Table'!E1899,'Master List'!$B$45:$D$143,3,FALSE))</f>
        <v>#N/A</v>
      </c>
      <c r="J1899" s="164" t="str">
        <f>IF('Reported Performance Table'!E1899="","",
  IF('Reported Performance Table'!F1899="Yes",
   IF('Reported Performance Table'!G1899="Premium","Premium_LUNA_CCT","LUNA_CCT"),
   IF('Reported Performance Table'!C1899="Outdoor Luminaires",
    IF(OR('Reported Performance Table'!E1899="Fuel Pump Canopy Luminaires",'Reported Performance Table'!E1899="Sports Lighting"),
     IF('Reported Performance Table'!G1899="Premium","Premium_Sports_and_Fuel_Pump_CCT", "Sports_and_Fuel_Pump_CCT"),
     IF('Reported Performance Table'!G1899="Premium","Premium_Outdoor_CCT","Outdoor_CCT")),
    IF('Reported Performance Table'!G1899="Premium","Premium_CCT","Reported_CCT"))))</f>
        <v/>
      </c>
      <c r="K1899" t="str">
        <f>IF('Reported Performance Table'!E1899="","",IF(J1899="LUNA_CCT",VLOOKUP('Reported Performance Table'!E1899,'Master List'!$B$45:$E$143,4,FALSE),"Reported_BUG"))</f>
        <v/>
      </c>
      <c r="L1899" t="str">
        <f>IF('Reported Performance Table'!E1899="","",IF(AND('Reported Performance Table'!$F1899="Yes",OR('Reported Performance Table'!$E1899='Master List'!$B$45,'Reported Performance Table'!$E1899='Master List'!$B$46,'Reported Performance Table'!$E1899='Master List'!$B$47,'Reported Performance Table'!$E1899='Master List'!$B$49,'Reported Performance Table'!$E1899='Master List'!$B$51,'Reported Performance Table'!$E1899='Master List'!$B$115,'Reported Performance Table'!$E1899='Master List'!$B$118,'Reported Performance Table'!$E1899='Master List'!$B$142)),"LUNA_Dimming","Dimming_Capability_and_Range"))</f>
        <v/>
      </c>
      <c r="M1899" s="100" t="e">
        <f>'Reported Performance Table'!#REF!</f>
        <v>#REF!</v>
      </c>
      <c r="N1899" s="100" t="e">
        <f>'Reported Performance Table'!#REF!</f>
        <v>#REF!</v>
      </c>
      <c r="O1899" s="100" t="e">
        <f>'Reported Performance Table'!#REF!</f>
        <v>#REF!</v>
      </c>
      <c r="P1899" t="str">
        <f t="shared" si="59"/>
        <v>No</v>
      </c>
    </row>
    <row r="1900" spans="1:16" x14ac:dyDescent="0.25">
      <c r="A1900" s="54">
        <v>1907</v>
      </c>
      <c r="B1900" s="55"/>
      <c r="D1900" s="21" t="e">
        <f>VLOOKUP('Reported Performance Table'!D1900,'Master List'!$B$22:$C$41,2,FALSE)</f>
        <v>#N/A</v>
      </c>
      <c r="E1900" t="e">
        <f>VLOOKUP('Reported Performance Table'!E1900,'Master List'!$B$45:$C$143,2,FALSE)</f>
        <v>#N/A</v>
      </c>
      <c r="F1900" t="e">
        <f>VLOOKUP('Reported Performance Table'!D1900,'Master List'!$B$22:$D$42,3,FALSE)</f>
        <v>#N/A</v>
      </c>
      <c r="G1900" s="92" t="e">
        <f>VLOOKUP('Reported Performance Table'!C1900,'Master List'!$B$11:$D$19,3,FALSE)</f>
        <v>#N/A</v>
      </c>
      <c r="H1900" t="e">
        <f t="shared" si="58"/>
        <v>#N/A</v>
      </c>
      <c r="I1900" t="e">
        <f>IF(VLOOKUP('Reported Performance Table'!E1900,'Master List'!$B$45:$D$143,3,FALSE)="","No",VLOOKUP('Reported Performance Table'!E1900,'Master List'!$B$45:$D$143,3,FALSE))</f>
        <v>#N/A</v>
      </c>
      <c r="J1900" s="164" t="str">
        <f>IF('Reported Performance Table'!E1900="","",
  IF('Reported Performance Table'!F1900="Yes",
   IF('Reported Performance Table'!G1900="Premium","Premium_LUNA_CCT","LUNA_CCT"),
   IF('Reported Performance Table'!C1900="Outdoor Luminaires",
    IF(OR('Reported Performance Table'!E1900="Fuel Pump Canopy Luminaires",'Reported Performance Table'!E1900="Sports Lighting"),
     IF('Reported Performance Table'!G1900="Premium","Premium_Sports_and_Fuel_Pump_CCT", "Sports_and_Fuel_Pump_CCT"),
     IF('Reported Performance Table'!G1900="Premium","Premium_Outdoor_CCT","Outdoor_CCT")),
    IF('Reported Performance Table'!G1900="Premium","Premium_CCT","Reported_CCT"))))</f>
        <v/>
      </c>
      <c r="K1900" t="str">
        <f>IF('Reported Performance Table'!E1900="","",IF(J1900="LUNA_CCT",VLOOKUP('Reported Performance Table'!E1900,'Master List'!$B$45:$E$143,4,FALSE),"Reported_BUG"))</f>
        <v/>
      </c>
      <c r="L1900" t="str">
        <f>IF('Reported Performance Table'!E1900="","",IF(AND('Reported Performance Table'!$F1900="Yes",OR('Reported Performance Table'!$E1900='Master List'!$B$45,'Reported Performance Table'!$E1900='Master List'!$B$46,'Reported Performance Table'!$E1900='Master List'!$B$47,'Reported Performance Table'!$E1900='Master List'!$B$49,'Reported Performance Table'!$E1900='Master List'!$B$51,'Reported Performance Table'!$E1900='Master List'!$B$115,'Reported Performance Table'!$E1900='Master List'!$B$118,'Reported Performance Table'!$E1900='Master List'!$B$142)),"LUNA_Dimming","Dimming_Capability_and_Range"))</f>
        <v/>
      </c>
      <c r="M1900" s="100" t="e">
        <f>'Reported Performance Table'!#REF!</f>
        <v>#REF!</v>
      </c>
      <c r="N1900" s="100" t="e">
        <f>'Reported Performance Table'!#REF!</f>
        <v>#REF!</v>
      </c>
      <c r="O1900" s="100" t="e">
        <f>'Reported Performance Table'!#REF!</f>
        <v>#REF!</v>
      </c>
      <c r="P1900" t="str">
        <f t="shared" si="59"/>
        <v>No</v>
      </c>
    </row>
    <row r="1901" spans="1:16" x14ac:dyDescent="0.25">
      <c r="A1901" s="54">
        <v>1908</v>
      </c>
      <c r="B1901" s="55"/>
      <c r="D1901" s="21" t="e">
        <f>VLOOKUP('Reported Performance Table'!D1901,'Master List'!$B$22:$C$41,2,FALSE)</f>
        <v>#N/A</v>
      </c>
      <c r="E1901" t="e">
        <f>VLOOKUP('Reported Performance Table'!E1901,'Master List'!$B$45:$C$143,2,FALSE)</f>
        <v>#N/A</v>
      </c>
      <c r="F1901" t="e">
        <f>VLOOKUP('Reported Performance Table'!D1901,'Master List'!$B$22:$D$42,3,FALSE)</f>
        <v>#N/A</v>
      </c>
      <c r="G1901" s="92" t="e">
        <f>VLOOKUP('Reported Performance Table'!C1901,'Master List'!$B$11:$D$19,3,FALSE)</f>
        <v>#N/A</v>
      </c>
      <c r="H1901" t="e">
        <f t="shared" si="58"/>
        <v>#N/A</v>
      </c>
      <c r="I1901" t="e">
        <f>IF(VLOOKUP('Reported Performance Table'!E1901,'Master List'!$B$45:$D$143,3,FALSE)="","No",VLOOKUP('Reported Performance Table'!E1901,'Master List'!$B$45:$D$143,3,FALSE))</f>
        <v>#N/A</v>
      </c>
      <c r="J1901" s="164" t="str">
        <f>IF('Reported Performance Table'!E1901="","",
  IF('Reported Performance Table'!F1901="Yes",
   IF('Reported Performance Table'!G1901="Premium","Premium_LUNA_CCT","LUNA_CCT"),
   IF('Reported Performance Table'!C1901="Outdoor Luminaires",
    IF(OR('Reported Performance Table'!E1901="Fuel Pump Canopy Luminaires",'Reported Performance Table'!E1901="Sports Lighting"),
     IF('Reported Performance Table'!G1901="Premium","Premium_Sports_and_Fuel_Pump_CCT", "Sports_and_Fuel_Pump_CCT"),
     IF('Reported Performance Table'!G1901="Premium","Premium_Outdoor_CCT","Outdoor_CCT")),
    IF('Reported Performance Table'!G1901="Premium","Premium_CCT","Reported_CCT"))))</f>
        <v/>
      </c>
      <c r="K1901" t="str">
        <f>IF('Reported Performance Table'!E1901="","",IF(J1901="LUNA_CCT",VLOOKUP('Reported Performance Table'!E1901,'Master List'!$B$45:$E$143,4,FALSE),"Reported_BUG"))</f>
        <v/>
      </c>
      <c r="L1901" t="str">
        <f>IF('Reported Performance Table'!E1901="","",IF(AND('Reported Performance Table'!$F1901="Yes",OR('Reported Performance Table'!$E1901='Master List'!$B$45,'Reported Performance Table'!$E1901='Master List'!$B$46,'Reported Performance Table'!$E1901='Master List'!$B$47,'Reported Performance Table'!$E1901='Master List'!$B$49,'Reported Performance Table'!$E1901='Master List'!$B$51,'Reported Performance Table'!$E1901='Master List'!$B$115,'Reported Performance Table'!$E1901='Master List'!$B$118,'Reported Performance Table'!$E1901='Master List'!$B$142)),"LUNA_Dimming","Dimming_Capability_and_Range"))</f>
        <v/>
      </c>
      <c r="M1901" s="100" t="e">
        <f>'Reported Performance Table'!#REF!</f>
        <v>#REF!</v>
      </c>
      <c r="N1901" s="100" t="e">
        <f>'Reported Performance Table'!#REF!</f>
        <v>#REF!</v>
      </c>
      <c r="O1901" s="100" t="e">
        <f>'Reported Performance Table'!#REF!</f>
        <v>#REF!</v>
      </c>
      <c r="P1901" t="str">
        <f t="shared" si="59"/>
        <v>No</v>
      </c>
    </row>
    <row r="1902" spans="1:16" x14ac:dyDescent="0.25">
      <c r="A1902" s="54">
        <v>1909</v>
      </c>
      <c r="B1902" s="55"/>
      <c r="D1902" s="21" t="e">
        <f>VLOOKUP('Reported Performance Table'!D1902,'Master List'!$B$22:$C$41,2,FALSE)</f>
        <v>#N/A</v>
      </c>
      <c r="E1902" t="e">
        <f>VLOOKUP('Reported Performance Table'!E1902,'Master List'!$B$45:$C$143,2,FALSE)</f>
        <v>#N/A</v>
      </c>
      <c r="F1902" t="e">
        <f>VLOOKUP('Reported Performance Table'!D1902,'Master List'!$B$22:$D$42,3,FALSE)</f>
        <v>#N/A</v>
      </c>
      <c r="G1902" s="92" t="e">
        <f>VLOOKUP('Reported Performance Table'!C1902,'Master List'!$B$11:$D$19,3,FALSE)</f>
        <v>#N/A</v>
      </c>
      <c r="H1902" t="e">
        <f t="shared" si="58"/>
        <v>#N/A</v>
      </c>
      <c r="I1902" t="e">
        <f>IF(VLOOKUP('Reported Performance Table'!E1902,'Master List'!$B$45:$D$143,3,FALSE)="","No",VLOOKUP('Reported Performance Table'!E1902,'Master List'!$B$45:$D$143,3,FALSE))</f>
        <v>#N/A</v>
      </c>
      <c r="J1902" s="164" t="str">
        <f>IF('Reported Performance Table'!E1902="","",
  IF('Reported Performance Table'!F1902="Yes",
   IF('Reported Performance Table'!G1902="Premium","Premium_LUNA_CCT","LUNA_CCT"),
   IF('Reported Performance Table'!C1902="Outdoor Luminaires",
    IF(OR('Reported Performance Table'!E1902="Fuel Pump Canopy Luminaires",'Reported Performance Table'!E1902="Sports Lighting"),
     IF('Reported Performance Table'!G1902="Premium","Premium_Sports_and_Fuel_Pump_CCT", "Sports_and_Fuel_Pump_CCT"),
     IF('Reported Performance Table'!G1902="Premium","Premium_Outdoor_CCT","Outdoor_CCT")),
    IF('Reported Performance Table'!G1902="Premium","Premium_CCT","Reported_CCT"))))</f>
        <v/>
      </c>
      <c r="K1902" t="str">
        <f>IF('Reported Performance Table'!E1902="","",IF(J1902="LUNA_CCT",VLOOKUP('Reported Performance Table'!E1902,'Master List'!$B$45:$E$143,4,FALSE),"Reported_BUG"))</f>
        <v/>
      </c>
      <c r="L1902" t="str">
        <f>IF('Reported Performance Table'!E1902="","",IF(AND('Reported Performance Table'!$F1902="Yes",OR('Reported Performance Table'!$E1902='Master List'!$B$45,'Reported Performance Table'!$E1902='Master List'!$B$46,'Reported Performance Table'!$E1902='Master List'!$B$47,'Reported Performance Table'!$E1902='Master List'!$B$49,'Reported Performance Table'!$E1902='Master List'!$B$51,'Reported Performance Table'!$E1902='Master List'!$B$115,'Reported Performance Table'!$E1902='Master List'!$B$118,'Reported Performance Table'!$E1902='Master List'!$B$142)),"LUNA_Dimming","Dimming_Capability_and_Range"))</f>
        <v/>
      </c>
      <c r="M1902" s="100" t="e">
        <f>'Reported Performance Table'!#REF!</f>
        <v>#REF!</v>
      </c>
      <c r="N1902" s="100" t="e">
        <f>'Reported Performance Table'!#REF!</f>
        <v>#REF!</v>
      </c>
      <c r="O1902" s="100" t="e">
        <f>'Reported Performance Table'!#REF!</f>
        <v>#REF!</v>
      </c>
      <c r="P1902" t="str">
        <f t="shared" si="59"/>
        <v>No</v>
      </c>
    </row>
    <row r="1903" spans="1:16" x14ac:dyDescent="0.25">
      <c r="A1903" s="54">
        <v>1910</v>
      </c>
      <c r="B1903" s="55"/>
      <c r="D1903" s="21" t="e">
        <f>VLOOKUP('Reported Performance Table'!D1903,'Master List'!$B$22:$C$41,2,FALSE)</f>
        <v>#N/A</v>
      </c>
      <c r="E1903" t="e">
        <f>VLOOKUP('Reported Performance Table'!E1903,'Master List'!$B$45:$C$143,2,FALSE)</f>
        <v>#N/A</v>
      </c>
      <c r="F1903" t="e">
        <f>VLOOKUP('Reported Performance Table'!D1903,'Master List'!$B$22:$D$42,3,FALSE)</f>
        <v>#N/A</v>
      </c>
      <c r="G1903" s="92" t="e">
        <f>VLOOKUP('Reported Performance Table'!C1903,'Master List'!$B$11:$D$19,3,FALSE)</f>
        <v>#N/A</v>
      </c>
      <c r="H1903" t="e">
        <f t="shared" si="58"/>
        <v>#N/A</v>
      </c>
      <c r="I1903" t="e">
        <f>IF(VLOOKUP('Reported Performance Table'!E1903,'Master List'!$B$45:$D$143,3,FALSE)="","No",VLOOKUP('Reported Performance Table'!E1903,'Master List'!$B$45:$D$143,3,FALSE))</f>
        <v>#N/A</v>
      </c>
      <c r="J1903" s="164" t="str">
        <f>IF('Reported Performance Table'!E1903="","",
  IF('Reported Performance Table'!F1903="Yes",
   IF('Reported Performance Table'!G1903="Premium","Premium_LUNA_CCT","LUNA_CCT"),
   IF('Reported Performance Table'!C1903="Outdoor Luminaires",
    IF(OR('Reported Performance Table'!E1903="Fuel Pump Canopy Luminaires",'Reported Performance Table'!E1903="Sports Lighting"),
     IF('Reported Performance Table'!G1903="Premium","Premium_Sports_and_Fuel_Pump_CCT", "Sports_and_Fuel_Pump_CCT"),
     IF('Reported Performance Table'!G1903="Premium","Premium_Outdoor_CCT","Outdoor_CCT")),
    IF('Reported Performance Table'!G1903="Premium","Premium_CCT","Reported_CCT"))))</f>
        <v/>
      </c>
      <c r="K1903" t="str">
        <f>IF('Reported Performance Table'!E1903="","",IF(J1903="LUNA_CCT",VLOOKUP('Reported Performance Table'!E1903,'Master List'!$B$45:$E$143,4,FALSE),"Reported_BUG"))</f>
        <v/>
      </c>
      <c r="L1903" t="str">
        <f>IF('Reported Performance Table'!E1903="","",IF(AND('Reported Performance Table'!$F1903="Yes",OR('Reported Performance Table'!$E1903='Master List'!$B$45,'Reported Performance Table'!$E1903='Master List'!$B$46,'Reported Performance Table'!$E1903='Master List'!$B$47,'Reported Performance Table'!$E1903='Master List'!$B$49,'Reported Performance Table'!$E1903='Master List'!$B$51,'Reported Performance Table'!$E1903='Master List'!$B$115,'Reported Performance Table'!$E1903='Master List'!$B$118,'Reported Performance Table'!$E1903='Master List'!$B$142)),"LUNA_Dimming","Dimming_Capability_and_Range"))</f>
        <v/>
      </c>
      <c r="M1903" s="100" t="e">
        <f>'Reported Performance Table'!#REF!</f>
        <v>#REF!</v>
      </c>
      <c r="N1903" s="100" t="e">
        <f>'Reported Performance Table'!#REF!</f>
        <v>#REF!</v>
      </c>
      <c r="O1903" s="100" t="e">
        <f>'Reported Performance Table'!#REF!</f>
        <v>#REF!</v>
      </c>
      <c r="P1903" t="str">
        <f t="shared" si="59"/>
        <v>No</v>
      </c>
    </row>
    <row r="1904" spans="1:16" x14ac:dyDescent="0.25">
      <c r="A1904" s="54">
        <v>1911</v>
      </c>
      <c r="B1904" s="55"/>
      <c r="D1904" s="21" t="e">
        <f>VLOOKUP('Reported Performance Table'!D1904,'Master List'!$B$22:$C$41,2,FALSE)</f>
        <v>#N/A</v>
      </c>
      <c r="E1904" t="e">
        <f>VLOOKUP('Reported Performance Table'!E1904,'Master List'!$B$45:$C$143,2,FALSE)</f>
        <v>#N/A</v>
      </c>
      <c r="F1904" t="e">
        <f>VLOOKUP('Reported Performance Table'!D1904,'Master List'!$B$22:$D$42,3,FALSE)</f>
        <v>#N/A</v>
      </c>
      <c r="G1904" s="92" t="e">
        <f>VLOOKUP('Reported Performance Table'!C1904,'Master List'!$B$11:$D$19,3,FALSE)</f>
        <v>#N/A</v>
      </c>
      <c r="H1904" t="e">
        <f t="shared" si="58"/>
        <v>#N/A</v>
      </c>
      <c r="I1904" t="e">
        <f>IF(VLOOKUP('Reported Performance Table'!E1904,'Master List'!$B$45:$D$143,3,FALSE)="","No",VLOOKUP('Reported Performance Table'!E1904,'Master List'!$B$45:$D$143,3,FALSE))</f>
        <v>#N/A</v>
      </c>
      <c r="J1904" s="164" t="str">
        <f>IF('Reported Performance Table'!E1904="","",
  IF('Reported Performance Table'!F1904="Yes",
   IF('Reported Performance Table'!G1904="Premium","Premium_LUNA_CCT","LUNA_CCT"),
   IF('Reported Performance Table'!C1904="Outdoor Luminaires",
    IF(OR('Reported Performance Table'!E1904="Fuel Pump Canopy Luminaires",'Reported Performance Table'!E1904="Sports Lighting"),
     IF('Reported Performance Table'!G1904="Premium","Premium_Sports_and_Fuel_Pump_CCT", "Sports_and_Fuel_Pump_CCT"),
     IF('Reported Performance Table'!G1904="Premium","Premium_Outdoor_CCT","Outdoor_CCT")),
    IF('Reported Performance Table'!G1904="Premium","Premium_CCT","Reported_CCT"))))</f>
        <v/>
      </c>
      <c r="K1904" t="str">
        <f>IF('Reported Performance Table'!E1904="","",IF(J1904="LUNA_CCT",VLOOKUP('Reported Performance Table'!E1904,'Master List'!$B$45:$E$143,4,FALSE),"Reported_BUG"))</f>
        <v/>
      </c>
      <c r="L1904" t="str">
        <f>IF('Reported Performance Table'!E1904="","",IF(AND('Reported Performance Table'!$F1904="Yes",OR('Reported Performance Table'!$E1904='Master List'!$B$45,'Reported Performance Table'!$E1904='Master List'!$B$46,'Reported Performance Table'!$E1904='Master List'!$B$47,'Reported Performance Table'!$E1904='Master List'!$B$49,'Reported Performance Table'!$E1904='Master List'!$B$51,'Reported Performance Table'!$E1904='Master List'!$B$115,'Reported Performance Table'!$E1904='Master List'!$B$118,'Reported Performance Table'!$E1904='Master List'!$B$142)),"LUNA_Dimming","Dimming_Capability_and_Range"))</f>
        <v/>
      </c>
      <c r="M1904" s="100" t="e">
        <f>'Reported Performance Table'!#REF!</f>
        <v>#REF!</v>
      </c>
      <c r="N1904" s="100" t="e">
        <f>'Reported Performance Table'!#REF!</f>
        <v>#REF!</v>
      </c>
      <c r="O1904" s="100" t="e">
        <f>'Reported Performance Table'!#REF!</f>
        <v>#REF!</v>
      </c>
      <c r="P1904" t="str">
        <f t="shared" si="59"/>
        <v>No</v>
      </c>
    </row>
    <row r="1905" spans="1:16" x14ac:dyDescent="0.25">
      <c r="A1905" s="54">
        <v>1912</v>
      </c>
      <c r="B1905" s="55"/>
      <c r="D1905" s="21" t="e">
        <f>VLOOKUP('Reported Performance Table'!D1905,'Master List'!$B$22:$C$41,2,FALSE)</f>
        <v>#N/A</v>
      </c>
      <c r="E1905" t="e">
        <f>VLOOKUP('Reported Performance Table'!E1905,'Master List'!$B$45:$C$143,2,FALSE)</f>
        <v>#N/A</v>
      </c>
      <c r="F1905" t="e">
        <f>VLOOKUP('Reported Performance Table'!D1905,'Master List'!$B$22:$D$42,3,FALSE)</f>
        <v>#N/A</v>
      </c>
      <c r="G1905" s="92" t="e">
        <f>VLOOKUP('Reported Performance Table'!C1905,'Master List'!$B$11:$D$19,3,FALSE)</f>
        <v>#N/A</v>
      </c>
      <c r="H1905" t="e">
        <f t="shared" si="58"/>
        <v>#N/A</v>
      </c>
      <c r="I1905" t="e">
        <f>IF(VLOOKUP('Reported Performance Table'!E1905,'Master List'!$B$45:$D$143,3,FALSE)="","No",VLOOKUP('Reported Performance Table'!E1905,'Master List'!$B$45:$D$143,3,FALSE))</f>
        <v>#N/A</v>
      </c>
      <c r="J1905" s="164" t="str">
        <f>IF('Reported Performance Table'!E1905="","",
  IF('Reported Performance Table'!F1905="Yes",
   IF('Reported Performance Table'!G1905="Premium","Premium_LUNA_CCT","LUNA_CCT"),
   IF('Reported Performance Table'!C1905="Outdoor Luminaires",
    IF(OR('Reported Performance Table'!E1905="Fuel Pump Canopy Luminaires",'Reported Performance Table'!E1905="Sports Lighting"),
     IF('Reported Performance Table'!G1905="Premium","Premium_Sports_and_Fuel_Pump_CCT", "Sports_and_Fuel_Pump_CCT"),
     IF('Reported Performance Table'!G1905="Premium","Premium_Outdoor_CCT","Outdoor_CCT")),
    IF('Reported Performance Table'!G1905="Premium","Premium_CCT","Reported_CCT"))))</f>
        <v/>
      </c>
      <c r="K1905" t="str">
        <f>IF('Reported Performance Table'!E1905="","",IF(J1905="LUNA_CCT",VLOOKUP('Reported Performance Table'!E1905,'Master List'!$B$45:$E$143,4,FALSE),"Reported_BUG"))</f>
        <v/>
      </c>
      <c r="L1905" t="str">
        <f>IF('Reported Performance Table'!E1905="","",IF(AND('Reported Performance Table'!$F1905="Yes",OR('Reported Performance Table'!$E1905='Master List'!$B$45,'Reported Performance Table'!$E1905='Master List'!$B$46,'Reported Performance Table'!$E1905='Master List'!$B$47,'Reported Performance Table'!$E1905='Master List'!$B$49,'Reported Performance Table'!$E1905='Master List'!$B$51,'Reported Performance Table'!$E1905='Master List'!$B$115,'Reported Performance Table'!$E1905='Master List'!$B$118,'Reported Performance Table'!$E1905='Master List'!$B$142)),"LUNA_Dimming","Dimming_Capability_and_Range"))</f>
        <v/>
      </c>
      <c r="M1905" s="100" t="e">
        <f>'Reported Performance Table'!#REF!</f>
        <v>#REF!</v>
      </c>
      <c r="N1905" s="100" t="e">
        <f>'Reported Performance Table'!#REF!</f>
        <v>#REF!</v>
      </c>
      <c r="O1905" s="100" t="e">
        <f>'Reported Performance Table'!#REF!</f>
        <v>#REF!</v>
      </c>
      <c r="P1905" t="str">
        <f t="shared" si="59"/>
        <v>No</v>
      </c>
    </row>
    <row r="1906" spans="1:16" x14ac:dyDescent="0.25">
      <c r="A1906" s="54">
        <v>1913</v>
      </c>
      <c r="B1906" s="55"/>
      <c r="D1906" s="21" t="e">
        <f>VLOOKUP('Reported Performance Table'!D1906,'Master List'!$B$22:$C$41,2,FALSE)</f>
        <v>#N/A</v>
      </c>
      <c r="E1906" t="e">
        <f>VLOOKUP('Reported Performance Table'!E1906,'Master List'!$B$45:$C$143,2,FALSE)</f>
        <v>#N/A</v>
      </c>
      <c r="F1906" t="e">
        <f>VLOOKUP('Reported Performance Table'!D1906,'Master List'!$B$22:$D$42,3,FALSE)</f>
        <v>#N/A</v>
      </c>
      <c r="G1906" s="92" t="e">
        <f>VLOOKUP('Reported Performance Table'!C1906,'Master List'!$B$11:$D$19,3,FALSE)</f>
        <v>#N/A</v>
      </c>
      <c r="H1906" t="e">
        <f t="shared" si="58"/>
        <v>#N/A</v>
      </c>
      <c r="I1906" t="e">
        <f>IF(VLOOKUP('Reported Performance Table'!E1906,'Master List'!$B$45:$D$143,3,FALSE)="","No",VLOOKUP('Reported Performance Table'!E1906,'Master List'!$B$45:$D$143,3,FALSE))</f>
        <v>#N/A</v>
      </c>
      <c r="J1906" s="164" t="str">
        <f>IF('Reported Performance Table'!E1906="","",
  IF('Reported Performance Table'!F1906="Yes",
   IF('Reported Performance Table'!G1906="Premium","Premium_LUNA_CCT","LUNA_CCT"),
   IF('Reported Performance Table'!C1906="Outdoor Luminaires",
    IF(OR('Reported Performance Table'!E1906="Fuel Pump Canopy Luminaires",'Reported Performance Table'!E1906="Sports Lighting"),
     IF('Reported Performance Table'!G1906="Premium","Premium_Sports_and_Fuel_Pump_CCT", "Sports_and_Fuel_Pump_CCT"),
     IF('Reported Performance Table'!G1906="Premium","Premium_Outdoor_CCT","Outdoor_CCT")),
    IF('Reported Performance Table'!G1906="Premium","Premium_CCT","Reported_CCT"))))</f>
        <v/>
      </c>
      <c r="K1906" t="str">
        <f>IF('Reported Performance Table'!E1906="","",IF(J1906="LUNA_CCT",VLOOKUP('Reported Performance Table'!E1906,'Master List'!$B$45:$E$143,4,FALSE),"Reported_BUG"))</f>
        <v/>
      </c>
      <c r="L1906" t="str">
        <f>IF('Reported Performance Table'!E1906="","",IF(AND('Reported Performance Table'!$F1906="Yes",OR('Reported Performance Table'!$E1906='Master List'!$B$45,'Reported Performance Table'!$E1906='Master List'!$B$46,'Reported Performance Table'!$E1906='Master List'!$B$47,'Reported Performance Table'!$E1906='Master List'!$B$49,'Reported Performance Table'!$E1906='Master List'!$B$51,'Reported Performance Table'!$E1906='Master List'!$B$115,'Reported Performance Table'!$E1906='Master List'!$B$118,'Reported Performance Table'!$E1906='Master List'!$B$142)),"LUNA_Dimming","Dimming_Capability_and_Range"))</f>
        <v/>
      </c>
      <c r="M1906" s="100" t="e">
        <f>'Reported Performance Table'!#REF!</f>
        <v>#REF!</v>
      </c>
      <c r="N1906" s="100" t="e">
        <f>'Reported Performance Table'!#REF!</f>
        <v>#REF!</v>
      </c>
      <c r="O1906" s="100" t="e">
        <f>'Reported Performance Table'!#REF!</f>
        <v>#REF!</v>
      </c>
      <c r="P1906" t="str">
        <f t="shared" si="59"/>
        <v>No</v>
      </c>
    </row>
    <row r="1907" spans="1:16" x14ac:dyDescent="0.25">
      <c r="A1907" s="54">
        <v>1914</v>
      </c>
      <c r="B1907" s="55"/>
      <c r="D1907" s="21" t="e">
        <f>VLOOKUP('Reported Performance Table'!D1907,'Master List'!$B$22:$C$41,2,FALSE)</f>
        <v>#N/A</v>
      </c>
      <c r="E1907" t="e">
        <f>VLOOKUP('Reported Performance Table'!E1907,'Master List'!$B$45:$C$143,2,FALSE)</f>
        <v>#N/A</v>
      </c>
      <c r="F1907" t="e">
        <f>VLOOKUP('Reported Performance Table'!D1907,'Master List'!$B$22:$D$42,3,FALSE)</f>
        <v>#N/A</v>
      </c>
      <c r="G1907" s="92" t="e">
        <f>VLOOKUP('Reported Performance Table'!C1907,'Master List'!$B$11:$D$19,3,FALSE)</f>
        <v>#N/A</v>
      </c>
      <c r="H1907" t="e">
        <f t="shared" si="58"/>
        <v>#N/A</v>
      </c>
      <c r="I1907" t="e">
        <f>IF(VLOOKUP('Reported Performance Table'!E1907,'Master List'!$B$45:$D$143,3,FALSE)="","No",VLOOKUP('Reported Performance Table'!E1907,'Master List'!$B$45:$D$143,3,FALSE))</f>
        <v>#N/A</v>
      </c>
      <c r="J1907" s="164" t="str">
        <f>IF('Reported Performance Table'!E1907="","",
  IF('Reported Performance Table'!F1907="Yes",
   IF('Reported Performance Table'!G1907="Premium","Premium_LUNA_CCT","LUNA_CCT"),
   IF('Reported Performance Table'!C1907="Outdoor Luminaires",
    IF(OR('Reported Performance Table'!E1907="Fuel Pump Canopy Luminaires",'Reported Performance Table'!E1907="Sports Lighting"),
     IF('Reported Performance Table'!G1907="Premium","Premium_Sports_and_Fuel_Pump_CCT", "Sports_and_Fuel_Pump_CCT"),
     IF('Reported Performance Table'!G1907="Premium","Premium_Outdoor_CCT","Outdoor_CCT")),
    IF('Reported Performance Table'!G1907="Premium","Premium_CCT","Reported_CCT"))))</f>
        <v/>
      </c>
      <c r="K1907" t="str">
        <f>IF('Reported Performance Table'!E1907="","",IF(J1907="LUNA_CCT",VLOOKUP('Reported Performance Table'!E1907,'Master List'!$B$45:$E$143,4,FALSE),"Reported_BUG"))</f>
        <v/>
      </c>
      <c r="L1907" t="str">
        <f>IF('Reported Performance Table'!E1907="","",IF(AND('Reported Performance Table'!$F1907="Yes",OR('Reported Performance Table'!$E1907='Master List'!$B$45,'Reported Performance Table'!$E1907='Master List'!$B$46,'Reported Performance Table'!$E1907='Master List'!$B$47,'Reported Performance Table'!$E1907='Master List'!$B$49,'Reported Performance Table'!$E1907='Master List'!$B$51,'Reported Performance Table'!$E1907='Master List'!$B$115,'Reported Performance Table'!$E1907='Master List'!$B$118,'Reported Performance Table'!$E1907='Master List'!$B$142)),"LUNA_Dimming","Dimming_Capability_and_Range"))</f>
        <v/>
      </c>
      <c r="M1907" s="100" t="e">
        <f>'Reported Performance Table'!#REF!</f>
        <v>#REF!</v>
      </c>
      <c r="N1907" s="100" t="e">
        <f>'Reported Performance Table'!#REF!</f>
        <v>#REF!</v>
      </c>
      <c r="O1907" s="100" t="e">
        <f>'Reported Performance Table'!#REF!</f>
        <v>#REF!</v>
      </c>
      <c r="P1907" t="str">
        <f t="shared" si="59"/>
        <v>No</v>
      </c>
    </row>
    <row r="1908" spans="1:16" x14ac:dyDescent="0.25">
      <c r="A1908" s="54">
        <v>1915</v>
      </c>
      <c r="B1908" s="55"/>
      <c r="D1908" s="21" t="e">
        <f>VLOOKUP('Reported Performance Table'!D1908,'Master List'!$B$22:$C$41,2,FALSE)</f>
        <v>#N/A</v>
      </c>
      <c r="E1908" t="e">
        <f>VLOOKUP('Reported Performance Table'!E1908,'Master List'!$B$45:$C$143,2,FALSE)</f>
        <v>#N/A</v>
      </c>
      <c r="F1908" t="e">
        <f>VLOOKUP('Reported Performance Table'!D1908,'Master List'!$B$22:$D$42,3,FALSE)</f>
        <v>#N/A</v>
      </c>
      <c r="G1908" s="92" t="e">
        <f>VLOOKUP('Reported Performance Table'!C1908,'Master List'!$B$11:$D$19,3,FALSE)</f>
        <v>#N/A</v>
      </c>
      <c r="H1908" t="e">
        <f t="shared" si="58"/>
        <v>#N/A</v>
      </c>
      <c r="I1908" t="e">
        <f>IF(VLOOKUP('Reported Performance Table'!E1908,'Master List'!$B$45:$D$143,3,FALSE)="","No",VLOOKUP('Reported Performance Table'!E1908,'Master List'!$B$45:$D$143,3,FALSE))</f>
        <v>#N/A</v>
      </c>
      <c r="J1908" s="164" t="str">
        <f>IF('Reported Performance Table'!E1908="","",
  IF('Reported Performance Table'!F1908="Yes",
   IF('Reported Performance Table'!G1908="Premium","Premium_LUNA_CCT","LUNA_CCT"),
   IF('Reported Performance Table'!C1908="Outdoor Luminaires",
    IF(OR('Reported Performance Table'!E1908="Fuel Pump Canopy Luminaires",'Reported Performance Table'!E1908="Sports Lighting"),
     IF('Reported Performance Table'!G1908="Premium","Premium_Sports_and_Fuel_Pump_CCT", "Sports_and_Fuel_Pump_CCT"),
     IF('Reported Performance Table'!G1908="Premium","Premium_Outdoor_CCT","Outdoor_CCT")),
    IF('Reported Performance Table'!G1908="Premium","Premium_CCT","Reported_CCT"))))</f>
        <v/>
      </c>
      <c r="K1908" t="str">
        <f>IF('Reported Performance Table'!E1908="","",IF(J1908="LUNA_CCT",VLOOKUP('Reported Performance Table'!E1908,'Master List'!$B$45:$E$143,4,FALSE),"Reported_BUG"))</f>
        <v/>
      </c>
      <c r="L1908" t="str">
        <f>IF('Reported Performance Table'!E1908="","",IF(AND('Reported Performance Table'!$F1908="Yes",OR('Reported Performance Table'!$E1908='Master List'!$B$45,'Reported Performance Table'!$E1908='Master List'!$B$46,'Reported Performance Table'!$E1908='Master List'!$B$47,'Reported Performance Table'!$E1908='Master List'!$B$49,'Reported Performance Table'!$E1908='Master List'!$B$51,'Reported Performance Table'!$E1908='Master List'!$B$115,'Reported Performance Table'!$E1908='Master List'!$B$118,'Reported Performance Table'!$E1908='Master List'!$B$142)),"LUNA_Dimming","Dimming_Capability_and_Range"))</f>
        <v/>
      </c>
      <c r="M1908" s="100" t="e">
        <f>'Reported Performance Table'!#REF!</f>
        <v>#REF!</v>
      </c>
      <c r="N1908" s="100" t="e">
        <f>'Reported Performance Table'!#REF!</f>
        <v>#REF!</v>
      </c>
      <c r="O1908" s="100" t="e">
        <f>'Reported Performance Table'!#REF!</f>
        <v>#REF!</v>
      </c>
      <c r="P1908" t="str">
        <f t="shared" si="59"/>
        <v>No</v>
      </c>
    </row>
    <row r="1909" spans="1:16" x14ac:dyDescent="0.25">
      <c r="A1909" s="54">
        <v>1916</v>
      </c>
      <c r="B1909" s="55"/>
      <c r="D1909" s="21" t="e">
        <f>VLOOKUP('Reported Performance Table'!D1909,'Master List'!$B$22:$C$41,2,FALSE)</f>
        <v>#N/A</v>
      </c>
      <c r="E1909" t="e">
        <f>VLOOKUP('Reported Performance Table'!E1909,'Master List'!$B$45:$C$143,2,FALSE)</f>
        <v>#N/A</v>
      </c>
      <c r="F1909" t="e">
        <f>VLOOKUP('Reported Performance Table'!D1909,'Master List'!$B$22:$D$42,3,FALSE)</f>
        <v>#N/A</v>
      </c>
      <c r="G1909" s="92" t="e">
        <f>VLOOKUP('Reported Performance Table'!C1909,'Master List'!$B$11:$D$19,3,FALSE)</f>
        <v>#N/A</v>
      </c>
      <c r="H1909" t="e">
        <f t="shared" si="58"/>
        <v>#N/A</v>
      </c>
      <c r="I1909" t="e">
        <f>IF(VLOOKUP('Reported Performance Table'!E1909,'Master List'!$B$45:$D$143,3,FALSE)="","No",VLOOKUP('Reported Performance Table'!E1909,'Master List'!$B$45:$D$143,3,FALSE))</f>
        <v>#N/A</v>
      </c>
      <c r="J1909" s="164" t="str">
        <f>IF('Reported Performance Table'!E1909="","",
  IF('Reported Performance Table'!F1909="Yes",
   IF('Reported Performance Table'!G1909="Premium","Premium_LUNA_CCT","LUNA_CCT"),
   IF('Reported Performance Table'!C1909="Outdoor Luminaires",
    IF(OR('Reported Performance Table'!E1909="Fuel Pump Canopy Luminaires",'Reported Performance Table'!E1909="Sports Lighting"),
     IF('Reported Performance Table'!G1909="Premium","Premium_Sports_and_Fuel_Pump_CCT", "Sports_and_Fuel_Pump_CCT"),
     IF('Reported Performance Table'!G1909="Premium","Premium_Outdoor_CCT","Outdoor_CCT")),
    IF('Reported Performance Table'!G1909="Premium","Premium_CCT","Reported_CCT"))))</f>
        <v/>
      </c>
      <c r="K1909" t="str">
        <f>IF('Reported Performance Table'!E1909="","",IF(J1909="LUNA_CCT",VLOOKUP('Reported Performance Table'!E1909,'Master List'!$B$45:$E$143,4,FALSE),"Reported_BUG"))</f>
        <v/>
      </c>
      <c r="L1909" t="str">
        <f>IF('Reported Performance Table'!E1909="","",IF(AND('Reported Performance Table'!$F1909="Yes",OR('Reported Performance Table'!$E1909='Master List'!$B$45,'Reported Performance Table'!$E1909='Master List'!$B$46,'Reported Performance Table'!$E1909='Master List'!$B$47,'Reported Performance Table'!$E1909='Master List'!$B$49,'Reported Performance Table'!$E1909='Master List'!$B$51,'Reported Performance Table'!$E1909='Master List'!$B$115,'Reported Performance Table'!$E1909='Master List'!$B$118,'Reported Performance Table'!$E1909='Master List'!$B$142)),"LUNA_Dimming","Dimming_Capability_and_Range"))</f>
        <v/>
      </c>
      <c r="M1909" s="100" t="e">
        <f>'Reported Performance Table'!#REF!</f>
        <v>#REF!</v>
      </c>
      <c r="N1909" s="100" t="e">
        <f>'Reported Performance Table'!#REF!</f>
        <v>#REF!</v>
      </c>
      <c r="O1909" s="100" t="e">
        <f>'Reported Performance Table'!#REF!</f>
        <v>#REF!</v>
      </c>
      <c r="P1909" t="str">
        <f t="shared" si="59"/>
        <v>No</v>
      </c>
    </row>
    <row r="1910" spans="1:16" x14ac:dyDescent="0.25">
      <c r="A1910" s="54">
        <v>1917</v>
      </c>
      <c r="B1910" s="55"/>
      <c r="D1910" s="21" t="e">
        <f>VLOOKUP('Reported Performance Table'!D1910,'Master List'!$B$22:$C$41,2,FALSE)</f>
        <v>#N/A</v>
      </c>
      <c r="E1910" t="e">
        <f>VLOOKUP('Reported Performance Table'!E1910,'Master List'!$B$45:$C$143,2,FALSE)</f>
        <v>#N/A</v>
      </c>
      <c r="F1910" t="e">
        <f>VLOOKUP('Reported Performance Table'!D1910,'Master List'!$B$22:$D$42,3,FALSE)</f>
        <v>#N/A</v>
      </c>
      <c r="G1910" s="92" t="e">
        <f>VLOOKUP('Reported Performance Table'!C1910,'Master List'!$B$11:$D$19,3,FALSE)</f>
        <v>#N/A</v>
      </c>
      <c r="H1910" t="e">
        <f t="shared" si="58"/>
        <v>#N/A</v>
      </c>
      <c r="I1910" t="e">
        <f>IF(VLOOKUP('Reported Performance Table'!E1910,'Master List'!$B$45:$D$143,3,FALSE)="","No",VLOOKUP('Reported Performance Table'!E1910,'Master List'!$B$45:$D$143,3,FALSE))</f>
        <v>#N/A</v>
      </c>
      <c r="J1910" s="164" t="str">
        <f>IF('Reported Performance Table'!E1910="","",
  IF('Reported Performance Table'!F1910="Yes",
   IF('Reported Performance Table'!G1910="Premium","Premium_LUNA_CCT","LUNA_CCT"),
   IF('Reported Performance Table'!C1910="Outdoor Luminaires",
    IF(OR('Reported Performance Table'!E1910="Fuel Pump Canopy Luminaires",'Reported Performance Table'!E1910="Sports Lighting"),
     IF('Reported Performance Table'!G1910="Premium","Premium_Sports_and_Fuel_Pump_CCT", "Sports_and_Fuel_Pump_CCT"),
     IF('Reported Performance Table'!G1910="Premium","Premium_Outdoor_CCT","Outdoor_CCT")),
    IF('Reported Performance Table'!G1910="Premium","Premium_CCT","Reported_CCT"))))</f>
        <v/>
      </c>
      <c r="K1910" t="str">
        <f>IF('Reported Performance Table'!E1910="","",IF(J1910="LUNA_CCT",VLOOKUP('Reported Performance Table'!E1910,'Master List'!$B$45:$E$143,4,FALSE),"Reported_BUG"))</f>
        <v/>
      </c>
      <c r="L1910" t="str">
        <f>IF('Reported Performance Table'!E1910="","",IF(AND('Reported Performance Table'!$F1910="Yes",OR('Reported Performance Table'!$E1910='Master List'!$B$45,'Reported Performance Table'!$E1910='Master List'!$B$46,'Reported Performance Table'!$E1910='Master List'!$B$47,'Reported Performance Table'!$E1910='Master List'!$B$49,'Reported Performance Table'!$E1910='Master List'!$B$51,'Reported Performance Table'!$E1910='Master List'!$B$115,'Reported Performance Table'!$E1910='Master List'!$B$118,'Reported Performance Table'!$E1910='Master List'!$B$142)),"LUNA_Dimming","Dimming_Capability_and_Range"))</f>
        <v/>
      </c>
      <c r="M1910" s="100" t="e">
        <f>'Reported Performance Table'!#REF!</f>
        <v>#REF!</v>
      </c>
      <c r="N1910" s="100" t="e">
        <f>'Reported Performance Table'!#REF!</f>
        <v>#REF!</v>
      </c>
      <c r="O1910" s="100" t="e">
        <f>'Reported Performance Table'!#REF!</f>
        <v>#REF!</v>
      </c>
      <c r="P1910" t="str">
        <f t="shared" si="59"/>
        <v>No</v>
      </c>
    </row>
    <row r="1911" spans="1:16" x14ac:dyDescent="0.25">
      <c r="A1911" s="54">
        <v>1918</v>
      </c>
      <c r="B1911" s="55"/>
      <c r="D1911" s="21" t="e">
        <f>VLOOKUP('Reported Performance Table'!D1911,'Master List'!$B$22:$C$41,2,FALSE)</f>
        <v>#N/A</v>
      </c>
      <c r="E1911" t="e">
        <f>VLOOKUP('Reported Performance Table'!E1911,'Master List'!$B$45:$C$143,2,FALSE)</f>
        <v>#N/A</v>
      </c>
      <c r="F1911" t="e">
        <f>VLOOKUP('Reported Performance Table'!D1911,'Master List'!$B$22:$D$42,3,FALSE)</f>
        <v>#N/A</v>
      </c>
      <c r="G1911" s="92" t="e">
        <f>VLOOKUP('Reported Performance Table'!C1911,'Master List'!$B$11:$D$19,3,FALSE)</f>
        <v>#N/A</v>
      </c>
      <c r="H1911" t="e">
        <f t="shared" si="58"/>
        <v>#N/A</v>
      </c>
      <c r="I1911" t="e">
        <f>IF(VLOOKUP('Reported Performance Table'!E1911,'Master List'!$B$45:$D$143,3,FALSE)="","No",VLOOKUP('Reported Performance Table'!E1911,'Master List'!$B$45:$D$143,3,FALSE))</f>
        <v>#N/A</v>
      </c>
      <c r="J1911" s="164" t="str">
        <f>IF('Reported Performance Table'!E1911="","",
  IF('Reported Performance Table'!F1911="Yes",
   IF('Reported Performance Table'!G1911="Premium","Premium_LUNA_CCT","LUNA_CCT"),
   IF('Reported Performance Table'!C1911="Outdoor Luminaires",
    IF(OR('Reported Performance Table'!E1911="Fuel Pump Canopy Luminaires",'Reported Performance Table'!E1911="Sports Lighting"),
     IF('Reported Performance Table'!G1911="Premium","Premium_Sports_and_Fuel_Pump_CCT", "Sports_and_Fuel_Pump_CCT"),
     IF('Reported Performance Table'!G1911="Premium","Premium_Outdoor_CCT","Outdoor_CCT")),
    IF('Reported Performance Table'!G1911="Premium","Premium_CCT","Reported_CCT"))))</f>
        <v/>
      </c>
      <c r="K1911" t="str">
        <f>IF('Reported Performance Table'!E1911="","",IF(J1911="LUNA_CCT",VLOOKUP('Reported Performance Table'!E1911,'Master List'!$B$45:$E$143,4,FALSE),"Reported_BUG"))</f>
        <v/>
      </c>
      <c r="L1911" t="str">
        <f>IF('Reported Performance Table'!E1911="","",IF(AND('Reported Performance Table'!$F1911="Yes",OR('Reported Performance Table'!$E1911='Master List'!$B$45,'Reported Performance Table'!$E1911='Master List'!$B$46,'Reported Performance Table'!$E1911='Master List'!$B$47,'Reported Performance Table'!$E1911='Master List'!$B$49,'Reported Performance Table'!$E1911='Master List'!$B$51,'Reported Performance Table'!$E1911='Master List'!$B$115,'Reported Performance Table'!$E1911='Master List'!$B$118,'Reported Performance Table'!$E1911='Master List'!$B$142)),"LUNA_Dimming","Dimming_Capability_and_Range"))</f>
        <v/>
      </c>
      <c r="M1911" s="100" t="e">
        <f>'Reported Performance Table'!#REF!</f>
        <v>#REF!</v>
      </c>
      <c r="N1911" s="100" t="e">
        <f>'Reported Performance Table'!#REF!</f>
        <v>#REF!</v>
      </c>
      <c r="O1911" s="100" t="e">
        <f>'Reported Performance Table'!#REF!</f>
        <v>#REF!</v>
      </c>
      <c r="P1911" t="str">
        <f t="shared" si="59"/>
        <v>No</v>
      </c>
    </row>
    <row r="1912" spans="1:16" x14ac:dyDescent="0.25">
      <c r="A1912" s="54">
        <v>1919</v>
      </c>
      <c r="B1912" s="55"/>
      <c r="D1912" s="21" t="e">
        <f>VLOOKUP('Reported Performance Table'!D1912,'Master List'!$B$22:$C$41,2,FALSE)</f>
        <v>#N/A</v>
      </c>
      <c r="E1912" t="e">
        <f>VLOOKUP('Reported Performance Table'!E1912,'Master List'!$B$45:$C$143,2,FALSE)</f>
        <v>#N/A</v>
      </c>
      <c r="F1912" t="e">
        <f>VLOOKUP('Reported Performance Table'!D1912,'Master List'!$B$22:$D$42,3,FALSE)</f>
        <v>#N/A</v>
      </c>
      <c r="G1912" s="92" t="e">
        <f>VLOOKUP('Reported Performance Table'!C1912,'Master List'!$B$11:$D$19,3,FALSE)</f>
        <v>#N/A</v>
      </c>
      <c r="H1912" t="e">
        <f t="shared" si="58"/>
        <v>#N/A</v>
      </c>
      <c r="I1912" t="e">
        <f>IF(VLOOKUP('Reported Performance Table'!E1912,'Master List'!$B$45:$D$143,3,FALSE)="","No",VLOOKUP('Reported Performance Table'!E1912,'Master List'!$B$45:$D$143,3,FALSE))</f>
        <v>#N/A</v>
      </c>
      <c r="J1912" s="164" t="str">
        <f>IF('Reported Performance Table'!E1912="","",
  IF('Reported Performance Table'!F1912="Yes",
   IF('Reported Performance Table'!G1912="Premium","Premium_LUNA_CCT","LUNA_CCT"),
   IF('Reported Performance Table'!C1912="Outdoor Luminaires",
    IF(OR('Reported Performance Table'!E1912="Fuel Pump Canopy Luminaires",'Reported Performance Table'!E1912="Sports Lighting"),
     IF('Reported Performance Table'!G1912="Premium","Premium_Sports_and_Fuel_Pump_CCT", "Sports_and_Fuel_Pump_CCT"),
     IF('Reported Performance Table'!G1912="Premium","Premium_Outdoor_CCT","Outdoor_CCT")),
    IF('Reported Performance Table'!G1912="Premium","Premium_CCT","Reported_CCT"))))</f>
        <v/>
      </c>
      <c r="K1912" t="str">
        <f>IF('Reported Performance Table'!E1912="","",IF(J1912="LUNA_CCT",VLOOKUP('Reported Performance Table'!E1912,'Master List'!$B$45:$E$143,4,FALSE),"Reported_BUG"))</f>
        <v/>
      </c>
      <c r="L1912" t="str">
        <f>IF('Reported Performance Table'!E1912="","",IF(AND('Reported Performance Table'!$F1912="Yes",OR('Reported Performance Table'!$E1912='Master List'!$B$45,'Reported Performance Table'!$E1912='Master List'!$B$46,'Reported Performance Table'!$E1912='Master List'!$B$47,'Reported Performance Table'!$E1912='Master List'!$B$49,'Reported Performance Table'!$E1912='Master List'!$B$51,'Reported Performance Table'!$E1912='Master List'!$B$115,'Reported Performance Table'!$E1912='Master List'!$B$118,'Reported Performance Table'!$E1912='Master List'!$B$142)),"LUNA_Dimming","Dimming_Capability_and_Range"))</f>
        <v/>
      </c>
      <c r="M1912" s="100" t="e">
        <f>'Reported Performance Table'!#REF!</f>
        <v>#REF!</v>
      </c>
      <c r="N1912" s="100" t="e">
        <f>'Reported Performance Table'!#REF!</f>
        <v>#REF!</v>
      </c>
      <c r="O1912" s="100" t="e">
        <f>'Reported Performance Table'!#REF!</f>
        <v>#REF!</v>
      </c>
      <c r="P1912" t="str">
        <f t="shared" si="59"/>
        <v>No</v>
      </c>
    </row>
    <row r="1913" spans="1:16" x14ac:dyDescent="0.25">
      <c r="A1913" s="54">
        <v>1920</v>
      </c>
      <c r="B1913" s="55"/>
      <c r="D1913" s="21" t="e">
        <f>VLOOKUP('Reported Performance Table'!D1913,'Master List'!$B$22:$C$41,2,FALSE)</f>
        <v>#N/A</v>
      </c>
      <c r="E1913" t="e">
        <f>VLOOKUP('Reported Performance Table'!E1913,'Master List'!$B$45:$C$143,2,FALSE)</f>
        <v>#N/A</v>
      </c>
      <c r="F1913" t="e">
        <f>VLOOKUP('Reported Performance Table'!D1913,'Master List'!$B$22:$D$42,3,FALSE)</f>
        <v>#N/A</v>
      </c>
      <c r="G1913" s="92" t="e">
        <f>VLOOKUP('Reported Performance Table'!C1913,'Master List'!$B$11:$D$19,3,FALSE)</f>
        <v>#N/A</v>
      </c>
      <c r="H1913" t="e">
        <f t="shared" si="58"/>
        <v>#N/A</v>
      </c>
      <c r="I1913" t="e">
        <f>IF(VLOOKUP('Reported Performance Table'!E1913,'Master List'!$B$45:$D$143,3,FALSE)="","No",VLOOKUP('Reported Performance Table'!E1913,'Master List'!$B$45:$D$143,3,FALSE))</f>
        <v>#N/A</v>
      </c>
      <c r="J1913" s="164" t="str">
        <f>IF('Reported Performance Table'!E1913="","",
  IF('Reported Performance Table'!F1913="Yes",
   IF('Reported Performance Table'!G1913="Premium","Premium_LUNA_CCT","LUNA_CCT"),
   IF('Reported Performance Table'!C1913="Outdoor Luminaires",
    IF(OR('Reported Performance Table'!E1913="Fuel Pump Canopy Luminaires",'Reported Performance Table'!E1913="Sports Lighting"),
     IF('Reported Performance Table'!G1913="Premium","Premium_Sports_and_Fuel_Pump_CCT", "Sports_and_Fuel_Pump_CCT"),
     IF('Reported Performance Table'!G1913="Premium","Premium_Outdoor_CCT","Outdoor_CCT")),
    IF('Reported Performance Table'!G1913="Premium","Premium_CCT","Reported_CCT"))))</f>
        <v/>
      </c>
      <c r="K1913" t="str">
        <f>IF('Reported Performance Table'!E1913="","",IF(J1913="LUNA_CCT",VLOOKUP('Reported Performance Table'!E1913,'Master List'!$B$45:$E$143,4,FALSE),"Reported_BUG"))</f>
        <v/>
      </c>
      <c r="L1913" t="str">
        <f>IF('Reported Performance Table'!E1913="","",IF(AND('Reported Performance Table'!$F1913="Yes",OR('Reported Performance Table'!$E1913='Master List'!$B$45,'Reported Performance Table'!$E1913='Master List'!$B$46,'Reported Performance Table'!$E1913='Master List'!$B$47,'Reported Performance Table'!$E1913='Master List'!$B$49,'Reported Performance Table'!$E1913='Master List'!$B$51,'Reported Performance Table'!$E1913='Master List'!$B$115,'Reported Performance Table'!$E1913='Master List'!$B$118,'Reported Performance Table'!$E1913='Master List'!$B$142)),"LUNA_Dimming","Dimming_Capability_and_Range"))</f>
        <v/>
      </c>
      <c r="M1913" s="100" t="e">
        <f>'Reported Performance Table'!#REF!</f>
        <v>#REF!</v>
      </c>
      <c r="N1913" s="100" t="e">
        <f>'Reported Performance Table'!#REF!</f>
        <v>#REF!</v>
      </c>
      <c r="O1913" s="100" t="e">
        <f>'Reported Performance Table'!#REF!</f>
        <v>#REF!</v>
      </c>
      <c r="P1913" t="str">
        <f t="shared" si="59"/>
        <v>No</v>
      </c>
    </row>
    <row r="1914" spans="1:16" x14ac:dyDescent="0.25">
      <c r="A1914" s="54">
        <v>1921</v>
      </c>
      <c r="B1914" s="55"/>
      <c r="D1914" s="21" t="e">
        <f>VLOOKUP('Reported Performance Table'!D1914,'Master List'!$B$22:$C$41,2,FALSE)</f>
        <v>#N/A</v>
      </c>
      <c r="E1914" t="e">
        <f>VLOOKUP('Reported Performance Table'!E1914,'Master List'!$B$45:$C$143,2,FALSE)</f>
        <v>#N/A</v>
      </c>
      <c r="F1914" t="e">
        <f>VLOOKUP('Reported Performance Table'!D1914,'Master List'!$B$22:$D$42,3,FALSE)</f>
        <v>#N/A</v>
      </c>
      <c r="G1914" s="92" t="e">
        <f>VLOOKUP('Reported Performance Table'!C1914,'Master List'!$B$11:$D$19,3,FALSE)</f>
        <v>#N/A</v>
      </c>
      <c r="H1914" t="e">
        <f t="shared" si="58"/>
        <v>#N/A</v>
      </c>
      <c r="I1914" t="e">
        <f>IF(VLOOKUP('Reported Performance Table'!E1914,'Master List'!$B$45:$D$143,3,FALSE)="","No",VLOOKUP('Reported Performance Table'!E1914,'Master List'!$B$45:$D$143,3,FALSE))</f>
        <v>#N/A</v>
      </c>
      <c r="J1914" s="164" t="str">
        <f>IF('Reported Performance Table'!E1914="","",
  IF('Reported Performance Table'!F1914="Yes",
   IF('Reported Performance Table'!G1914="Premium","Premium_LUNA_CCT","LUNA_CCT"),
   IF('Reported Performance Table'!C1914="Outdoor Luminaires",
    IF(OR('Reported Performance Table'!E1914="Fuel Pump Canopy Luminaires",'Reported Performance Table'!E1914="Sports Lighting"),
     IF('Reported Performance Table'!G1914="Premium","Premium_Sports_and_Fuel_Pump_CCT", "Sports_and_Fuel_Pump_CCT"),
     IF('Reported Performance Table'!G1914="Premium","Premium_Outdoor_CCT","Outdoor_CCT")),
    IF('Reported Performance Table'!G1914="Premium","Premium_CCT","Reported_CCT"))))</f>
        <v/>
      </c>
      <c r="K1914" t="str">
        <f>IF('Reported Performance Table'!E1914="","",IF(J1914="LUNA_CCT",VLOOKUP('Reported Performance Table'!E1914,'Master List'!$B$45:$E$143,4,FALSE),"Reported_BUG"))</f>
        <v/>
      </c>
      <c r="L1914" t="str">
        <f>IF('Reported Performance Table'!E1914="","",IF(AND('Reported Performance Table'!$F1914="Yes",OR('Reported Performance Table'!$E1914='Master List'!$B$45,'Reported Performance Table'!$E1914='Master List'!$B$46,'Reported Performance Table'!$E1914='Master List'!$B$47,'Reported Performance Table'!$E1914='Master List'!$B$49,'Reported Performance Table'!$E1914='Master List'!$B$51,'Reported Performance Table'!$E1914='Master List'!$B$115,'Reported Performance Table'!$E1914='Master List'!$B$118,'Reported Performance Table'!$E1914='Master List'!$B$142)),"LUNA_Dimming","Dimming_Capability_and_Range"))</f>
        <v/>
      </c>
      <c r="M1914" s="100" t="e">
        <f>'Reported Performance Table'!#REF!</f>
        <v>#REF!</v>
      </c>
      <c r="N1914" s="100" t="e">
        <f>'Reported Performance Table'!#REF!</f>
        <v>#REF!</v>
      </c>
      <c r="O1914" s="100" t="e">
        <f>'Reported Performance Table'!#REF!</f>
        <v>#REF!</v>
      </c>
      <c r="P1914" t="str">
        <f t="shared" si="59"/>
        <v>No</v>
      </c>
    </row>
    <row r="1915" spans="1:16" x14ac:dyDescent="0.25">
      <c r="A1915" s="54">
        <v>1922</v>
      </c>
      <c r="B1915" s="55"/>
      <c r="D1915" s="21" t="e">
        <f>VLOOKUP('Reported Performance Table'!D1915,'Master List'!$B$22:$C$41,2,FALSE)</f>
        <v>#N/A</v>
      </c>
      <c r="E1915" t="e">
        <f>VLOOKUP('Reported Performance Table'!E1915,'Master List'!$B$45:$C$143,2,FALSE)</f>
        <v>#N/A</v>
      </c>
      <c r="F1915" t="e">
        <f>VLOOKUP('Reported Performance Table'!D1915,'Master List'!$B$22:$D$42,3,FALSE)</f>
        <v>#N/A</v>
      </c>
      <c r="G1915" s="92" t="e">
        <f>VLOOKUP('Reported Performance Table'!C1915,'Master List'!$B$11:$D$19,3,FALSE)</f>
        <v>#N/A</v>
      </c>
      <c r="H1915" t="e">
        <f t="shared" si="58"/>
        <v>#N/A</v>
      </c>
      <c r="I1915" t="e">
        <f>IF(VLOOKUP('Reported Performance Table'!E1915,'Master List'!$B$45:$D$143,3,FALSE)="","No",VLOOKUP('Reported Performance Table'!E1915,'Master List'!$B$45:$D$143,3,FALSE))</f>
        <v>#N/A</v>
      </c>
      <c r="J1915" s="164" t="str">
        <f>IF('Reported Performance Table'!E1915="","",
  IF('Reported Performance Table'!F1915="Yes",
   IF('Reported Performance Table'!G1915="Premium","Premium_LUNA_CCT","LUNA_CCT"),
   IF('Reported Performance Table'!C1915="Outdoor Luminaires",
    IF(OR('Reported Performance Table'!E1915="Fuel Pump Canopy Luminaires",'Reported Performance Table'!E1915="Sports Lighting"),
     IF('Reported Performance Table'!G1915="Premium","Premium_Sports_and_Fuel_Pump_CCT", "Sports_and_Fuel_Pump_CCT"),
     IF('Reported Performance Table'!G1915="Premium","Premium_Outdoor_CCT","Outdoor_CCT")),
    IF('Reported Performance Table'!G1915="Premium","Premium_CCT","Reported_CCT"))))</f>
        <v/>
      </c>
      <c r="K1915" t="str">
        <f>IF('Reported Performance Table'!E1915="","",IF(J1915="LUNA_CCT",VLOOKUP('Reported Performance Table'!E1915,'Master List'!$B$45:$E$143,4,FALSE),"Reported_BUG"))</f>
        <v/>
      </c>
      <c r="L1915" t="str">
        <f>IF('Reported Performance Table'!E1915="","",IF(AND('Reported Performance Table'!$F1915="Yes",OR('Reported Performance Table'!$E1915='Master List'!$B$45,'Reported Performance Table'!$E1915='Master List'!$B$46,'Reported Performance Table'!$E1915='Master List'!$B$47,'Reported Performance Table'!$E1915='Master List'!$B$49,'Reported Performance Table'!$E1915='Master List'!$B$51,'Reported Performance Table'!$E1915='Master List'!$B$115,'Reported Performance Table'!$E1915='Master List'!$B$118,'Reported Performance Table'!$E1915='Master List'!$B$142)),"LUNA_Dimming","Dimming_Capability_and_Range"))</f>
        <v/>
      </c>
      <c r="M1915" s="100" t="e">
        <f>'Reported Performance Table'!#REF!</f>
        <v>#REF!</v>
      </c>
      <c r="N1915" s="100" t="e">
        <f>'Reported Performance Table'!#REF!</f>
        <v>#REF!</v>
      </c>
      <c r="O1915" s="100" t="e">
        <f>'Reported Performance Table'!#REF!</f>
        <v>#REF!</v>
      </c>
      <c r="P1915" t="str">
        <f t="shared" si="59"/>
        <v>No</v>
      </c>
    </row>
    <row r="1916" spans="1:16" x14ac:dyDescent="0.25">
      <c r="A1916" s="54">
        <v>1923</v>
      </c>
      <c r="B1916" s="55"/>
      <c r="D1916" s="21" t="e">
        <f>VLOOKUP('Reported Performance Table'!D1916,'Master List'!$B$22:$C$41,2,FALSE)</f>
        <v>#N/A</v>
      </c>
      <c r="E1916" t="e">
        <f>VLOOKUP('Reported Performance Table'!E1916,'Master List'!$B$45:$C$143,2,FALSE)</f>
        <v>#N/A</v>
      </c>
      <c r="F1916" t="e">
        <f>VLOOKUP('Reported Performance Table'!D1916,'Master List'!$B$22:$D$42,3,FALSE)</f>
        <v>#N/A</v>
      </c>
      <c r="G1916" s="92" t="e">
        <f>VLOOKUP('Reported Performance Table'!C1916,'Master List'!$B$11:$D$19,3,FALSE)</f>
        <v>#N/A</v>
      </c>
      <c r="H1916" t="e">
        <f t="shared" si="58"/>
        <v>#N/A</v>
      </c>
      <c r="I1916" t="e">
        <f>IF(VLOOKUP('Reported Performance Table'!E1916,'Master List'!$B$45:$D$143,3,FALSE)="","No",VLOOKUP('Reported Performance Table'!E1916,'Master List'!$B$45:$D$143,3,FALSE))</f>
        <v>#N/A</v>
      </c>
      <c r="J1916" s="164" t="str">
        <f>IF('Reported Performance Table'!E1916="","",
  IF('Reported Performance Table'!F1916="Yes",
   IF('Reported Performance Table'!G1916="Premium","Premium_LUNA_CCT","LUNA_CCT"),
   IF('Reported Performance Table'!C1916="Outdoor Luminaires",
    IF(OR('Reported Performance Table'!E1916="Fuel Pump Canopy Luminaires",'Reported Performance Table'!E1916="Sports Lighting"),
     IF('Reported Performance Table'!G1916="Premium","Premium_Sports_and_Fuel_Pump_CCT", "Sports_and_Fuel_Pump_CCT"),
     IF('Reported Performance Table'!G1916="Premium","Premium_Outdoor_CCT","Outdoor_CCT")),
    IF('Reported Performance Table'!G1916="Premium","Premium_CCT","Reported_CCT"))))</f>
        <v/>
      </c>
      <c r="K1916" t="str">
        <f>IF('Reported Performance Table'!E1916="","",IF(J1916="LUNA_CCT",VLOOKUP('Reported Performance Table'!E1916,'Master List'!$B$45:$E$143,4,FALSE),"Reported_BUG"))</f>
        <v/>
      </c>
      <c r="L1916" t="str">
        <f>IF('Reported Performance Table'!E1916="","",IF(AND('Reported Performance Table'!$F1916="Yes",OR('Reported Performance Table'!$E1916='Master List'!$B$45,'Reported Performance Table'!$E1916='Master List'!$B$46,'Reported Performance Table'!$E1916='Master List'!$B$47,'Reported Performance Table'!$E1916='Master List'!$B$49,'Reported Performance Table'!$E1916='Master List'!$B$51,'Reported Performance Table'!$E1916='Master List'!$B$115,'Reported Performance Table'!$E1916='Master List'!$B$118,'Reported Performance Table'!$E1916='Master List'!$B$142)),"LUNA_Dimming","Dimming_Capability_and_Range"))</f>
        <v/>
      </c>
      <c r="M1916" s="100" t="e">
        <f>'Reported Performance Table'!#REF!</f>
        <v>#REF!</v>
      </c>
      <c r="N1916" s="100" t="e">
        <f>'Reported Performance Table'!#REF!</f>
        <v>#REF!</v>
      </c>
      <c r="O1916" s="100" t="e">
        <f>'Reported Performance Table'!#REF!</f>
        <v>#REF!</v>
      </c>
      <c r="P1916" t="str">
        <f t="shared" si="59"/>
        <v>No</v>
      </c>
    </row>
    <row r="1917" spans="1:16" x14ac:dyDescent="0.25">
      <c r="A1917" s="54">
        <v>1924</v>
      </c>
      <c r="B1917" s="55"/>
      <c r="D1917" s="21" t="e">
        <f>VLOOKUP('Reported Performance Table'!D1917,'Master List'!$B$22:$C$41,2,FALSE)</f>
        <v>#N/A</v>
      </c>
      <c r="E1917" t="e">
        <f>VLOOKUP('Reported Performance Table'!E1917,'Master List'!$B$45:$C$143,2,FALSE)</f>
        <v>#N/A</v>
      </c>
      <c r="F1917" t="e">
        <f>VLOOKUP('Reported Performance Table'!D1917,'Master List'!$B$22:$D$42,3,FALSE)</f>
        <v>#N/A</v>
      </c>
      <c r="G1917" s="92" t="e">
        <f>VLOOKUP('Reported Performance Table'!C1917,'Master List'!$B$11:$D$19,3,FALSE)</f>
        <v>#N/A</v>
      </c>
      <c r="H1917" t="e">
        <f t="shared" si="58"/>
        <v>#N/A</v>
      </c>
      <c r="I1917" t="e">
        <f>IF(VLOOKUP('Reported Performance Table'!E1917,'Master List'!$B$45:$D$143,3,FALSE)="","No",VLOOKUP('Reported Performance Table'!E1917,'Master List'!$B$45:$D$143,3,FALSE))</f>
        <v>#N/A</v>
      </c>
      <c r="J1917" s="164" t="str">
        <f>IF('Reported Performance Table'!E1917="","",
  IF('Reported Performance Table'!F1917="Yes",
   IF('Reported Performance Table'!G1917="Premium","Premium_LUNA_CCT","LUNA_CCT"),
   IF('Reported Performance Table'!C1917="Outdoor Luminaires",
    IF(OR('Reported Performance Table'!E1917="Fuel Pump Canopy Luminaires",'Reported Performance Table'!E1917="Sports Lighting"),
     IF('Reported Performance Table'!G1917="Premium","Premium_Sports_and_Fuel_Pump_CCT", "Sports_and_Fuel_Pump_CCT"),
     IF('Reported Performance Table'!G1917="Premium","Premium_Outdoor_CCT","Outdoor_CCT")),
    IF('Reported Performance Table'!G1917="Premium","Premium_CCT","Reported_CCT"))))</f>
        <v/>
      </c>
      <c r="K1917" t="str">
        <f>IF('Reported Performance Table'!E1917="","",IF(J1917="LUNA_CCT",VLOOKUP('Reported Performance Table'!E1917,'Master List'!$B$45:$E$143,4,FALSE),"Reported_BUG"))</f>
        <v/>
      </c>
      <c r="L1917" t="str">
        <f>IF('Reported Performance Table'!E1917="","",IF(AND('Reported Performance Table'!$F1917="Yes",OR('Reported Performance Table'!$E1917='Master List'!$B$45,'Reported Performance Table'!$E1917='Master List'!$B$46,'Reported Performance Table'!$E1917='Master List'!$B$47,'Reported Performance Table'!$E1917='Master List'!$B$49,'Reported Performance Table'!$E1917='Master List'!$B$51,'Reported Performance Table'!$E1917='Master List'!$B$115,'Reported Performance Table'!$E1917='Master List'!$B$118,'Reported Performance Table'!$E1917='Master List'!$B$142)),"LUNA_Dimming","Dimming_Capability_and_Range"))</f>
        <v/>
      </c>
      <c r="M1917" s="100" t="e">
        <f>'Reported Performance Table'!#REF!</f>
        <v>#REF!</v>
      </c>
      <c r="N1917" s="100" t="e">
        <f>'Reported Performance Table'!#REF!</f>
        <v>#REF!</v>
      </c>
      <c r="O1917" s="100" t="e">
        <f>'Reported Performance Table'!#REF!</f>
        <v>#REF!</v>
      </c>
      <c r="P1917" t="str">
        <f t="shared" si="59"/>
        <v>No</v>
      </c>
    </row>
    <row r="1918" spans="1:16" x14ac:dyDescent="0.25">
      <c r="A1918" s="54">
        <v>1925</v>
      </c>
      <c r="B1918" s="55"/>
      <c r="D1918" s="21" t="e">
        <f>VLOOKUP('Reported Performance Table'!D1918,'Master List'!$B$22:$C$41,2,FALSE)</f>
        <v>#N/A</v>
      </c>
      <c r="E1918" t="e">
        <f>VLOOKUP('Reported Performance Table'!E1918,'Master List'!$B$45:$C$143,2,FALSE)</f>
        <v>#N/A</v>
      </c>
      <c r="F1918" t="e">
        <f>VLOOKUP('Reported Performance Table'!D1918,'Master List'!$B$22:$D$42,3,FALSE)</f>
        <v>#N/A</v>
      </c>
      <c r="G1918" s="92" t="e">
        <f>VLOOKUP('Reported Performance Table'!C1918,'Master List'!$B$11:$D$19,3,FALSE)</f>
        <v>#N/A</v>
      </c>
      <c r="H1918" t="e">
        <f t="shared" si="58"/>
        <v>#N/A</v>
      </c>
      <c r="I1918" t="e">
        <f>IF(VLOOKUP('Reported Performance Table'!E1918,'Master List'!$B$45:$D$143,3,FALSE)="","No",VLOOKUP('Reported Performance Table'!E1918,'Master List'!$B$45:$D$143,3,FALSE))</f>
        <v>#N/A</v>
      </c>
      <c r="J1918" s="164" t="str">
        <f>IF('Reported Performance Table'!E1918="","",
  IF('Reported Performance Table'!F1918="Yes",
   IF('Reported Performance Table'!G1918="Premium","Premium_LUNA_CCT","LUNA_CCT"),
   IF('Reported Performance Table'!C1918="Outdoor Luminaires",
    IF(OR('Reported Performance Table'!E1918="Fuel Pump Canopy Luminaires",'Reported Performance Table'!E1918="Sports Lighting"),
     IF('Reported Performance Table'!G1918="Premium","Premium_Sports_and_Fuel_Pump_CCT", "Sports_and_Fuel_Pump_CCT"),
     IF('Reported Performance Table'!G1918="Premium","Premium_Outdoor_CCT","Outdoor_CCT")),
    IF('Reported Performance Table'!G1918="Premium","Premium_CCT","Reported_CCT"))))</f>
        <v/>
      </c>
      <c r="K1918" t="str">
        <f>IF('Reported Performance Table'!E1918="","",IF(J1918="LUNA_CCT",VLOOKUP('Reported Performance Table'!E1918,'Master List'!$B$45:$E$143,4,FALSE),"Reported_BUG"))</f>
        <v/>
      </c>
      <c r="L1918" t="str">
        <f>IF('Reported Performance Table'!E1918="","",IF(AND('Reported Performance Table'!$F1918="Yes",OR('Reported Performance Table'!$E1918='Master List'!$B$45,'Reported Performance Table'!$E1918='Master List'!$B$46,'Reported Performance Table'!$E1918='Master List'!$B$47,'Reported Performance Table'!$E1918='Master List'!$B$49,'Reported Performance Table'!$E1918='Master List'!$B$51,'Reported Performance Table'!$E1918='Master List'!$B$115,'Reported Performance Table'!$E1918='Master List'!$B$118,'Reported Performance Table'!$E1918='Master List'!$B$142)),"LUNA_Dimming","Dimming_Capability_and_Range"))</f>
        <v/>
      </c>
      <c r="M1918" s="100" t="e">
        <f>'Reported Performance Table'!#REF!</f>
        <v>#REF!</v>
      </c>
      <c r="N1918" s="100" t="e">
        <f>'Reported Performance Table'!#REF!</f>
        <v>#REF!</v>
      </c>
      <c r="O1918" s="100" t="e">
        <f>'Reported Performance Table'!#REF!</f>
        <v>#REF!</v>
      </c>
      <c r="P1918" t="str">
        <f t="shared" si="59"/>
        <v>No</v>
      </c>
    </row>
    <row r="1919" spans="1:16" x14ac:dyDescent="0.25">
      <c r="A1919" s="54">
        <v>1926</v>
      </c>
      <c r="B1919" s="55"/>
      <c r="D1919" s="21" t="e">
        <f>VLOOKUP('Reported Performance Table'!D1919,'Master List'!$B$22:$C$41,2,FALSE)</f>
        <v>#N/A</v>
      </c>
      <c r="E1919" t="e">
        <f>VLOOKUP('Reported Performance Table'!E1919,'Master List'!$B$45:$C$143,2,FALSE)</f>
        <v>#N/A</v>
      </c>
      <c r="F1919" t="e">
        <f>VLOOKUP('Reported Performance Table'!D1919,'Master List'!$B$22:$D$42,3,FALSE)</f>
        <v>#N/A</v>
      </c>
      <c r="G1919" s="92" t="e">
        <f>VLOOKUP('Reported Performance Table'!C1919,'Master List'!$B$11:$D$19,3,FALSE)</f>
        <v>#N/A</v>
      </c>
      <c r="H1919" t="e">
        <f t="shared" si="58"/>
        <v>#N/A</v>
      </c>
      <c r="I1919" t="e">
        <f>IF(VLOOKUP('Reported Performance Table'!E1919,'Master List'!$B$45:$D$143,3,FALSE)="","No",VLOOKUP('Reported Performance Table'!E1919,'Master List'!$B$45:$D$143,3,FALSE))</f>
        <v>#N/A</v>
      </c>
      <c r="J1919" s="164" t="str">
        <f>IF('Reported Performance Table'!E1919="","",
  IF('Reported Performance Table'!F1919="Yes",
   IF('Reported Performance Table'!G1919="Premium","Premium_LUNA_CCT","LUNA_CCT"),
   IF('Reported Performance Table'!C1919="Outdoor Luminaires",
    IF(OR('Reported Performance Table'!E1919="Fuel Pump Canopy Luminaires",'Reported Performance Table'!E1919="Sports Lighting"),
     IF('Reported Performance Table'!G1919="Premium","Premium_Sports_and_Fuel_Pump_CCT", "Sports_and_Fuel_Pump_CCT"),
     IF('Reported Performance Table'!G1919="Premium","Premium_Outdoor_CCT","Outdoor_CCT")),
    IF('Reported Performance Table'!G1919="Premium","Premium_CCT","Reported_CCT"))))</f>
        <v/>
      </c>
      <c r="K1919" t="str">
        <f>IF('Reported Performance Table'!E1919="","",IF(J1919="LUNA_CCT",VLOOKUP('Reported Performance Table'!E1919,'Master List'!$B$45:$E$143,4,FALSE),"Reported_BUG"))</f>
        <v/>
      </c>
      <c r="L1919" t="str">
        <f>IF('Reported Performance Table'!E1919="","",IF(AND('Reported Performance Table'!$F1919="Yes",OR('Reported Performance Table'!$E1919='Master List'!$B$45,'Reported Performance Table'!$E1919='Master List'!$B$46,'Reported Performance Table'!$E1919='Master List'!$B$47,'Reported Performance Table'!$E1919='Master List'!$B$49,'Reported Performance Table'!$E1919='Master List'!$B$51,'Reported Performance Table'!$E1919='Master List'!$B$115,'Reported Performance Table'!$E1919='Master List'!$B$118,'Reported Performance Table'!$E1919='Master List'!$B$142)),"LUNA_Dimming","Dimming_Capability_and_Range"))</f>
        <v/>
      </c>
      <c r="M1919" s="100" t="e">
        <f>'Reported Performance Table'!#REF!</f>
        <v>#REF!</v>
      </c>
      <c r="N1919" s="100" t="e">
        <f>'Reported Performance Table'!#REF!</f>
        <v>#REF!</v>
      </c>
      <c r="O1919" s="100" t="e">
        <f>'Reported Performance Table'!#REF!</f>
        <v>#REF!</v>
      </c>
      <c r="P1919" t="str">
        <f t="shared" si="59"/>
        <v>No</v>
      </c>
    </row>
    <row r="1920" spans="1:16" x14ac:dyDescent="0.25">
      <c r="A1920" s="54">
        <v>1927</v>
      </c>
      <c r="B1920" s="55"/>
      <c r="D1920" s="21" t="e">
        <f>VLOOKUP('Reported Performance Table'!D1920,'Master List'!$B$22:$C$41,2,FALSE)</f>
        <v>#N/A</v>
      </c>
      <c r="E1920" t="e">
        <f>VLOOKUP('Reported Performance Table'!E1920,'Master List'!$B$45:$C$143,2,FALSE)</f>
        <v>#N/A</v>
      </c>
      <c r="F1920" t="e">
        <f>VLOOKUP('Reported Performance Table'!D1920,'Master List'!$B$22:$D$42,3,FALSE)</f>
        <v>#N/A</v>
      </c>
      <c r="G1920" s="92" t="e">
        <f>VLOOKUP('Reported Performance Table'!C1920,'Master List'!$B$11:$D$19,3,FALSE)</f>
        <v>#N/A</v>
      </c>
      <c r="H1920" t="e">
        <f t="shared" si="58"/>
        <v>#N/A</v>
      </c>
      <c r="I1920" t="e">
        <f>IF(VLOOKUP('Reported Performance Table'!E1920,'Master List'!$B$45:$D$143,3,FALSE)="","No",VLOOKUP('Reported Performance Table'!E1920,'Master List'!$B$45:$D$143,3,FALSE))</f>
        <v>#N/A</v>
      </c>
      <c r="J1920" s="164" t="str">
        <f>IF('Reported Performance Table'!E1920="","",
  IF('Reported Performance Table'!F1920="Yes",
   IF('Reported Performance Table'!G1920="Premium","Premium_LUNA_CCT","LUNA_CCT"),
   IF('Reported Performance Table'!C1920="Outdoor Luminaires",
    IF(OR('Reported Performance Table'!E1920="Fuel Pump Canopy Luminaires",'Reported Performance Table'!E1920="Sports Lighting"),
     IF('Reported Performance Table'!G1920="Premium","Premium_Sports_and_Fuel_Pump_CCT", "Sports_and_Fuel_Pump_CCT"),
     IF('Reported Performance Table'!G1920="Premium","Premium_Outdoor_CCT","Outdoor_CCT")),
    IF('Reported Performance Table'!G1920="Premium","Premium_CCT","Reported_CCT"))))</f>
        <v/>
      </c>
      <c r="K1920" t="str">
        <f>IF('Reported Performance Table'!E1920="","",IF(J1920="LUNA_CCT",VLOOKUP('Reported Performance Table'!E1920,'Master List'!$B$45:$E$143,4,FALSE),"Reported_BUG"))</f>
        <v/>
      </c>
      <c r="L1920" t="str">
        <f>IF('Reported Performance Table'!E1920="","",IF(AND('Reported Performance Table'!$F1920="Yes",OR('Reported Performance Table'!$E1920='Master List'!$B$45,'Reported Performance Table'!$E1920='Master List'!$B$46,'Reported Performance Table'!$E1920='Master List'!$B$47,'Reported Performance Table'!$E1920='Master List'!$B$49,'Reported Performance Table'!$E1920='Master List'!$B$51,'Reported Performance Table'!$E1920='Master List'!$B$115,'Reported Performance Table'!$E1920='Master List'!$B$118,'Reported Performance Table'!$E1920='Master List'!$B$142)),"LUNA_Dimming","Dimming_Capability_and_Range"))</f>
        <v/>
      </c>
      <c r="M1920" s="100" t="e">
        <f>'Reported Performance Table'!#REF!</f>
        <v>#REF!</v>
      </c>
      <c r="N1920" s="100" t="e">
        <f>'Reported Performance Table'!#REF!</f>
        <v>#REF!</v>
      </c>
      <c r="O1920" s="100" t="e">
        <f>'Reported Performance Table'!#REF!</f>
        <v>#REF!</v>
      </c>
      <c r="P1920" t="str">
        <f t="shared" si="59"/>
        <v>No</v>
      </c>
    </row>
    <row r="1921" spans="1:16" x14ac:dyDescent="0.25">
      <c r="A1921" s="54">
        <v>1928</v>
      </c>
      <c r="B1921" s="55"/>
      <c r="D1921" s="21" t="e">
        <f>VLOOKUP('Reported Performance Table'!D1921,'Master List'!$B$22:$C$41,2,FALSE)</f>
        <v>#N/A</v>
      </c>
      <c r="E1921" t="e">
        <f>VLOOKUP('Reported Performance Table'!E1921,'Master List'!$B$45:$C$143,2,FALSE)</f>
        <v>#N/A</v>
      </c>
      <c r="F1921" t="e">
        <f>VLOOKUP('Reported Performance Table'!D1921,'Master List'!$B$22:$D$42,3,FALSE)</f>
        <v>#N/A</v>
      </c>
      <c r="G1921" s="92" t="e">
        <f>VLOOKUP('Reported Performance Table'!C1921,'Master List'!$B$11:$D$19,3,FALSE)</f>
        <v>#N/A</v>
      </c>
      <c r="H1921" t="e">
        <f t="shared" si="58"/>
        <v>#N/A</v>
      </c>
      <c r="I1921" t="e">
        <f>IF(VLOOKUP('Reported Performance Table'!E1921,'Master List'!$B$45:$D$143,3,FALSE)="","No",VLOOKUP('Reported Performance Table'!E1921,'Master List'!$B$45:$D$143,3,FALSE))</f>
        <v>#N/A</v>
      </c>
      <c r="J1921" s="164" t="str">
        <f>IF('Reported Performance Table'!E1921="","",
  IF('Reported Performance Table'!F1921="Yes",
   IF('Reported Performance Table'!G1921="Premium","Premium_LUNA_CCT","LUNA_CCT"),
   IF('Reported Performance Table'!C1921="Outdoor Luminaires",
    IF(OR('Reported Performance Table'!E1921="Fuel Pump Canopy Luminaires",'Reported Performance Table'!E1921="Sports Lighting"),
     IF('Reported Performance Table'!G1921="Premium","Premium_Sports_and_Fuel_Pump_CCT", "Sports_and_Fuel_Pump_CCT"),
     IF('Reported Performance Table'!G1921="Premium","Premium_Outdoor_CCT","Outdoor_CCT")),
    IF('Reported Performance Table'!G1921="Premium","Premium_CCT","Reported_CCT"))))</f>
        <v/>
      </c>
      <c r="K1921" t="str">
        <f>IF('Reported Performance Table'!E1921="","",IF(J1921="LUNA_CCT",VLOOKUP('Reported Performance Table'!E1921,'Master List'!$B$45:$E$143,4,FALSE),"Reported_BUG"))</f>
        <v/>
      </c>
      <c r="L1921" t="str">
        <f>IF('Reported Performance Table'!E1921="","",IF(AND('Reported Performance Table'!$F1921="Yes",OR('Reported Performance Table'!$E1921='Master List'!$B$45,'Reported Performance Table'!$E1921='Master List'!$B$46,'Reported Performance Table'!$E1921='Master List'!$B$47,'Reported Performance Table'!$E1921='Master List'!$B$49,'Reported Performance Table'!$E1921='Master List'!$B$51,'Reported Performance Table'!$E1921='Master List'!$B$115,'Reported Performance Table'!$E1921='Master List'!$B$118,'Reported Performance Table'!$E1921='Master List'!$B$142)),"LUNA_Dimming","Dimming_Capability_and_Range"))</f>
        <v/>
      </c>
      <c r="M1921" s="100" t="e">
        <f>'Reported Performance Table'!#REF!</f>
        <v>#REF!</v>
      </c>
      <c r="N1921" s="100" t="e">
        <f>'Reported Performance Table'!#REF!</f>
        <v>#REF!</v>
      </c>
      <c r="O1921" s="100" t="e">
        <f>'Reported Performance Table'!#REF!</f>
        <v>#REF!</v>
      </c>
      <c r="P1921" t="str">
        <f t="shared" si="59"/>
        <v>No</v>
      </c>
    </row>
    <row r="1922" spans="1:16" x14ac:dyDescent="0.25">
      <c r="A1922" s="54">
        <v>1929</v>
      </c>
      <c r="B1922" s="55"/>
      <c r="D1922" s="21" t="e">
        <f>VLOOKUP('Reported Performance Table'!D1922,'Master List'!$B$22:$C$41,2,FALSE)</f>
        <v>#N/A</v>
      </c>
      <c r="E1922" t="e">
        <f>VLOOKUP('Reported Performance Table'!E1922,'Master List'!$B$45:$C$143,2,FALSE)</f>
        <v>#N/A</v>
      </c>
      <c r="F1922" t="e">
        <f>VLOOKUP('Reported Performance Table'!D1922,'Master List'!$B$22:$D$42,3,FALSE)</f>
        <v>#N/A</v>
      </c>
      <c r="G1922" s="92" t="e">
        <f>VLOOKUP('Reported Performance Table'!C1922,'Master List'!$B$11:$D$19,3,FALSE)</f>
        <v>#N/A</v>
      </c>
      <c r="H1922" t="e">
        <f t="shared" si="58"/>
        <v>#N/A</v>
      </c>
      <c r="I1922" t="e">
        <f>IF(VLOOKUP('Reported Performance Table'!E1922,'Master List'!$B$45:$D$143,3,FALSE)="","No",VLOOKUP('Reported Performance Table'!E1922,'Master List'!$B$45:$D$143,3,FALSE))</f>
        <v>#N/A</v>
      </c>
      <c r="J1922" s="164" t="str">
        <f>IF('Reported Performance Table'!E1922="","",
  IF('Reported Performance Table'!F1922="Yes",
   IF('Reported Performance Table'!G1922="Premium","Premium_LUNA_CCT","LUNA_CCT"),
   IF('Reported Performance Table'!C1922="Outdoor Luminaires",
    IF(OR('Reported Performance Table'!E1922="Fuel Pump Canopy Luminaires",'Reported Performance Table'!E1922="Sports Lighting"),
     IF('Reported Performance Table'!G1922="Premium","Premium_Sports_and_Fuel_Pump_CCT", "Sports_and_Fuel_Pump_CCT"),
     IF('Reported Performance Table'!G1922="Premium","Premium_Outdoor_CCT","Outdoor_CCT")),
    IF('Reported Performance Table'!G1922="Premium","Premium_CCT","Reported_CCT"))))</f>
        <v/>
      </c>
      <c r="K1922" t="str">
        <f>IF('Reported Performance Table'!E1922="","",IF(J1922="LUNA_CCT",VLOOKUP('Reported Performance Table'!E1922,'Master List'!$B$45:$E$143,4,FALSE),"Reported_BUG"))</f>
        <v/>
      </c>
      <c r="L1922" t="str">
        <f>IF('Reported Performance Table'!E1922="","",IF(AND('Reported Performance Table'!$F1922="Yes",OR('Reported Performance Table'!$E1922='Master List'!$B$45,'Reported Performance Table'!$E1922='Master List'!$B$46,'Reported Performance Table'!$E1922='Master List'!$B$47,'Reported Performance Table'!$E1922='Master List'!$B$49,'Reported Performance Table'!$E1922='Master List'!$B$51,'Reported Performance Table'!$E1922='Master List'!$B$115,'Reported Performance Table'!$E1922='Master List'!$B$118,'Reported Performance Table'!$E1922='Master List'!$B$142)),"LUNA_Dimming","Dimming_Capability_and_Range"))</f>
        <v/>
      </c>
      <c r="M1922" s="100" t="e">
        <f>'Reported Performance Table'!#REF!</f>
        <v>#REF!</v>
      </c>
      <c r="N1922" s="100" t="e">
        <f>'Reported Performance Table'!#REF!</f>
        <v>#REF!</v>
      </c>
      <c r="O1922" s="100" t="e">
        <f>'Reported Performance Table'!#REF!</f>
        <v>#REF!</v>
      </c>
      <c r="P1922" t="str">
        <f t="shared" si="59"/>
        <v>No</v>
      </c>
    </row>
    <row r="1923" spans="1:16" x14ac:dyDescent="0.25">
      <c r="A1923" s="54">
        <v>1930</v>
      </c>
      <c r="B1923" s="55"/>
      <c r="D1923" s="21" t="e">
        <f>VLOOKUP('Reported Performance Table'!D1923,'Master List'!$B$22:$C$41,2,FALSE)</f>
        <v>#N/A</v>
      </c>
      <c r="E1923" t="e">
        <f>VLOOKUP('Reported Performance Table'!E1923,'Master List'!$B$45:$C$143,2,FALSE)</f>
        <v>#N/A</v>
      </c>
      <c r="F1923" t="e">
        <f>VLOOKUP('Reported Performance Table'!D1923,'Master List'!$B$22:$D$42,3,FALSE)</f>
        <v>#N/A</v>
      </c>
      <c r="G1923" s="92" t="e">
        <f>VLOOKUP('Reported Performance Table'!C1923,'Master List'!$B$11:$D$19,3,FALSE)</f>
        <v>#N/A</v>
      </c>
      <c r="H1923" t="e">
        <f t="shared" si="58"/>
        <v>#N/A</v>
      </c>
      <c r="I1923" t="e">
        <f>IF(VLOOKUP('Reported Performance Table'!E1923,'Master List'!$B$45:$D$143,3,FALSE)="","No",VLOOKUP('Reported Performance Table'!E1923,'Master List'!$B$45:$D$143,3,FALSE))</f>
        <v>#N/A</v>
      </c>
      <c r="J1923" s="164" t="str">
        <f>IF('Reported Performance Table'!E1923="","",
  IF('Reported Performance Table'!F1923="Yes",
   IF('Reported Performance Table'!G1923="Premium","Premium_LUNA_CCT","LUNA_CCT"),
   IF('Reported Performance Table'!C1923="Outdoor Luminaires",
    IF(OR('Reported Performance Table'!E1923="Fuel Pump Canopy Luminaires",'Reported Performance Table'!E1923="Sports Lighting"),
     IF('Reported Performance Table'!G1923="Premium","Premium_Sports_and_Fuel_Pump_CCT", "Sports_and_Fuel_Pump_CCT"),
     IF('Reported Performance Table'!G1923="Premium","Premium_Outdoor_CCT","Outdoor_CCT")),
    IF('Reported Performance Table'!G1923="Premium","Premium_CCT","Reported_CCT"))))</f>
        <v/>
      </c>
      <c r="K1923" t="str">
        <f>IF('Reported Performance Table'!E1923="","",IF(J1923="LUNA_CCT",VLOOKUP('Reported Performance Table'!E1923,'Master List'!$B$45:$E$143,4,FALSE),"Reported_BUG"))</f>
        <v/>
      </c>
      <c r="L1923" t="str">
        <f>IF('Reported Performance Table'!E1923="","",IF(AND('Reported Performance Table'!$F1923="Yes",OR('Reported Performance Table'!$E1923='Master List'!$B$45,'Reported Performance Table'!$E1923='Master List'!$B$46,'Reported Performance Table'!$E1923='Master List'!$B$47,'Reported Performance Table'!$E1923='Master List'!$B$49,'Reported Performance Table'!$E1923='Master List'!$B$51,'Reported Performance Table'!$E1923='Master List'!$B$115,'Reported Performance Table'!$E1923='Master List'!$B$118,'Reported Performance Table'!$E1923='Master List'!$B$142)),"LUNA_Dimming","Dimming_Capability_and_Range"))</f>
        <v/>
      </c>
      <c r="M1923" s="100" t="e">
        <f>'Reported Performance Table'!#REF!</f>
        <v>#REF!</v>
      </c>
      <c r="N1923" s="100" t="e">
        <f>'Reported Performance Table'!#REF!</f>
        <v>#REF!</v>
      </c>
      <c r="O1923" s="100" t="e">
        <f>'Reported Performance Table'!#REF!</f>
        <v>#REF!</v>
      </c>
      <c r="P1923" t="str">
        <f t="shared" si="59"/>
        <v>No</v>
      </c>
    </row>
    <row r="1924" spans="1:16" x14ac:dyDescent="0.25">
      <c r="A1924" s="54">
        <v>1931</v>
      </c>
      <c r="B1924" s="55"/>
      <c r="D1924" s="21" t="e">
        <f>VLOOKUP('Reported Performance Table'!D1924,'Master List'!$B$22:$C$41,2,FALSE)</f>
        <v>#N/A</v>
      </c>
      <c r="E1924" t="e">
        <f>VLOOKUP('Reported Performance Table'!E1924,'Master List'!$B$45:$C$143,2,FALSE)</f>
        <v>#N/A</v>
      </c>
      <c r="F1924" t="e">
        <f>VLOOKUP('Reported Performance Table'!D1924,'Master List'!$B$22:$D$42,3,FALSE)</f>
        <v>#N/A</v>
      </c>
      <c r="G1924" s="92" t="e">
        <f>VLOOKUP('Reported Performance Table'!C1924,'Master List'!$B$11:$D$19,3,FALSE)</f>
        <v>#N/A</v>
      </c>
      <c r="H1924" t="e">
        <f t="shared" si="58"/>
        <v>#N/A</v>
      </c>
      <c r="I1924" t="e">
        <f>IF(VLOOKUP('Reported Performance Table'!E1924,'Master List'!$B$45:$D$143,3,FALSE)="","No",VLOOKUP('Reported Performance Table'!E1924,'Master List'!$B$45:$D$143,3,FALSE))</f>
        <v>#N/A</v>
      </c>
      <c r="J1924" s="164" t="str">
        <f>IF('Reported Performance Table'!E1924="","",
  IF('Reported Performance Table'!F1924="Yes",
   IF('Reported Performance Table'!G1924="Premium","Premium_LUNA_CCT","LUNA_CCT"),
   IF('Reported Performance Table'!C1924="Outdoor Luminaires",
    IF(OR('Reported Performance Table'!E1924="Fuel Pump Canopy Luminaires",'Reported Performance Table'!E1924="Sports Lighting"),
     IF('Reported Performance Table'!G1924="Premium","Premium_Sports_and_Fuel_Pump_CCT", "Sports_and_Fuel_Pump_CCT"),
     IF('Reported Performance Table'!G1924="Premium","Premium_Outdoor_CCT","Outdoor_CCT")),
    IF('Reported Performance Table'!G1924="Premium","Premium_CCT","Reported_CCT"))))</f>
        <v/>
      </c>
      <c r="K1924" t="str">
        <f>IF('Reported Performance Table'!E1924="","",IF(J1924="LUNA_CCT",VLOOKUP('Reported Performance Table'!E1924,'Master List'!$B$45:$E$143,4,FALSE),"Reported_BUG"))</f>
        <v/>
      </c>
      <c r="L1924" t="str">
        <f>IF('Reported Performance Table'!E1924="","",IF(AND('Reported Performance Table'!$F1924="Yes",OR('Reported Performance Table'!$E1924='Master List'!$B$45,'Reported Performance Table'!$E1924='Master List'!$B$46,'Reported Performance Table'!$E1924='Master List'!$B$47,'Reported Performance Table'!$E1924='Master List'!$B$49,'Reported Performance Table'!$E1924='Master List'!$B$51,'Reported Performance Table'!$E1924='Master List'!$B$115,'Reported Performance Table'!$E1924='Master List'!$B$118,'Reported Performance Table'!$E1924='Master List'!$B$142)),"LUNA_Dimming","Dimming_Capability_and_Range"))</f>
        <v/>
      </c>
      <c r="M1924" s="100" t="e">
        <f>'Reported Performance Table'!#REF!</f>
        <v>#REF!</v>
      </c>
      <c r="N1924" s="100" t="e">
        <f>'Reported Performance Table'!#REF!</f>
        <v>#REF!</v>
      </c>
      <c r="O1924" s="100" t="e">
        <f>'Reported Performance Table'!#REF!</f>
        <v>#REF!</v>
      </c>
      <c r="P1924" t="str">
        <f t="shared" si="59"/>
        <v>No</v>
      </c>
    </row>
    <row r="1925" spans="1:16" x14ac:dyDescent="0.25">
      <c r="A1925" s="54">
        <v>1932</v>
      </c>
      <c r="B1925" s="55"/>
      <c r="D1925" s="21" t="e">
        <f>VLOOKUP('Reported Performance Table'!D1925,'Master List'!$B$22:$C$41,2,FALSE)</f>
        <v>#N/A</v>
      </c>
      <c r="E1925" t="e">
        <f>VLOOKUP('Reported Performance Table'!E1925,'Master List'!$B$45:$C$143,2,FALSE)</f>
        <v>#N/A</v>
      </c>
      <c r="F1925" t="e">
        <f>VLOOKUP('Reported Performance Table'!D1925,'Master List'!$B$22:$D$42,3,FALSE)</f>
        <v>#N/A</v>
      </c>
      <c r="G1925" s="92" t="e">
        <f>VLOOKUP('Reported Performance Table'!C1925,'Master List'!$B$11:$D$19,3,FALSE)</f>
        <v>#N/A</v>
      </c>
      <c r="H1925" t="e">
        <f t="shared" si="58"/>
        <v>#N/A</v>
      </c>
      <c r="I1925" t="e">
        <f>IF(VLOOKUP('Reported Performance Table'!E1925,'Master List'!$B$45:$D$143,3,FALSE)="","No",VLOOKUP('Reported Performance Table'!E1925,'Master List'!$B$45:$D$143,3,FALSE))</f>
        <v>#N/A</v>
      </c>
      <c r="J1925" s="164" t="str">
        <f>IF('Reported Performance Table'!E1925="","",
  IF('Reported Performance Table'!F1925="Yes",
   IF('Reported Performance Table'!G1925="Premium","Premium_LUNA_CCT","LUNA_CCT"),
   IF('Reported Performance Table'!C1925="Outdoor Luminaires",
    IF(OR('Reported Performance Table'!E1925="Fuel Pump Canopy Luminaires",'Reported Performance Table'!E1925="Sports Lighting"),
     IF('Reported Performance Table'!G1925="Premium","Premium_Sports_and_Fuel_Pump_CCT", "Sports_and_Fuel_Pump_CCT"),
     IF('Reported Performance Table'!G1925="Premium","Premium_Outdoor_CCT","Outdoor_CCT")),
    IF('Reported Performance Table'!G1925="Premium","Premium_CCT","Reported_CCT"))))</f>
        <v/>
      </c>
      <c r="K1925" t="str">
        <f>IF('Reported Performance Table'!E1925="","",IF(J1925="LUNA_CCT",VLOOKUP('Reported Performance Table'!E1925,'Master List'!$B$45:$E$143,4,FALSE),"Reported_BUG"))</f>
        <v/>
      </c>
      <c r="L1925" t="str">
        <f>IF('Reported Performance Table'!E1925="","",IF(AND('Reported Performance Table'!$F1925="Yes",OR('Reported Performance Table'!$E1925='Master List'!$B$45,'Reported Performance Table'!$E1925='Master List'!$B$46,'Reported Performance Table'!$E1925='Master List'!$B$47,'Reported Performance Table'!$E1925='Master List'!$B$49,'Reported Performance Table'!$E1925='Master List'!$B$51,'Reported Performance Table'!$E1925='Master List'!$B$115,'Reported Performance Table'!$E1925='Master List'!$B$118,'Reported Performance Table'!$E1925='Master List'!$B$142)),"LUNA_Dimming","Dimming_Capability_and_Range"))</f>
        <v/>
      </c>
      <c r="M1925" s="100" t="e">
        <f>'Reported Performance Table'!#REF!</f>
        <v>#REF!</v>
      </c>
      <c r="N1925" s="100" t="e">
        <f>'Reported Performance Table'!#REF!</f>
        <v>#REF!</v>
      </c>
      <c r="O1925" s="100" t="e">
        <f>'Reported Performance Table'!#REF!</f>
        <v>#REF!</v>
      </c>
      <c r="P1925" t="str">
        <f t="shared" si="59"/>
        <v>No</v>
      </c>
    </row>
    <row r="1926" spans="1:16" x14ac:dyDescent="0.25">
      <c r="A1926" s="54">
        <v>1933</v>
      </c>
      <c r="B1926" s="55"/>
      <c r="D1926" s="21" t="e">
        <f>VLOOKUP('Reported Performance Table'!D1926,'Master List'!$B$22:$C$41,2,FALSE)</f>
        <v>#N/A</v>
      </c>
      <c r="E1926" t="e">
        <f>VLOOKUP('Reported Performance Table'!E1926,'Master List'!$B$45:$C$143,2,FALSE)</f>
        <v>#N/A</v>
      </c>
      <c r="F1926" t="e">
        <f>VLOOKUP('Reported Performance Table'!D1926,'Master List'!$B$22:$D$42,3,FALSE)</f>
        <v>#N/A</v>
      </c>
      <c r="G1926" s="92" t="e">
        <f>VLOOKUP('Reported Performance Table'!C1926,'Master List'!$B$11:$D$19,3,FALSE)</f>
        <v>#N/A</v>
      </c>
      <c r="H1926" t="e">
        <f t="shared" si="58"/>
        <v>#N/A</v>
      </c>
      <c r="I1926" t="e">
        <f>IF(VLOOKUP('Reported Performance Table'!E1926,'Master List'!$B$45:$D$143,3,FALSE)="","No",VLOOKUP('Reported Performance Table'!E1926,'Master List'!$B$45:$D$143,3,FALSE))</f>
        <v>#N/A</v>
      </c>
      <c r="J1926" s="164" t="str">
        <f>IF('Reported Performance Table'!E1926="","",
  IF('Reported Performance Table'!F1926="Yes",
   IF('Reported Performance Table'!G1926="Premium","Premium_LUNA_CCT","LUNA_CCT"),
   IF('Reported Performance Table'!C1926="Outdoor Luminaires",
    IF(OR('Reported Performance Table'!E1926="Fuel Pump Canopy Luminaires",'Reported Performance Table'!E1926="Sports Lighting"),
     IF('Reported Performance Table'!G1926="Premium","Premium_Sports_and_Fuel_Pump_CCT", "Sports_and_Fuel_Pump_CCT"),
     IF('Reported Performance Table'!G1926="Premium","Premium_Outdoor_CCT","Outdoor_CCT")),
    IF('Reported Performance Table'!G1926="Premium","Premium_CCT","Reported_CCT"))))</f>
        <v/>
      </c>
      <c r="K1926" t="str">
        <f>IF('Reported Performance Table'!E1926="","",IF(J1926="LUNA_CCT",VLOOKUP('Reported Performance Table'!E1926,'Master List'!$B$45:$E$143,4,FALSE),"Reported_BUG"))</f>
        <v/>
      </c>
      <c r="L1926" t="str">
        <f>IF('Reported Performance Table'!E1926="","",IF(AND('Reported Performance Table'!$F1926="Yes",OR('Reported Performance Table'!$E1926='Master List'!$B$45,'Reported Performance Table'!$E1926='Master List'!$B$46,'Reported Performance Table'!$E1926='Master List'!$B$47,'Reported Performance Table'!$E1926='Master List'!$B$49,'Reported Performance Table'!$E1926='Master List'!$B$51,'Reported Performance Table'!$E1926='Master List'!$B$115,'Reported Performance Table'!$E1926='Master List'!$B$118,'Reported Performance Table'!$E1926='Master List'!$B$142)),"LUNA_Dimming","Dimming_Capability_and_Range"))</f>
        <v/>
      </c>
      <c r="M1926" s="100" t="e">
        <f>'Reported Performance Table'!#REF!</f>
        <v>#REF!</v>
      </c>
      <c r="N1926" s="100" t="e">
        <f>'Reported Performance Table'!#REF!</f>
        <v>#REF!</v>
      </c>
      <c r="O1926" s="100" t="e">
        <f>'Reported Performance Table'!#REF!</f>
        <v>#REF!</v>
      </c>
      <c r="P1926" t="str">
        <f t="shared" si="59"/>
        <v>No</v>
      </c>
    </row>
    <row r="1927" spans="1:16" x14ac:dyDescent="0.25">
      <c r="A1927" s="54">
        <v>1934</v>
      </c>
      <c r="B1927" s="55"/>
      <c r="D1927" s="21" t="e">
        <f>VLOOKUP('Reported Performance Table'!D1927,'Master List'!$B$22:$C$41,2,FALSE)</f>
        <v>#N/A</v>
      </c>
      <c r="E1927" t="e">
        <f>VLOOKUP('Reported Performance Table'!E1927,'Master List'!$B$45:$C$143,2,FALSE)</f>
        <v>#N/A</v>
      </c>
      <c r="F1927" t="e">
        <f>VLOOKUP('Reported Performance Table'!D1927,'Master List'!$B$22:$D$42,3,FALSE)</f>
        <v>#N/A</v>
      </c>
      <c r="G1927" s="92" t="e">
        <f>VLOOKUP('Reported Performance Table'!C1927,'Master List'!$B$11:$D$19,3,FALSE)</f>
        <v>#N/A</v>
      </c>
      <c r="H1927" t="e">
        <f t="shared" si="58"/>
        <v>#N/A</v>
      </c>
      <c r="I1927" t="e">
        <f>IF(VLOOKUP('Reported Performance Table'!E1927,'Master List'!$B$45:$D$143,3,FALSE)="","No",VLOOKUP('Reported Performance Table'!E1927,'Master List'!$B$45:$D$143,3,FALSE))</f>
        <v>#N/A</v>
      </c>
      <c r="J1927" s="164" t="str">
        <f>IF('Reported Performance Table'!E1927="","",
  IF('Reported Performance Table'!F1927="Yes",
   IF('Reported Performance Table'!G1927="Premium","Premium_LUNA_CCT","LUNA_CCT"),
   IF('Reported Performance Table'!C1927="Outdoor Luminaires",
    IF(OR('Reported Performance Table'!E1927="Fuel Pump Canopy Luminaires",'Reported Performance Table'!E1927="Sports Lighting"),
     IF('Reported Performance Table'!G1927="Premium","Premium_Sports_and_Fuel_Pump_CCT", "Sports_and_Fuel_Pump_CCT"),
     IF('Reported Performance Table'!G1927="Premium","Premium_Outdoor_CCT","Outdoor_CCT")),
    IF('Reported Performance Table'!G1927="Premium","Premium_CCT","Reported_CCT"))))</f>
        <v/>
      </c>
      <c r="K1927" t="str">
        <f>IF('Reported Performance Table'!E1927="","",IF(J1927="LUNA_CCT",VLOOKUP('Reported Performance Table'!E1927,'Master List'!$B$45:$E$143,4,FALSE),"Reported_BUG"))</f>
        <v/>
      </c>
      <c r="L1927" t="str">
        <f>IF('Reported Performance Table'!E1927="","",IF(AND('Reported Performance Table'!$F1927="Yes",OR('Reported Performance Table'!$E1927='Master List'!$B$45,'Reported Performance Table'!$E1927='Master List'!$B$46,'Reported Performance Table'!$E1927='Master List'!$B$47,'Reported Performance Table'!$E1927='Master List'!$B$49,'Reported Performance Table'!$E1927='Master List'!$B$51,'Reported Performance Table'!$E1927='Master List'!$B$115,'Reported Performance Table'!$E1927='Master List'!$B$118,'Reported Performance Table'!$E1927='Master List'!$B$142)),"LUNA_Dimming","Dimming_Capability_and_Range"))</f>
        <v/>
      </c>
      <c r="M1927" s="100" t="e">
        <f>'Reported Performance Table'!#REF!</f>
        <v>#REF!</v>
      </c>
      <c r="N1927" s="100" t="e">
        <f>'Reported Performance Table'!#REF!</f>
        <v>#REF!</v>
      </c>
      <c r="O1927" s="100" t="e">
        <f>'Reported Performance Table'!#REF!</f>
        <v>#REF!</v>
      </c>
      <c r="P1927" t="str">
        <f t="shared" si="59"/>
        <v>No</v>
      </c>
    </row>
    <row r="1928" spans="1:16" x14ac:dyDescent="0.25">
      <c r="A1928" s="54">
        <v>1935</v>
      </c>
      <c r="B1928" s="55"/>
      <c r="D1928" s="21" t="e">
        <f>VLOOKUP('Reported Performance Table'!D1928,'Master List'!$B$22:$C$41,2,FALSE)</f>
        <v>#N/A</v>
      </c>
      <c r="E1928" t="e">
        <f>VLOOKUP('Reported Performance Table'!E1928,'Master List'!$B$45:$C$143,2,FALSE)</f>
        <v>#N/A</v>
      </c>
      <c r="F1928" t="e">
        <f>VLOOKUP('Reported Performance Table'!D1928,'Master List'!$B$22:$D$42,3,FALSE)</f>
        <v>#N/A</v>
      </c>
      <c r="G1928" s="92" t="e">
        <f>VLOOKUP('Reported Performance Table'!C1928,'Master List'!$B$11:$D$19,3,FALSE)</f>
        <v>#N/A</v>
      </c>
      <c r="H1928" t="e">
        <f t="shared" si="58"/>
        <v>#N/A</v>
      </c>
      <c r="I1928" t="e">
        <f>IF(VLOOKUP('Reported Performance Table'!E1928,'Master List'!$B$45:$D$143,3,FALSE)="","No",VLOOKUP('Reported Performance Table'!E1928,'Master List'!$B$45:$D$143,3,FALSE))</f>
        <v>#N/A</v>
      </c>
      <c r="J1928" s="164" t="str">
        <f>IF('Reported Performance Table'!E1928="","",
  IF('Reported Performance Table'!F1928="Yes",
   IF('Reported Performance Table'!G1928="Premium","Premium_LUNA_CCT","LUNA_CCT"),
   IF('Reported Performance Table'!C1928="Outdoor Luminaires",
    IF(OR('Reported Performance Table'!E1928="Fuel Pump Canopy Luminaires",'Reported Performance Table'!E1928="Sports Lighting"),
     IF('Reported Performance Table'!G1928="Premium","Premium_Sports_and_Fuel_Pump_CCT", "Sports_and_Fuel_Pump_CCT"),
     IF('Reported Performance Table'!G1928="Premium","Premium_Outdoor_CCT","Outdoor_CCT")),
    IF('Reported Performance Table'!G1928="Premium","Premium_CCT","Reported_CCT"))))</f>
        <v/>
      </c>
      <c r="K1928" t="str">
        <f>IF('Reported Performance Table'!E1928="","",IF(J1928="LUNA_CCT",VLOOKUP('Reported Performance Table'!E1928,'Master List'!$B$45:$E$143,4,FALSE),"Reported_BUG"))</f>
        <v/>
      </c>
      <c r="L1928" t="str">
        <f>IF('Reported Performance Table'!E1928="","",IF(AND('Reported Performance Table'!$F1928="Yes",OR('Reported Performance Table'!$E1928='Master List'!$B$45,'Reported Performance Table'!$E1928='Master List'!$B$46,'Reported Performance Table'!$E1928='Master List'!$B$47,'Reported Performance Table'!$E1928='Master List'!$B$49,'Reported Performance Table'!$E1928='Master List'!$B$51,'Reported Performance Table'!$E1928='Master List'!$B$115,'Reported Performance Table'!$E1928='Master List'!$B$118,'Reported Performance Table'!$E1928='Master List'!$B$142)),"LUNA_Dimming","Dimming_Capability_and_Range"))</f>
        <v/>
      </c>
      <c r="M1928" s="100" t="e">
        <f>'Reported Performance Table'!#REF!</f>
        <v>#REF!</v>
      </c>
      <c r="N1928" s="100" t="e">
        <f>'Reported Performance Table'!#REF!</f>
        <v>#REF!</v>
      </c>
      <c r="O1928" s="100" t="e">
        <f>'Reported Performance Table'!#REF!</f>
        <v>#REF!</v>
      </c>
      <c r="P1928" t="str">
        <f t="shared" si="59"/>
        <v>No</v>
      </c>
    </row>
    <row r="1929" spans="1:16" x14ac:dyDescent="0.25">
      <c r="A1929" s="54">
        <v>1936</v>
      </c>
      <c r="B1929" s="55"/>
      <c r="D1929" s="21" t="e">
        <f>VLOOKUP('Reported Performance Table'!D1929,'Master List'!$B$22:$C$41,2,FALSE)</f>
        <v>#N/A</v>
      </c>
      <c r="E1929" t="e">
        <f>VLOOKUP('Reported Performance Table'!E1929,'Master List'!$B$45:$C$143,2,FALSE)</f>
        <v>#N/A</v>
      </c>
      <c r="F1929" t="e">
        <f>VLOOKUP('Reported Performance Table'!D1929,'Master List'!$B$22:$D$42,3,FALSE)</f>
        <v>#N/A</v>
      </c>
      <c r="G1929" s="92" t="e">
        <f>VLOOKUP('Reported Performance Table'!C1929,'Master List'!$B$11:$D$19,3,FALSE)</f>
        <v>#N/A</v>
      </c>
      <c r="H1929" t="e">
        <f t="shared" si="58"/>
        <v>#N/A</v>
      </c>
      <c r="I1929" t="e">
        <f>IF(VLOOKUP('Reported Performance Table'!E1929,'Master List'!$B$45:$D$143,3,FALSE)="","No",VLOOKUP('Reported Performance Table'!E1929,'Master List'!$B$45:$D$143,3,FALSE))</f>
        <v>#N/A</v>
      </c>
      <c r="J1929" s="164" t="str">
        <f>IF('Reported Performance Table'!E1929="","",
  IF('Reported Performance Table'!F1929="Yes",
   IF('Reported Performance Table'!G1929="Premium","Premium_LUNA_CCT","LUNA_CCT"),
   IF('Reported Performance Table'!C1929="Outdoor Luminaires",
    IF(OR('Reported Performance Table'!E1929="Fuel Pump Canopy Luminaires",'Reported Performance Table'!E1929="Sports Lighting"),
     IF('Reported Performance Table'!G1929="Premium","Premium_Sports_and_Fuel_Pump_CCT", "Sports_and_Fuel_Pump_CCT"),
     IF('Reported Performance Table'!G1929="Premium","Premium_Outdoor_CCT","Outdoor_CCT")),
    IF('Reported Performance Table'!G1929="Premium","Premium_CCT","Reported_CCT"))))</f>
        <v/>
      </c>
      <c r="K1929" t="str">
        <f>IF('Reported Performance Table'!E1929="","",IF(J1929="LUNA_CCT",VLOOKUP('Reported Performance Table'!E1929,'Master List'!$B$45:$E$143,4,FALSE),"Reported_BUG"))</f>
        <v/>
      </c>
      <c r="L1929" t="str">
        <f>IF('Reported Performance Table'!E1929="","",IF(AND('Reported Performance Table'!$F1929="Yes",OR('Reported Performance Table'!$E1929='Master List'!$B$45,'Reported Performance Table'!$E1929='Master List'!$B$46,'Reported Performance Table'!$E1929='Master List'!$B$47,'Reported Performance Table'!$E1929='Master List'!$B$49,'Reported Performance Table'!$E1929='Master List'!$B$51,'Reported Performance Table'!$E1929='Master List'!$B$115,'Reported Performance Table'!$E1929='Master List'!$B$118,'Reported Performance Table'!$E1929='Master List'!$B$142)),"LUNA_Dimming","Dimming_Capability_and_Range"))</f>
        <v/>
      </c>
      <c r="M1929" s="100" t="e">
        <f>'Reported Performance Table'!#REF!</f>
        <v>#REF!</v>
      </c>
      <c r="N1929" s="100" t="e">
        <f>'Reported Performance Table'!#REF!</f>
        <v>#REF!</v>
      </c>
      <c r="O1929" s="100" t="e">
        <f>'Reported Performance Table'!#REF!</f>
        <v>#REF!</v>
      </c>
      <c r="P1929" t="str">
        <f t="shared" si="59"/>
        <v>No</v>
      </c>
    </row>
    <row r="1930" spans="1:16" x14ac:dyDescent="0.25">
      <c r="A1930" s="54">
        <v>1937</v>
      </c>
      <c r="B1930" s="55"/>
      <c r="D1930" s="21" t="e">
        <f>VLOOKUP('Reported Performance Table'!D1930,'Master List'!$B$22:$C$41,2,FALSE)</f>
        <v>#N/A</v>
      </c>
      <c r="E1930" t="e">
        <f>VLOOKUP('Reported Performance Table'!E1930,'Master List'!$B$45:$C$143,2,FALSE)</f>
        <v>#N/A</v>
      </c>
      <c r="F1930" t="e">
        <f>VLOOKUP('Reported Performance Table'!D1930,'Master List'!$B$22:$D$42,3,FALSE)</f>
        <v>#N/A</v>
      </c>
      <c r="G1930" s="92" t="e">
        <f>VLOOKUP('Reported Performance Table'!C1930,'Master List'!$B$11:$D$19,3,FALSE)</f>
        <v>#N/A</v>
      </c>
      <c r="H1930" t="e">
        <f t="shared" si="58"/>
        <v>#N/A</v>
      </c>
      <c r="I1930" t="e">
        <f>IF(VLOOKUP('Reported Performance Table'!E1930,'Master List'!$B$45:$D$143,3,FALSE)="","No",VLOOKUP('Reported Performance Table'!E1930,'Master List'!$B$45:$D$143,3,FALSE))</f>
        <v>#N/A</v>
      </c>
      <c r="J1930" s="164" t="str">
        <f>IF('Reported Performance Table'!E1930="","",
  IF('Reported Performance Table'!F1930="Yes",
   IF('Reported Performance Table'!G1930="Premium","Premium_LUNA_CCT","LUNA_CCT"),
   IF('Reported Performance Table'!C1930="Outdoor Luminaires",
    IF(OR('Reported Performance Table'!E1930="Fuel Pump Canopy Luminaires",'Reported Performance Table'!E1930="Sports Lighting"),
     IF('Reported Performance Table'!G1930="Premium","Premium_Sports_and_Fuel_Pump_CCT", "Sports_and_Fuel_Pump_CCT"),
     IF('Reported Performance Table'!G1930="Premium","Premium_Outdoor_CCT","Outdoor_CCT")),
    IF('Reported Performance Table'!G1930="Premium","Premium_CCT","Reported_CCT"))))</f>
        <v/>
      </c>
      <c r="K1930" t="str">
        <f>IF('Reported Performance Table'!E1930="","",IF(J1930="LUNA_CCT",VLOOKUP('Reported Performance Table'!E1930,'Master List'!$B$45:$E$143,4,FALSE),"Reported_BUG"))</f>
        <v/>
      </c>
      <c r="L1930" t="str">
        <f>IF('Reported Performance Table'!E1930="","",IF(AND('Reported Performance Table'!$F1930="Yes",OR('Reported Performance Table'!$E1930='Master List'!$B$45,'Reported Performance Table'!$E1930='Master List'!$B$46,'Reported Performance Table'!$E1930='Master List'!$B$47,'Reported Performance Table'!$E1930='Master List'!$B$49,'Reported Performance Table'!$E1930='Master List'!$B$51,'Reported Performance Table'!$E1930='Master List'!$B$115,'Reported Performance Table'!$E1930='Master List'!$B$118,'Reported Performance Table'!$E1930='Master List'!$B$142)),"LUNA_Dimming","Dimming_Capability_and_Range"))</f>
        <v/>
      </c>
      <c r="M1930" s="100" t="e">
        <f>'Reported Performance Table'!#REF!</f>
        <v>#REF!</v>
      </c>
      <c r="N1930" s="100" t="e">
        <f>'Reported Performance Table'!#REF!</f>
        <v>#REF!</v>
      </c>
      <c r="O1930" s="100" t="e">
        <f>'Reported Performance Table'!#REF!</f>
        <v>#REF!</v>
      </c>
      <c r="P1930" t="str">
        <f t="shared" si="59"/>
        <v>No</v>
      </c>
    </row>
    <row r="1931" spans="1:16" x14ac:dyDescent="0.25">
      <c r="A1931" s="54">
        <v>1938</v>
      </c>
      <c r="B1931" s="55"/>
      <c r="D1931" s="21" t="e">
        <f>VLOOKUP('Reported Performance Table'!D1931,'Master List'!$B$22:$C$41,2,FALSE)</f>
        <v>#N/A</v>
      </c>
      <c r="E1931" t="e">
        <f>VLOOKUP('Reported Performance Table'!E1931,'Master List'!$B$45:$C$143,2,FALSE)</f>
        <v>#N/A</v>
      </c>
      <c r="F1931" t="e">
        <f>VLOOKUP('Reported Performance Table'!D1931,'Master List'!$B$22:$D$42,3,FALSE)</f>
        <v>#N/A</v>
      </c>
      <c r="G1931" s="92" t="e">
        <f>VLOOKUP('Reported Performance Table'!C1931,'Master List'!$B$11:$D$19,3,FALSE)</f>
        <v>#N/A</v>
      </c>
      <c r="H1931" t="e">
        <f t="shared" ref="H1931:H1994" si="60">CONCATENATE(F1931,G1931)</f>
        <v>#N/A</v>
      </c>
      <c r="I1931" t="e">
        <f>IF(VLOOKUP('Reported Performance Table'!E1931,'Master List'!$B$45:$D$143,3,FALSE)="","No",VLOOKUP('Reported Performance Table'!E1931,'Master List'!$B$45:$D$143,3,FALSE))</f>
        <v>#N/A</v>
      </c>
      <c r="J1931" s="164" t="str">
        <f>IF('Reported Performance Table'!E1931="","",
  IF('Reported Performance Table'!F1931="Yes",
   IF('Reported Performance Table'!G1931="Premium","Premium_LUNA_CCT","LUNA_CCT"),
   IF('Reported Performance Table'!C1931="Outdoor Luminaires",
    IF(OR('Reported Performance Table'!E1931="Fuel Pump Canopy Luminaires",'Reported Performance Table'!E1931="Sports Lighting"),
     IF('Reported Performance Table'!G1931="Premium","Premium_Sports_and_Fuel_Pump_CCT", "Sports_and_Fuel_Pump_CCT"),
     IF('Reported Performance Table'!G1931="Premium","Premium_Outdoor_CCT","Outdoor_CCT")),
    IF('Reported Performance Table'!G1931="Premium","Premium_CCT","Reported_CCT"))))</f>
        <v/>
      </c>
      <c r="K1931" t="str">
        <f>IF('Reported Performance Table'!E1931="","",IF(J1931="LUNA_CCT",VLOOKUP('Reported Performance Table'!E1931,'Master List'!$B$45:$E$143,4,FALSE),"Reported_BUG"))</f>
        <v/>
      </c>
      <c r="L1931" t="str">
        <f>IF('Reported Performance Table'!E1931="","",IF(AND('Reported Performance Table'!$F1931="Yes",OR('Reported Performance Table'!$E1931='Master List'!$B$45,'Reported Performance Table'!$E1931='Master List'!$B$46,'Reported Performance Table'!$E1931='Master List'!$B$47,'Reported Performance Table'!$E1931='Master List'!$B$49,'Reported Performance Table'!$E1931='Master List'!$B$51,'Reported Performance Table'!$E1931='Master List'!$B$115,'Reported Performance Table'!$E1931='Master List'!$B$118,'Reported Performance Table'!$E1931='Master List'!$B$142)),"LUNA_Dimming","Dimming_Capability_and_Range"))</f>
        <v/>
      </c>
      <c r="M1931" s="100" t="e">
        <f>'Reported Performance Table'!#REF!</f>
        <v>#REF!</v>
      </c>
      <c r="N1931" s="100" t="e">
        <f>'Reported Performance Table'!#REF!</f>
        <v>#REF!</v>
      </c>
      <c r="O1931" s="100" t="e">
        <f>'Reported Performance Table'!#REF!</f>
        <v>#REF!</v>
      </c>
      <c r="P1931" t="str">
        <f t="shared" si="59"/>
        <v>No</v>
      </c>
    </row>
    <row r="1932" spans="1:16" x14ac:dyDescent="0.25">
      <c r="A1932" s="54">
        <v>1939</v>
      </c>
      <c r="B1932" s="55"/>
      <c r="D1932" s="21" t="e">
        <f>VLOOKUP('Reported Performance Table'!D1932,'Master List'!$B$22:$C$41,2,FALSE)</f>
        <v>#N/A</v>
      </c>
      <c r="E1932" t="e">
        <f>VLOOKUP('Reported Performance Table'!E1932,'Master List'!$B$45:$C$143,2,FALSE)</f>
        <v>#N/A</v>
      </c>
      <c r="F1932" t="e">
        <f>VLOOKUP('Reported Performance Table'!D1932,'Master List'!$B$22:$D$42,3,FALSE)</f>
        <v>#N/A</v>
      </c>
      <c r="G1932" s="92" t="e">
        <f>VLOOKUP('Reported Performance Table'!C1932,'Master List'!$B$11:$D$19,3,FALSE)</f>
        <v>#N/A</v>
      </c>
      <c r="H1932" t="e">
        <f t="shared" si="60"/>
        <v>#N/A</v>
      </c>
      <c r="I1932" t="e">
        <f>IF(VLOOKUP('Reported Performance Table'!E1932,'Master List'!$B$45:$D$143,3,FALSE)="","No",VLOOKUP('Reported Performance Table'!E1932,'Master List'!$B$45:$D$143,3,FALSE))</f>
        <v>#N/A</v>
      </c>
      <c r="J1932" s="164" t="str">
        <f>IF('Reported Performance Table'!E1932="","",
  IF('Reported Performance Table'!F1932="Yes",
   IF('Reported Performance Table'!G1932="Premium","Premium_LUNA_CCT","LUNA_CCT"),
   IF('Reported Performance Table'!C1932="Outdoor Luminaires",
    IF(OR('Reported Performance Table'!E1932="Fuel Pump Canopy Luminaires",'Reported Performance Table'!E1932="Sports Lighting"),
     IF('Reported Performance Table'!G1932="Premium","Premium_Sports_and_Fuel_Pump_CCT", "Sports_and_Fuel_Pump_CCT"),
     IF('Reported Performance Table'!G1932="Premium","Premium_Outdoor_CCT","Outdoor_CCT")),
    IF('Reported Performance Table'!G1932="Premium","Premium_CCT","Reported_CCT"))))</f>
        <v/>
      </c>
      <c r="K1932" t="str">
        <f>IF('Reported Performance Table'!E1932="","",IF(J1932="LUNA_CCT",VLOOKUP('Reported Performance Table'!E1932,'Master List'!$B$45:$E$143,4,FALSE),"Reported_BUG"))</f>
        <v/>
      </c>
      <c r="L1932" t="str">
        <f>IF('Reported Performance Table'!E1932="","",IF(AND('Reported Performance Table'!$F1932="Yes",OR('Reported Performance Table'!$E1932='Master List'!$B$45,'Reported Performance Table'!$E1932='Master List'!$B$46,'Reported Performance Table'!$E1932='Master List'!$B$47,'Reported Performance Table'!$E1932='Master List'!$B$49,'Reported Performance Table'!$E1932='Master List'!$B$51,'Reported Performance Table'!$E1932='Master List'!$B$115,'Reported Performance Table'!$E1932='Master List'!$B$118,'Reported Performance Table'!$E1932='Master List'!$B$142)),"LUNA_Dimming","Dimming_Capability_and_Range"))</f>
        <v/>
      </c>
      <c r="M1932" s="100" t="e">
        <f>'Reported Performance Table'!#REF!</f>
        <v>#REF!</v>
      </c>
      <c r="N1932" s="100" t="e">
        <f>'Reported Performance Table'!#REF!</f>
        <v>#REF!</v>
      </c>
      <c r="O1932" s="100" t="e">
        <f>'Reported Performance Table'!#REF!</f>
        <v>#REF!</v>
      </c>
      <c r="P1932" t="str">
        <f t="shared" ref="P1932:P1995" si="61">IF(COUNTIF(M1932:O1932,"Yes")=3,"Yes","No")</f>
        <v>No</v>
      </c>
    </row>
    <row r="1933" spans="1:16" x14ac:dyDescent="0.25">
      <c r="A1933" s="54">
        <v>1940</v>
      </c>
      <c r="B1933" s="55"/>
      <c r="D1933" s="21" t="e">
        <f>VLOOKUP('Reported Performance Table'!D1933,'Master List'!$B$22:$C$41,2,FALSE)</f>
        <v>#N/A</v>
      </c>
      <c r="E1933" t="e">
        <f>VLOOKUP('Reported Performance Table'!E1933,'Master List'!$B$45:$C$143,2,FALSE)</f>
        <v>#N/A</v>
      </c>
      <c r="F1933" t="e">
        <f>VLOOKUP('Reported Performance Table'!D1933,'Master List'!$B$22:$D$42,3,FALSE)</f>
        <v>#N/A</v>
      </c>
      <c r="G1933" s="92" t="e">
        <f>VLOOKUP('Reported Performance Table'!C1933,'Master List'!$B$11:$D$19,3,FALSE)</f>
        <v>#N/A</v>
      </c>
      <c r="H1933" t="e">
        <f t="shared" si="60"/>
        <v>#N/A</v>
      </c>
      <c r="I1933" t="e">
        <f>IF(VLOOKUP('Reported Performance Table'!E1933,'Master List'!$B$45:$D$143,3,FALSE)="","No",VLOOKUP('Reported Performance Table'!E1933,'Master List'!$B$45:$D$143,3,FALSE))</f>
        <v>#N/A</v>
      </c>
      <c r="J1933" s="164" t="str">
        <f>IF('Reported Performance Table'!E1933="","",
  IF('Reported Performance Table'!F1933="Yes",
   IF('Reported Performance Table'!G1933="Premium","Premium_LUNA_CCT","LUNA_CCT"),
   IF('Reported Performance Table'!C1933="Outdoor Luminaires",
    IF(OR('Reported Performance Table'!E1933="Fuel Pump Canopy Luminaires",'Reported Performance Table'!E1933="Sports Lighting"),
     IF('Reported Performance Table'!G1933="Premium","Premium_Sports_and_Fuel_Pump_CCT", "Sports_and_Fuel_Pump_CCT"),
     IF('Reported Performance Table'!G1933="Premium","Premium_Outdoor_CCT","Outdoor_CCT")),
    IF('Reported Performance Table'!G1933="Premium","Premium_CCT","Reported_CCT"))))</f>
        <v/>
      </c>
      <c r="K1933" t="str">
        <f>IF('Reported Performance Table'!E1933="","",IF(J1933="LUNA_CCT",VLOOKUP('Reported Performance Table'!E1933,'Master List'!$B$45:$E$143,4,FALSE),"Reported_BUG"))</f>
        <v/>
      </c>
      <c r="L1933" t="str">
        <f>IF('Reported Performance Table'!E1933="","",IF(AND('Reported Performance Table'!$F1933="Yes",OR('Reported Performance Table'!$E1933='Master List'!$B$45,'Reported Performance Table'!$E1933='Master List'!$B$46,'Reported Performance Table'!$E1933='Master List'!$B$47,'Reported Performance Table'!$E1933='Master List'!$B$49,'Reported Performance Table'!$E1933='Master List'!$B$51,'Reported Performance Table'!$E1933='Master List'!$B$115,'Reported Performance Table'!$E1933='Master List'!$B$118,'Reported Performance Table'!$E1933='Master List'!$B$142)),"LUNA_Dimming","Dimming_Capability_and_Range"))</f>
        <v/>
      </c>
      <c r="M1933" s="100" t="e">
        <f>'Reported Performance Table'!#REF!</f>
        <v>#REF!</v>
      </c>
      <c r="N1933" s="100" t="e">
        <f>'Reported Performance Table'!#REF!</f>
        <v>#REF!</v>
      </c>
      <c r="O1933" s="100" t="e">
        <f>'Reported Performance Table'!#REF!</f>
        <v>#REF!</v>
      </c>
      <c r="P1933" t="str">
        <f t="shared" si="61"/>
        <v>No</v>
      </c>
    </row>
    <row r="1934" spans="1:16" x14ac:dyDescent="0.25">
      <c r="A1934" s="54">
        <v>1941</v>
      </c>
      <c r="B1934" s="55"/>
      <c r="D1934" s="21" t="e">
        <f>VLOOKUP('Reported Performance Table'!D1934,'Master List'!$B$22:$C$41,2,FALSE)</f>
        <v>#N/A</v>
      </c>
      <c r="E1934" t="e">
        <f>VLOOKUP('Reported Performance Table'!E1934,'Master List'!$B$45:$C$143,2,FALSE)</f>
        <v>#N/A</v>
      </c>
      <c r="F1934" t="e">
        <f>VLOOKUP('Reported Performance Table'!D1934,'Master List'!$B$22:$D$42,3,FALSE)</f>
        <v>#N/A</v>
      </c>
      <c r="G1934" s="92" t="e">
        <f>VLOOKUP('Reported Performance Table'!C1934,'Master List'!$B$11:$D$19,3,FALSE)</f>
        <v>#N/A</v>
      </c>
      <c r="H1934" t="e">
        <f t="shared" si="60"/>
        <v>#N/A</v>
      </c>
      <c r="I1934" t="e">
        <f>IF(VLOOKUP('Reported Performance Table'!E1934,'Master List'!$B$45:$D$143,3,FALSE)="","No",VLOOKUP('Reported Performance Table'!E1934,'Master List'!$B$45:$D$143,3,FALSE))</f>
        <v>#N/A</v>
      </c>
      <c r="J1934" s="164" t="str">
        <f>IF('Reported Performance Table'!E1934="","",
  IF('Reported Performance Table'!F1934="Yes",
   IF('Reported Performance Table'!G1934="Premium","Premium_LUNA_CCT","LUNA_CCT"),
   IF('Reported Performance Table'!C1934="Outdoor Luminaires",
    IF(OR('Reported Performance Table'!E1934="Fuel Pump Canopy Luminaires",'Reported Performance Table'!E1934="Sports Lighting"),
     IF('Reported Performance Table'!G1934="Premium","Premium_Sports_and_Fuel_Pump_CCT", "Sports_and_Fuel_Pump_CCT"),
     IF('Reported Performance Table'!G1934="Premium","Premium_Outdoor_CCT","Outdoor_CCT")),
    IF('Reported Performance Table'!G1934="Premium","Premium_CCT","Reported_CCT"))))</f>
        <v/>
      </c>
      <c r="K1934" t="str">
        <f>IF('Reported Performance Table'!E1934="","",IF(J1934="LUNA_CCT",VLOOKUP('Reported Performance Table'!E1934,'Master List'!$B$45:$E$143,4,FALSE),"Reported_BUG"))</f>
        <v/>
      </c>
      <c r="L1934" t="str">
        <f>IF('Reported Performance Table'!E1934="","",IF(AND('Reported Performance Table'!$F1934="Yes",OR('Reported Performance Table'!$E1934='Master List'!$B$45,'Reported Performance Table'!$E1934='Master List'!$B$46,'Reported Performance Table'!$E1934='Master List'!$B$47,'Reported Performance Table'!$E1934='Master List'!$B$49,'Reported Performance Table'!$E1934='Master List'!$B$51,'Reported Performance Table'!$E1934='Master List'!$B$115,'Reported Performance Table'!$E1934='Master List'!$B$118,'Reported Performance Table'!$E1934='Master List'!$B$142)),"LUNA_Dimming","Dimming_Capability_and_Range"))</f>
        <v/>
      </c>
      <c r="M1934" s="100" t="e">
        <f>'Reported Performance Table'!#REF!</f>
        <v>#REF!</v>
      </c>
      <c r="N1934" s="100" t="e">
        <f>'Reported Performance Table'!#REF!</f>
        <v>#REF!</v>
      </c>
      <c r="O1934" s="100" t="e">
        <f>'Reported Performance Table'!#REF!</f>
        <v>#REF!</v>
      </c>
      <c r="P1934" t="str">
        <f t="shared" si="61"/>
        <v>No</v>
      </c>
    </row>
    <row r="1935" spans="1:16" x14ac:dyDescent="0.25">
      <c r="A1935" s="54">
        <v>1942</v>
      </c>
      <c r="B1935" s="55"/>
      <c r="D1935" s="21" t="e">
        <f>VLOOKUP('Reported Performance Table'!D1935,'Master List'!$B$22:$C$41,2,FALSE)</f>
        <v>#N/A</v>
      </c>
      <c r="E1935" t="e">
        <f>VLOOKUP('Reported Performance Table'!E1935,'Master List'!$B$45:$C$143,2,FALSE)</f>
        <v>#N/A</v>
      </c>
      <c r="F1935" t="e">
        <f>VLOOKUP('Reported Performance Table'!D1935,'Master List'!$B$22:$D$42,3,FALSE)</f>
        <v>#N/A</v>
      </c>
      <c r="G1935" s="92" t="e">
        <f>VLOOKUP('Reported Performance Table'!C1935,'Master List'!$B$11:$D$19,3,FALSE)</f>
        <v>#N/A</v>
      </c>
      <c r="H1935" t="e">
        <f t="shared" si="60"/>
        <v>#N/A</v>
      </c>
      <c r="I1935" t="e">
        <f>IF(VLOOKUP('Reported Performance Table'!E1935,'Master List'!$B$45:$D$143,3,FALSE)="","No",VLOOKUP('Reported Performance Table'!E1935,'Master List'!$B$45:$D$143,3,FALSE))</f>
        <v>#N/A</v>
      </c>
      <c r="J1935" s="164" t="str">
        <f>IF('Reported Performance Table'!E1935="","",
  IF('Reported Performance Table'!F1935="Yes",
   IF('Reported Performance Table'!G1935="Premium","Premium_LUNA_CCT","LUNA_CCT"),
   IF('Reported Performance Table'!C1935="Outdoor Luminaires",
    IF(OR('Reported Performance Table'!E1935="Fuel Pump Canopy Luminaires",'Reported Performance Table'!E1935="Sports Lighting"),
     IF('Reported Performance Table'!G1935="Premium","Premium_Sports_and_Fuel_Pump_CCT", "Sports_and_Fuel_Pump_CCT"),
     IF('Reported Performance Table'!G1935="Premium","Premium_Outdoor_CCT","Outdoor_CCT")),
    IF('Reported Performance Table'!G1935="Premium","Premium_CCT","Reported_CCT"))))</f>
        <v/>
      </c>
      <c r="K1935" t="str">
        <f>IF('Reported Performance Table'!E1935="","",IF(J1935="LUNA_CCT",VLOOKUP('Reported Performance Table'!E1935,'Master List'!$B$45:$E$143,4,FALSE),"Reported_BUG"))</f>
        <v/>
      </c>
      <c r="L1935" t="str">
        <f>IF('Reported Performance Table'!E1935="","",IF(AND('Reported Performance Table'!$F1935="Yes",OR('Reported Performance Table'!$E1935='Master List'!$B$45,'Reported Performance Table'!$E1935='Master List'!$B$46,'Reported Performance Table'!$E1935='Master List'!$B$47,'Reported Performance Table'!$E1935='Master List'!$B$49,'Reported Performance Table'!$E1935='Master List'!$B$51,'Reported Performance Table'!$E1935='Master List'!$B$115,'Reported Performance Table'!$E1935='Master List'!$B$118,'Reported Performance Table'!$E1935='Master List'!$B$142)),"LUNA_Dimming","Dimming_Capability_and_Range"))</f>
        <v/>
      </c>
      <c r="M1935" s="100" t="e">
        <f>'Reported Performance Table'!#REF!</f>
        <v>#REF!</v>
      </c>
      <c r="N1935" s="100" t="e">
        <f>'Reported Performance Table'!#REF!</f>
        <v>#REF!</v>
      </c>
      <c r="O1935" s="100" t="e">
        <f>'Reported Performance Table'!#REF!</f>
        <v>#REF!</v>
      </c>
      <c r="P1935" t="str">
        <f t="shared" si="61"/>
        <v>No</v>
      </c>
    </row>
    <row r="1936" spans="1:16" x14ac:dyDescent="0.25">
      <c r="A1936" s="54">
        <v>1943</v>
      </c>
      <c r="B1936" s="55"/>
      <c r="D1936" s="21" t="e">
        <f>VLOOKUP('Reported Performance Table'!D1936,'Master List'!$B$22:$C$41,2,FALSE)</f>
        <v>#N/A</v>
      </c>
      <c r="E1936" t="e">
        <f>VLOOKUP('Reported Performance Table'!E1936,'Master List'!$B$45:$C$143,2,FALSE)</f>
        <v>#N/A</v>
      </c>
      <c r="F1936" t="e">
        <f>VLOOKUP('Reported Performance Table'!D1936,'Master List'!$B$22:$D$42,3,FALSE)</f>
        <v>#N/A</v>
      </c>
      <c r="G1936" s="92" t="e">
        <f>VLOOKUP('Reported Performance Table'!C1936,'Master List'!$B$11:$D$19,3,FALSE)</f>
        <v>#N/A</v>
      </c>
      <c r="H1936" t="e">
        <f t="shared" si="60"/>
        <v>#N/A</v>
      </c>
      <c r="I1936" t="e">
        <f>IF(VLOOKUP('Reported Performance Table'!E1936,'Master List'!$B$45:$D$143,3,FALSE)="","No",VLOOKUP('Reported Performance Table'!E1936,'Master List'!$B$45:$D$143,3,FALSE))</f>
        <v>#N/A</v>
      </c>
      <c r="J1936" s="164" t="str">
        <f>IF('Reported Performance Table'!E1936="","",
  IF('Reported Performance Table'!F1936="Yes",
   IF('Reported Performance Table'!G1936="Premium","Premium_LUNA_CCT","LUNA_CCT"),
   IF('Reported Performance Table'!C1936="Outdoor Luminaires",
    IF(OR('Reported Performance Table'!E1936="Fuel Pump Canopy Luminaires",'Reported Performance Table'!E1936="Sports Lighting"),
     IF('Reported Performance Table'!G1936="Premium","Premium_Sports_and_Fuel_Pump_CCT", "Sports_and_Fuel_Pump_CCT"),
     IF('Reported Performance Table'!G1936="Premium","Premium_Outdoor_CCT","Outdoor_CCT")),
    IF('Reported Performance Table'!G1936="Premium","Premium_CCT","Reported_CCT"))))</f>
        <v/>
      </c>
      <c r="K1936" t="str">
        <f>IF('Reported Performance Table'!E1936="","",IF(J1936="LUNA_CCT",VLOOKUP('Reported Performance Table'!E1936,'Master List'!$B$45:$E$143,4,FALSE),"Reported_BUG"))</f>
        <v/>
      </c>
      <c r="L1936" t="str">
        <f>IF('Reported Performance Table'!E1936="","",IF(AND('Reported Performance Table'!$F1936="Yes",OR('Reported Performance Table'!$E1936='Master List'!$B$45,'Reported Performance Table'!$E1936='Master List'!$B$46,'Reported Performance Table'!$E1936='Master List'!$B$47,'Reported Performance Table'!$E1936='Master List'!$B$49,'Reported Performance Table'!$E1936='Master List'!$B$51,'Reported Performance Table'!$E1936='Master List'!$B$115,'Reported Performance Table'!$E1936='Master List'!$B$118,'Reported Performance Table'!$E1936='Master List'!$B$142)),"LUNA_Dimming","Dimming_Capability_and_Range"))</f>
        <v/>
      </c>
      <c r="M1936" s="100" t="e">
        <f>'Reported Performance Table'!#REF!</f>
        <v>#REF!</v>
      </c>
      <c r="N1936" s="100" t="e">
        <f>'Reported Performance Table'!#REF!</f>
        <v>#REF!</v>
      </c>
      <c r="O1936" s="100" t="e">
        <f>'Reported Performance Table'!#REF!</f>
        <v>#REF!</v>
      </c>
      <c r="P1936" t="str">
        <f t="shared" si="61"/>
        <v>No</v>
      </c>
    </row>
    <row r="1937" spans="1:16" x14ac:dyDescent="0.25">
      <c r="A1937" s="54">
        <v>1944</v>
      </c>
      <c r="B1937" s="55"/>
      <c r="D1937" s="21" t="e">
        <f>VLOOKUP('Reported Performance Table'!D1937,'Master List'!$B$22:$C$41,2,FALSE)</f>
        <v>#N/A</v>
      </c>
      <c r="E1937" t="e">
        <f>VLOOKUP('Reported Performance Table'!E1937,'Master List'!$B$45:$C$143,2,FALSE)</f>
        <v>#N/A</v>
      </c>
      <c r="F1937" t="e">
        <f>VLOOKUP('Reported Performance Table'!D1937,'Master List'!$B$22:$D$42,3,FALSE)</f>
        <v>#N/A</v>
      </c>
      <c r="G1937" s="92" t="e">
        <f>VLOOKUP('Reported Performance Table'!C1937,'Master List'!$B$11:$D$19,3,FALSE)</f>
        <v>#N/A</v>
      </c>
      <c r="H1937" t="e">
        <f t="shared" si="60"/>
        <v>#N/A</v>
      </c>
      <c r="I1937" t="e">
        <f>IF(VLOOKUP('Reported Performance Table'!E1937,'Master List'!$B$45:$D$143,3,FALSE)="","No",VLOOKUP('Reported Performance Table'!E1937,'Master List'!$B$45:$D$143,3,FALSE))</f>
        <v>#N/A</v>
      </c>
      <c r="J1937" s="164" t="str">
        <f>IF('Reported Performance Table'!E1937="","",
  IF('Reported Performance Table'!F1937="Yes",
   IF('Reported Performance Table'!G1937="Premium","Premium_LUNA_CCT","LUNA_CCT"),
   IF('Reported Performance Table'!C1937="Outdoor Luminaires",
    IF(OR('Reported Performance Table'!E1937="Fuel Pump Canopy Luminaires",'Reported Performance Table'!E1937="Sports Lighting"),
     IF('Reported Performance Table'!G1937="Premium","Premium_Sports_and_Fuel_Pump_CCT", "Sports_and_Fuel_Pump_CCT"),
     IF('Reported Performance Table'!G1937="Premium","Premium_Outdoor_CCT","Outdoor_CCT")),
    IF('Reported Performance Table'!G1937="Premium","Premium_CCT","Reported_CCT"))))</f>
        <v/>
      </c>
      <c r="K1937" t="str">
        <f>IF('Reported Performance Table'!E1937="","",IF(J1937="LUNA_CCT",VLOOKUP('Reported Performance Table'!E1937,'Master List'!$B$45:$E$143,4,FALSE),"Reported_BUG"))</f>
        <v/>
      </c>
      <c r="L1937" t="str">
        <f>IF('Reported Performance Table'!E1937="","",IF(AND('Reported Performance Table'!$F1937="Yes",OR('Reported Performance Table'!$E1937='Master List'!$B$45,'Reported Performance Table'!$E1937='Master List'!$B$46,'Reported Performance Table'!$E1937='Master List'!$B$47,'Reported Performance Table'!$E1937='Master List'!$B$49,'Reported Performance Table'!$E1937='Master List'!$B$51,'Reported Performance Table'!$E1937='Master List'!$B$115,'Reported Performance Table'!$E1937='Master List'!$B$118,'Reported Performance Table'!$E1937='Master List'!$B$142)),"LUNA_Dimming","Dimming_Capability_and_Range"))</f>
        <v/>
      </c>
      <c r="M1937" s="100" t="e">
        <f>'Reported Performance Table'!#REF!</f>
        <v>#REF!</v>
      </c>
      <c r="N1937" s="100" t="e">
        <f>'Reported Performance Table'!#REF!</f>
        <v>#REF!</v>
      </c>
      <c r="O1937" s="100" t="e">
        <f>'Reported Performance Table'!#REF!</f>
        <v>#REF!</v>
      </c>
      <c r="P1937" t="str">
        <f t="shared" si="61"/>
        <v>No</v>
      </c>
    </row>
    <row r="1938" spans="1:16" x14ac:dyDescent="0.25">
      <c r="A1938" s="54">
        <v>1945</v>
      </c>
      <c r="B1938" s="55"/>
      <c r="D1938" s="21" t="e">
        <f>VLOOKUP('Reported Performance Table'!D1938,'Master List'!$B$22:$C$41,2,FALSE)</f>
        <v>#N/A</v>
      </c>
      <c r="E1938" t="e">
        <f>VLOOKUP('Reported Performance Table'!E1938,'Master List'!$B$45:$C$143,2,FALSE)</f>
        <v>#N/A</v>
      </c>
      <c r="F1938" t="e">
        <f>VLOOKUP('Reported Performance Table'!D1938,'Master List'!$B$22:$D$42,3,FALSE)</f>
        <v>#N/A</v>
      </c>
      <c r="G1938" s="92" t="e">
        <f>VLOOKUP('Reported Performance Table'!C1938,'Master List'!$B$11:$D$19,3,FALSE)</f>
        <v>#N/A</v>
      </c>
      <c r="H1938" t="e">
        <f t="shared" si="60"/>
        <v>#N/A</v>
      </c>
      <c r="I1938" t="e">
        <f>IF(VLOOKUP('Reported Performance Table'!E1938,'Master List'!$B$45:$D$143,3,FALSE)="","No",VLOOKUP('Reported Performance Table'!E1938,'Master List'!$B$45:$D$143,3,FALSE))</f>
        <v>#N/A</v>
      </c>
      <c r="J1938" s="164" t="str">
        <f>IF('Reported Performance Table'!E1938="","",
  IF('Reported Performance Table'!F1938="Yes",
   IF('Reported Performance Table'!G1938="Premium","Premium_LUNA_CCT","LUNA_CCT"),
   IF('Reported Performance Table'!C1938="Outdoor Luminaires",
    IF(OR('Reported Performance Table'!E1938="Fuel Pump Canopy Luminaires",'Reported Performance Table'!E1938="Sports Lighting"),
     IF('Reported Performance Table'!G1938="Premium","Premium_Sports_and_Fuel_Pump_CCT", "Sports_and_Fuel_Pump_CCT"),
     IF('Reported Performance Table'!G1938="Premium","Premium_Outdoor_CCT","Outdoor_CCT")),
    IF('Reported Performance Table'!G1938="Premium","Premium_CCT","Reported_CCT"))))</f>
        <v/>
      </c>
      <c r="K1938" t="str">
        <f>IF('Reported Performance Table'!E1938="","",IF(J1938="LUNA_CCT",VLOOKUP('Reported Performance Table'!E1938,'Master List'!$B$45:$E$143,4,FALSE),"Reported_BUG"))</f>
        <v/>
      </c>
      <c r="L1938" t="str">
        <f>IF('Reported Performance Table'!E1938="","",IF(AND('Reported Performance Table'!$F1938="Yes",OR('Reported Performance Table'!$E1938='Master List'!$B$45,'Reported Performance Table'!$E1938='Master List'!$B$46,'Reported Performance Table'!$E1938='Master List'!$B$47,'Reported Performance Table'!$E1938='Master List'!$B$49,'Reported Performance Table'!$E1938='Master List'!$B$51,'Reported Performance Table'!$E1938='Master List'!$B$115,'Reported Performance Table'!$E1938='Master List'!$B$118,'Reported Performance Table'!$E1938='Master List'!$B$142)),"LUNA_Dimming","Dimming_Capability_and_Range"))</f>
        <v/>
      </c>
      <c r="M1938" s="100" t="e">
        <f>'Reported Performance Table'!#REF!</f>
        <v>#REF!</v>
      </c>
      <c r="N1938" s="100" t="e">
        <f>'Reported Performance Table'!#REF!</f>
        <v>#REF!</v>
      </c>
      <c r="O1938" s="100" t="e">
        <f>'Reported Performance Table'!#REF!</f>
        <v>#REF!</v>
      </c>
      <c r="P1938" t="str">
        <f t="shared" si="61"/>
        <v>No</v>
      </c>
    </row>
    <row r="1939" spans="1:16" x14ac:dyDescent="0.25">
      <c r="A1939" s="54">
        <v>1946</v>
      </c>
      <c r="B1939" s="55"/>
      <c r="D1939" s="21" t="e">
        <f>VLOOKUP('Reported Performance Table'!D1939,'Master List'!$B$22:$C$41,2,FALSE)</f>
        <v>#N/A</v>
      </c>
      <c r="E1939" t="e">
        <f>VLOOKUP('Reported Performance Table'!E1939,'Master List'!$B$45:$C$143,2,FALSE)</f>
        <v>#N/A</v>
      </c>
      <c r="F1939" t="e">
        <f>VLOOKUP('Reported Performance Table'!D1939,'Master List'!$B$22:$D$42,3,FALSE)</f>
        <v>#N/A</v>
      </c>
      <c r="G1939" s="92" t="e">
        <f>VLOOKUP('Reported Performance Table'!C1939,'Master List'!$B$11:$D$19,3,FALSE)</f>
        <v>#N/A</v>
      </c>
      <c r="H1939" t="e">
        <f t="shared" si="60"/>
        <v>#N/A</v>
      </c>
      <c r="I1939" t="e">
        <f>IF(VLOOKUP('Reported Performance Table'!E1939,'Master List'!$B$45:$D$143,3,FALSE)="","No",VLOOKUP('Reported Performance Table'!E1939,'Master List'!$B$45:$D$143,3,FALSE))</f>
        <v>#N/A</v>
      </c>
      <c r="J1939" s="164" t="str">
        <f>IF('Reported Performance Table'!E1939="","",
  IF('Reported Performance Table'!F1939="Yes",
   IF('Reported Performance Table'!G1939="Premium","Premium_LUNA_CCT","LUNA_CCT"),
   IF('Reported Performance Table'!C1939="Outdoor Luminaires",
    IF(OR('Reported Performance Table'!E1939="Fuel Pump Canopy Luminaires",'Reported Performance Table'!E1939="Sports Lighting"),
     IF('Reported Performance Table'!G1939="Premium","Premium_Sports_and_Fuel_Pump_CCT", "Sports_and_Fuel_Pump_CCT"),
     IF('Reported Performance Table'!G1939="Premium","Premium_Outdoor_CCT","Outdoor_CCT")),
    IF('Reported Performance Table'!G1939="Premium","Premium_CCT","Reported_CCT"))))</f>
        <v/>
      </c>
      <c r="K1939" t="str">
        <f>IF('Reported Performance Table'!E1939="","",IF(J1939="LUNA_CCT",VLOOKUP('Reported Performance Table'!E1939,'Master List'!$B$45:$E$143,4,FALSE),"Reported_BUG"))</f>
        <v/>
      </c>
      <c r="L1939" t="str">
        <f>IF('Reported Performance Table'!E1939="","",IF(AND('Reported Performance Table'!$F1939="Yes",OR('Reported Performance Table'!$E1939='Master List'!$B$45,'Reported Performance Table'!$E1939='Master List'!$B$46,'Reported Performance Table'!$E1939='Master List'!$B$47,'Reported Performance Table'!$E1939='Master List'!$B$49,'Reported Performance Table'!$E1939='Master List'!$B$51,'Reported Performance Table'!$E1939='Master List'!$B$115,'Reported Performance Table'!$E1939='Master List'!$B$118,'Reported Performance Table'!$E1939='Master List'!$B$142)),"LUNA_Dimming","Dimming_Capability_and_Range"))</f>
        <v/>
      </c>
      <c r="M1939" s="100" t="e">
        <f>'Reported Performance Table'!#REF!</f>
        <v>#REF!</v>
      </c>
      <c r="N1939" s="100" t="e">
        <f>'Reported Performance Table'!#REF!</f>
        <v>#REF!</v>
      </c>
      <c r="O1939" s="100" t="e">
        <f>'Reported Performance Table'!#REF!</f>
        <v>#REF!</v>
      </c>
      <c r="P1939" t="str">
        <f t="shared" si="61"/>
        <v>No</v>
      </c>
    </row>
    <row r="1940" spans="1:16" x14ac:dyDescent="0.25">
      <c r="A1940" s="54">
        <v>1947</v>
      </c>
      <c r="B1940" s="55"/>
      <c r="D1940" s="21" t="e">
        <f>VLOOKUP('Reported Performance Table'!D1940,'Master List'!$B$22:$C$41,2,FALSE)</f>
        <v>#N/A</v>
      </c>
      <c r="E1940" t="e">
        <f>VLOOKUP('Reported Performance Table'!E1940,'Master List'!$B$45:$C$143,2,FALSE)</f>
        <v>#N/A</v>
      </c>
      <c r="F1940" t="e">
        <f>VLOOKUP('Reported Performance Table'!D1940,'Master List'!$B$22:$D$42,3,FALSE)</f>
        <v>#N/A</v>
      </c>
      <c r="G1940" s="92" t="e">
        <f>VLOOKUP('Reported Performance Table'!C1940,'Master List'!$B$11:$D$19,3,FALSE)</f>
        <v>#N/A</v>
      </c>
      <c r="H1940" t="e">
        <f t="shared" si="60"/>
        <v>#N/A</v>
      </c>
      <c r="I1940" t="e">
        <f>IF(VLOOKUP('Reported Performance Table'!E1940,'Master List'!$B$45:$D$143,3,FALSE)="","No",VLOOKUP('Reported Performance Table'!E1940,'Master List'!$B$45:$D$143,3,FALSE))</f>
        <v>#N/A</v>
      </c>
      <c r="J1940" s="164" t="str">
        <f>IF('Reported Performance Table'!E1940="","",
  IF('Reported Performance Table'!F1940="Yes",
   IF('Reported Performance Table'!G1940="Premium","Premium_LUNA_CCT","LUNA_CCT"),
   IF('Reported Performance Table'!C1940="Outdoor Luminaires",
    IF(OR('Reported Performance Table'!E1940="Fuel Pump Canopy Luminaires",'Reported Performance Table'!E1940="Sports Lighting"),
     IF('Reported Performance Table'!G1940="Premium","Premium_Sports_and_Fuel_Pump_CCT", "Sports_and_Fuel_Pump_CCT"),
     IF('Reported Performance Table'!G1940="Premium","Premium_Outdoor_CCT","Outdoor_CCT")),
    IF('Reported Performance Table'!G1940="Premium","Premium_CCT","Reported_CCT"))))</f>
        <v/>
      </c>
      <c r="K1940" t="str">
        <f>IF('Reported Performance Table'!E1940="","",IF(J1940="LUNA_CCT",VLOOKUP('Reported Performance Table'!E1940,'Master List'!$B$45:$E$143,4,FALSE),"Reported_BUG"))</f>
        <v/>
      </c>
      <c r="L1940" t="str">
        <f>IF('Reported Performance Table'!E1940="","",IF(AND('Reported Performance Table'!$F1940="Yes",OR('Reported Performance Table'!$E1940='Master List'!$B$45,'Reported Performance Table'!$E1940='Master List'!$B$46,'Reported Performance Table'!$E1940='Master List'!$B$47,'Reported Performance Table'!$E1940='Master List'!$B$49,'Reported Performance Table'!$E1940='Master List'!$B$51,'Reported Performance Table'!$E1940='Master List'!$B$115,'Reported Performance Table'!$E1940='Master List'!$B$118,'Reported Performance Table'!$E1940='Master List'!$B$142)),"LUNA_Dimming","Dimming_Capability_and_Range"))</f>
        <v/>
      </c>
      <c r="M1940" s="100" t="e">
        <f>'Reported Performance Table'!#REF!</f>
        <v>#REF!</v>
      </c>
      <c r="N1940" s="100" t="e">
        <f>'Reported Performance Table'!#REF!</f>
        <v>#REF!</v>
      </c>
      <c r="O1940" s="100" t="e">
        <f>'Reported Performance Table'!#REF!</f>
        <v>#REF!</v>
      </c>
      <c r="P1940" t="str">
        <f t="shared" si="61"/>
        <v>No</v>
      </c>
    </row>
    <row r="1941" spans="1:16" x14ac:dyDescent="0.25">
      <c r="A1941" s="54">
        <v>1948</v>
      </c>
      <c r="B1941" s="55"/>
      <c r="D1941" s="21" t="e">
        <f>VLOOKUP('Reported Performance Table'!D1941,'Master List'!$B$22:$C$41,2,FALSE)</f>
        <v>#N/A</v>
      </c>
      <c r="E1941" t="e">
        <f>VLOOKUP('Reported Performance Table'!E1941,'Master List'!$B$45:$C$143,2,FALSE)</f>
        <v>#N/A</v>
      </c>
      <c r="F1941" t="e">
        <f>VLOOKUP('Reported Performance Table'!D1941,'Master List'!$B$22:$D$42,3,FALSE)</f>
        <v>#N/A</v>
      </c>
      <c r="G1941" s="92" t="e">
        <f>VLOOKUP('Reported Performance Table'!C1941,'Master List'!$B$11:$D$19,3,FALSE)</f>
        <v>#N/A</v>
      </c>
      <c r="H1941" t="e">
        <f t="shared" si="60"/>
        <v>#N/A</v>
      </c>
      <c r="I1941" t="e">
        <f>IF(VLOOKUP('Reported Performance Table'!E1941,'Master List'!$B$45:$D$143,3,FALSE)="","No",VLOOKUP('Reported Performance Table'!E1941,'Master List'!$B$45:$D$143,3,FALSE))</f>
        <v>#N/A</v>
      </c>
      <c r="J1941" s="164" t="str">
        <f>IF('Reported Performance Table'!E1941="","",
  IF('Reported Performance Table'!F1941="Yes",
   IF('Reported Performance Table'!G1941="Premium","Premium_LUNA_CCT","LUNA_CCT"),
   IF('Reported Performance Table'!C1941="Outdoor Luminaires",
    IF(OR('Reported Performance Table'!E1941="Fuel Pump Canopy Luminaires",'Reported Performance Table'!E1941="Sports Lighting"),
     IF('Reported Performance Table'!G1941="Premium","Premium_Sports_and_Fuel_Pump_CCT", "Sports_and_Fuel_Pump_CCT"),
     IF('Reported Performance Table'!G1941="Premium","Premium_Outdoor_CCT","Outdoor_CCT")),
    IF('Reported Performance Table'!G1941="Premium","Premium_CCT","Reported_CCT"))))</f>
        <v/>
      </c>
      <c r="K1941" t="str">
        <f>IF('Reported Performance Table'!E1941="","",IF(J1941="LUNA_CCT",VLOOKUP('Reported Performance Table'!E1941,'Master List'!$B$45:$E$143,4,FALSE),"Reported_BUG"))</f>
        <v/>
      </c>
      <c r="L1941" t="str">
        <f>IF('Reported Performance Table'!E1941="","",IF(AND('Reported Performance Table'!$F1941="Yes",OR('Reported Performance Table'!$E1941='Master List'!$B$45,'Reported Performance Table'!$E1941='Master List'!$B$46,'Reported Performance Table'!$E1941='Master List'!$B$47,'Reported Performance Table'!$E1941='Master List'!$B$49,'Reported Performance Table'!$E1941='Master List'!$B$51,'Reported Performance Table'!$E1941='Master List'!$B$115,'Reported Performance Table'!$E1941='Master List'!$B$118,'Reported Performance Table'!$E1941='Master List'!$B$142)),"LUNA_Dimming","Dimming_Capability_and_Range"))</f>
        <v/>
      </c>
      <c r="M1941" s="100" t="e">
        <f>'Reported Performance Table'!#REF!</f>
        <v>#REF!</v>
      </c>
      <c r="N1941" s="100" t="e">
        <f>'Reported Performance Table'!#REF!</f>
        <v>#REF!</v>
      </c>
      <c r="O1941" s="100" t="e">
        <f>'Reported Performance Table'!#REF!</f>
        <v>#REF!</v>
      </c>
      <c r="P1941" t="str">
        <f t="shared" si="61"/>
        <v>No</v>
      </c>
    </row>
    <row r="1942" spans="1:16" x14ac:dyDescent="0.25">
      <c r="A1942" s="54">
        <v>1949</v>
      </c>
      <c r="B1942" s="55"/>
      <c r="D1942" s="21" t="e">
        <f>VLOOKUP('Reported Performance Table'!D1942,'Master List'!$B$22:$C$41,2,FALSE)</f>
        <v>#N/A</v>
      </c>
      <c r="E1942" t="e">
        <f>VLOOKUP('Reported Performance Table'!E1942,'Master List'!$B$45:$C$143,2,FALSE)</f>
        <v>#N/A</v>
      </c>
      <c r="F1942" t="e">
        <f>VLOOKUP('Reported Performance Table'!D1942,'Master List'!$B$22:$D$42,3,FALSE)</f>
        <v>#N/A</v>
      </c>
      <c r="G1942" s="92" t="e">
        <f>VLOOKUP('Reported Performance Table'!C1942,'Master List'!$B$11:$D$19,3,FALSE)</f>
        <v>#N/A</v>
      </c>
      <c r="H1942" t="e">
        <f t="shared" si="60"/>
        <v>#N/A</v>
      </c>
      <c r="I1942" t="e">
        <f>IF(VLOOKUP('Reported Performance Table'!E1942,'Master List'!$B$45:$D$143,3,FALSE)="","No",VLOOKUP('Reported Performance Table'!E1942,'Master List'!$B$45:$D$143,3,FALSE))</f>
        <v>#N/A</v>
      </c>
      <c r="J1942" s="164" t="str">
        <f>IF('Reported Performance Table'!E1942="","",
  IF('Reported Performance Table'!F1942="Yes",
   IF('Reported Performance Table'!G1942="Premium","Premium_LUNA_CCT","LUNA_CCT"),
   IF('Reported Performance Table'!C1942="Outdoor Luminaires",
    IF(OR('Reported Performance Table'!E1942="Fuel Pump Canopy Luminaires",'Reported Performance Table'!E1942="Sports Lighting"),
     IF('Reported Performance Table'!G1942="Premium","Premium_Sports_and_Fuel_Pump_CCT", "Sports_and_Fuel_Pump_CCT"),
     IF('Reported Performance Table'!G1942="Premium","Premium_Outdoor_CCT","Outdoor_CCT")),
    IF('Reported Performance Table'!G1942="Premium","Premium_CCT","Reported_CCT"))))</f>
        <v/>
      </c>
      <c r="K1942" t="str">
        <f>IF('Reported Performance Table'!E1942="","",IF(J1942="LUNA_CCT",VLOOKUP('Reported Performance Table'!E1942,'Master List'!$B$45:$E$143,4,FALSE),"Reported_BUG"))</f>
        <v/>
      </c>
      <c r="L1942" t="str">
        <f>IF('Reported Performance Table'!E1942="","",IF(AND('Reported Performance Table'!$F1942="Yes",OR('Reported Performance Table'!$E1942='Master List'!$B$45,'Reported Performance Table'!$E1942='Master List'!$B$46,'Reported Performance Table'!$E1942='Master List'!$B$47,'Reported Performance Table'!$E1942='Master List'!$B$49,'Reported Performance Table'!$E1942='Master List'!$B$51,'Reported Performance Table'!$E1942='Master List'!$B$115,'Reported Performance Table'!$E1942='Master List'!$B$118,'Reported Performance Table'!$E1942='Master List'!$B$142)),"LUNA_Dimming","Dimming_Capability_and_Range"))</f>
        <v/>
      </c>
      <c r="M1942" s="100" t="e">
        <f>'Reported Performance Table'!#REF!</f>
        <v>#REF!</v>
      </c>
      <c r="N1942" s="100" t="e">
        <f>'Reported Performance Table'!#REF!</f>
        <v>#REF!</v>
      </c>
      <c r="O1942" s="100" t="e">
        <f>'Reported Performance Table'!#REF!</f>
        <v>#REF!</v>
      </c>
      <c r="P1942" t="str">
        <f t="shared" si="61"/>
        <v>No</v>
      </c>
    </row>
    <row r="1943" spans="1:16" x14ac:dyDescent="0.25">
      <c r="A1943" s="54">
        <v>1950</v>
      </c>
      <c r="B1943" s="55"/>
      <c r="D1943" s="21" t="e">
        <f>VLOOKUP('Reported Performance Table'!D1943,'Master List'!$B$22:$C$41,2,FALSE)</f>
        <v>#N/A</v>
      </c>
      <c r="E1943" t="e">
        <f>VLOOKUP('Reported Performance Table'!E1943,'Master List'!$B$45:$C$143,2,FALSE)</f>
        <v>#N/A</v>
      </c>
      <c r="F1943" t="e">
        <f>VLOOKUP('Reported Performance Table'!D1943,'Master List'!$B$22:$D$42,3,FALSE)</f>
        <v>#N/A</v>
      </c>
      <c r="G1943" s="92" t="e">
        <f>VLOOKUP('Reported Performance Table'!C1943,'Master List'!$B$11:$D$19,3,FALSE)</f>
        <v>#N/A</v>
      </c>
      <c r="H1943" t="e">
        <f t="shared" si="60"/>
        <v>#N/A</v>
      </c>
      <c r="I1943" t="e">
        <f>IF(VLOOKUP('Reported Performance Table'!E1943,'Master List'!$B$45:$D$143,3,FALSE)="","No",VLOOKUP('Reported Performance Table'!E1943,'Master List'!$B$45:$D$143,3,FALSE))</f>
        <v>#N/A</v>
      </c>
      <c r="J1943" s="164" t="str">
        <f>IF('Reported Performance Table'!E1943="","",
  IF('Reported Performance Table'!F1943="Yes",
   IF('Reported Performance Table'!G1943="Premium","Premium_LUNA_CCT","LUNA_CCT"),
   IF('Reported Performance Table'!C1943="Outdoor Luminaires",
    IF(OR('Reported Performance Table'!E1943="Fuel Pump Canopy Luminaires",'Reported Performance Table'!E1943="Sports Lighting"),
     IF('Reported Performance Table'!G1943="Premium","Premium_Sports_and_Fuel_Pump_CCT", "Sports_and_Fuel_Pump_CCT"),
     IF('Reported Performance Table'!G1943="Premium","Premium_Outdoor_CCT","Outdoor_CCT")),
    IF('Reported Performance Table'!G1943="Premium","Premium_CCT","Reported_CCT"))))</f>
        <v/>
      </c>
      <c r="K1943" t="str">
        <f>IF('Reported Performance Table'!E1943="","",IF(J1943="LUNA_CCT",VLOOKUP('Reported Performance Table'!E1943,'Master List'!$B$45:$E$143,4,FALSE),"Reported_BUG"))</f>
        <v/>
      </c>
      <c r="L1943" t="str">
        <f>IF('Reported Performance Table'!E1943="","",IF(AND('Reported Performance Table'!$F1943="Yes",OR('Reported Performance Table'!$E1943='Master List'!$B$45,'Reported Performance Table'!$E1943='Master List'!$B$46,'Reported Performance Table'!$E1943='Master List'!$B$47,'Reported Performance Table'!$E1943='Master List'!$B$49,'Reported Performance Table'!$E1943='Master List'!$B$51,'Reported Performance Table'!$E1943='Master List'!$B$115,'Reported Performance Table'!$E1943='Master List'!$B$118,'Reported Performance Table'!$E1943='Master List'!$B$142)),"LUNA_Dimming","Dimming_Capability_and_Range"))</f>
        <v/>
      </c>
      <c r="M1943" s="100" t="e">
        <f>'Reported Performance Table'!#REF!</f>
        <v>#REF!</v>
      </c>
      <c r="N1943" s="100" t="e">
        <f>'Reported Performance Table'!#REF!</f>
        <v>#REF!</v>
      </c>
      <c r="O1943" s="100" t="e">
        <f>'Reported Performance Table'!#REF!</f>
        <v>#REF!</v>
      </c>
      <c r="P1943" t="str">
        <f t="shared" si="61"/>
        <v>No</v>
      </c>
    </row>
    <row r="1944" spans="1:16" x14ac:dyDescent="0.25">
      <c r="A1944" s="54">
        <v>1951</v>
      </c>
      <c r="B1944" s="55"/>
      <c r="D1944" s="21" t="e">
        <f>VLOOKUP('Reported Performance Table'!D1944,'Master List'!$B$22:$C$41,2,FALSE)</f>
        <v>#N/A</v>
      </c>
      <c r="E1944" t="e">
        <f>VLOOKUP('Reported Performance Table'!E1944,'Master List'!$B$45:$C$143,2,FALSE)</f>
        <v>#N/A</v>
      </c>
      <c r="F1944" t="e">
        <f>VLOOKUP('Reported Performance Table'!D1944,'Master List'!$B$22:$D$42,3,FALSE)</f>
        <v>#N/A</v>
      </c>
      <c r="G1944" s="92" t="e">
        <f>VLOOKUP('Reported Performance Table'!C1944,'Master List'!$B$11:$D$19,3,FALSE)</f>
        <v>#N/A</v>
      </c>
      <c r="H1944" t="e">
        <f t="shared" si="60"/>
        <v>#N/A</v>
      </c>
      <c r="I1944" t="e">
        <f>IF(VLOOKUP('Reported Performance Table'!E1944,'Master List'!$B$45:$D$143,3,FALSE)="","No",VLOOKUP('Reported Performance Table'!E1944,'Master List'!$B$45:$D$143,3,FALSE))</f>
        <v>#N/A</v>
      </c>
      <c r="J1944" s="164" t="str">
        <f>IF('Reported Performance Table'!E1944="","",
  IF('Reported Performance Table'!F1944="Yes",
   IF('Reported Performance Table'!G1944="Premium","Premium_LUNA_CCT","LUNA_CCT"),
   IF('Reported Performance Table'!C1944="Outdoor Luminaires",
    IF(OR('Reported Performance Table'!E1944="Fuel Pump Canopy Luminaires",'Reported Performance Table'!E1944="Sports Lighting"),
     IF('Reported Performance Table'!G1944="Premium","Premium_Sports_and_Fuel_Pump_CCT", "Sports_and_Fuel_Pump_CCT"),
     IF('Reported Performance Table'!G1944="Premium","Premium_Outdoor_CCT","Outdoor_CCT")),
    IF('Reported Performance Table'!G1944="Premium","Premium_CCT","Reported_CCT"))))</f>
        <v/>
      </c>
      <c r="K1944" t="str">
        <f>IF('Reported Performance Table'!E1944="","",IF(J1944="LUNA_CCT",VLOOKUP('Reported Performance Table'!E1944,'Master List'!$B$45:$E$143,4,FALSE),"Reported_BUG"))</f>
        <v/>
      </c>
      <c r="L1944" t="str">
        <f>IF('Reported Performance Table'!E1944="","",IF(AND('Reported Performance Table'!$F1944="Yes",OR('Reported Performance Table'!$E1944='Master List'!$B$45,'Reported Performance Table'!$E1944='Master List'!$B$46,'Reported Performance Table'!$E1944='Master List'!$B$47,'Reported Performance Table'!$E1944='Master List'!$B$49,'Reported Performance Table'!$E1944='Master List'!$B$51,'Reported Performance Table'!$E1944='Master List'!$B$115,'Reported Performance Table'!$E1944='Master List'!$B$118,'Reported Performance Table'!$E1944='Master List'!$B$142)),"LUNA_Dimming","Dimming_Capability_and_Range"))</f>
        <v/>
      </c>
      <c r="M1944" s="100" t="e">
        <f>'Reported Performance Table'!#REF!</f>
        <v>#REF!</v>
      </c>
      <c r="N1944" s="100" t="e">
        <f>'Reported Performance Table'!#REF!</f>
        <v>#REF!</v>
      </c>
      <c r="O1944" s="100" t="e">
        <f>'Reported Performance Table'!#REF!</f>
        <v>#REF!</v>
      </c>
      <c r="P1944" t="str">
        <f t="shared" si="61"/>
        <v>No</v>
      </c>
    </row>
    <row r="1945" spans="1:16" x14ac:dyDescent="0.25">
      <c r="A1945" s="54">
        <v>1952</v>
      </c>
      <c r="B1945" s="55"/>
      <c r="D1945" s="21" t="e">
        <f>VLOOKUP('Reported Performance Table'!D1945,'Master List'!$B$22:$C$41,2,FALSE)</f>
        <v>#N/A</v>
      </c>
      <c r="E1945" t="e">
        <f>VLOOKUP('Reported Performance Table'!E1945,'Master List'!$B$45:$C$143,2,FALSE)</f>
        <v>#N/A</v>
      </c>
      <c r="F1945" t="e">
        <f>VLOOKUP('Reported Performance Table'!D1945,'Master List'!$B$22:$D$42,3,FALSE)</f>
        <v>#N/A</v>
      </c>
      <c r="G1945" s="92" t="e">
        <f>VLOOKUP('Reported Performance Table'!C1945,'Master List'!$B$11:$D$19,3,FALSE)</f>
        <v>#N/A</v>
      </c>
      <c r="H1945" t="e">
        <f t="shared" si="60"/>
        <v>#N/A</v>
      </c>
      <c r="I1945" t="e">
        <f>IF(VLOOKUP('Reported Performance Table'!E1945,'Master List'!$B$45:$D$143,3,FALSE)="","No",VLOOKUP('Reported Performance Table'!E1945,'Master List'!$B$45:$D$143,3,FALSE))</f>
        <v>#N/A</v>
      </c>
      <c r="J1945" s="164" t="str">
        <f>IF('Reported Performance Table'!E1945="","",
  IF('Reported Performance Table'!F1945="Yes",
   IF('Reported Performance Table'!G1945="Premium","Premium_LUNA_CCT","LUNA_CCT"),
   IF('Reported Performance Table'!C1945="Outdoor Luminaires",
    IF(OR('Reported Performance Table'!E1945="Fuel Pump Canopy Luminaires",'Reported Performance Table'!E1945="Sports Lighting"),
     IF('Reported Performance Table'!G1945="Premium","Premium_Sports_and_Fuel_Pump_CCT", "Sports_and_Fuel_Pump_CCT"),
     IF('Reported Performance Table'!G1945="Premium","Premium_Outdoor_CCT","Outdoor_CCT")),
    IF('Reported Performance Table'!G1945="Premium","Premium_CCT","Reported_CCT"))))</f>
        <v/>
      </c>
      <c r="K1945" t="str">
        <f>IF('Reported Performance Table'!E1945="","",IF(J1945="LUNA_CCT",VLOOKUP('Reported Performance Table'!E1945,'Master List'!$B$45:$E$143,4,FALSE),"Reported_BUG"))</f>
        <v/>
      </c>
      <c r="L1945" t="str">
        <f>IF('Reported Performance Table'!E1945="","",IF(AND('Reported Performance Table'!$F1945="Yes",OR('Reported Performance Table'!$E1945='Master List'!$B$45,'Reported Performance Table'!$E1945='Master List'!$B$46,'Reported Performance Table'!$E1945='Master List'!$B$47,'Reported Performance Table'!$E1945='Master List'!$B$49,'Reported Performance Table'!$E1945='Master List'!$B$51,'Reported Performance Table'!$E1945='Master List'!$B$115,'Reported Performance Table'!$E1945='Master List'!$B$118,'Reported Performance Table'!$E1945='Master List'!$B$142)),"LUNA_Dimming","Dimming_Capability_and_Range"))</f>
        <v/>
      </c>
      <c r="M1945" s="100" t="e">
        <f>'Reported Performance Table'!#REF!</f>
        <v>#REF!</v>
      </c>
      <c r="N1945" s="100" t="e">
        <f>'Reported Performance Table'!#REF!</f>
        <v>#REF!</v>
      </c>
      <c r="O1945" s="100" t="e">
        <f>'Reported Performance Table'!#REF!</f>
        <v>#REF!</v>
      </c>
      <c r="P1945" t="str">
        <f t="shared" si="61"/>
        <v>No</v>
      </c>
    </row>
    <row r="1946" spans="1:16" x14ac:dyDescent="0.25">
      <c r="A1946" s="54">
        <v>1953</v>
      </c>
      <c r="B1946" s="55"/>
      <c r="D1946" s="21" t="e">
        <f>VLOOKUP('Reported Performance Table'!D1946,'Master List'!$B$22:$C$41,2,FALSE)</f>
        <v>#N/A</v>
      </c>
      <c r="E1946" t="e">
        <f>VLOOKUP('Reported Performance Table'!E1946,'Master List'!$B$45:$C$143,2,FALSE)</f>
        <v>#N/A</v>
      </c>
      <c r="F1946" t="e">
        <f>VLOOKUP('Reported Performance Table'!D1946,'Master List'!$B$22:$D$42,3,FALSE)</f>
        <v>#N/A</v>
      </c>
      <c r="G1946" s="92" t="e">
        <f>VLOOKUP('Reported Performance Table'!C1946,'Master List'!$B$11:$D$19,3,FALSE)</f>
        <v>#N/A</v>
      </c>
      <c r="H1946" t="e">
        <f t="shared" si="60"/>
        <v>#N/A</v>
      </c>
      <c r="I1946" t="e">
        <f>IF(VLOOKUP('Reported Performance Table'!E1946,'Master List'!$B$45:$D$143,3,FALSE)="","No",VLOOKUP('Reported Performance Table'!E1946,'Master List'!$B$45:$D$143,3,FALSE))</f>
        <v>#N/A</v>
      </c>
      <c r="J1946" s="164" t="str">
        <f>IF('Reported Performance Table'!E1946="","",
  IF('Reported Performance Table'!F1946="Yes",
   IF('Reported Performance Table'!G1946="Premium","Premium_LUNA_CCT","LUNA_CCT"),
   IF('Reported Performance Table'!C1946="Outdoor Luminaires",
    IF(OR('Reported Performance Table'!E1946="Fuel Pump Canopy Luminaires",'Reported Performance Table'!E1946="Sports Lighting"),
     IF('Reported Performance Table'!G1946="Premium","Premium_Sports_and_Fuel_Pump_CCT", "Sports_and_Fuel_Pump_CCT"),
     IF('Reported Performance Table'!G1946="Premium","Premium_Outdoor_CCT","Outdoor_CCT")),
    IF('Reported Performance Table'!G1946="Premium","Premium_CCT","Reported_CCT"))))</f>
        <v/>
      </c>
      <c r="K1946" t="str">
        <f>IF('Reported Performance Table'!E1946="","",IF(J1946="LUNA_CCT",VLOOKUP('Reported Performance Table'!E1946,'Master List'!$B$45:$E$143,4,FALSE),"Reported_BUG"))</f>
        <v/>
      </c>
      <c r="L1946" t="str">
        <f>IF('Reported Performance Table'!E1946="","",IF(AND('Reported Performance Table'!$F1946="Yes",OR('Reported Performance Table'!$E1946='Master List'!$B$45,'Reported Performance Table'!$E1946='Master List'!$B$46,'Reported Performance Table'!$E1946='Master List'!$B$47,'Reported Performance Table'!$E1946='Master List'!$B$49,'Reported Performance Table'!$E1946='Master List'!$B$51,'Reported Performance Table'!$E1946='Master List'!$B$115,'Reported Performance Table'!$E1946='Master List'!$B$118,'Reported Performance Table'!$E1946='Master List'!$B$142)),"LUNA_Dimming","Dimming_Capability_and_Range"))</f>
        <v/>
      </c>
      <c r="M1946" s="100" t="e">
        <f>'Reported Performance Table'!#REF!</f>
        <v>#REF!</v>
      </c>
      <c r="N1946" s="100" t="e">
        <f>'Reported Performance Table'!#REF!</f>
        <v>#REF!</v>
      </c>
      <c r="O1946" s="100" t="e">
        <f>'Reported Performance Table'!#REF!</f>
        <v>#REF!</v>
      </c>
      <c r="P1946" t="str">
        <f t="shared" si="61"/>
        <v>No</v>
      </c>
    </row>
    <row r="1947" spans="1:16" x14ac:dyDescent="0.25">
      <c r="A1947" s="54">
        <v>1954</v>
      </c>
      <c r="B1947" s="55"/>
      <c r="D1947" s="21" t="e">
        <f>VLOOKUP('Reported Performance Table'!D1947,'Master List'!$B$22:$C$41,2,FALSE)</f>
        <v>#N/A</v>
      </c>
      <c r="E1947" t="e">
        <f>VLOOKUP('Reported Performance Table'!E1947,'Master List'!$B$45:$C$143,2,FALSE)</f>
        <v>#N/A</v>
      </c>
      <c r="F1947" t="e">
        <f>VLOOKUP('Reported Performance Table'!D1947,'Master List'!$B$22:$D$42,3,FALSE)</f>
        <v>#N/A</v>
      </c>
      <c r="G1947" s="92" t="e">
        <f>VLOOKUP('Reported Performance Table'!C1947,'Master List'!$B$11:$D$19,3,FALSE)</f>
        <v>#N/A</v>
      </c>
      <c r="H1947" t="e">
        <f t="shared" si="60"/>
        <v>#N/A</v>
      </c>
      <c r="I1947" t="e">
        <f>IF(VLOOKUP('Reported Performance Table'!E1947,'Master List'!$B$45:$D$143,3,FALSE)="","No",VLOOKUP('Reported Performance Table'!E1947,'Master List'!$B$45:$D$143,3,FALSE))</f>
        <v>#N/A</v>
      </c>
      <c r="J1947" s="164" t="str">
        <f>IF('Reported Performance Table'!E1947="","",
  IF('Reported Performance Table'!F1947="Yes",
   IF('Reported Performance Table'!G1947="Premium","Premium_LUNA_CCT","LUNA_CCT"),
   IF('Reported Performance Table'!C1947="Outdoor Luminaires",
    IF(OR('Reported Performance Table'!E1947="Fuel Pump Canopy Luminaires",'Reported Performance Table'!E1947="Sports Lighting"),
     IF('Reported Performance Table'!G1947="Premium","Premium_Sports_and_Fuel_Pump_CCT", "Sports_and_Fuel_Pump_CCT"),
     IF('Reported Performance Table'!G1947="Premium","Premium_Outdoor_CCT","Outdoor_CCT")),
    IF('Reported Performance Table'!G1947="Premium","Premium_CCT","Reported_CCT"))))</f>
        <v/>
      </c>
      <c r="K1947" t="str">
        <f>IF('Reported Performance Table'!E1947="","",IF(J1947="LUNA_CCT",VLOOKUP('Reported Performance Table'!E1947,'Master List'!$B$45:$E$143,4,FALSE),"Reported_BUG"))</f>
        <v/>
      </c>
      <c r="L1947" t="str">
        <f>IF('Reported Performance Table'!E1947="","",IF(AND('Reported Performance Table'!$F1947="Yes",OR('Reported Performance Table'!$E1947='Master List'!$B$45,'Reported Performance Table'!$E1947='Master List'!$B$46,'Reported Performance Table'!$E1947='Master List'!$B$47,'Reported Performance Table'!$E1947='Master List'!$B$49,'Reported Performance Table'!$E1947='Master List'!$B$51,'Reported Performance Table'!$E1947='Master List'!$B$115,'Reported Performance Table'!$E1947='Master List'!$B$118,'Reported Performance Table'!$E1947='Master List'!$B$142)),"LUNA_Dimming","Dimming_Capability_and_Range"))</f>
        <v/>
      </c>
      <c r="M1947" s="100" t="e">
        <f>'Reported Performance Table'!#REF!</f>
        <v>#REF!</v>
      </c>
      <c r="N1947" s="100" t="e">
        <f>'Reported Performance Table'!#REF!</f>
        <v>#REF!</v>
      </c>
      <c r="O1947" s="100" t="e">
        <f>'Reported Performance Table'!#REF!</f>
        <v>#REF!</v>
      </c>
      <c r="P1947" t="str">
        <f t="shared" si="61"/>
        <v>No</v>
      </c>
    </row>
    <row r="1948" spans="1:16" x14ac:dyDescent="0.25">
      <c r="A1948" s="54">
        <v>1955</v>
      </c>
      <c r="B1948" s="55"/>
      <c r="D1948" s="21" t="e">
        <f>VLOOKUP('Reported Performance Table'!D1948,'Master List'!$B$22:$C$41,2,FALSE)</f>
        <v>#N/A</v>
      </c>
      <c r="E1948" t="e">
        <f>VLOOKUP('Reported Performance Table'!E1948,'Master List'!$B$45:$C$143,2,FALSE)</f>
        <v>#N/A</v>
      </c>
      <c r="F1948" t="e">
        <f>VLOOKUP('Reported Performance Table'!D1948,'Master List'!$B$22:$D$42,3,FALSE)</f>
        <v>#N/A</v>
      </c>
      <c r="G1948" s="92" t="e">
        <f>VLOOKUP('Reported Performance Table'!C1948,'Master List'!$B$11:$D$19,3,FALSE)</f>
        <v>#N/A</v>
      </c>
      <c r="H1948" t="e">
        <f t="shared" si="60"/>
        <v>#N/A</v>
      </c>
      <c r="I1948" t="e">
        <f>IF(VLOOKUP('Reported Performance Table'!E1948,'Master List'!$B$45:$D$143,3,FALSE)="","No",VLOOKUP('Reported Performance Table'!E1948,'Master List'!$B$45:$D$143,3,FALSE))</f>
        <v>#N/A</v>
      </c>
      <c r="J1948" s="164" t="str">
        <f>IF('Reported Performance Table'!E1948="","",
  IF('Reported Performance Table'!F1948="Yes",
   IF('Reported Performance Table'!G1948="Premium","Premium_LUNA_CCT","LUNA_CCT"),
   IF('Reported Performance Table'!C1948="Outdoor Luminaires",
    IF(OR('Reported Performance Table'!E1948="Fuel Pump Canopy Luminaires",'Reported Performance Table'!E1948="Sports Lighting"),
     IF('Reported Performance Table'!G1948="Premium","Premium_Sports_and_Fuel_Pump_CCT", "Sports_and_Fuel_Pump_CCT"),
     IF('Reported Performance Table'!G1948="Premium","Premium_Outdoor_CCT","Outdoor_CCT")),
    IF('Reported Performance Table'!G1948="Premium","Premium_CCT","Reported_CCT"))))</f>
        <v/>
      </c>
      <c r="K1948" t="str">
        <f>IF('Reported Performance Table'!E1948="","",IF(J1948="LUNA_CCT",VLOOKUP('Reported Performance Table'!E1948,'Master List'!$B$45:$E$143,4,FALSE),"Reported_BUG"))</f>
        <v/>
      </c>
      <c r="L1948" t="str">
        <f>IF('Reported Performance Table'!E1948="","",IF(AND('Reported Performance Table'!$F1948="Yes",OR('Reported Performance Table'!$E1948='Master List'!$B$45,'Reported Performance Table'!$E1948='Master List'!$B$46,'Reported Performance Table'!$E1948='Master List'!$B$47,'Reported Performance Table'!$E1948='Master List'!$B$49,'Reported Performance Table'!$E1948='Master List'!$B$51,'Reported Performance Table'!$E1948='Master List'!$B$115,'Reported Performance Table'!$E1948='Master List'!$B$118,'Reported Performance Table'!$E1948='Master List'!$B$142)),"LUNA_Dimming","Dimming_Capability_and_Range"))</f>
        <v/>
      </c>
      <c r="M1948" s="100" t="e">
        <f>'Reported Performance Table'!#REF!</f>
        <v>#REF!</v>
      </c>
      <c r="N1948" s="100" t="e">
        <f>'Reported Performance Table'!#REF!</f>
        <v>#REF!</v>
      </c>
      <c r="O1948" s="100" t="e">
        <f>'Reported Performance Table'!#REF!</f>
        <v>#REF!</v>
      </c>
      <c r="P1948" t="str">
        <f t="shared" si="61"/>
        <v>No</v>
      </c>
    </row>
    <row r="1949" spans="1:16" x14ac:dyDescent="0.25">
      <c r="A1949" s="54">
        <v>1956</v>
      </c>
      <c r="B1949" s="55"/>
      <c r="D1949" s="21" t="e">
        <f>VLOOKUP('Reported Performance Table'!D1949,'Master List'!$B$22:$C$41,2,FALSE)</f>
        <v>#N/A</v>
      </c>
      <c r="E1949" t="e">
        <f>VLOOKUP('Reported Performance Table'!E1949,'Master List'!$B$45:$C$143,2,FALSE)</f>
        <v>#N/A</v>
      </c>
      <c r="F1949" t="e">
        <f>VLOOKUP('Reported Performance Table'!D1949,'Master List'!$B$22:$D$42,3,FALSE)</f>
        <v>#N/A</v>
      </c>
      <c r="G1949" s="92" t="e">
        <f>VLOOKUP('Reported Performance Table'!C1949,'Master List'!$B$11:$D$19,3,FALSE)</f>
        <v>#N/A</v>
      </c>
      <c r="H1949" t="e">
        <f t="shared" si="60"/>
        <v>#N/A</v>
      </c>
      <c r="I1949" t="e">
        <f>IF(VLOOKUP('Reported Performance Table'!E1949,'Master List'!$B$45:$D$143,3,FALSE)="","No",VLOOKUP('Reported Performance Table'!E1949,'Master List'!$B$45:$D$143,3,FALSE))</f>
        <v>#N/A</v>
      </c>
      <c r="J1949" s="164" t="str">
        <f>IF('Reported Performance Table'!E1949="","",
  IF('Reported Performance Table'!F1949="Yes",
   IF('Reported Performance Table'!G1949="Premium","Premium_LUNA_CCT","LUNA_CCT"),
   IF('Reported Performance Table'!C1949="Outdoor Luminaires",
    IF(OR('Reported Performance Table'!E1949="Fuel Pump Canopy Luminaires",'Reported Performance Table'!E1949="Sports Lighting"),
     IF('Reported Performance Table'!G1949="Premium","Premium_Sports_and_Fuel_Pump_CCT", "Sports_and_Fuel_Pump_CCT"),
     IF('Reported Performance Table'!G1949="Premium","Premium_Outdoor_CCT","Outdoor_CCT")),
    IF('Reported Performance Table'!G1949="Premium","Premium_CCT","Reported_CCT"))))</f>
        <v/>
      </c>
      <c r="K1949" t="str">
        <f>IF('Reported Performance Table'!E1949="","",IF(J1949="LUNA_CCT",VLOOKUP('Reported Performance Table'!E1949,'Master List'!$B$45:$E$143,4,FALSE),"Reported_BUG"))</f>
        <v/>
      </c>
      <c r="L1949" t="str">
        <f>IF('Reported Performance Table'!E1949="","",IF(AND('Reported Performance Table'!$F1949="Yes",OR('Reported Performance Table'!$E1949='Master List'!$B$45,'Reported Performance Table'!$E1949='Master List'!$B$46,'Reported Performance Table'!$E1949='Master List'!$B$47,'Reported Performance Table'!$E1949='Master List'!$B$49,'Reported Performance Table'!$E1949='Master List'!$B$51,'Reported Performance Table'!$E1949='Master List'!$B$115,'Reported Performance Table'!$E1949='Master List'!$B$118,'Reported Performance Table'!$E1949='Master List'!$B$142)),"LUNA_Dimming","Dimming_Capability_and_Range"))</f>
        <v/>
      </c>
      <c r="M1949" s="100" t="e">
        <f>'Reported Performance Table'!#REF!</f>
        <v>#REF!</v>
      </c>
      <c r="N1949" s="100" t="e">
        <f>'Reported Performance Table'!#REF!</f>
        <v>#REF!</v>
      </c>
      <c r="O1949" s="100" t="e">
        <f>'Reported Performance Table'!#REF!</f>
        <v>#REF!</v>
      </c>
      <c r="P1949" t="str">
        <f t="shared" si="61"/>
        <v>No</v>
      </c>
    </row>
    <row r="1950" spans="1:16" x14ac:dyDescent="0.25">
      <c r="A1950" s="54">
        <v>1957</v>
      </c>
      <c r="B1950" s="55"/>
      <c r="D1950" s="21" t="e">
        <f>VLOOKUP('Reported Performance Table'!D1950,'Master List'!$B$22:$C$41,2,FALSE)</f>
        <v>#N/A</v>
      </c>
      <c r="E1950" t="e">
        <f>VLOOKUP('Reported Performance Table'!E1950,'Master List'!$B$45:$C$143,2,FALSE)</f>
        <v>#N/A</v>
      </c>
      <c r="F1950" t="e">
        <f>VLOOKUP('Reported Performance Table'!D1950,'Master List'!$B$22:$D$42,3,FALSE)</f>
        <v>#N/A</v>
      </c>
      <c r="G1950" s="92" t="e">
        <f>VLOOKUP('Reported Performance Table'!C1950,'Master List'!$B$11:$D$19,3,FALSE)</f>
        <v>#N/A</v>
      </c>
      <c r="H1950" t="e">
        <f t="shared" si="60"/>
        <v>#N/A</v>
      </c>
      <c r="I1950" t="e">
        <f>IF(VLOOKUP('Reported Performance Table'!E1950,'Master List'!$B$45:$D$143,3,FALSE)="","No",VLOOKUP('Reported Performance Table'!E1950,'Master List'!$B$45:$D$143,3,FALSE))</f>
        <v>#N/A</v>
      </c>
      <c r="J1950" s="164" t="str">
        <f>IF('Reported Performance Table'!E1950="","",
  IF('Reported Performance Table'!F1950="Yes",
   IF('Reported Performance Table'!G1950="Premium","Premium_LUNA_CCT","LUNA_CCT"),
   IF('Reported Performance Table'!C1950="Outdoor Luminaires",
    IF(OR('Reported Performance Table'!E1950="Fuel Pump Canopy Luminaires",'Reported Performance Table'!E1950="Sports Lighting"),
     IF('Reported Performance Table'!G1950="Premium","Premium_Sports_and_Fuel_Pump_CCT", "Sports_and_Fuel_Pump_CCT"),
     IF('Reported Performance Table'!G1950="Premium","Premium_Outdoor_CCT","Outdoor_CCT")),
    IF('Reported Performance Table'!G1950="Premium","Premium_CCT","Reported_CCT"))))</f>
        <v/>
      </c>
      <c r="K1950" t="str">
        <f>IF('Reported Performance Table'!E1950="","",IF(J1950="LUNA_CCT",VLOOKUP('Reported Performance Table'!E1950,'Master List'!$B$45:$E$143,4,FALSE),"Reported_BUG"))</f>
        <v/>
      </c>
      <c r="L1950" t="str">
        <f>IF('Reported Performance Table'!E1950="","",IF(AND('Reported Performance Table'!$F1950="Yes",OR('Reported Performance Table'!$E1950='Master List'!$B$45,'Reported Performance Table'!$E1950='Master List'!$B$46,'Reported Performance Table'!$E1950='Master List'!$B$47,'Reported Performance Table'!$E1950='Master List'!$B$49,'Reported Performance Table'!$E1950='Master List'!$B$51,'Reported Performance Table'!$E1950='Master List'!$B$115,'Reported Performance Table'!$E1950='Master List'!$B$118,'Reported Performance Table'!$E1950='Master List'!$B$142)),"LUNA_Dimming","Dimming_Capability_and_Range"))</f>
        <v/>
      </c>
      <c r="M1950" s="100" t="e">
        <f>'Reported Performance Table'!#REF!</f>
        <v>#REF!</v>
      </c>
      <c r="N1950" s="100" t="e">
        <f>'Reported Performance Table'!#REF!</f>
        <v>#REF!</v>
      </c>
      <c r="O1950" s="100" t="e">
        <f>'Reported Performance Table'!#REF!</f>
        <v>#REF!</v>
      </c>
      <c r="P1950" t="str">
        <f t="shared" si="61"/>
        <v>No</v>
      </c>
    </row>
    <row r="1951" spans="1:16" x14ac:dyDescent="0.25">
      <c r="A1951" s="54">
        <v>1958</v>
      </c>
      <c r="B1951" s="55"/>
      <c r="D1951" s="21" t="e">
        <f>VLOOKUP('Reported Performance Table'!D1951,'Master List'!$B$22:$C$41,2,FALSE)</f>
        <v>#N/A</v>
      </c>
      <c r="E1951" t="e">
        <f>VLOOKUP('Reported Performance Table'!E1951,'Master List'!$B$45:$C$143,2,FALSE)</f>
        <v>#N/A</v>
      </c>
      <c r="F1951" t="e">
        <f>VLOOKUP('Reported Performance Table'!D1951,'Master List'!$B$22:$D$42,3,FALSE)</f>
        <v>#N/A</v>
      </c>
      <c r="G1951" s="92" t="e">
        <f>VLOOKUP('Reported Performance Table'!C1951,'Master List'!$B$11:$D$19,3,FALSE)</f>
        <v>#N/A</v>
      </c>
      <c r="H1951" t="e">
        <f t="shared" si="60"/>
        <v>#N/A</v>
      </c>
      <c r="I1951" t="e">
        <f>IF(VLOOKUP('Reported Performance Table'!E1951,'Master List'!$B$45:$D$143,3,FALSE)="","No",VLOOKUP('Reported Performance Table'!E1951,'Master List'!$B$45:$D$143,3,FALSE))</f>
        <v>#N/A</v>
      </c>
      <c r="J1951" s="164" t="str">
        <f>IF('Reported Performance Table'!E1951="","",
  IF('Reported Performance Table'!F1951="Yes",
   IF('Reported Performance Table'!G1951="Premium","Premium_LUNA_CCT","LUNA_CCT"),
   IF('Reported Performance Table'!C1951="Outdoor Luminaires",
    IF(OR('Reported Performance Table'!E1951="Fuel Pump Canopy Luminaires",'Reported Performance Table'!E1951="Sports Lighting"),
     IF('Reported Performance Table'!G1951="Premium","Premium_Sports_and_Fuel_Pump_CCT", "Sports_and_Fuel_Pump_CCT"),
     IF('Reported Performance Table'!G1951="Premium","Premium_Outdoor_CCT","Outdoor_CCT")),
    IF('Reported Performance Table'!G1951="Premium","Premium_CCT","Reported_CCT"))))</f>
        <v/>
      </c>
      <c r="K1951" t="str">
        <f>IF('Reported Performance Table'!E1951="","",IF(J1951="LUNA_CCT",VLOOKUP('Reported Performance Table'!E1951,'Master List'!$B$45:$E$143,4,FALSE),"Reported_BUG"))</f>
        <v/>
      </c>
      <c r="L1951" t="str">
        <f>IF('Reported Performance Table'!E1951="","",IF(AND('Reported Performance Table'!$F1951="Yes",OR('Reported Performance Table'!$E1951='Master List'!$B$45,'Reported Performance Table'!$E1951='Master List'!$B$46,'Reported Performance Table'!$E1951='Master List'!$B$47,'Reported Performance Table'!$E1951='Master List'!$B$49,'Reported Performance Table'!$E1951='Master List'!$B$51,'Reported Performance Table'!$E1951='Master List'!$B$115,'Reported Performance Table'!$E1951='Master List'!$B$118,'Reported Performance Table'!$E1951='Master List'!$B$142)),"LUNA_Dimming","Dimming_Capability_and_Range"))</f>
        <v/>
      </c>
      <c r="M1951" s="100" t="e">
        <f>'Reported Performance Table'!#REF!</f>
        <v>#REF!</v>
      </c>
      <c r="N1951" s="100" t="e">
        <f>'Reported Performance Table'!#REF!</f>
        <v>#REF!</v>
      </c>
      <c r="O1951" s="100" t="e">
        <f>'Reported Performance Table'!#REF!</f>
        <v>#REF!</v>
      </c>
      <c r="P1951" t="str">
        <f t="shared" si="61"/>
        <v>No</v>
      </c>
    </row>
    <row r="1952" spans="1:16" x14ac:dyDescent="0.25">
      <c r="A1952" s="54">
        <v>1959</v>
      </c>
      <c r="B1952" s="55"/>
      <c r="D1952" s="21" t="e">
        <f>VLOOKUP('Reported Performance Table'!D1952,'Master List'!$B$22:$C$41,2,FALSE)</f>
        <v>#N/A</v>
      </c>
      <c r="E1952" t="e">
        <f>VLOOKUP('Reported Performance Table'!E1952,'Master List'!$B$45:$C$143,2,FALSE)</f>
        <v>#N/A</v>
      </c>
      <c r="F1952" t="e">
        <f>VLOOKUP('Reported Performance Table'!D1952,'Master List'!$B$22:$D$42,3,FALSE)</f>
        <v>#N/A</v>
      </c>
      <c r="G1952" s="92" t="e">
        <f>VLOOKUP('Reported Performance Table'!C1952,'Master List'!$B$11:$D$19,3,FALSE)</f>
        <v>#N/A</v>
      </c>
      <c r="H1952" t="e">
        <f t="shared" si="60"/>
        <v>#N/A</v>
      </c>
      <c r="I1952" t="e">
        <f>IF(VLOOKUP('Reported Performance Table'!E1952,'Master List'!$B$45:$D$143,3,FALSE)="","No",VLOOKUP('Reported Performance Table'!E1952,'Master List'!$B$45:$D$143,3,FALSE))</f>
        <v>#N/A</v>
      </c>
      <c r="J1952" s="164" t="str">
        <f>IF('Reported Performance Table'!E1952="","",
  IF('Reported Performance Table'!F1952="Yes",
   IF('Reported Performance Table'!G1952="Premium","Premium_LUNA_CCT","LUNA_CCT"),
   IF('Reported Performance Table'!C1952="Outdoor Luminaires",
    IF(OR('Reported Performance Table'!E1952="Fuel Pump Canopy Luminaires",'Reported Performance Table'!E1952="Sports Lighting"),
     IF('Reported Performance Table'!G1952="Premium","Premium_Sports_and_Fuel_Pump_CCT", "Sports_and_Fuel_Pump_CCT"),
     IF('Reported Performance Table'!G1952="Premium","Premium_Outdoor_CCT","Outdoor_CCT")),
    IF('Reported Performance Table'!G1952="Premium","Premium_CCT","Reported_CCT"))))</f>
        <v/>
      </c>
      <c r="K1952" t="str">
        <f>IF('Reported Performance Table'!E1952="","",IF(J1952="LUNA_CCT",VLOOKUP('Reported Performance Table'!E1952,'Master List'!$B$45:$E$143,4,FALSE),"Reported_BUG"))</f>
        <v/>
      </c>
      <c r="L1952" t="str">
        <f>IF('Reported Performance Table'!E1952="","",IF(AND('Reported Performance Table'!$F1952="Yes",OR('Reported Performance Table'!$E1952='Master List'!$B$45,'Reported Performance Table'!$E1952='Master List'!$B$46,'Reported Performance Table'!$E1952='Master List'!$B$47,'Reported Performance Table'!$E1952='Master List'!$B$49,'Reported Performance Table'!$E1952='Master List'!$B$51,'Reported Performance Table'!$E1952='Master List'!$B$115,'Reported Performance Table'!$E1952='Master List'!$B$118,'Reported Performance Table'!$E1952='Master List'!$B$142)),"LUNA_Dimming","Dimming_Capability_and_Range"))</f>
        <v/>
      </c>
      <c r="M1952" s="100" t="e">
        <f>'Reported Performance Table'!#REF!</f>
        <v>#REF!</v>
      </c>
      <c r="N1952" s="100" t="e">
        <f>'Reported Performance Table'!#REF!</f>
        <v>#REF!</v>
      </c>
      <c r="O1952" s="100" t="e">
        <f>'Reported Performance Table'!#REF!</f>
        <v>#REF!</v>
      </c>
      <c r="P1952" t="str">
        <f t="shared" si="61"/>
        <v>No</v>
      </c>
    </row>
    <row r="1953" spans="1:16" x14ac:dyDescent="0.25">
      <c r="A1953" s="54">
        <v>1960</v>
      </c>
      <c r="B1953" s="55"/>
      <c r="D1953" s="21" t="e">
        <f>VLOOKUP('Reported Performance Table'!D1953,'Master List'!$B$22:$C$41,2,FALSE)</f>
        <v>#N/A</v>
      </c>
      <c r="E1953" t="e">
        <f>VLOOKUP('Reported Performance Table'!E1953,'Master List'!$B$45:$C$143,2,FALSE)</f>
        <v>#N/A</v>
      </c>
      <c r="F1953" t="e">
        <f>VLOOKUP('Reported Performance Table'!D1953,'Master List'!$B$22:$D$42,3,FALSE)</f>
        <v>#N/A</v>
      </c>
      <c r="G1953" s="92" t="e">
        <f>VLOOKUP('Reported Performance Table'!C1953,'Master List'!$B$11:$D$19,3,FALSE)</f>
        <v>#N/A</v>
      </c>
      <c r="H1953" t="e">
        <f t="shared" si="60"/>
        <v>#N/A</v>
      </c>
      <c r="I1953" t="e">
        <f>IF(VLOOKUP('Reported Performance Table'!E1953,'Master List'!$B$45:$D$143,3,FALSE)="","No",VLOOKUP('Reported Performance Table'!E1953,'Master List'!$B$45:$D$143,3,FALSE))</f>
        <v>#N/A</v>
      </c>
      <c r="J1953" s="164" t="str">
        <f>IF('Reported Performance Table'!E1953="","",
  IF('Reported Performance Table'!F1953="Yes",
   IF('Reported Performance Table'!G1953="Premium","Premium_LUNA_CCT","LUNA_CCT"),
   IF('Reported Performance Table'!C1953="Outdoor Luminaires",
    IF(OR('Reported Performance Table'!E1953="Fuel Pump Canopy Luminaires",'Reported Performance Table'!E1953="Sports Lighting"),
     IF('Reported Performance Table'!G1953="Premium","Premium_Sports_and_Fuel_Pump_CCT", "Sports_and_Fuel_Pump_CCT"),
     IF('Reported Performance Table'!G1953="Premium","Premium_Outdoor_CCT","Outdoor_CCT")),
    IF('Reported Performance Table'!G1953="Premium","Premium_CCT","Reported_CCT"))))</f>
        <v/>
      </c>
      <c r="K1953" t="str">
        <f>IF('Reported Performance Table'!E1953="","",IF(J1953="LUNA_CCT",VLOOKUP('Reported Performance Table'!E1953,'Master List'!$B$45:$E$143,4,FALSE),"Reported_BUG"))</f>
        <v/>
      </c>
      <c r="L1953" t="str">
        <f>IF('Reported Performance Table'!E1953="","",IF(AND('Reported Performance Table'!$F1953="Yes",OR('Reported Performance Table'!$E1953='Master List'!$B$45,'Reported Performance Table'!$E1953='Master List'!$B$46,'Reported Performance Table'!$E1953='Master List'!$B$47,'Reported Performance Table'!$E1953='Master List'!$B$49,'Reported Performance Table'!$E1953='Master List'!$B$51,'Reported Performance Table'!$E1953='Master List'!$B$115,'Reported Performance Table'!$E1953='Master List'!$B$118,'Reported Performance Table'!$E1953='Master List'!$B$142)),"LUNA_Dimming","Dimming_Capability_and_Range"))</f>
        <v/>
      </c>
      <c r="M1953" s="100" t="e">
        <f>'Reported Performance Table'!#REF!</f>
        <v>#REF!</v>
      </c>
      <c r="N1953" s="100" t="e">
        <f>'Reported Performance Table'!#REF!</f>
        <v>#REF!</v>
      </c>
      <c r="O1953" s="100" t="e">
        <f>'Reported Performance Table'!#REF!</f>
        <v>#REF!</v>
      </c>
      <c r="P1953" t="str">
        <f t="shared" si="61"/>
        <v>No</v>
      </c>
    </row>
    <row r="1954" spans="1:16" x14ac:dyDescent="0.25">
      <c r="A1954" s="54">
        <v>1961</v>
      </c>
      <c r="B1954" s="55"/>
      <c r="D1954" s="21" t="e">
        <f>VLOOKUP('Reported Performance Table'!D1954,'Master List'!$B$22:$C$41,2,FALSE)</f>
        <v>#N/A</v>
      </c>
      <c r="E1954" t="e">
        <f>VLOOKUP('Reported Performance Table'!E1954,'Master List'!$B$45:$C$143,2,FALSE)</f>
        <v>#N/A</v>
      </c>
      <c r="F1954" t="e">
        <f>VLOOKUP('Reported Performance Table'!D1954,'Master List'!$B$22:$D$42,3,FALSE)</f>
        <v>#N/A</v>
      </c>
      <c r="G1954" s="92" t="e">
        <f>VLOOKUP('Reported Performance Table'!C1954,'Master List'!$B$11:$D$19,3,FALSE)</f>
        <v>#N/A</v>
      </c>
      <c r="H1954" t="e">
        <f t="shared" si="60"/>
        <v>#N/A</v>
      </c>
      <c r="I1954" t="e">
        <f>IF(VLOOKUP('Reported Performance Table'!E1954,'Master List'!$B$45:$D$143,3,FALSE)="","No",VLOOKUP('Reported Performance Table'!E1954,'Master List'!$B$45:$D$143,3,FALSE))</f>
        <v>#N/A</v>
      </c>
      <c r="J1954" s="164" t="str">
        <f>IF('Reported Performance Table'!E1954="","",
  IF('Reported Performance Table'!F1954="Yes",
   IF('Reported Performance Table'!G1954="Premium","Premium_LUNA_CCT","LUNA_CCT"),
   IF('Reported Performance Table'!C1954="Outdoor Luminaires",
    IF(OR('Reported Performance Table'!E1954="Fuel Pump Canopy Luminaires",'Reported Performance Table'!E1954="Sports Lighting"),
     IF('Reported Performance Table'!G1954="Premium","Premium_Sports_and_Fuel_Pump_CCT", "Sports_and_Fuel_Pump_CCT"),
     IF('Reported Performance Table'!G1954="Premium","Premium_Outdoor_CCT","Outdoor_CCT")),
    IF('Reported Performance Table'!G1954="Premium","Premium_CCT","Reported_CCT"))))</f>
        <v/>
      </c>
      <c r="K1954" t="str">
        <f>IF('Reported Performance Table'!E1954="","",IF(J1954="LUNA_CCT",VLOOKUP('Reported Performance Table'!E1954,'Master List'!$B$45:$E$143,4,FALSE),"Reported_BUG"))</f>
        <v/>
      </c>
      <c r="L1954" t="str">
        <f>IF('Reported Performance Table'!E1954="","",IF(AND('Reported Performance Table'!$F1954="Yes",OR('Reported Performance Table'!$E1954='Master List'!$B$45,'Reported Performance Table'!$E1954='Master List'!$B$46,'Reported Performance Table'!$E1954='Master List'!$B$47,'Reported Performance Table'!$E1954='Master List'!$B$49,'Reported Performance Table'!$E1954='Master List'!$B$51,'Reported Performance Table'!$E1954='Master List'!$B$115,'Reported Performance Table'!$E1954='Master List'!$B$118,'Reported Performance Table'!$E1954='Master List'!$B$142)),"LUNA_Dimming","Dimming_Capability_and_Range"))</f>
        <v/>
      </c>
      <c r="M1954" s="100" t="e">
        <f>'Reported Performance Table'!#REF!</f>
        <v>#REF!</v>
      </c>
      <c r="N1954" s="100" t="e">
        <f>'Reported Performance Table'!#REF!</f>
        <v>#REF!</v>
      </c>
      <c r="O1954" s="100" t="e">
        <f>'Reported Performance Table'!#REF!</f>
        <v>#REF!</v>
      </c>
      <c r="P1954" t="str">
        <f t="shared" si="61"/>
        <v>No</v>
      </c>
    </row>
    <row r="1955" spans="1:16" x14ac:dyDescent="0.25">
      <c r="A1955" s="54">
        <v>1962</v>
      </c>
      <c r="B1955" s="55"/>
      <c r="D1955" s="21" t="e">
        <f>VLOOKUP('Reported Performance Table'!D1955,'Master List'!$B$22:$C$41,2,FALSE)</f>
        <v>#N/A</v>
      </c>
      <c r="E1955" t="e">
        <f>VLOOKUP('Reported Performance Table'!E1955,'Master List'!$B$45:$C$143,2,FALSE)</f>
        <v>#N/A</v>
      </c>
      <c r="F1955" t="e">
        <f>VLOOKUP('Reported Performance Table'!D1955,'Master List'!$B$22:$D$42,3,FALSE)</f>
        <v>#N/A</v>
      </c>
      <c r="G1955" s="92" t="e">
        <f>VLOOKUP('Reported Performance Table'!C1955,'Master List'!$B$11:$D$19,3,FALSE)</f>
        <v>#N/A</v>
      </c>
      <c r="H1955" t="e">
        <f t="shared" si="60"/>
        <v>#N/A</v>
      </c>
      <c r="I1955" t="e">
        <f>IF(VLOOKUP('Reported Performance Table'!E1955,'Master List'!$B$45:$D$143,3,FALSE)="","No",VLOOKUP('Reported Performance Table'!E1955,'Master List'!$B$45:$D$143,3,FALSE))</f>
        <v>#N/A</v>
      </c>
      <c r="J1955" s="164" t="str">
        <f>IF('Reported Performance Table'!E1955="","",
  IF('Reported Performance Table'!F1955="Yes",
   IF('Reported Performance Table'!G1955="Premium","Premium_LUNA_CCT","LUNA_CCT"),
   IF('Reported Performance Table'!C1955="Outdoor Luminaires",
    IF(OR('Reported Performance Table'!E1955="Fuel Pump Canopy Luminaires",'Reported Performance Table'!E1955="Sports Lighting"),
     IF('Reported Performance Table'!G1955="Premium","Premium_Sports_and_Fuel_Pump_CCT", "Sports_and_Fuel_Pump_CCT"),
     IF('Reported Performance Table'!G1955="Premium","Premium_Outdoor_CCT","Outdoor_CCT")),
    IF('Reported Performance Table'!G1955="Premium","Premium_CCT","Reported_CCT"))))</f>
        <v/>
      </c>
      <c r="K1955" t="str">
        <f>IF('Reported Performance Table'!E1955="","",IF(J1955="LUNA_CCT",VLOOKUP('Reported Performance Table'!E1955,'Master List'!$B$45:$E$143,4,FALSE),"Reported_BUG"))</f>
        <v/>
      </c>
      <c r="L1955" t="str">
        <f>IF('Reported Performance Table'!E1955="","",IF(AND('Reported Performance Table'!$F1955="Yes",OR('Reported Performance Table'!$E1955='Master List'!$B$45,'Reported Performance Table'!$E1955='Master List'!$B$46,'Reported Performance Table'!$E1955='Master List'!$B$47,'Reported Performance Table'!$E1955='Master List'!$B$49,'Reported Performance Table'!$E1955='Master List'!$B$51,'Reported Performance Table'!$E1955='Master List'!$B$115,'Reported Performance Table'!$E1955='Master List'!$B$118,'Reported Performance Table'!$E1955='Master List'!$B$142)),"LUNA_Dimming","Dimming_Capability_and_Range"))</f>
        <v/>
      </c>
      <c r="M1955" s="100" t="e">
        <f>'Reported Performance Table'!#REF!</f>
        <v>#REF!</v>
      </c>
      <c r="N1955" s="100" t="e">
        <f>'Reported Performance Table'!#REF!</f>
        <v>#REF!</v>
      </c>
      <c r="O1955" s="100" t="e">
        <f>'Reported Performance Table'!#REF!</f>
        <v>#REF!</v>
      </c>
      <c r="P1955" t="str">
        <f t="shared" si="61"/>
        <v>No</v>
      </c>
    </row>
    <row r="1956" spans="1:16" x14ac:dyDescent="0.25">
      <c r="A1956" s="54">
        <v>1963</v>
      </c>
      <c r="B1956" s="55"/>
      <c r="D1956" s="21" t="e">
        <f>VLOOKUP('Reported Performance Table'!D1956,'Master List'!$B$22:$C$41,2,FALSE)</f>
        <v>#N/A</v>
      </c>
      <c r="E1956" t="e">
        <f>VLOOKUP('Reported Performance Table'!E1956,'Master List'!$B$45:$C$143,2,FALSE)</f>
        <v>#N/A</v>
      </c>
      <c r="F1956" t="e">
        <f>VLOOKUP('Reported Performance Table'!D1956,'Master List'!$B$22:$D$42,3,FALSE)</f>
        <v>#N/A</v>
      </c>
      <c r="G1956" s="92" t="e">
        <f>VLOOKUP('Reported Performance Table'!C1956,'Master List'!$B$11:$D$19,3,FALSE)</f>
        <v>#N/A</v>
      </c>
      <c r="H1956" t="e">
        <f t="shared" si="60"/>
        <v>#N/A</v>
      </c>
      <c r="I1956" t="e">
        <f>IF(VLOOKUP('Reported Performance Table'!E1956,'Master List'!$B$45:$D$143,3,FALSE)="","No",VLOOKUP('Reported Performance Table'!E1956,'Master List'!$B$45:$D$143,3,FALSE))</f>
        <v>#N/A</v>
      </c>
      <c r="J1956" s="164" t="str">
        <f>IF('Reported Performance Table'!E1956="","",
  IF('Reported Performance Table'!F1956="Yes",
   IF('Reported Performance Table'!G1956="Premium","Premium_LUNA_CCT","LUNA_CCT"),
   IF('Reported Performance Table'!C1956="Outdoor Luminaires",
    IF(OR('Reported Performance Table'!E1956="Fuel Pump Canopy Luminaires",'Reported Performance Table'!E1956="Sports Lighting"),
     IF('Reported Performance Table'!G1956="Premium","Premium_Sports_and_Fuel_Pump_CCT", "Sports_and_Fuel_Pump_CCT"),
     IF('Reported Performance Table'!G1956="Premium","Premium_Outdoor_CCT","Outdoor_CCT")),
    IF('Reported Performance Table'!G1956="Premium","Premium_CCT","Reported_CCT"))))</f>
        <v/>
      </c>
      <c r="K1956" t="str">
        <f>IF('Reported Performance Table'!E1956="","",IF(J1956="LUNA_CCT",VLOOKUP('Reported Performance Table'!E1956,'Master List'!$B$45:$E$143,4,FALSE),"Reported_BUG"))</f>
        <v/>
      </c>
      <c r="L1956" t="str">
        <f>IF('Reported Performance Table'!E1956="","",IF(AND('Reported Performance Table'!$F1956="Yes",OR('Reported Performance Table'!$E1956='Master List'!$B$45,'Reported Performance Table'!$E1956='Master List'!$B$46,'Reported Performance Table'!$E1956='Master List'!$B$47,'Reported Performance Table'!$E1956='Master List'!$B$49,'Reported Performance Table'!$E1956='Master List'!$B$51,'Reported Performance Table'!$E1956='Master List'!$B$115,'Reported Performance Table'!$E1956='Master List'!$B$118,'Reported Performance Table'!$E1956='Master List'!$B$142)),"LUNA_Dimming","Dimming_Capability_and_Range"))</f>
        <v/>
      </c>
      <c r="M1956" s="100" t="e">
        <f>'Reported Performance Table'!#REF!</f>
        <v>#REF!</v>
      </c>
      <c r="N1956" s="100" t="e">
        <f>'Reported Performance Table'!#REF!</f>
        <v>#REF!</v>
      </c>
      <c r="O1956" s="100" t="e">
        <f>'Reported Performance Table'!#REF!</f>
        <v>#REF!</v>
      </c>
      <c r="P1956" t="str">
        <f t="shared" si="61"/>
        <v>No</v>
      </c>
    </row>
    <row r="1957" spans="1:16" x14ac:dyDescent="0.25">
      <c r="A1957" s="54">
        <v>1964</v>
      </c>
      <c r="B1957" s="55"/>
      <c r="D1957" s="21" t="e">
        <f>VLOOKUP('Reported Performance Table'!D1957,'Master List'!$B$22:$C$41,2,FALSE)</f>
        <v>#N/A</v>
      </c>
      <c r="E1957" t="e">
        <f>VLOOKUP('Reported Performance Table'!E1957,'Master List'!$B$45:$C$143,2,FALSE)</f>
        <v>#N/A</v>
      </c>
      <c r="F1957" t="e">
        <f>VLOOKUP('Reported Performance Table'!D1957,'Master List'!$B$22:$D$42,3,FALSE)</f>
        <v>#N/A</v>
      </c>
      <c r="G1957" s="92" t="e">
        <f>VLOOKUP('Reported Performance Table'!C1957,'Master List'!$B$11:$D$19,3,FALSE)</f>
        <v>#N/A</v>
      </c>
      <c r="H1957" t="e">
        <f t="shared" si="60"/>
        <v>#N/A</v>
      </c>
      <c r="I1957" t="e">
        <f>IF(VLOOKUP('Reported Performance Table'!E1957,'Master List'!$B$45:$D$143,3,FALSE)="","No",VLOOKUP('Reported Performance Table'!E1957,'Master List'!$B$45:$D$143,3,FALSE))</f>
        <v>#N/A</v>
      </c>
      <c r="J1957" s="164" t="str">
        <f>IF('Reported Performance Table'!E1957="","",
  IF('Reported Performance Table'!F1957="Yes",
   IF('Reported Performance Table'!G1957="Premium","Premium_LUNA_CCT","LUNA_CCT"),
   IF('Reported Performance Table'!C1957="Outdoor Luminaires",
    IF(OR('Reported Performance Table'!E1957="Fuel Pump Canopy Luminaires",'Reported Performance Table'!E1957="Sports Lighting"),
     IF('Reported Performance Table'!G1957="Premium","Premium_Sports_and_Fuel_Pump_CCT", "Sports_and_Fuel_Pump_CCT"),
     IF('Reported Performance Table'!G1957="Premium","Premium_Outdoor_CCT","Outdoor_CCT")),
    IF('Reported Performance Table'!G1957="Premium","Premium_CCT","Reported_CCT"))))</f>
        <v/>
      </c>
      <c r="K1957" t="str">
        <f>IF('Reported Performance Table'!E1957="","",IF(J1957="LUNA_CCT",VLOOKUP('Reported Performance Table'!E1957,'Master List'!$B$45:$E$143,4,FALSE),"Reported_BUG"))</f>
        <v/>
      </c>
      <c r="L1957" t="str">
        <f>IF('Reported Performance Table'!E1957="","",IF(AND('Reported Performance Table'!$F1957="Yes",OR('Reported Performance Table'!$E1957='Master List'!$B$45,'Reported Performance Table'!$E1957='Master List'!$B$46,'Reported Performance Table'!$E1957='Master List'!$B$47,'Reported Performance Table'!$E1957='Master List'!$B$49,'Reported Performance Table'!$E1957='Master List'!$B$51,'Reported Performance Table'!$E1957='Master List'!$B$115,'Reported Performance Table'!$E1957='Master List'!$B$118,'Reported Performance Table'!$E1957='Master List'!$B$142)),"LUNA_Dimming","Dimming_Capability_and_Range"))</f>
        <v/>
      </c>
      <c r="M1957" s="100" t="e">
        <f>'Reported Performance Table'!#REF!</f>
        <v>#REF!</v>
      </c>
      <c r="N1957" s="100" t="e">
        <f>'Reported Performance Table'!#REF!</f>
        <v>#REF!</v>
      </c>
      <c r="O1957" s="100" t="e">
        <f>'Reported Performance Table'!#REF!</f>
        <v>#REF!</v>
      </c>
      <c r="P1957" t="str">
        <f t="shared" si="61"/>
        <v>No</v>
      </c>
    </row>
    <row r="1958" spans="1:16" x14ac:dyDescent="0.25">
      <c r="A1958" s="54">
        <v>1965</v>
      </c>
      <c r="B1958" s="55"/>
      <c r="D1958" s="21" t="e">
        <f>VLOOKUP('Reported Performance Table'!D1958,'Master List'!$B$22:$C$41,2,FALSE)</f>
        <v>#N/A</v>
      </c>
      <c r="E1958" t="e">
        <f>VLOOKUP('Reported Performance Table'!E1958,'Master List'!$B$45:$C$143,2,FALSE)</f>
        <v>#N/A</v>
      </c>
      <c r="F1958" t="e">
        <f>VLOOKUP('Reported Performance Table'!D1958,'Master List'!$B$22:$D$42,3,FALSE)</f>
        <v>#N/A</v>
      </c>
      <c r="G1958" s="92" t="e">
        <f>VLOOKUP('Reported Performance Table'!C1958,'Master List'!$B$11:$D$19,3,FALSE)</f>
        <v>#N/A</v>
      </c>
      <c r="H1958" t="e">
        <f t="shared" si="60"/>
        <v>#N/A</v>
      </c>
      <c r="I1958" t="e">
        <f>IF(VLOOKUP('Reported Performance Table'!E1958,'Master List'!$B$45:$D$143,3,FALSE)="","No",VLOOKUP('Reported Performance Table'!E1958,'Master List'!$B$45:$D$143,3,FALSE))</f>
        <v>#N/A</v>
      </c>
      <c r="J1958" s="164" t="str">
        <f>IF('Reported Performance Table'!E1958="","",
  IF('Reported Performance Table'!F1958="Yes",
   IF('Reported Performance Table'!G1958="Premium","Premium_LUNA_CCT","LUNA_CCT"),
   IF('Reported Performance Table'!C1958="Outdoor Luminaires",
    IF(OR('Reported Performance Table'!E1958="Fuel Pump Canopy Luminaires",'Reported Performance Table'!E1958="Sports Lighting"),
     IF('Reported Performance Table'!G1958="Premium","Premium_Sports_and_Fuel_Pump_CCT", "Sports_and_Fuel_Pump_CCT"),
     IF('Reported Performance Table'!G1958="Premium","Premium_Outdoor_CCT","Outdoor_CCT")),
    IF('Reported Performance Table'!G1958="Premium","Premium_CCT","Reported_CCT"))))</f>
        <v/>
      </c>
      <c r="K1958" t="str">
        <f>IF('Reported Performance Table'!E1958="","",IF(J1958="LUNA_CCT",VLOOKUP('Reported Performance Table'!E1958,'Master List'!$B$45:$E$143,4,FALSE),"Reported_BUG"))</f>
        <v/>
      </c>
      <c r="L1958" t="str">
        <f>IF('Reported Performance Table'!E1958="","",IF(AND('Reported Performance Table'!$F1958="Yes",OR('Reported Performance Table'!$E1958='Master List'!$B$45,'Reported Performance Table'!$E1958='Master List'!$B$46,'Reported Performance Table'!$E1958='Master List'!$B$47,'Reported Performance Table'!$E1958='Master List'!$B$49,'Reported Performance Table'!$E1958='Master List'!$B$51,'Reported Performance Table'!$E1958='Master List'!$B$115,'Reported Performance Table'!$E1958='Master List'!$B$118,'Reported Performance Table'!$E1958='Master List'!$B$142)),"LUNA_Dimming","Dimming_Capability_and_Range"))</f>
        <v/>
      </c>
      <c r="M1958" s="100" t="e">
        <f>'Reported Performance Table'!#REF!</f>
        <v>#REF!</v>
      </c>
      <c r="N1958" s="100" t="e">
        <f>'Reported Performance Table'!#REF!</f>
        <v>#REF!</v>
      </c>
      <c r="O1958" s="100" t="e">
        <f>'Reported Performance Table'!#REF!</f>
        <v>#REF!</v>
      </c>
      <c r="P1958" t="str">
        <f t="shared" si="61"/>
        <v>No</v>
      </c>
    </row>
    <row r="1959" spans="1:16" x14ac:dyDescent="0.25">
      <c r="A1959" s="54">
        <v>1966</v>
      </c>
      <c r="B1959" s="55"/>
      <c r="D1959" s="21" t="e">
        <f>VLOOKUP('Reported Performance Table'!D1959,'Master List'!$B$22:$C$41,2,FALSE)</f>
        <v>#N/A</v>
      </c>
      <c r="E1959" t="e">
        <f>VLOOKUP('Reported Performance Table'!E1959,'Master List'!$B$45:$C$143,2,FALSE)</f>
        <v>#N/A</v>
      </c>
      <c r="F1959" t="e">
        <f>VLOOKUP('Reported Performance Table'!D1959,'Master List'!$B$22:$D$42,3,FALSE)</f>
        <v>#N/A</v>
      </c>
      <c r="G1959" s="92" t="e">
        <f>VLOOKUP('Reported Performance Table'!C1959,'Master List'!$B$11:$D$19,3,FALSE)</f>
        <v>#N/A</v>
      </c>
      <c r="H1959" t="e">
        <f t="shared" si="60"/>
        <v>#N/A</v>
      </c>
      <c r="I1959" t="e">
        <f>IF(VLOOKUP('Reported Performance Table'!E1959,'Master List'!$B$45:$D$143,3,FALSE)="","No",VLOOKUP('Reported Performance Table'!E1959,'Master List'!$B$45:$D$143,3,FALSE))</f>
        <v>#N/A</v>
      </c>
      <c r="J1959" s="164" t="str">
        <f>IF('Reported Performance Table'!E1959="","",
  IF('Reported Performance Table'!F1959="Yes",
   IF('Reported Performance Table'!G1959="Premium","Premium_LUNA_CCT","LUNA_CCT"),
   IF('Reported Performance Table'!C1959="Outdoor Luminaires",
    IF(OR('Reported Performance Table'!E1959="Fuel Pump Canopy Luminaires",'Reported Performance Table'!E1959="Sports Lighting"),
     IF('Reported Performance Table'!G1959="Premium","Premium_Sports_and_Fuel_Pump_CCT", "Sports_and_Fuel_Pump_CCT"),
     IF('Reported Performance Table'!G1959="Premium","Premium_Outdoor_CCT","Outdoor_CCT")),
    IF('Reported Performance Table'!G1959="Premium","Premium_CCT","Reported_CCT"))))</f>
        <v/>
      </c>
      <c r="K1959" t="str">
        <f>IF('Reported Performance Table'!E1959="","",IF(J1959="LUNA_CCT",VLOOKUP('Reported Performance Table'!E1959,'Master List'!$B$45:$E$143,4,FALSE),"Reported_BUG"))</f>
        <v/>
      </c>
      <c r="L1959" t="str">
        <f>IF('Reported Performance Table'!E1959="","",IF(AND('Reported Performance Table'!$F1959="Yes",OR('Reported Performance Table'!$E1959='Master List'!$B$45,'Reported Performance Table'!$E1959='Master List'!$B$46,'Reported Performance Table'!$E1959='Master List'!$B$47,'Reported Performance Table'!$E1959='Master List'!$B$49,'Reported Performance Table'!$E1959='Master List'!$B$51,'Reported Performance Table'!$E1959='Master List'!$B$115,'Reported Performance Table'!$E1959='Master List'!$B$118,'Reported Performance Table'!$E1959='Master List'!$B$142)),"LUNA_Dimming","Dimming_Capability_and_Range"))</f>
        <v/>
      </c>
      <c r="M1959" s="100" t="e">
        <f>'Reported Performance Table'!#REF!</f>
        <v>#REF!</v>
      </c>
      <c r="N1959" s="100" t="e">
        <f>'Reported Performance Table'!#REF!</f>
        <v>#REF!</v>
      </c>
      <c r="O1959" s="100" t="e">
        <f>'Reported Performance Table'!#REF!</f>
        <v>#REF!</v>
      </c>
      <c r="P1959" t="str">
        <f t="shared" si="61"/>
        <v>No</v>
      </c>
    </row>
    <row r="1960" spans="1:16" x14ac:dyDescent="0.25">
      <c r="A1960" s="54">
        <v>1967</v>
      </c>
      <c r="B1960" s="55"/>
      <c r="D1960" s="21" t="e">
        <f>VLOOKUP('Reported Performance Table'!D1960,'Master List'!$B$22:$C$41,2,FALSE)</f>
        <v>#N/A</v>
      </c>
      <c r="E1960" t="e">
        <f>VLOOKUP('Reported Performance Table'!E1960,'Master List'!$B$45:$C$143,2,FALSE)</f>
        <v>#N/A</v>
      </c>
      <c r="F1960" t="e">
        <f>VLOOKUP('Reported Performance Table'!D1960,'Master List'!$B$22:$D$42,3,FALSE)</f>
        <v>#N/A</v>
      </c>
      <c r="G1960" s="92" t="e">
        <f>VLOOKUP('Reported Performance Table'!C1960,'Master List'!$B$11:$D$19,3,FALSE)</f>
        <v>#N/A</v>
      </c>
      <c r="H1960" t="e">
        <f t="shared" si="60"/>
        <v>#N/A</v>
      </c>
      <c r="I1960" t="e">
        <f>IF(VLOOKUP('Reported Performance Table'!E1960,'Master List'!$B$45:$D$143,3,FALSE)="","No",VLOOKUP('Reported Performance Table'!E1960,'Master List'!$B$45:$D$143,3,FALSE))</f>
        <v>#N/A</v>
      </c>
      <c r="J1960" s="164" t="str">
        <f>IF('Reported Performance Table'!E1960="","",
  IF('Reported Performance Table'!F1960="Yes",
   IF('Reported Performance Table'!G1960="Premium","Premium_LUNA_CCT","LUNA_CCT"),
   IF('Reported Performance Table'!C1960="Outdoor Luminaires",
    IF(OR('Reported Performance Table'!E1960="Fuel Pump Canopy Luminaires",'Reported Performance Table'!E1960="Sports Lighting"),
     IF('Reported Performance Table'!G1960="Premium","Premium_Sports_and_Fuel_Pump_CCT", "Sports_and_Fuel_Pump_CCT"),
     IF('Reported Performance Table'!G1960="Premium","Premium_Outdoor_CCT","Outdoor_CCT")),
    IF('Reported Performance Table'!G1960="Premium","Premium_CCT","Reported_CCT"))))</f>
        <v/>
      </c>
      <c r="K1960" t="str">
        <f>IF('Reported Performance Table'!E1960="","",IF(J1960="LUNA_CCT",VLOOKUP('Reported Performance Table'!E1960,'Master List'!$B$45:$E$143,4,FALSE),"Reported_BUG"))</f>
        <v/>
      </c>
      <c r="L1960" t="str">
        <f>IF('Reported Performance Table'!E1960="","",IF(AND('Reported Performance Table'!$F1960="Yes",OR('Reported Performance Table'!$E1960='Master List'!$B$45,'Reported Performance Table'!$E1960='Master List'!$B$46,'Reported Performance Table'!$E1960='Master List'!$B$47,'Reported Performance Table'!$E1960='Master List'!$B$49,'Reported Performance Table'!$E1960='Master List'!$B$51,'Reported Performance Table'!$E1960='Master List'!$B$115,'Reported Performance Table'!$E1960='Master List'!$B$118,'Reported Performance Table'!$E1960='Master List'!$B$142)),"LUNA_Dimming","Dimming_Capability_and_Range"))</f>
        <v/>
      </c>
      <c r="M1960" s="100" t="e">
        <f>'Reported Performance Table'!#REF!</f>
        <v>#REF!</v>
      </c>
      <c r="N1960" s="100" t="e">
        <f>'Reported Performance Table'!#REF!</f>
        <v>#REF!</v>
      </c>
      <c r="O1960" s="100" t="e">
        <f>'Reported Performance Table'!#REF!</f>
        <v>#REF!</v>
      </c>
      <c r="P1960" t="str">
        <f t="shared" si="61"/>
        <v>No</v>
      </c>
    </row>
    <row r="1961" spans="1:16" x14ac:dyDescent="0.25">
      <c r="A1961" s="54">
        <v>1968</v>
      </c>
      <c r="B1961" s="55"/>
      <c r="D1961" s="21" t="e">
        <f>VLOOKUP('Reported Performance Table'!D1961,'Master List'!$B$22:$C$41,2,FALSE)</f>
        <v>#N/A</v>
      </c>
      <c r="E1961" t="e">
        <f>VLOOKUP('Reported Performance Table'!E1961,'Master List'!$B$45:$C$143,2,FALSE)</f>
        <v>#N/A</v>
      </c>
      <c r="F1961" t="e">
        <f>VLOOKUP('Reported Performance Table'!D1961,'Master List'!$B$22:$D$42,3,FALSE)</f>
        <v>#N/A</v>
      </c>
      <c r="G1961" s="92" t="e">
        <f>VLOOKUP('Reported Performance Table'!C1961,'Master List'!$B$11:$D$19,3,FALSE)</f>
        <v>#N/A</v>
      </c>
      <c r="H1961" t="e">
        <f t="shared" si="60"/>
        <v>#N/A</v>
      </c>
      <c r="I1961" t="e">
        <f>IF(VLOOKUP('Reported Performance Table'!E1961,'Master List'!$B$45:$D$143,3,FALSE)="","No",VLOOKUP('Reported Performance Table'!E1961,'Master List'!$B$45:$D$143,3,FALSE))</f>
        <v>#N/A</v>
      </c>
      <c r="J1961" s="164" t="str">
        <f>IF('Reported Performance Table'!E1961="","",
  IF('Reported Performance Table'!F1961="Yes",
   IF('Reported Performance Table'!G1961="Premium","Premium_LUNA_CCT","LUNA_CCT"),
   IF('Reported Performance Table'!C1961="Outdoor Luminaires",
    IF(OR('Reported Performance Table'!E1961="Fuel Pump Canopy Luminaires",'Reported Performance Table'!E1961="Sports Lighting"),
     IF('Reported Performance Table'!G1961="Premium","Premium_Sports_and_Fuel_Pump_CCT", "Sports_and_Fuel_Pump_CCT"),
     IF('Reported Performance Table'!G1961="Premium","Premium_Outdoor_CCT","Outdoor_CCT")),
    IF('Reported Performance Table'!G1961="Premium","Premium_CCT","Reported_CCT"))))</f>
        <v/>
      </c>
      <c r="K1961" t="str">
        <f>IF('Reported Performance Table'!E1961="","",IF(J1961="LUNA_CCT",VLOOKUP('Reported Performance Table'!E1961,'Master List'!$B$45:$E$143,4,FALSE),"Reported_BUG"))</f>
        <v/>
      </c>
      <c r="L1961" t="str">
        <f>IF('Reported Performance Table'!E1961="","",IF(AND('Reported Performance Table'!$F1961="Yes",OR('Reported Performance Table'!$E1961='Master List'!$B$45,'Reported Performance Table'!$E1961='Master List'!$B$46,'Reported Performance Table'!$E1961='Master List'!$B$47,'Reported Performance Table'!$E1961='Master List'!$B$49,'Reported Performance Table'!$E1961='Master List'!$B$51,'Reported Performance Table'!$E1961='Master List'!$B$115,'Reported Performance Table'!$E1961='Master List'!$B$118,'Reported Performance Table'!$E1961='Master List'!$B$142)),"LUNA_Dimming","Dimming_Capability_and_Range"))</f>
        <v/>
      </c>
      <c r="M1961" s="100" t="e">
        <f>'Reported Performance Table'!#REF!</f>
        <v>#REF!</v>
      </c>
      <c r="N1961" s="100" t="e">
        <f>'Reported Performance Table'!#REF!</f>
        <v>#REF!</v>
      </c>
      <c r="O1961" s="100" t="e">
        <f>'Reported Performance Table'!#REF!</f>
        <v>#REF!</v>
      </c>
      <c r="P1961" t="str">
        <f t="shared" si="61"/>
        <v>No</v>
      </c>
    </row>
    <row r="1962" spans="1:16" x14ac:dyDescent="0.25">
      <c r="A1962" s="54">
        <v>1969</v>
      </c>
      <c r="B1962" s="55"/>
      <c r="D1962" s="21" t="e">
        <f>VLOOKUP('Reported Performance Table'!D1962,'Master List'!$B$22:$C$41,2,FALSE)</f>
        <v>#N/A</v>
      </c>
      <c r="E1962" t="e">
        <f>VLOOKUP('Reported Performance Table'!E1962,'Master List'!$B$45:$C$143,2,FALSE)</f>
        <v>#N/A</v>
      </c>
      <c r="F1962" t="e">
        <f>VLOOKUP('Reported Performance Table'!D1962,'Master List'!$B$22:$D$42,3,FALSE)</f>
        <v>#N/A</v>
      </c>
      <c r="G1962" s="92" t="e">
        <f>VLOOKUP('Reported Performance Table'!C1962,'Master List'!$B$11:$D$19,3,FALSE)</f>
        <v>#N/A</v>
      </c>
      <c r="H1962" t="e">
        <f t="shared" si="60"/>
        <v>#N/A</v>
      </c>
      <c r="I1962" t="e">
        <f>IF(VLOOKUP('Reported Performance Table'!E1962,'Master List'!$B$45:$D$143,3,FALSE)="","No",VLOOKUP('Reported Performance Table'!E1962,'Master List'!$B$45:$D$143,3,FALSE))</f>
        <v>#N/A</v>
      </c>
      <c r="J1962" s="164" t="str">
        <f>IF('Reported Performance Table'!E1962="","",
  IF('Reported Performance Table'!F1962="Yes",
   IF('Reported Performance Table'!G1962="Premium","Premium_LUNA_CCT","LUNA_CCT"),
   IF('Reported Performance Table'!C1962="Outdoor Luminaires",
    IF(OR('Reported Performance Table'!E1962="Fuel Pump Canopy Luminaires",'Reported Performance Table'!E1962="Sports Lighting"),
     IF('Reported Performance Table'!G1962="Premium","Premium_Sports_and_Fuel_Pump_CCT", "Sports_and_Fuel_Pump_CCT"),
     IF('Reported Performance Table'!G1962="Premium","Premium_Outdoor_CCT","Outdoor_CCT")),
    IF('Reported Performance Table'!G1962="Premium","Premium_CCT","Reported_CCT"))))</f>
        <v/>
      </c>
      <c r="K1962" t="str">
        <f>IF('Reported Performance Table'!E1962="","",IF(J1962="LUNA_CCT",VLOOKUP('Reported Performance Table'!E1962,'Master List'!$B$45:$E$143,4,FALSE),"Reported_BUG"))</f>
        <v/>
      </c>
      <c r="L1962" t="str">
        <f>IF('Reported Performance Table'!E1962="","",IF(AND('Reported Performance Table'!$F1962="Yes",OR('Reported Performance Table'!$E1962='Master List'!$B$45,'Reported Performance Table'!$E1962='Master List'!$B$46,'Reported Performance Table'!$E1962='Master List'!$B$47,'Reported Performance Table'!$E1962='Master List'!$B$49,'Reported Performance Table'!$E1962='Master List'!$B$51,'Reported Performance Table'!$E1962='Master List'!$B$115,'Reported Performance Table'!$E1962='Master List'!$B$118,'Reported Performance Table'!$E1962='Master List'!$B$142)),"LUNA_Dimming","Dimming_Capability_and_Range"))</f>
        <v/>
      </c>
      <c r="M1962" s="100" t="e">
        <f>'Reported Performance Table'!#REF!</f>
        <v>#REF!</v>
      </c>
      <c r="N1962" s="100" t="e">
        <f>'Reported Performance Table'!#REF!</f>
        <v>#REF!</v>
      </c>
      <c r="O1962" s="100" t="e">
        <f>'Reported Performance Table'!#REF!</f>
        <v>#REF!</v>
      </c>
      <c r="P1962" t="str">
        <f t="shared" si="61"/>
        <v>No</v>
      </c>
    </row>
    <row r="1963" spans="1:16" x14ac:dyDescent="0.25">
      <c r="A1963" s="54">
        <v>1970</v>
      </c>
      <c r="B1963" s="55"/>
      <c r="D1963" s="21" t="e">
        <f>VLOOKUP('Reported Performance Table'!D1963,'Master List'!$B$22:$C$41,2,FALSE)</f>
        <v>#N/A</v>
      </c>
      <c r="E1963" t="e">
        <f>VLOOKUP('Reported Performance Table'!E1963,'Master List'!$B$45:$C$143,2,FALSE)</f>
        <v>#N/A</v>
      </c>
      <c r="F1963" t="e">
        <f>VLOOKUP('Reported Performance Table'!D1963,'Master List'!$B$22:$D$42,3,FALSE)</f>
        <v>#N/A</v>
      </c>
      <c r="G1963" s="92" t="e">
        <f>VLOOKUP('Reported Performance Table'!C1963,'Master List'!$B$11:$D$19,3,FALSE)</f>
        <v>#N/A</v>
      </c>
      <c r="H1963" t="e">
        <f t="shared" si="60"/>
        <v>#N/A</v>
      </c>
      <c r="I1963" t="e">
        <f>IF(VLOOKUP('Reported Performance Table'!E1963,'Master List'!$B$45:$D$143,3,FALSE)="","No",VLOOKUP('Reported Performance Table'!E1963,'Master List'!$B$45:$D$143,3,FALSE))</f>
        <v>#N/A</v>
      </c>
      <c r="J1963" s="164" t="str">
        <f>IF('Reported Performance Table'!E1963="","",
  IF('Reported Performance Table'!F1963="Yes",
   IF('Reported Performance Table'!G1963="Premium","Premium_LUNA_CCT","LUNA_CCT"),
   IF('Reported Performance Table'!C1963="Outdoor Luminaires",
    IF(OR('Reported Performance Table'!E1963="Fuel Pump Canopy Luminaires",'Reported Performance Table'!E1963="Sports Lighting"),
     IF('Reported Performance Table'!G1963="Premium","Premium_Sports_and_Fuel_Pump_CCT", "Sports_and_Fuel_Pump_CCT"),
     IF('Reported Performance Table'!G1963="Premium","Premium_Outdoor_CCT","Outdoor_CCT")),
    IF('Reported Performance Table'!G1963="Premium","Premium_CCT","Reported_CCT"))))</f>
        <v/>
      </c>
      <c r="K1963" t="str">
        <f>IF('Reported Performance Table'!E1963="","",IF(J1963="LUNA_CCT",VLOOKUP('Reported Performance Table'!E1963,'Master List'!$B$45:$E$143,4,FALSE),"Reported_BUG"))</f>
        <v/>
      </c>
      <c r="L1963" t="str">
        <f>IF('Reported Performance Table'!E1963="","",IF(AND('Reported Performance Table'!$F1963="Yes",OR('Reported Performance Table'!$E1963='Master List'!$B$45,'Reported Performance Table'!$E1963='Master List'!$B$46,'Reported Performance Table'!$E1963='Master List'!$B$47,'Reported Performance Table'!$E1963='Master List'!$B$49,'Reported Performance Table'!$E1963='Master List'!$B$51,'Reported Performance Table'!$E1963='Master List'!$B$115,'Reported Performance Table'!$E1963='Master List'!$B$118,'Reported Performance Table'!$E1963='Master List'!$B$142)),"LUNA_Dimming","Dimming_Capability_and_Range"))</f>
        <v/>
      </c>
      <c r="M1963" s="100" t="e">
        <f>'Reported Performance Table'!#REF!</f>
        <v>#REF!</v>
      </c>
      <c r="N1963" s="100" t="e">
        <f>'Reported Performance Table'!#REF!</f>
        <v>#REF!</v>
      </c>
      <c r="O1963" s="100" t="e">
        <f>'Reported Performance Table'!#REF!</f>
        <v>#REF!</v>
      </c>
      <c r="P1963" t="str">
        <f t="shared" si="61"/>
        <v>No</v>
      </c>
    </row>
    <row r="1964" spans="1:16" x14ac:dyDescent="0.25">
      <c r="A1964" s="54">
        <v>1971</v>
      </c>
      <c r="B1964" s="55"/>
      <c r="D1964" s="21" t="e">
        <f>VLOOKUP('Reported Performance Table'!D1964,'Master List'!$B$22:$C$41,2,FALSE)</f>
        <v>#N/A</v>
      </c>
      <c r="E1964" t="e">
        <f>VLOOKUP('Reported Performance Table'!E1964,'Master List'!$B$45:$C$143,2,FALSE)</f>
        <v>#N/A</v>
      </c>
      <c r="F1964" t="e">
        <f>VLOOKUP('Reported Performance Table'!D1964,'Master List'!$B$22:$D$42,3,FALSE)</f>
        <v>#N/A</v>
      </c>
      <c r="G1964" s="92" t="e">
        <f>VLOOKUP('Reported Performance Table'!C1964,'Master List'!$B$11:$D$19,3,FALSE)</f>
        <v>#N/A</v>
      </c>
      <c r="H1964" t="e">
        <f t="shared" si="60"/>
        <v>#N/A</v>
      </c>
      <c r="I1964" t="e">
        <f>IF(VLOOKUP('Reported Performance Table'!E1964,'Master List'!$B$45:$D$143,3,FALSE)="","No",VLOOKUP('Reported Performance Table'!E1964,'Master List'!$B$45:$D$143,3,FALSE))</f>
        <v>#N/A</v>
      </c>
      <c r="J1964" s="164" t="str">
        <f>IF('Reported Performance Table'!E1964="","",
  IF('Reported Performance Table'!F1964="Yes",
   IF('Reported Performance Table'!G1964="Premium","Premium_LUNA_CCT","LUNA_CCT"),
   IF('Reported Performance Table'!C1964="Outdoor Luminaires",
    IF(OR('Reported Performance Table'!E1964="Fuel Pump Canopy Luminaires",'Reported Performance Table'!E1964="Sports Lighting"),
     IF('Reported Performance Table'!G1964="Premium","Premium_Sports_and_Fuel_Pump_CCT", "Sports_and_Fuel_Pump_CCT"),
     IF('Reported Performance Table'!G1964="Premium","Premium_Outdoor_CCT","Outdoor_CCT")),
    IF('Reported Performance Table'!G1964="Premium","Premium_CCT","Reported_CCT"))))</f>
        <v/>
      </c>
      <c r="K1964" t="str">
        <f>IF('Reported Performance Table'!E1964="","",IF(J1964="LUNA_CCT",VLOOKUP('Reported Performance Table'!E1964,'Master List'!$B$45:$E$143,4,FALSE),"Reported_BUG"))</f>
        <v/>
      </c>
      <c r="L1964" t="str">
        <f>IF('Reported Performance Table'!E1964="","",IF(AND('Reported Performance Table'!$F1964="Yes",OR('Reported Performance Table'!$E1964='Master List'!$B$45,'Reported Performance Table'!$E1964='Master List'!$B$46,'Reported Performance Table'!$E1964='Master List'!$B$47,'Reported Performance Table'!$E1964='Master List'!$B$49,'Reported Performance Table'!$E1964='Master List'!$B$51,'Reported Performance Table'!$E1964='Master List'!$B$115,'Reported Performance Table'!$E1964='Master List'!$B$118,'Reported Performance Table'!$E1964='Master List'!$B$142)),"LUNA_Dimming","Dimming_Capability_and_Range"))</f>
        <v/>
      </c>
      <c r="M1964" s="100" t="e">
        <f>'Reported Performance Table'!#REF!</f>
        <v>#REF!</v>
      </c>
      <c r="N1964" s="100" t="e">
        <f>'Reported Performance Table'!#REF!</f>
        <v>#REF!</v>
      </c>
      <c r="O1964" s="100" t="e">
        <f>'Reported Performance Table'!#REF!</f>
        <v>#REF!</v>
      </c>
      <c r="P1964" t="str">
        <f t="shared" si="61"/>
        <v>No</v>
      </c>
    </row>
    <row r="1965" spans="1:16" x14ac:dyDescent="0.25">
      <c r="A1965" s="54">
        <v>1972</v>
      </c>
      <c r="B1965" s="55"/>
      <c r="D1965" s="21" t="e">
        <f>VLOOKUP('Reported Performance Table'!D1965,'Master List'!$B$22:$C$41,2,FALSE)</f>
        <v>#N/A</v>
      </c>
      <c r="E1965" t="e">
        <f>VLOOKUP('Reported Performance Table'!E1965,'Master List'!$B$45:$C$143,2,FALSE)</f>
        <v>#N/A</v>
      </c>
      <c r="F1965" t="e">
        <f>VLOOKUP('Reported Performance Table'!D1965,'Master List'!$B$22:$D$42,3,FALSE)</f>
        <v>#N/A</v>
      </c>
      <c r="G1965" s="92" t="e">
        <f>VLOOKUP('Reported Performance Table'!C1965,'Master List'!$B$11:$D$19,3,FALSE)</f>
        <v>#N/A</v>
      </c>
      <c r="H1965" t="e">
        <f t="shared" si="60"/>
        <v>#N/A</v>
      </c>
      <c r="I1965" t="e">
        <f>IF(VLOOKUP('Reported Performance Table'!E1965,'Master List'!$B$45:$D$143,3,FALSE)="","No",VLOOKUP('Reported Performance Table'!E1965,'Master List'!$B$45:$D$143,3,FALSE))</f>
        <v>#N/A</v>
      </c>
      <c r="J1965" s="164" t="str">
        <f>IF('Reported Performance Table'!E1965="","",
  IF('Reported Performance Table'!F1965="Yes",
   IF('Reported Performance Table'!G1965="Premium","Premium_LUNA_CCT","LUNA_CCT"),
   IF('Reported Performance Table'!C1965="Outdoor Luminaires",
    IF(OR('Reported Performance Table'!E1965="Fuel Pump Canopy Luminaires",'Reported Performance Table'!E1965="Sports Lighting"),
     IF('Reported Performance Table'!G1965="Premium","Premium_Sports_and_Fuel_Pump_CCT", "Sports_and_Fuel_Pump_CCT"),
     IF('Reported Performance Table'!G1965="Premium","Premium_Outdoor_CCT","Outdoor_CCT")),
    IF('Reported Performance Table'!G1965="Premium","Premium_CCT","Reported_CCT"))))</f>
        <v/>
      </c>
      <c r="K1965" t="str">
        <f>IF('Reported Performance Table'!E1965="","",IF(J1965="LUNA_CCT",VLOOKUP('Reported Performance Table'!E1965,'Master List'!$B$45:$E$143,4,FALSE),"Reported_BUG"))</f>
        <v/>
      </c>
      <c r="L1965" t="str">
        <f>IF('Reported Performance Table'!E1965="","",IF(AND('Reported Performance Table'!$F1965="Yes",OR('Reported Performance Table'!$E1965='Master List'!$B$45,'Reported Performance Table'!$E1965='Master List'!$B$46,'Reported Performance Table'!$E1965='Master List'!$B$47,'Reported Performance Table'!$E1965='Master List'!$B$49,'Reported Performance Table'!$E1965='Master List'!$B$51,'Reported Performance Table'!$E1965='Master List'!$B$115,'Reported Performance Table'!$E1965='Master List'!$B$118,'Reported Performance Table'!$E1965='Master List'!$B$142)),"LUNA_Dimming","Dimming_Capability_and_Range"))</f>
        <v/>
      </c>
      <c r="M1965" s="100" t="e">
        <f>'Reported Performance Table'!#REF!</f>
        <v>#REF!</v>
      </c>
      <c r="N1965" s="100" t="e">
        <f>'Reported Performance Table'!#REF!</f>
        <v>#REF!</v>
      </c>
      <c r="O1965" s="100" t="e">
        <f>'Reported Performance Table'!#REF!</f>
        <v>#REF!</v>
      </c>
      <c r="P1965" t="str">
        <f t="shared" si="61"/>
        <v>No</v>
      </c>
    </row>
    <row r="1966" spans="1:16" x14ac:dyDescent="0.25">
      <c r="A1966" s="54">
        <v>1973</v>
      </c>
      <c r="B1966" s="55"/>
      <c r="D1966" s="21" t="e">
        <f>VLOOKUP('Reported Performance Table'!D1966,'Master List'!$B$22:$C$41,2,FALSE)</f>
        <v>#N/A</v>
      </c>
      <c r="E1966" t="e">
        <f>VLOOKUP('Reported Performance Table'!E1966,'Master List'!$B$45:$C$143,2,FALSE)</f>
        <v>#N/A</v>
      </c>
      <c r="F1966" t="e">
        <f>VLOOKUP('Reported Performance Table'!D1966,'Master List'!$B$22:$D$42,3,FALSE)</f>
        <v>#N/A</v>
      </c>
      <c r="G1966" s="92" t="e">
        <f>VLOOKUP('Reported Performance Table'!C1966,'Master List'!$B$11:$D$19,3,FALSE)</f>
        <v>#N/A</v>
      </c>
      <c r="H1966" t="e">
        <f t="shared" si="60"/>
        <v>#N/A</v>
      </c>
      <c r="I1966" t="e">
        <f>IF(VLOOKUP('Reported Performance Table'!E1966,'Master List'!$B$45:$D$143,3,FALSE)="","No",VLOOKUP('Reported Performance Table'!E1966,'Master List'!$B$45:$D$143,3,FALSE))</f>
        <v>#N/A</v>
      </c>
      <c r="J1966" s="164" t="str">
        <f>IF('Reported Performance Table'!E1966="","",
  IF('Reported Performance Table'!F1966="Yes",
   IF('Reported Performance Table'!G1966="Premium","Premium_LUNA_CCT","LUNA_CCT"),
   IF('Reported Performance Table'!C1966="Outdoor Luminaires",
    IF(OR('Reported Performance Table'!E1966="Fuel Pump Canopy Luminaires",'Reported Performance Table'!E1966="Sports Lighting"),
     IF('Reported Performance Table'!G1966="Premium","Premium_Sports_and_Fuel_Pump_CCT", "Sports_and_Fuel_Pump_CCT"),
     IF('Reported Performance Table'!G1966="Premium","Premium_Outdoor_CCT","Outdoor_CCT")),
    IF('Reported Performance Table'!G1966="Premium","Premium_CCT","Reported_CCT"))))</f>
        <v/>
      </c>
      <c r="K1966" t="str">
        <f>IF('Reported Performance Table'!E1966="","",IF(J1966="LUNA_CCT",VLOOKUP('Reported Performance Table'!E1966,'Master List'!$B$45:$E$143,4,FALSE),"Reported_BUG"))</f>
        <v/>
      </c>
      <c r="L1966" t="str">
        <f>IF('Reported Performance Table'!E1966="","",IF(AND('Reported Performance Table'!$F1966="Yes",OR('Reported Performance Table'!$E1966='Master List'!$B$45,'Reported Performance Table'!$E1966='Master List'!$B$46,'Reported Performance Table'!$E1966='Master List'!$B$47,'Reported Performance Table'!$E1966='Master List'!$B$49,'Reported Performance Table'!$E1966='Master List'!$B$51,'Reported Performance Table'!$E1966='Master List'!$B$115,'Reported Performance Table'!$E1966='Master List'!$B$118,'Reported Performance Table'!$E1966='Master List'!$B$142)),"LUNA_Dimming","Dimming_Capability_and_Range"))</f>
        <v/>
      </c>
      <c r="M1966" s="100" t="e">
        <f>'Reported Performance Table'!#REF!</f>
        <v>#REF!</v>
      </c>
      <c r="N1966" s="100" t="e">
        <f>'Reported Performance Table'!#REF!</f>
        <v>#REF!</v>
      </c>
      <c r="O1966" s="100" t="e">
        <f>'Reported Performance Table'!#REF!</f>
        <v>#REF!</v>
      </c>
      <c r="P1966" t="str">
        <f t="shared" si="61"/>
        <v>No</v>
      </c>
    </row>
    <row r="1967" spans="1:16" x14ac:dyDescent="0.25">
      <c r="A1967" s="54">
        <v>1974</v>
      </c>
      <c r="B1967" s="55"/>
      <c r="D1967" s="21" t="e">
        <f>VLOOKUP('Reported Performance Table'!D1967,'Master List'!$B$22:$C$41,2,FALSE)</f>
        <v>#N/A</v>
      </c>
      <c r="E1967" t="e">
        <f>VLOOKUP('Reported Performance Table'!E1967,'Master List'!$B$45:$C$143,2,FALSE)</f>
        <v>#N/A</v>
      </c>
      <c r="F1967" t="e">
        <f>VLOOKUP('Reported Performance Table'!D1967,'Master List'!$B$22:$D$42,3,FALSE)</f>
        <v>#N/A</v>
      </c>
      <c r="G1967" s="92" t="e">
        <f>VLOOKUP('Reported Performance Table'!C1967,'Master List'!$B$11:$D$19,3,FALSE)</f>
        <v>#N/A</v>
      </c>
      <c r="H1967" t="e">
        <f t="shared" si="60"/>
        <v>#N/A</v>
      </c>
      <c r="I1967" t="e">
        <f>IF(VLOOKUP('Reported Performance Table'!E1967,'Master List'!$B$45:$D$143,3,FALSE)="","No",VLOOKUP('Reported Performance Table'!E1967,'Master List'!$B$45:$D$143,3,FALSE))</f>
        <v>#N/A</v>
      </c>
      <c r="J1967" s="164" t="str">
        <f>IF('Reported Performance Table'!E1967="","",
  IF('Reported Performance Table'!F1967="Yes",
   IF('Reported Performance Table'!G1967="Premium","Premium_LUNA_CCT","LUNA_CCT"),
   IF('Reported Performance Table'!C1967="Outdoor Luminaires",
    IF(OR('Reported Performance Table'!E1967="Fuel Pump Canopy Luminaires",'Reported Performance Table'!E1967="Sports Lighting"),
     IF('Reported Performance Table'!G1967="Premium","Premium_Sports_and_Fuel_Pump_CCT", "Sports_and_Fuel_Pump_CCT"),
     IF('Reported Performance Table'!G1967="Premium","Premium_Outdoor_CCT","Outdoor_CCT")),
    IF('Reported Performance Table'!G1967="Premium","Premium_CCT","Reported_CCT"))))</f>
        <v/>
      </c>
      <c r="K1967" t="str">
        <f>IF('Reported Performance Table'!E1967="","",IF(J1967="LUNA_CCT",VLOOKUP('Reported Performance Table'!E1967,'Master List'!$B$45:$E$143,4,FALSE),"Reported_BUG"))</f>
        <v/>
      </c>
      <c r="L1967" t="str">
        <f>IF('Reported Performance Table'!E1967="","",IF(AND('Reported Performance Table'!$F1967="Yes",OR('Reported Performance Table'!$E1967='Master List'!$B$45,'Reported Performance Table'!$E1967='Master List'!$B$46,'Reported Performance Table'!$E1967='Master List'!$B$47,'Reported Performance Table'!$E1967='Master List'!$B$49,'Reported Performance Table'!$E1967='Master List'!$B$51,'Reported Performance Table'!$E1967='Master List'!$B$115,'Reported Performance Table'!$E1967='Master List'!$B$118,'Reported Performance Table'!$E1967='Master List'!$B$142)),"LUNA_Dimming","Dimming_Capability_and_Range"))</f>
        <v/>
      </c>
      <c r="M1967" s="100" t="e">
        <f>'Reported Performance Table'!#REF!</f>
        <v>#REF!</v>
      </c>
      <c r="N1967" s="100" t="e">
        <f>'Reported Performance Table'!#REF!</f>
        <v>#REF!</v>
      </c>
      <c r="O1967" s="100" t="e">
        <f>'Reported Performance Table'!#REF!</f>
        <v>#REF!</v>
      </c>
      <c r="P1967" t="str">
        <f t="shared" si="61"/>
        <v>No</v>
      </c>
    </row>
    <row r="1968" spans="1:16" x14ac:dyDescent="0.25">
      <c r="A1968" s="54">
        <v>1975</v>
      </c>
      <c r="B1968" s="55"/>
      <c r="D1968" s="21" t="e">
        <f>VLOOKUP('Reported Performance Table'!D1968,'Master List'!$B$22:$C$41,2,FALSE)</f>
        <v>#N/A</v>
      </c>
      <c r="E1968" t="e">
        <f>VLOOKUP('Reported Performance Table'!E1968,'Master List'!$B$45:$C$143,2,FALSE)</f>
        <v>#N/A</v>
      </c>
      <c r="F1968" t="e">
        <f>VLOOKUP('Reported Performance Table'!D1968,'Master List'!$B$22:$D$42,3,FALSE)</f>
        <v>#N/A</v>
      </c>
      <c r="G1968" s="92" t="e">
        <f>VLOOKUP('Reported Performance Table'!C1968,'Master List'!$B$11:$D$19,3,FALSE)</f>
        <v>#N/A</v>
      </c>
      <c r="H1968" t="e">
        <f t="shared" si="60"/>
        <v>#N/A</v>
      </c>
      <c r="I1968" t="e">
        <f>IF(VLOOKUP('Reported Performance Table'!E1968,'Master List'!$B$45:$D$143,3,FALSE)="","No",VLOOKUP('Reported Performance Table'!E1968,'Master List'!$B$45:$D$143,3,FALSE))</f>
        <v>#N/A</v>
      </c>
      <c r="J1968" s="164" t="str">
        <f>IF('Reported Performance Table'!E1968="","",
  IF('Reported Performance Table'!F1968="Yes",
   IF('Reported Performance Table'!G1968="Premium","Premium_LUNA_CCT","LUNA_CCT"),
   IF('Reported Performance Table'!C1968="Outdoor Luminaires",
    IF(OR('Reported Performance Table'!E1968="Fuel Pump Canopy Luminaires",'Reported Performance Table'!E1968="Sports Lighting"),
     IF('Reported Performance Table'!G1968="Premium","Premium_Sports_and_Fuel_Pump_CCT", "Sports_and_Fuel_Pump_CCT"),
     IF('Reported Performance Table'!G1968="Premium","Premium_Outdoor_CCT","Outdoor_CCT")),
    IF('Reported Performance Table'!G1968="Premium","Premium_CCT","Reported_CCT"))))</f>
        <v/>
      </c>
      <c r="K1968" t="str">
        <f>IF('Reported Performance Table'!E1968="","",IF(J1968="LUNA_CCT",VLOOKUP('Reported Performance Table'!E1968,'Master List'!$B$45:$E$143,4,FALSE),"Reported_BUG"))</f>
        <v/>
      </c>
      <c r="L1968" t="str">
        <f>IF('Reported Performance Table'!E1968="","",IF(AND('Reported Performance Table'!$F1968="Yes",OR('Reported Performance Table'!$E1968='Master List'!$B$45,'Reported Performance Table'!$E1968='Master List'!$B$46,'Reported Performance Table'!$E1968='Master List'!$B$47,'Reported Performance Table'!$E1968='Master List'!$B$49,'Reported Performance Table'!$E1968='Master List'!$B$51,'Reported Performance Table'!$E1968='Master List'!$B$115,'Reported Performance Table'!$E1968='Master List'!$B$118,'Reported Performance Table'!$E1968='Master List'!$B$142)),"LUNA_Dimming","Dimming_Capability_and_Range"))</f>
        <v/>
      </c>
      <c r="M1968" s="100" t="e">
        <f>'Reported Performance Table'!#REF!</f>
        <v>#REF!</v>
      </c>
      <c r="N1968" s="100" t="e">
        <f>'Reported Performance Table'!#REF!</f>
        <v>#REF!</v>
      </c>
      <c r="O1968" s="100" t="e">
        <f>'Reported Performance Table'!#REF!</f>
        <v>#REF!</v>
      </c>
      <c r="P1968" t="str">
        <f t="shared" si="61"/>
        <v>No</v>
      </c>
    </row>
    <row r="1969" spans="1:16" x14ac:dyDescent="0.25">
      <c r="A1969" s="54">
        <v>1976</v>
      </c>
      <c r="B1969" s="55"/>
      <c r="D1969" s="21" t="e">
        <f>VLOOKUP('Reported Performance Table'!D1969,'Master List'!$B$22:$C$41,2,FALSE)</f>
        <v>#N/A</v>
      </c>
      <c r="E1969" t="e">
        <f>VLOOKUP('Reported Performance Table'!E1969,'Master List'!$B$45:$C$143,2,FALSE)</f>
        <v>#N/A</v>
      </c>
      <c r="F1969" t="e">
        <f>VLOOKUP('Reported Performance Table'!D1969,'Master List'!$B$22:$D$42,3,FALSE)</f>
        <v>#N/A</v>
      </c>
      <c r="G1969" s="92" t="e">
        <f>VLOOKUP('Reported Performance Table'!C1969,'Master List'!$B$11:$D$19,3,FALSE)</f>
        <v>#N/A</v>
      </c>
      <c r="H1969" t="e">
        <f t="shared" si="60"/>
        <v>#N/A</v>
      </c>
      <c r="I1969" t="e">
        <f>IF(VLOOKUP('Reported Performance Table'!E1969,'Master List'!$B$45:$D$143,3,FALSE)="","No",VLOOKUP('Reported Performance Table'!E1969,'Master List'!$B$45:$D$143,3,FALSE))</f>
        <v>#N/A</v>
      </c>
      <c r="J1969" s="164" t="str">
        <f>IF('Reported Performance Table'!E1969="","",
  IF('Reported Performance Table'!F1969="Yes",
   IF('Reported Performance Table'!G1969="Premium","Premium_LUNA_CCT","LUNA_CCT"),
   IF('Reported Performance Table'!C1969="Outdoor Luminaires",
    IF(OR('Reported Performance Table'!E1969="Fuel Pump Canopy Luminaires",'Reported Performance Table'!E1969="Sports Lighting"),
     IF('Reported Performance Table'!G1969="Premium","Premium_Sports_and_Fuel_Pump_CCT", "Sports_and_Fuel_Pump_CCT"),
     IF('Reported Performance Table'!G1969="Premium","Premium_Outdoor_CCT","Outdoor_CCT")),
    IF('Reported Performance Table'!G1969="Premium","Premium_CCT","Reported_CCT"))))</f>
        <v/>
      </c>
      <c r="K1969" t="str">
        <f>IF('Reported Performance Table'!E1969="","",IF(J1969="LUNA_CCT",VLOOKUP('Reported Performance Table'!E1969,'Master List'!$B$45:$E$143,4,FALSE),"Reported_BUG"))</f>
        <v/>
      </c>
      <c r="L1969" t="str">
        <f>IF('Reported Performance Table'!E1969="","",IF(AND('Reported Performance Table'!$F1969="Yes",OR('Reported Performance Table'!$E1969='Master List'!$B$45,'Reported Performance Table'!$E1969='Master List'!$B$46,'Reported Performance Table'!$E1969='Master List'!$B$47,'Reported Performance Table'!$E1969='Master List'!$B$49,'Reported Performance Table'!$E1969='Master List'!$B$51,'Reported Performance Table'!$E1969='Master List'!$B$115,'Reported Performance Table'!$E1969='Master List'!$B$118,'Reported Performance Table'!$E1969='Master List'!$B$142)),"LUNA_Dimming","Dimming_Capability_and_Range"))</f>
        <v/>
      </c>
      <c r="M1969" s="100" t="e">
        <f>'Reported Performance Table'!#REF!</f>
        <v>#REF!</v>
      </c>
      <c r="N1969" s="100" t="e">
        <f>'Reported Performance Table'!#REF!</f>
        <v>#REF!</v>
      </c>
      <c r="O1969" s="100" t="e">
        <f>'Reported Performance Table'!#REF!</f>
        <v>#REF!</v>
      </c>
      <c r="P1969" t="str">
        <f t="shared" si="61"/>
        <v>No</v>
      </c>
    </row>
    <row r="1970" spans="1:16" x14ac:dyDescent="0.25">
      <c r="A1970" s="54">
        <v>1977</v>
      </c>
      <c r="B1970" s="55"/>
      <c r="D1970" s="21" t="e">
        <f>VLOOKUP('Reported Performance Table'!D1970,'Master List'!$B$22:$C$41,2,FALSE)</f>
        <v>#N/A</v>
      </c>
      <c r="E1970" t="e">
        <f>VLOOKUP('Reported Performance Table'!E1970,'Master List'!$B$45:$C$143,2,FALSE)</f>
        <v>#N/A</v>
      </c>
      <c r="F1970" t="e">
        <f>VLOOKUP('Reported Performance Table'!D1970,'Master List'!$B$22:$D$42,3,FALSE)</f>
        <v>#N/A</v>
      </c>
      <c r="G1970" s="92" t="e">
        <f>VLOOKUP('Reported Performance Table'!C1970,'Master List'!$B$11:$D$19,3,FALSE)</f>
        <v>#N/A</v>
      </c>
      <c r="H1970" t="e">
        <f t="shared" si="60"/>
        <v>#N/A</v>
      </c>
      <c r="I1970" t="e">
        <f>IF(VLOOKUP('Reported Performance Table'!E1970,'Master List'!$B$45:$D$143,3,FALSE)="","No",VLOOKUP('Reported Performance Table'!E1970,'Master List'!$B$45:$D$143,3,FALSE))</f>
        <v>#N/A</v>
      </c>
      <c r="J1970" s="164" t="str">
        <f>IF('Reported Performance Table'!E1970="","",
  IF('Reported Performance Table'!F1970="Yes",
   IF('Reported Performance Table'!G1970="Premium","Premium_LUNA_CCT","LUNA_CCT"),
   IF('Reported Performance Table'!C1970="Outdoor Luminaires",
    IF(OR('Reported Performance Table'!E1970="Fuel Pump Canopy Luminaires",'Reported Performance Table'!E1970="Sports Lighting"),
     IF('Reported Performance Table'!G1970="Premium","Premium_Sports_and_Fuel_Pump_CCT", "Sports_and_Fuel_Pump_CCT"),
     IF('Reported Performance Table'!G1970="Premium","Premium_Outdoor_CCT","Outdoor_CCT")),
    IF('Reported Performance Table'!G1970="Premium","Premium_CCT","Reported_CCT"))))</f>
        <v/>
      </c>
      <c r="K1970" t="str">
        <f>IF('Reported Performance Table'!E1970="","",IF(J1970="LUNA_CCT",VLOOKUP('Reported Performance Table'!E1970,'Master List'!$B$45:$E$143,4,FALSE),"Reported_BUG"))</f>
        <v/>
      </c>
      <c r="L1970" t="str">
        <f>IF('Reported Performance Table'!E1970="","",IF(AND('Reported Performance Table'!$F1970="Yes",OR('Reported Performance Table'!$E1970='Master List'!$B$45,'Reported Performance Table'!$E1970='Master List'!$B$46,'Reported Performance Table'!$E1970='Master List'!$B$47,'Reported Performance Table'!$E1970='Master List'!$B$49,'Reported Performance Table'!$E1970='Master List'!$B$51,'Reported Performance Table'!$E1970='Master List'!$B$115,'Reported Performance Table'!$E1970='Master List'!$B$118,'Reported Performance Table'!$E1970='Master List'!$B$142)),"LUNA_Dimming","Dimming_Capability_and_Range"))</f>
        <v/>
      </c>
      <c r="M1970" s="100" t="e">
        <f>'Reported Performance Table'!#REF!</f>
        <v>#REF!</v>
      </c>
      <c r="N1970" s="100" t="e">
        <f>'Reported Performance Table'!#REF!</f>
        <v>#REF!</v>
      </c>
      <c r="O1970" s="100" t="e">
        <f>'Reported Performance Table'!#REF!</f>
        <v>#REF!</v>
      </c>
      <c r="P1970" t="str">
        <f t="shared" si="61"/>
        <v>No</v>
      </c>
    </row>
    <row r="1971" spans="1:16" x14ac:dyDescent="0.25">
      <c r="A1971" s="54">
        <v>1978</v>
      </c>
      <c r="B1971" s="55"/>
      <c r="D1971" s="21" t="e">
        <f>VLOOKUP('Reported Performance Table'!D1971,'Master List'!$B$22:$C$41,2,FALSE)</f>
        <v>#N/A</v>
      </c>
      <c r="E1971" t="e">
        <f>VLOOKUP('Reported Performance Table'!E1971,'Master List'!$B$45:$C$143,2,FALSE)</f>
        <v>#N/A</v>
      </c>
      <c r="F1971" t="e">
        <f>VLOOKUP('Reported Performance Table'!D1971,'Master List'!$B$22:$D$42,3,FALSE)</f>
        <v>#N/A</v>
      </c>
      <c r="G1971" s="92" t="e">
        <f>VLOOKUP('Reported Performance Table'!C1971,'Master List'!$B$11:$D$19,3,FALSE)</f>
        <v>#N/A</v>
      </c>
      <c r="H1971" t="e">
        <f t="shared" si="60"/>
        <v>#N/A</v>
      </c>
      <c r="I1971" t="e">
        <f>IF(VLOOKUP('Reported Performance Table'!E1971,'Master List'!$B$45:$D$143,3,FALSE)="","No",VLOOKUP('Reported Performance Table'!E1971,'Master List'!$B$45:$D$143,3,FALSE))</f>
        <v>#N/A</v>
      </c>
      <c r="J1971" s="164" t="str">
        <f>IF('Reported Performance Table'!E1971="","",
  IF('Reported Performance Table'!F1971="Yes",
   IF('Reported Performance Table'!G1971="Premium","Premium_LUNA_CCT","LUNA_CCT"),
   IF('Reported Performance Table'!C1971="Outdoor Luminaires",
    IF(OR('Reported Performance Table'!E1971="Fuel Pump Canopy Luminaires",'Reported Performance Table'!E1971="Sports Lighting"),
     IF('Reported Performance Table'!G1971="Premium","Premium_Sports_and_Fuel_Pump_CCT", "Sports_and_Fuel_Pump_CCT"),
     IF('Reported Performance Table'!G1971="Premium","Premium_Outdoor_CCT","Outdoor_CCT")),
    IF('Reported Performance Table'!G1971="Premium","Premium_CCT","Reported_CCT"))))</f>
        <v/>
      </c>
      <c r="K1971" t="str">
        <f>IF('Reported Performance Table'!E1971="","",IF(J1971="LUNA_CCT",VLOOKUP('Reported Performance Table'!E1971,'Master List'!$B$45:$E$143,4,FALSE),"Reported_BUG"))</f>
        <v/>
      </c>
      <c r="L1971" t="str">
        <f>IF('Reported Performance Table'!E1971="","",IF(AND('Reported Performance Table'!$F1971="Yes",OR('Reported Performance Table'!$E1971='Master List'!$B$45,'Reported Performance Table'!$E1971='Master List'!$B$46,'Reported Performance Table'!$E1971='Master List'!$B$47,'Reported Performance Table'!$E1971='Master List'!$B$49,'Reported Performance Table'!$E1971='Master List'!$B$51,'Reported Performance Table'!$E1971='Master List'!$B$115,'Reported Performance Table'!$E1971='Master List'!$B$118,'Reported Performance Table'!$E1971='Master List'!$B$142)),"LUNA_Dimming","Dimming_Capability_and_Range"))</f>
        <v/>
      </c>
      <c r="M1971" s="100" t="e">
        <f>'Reported Performance Table'!#REF!</f>
        <v>#REF!</v>
      </c>
      <c r="N1971" s="100" t="e">
        <f>'Reported Performance Table'!#REF!</f>
        <v>#REF!</v>
      </c>
      <c r="O1971" s="100" t="e">
        <f>'Reported Performance Table'!#REF!</f>
        <v>#REF!</v>
      </c>
      <c r="P1971" t="str">
        <f t="shared" si="61"/>
        <v>No</v>
      </c>
    </row>
    <row r="1972" spans="1:16" x14ac:dyDescent="0.25">
      <c r="A1972" s="54">
        <v>1979</v>
      </c>
      <c r="B1972" s="55"/>
      <c r="D1972" s="21" t="e">
        <f>VLOOKUP('Reported Performance Table'!D1972,'Master List'!$B$22:$C$41,2,FALSE)</f>
        <v>#N/A</v>
      </c>
      <c r="E1972" t="e">
        <f>VLOOKUP('Reported Performance Table'!E1972,'Master List'!$B$45:$C$143,2,FALSE)</f>
        <v>#N/A</v>
      </c>
      <c r="F1972" t="e">
        <f>VLOOKUP('Reported Performance Table'!D1972,'Master List'!$B$22:$D$42,3,FALSE)</f>
        <v>#N/A</v>
      </c>
      <c r="G1972" s="92" t="e">
        <f>VLOOKUP('Reported Performance Table'!C1972,'Master List'!$B$11:$D$19,3,FALSE)</f>
        <v>#N/A</v>
      </c>
      <c r="H1972" t="e">
        <f t="shared" si="60"/>
        <v>#N/A</v>
      </c>
      <c r="I1972" t="e">
        <f>IF(VLOOKUP('Reported Performance Table'!E1972,'Master List'!$B$45:$D$143,3,FALSE)="","No",VLOOKUP('Reported Performance Table'!E1972,'Master List'!$B$45:$D$143,3,FALSE))</f>
        <v>#N/A</v>
      </c>
      <c r="J1972" s="164" t="str">
        <f>IF('Reported Performance Table'!E1972="","",
  IF('Reported Performance Table'!F1972="Yes",
   IF('Reported Performance Table'!G1972="Premium","Premium_LUNA_CCT","LUNA_CCT"),
   IF('Reported Performance Table'!C1972="Outdoor Luminaires",
    IF(OR('Reported Performance Table'!E1972="Fuel Pump Canopy Luminaires",'Reported Performance Table'!E1972="Sports Lighting"),
     IF('Reported Performance Table'!G1972="Premium","Premium_Sports_and_Fuel_Pump_CCT", "Sports_and_Fuel_Pump_CCT"),
     IF('Reported Performance Table'!G1972="Premium","Premium_Outdoor_CCT","Outdoor_CCT")),
    IF('Reported Performance Table'!G1972="Premium","Premium_CCT","Reported_CCT"))))</f>
        <v/>
      </c>
      <c r="K1972" t="str">
        <f>IF('Reported Performance Table'!E1972="","",IF(J1972="LUNA_CCT",VLOOKUP('Reported Performance Table'!E1972,'Master List'!$B$45:$E$143,4,FALSE),"Reported_BUG"))</f>
        <v/>
      </c>
      <c r="L1972" t="str">
        <f>IF('Reported Performance Table'!E1972="","",IF(AND('Reported Performance Table'!$F1972="Yes",OR('Reported Performance Table'!$E1972='Master List'!$B$45,'Reported Performance Table'!$E1972='Master List'!$B$46,'Reported Performance Table'!$E1972='Master List'!$B$47,'Reported Performance Table'!$E1972='Master List'!$B$49,'Reported Performance Table'!$E1972='Master List'!$B$51,'Reported Performance Table'!$E1972='Master List'!$B$115,'Reported Performance Table'!$E1972='Master List'!$B$118,'Reported Performance Table'!$E1972='Master List'!$B$142)),"LUNA_Dimming","Dimming_Capability_and_Range"))</f>
        <v/>
      </c>
      <c r="M1972" s="100" t="e">
        <f>'Reported Performance Table'!#REF!</f>
        <v>#REF!</v>
      </c>
      <c r="N1972" s="100" t="e">
        <f>'Reported Performance Table'!#REF!</f>
        <v>#REF!</v>
      </c>
      <c r="O1972" s="100" t="e">
        <f>'Reported Performance Table'!#REF!</f>
        <v>#REF!</v>
      </c>
      <c r="P1972" t="str">
        <f t="shared" si="61"/>
        <v>No</v>
      </c>
    </row>
    <row r="1973" spans="1:16" x14ac:dyDescent="0.25">
      <c r="A1973" s="54">
        <v>1980</v>
      </c>
      <c r="B1973" s="55"/>
      <c r="D1973" s="21" t="e">
        <f>VLOOKUP('Reported Performance Table'!D1973,'Master List'!$B$22:$C$41,2,FALSE)</f>
        <v>#N/A</v>
      </c>
      <c r="E1973" t="e">
        <f>VLOOKUP('Reported Performance Table'!E1973,'Master List'!$B$45:$C$143,2,FALSE)</f>
        <v>#N/A</v>
      </c>
      <c r="F1973" t="e">
        <f>VLOOKUP('Reported Performance Table'!D1973,'Master List'!$B$22:$D$42,3,FALSE)</f>
        <v>#N/A</v>
      </c>
      <c r="G1973" s="92" t="e">
        <f>VLOOKUP('Reported Performance Table'!C1973,'Master List'!$B$11:$D$19,3,FALSE)</f>
        <v>#N/A</v>
      </c>
      <c r="H1973" t="e">
        <f t="shared" si="60"/>
        <v>#N/A</v>
      </c>
      <c r="I1973" t="e">
        <f>IF(VLOOKUP('Reported Performance Table'!E1973,'Master List'!$B$45:$D$143,3,FALSE)="","No",VLOOKUP('Reported Performance Table'!E1973,'Master List'!$B$45:$D$143,3,FALSE))</f>
        <v>#N/A</v>
      </c>
      <c r="J1973" s="164" t="str">
        <f>IF('Reported Performance Table'!E1973="","",
  IF('Reported Performance Table'!F1973="Yes",
   IF('Reported Performance Table'!G1973="Premium","Premium_LUNA_CCT","LUNA_CCT"),
   IF('Reported Performance Table'!C1973="Outdoor Luminaires",
    IF(OR('Reported Performance Table'!E1973="Fuel Pump Canopy Luminaires",'Reported Performance Table'!E1973="Sports Lighting"),
     IF('Reported Performance Table'!G1973="Premium","Premium_Sports_and_Fuel_Pump_CCT", "Sports_and_Fuel_Pump_CCT"),
     IF('Reported Performance Table'!G1973="Premium","Premium_Outdoor_CCT","Outdoor_CCT")),
    IF('Reported Performance Table'!G1973="Premium","Premium_CCT","Reported_CCT"))))</f>
        <v/>
      </c>
      <c r="K1973" t="str">
        <f>IF('Reported Performance Table'!E1973="","",IF(J1973="LUNA_CCT",VLOOKUP('Reported Performance Table'!E1973,'Master List'!$B$45:$E$143,4,FALSE),"Reported_BUG"))</f>
        <v/>
      </c>
      <c r="L1973" t="str">
        <f>IF('Reported Performance Table'!E1973="","",IF(AND('Reported Performance Table'!$F1973="Yes",OR('Reported Performance Table'!$E1973='Master List'!$B$45,'Reported Performance Table'!$E1973='Master List'!$B$46,'Reported Performance Table'!$E1973='Master List'!$B$47,'Reported Performance Table'!$E1973='Master List'!$B$49,'Reported Performance Table'!$E1973='Master List'!$B$51,'Reported Performance Table'!$E1973='Master List'!$B$115,'Reported Performance Table'!$E1973='Master List'!$B$118,'Reported Performance Table'!$E1973='Master List'!$B$142)),"LUNA_Dimming","Dimming_Capability_and_Range"))</f>
        <v/>
      </c>
      <c r="M1973" s="100" t="e">
        <f>'Reported Performance Table'!#REF!</f>
        <v>#REF!</v>
      </c>
      <c r="N1973" s="100" t="e">
        <f>'Reported Performance Table'!#REF!</f>
        <v>#REF!</v>
      </c>
      <c r="O1973" s="100" t="e">
        <f>'Reported Performance Table'!#REF!</f>
        <v>#REF!</v>
      </c>
      <c r="P1973" t="str">
        <f t="shared" si="61"/>
        <v>No</v>
      </c>
    </row>
    <row r="1974" spans="1:16" x14ac:dyDescent="0.25">
      <c r="A1974" s="54">
        <v>1981</v>
      </c>
      <c r="B1974" s="55"/>
      <c r="D1974" s="21" t="e">
        <f>VLOOKUP('Reported Performance Table'!D1974,'Master List'!$B$22:$C$41,2,FALSE)</f>
        <v>#N/A</v>
      </c>
      <c r="E1974" t="e">
        <f>VLOOKUP('Reported Performance Table'!E1974,'Master List'!$B$45:$C$143,2,FALSE)</f>
        <v>#N/A</v>
      </c>
      <c r="F1974" t="e">
        <f>VLOOKUP('Reported Performance Table'!D1974,'Master List'!$B$22:$D$42,3,FALSE)</f>
        <v>#N/A</v>
      </c>
      <c r="G1974" s="92" t="e">
        <f>VLOOKUP('Reported Performance Table'!C1974,'Master List'!$B$11:$D$19,3,FALSE)</f>
        <v>#N/A</v>
      </c>
      <c r="H1974" t="e">
        <f t="shared" si="60"/>
        <v>#N/A</v>
      </c>
      <c r="I1974" t="e">
        <f>IF(VLOOKUP('Reported Performance Table'!E1974,'Master List'!$B$45:$D$143,3,FALSE)="","No",VLOOKUP('Reported Performance Table'!E1974,'Master List'!$B$45:$D$143,3,FALSE))</f>
        <v>#N/A</v>
      </c>
      <c r="J1974" s="164" t="str">
        <f>IF('Reported Performance Table'!E1974="","",
  IF('Reported Performance Table'!F1974="Yes",
   IF('Reported Performance Table'!G1974="Premium","Premium_LUNA_CCT","LUNA_CCT"),
   IF('Reported Performance Table'!C1974="Outdoor Luminaires",
    IF(OR('Reported Performance Table'!E1974="Fuel Pump Canopy Luminaires",'Reported Performance Table'!E1974="Sports Lighting"),
     IF('Reported Performance Table'!G1974="Premium","Premium_Sports_and_Fuel_Pump_CCT", "Sports_and_Fuel_Pump_CCT"),
     IF('Reported Performance Table'!G1974="Premium","Premium_Outdoor_CCT","Outdoor_CCT")),
    IF('Reported Performance Table'!G1974="Premium","Premium_CCT","Reported_CCT"))))</f>
        <v/>
      </c>
      <c r="K1974" t="str">
        <f>IF('Reported Performance Table'!E1974="","",IF(J1974="LUNA_CCT",VLOOKUP('Reported Performance Table'!E1974,'Master List'!$B$45:$E$143,4,FALSE),"Reported_BUG"))</f>
        <v/>
      </c>
      <c r="L1974" t="str">
        <f>IF('Reported Performance Table'!E1974="","",IF(AND('Reported Performance Table'!$F1974="Yes",OR('Reported Performance Table'!$E1974='Master List'!$B$45,'Reported Performance Table'!$E1974='Master List'!$B$46,'Reported Performance Table'!$E1974='Master List'!$B$47,'Reported Performance Table'!$E1974='Master List'!$B$49,'Reported Performance Table'!$E1974='Master List'!$B$51,'Reported Performance Table'!$E1974='Master List'!$B$115,'Reported Performance Table'!$E1974='Master List'!$B$118,'Reported Performance Table'!$E1974='Master List'!$B$142)),"LUNA_Dimming","Dimming_Capability_and_Range"))</f>
        <v/>
      </c>
      <c r="M1974" s="100" t="e">
        <f>'Reported Performance Table'!#REF!</f>
        <v>#REF!</v>
      </c>
      <c r="N1974" s="100" t="e">
        <f>'Reported Performance Table'!#REF!</f>
        <v>#REF!</v>
      </c>
      <c r="O1974" s="100" t="e">
        <f>'Reported Performance Table'!#REF!</f>
        <v>#REF!</v>
      </c>
      <c r="P1974" t="str">
        <f t="shared" si="61"/>
        <v>No</v>
      </c>
    </row>
    <row r="1975" spans="1:16" x14ac:dyDescent="0.25">
      <c r="A1975" s="54">
        <v>1982</v>
      </c>
      <c r="B1975" s="55"/>
      <c r="D1975" s="21" t="e">
        <f>VLOOKUP('Reported Performance Table'!D1975,'Master List'!$B$22:$C$41,2,FALSE)</f>
        <v>#N/A</v>
      </c>
      <c r="E1975" t="e">
        <f>VLOOKUP('Reported Performance Table'!E1975,'Master List'!$B$45:$C$143,2,FALSE)</f>
        <v>#N/A</v>
      </c>
      <c r="F1975" t="e">
        <f>VLOOKUP('Reported Performance Table'!D1975,'Master List'!$B$22:$D$42,3,FALSE)</f>
        <v>#N/A</v>
      </c>
      <c r="G1975" s="92" t="e">
        <f>VLOOKUP('Reported Performance Table'!C1975,'Master List'!$B$11:$D$19,3,FALSE)</f>
        <v>#N/A</v>
      </c>
      <c r="H1975" t="e">
        <f t="shared" si="60"/>
        <v>#N/A</v>
      </c>
      <c r="I1975" t="e">
        <f>IF(VLOOKUP('Reported Performance Table'!E1975,'Master List'!$B$45:$D$143,3,FALSE)="","No",VLOOKUP('Reported Performance Table'!E1975,'Master List'!$B$45:$D$143,3,FALSE))</f>
        <v>#N/A</v>
      </c>
      <c r="J1975" s="164" t="str">
        <f>IF('Reported Performance Table'!E1975="","",
  IF('Reported Performance Table'!F1975="Yes",
   IF('Reported Performance Table'!G1975="Premium","Premium_LUNA_CCT","LUNA_CCT"),
   IF('Reported Performance Table'!C1975="Outdoor Luminaires",
    IF(OR('Reported Performance Table'!E1975="Fuel Pump Canopy Luminaires",'Reported Performance Table'!E1975="Sports Lighting"),
     IF('Reported Performance Table'!G1975="Premium","Premium_Sports_and_Fuel_Pump_CCT", "Sports_and_Fuel_Pump_CCT"),
     IF('Reported Performance Table'!G1975="Premium","Premium_Outdoor_CCT","Outdoor_CCT")),
    IF('Reported Performance Table'!G1975="Premium","Premium_CCT","Reported_CCT"))))</f>
        <v/>
      </c>
      <c r="K1975" t="str">
        <f>IF('Reported Performance Table'!E1975="","",IF(J1975="LUNA_CCT",VLOOKUP('Reported Performance Table'!E1975,'Master List'!$B$45:$E$143,4,FALSE),"Reported_BUG"))</f>
        <v/>
      </c>
      <c r="L1975" t="str">
        <f>IF('Reported Performance Table'!E1975="","",IF(AND('Reported Performance Table'!$F1975="Yes",OR('Reported Performance Table'!$E1975='Master List'!$B$45,'Reported Performance Table'!$E1975='Master List'!$B$46,'Reported Performance Table'!$E1975='Master List'!$B$47,'Reported Performance Table'!$E1975='Master List'!$B$49,'Reported Performance Table'!$E1975='Master List'!$B$51,'Reported Performance Table'!$E1975='Master List'!$B$115,'Reported Performance Table'!$E1975='Master List'!$B$118,'Reported Performance Table'!$E1975='Master List'!$B$142)),"LUNA_Dimming","Dimming_Capability_and_Range"))</f>
        <v/>
      </c>
      <c r="M1975" s="100" t="e">
        <f>'Reported Performance Table'!#REF!</f>
        <v>#REF!</v>
      </c>
      <c r="N1975" s="100" t="e">
        <f>'Reported Performance Table'!#REF!</f>
        <v>#REF!</v>
      </c>
      <c r="O1975" s="100" t="e">
        <f>'Reported Performance Table'!#REF!</f>
        <v>#REF!</v>
      </c>
      <c r="P1975" t="str">
        <f t="shared" si="61"/>
        <v>No</v>
      </c>
    </row>
    <row r="1976" spans="1:16" x14ac:dyDescent="0.25">
      <c r="A1976" s="54">
        <v>1983</v>
      </c>
      <c r="B1976" s="55"/>
      <c r="D1976" s="21" t="e">
        <f>VLOOKUP('Reported Performance Table'!D1976,'Master List'!$B$22:$C$41,2,FALSE)</f>
        <v>#N/A</v>
      </c>
      <c r="E1976" t="e">
        <f>VLOOKUP('Reported Performance Table'!E1976,'Master List'!$B$45:$C$143,2,FALSE)</f>
        <v>#N/A</v>
      </c>
      <c r="F1976" t="e">
        <f>VLOOKUP('Reported Performance Table'!D1976,'Master List'!$B$22:$D$42,3,FALSE)</f>
        <v>#N/A</v>
      </c>
      <c r="G1976" s="92" t="e">
        <f>VLOOKUP('Reported Performance Table'!C1976,'Master List'!$B$11:$D$19,3,FALSE)</f>
        <v>#N/A</v>
      </c>
      <c r="H1976" t="e">
        <f t="shared" si="60"/>
        <v>#N/A</v>
      </c>
      <c r="I1976" t="e">
        <f>IF(VLOOKUP('Reported Performance Table'!E1976,'Master List'!$B$45:$D$143,3,FALSE)="","No",VLOOKUP('Reported Performance Table'!E1976,'Master List'!$B$45:$D$143,3,FALSE))</f>
        <v>#N/A</v>
      </c>
      <c r="J1976" s="164" t="str">
        <f>IF('Reported Performance Table'!E1976="","",
  IF('Reported Performance Table'!F1976="Yes",
   IF('Reported Performance Table'!G1976="Premium","Premium_LUNA_CCT","LUNA_CCT"),
   IF('Reported Performance Table'!C1976="Outdoor Luminaires",
    IF(OR('Reported Performance Table'!E1976="Fuel Pump Canopy Luminaires",'Reported Performance Table'!E1976="Sports Lighting"),
     IF('Reported Performance Table'!G1976="Premium","Premium_Sports_and_Fuel_Pump_CCT", "Sports_and_Fuel_Pump_CCT"),
     IF('Reported Performance Table'!G1976="Premium","Premium_Outdoor_CCT","Outdoor_CCT")),
    IF('Reported Performance Table'!G1976="Premium","Premium_CCT","Reported_CCT"))))</f>
        <v/>
      </c>
      <c r="K1976" t="str">
        <f>IF('Reported Performance Table'!E1976="","",IF(J1976="LUNA_CCT",VLOOKUP('Reported Performance Table'!E1976,'Master List'!$B$45:$E$143,4,FALSE),"Reported_BUG"))</f>
        <v/>
      </c>
      <c r="L1976" t="str">
        <f>IF('Reported Performance Table'!E1976="","",IF(AND('Reported Performance Table'!$F1976="Yes",OR('Reported Performance Table'!$E1976='Master List'!$B$45,'Reported Performance Table'!$E1976='Master List'!$B$46,'Reported Performance Table'!$E1976='Master List'!$B$47,'Reported Performance Table'!$E1976='Master List'!$B$49,'Reported Performance Table'!$E1976='Master List'!$B$51,'Reported Performance Table'!$E1976='Master List'!$B$115,'Reported Performance Table'!$E1976='Master List'!$B$118,'Reported Performance Table'!$E1976='Master List'!$B$142)),"LUNA_Dimming","Dimming_Capability_and_Range"))</f>
        <v/>
      </c>
      <c r="M1976" s="100" t="e">
        <f>'Reported Performance Table'!#REF!</f>
        <v>#REF!</v>
      </c>
      <c r="N1976" s="100" t="e">
        <f>'Reported Performance Table'!#REF!</f>
        <v>#REF!</v>
      </c>
      <c r="O1976" s="100" t="e">
        <f>'Reported Performance Table'!#REF!</f>
        <v>#REF!</v>
      </c>
      <c r="P1976" t="str">
        <f t="shared" si="61"/>
        <v>No</v>
      </c>
    </row>
    <row r="1977" spans="1:16" x14ac:dyDescent="0.25">
      <c r="A1977" s="54">
        <v>1984</v>
      </c>
      <c r="B1977" s="55"/>
      <c r="D1977" s="21" t="e">
        <f>VLOOKUP('Reported Performance Table'!D1977,'Master List'!$B$22:$C$41,2,FALSE)</f>
        <v>#N/A</v>
      </c>
      <c r="E1977" t="e">
        <f>VLOOKUP('Reported Performance Table'!E1977,'Master List'!$B$45:$C$143,2,FALSE)</f>
        <v>#N/A</v>
      </c>
      <c r="F1977" t="e">
        <f>VLOOKUP('Reported Performance Table'!D1977,'Master List'!$B$22:$D$42,3,FALSE)</f>
        <v>#N/A</v>
      </c>
      <c r="G1977" s="92" t="e">
        <f>VLOOKUP('Reported Performance Table'!C1977,'Master List'!$B$11:$D$19,3,FALSE)</f>
        <v>#N/A</v>
      </c>
      <c r="H1977" t="e">
        <f t="shared" si="60"/>
        <v>#N/A</v>
      </c>
      <c r="I1977" t="e">
        <f>IF(VLOOKUP('Reported Performance Table'!E1977,'Master List'!$B$45:$D$143,3,FALSE)="","No",VLOOKUP('Reported Performance Table'!E1977,'Master List'!$B$45:$D$143,3,FALSE))</f>
        <v>#N/A</v>
      </c>
      <c r="J1977" s="164" t="str">
        <f>IF('Reported Performance Table'!E1977="","",
  IF('Reported Performance Table'!F1977="Yes",
   IF('Reported Performance Table'!G1977="Premium","Premium_LUNA_CCT","LUNA_CCT"),
   IF('Reported Performance Table'!C1977="Outdoor Luminaires",
    IF(OR('Reported Performance Table'!E1977="Fuel Pump Canopy Luminaires",'Reported Performance Table'!E1977="Sports Lighting"),
     IF('Reported Performance Table'!G1977="Premium","Premium_Sports_and_Fuel_Pump_CCT", "Sports_and_Fuel_Pump_CCT"),
     IF('Reported Performance Table'!G1977="Premium","Premium_Outdoor_CCT","Outdoor_CCT")),
    IF('Reported Performance Table'!G1977="Premium","Premium_CCT","Reported_CCT"))))</f>
        <v/>
      </c>
      <c r="K1977" t="str">
        <f>IF('Reported Performance Table'!E1977="","",IF(J1977="LUNA_CCT",VLOOKUP('Reported Performance Table'!E1977,'Master List'!$B$45:$E$143,4,FALSE),"Reported_BUG"))</f>
        <v/>
      </c>
      <c r="L1977" t="str">
        <f>IF('Reported Performance Table'!E1977="","",IF(AND('Reported Performance Table'!$F1977="Yes",OR('Reported Performance Table'!$E1977='Master List'!$B$45,'Reported Performance Table'!$E1977='Master List'!$B$46,'Reported Performance Table'!$E1977='Master List'!$B$47,'Reported Performance Table'!$E1977='Master List'!$B$49,'Reported Performance Table'!$E1977='Master List'!$B$51,'Reported Performance Table'!$E1977='Master List'!$B$115,'Reported Performance Table'!$E1977='Master List'!$B$118,'Reported Performance Table'!$E1977='Master List'!$B$142)),"LUNA_Dimming","Dimming_Capability_and_Range"))</f>
        <v/>
      </c>
      <c r="M1977" s="100" t="e">
        <f>'Reported Performance Table'!#REF!</f>
        <v>#REF!</v>
      </c>
      <c r="N1977" s="100" t="e">
        <f>'Reported Performance Table'!#REF!</f>
        <v>#REF!</v>
      </c>
      <c r="O1977" s="100" t="e">
        <f>'Reported Performance Table'!#REF!</f>
        <v>#REF!</v>
      </c>
      <c r="P1977" t="str">
        <f t="shared" si="61"/>
        <v>No</v>
      </c>
    </row>
    <row r="1978" spans="1:16" x14ac:dyDescent="0.25">
      <c r="A1978" s="54">
        <v>1985</v>
      </c>
      <c r="B1978" s="55"/>
      <c r="D1978" s="21" t="e">
        <f>VLOOKUP('Reported Performance Table'!D1978,'Master List'!$B$22:$C$41,2,FALSE)</f>
        <v>#N/A</v>
      </c>
      <c r="E1978" t="e">
        <f>VLOOKUP('Reported Performance Table'!E1978,'Master List'!$B$45:$C$143,2,FALSE)</f>
        <v>#N/A</v>
      </c>
      <c r="F1978" t="e">
        <f>VLOOKUP('Reported Performance Table'!D1978,'Master List'!$B$22:$D$42,3,FALSE)</f>
        <v>#N/A</v>
      </c>
      <c r="G1978" s="92" t="e">
        <f>VLOOKUP('Reported Performance Table'!C1978,'Master List'!$B$11:$D$19,3,FALSE)</f>
        <v>#N/A</v>
      </c>
      <c r="H1978" t="e">
        <f t="shared" si="60"/>
        <v>#N/A</v>
      </c>
      <c r="I1978" t="e">
        <f>IF(VLOOKUP('Reported Performance Table'!E1978,'Master List'!$B$45:$D$143,3,FALSE)="","No",VLOOKUP('Reported Performance Table'!E1978,'Master List'!$B$45:$D$143,3,FALSE))</f>
        <v>#N/A</v>
      </c>
      <c r="J1978" s="164" t="str">
        <f>IF('Reported Performance Table'!E1978="","",
  IF('Reported Performance Table'!F1978="Yes",
   IF('Reported Performance Table'!G1978="Premium","Premium_LUNA_CCT","LUNA_CCT"),
   IF('Reported Performance Table'!C1978="Outdoor Luminaires",
    IF(OR('Reported Performance Table'!E1978="Fuel Pump Canopy Luminaires",'Reported Performance Table'!E1978="Sports Lighting"),
     IF('Reported Performance Table'!G1978="Premium","Premium_Sports_and_Fuel_Pump_CCT", "Sports_and_Fuel_Pump_CCT"),
     IF('Reported Performance Table'!G1978="Premium","Premium_Outdoor_CCT","Outdoor_CCT")),
    IF('Reported Performance Table'!G1978="Premium","Premium_CCT","Reported_CCT"))))</f>
        <v/>
      </c>
      <c r="K1978" t="str">
        <f>IF('Reported Performance Table'!E1978="","",IF(J1978="LUNA_CCT",VLOOKUP('Reported Performance Table'!E1978,'Master List'!$B$45:$E$143,4,FALSE),"Reported_BUG"))</f>
        <v/>
      </c>
      <c r="L1978" t="str">
        <f>IF('Reported Performance Table'!E1978="","",IF(AND('Reported Performance Table'!$F1978="Yes",OR('Reported Performance Table'!$E1978='Master List'!$B$45,'Reported Performance Table'!$E1978='Master List'!$B$46,'Reported Performance Table'!$E1978='Master List'!$B$47,'Reported Performance Table'!$E1978='Master List'!$B$49,'Reported Performance Table'!$E1978='Master List'!$B$51,'Reported Performance Table'!$E1978='Master List'!$B$115,'Reported Performance Table'!$E1978='Master List'!$B$118,'Reported Performance Table'!$E1978='Master List'!$B$142)),"LUNA_Dimming","Dimming_Capability_and_Range"))</f>
        <v/>
      </c>
      <c r="M1978" s="100" t="e">
        <f>'Reported Performance Table'!#REF!</f>
        <v>#REF!</v>
      </c>
      <c r="N1978" s="100" t="e">
        <f>'Reported Performance Table'!#REF!</f>
        <v>#REF!</v>
      </c>
      <c r="O1978" s="100" t="e">
        <f>'Reported Performance Table'!#REF!</f>
        <v>#REF!</v>
      </c>
      <c r="P1978" t="str">
        <f t="shared" si="61"/>
        <v>No</v>
      </c>
    </row>
    <row r="1979" spans="1:16" x14ac:dyDescent="0.25">
      <c r="A1979" s="54">
        <v>1986</v>
      </c>
      <c r="B1979" s="55"/>
      <c r="D1979" s="21" t="e">
        <f>VLOOKUP('Reported Performance Table'!D1979,'Master List'!$B$22:$C$41,2,FALSE)</f>
        <v>#N/A</v>
      </c>
      <c r="E1979" t="e">
        <f>VLOOKUP('Reported Performance Table'!E1979,'Master List'!$B$45:$C$143,2,FALSE)</f>
        <v>#N/A</v>
      </c>
      <c r="F1979" t="e">
        <f>VLOOKUP('Reported Performance Table'!D1979,'Master List'!$B$22:$D$42,3,FALSE)</f>
        <v>#N/A</v>
      </c>
      <c r="G1979" s="92" t="e">
        <f>VLOOKUP('Reported Performance Table'!C1979,'Master List'!$B$11:$D$19,3,FALSE)</f>
        <v>#N/A</v>
      </c>
      <c r="H1979" t="e">
        <f t="shared" si="60"/>
        <v>#N/A</v>
      </c>
      <c r="I1979" t="e">
        <f>IF(VLOOKUP('Reported Performance Table'!E1979,'Master List'!$B$45:$D$143,3,FALSE)="","No",VLOOKUP('Reported Performance Table'!E1979,'Master List'!$B$45:$D$143,3,FALSE))</f>
        <v>#N/A</v>
      </c>
      <c r="J1979" s="164" t="str">
        <f>IF('Reported Performance Table'!E1979="","",
  IF('Reported Performance Table'!F1979="Yes",
   IF('Reported Performance Table'!G1979="Premium","Premium_LUNA_CCT","LUNA_CCT"),
   IF('Reported Performance Table'!C1979="Outdoor Luminaires",
    IF(OR('Reported Performance Table'!E1979="Fuel Pump Canopy Luminaires",'Reported Performance Table'!E1979="Sports Lighting"),
     IF('Reported Performance Table'!G1979="Premium","Premium_Sports_and_Fuel_Pump_CCT", "Sports_and_Fuel_Pump_CCT"),
     IF('Reported Performance Table'!G1979="Premium","Premium_Outdoor_CCT","Outdoor_CCT")),
    IF('Reported Performance Table'!G1979="Premium","Premium_CCT","Reported_CCT"))))</f>
        <v/>
      </c>
      <c r="K1979" t="str">
        <f>IF('Reported Performance Table'!E1979="","",IF(J1979="LUNA_CCT",VLOOKUP('Reported Performance Table'!E1979,'Master List'!$B$45:$E$143,4,FALSE),"Reported_BUG"))</f>
        <v/>
      </c>
      <c r="L1979" t="str">
        <f>IF('Reported Performance Table'!E1979="","",IF(AND('Reported Performance Table'!$F1979="Yes",OR('Reported Performance Table'!$E1979='Master List'!$B$45,'Reported Performance Table'!$E1979='Master List'!$B$46,'Reported Performance Table'!$E1979='Master List'!$B$47,'Reported Performance Table'!$E1979='Master List'!$B$49,'Reported Performance Table'!$E1979='Master List'!$B$51,'Reported Performance Table'!$E1979='Master List'!$B$115,'Reported Performance Table'!$E1979='Master List'!$B$118,'Reported Performance Table'!$E1979='Master List'!$B$142)),"LUNA_Dimming","Dimming_Capability_and_Range"))</f>
        <v/>
      </c>
      <c r="M1979" s="100" t="e">
        <f>'Reported Performance Table'!#REF!</f>
        <v>#REF!</v>
      </c>
      <c r="N1979" s="100" t="e">
        <f>'Reported Performance Table'!#REF!</f>
        <v>#REF!</v>
      </c>
      <c r="O1979" s="100" t="e">
        <f>'Reported Performance Table'!#REF!</f>
        <v>#REF!</v>
      </c>
      <c r="P1979" t="str">
        <f t="shared" si="61"/>
        <v>No</v>
      </c>
    </row>
    <row r="1980" spans="1:16" x14ac:dyDescent="0.25">
      <c r="A1980" s="54">
        <v>1987</v>
      </c>
      <c r="B1980" s="55"/>
      <c r="D1980" s="21" t="e">
        <f>VLOOKUP('Reported Performance Table'!D1980,'Master List'!$B$22:$C$41,2,FALSE)</f>
        <v>#N/A</v>
      </c>
      <c r="E1980" t="e">
        <f>VLOOKUP('Reported Performance Table'!E1980,'Master List'!$B$45:$C$143,2,FALSE)</f>
        <v>#N/A</v>
      </c>
      <c r="F1980" t="e">
        <f>VLOOKUP('Reported Performance Table'!D1980,'Master List'!$B$22:$D$42,3,FALSE)</f>
        <v>#N/A</v>
      </c>
      <c r="G1980" s="92" t="e">
        <f>VLOOKUP('Reported Performance Table'!C1980,'Master List'!$B$11:$D$19,3,FALSE)</f>
        <v>#N/A</v>
      </c>
      <c r="H1980" t="e">
        <f t="shared" si="60"/>
        <v>#N/A</v>
      </c>
      <c r="I1980" t="e">
        <f>IF(VLOOKUP('Reported Performance Table'!E1980,'Master List'!$B$45:$D$143,3,FALSE)="","No",VLOOKUP('Reported Performance Table'!E1980,'Master List'!$B$45:$D$143,3,FALSE))</f>
        <v>#N/A</v>
      </c>
      <c r="J1980" s="164" t="str">
        <f>IF('Reported Performance Table'!E1980="","",
  IF('Reported Performance Table'!F1980="Yes",
   IF('Reported Performance Table'!G1980="Premium","Premium_LUNA_CCT","LUNA_CCT"),
   IF('Reported Performance Table'!C1980="Outdoor Luminaires",
    IF(OR('Reported Performance Table'!E1980="Fuel Pump Canopy Luminaires",'Reported Performance Table'!E1980="Sports Lighting"),
     IF('Reported Performance Table'!G1980="Premium","Premium_Sports_and_Fuel_Pump_CCT", "Sports_and_Fuel_Pump_CCT"),
     IF('Reported Performance Table'!G1980="Premium","Premium_Outdoor_CCT","Outdoor_CCT")),
    IF('Reported Performance Table'!G1980="Premium","Premium_CCT","Reported_CCT"))))</f>
        <v/>
      </c>
      <c r="K1980" t="str">
        <f>IF('Reported Performance Table'!E1980="","",IF(J1980="LUNA_CCT",VLOOKUP('Reported Performance Table'!E1980,'Master List'!$B$45:$E$143,4,FALSE),"Reported_BUG"))</f>
        <v/>
      </c>
      <c r="L1980" t="str">
        <f>IF('Reported Performance Table'!E1980="","",IF(AND('Reported Performance Table'!$F1980="Yes",OR('Reported Performance Table'!$E1980='Master List'!$B$45,'Reported Performance Table'!$E1980='Master List'!$B$46,'Reported Performance Table'!$E1980='Master List'!$B$47,'Reported Performance Table'!$E1980='Master List'!$B$49,'Reported Performance Table'!$E1980='Master List'!$B$51,'Reported Performance Table'!$E1980='Master List'!$B$115,'Reported Performance Table'!$E1980='Master List'!$B$118,'Reported Performance Table'!$E1980='Master List'!$B$142)),"LUNA_Dimming","Dimming_Capability_and_Range"))</f>
        <v/>
      </c>
      <c r="M1980" s="100" t="e">
        <f>'Reported Performance Table'!#REF!</f>
        <v>#REF!</v>
      </c>
      <c r="N1980" s="100" t="e">
        <f>'Reported Performance Table'!#REF!</f>
        <v>#REF!</v>
      </c>
      <c r="O1980" s="100" t="e">
        <f>'Reported Performance Table'!#REF!</f>
        <v>#REF!</v>
      </c>
      <c r="P1980" t="str">
        <f t="shared" si="61"/>
        <v>No</v>
      </c>
    </row>
    <row r="1981" spans="1:16" x14ac:dyDescent="0.25">
      <c r="A1981" s="54">
        <v>1988</v>
      </c>
      <c r="B1981" s="55"/>
      <c r="D1981" s="21" t="e">
        <f>VLOOKUP('Reported Performance Table'!D1981,'Master List'!$B$22:$C$41,2,FALSE)</f>
        <v>#N/A</v>
      </c>
      <c r="E1981" t="e">
        <f>VLOOKUP('Reported Performance Table'!E1981,'Master List'!$B$45:$C$143,2,FALSE)</f>
        <v>#N/A</v>
      </c>
      <c r="F1981" t="e">
        <f>VLOOKUP('Reported Performance Table'!D1981,'Master List'!$B$22:$D$42,3,FALSE)</f>
        <v>#N/A</v>
      </c>
      <c r="G1981" s="92" t="e">
        <f>VLOOKUP('Reported Performance Table'!C1981,'Master List'!$B$11:$D$19,3,FALSE)</f>
        <v>#N/A</v>
      </c>
      <c r="H1981" t="e">
        <f t="shared" si="60"/>
        <v>#N/A</v>
      </c>
      <c r="I1981" t="e">
        <f>IF(VLOOKUP('Reported Performance Table'!E1981,'Master List'!$B$45:$D$143,3,FALSE)="","No",VLOOKUP('Reported Performance Table'!E1981,'Master List'!$B$45:$D$143,3,FALSE))</f>
        <v>#N/A</v>
      </c>
      <c r="J1981" s="164" t="str">
        <f>IF('Reported Performance Table'!E1981="","",
  IF('Reported Performance Table'!F1981="Yes",
   IF('Reported Performance Table'!G1981="Premium","Premium_LUNA_CCT","LUNA_CCT"),
   IF('Reported Performance Table'!C1981="Outdoor Luminaires",
    IF(OR('Reported Performance Table'!E1981="Fuel Pump Canopy Luminaires",'Reported Performance Table'!E1981="Sports Lighting"),
     IF('Reported Performance Table'!G1981="Premium","Premium_Sports_and_Fuel_Pump_CCT", "Sports_and_Fuel_Pump_CCT"),
     IF('Reported Performance Table'!G1981="Premium","Premium_Outdoor_CCT","Outdoor_CCT")),
    IF('Reported Performance Table'!G1981="Premium","Premium_CCT","Reported_CCT"))))</f>
        <v/>
      </c>
      <c r="K1981" t="str">
        <f>IF('Reported Performance Table'!E1981="","",IF(J1981="LUNA_CCT",VLOOKUP('Reported Performance Table'!E1981,'Master List'!$B$45:$E$143,4,FALSE),"Reported_BUG"))</f>
        <v/>
      </c>
      <c r="L1981" t="str">
        <f>IF('Reported Performance Table'!E1981="","",IF(AND('Reported Performance Table'!$F1981="Yes",OR('Reported Performance Table'!$E1981='Master List'!$B$45,'Reported Performance Table'!$E1981='Master List'!$B$46,'Reported Performance Table'!$E1981='Master List'!$B$47,'Reported Performance Table'!$E1981='Master List'!$B$49,'Reported Performance Table'!$E1981='Master List'!$B$51,'Reported Performance Table'!$E1981='Master List'!$B$115,'Reported Performance Table'!$E1981='Master List'!$B$118,'Reported Performance Table'!$E1981='Master List'!$B$142)),"LUNA_Dimming","Dimming_Capability_and_Range"))</f>
        <v/>
      </c>
      <c r="M1981" s="100" t="e">
        <f>'Reported Performance Table'!#REF!</f>
        <v>#REF!</v>
      </c>
      <c r="N1981" s="100" t="e">
        <f>'Reported Performance Table'!#REF!</f>
        <v>#REF!</v>
      </c>
      <c r="O1981" s="100" t="e">
        <f>'Reported Performance Table'!#REF!</f>
        <v>#REF!</v>
      </c>
      <c r="P1981" t="str">
        <f t="shared" si="61"/>
        <v>No</v>
      </c>
    </row>
    <row r="1982" spans="1:16" x14ac:dyDescent="0.25">
      <c r="A1982" s="54">
        <v>1989</v>
      </c>
      <c r="B1982" s="55"/>
      <c r="D1982" s="21" t="e">
        <f>VLOOKUP('Reported Performance Table'!D1982,'Master List'!$B$22:$C$41,2,FALSE)</f>
        <v>#N/A</v>
      </c>
      <c r="E1982" t="e">
        <f>VLOOKUP('Reported Performance Table'!E1982,'Master List'!$B$45:$C$143,2,FALSE)</f>
        <v>#N/A</v>
      </c>
      <c r="F1982" t="e">
        <f>VLOOKUP('Reported Performance Table'!D1982,'Master List'!$B$22:$D$42,3,FALSE)</f>
        <v>#N/A</v>
      </c>
      <c r="G1982" s="92" t="e">
        <f>VLOOKUP('Reported Performance Table'!C1982,'Master List'!$B$11:$D$19,3,FALSE)</f>
        <v>#N/A</v>
      </c>
      <c r="H1982" t="e">
        <f t="shared" si="60"/>
        <v>#N/A</v>
      </c>
      <c r="I1982" t="e">
        <f>IF(VLOOKUP('Reported Performance Table'!E1982,'Master List'!$B$45:$D$143,3,FALSE)="","No",VLOOKUP('Reported Performance Table'!E1982,'Master List'!$B$45:$D$143,3,FALSE))</f>
        <v>#N/A</v>
      </c>
      <c r="J1982" s="164" t="str">
        <f>IF('Reported Performance Table'!E1982="","",
  IF('Reported Performance Table'!F1982="Yes",
   IF('Reported Performance Table'!G1982="Premium","Premium_LUNA_CCT","LUNA_CCT"),
   IF('Reported Performance Table'!C1982="Outdoor Luminaires",
    IF(OR('Reported Performance Table'!E1982="Fuel Pump Canopy Luminaires",'Reported Performance Table'!E1982="Sports Lighting"),
     IF('Reported Performance Table'!G1982="Premium","Premium_Sports_and_Fuel_Pump_CCT", "Sports_and_Fuel_Pump_CCT"),
     IF('Reported Performance Table'!G1982="Premium","Premium_Outdoor_CCT","Outdoor_CCT")),
    IF('Reported Performance Table'!G1982="Premium","Premium_CCT","Reported_CCT"))))</f>
        <v/>
      </c>
      <c r="K1982" t="str">
        <f>IF('Reported Performance Table'!E1982="","",IF(J1982="LUNA_CCT",VLOOKUP('Reported Performance Table'!E1982,'Master List'!$B$45:$E$143,4,FALSE),"Reported_BUG"))</f>
        <v/>
      </c>
      <c r="L1982" t="str">
        <f>IF('Reported Performance Table'!E1982="","",IF(AND('Reported Performance Table'!$F1982="Yes",OR('Reported Performance Table'!$E1982='Master List'!$B$45,'Reported Performance Table'!$E1982='Master List'!$B$46,'Reported Performance Table'!$E1982='Master List'!$B$47,'Reported Performance Table'!$E1982='Master List'!$B$49,'Reported Performance Table'!$E1982='Master List'!$B$51,'Reported Performance Table'!$E1982='Master List'!$B$115,'Reported Performance Table'!$E1982='Master List'!$B$118,'Reported Performance Table'!$E1982='Master List'!$B$142)),"LUNA_Dimming","Dimming_Capability_and_Range"))</f>
        <v/>
      </c>
      <c r="M1982" s="100" t="e">
        <f>'Reported Performance Table'!#REF!</f>
        <v>#REF!</v>
      </c>
      <c r="N1982" s="100" t="e">
        <f>'Reported Performance Table'!#REF!</f>
        <v>#REF!</v>
      </c>
      <c r="O1982" s="100" t="e">
        <f>'Reported Performance Table'!#REF!</f>
        <v>#REF!</v>
      </c>
      <c r="P1982" t="str">
        <f t="shared" si="61"/>
        <v>No</v>
      </c>
    </row>
    <row r="1983" spans="1:16" x14ac:dyDescent="0.25">
      <c r="A1983" s="54">
        <v>1990</v>
      </c>
      <c r="B1983" s="55"/>
      <c r="D1983" s="21" t="e">
        <f>VLOOKUP('Reported Performance Table'!D1983,'Master List'!$B$22:$C$41,2,FALSE)</f>
        <v>#N/A</v>
      </c>
      <c r="E1983" t="e">
        <f>VLOOKUP('Reported Performance Table'!E1983,'Master List'!$B$45:$C$143,2,FALSE)</f>
        <v>#N/A</v>
      </c>
      <c r="F1983" t="e">
        <f>VLOOKUP('Reported Performance Table'!D1983,'Master List'!$B$22:$D$42,3,FALSE)</f>
        <v>#N/A</v>
      </c>
      <c r="G1983" s="92" t="e">
        <f>VLOOKUP('Reported Performance Table'!C1983,'Master List'!$B$11:$D$19,3,FALSE)</f>
        <v>#N/A</v>
      </c>
      <c r="H1983" t="e">
        <f t="shared" si="60"/>
        <v>#N/A</v>
      </c>
      <c r="I1983" t="e">
        <f>IF(VLOOKUP('Reported Performance Table'!E1983,'Master List'!$B$45:$D$143,3,FALSE)="","No",VLOOKUP('Reported Performance Table'!E1983,'Master List'!$B$45:$D$143,3,FALSE))</f>
        <v>#N/A</v>
      </c>
      <c r="J1983" s="164" t="str">
        <f>IF('Reported Performance Table'!E1983="","",
  IF('Reported Performance Table'!F1983="Yes",
   IF('Reported Performance Table'!G1983="Premium","Premium_LUNA_CCT","LUNA_CCT"),
   IF('Reported Performance Table'!C1983="Outdoor Luminaires",
    IF(OR('Reported Performance Table'!E1983="Fuel Pump Canopy Luminaires",'Reported Performance Table'!E1983="Sports Lighting"),
     IF('Reported Performance Table'!G1983="Premium","Premium_Sports_and_Fuel_Pump_CCT", "Sports_and_Fuel_Pump_CCT"),
     IF('Reported Performance Table'!G1983="Premium","Premium_Outdoor_CCT","Outdoor_CCT")),
    IF('Reported Performance Table'!G1983="Premium","Premium_CCT","Reported_CCT"))))</f>
        <v/>
      </c>
      <c r="K1983" t="str">
        <f>IF('Reported Performance Table'!E1983="","",IF(J1983="LUNA_CCT",VLOOKUP('Reported Performance Table'!E1983,'Master List'!$B$45:$E$143,4,FALSE),"Reported_BUG"))</f>
        <v/>
      </c>
      <c r="L1983" t="str">
        <f>IF('Reported Performance Table'!E1983="","",IF(AND('Reported Performance Table'!$F1983="Yes",OR('Reported Performance Table'!$E1983='Master List'!$B$45,'Reported Performance Table'!$E1983='Master List'!$B$46,'Reported Performance Table'!$E1983='Master List'!$B$47,'Reported Performance Table'!$E1983='Master List'!$B$49,'Reported Performance Table'!$E1983='Master List'!$B$51,'Reported Performance Table'!$E1983='Master List'!$B$115,'Reported Performance Table'!$E1983='Master List'!$B$118,'Reported Performance Table'!$E1983='Master List'!$B$142)),"LUNA_Dimming","Dimming_Capability_and_Range"))</f>
        <v/>
      </c>
      <c r="M1983" s="100" t="e">
        <f>'Reported Performance Table'!#REF!</f>
        <v>#REF!</v>
      </c>
      <c r="N1983" s="100" t="e">
        <f>'Reported Performance Table'!#REF!</f>
        <v>#REF!</v>
      </c>
      <c r="O1983" s="100" t="e">
        <f>'Reported Performance Table'!#REF!</f>
        <v>#REF!</v>
      </c>
      <c r="P1983" t="str">
        <f t="shared" si="61"/>
        <v>No</v>
      </c>
    </row>
    <row r="1984" spans="1:16" x14ac:dyDescent="0.25">
      <c r="A1984" s="54">
        <v>1991</v>
      </c>
      <c r="B1984" s="55"/>
      <c r="D1984" s="21" t="e">
        <f>VLOOKUP('Reported Performance Table'!D1984,'Master List'!$B$22:$C$41,2,FALSE)</f>
        <v>#N/A</v>
      </c>
      <c r="E1984" t="e">
        <f>VLOOKUP('Reported Performance Table'!E1984,'Master List'!$B$45:$C$143,2,FALSE)</f>
        <v>#N/A</v>
      </c>
      <c r="F1984" t="e">
        <f>VLOOKUP('Reported Performance Table'!D1984,'Master List'!$B$22:$D$42,3,FALSE)</f>
        <v>#N/A</v>
      </c>
      <c r="G1984" s="92" t="e">
        <f>VLOOKUP('Reported Performance Table'!C1984,'Master List'!$B$11:$D$19,3,FALSE)</f>
        <v>#N/A</v>
      </c>
      <c r="H1984" t="e">
        <f t="shared" si="60"/>
        <v>#N/A</v>
      </c>
      <c r="I1984" t="e">
        <f>IF(VLOOKUP('Reported Performance Table'!E1984,'Master List'!$B$45:$D$143,3,FALSE)="","No",VLOOKUP('Reported Performance Table'!E1984,'Master List'!$B$45:$D$143,3,FALSE))</f>
        <v>#N/A</v>
      </c>
      <c r="J1984" s="164" t="str">
        <f>IF('Reported Performance Table'!E1984="","",
  IF('Reported Performance Table'!F1984="Yes",
   IF('Reported Performance Table'!G1984="Premium","Premium_LUNA_CCT","LUNA_CCT"),
   IF('Reported Performance Table'!C1984="Outdoor Luminaires",
    IF(OR('Reported Performance Table'!E1984="Fuel Pump Canopy Luminaires",'Reported Performance Table'!E1984="Sports Lighting"),
     IF('Reported Performance Table'!G1984="Premium","Premium_Sports_and_Fuel_Pump_CCT", "Sports_and_Fuel_Pump_CCT"),
     IF('Reported Performance Table'!G1984="Premium","Premium_Outdoor_CCT","Outdoor_CCT")),
    IF('Reported Performance Table'!G1984="Premium","Premium_CCT","Reported_CCT"))))</f>
        <v/>
      </c>
      <c r="K1984" t="str">
        <f>IF('Reported Performance Table'!E1984="","",IF(J1984="LUNA_CCT",VLOOKUP('Reported Performance Table'!E1984,'Master List'!$B$45:$E$143,4,FALSE),"Reported_BUG"))</f>
        <v/>
      </c>
      <c r="L1984" t="str">
        <f>IF('Reported Performance Table'!E1984="","",IF(AND('Reported Performance Table'!$F1984="Yes",OR('Reported Performance Table'!$E1984='Master List'!$B$45,'Reported Performance Table'!$E1984='Master List'!$B$46,'Reported Performance Table'!$E1984='Master List'!$B$47,'Reported Performance Table'!$E1984='Master List'!$B$49,'Reported Performance Table'!$E1984='Master List'!$B$51,'Reported Performance Table'!$E1984='Master List'!$B$115,'Reported Performance Table'!$E1984='Master List'!$B$118,'Reported Performance Table'!$E1984='Master List'!$B$142)),"LUNA_Dimming","Dimming_Capability_and_Range"))</f>
        <v/>
      </c>
      <c r="M1984" s="100" t="e">
        <f>'Reported Performance Table'!#REF!</f>
        <v>#REF!</v>
      </c>
      <c r="N1984" s="100" t="e">
        <f>'Reported Performance Table'!#REF!</f>
        <v>#REF!</v>
      </c>
      <c r="O1984" s="100" t="e">
        <f>'Reported Performance Table'!#REF!</f>
        <v>#REF!</v>
      </c>
      <c r="P1984" t="str">
        <f t="shared" si="61"/>
        <v>No</v>
      </c>
    </row>
    <row r="1985" spans="1:16" x14ac:dyDescent="0.25">
      <c r="A1985" s="54">
        <v>1992</v>
      </c>
      <c r="B1985" s="55"/>
      <c r="D1985" s="21" t="e">
        <f>VLOOKUP('Reported Performance Table'!D1985,'Master List'!$B$22:$C$41,2,FALSE)</f>
        <v>#N/A</v>
      </c>
      <c r="E1985" t="e">
        <f>VLOOKUP('Reported Performance Table'!E1985,'Master List'!$B$45:$C$143,2,FALSE)</f>
        <v>#N/A</v>
      </c>
      <c r="F1985" t="e">
        <f>VLOOKUP('Reported Performance Table'!D1985,'Master List'!$B$22:$D$42,3,FALSE)</f>
        <v>#N/A</v>
      </c>
      <c r="G1985" s="92" t="e">
        <f>VLOOKUP('Reported Performance Table'!C1985,'Master List'!$B$11:$D$19,3,FALSE)</f>
        <v>#N/A</v>
      </c>
      <c r="H1985" t="e">
        <f t="shared" si="60"/>
        <v>#N/A</v>
      </c>
      <c r="I1985" t="e">
        <f>IF(VLOOKUP('Reported Performance Table'!E1985,'Master List'!$B$45:$D$143,3,FALSE)="","No",VLOOKUP('Reported Performance Table'!E1985,'Master List'!$B$45:$D$143,3,FALSE))</f>
        <v>#N/A</v>
      </c>
      <c r="J1985" s="164" t="str">
        <f>IF('Reported Performance Table'!E1985="","",
  IF('Reported Performance Table'!F1985="Yes",
   IF('Reported Performance Table'!G1985="Premium","Premium_LUNA_CCT","LUNA_CCT"),
   IF('Reported Performance Table'!C1985="Outdoor Luminaires",
    IF(OR('Reported Performance Table'!E1985="Fuel Pump Canopy Luminaires",'Reported Performance Table'!E1985="Sports Lighting"),
     IF('Reported Performance Table'!G1985="Premium","Premium_Sports_and_Fuel_Pump_CCT", "Sports_and_Fuel_Pump_CCT"),
     IF('Reported Performance Table'!G1985="Premium","Premium_Outdoor_CCT","Outdoor_CCT")),
    IF('Reported Performance Table'!G1985="Premium","Premium_CCT","Reported_CCT"))))</f>
        <v/>
      </c>
      <c r="K1985" t="str">
        <f>IF('Reported Performance Table'!E1985="","",IF(J1985="LUNA_CCT",VLOOKUP('Reported Performance Table'!E1985,'Master List'!$B$45:$E$143,4,FALSE),"Reported_BUG"))</f>
        <v/>
      </c>
      <c r="L1985" t="str">
        <f>IF('Reported Performance Table'!E1985="","",IF(AND('Reported Performance Table'!$F1985="Yes",OR('Reported Performance Table'!$E1985='Master List'!$B$45,'Reported Performance Table'!$E1985='Master List'!$B$46,'Reported Performance Table'!$E1985='Master List'!$B$47,'Reported Performance Table'!$E1985='Master List'!$B$49,'Reported Performance Table'!$E1985='Master List'!$B$51,'Reported Performance Table'!$E1985='Master List'!$B$115,'Reported Performance Table'!$E1985='Master List'!$B$118,'Reported Performance Table'!$E1985='Master List'!$B$142)),"LUNA_Dimming","Dimming_Capability_and_Range"))</f>
        <v/>
      </c>
      <c r="M1985" s="100" t="e">
        <f>'Reported Performance Table'!#REF!</f>
        <v>#REF!</v>
      </c>
      <c r="N1985" s="100" t="e">
        <f>'Reported Performance Table'!#REF!</f>
        <v>#REF!</v>
      </c>
      <c r="O1985" s="100" t="e">
        <f>'Reported Performance Table'!#REF!</f>
        <v>#REF!</v>
      </c>
      <c r="P1985" t="str">
        <f t="shared" si="61"/>
        <v>No</v>
      </c>
    </row>
    <row r="1986" spans="1:16" x14ac:dyDescent="0.25">
      <c r="A1986" s="54">
        <v>1993</v>
      </c>
      <c r="B1986" s="55"/>
      <c r="D1986" s="21" t="e">
        <f>VLOOKUP('Reported Performance Table'!D1986,'Master List'!$B$22:$C$41,2,FALSE)</f>
        <v>#N/A</v>
      </c>
      <c r="E1986" t="e">
        <f>VLOOKUP('Reported Performance Table'!E1986,'Master List'!$B$45:$C$143,2,FALSE)</f>
        <v>#N/A</v>
      </c>
      <c r="F1986" t="e">
        <f>VLOOKUP('Reported Performance Table'!D1986,'Master List'!$B$22:$D$42,3,FALSE)</f>
        <v>#N/A</v>
      </c>
      <c r="G1986" s="92" t="e">
        <f>VLOOKUP('Reported Performance Table'!C1986,'Master List'!$B$11:$D$19,3,FALSE)</f>
        <v>#N/A</v>
      </c>
      <c r="H1986" t="e">
        <f t="shared" si="60"/>
        <v>#N/A</v>
      </c>
      <c r="I1986" t="e">
        <f>IF(VLOOKUP('Reported Performance Table'!E1986,'Master List'!$B$45:$D$143,3,FALSE)="","No",VLOOKUP('Reported Performance Table'!E1986,'Master List'!$B$45:$D$143,3,FALSE))</f>
        <v>#N/A</v>
      </c>
      <c r="J1986" s="164" t="str">
        <f>IF('Reported Performance Table'!E1986="","",
  IF('Reported Performance Table'!F1986="Yes",
   IF('Reported Performance Table'!G1986="Premium","Premium_LUNA_CCT","LUNA_CCT"),
   IF('Reported Performance Table'!C1986="Outdoor Luminaires",
    IF(OR('Reported Performance Table'!E1986="Fuel Pump Canopy Luminaires",'Reported Performance Table'!E1986="Sports Lighting"),
     IF('Reported Performance Table'!G1986="Premium","Premium_Sports_and_Fuel_Pump_CCT", "Sports_and_Fuel_Pump_CCT"),
     IF('Reported Performance Table'!G1986="Premium","Premium_Outdoor_CCT","Outdoor_CCT")),
    IF('Reported Performance Table'!G1986="Premium","Premium_CCT","Reported_CCT"))))</f>
        <v/>
      </c>
      <c r="K1986" t="str">
        <f>IF('Reported Performance Table'!E1986="","",IF(J1986="LUNA_CCT",VLOOKUP('Reported Performance Table'!E1986,'Master List'!$B$45:$E$143,4,FALSE),"Reported_BUG"))</f>
        <v/>
      </c>
      <c r="L1986" t="str">
        <f>IF('Reported Performance Table'!E1986="","",IF(AND('Reported Performance Table'!$F1986="Yes",OR('Reported Performance Table'!$E1986='Master List'!$B$45,'Reported Performance Table'!$E1986='Master List'!$B$46,'Reported Performance Table'!$E1986='Master List'!$B$47,'Reported Performance Table'!$E1986='Master List'!$B$49,'Reported Performance Table'!$E1986='Master List'!$B$51,'Reported Performance Table'!$E1986='Master List'!$B$115,'Reported Performance Table'!$E1986='Master List'!$B$118,'Reported Performance Table'!$E1986='Master List'!$B$142)),"LUNA_Dimming","Dimming_Capability_and_Range"))</f>
        <v/>
      </c>
      <c r="M1986" s="100" t="e">
        <f>'Reported Performance Table'!#REF!</f>
        <v>#REF!</v>
      </c>
      <c r="N1986" s="100" t="e">
        <f>'Reported Performance Table'!#REF!</f>
        <v>#REF!</v>
      </c>
      <c r="O1986" s="100" t="e">
        <f>'Reported Performance Table'!#REF!</f>
        <v>#REF!</v>
      </c>
      <c r="P1986" t="str">
        <f t="shared" si="61"/>
        <v>No</v>
      </c>
    </row>
    <row r="1987" spans="1:16" x14ac:dyDescent="0.25">
      <c r="A1987" s="54">
        <v>1994</v>
      </c>
      <c r="B1987" s="55"/>
      <c r="D1987" s="21" t="e">
        <f>VLOOKUP('Reported Performance Table'!D1987,'Master List'!$B$22:$C$41,2,FALSE)</f>
        <v>#N/A</v>
      </c>
      <c r="E1987" t="e">
        <f>VLOOKUP('Reported Performance Table'!E1987,'Master List'!$B$45:$C$143,2,FALSE)</f>
        <v>#N/A</v>
      </c>
      <c r="F1987" t="e">
        <f>VLOOKUP('Reported Performance Table'!D1987,'Master List'!$B$22:$D$42,3,FALSE)</f>
        <v>#N/A</v>
      </c>
      <c r="G1987" s="92" t="e">
        <f>VLOOKUP('Reported Performance Table'!C1987,'Master List'!$B$11:$D$19,3,FALSE)</f>
        <v>#N/A</v>
      </c>
      <c r="H1987" t="e">
        <f t="shared" si="60"/>
        <v>#N/A</v>
      </c>
      <c r="I1987" t="e">
        <f>IF(VLOOKUP('Reported Performance Table'!E1987,'Master List'!$B$45:$D$143,3,FALSE)="","No",VLOOKUP('Reported Performance Table'!E1987,'Master List'!$B$45:$D$143,3,FALSE))</f>
        <v>#N/A</v>
      </c>
      <c r="J1987" s="164" t="str">
        <f>IF('Reported Performance Table'!E1987="","",
  IF('Reported Performance Table'!F1987="Yes",
   IF('Reported Performance Table'!G1987="Premium","Premium_LUNA_CCT","LUNA_CCT"),
   IF('Reported Performance Table'!C1987="Outdoor Luminaires",
    IF(OR('Reported Performance Table'!E1987="Fuel Pump Canopy Luminaires",'Reported Performance Table'!E1987="Sports Lighting"),
     IF('Reported Performance Table'!G1987="Premium","Premium_Sports_and_Fuel_Pump_CCT", "Sports_and_Fuel_Pump_CCT"),
     IF('Reported Performance Table'!G1987="Premium","Premium_Outdoor_CCT","Outdoor_CCT")),
    IF('Reported Performance Table'!G1987="Premium","Premium_CCT","Reported_CCT"))))</f>
        <v/>
      </c>
      <c r="K1987" t="str">
        <f>IF('Reported Performance Table'!E1987="","",IF(J1987="LUNA_CCT",VLOOKUP('Reported Performance Table'!E1987,'Master List'!$B$45:$E$143,4,FALSE),"Reported_BUG"))</f>
        <v/>
      </c>
      <c r="L1987" t="str">
        <f>IF('Reported Performance Table'!E1987="","",IF(AND('Reported Performance Table'!$F1987="Yes",OR('Reported Performance Table'!$E1987='Master List'!$B$45,'Reported Performance Table'!$E1987='Master List'!$B$46,'Reported Performance Table'!$E1987='Master List'!$B$47,'Reported Performance Table'!$E1987='Master List'!$B$49,'Reported Performance Table'!$E1987='Master List'!$B$51,'Reported Performance Table'!$E1987='Master List'!$B$115,'Reported Performance Table'!$E1987='Master List'!$B$118,'Reported Performance Table'!$E1987='Master List'!$B$142)),"LUNA_Dimming","Dimming_Capability_and_Range"))</f>
        <v/>
      </c>
      <c r="M1987" s="100" t="e">
        <f>'Reported Performance Table'!#REF!</f>
        <v>#REF!</v>
      </c>
      <c r="N1987" s="100" t="e">
        <f>'Reported Performance Table'!#REF!</f>
        <v>#REF!</v>
      </c>
      <c r="O1987" s="100" t="e">
        <f>'Reported Performance Table'!#REF!</f>
        <v>#REF!</v>
      </c>
      <c r="P1987" t="str">
        <f t="shared" si="61"/>
        <v>No</v>
      </c>
    </row>
    <row r="1988" spans="1:16" x14ac:dyDescent="0.25">
      <c r="A1988" s="54">
        <v>1995</v>
      </c>
      <c r="B1988" s="55"/>
      <c r="D1988" s="21" t="e">
        <f>VLOOKUP('Reported Performance Table'!D1988,'Master List'!$B$22:$C$41,2,FALSE)</f>
        <v>#N/A</v>
      </c>
      <c r="E1988" t="e">
        <f>VLOOKUP('Reported Performance Table'!E1988,'Master List'!$B$45:$C$143,2,FALSE)</f>
        <v>#N/A</v>
      </c>
      <c r="F1988" t="e">
        <f>VLOOKUP('Reported Performance Table'!D1988,'Master List'!$B$22:$D$42,3,FALSE)</f>
        <v>#N/A</v>
      </c>
      <c r="G1988" s="92" t="e">
        <f>VLOOKUP('Reported Performance Table'!C1988,'Master List'!$B$11:$D$19,3,FALSE)</f>
        <v>#N/A</v>
      </c>
      <c r="H1988" t="e">
        <f t="shared" si="60"/>
        <v>#N/A</v>
      </c>
      <c r="I1988" t="e">
        <f>IF(VLOOKUP('Reported Performance Table'!E1988,'Master List'!$B$45:$D$143,3,FALSE)="","No",VLOOKUP('Reported Performance Table'!E1988,'Master List'!$B$45:$D$143,3,FALSE))</f>
        <v>#N/A</v>
      </c>
      <c r="J1988" s="164" t="str">
        <f>IF('Reported Performance Table'!E1988="","",
  IF('Reported Performance Table'!F1988="Yes",
   IF('Reported Performance Table'!G1988="Premium","Premium_LUNA_CCT","LUNA_CCT"),
   IF('Reported Performance Table'!C1988="Outdoor Luminaires",
    IF(OR('Reported Performance Table'!E1988="Fuel Pump Canopy Luminaires",'Reported Performance Table'!E1988="Sports Lighting"),
     IF('Reported Performance Table'!G1988="Premium","Premium_Sports_and_Fuel_Pump_CCT", "Sports_and_Fuel_Pump_CCT"),
     IF('Reported Performance Table'!G1988="Premium","Premium_Outdoor_CCT","Outdoor_CCT")),
    IF('Reported Performance Table'!G1988="Premium","Premium_CCT","Reported_CCT"))))</f>
        <v/>
      </c>
      <c r="K1988" t="str">
        <f>IF('Reported Performance Table'!E1988="","",IF(J1988="LUNA_CCT",VLOOKUP('Reported Performance Table'!E1988,'Master List'!$B$45:$E$143,4,FALSE),"Reported_BUG"))</f>
        <v/>
      </c>
      <c r="L1988" t="str">
        <f>IF('Reported Performance Table'!E1988="","",IF(AND('Reported Performance Table'!$F1988="Yes",OR('Reported Performance Table'!$E1988='Master List'!$B$45,'Reported Performance Table'!$E1988='Master List'!$B$46,'Reported Performance Table'!$E1988='Master List'!$B$47,'Reported Performance Table'!$E1988='Master List'!$B$49,'Reported Performance Table'!$E1988='Master List'!$B$51,'Reported Performance Table'!$E1988='Master List'!$B$115,'Reported Performance Table'!$E1988='Master List'!$B$118,'Reported Performance Table'!$E1988='Master List'!$B$142)),"LUNA_Dimming","Dimming_Capability_and_Range"))</f>
        <v/>
      </c>
      <c r="M1988" s="100" t="e">
        <f>'Reported Performance Table'!#REF!</f>
        <v>#REF!</v>
      </c>
      <c r="N1988" s="100" t="e">
        <f>'Reported Performance Table'!#REF!</f>
        <v>#REF!</v>
      </c>
      <c r="O1988" s="100" t="e">
        <f>'Reported Performance Table'!#REF!</f>
        <v>#REF!</v>
      </c>
      <c r="P1988" t="str">
        <f t="shared" si="61"/>
        <v>No</v>
      </c>
    </row>
    <row r="1989" spans="1:16" x14ac:dyDescent="0.25">
      <c r="A1989" s="54">
        <v>1996</v>
      </c>
      <c r="B1989" s="55"/>
      <c r="D1989" s="21" t="e">
        <f>VLOOKUP('Reported Performance Table'!D1989,'Master List'!$B$22:$C$41,2,FALSE)</f>
        <v>#N/A</v>
      </c>
      <c r="E1989" t="e">
        <f>VLOOKUP('Reported Performance Table'!E1989,'Master List'!$B$45:$C$143,2,FALSE)</f>
        <v>#N/A</v>
      </c>
      <c r="F1989" t="e">
        <f>VLOOKUP('Reported Performance Table'!D1989,'Master List'!$B$22:$D$42,3,FALSE)</f>
        <v>#N/A</v>
      </c>
      <c r="G1989" s="92" t="e">
        <f>VLOOKUP('Reported Performance Table'!C1989,'Master List'!$B$11:$D$19,3,FALSE)</f>
        <v>#N/A</v>
      </c>
      <c r="H1989" t="e">
        <f t="shared" si="60"/>
        <v>#N/A</v>
      </c>
      <c r="I1989" t="e">
        <f>IF(VLOOKUP('Reported Performance Table'!E1989,'Master List'!$B$45:$D$143,3,FALSE)="","No",VLOOKUP('Reported Performance Table'!E1989,'Master List'!$B$45:$D$143,3,FALSE))</f>
        <v>#N/A</v>
      </c>
      <c r="J1989" s="164" t="str">
        <f>IF('Reported Performance Table'!E1989="","",
  IF('Reported Performance Table'!F1989="Yes",
   IF('Reported Performance Table'!G1989="Premium","Premium_LUNA_CCT","LUNA_CCT"),
   IF('Reported Performance Table'!C1989="Outdoor Luminaires",
    IF(OR('Reported Performance Table'!E1989="Fuel Pump Canopy Luminaires",'Reported Performance Table'!E1989="Sports Lighting"),
     IF('Reported Performance Table'!G1989="Premium","Premium_Sports_and_Fuel_Pump_CCT", "Sports_and_Fuel_Pump_CCT"),
     IF('Reported Performance Table'!G1989="Premium","Premium_Outdoor_CCT","Outdoor_CCT")),
    IF('Reported Performance Table'!G1989="Premium","Premium_CCT","Reported_CCT"))))</f>
        <v/>
      </c>
      <c r="K1989" t="str">
        <f>IF('Reported Performance Table'!E1989="","",IF(J1989="LUNA_CCT",VLOOKUP('Reported Performance Table'!E1989,'Master List'!$B$45:$E$143,4,FALSE),"Reported_BUG"))</f>
        <v/>
      </c>
      <c r="L1989" t="str">
        <f>IF('Reported Performance Table'!E1989="","",IF(AND('Reported Performance Table'!$F1989="Yes",OR('Reported Performance Table'!$E1989='Master List'!$B$45,'Reported Performance Table'!$E1989='Master List'!$B$46,'Reported Performance Table'!$E1989='Master List'!$B$47,'Reported Performance Table'!$E1989='Master List'!$B$49,'Reported Performance Table'!$E1989='Master List'!$B$51,'Reported Performance Table'!$E1989='Master List'!$B$115,'Reported Performance Table'!$E1989='Master List'!$B$118,'Reported Performance Table'!$E1989='Master List'!$B$142)),"LUNA_Dimming","Dimming_Capability_and_Range"))</f>
        <v/>
      </c>
      <c r="M1989" s="100" t="e">
        <f>'Reported Performance Table'!#REF!</f>
        <v>#REF!</v>
      </c>
      <c r="N1989" s="100" t="e">
        <f>'Reported Performance Table'!#REF!</f>
        <v>#REF!</v>
      </c>
      <c r="O1989" s="100" t="e">
        <f>'Reported Performance Table'!#REF!</f>
        <v>#REF!</v>
      </c>
      <c r="P1989" t="str">
        <f t="shared" si="61"/>
        <v>No</v>
      </c>
    </row>
    <row r="1990" spans="1:16" x14ac:dyDescent="0.25">
      <c r="A1990" s="54">
        <v>1997</v>
      </c>
      <c r="B1990" s="55"/>
      <c r="D1990" s="21" t="e">
        <f>VLOOKUP('Reported Performance Table'!D1990,'Master List'!$B$22:$C$41,2,FALSE)</f>
        <v>#N/A</v>
      </c>
      <c r="E1990" t="e">
        <f>VLOOKUP('Reported Performance Table'!E1990,'Master List'!$B$45:$C$143,2,FALSE)</f>
        <v>#N/A</v>
      </c>
      <c r="F1990" t="e">
        <f>VLOOKUP('Reported Performance Table'!D1990,'Master List'!$B$22:$D$42,3,FALSE)</f>
        <v>#N/A</v>
      </c>
      <c r="G1990" s="92" t="e">
        <f>VLOOKUP('Reported Performance Table'!C1990,'Master List'!$B$11:$D$19,3,FALSE)</f>
        <v>#N/A</v>
      </c>
      <c r="H1990" t="e">
        <f t="shared" si="60"/>
        <v>#N/A</v>
      </c>
      <c r="I1990" t="e">
        <f>IF(VLOOKUP('Reported Performance Table'!E1990,'Master List'!$B$45:$D$143,3,FALSE)="","No",VLOOKUP('Reported Performance Table'!E1990,'Master List'!$B$45:$D$143,3,FALSE))</f>
        <v>#N/A</v>
      </c>
      <c r="J1990" s="164" t="str">
        <f>IF('Reported Performance Table'!E1990="","",
  IF('Reported Performance Table'!F1990="Yes",
   IF('Reported Performance Table'!G1990="Premium","Premium_LUNA_CCT","LUNA_CCT"),
   IF('Reported Performance Table'!C1990="Outdoor Luminaires",
    IF(OR('Reported Performance Table'!E1990="Fuel Pump Canopy Luminaires",'Reported Performance Table'!E1990="Sports Lighting"),
     IF('Reported Performance Table'!G1990="Premium","Premium_Sports_and_Fuel_Pump_CCT", "Sports_and_Fuel_Pump_CCT"),
     IF('Reported Performance Table'!G1990="Premium","Premium_Outdoor_CCT","Outdoor_CCT")),
    IF('Reported Performance Table'!G1990="Premium","Premium_CCT","Reported_CCT"))))</f>
        <v/>
      </c>
      <c r="K1990" t="str">
        <f>IF('Reported Performance Table'!E1990="","",IF(J1990="LUNA_CCT",VLOOKUP('Reported Performance Table'!E1990,'Master List'!$B$45:$E$143,4,FALSE),"Reported_BUG"))</f>
        <v/>
      </c>
      <c r="L1990" t="str">
        <f>IF('Reported Performance Table'!E1990="","",IF(AND('Reported Performance Table'!$F1990="Yes",OR('Reported Performance Table'!$E1990='Master List'!$B$45,'Reported Performance Table'!$E1990='Master List'!$B$46,'Reported Performance Table'!$E1990='Master List'!$B$47,'Reported Performance Table'!$E1990='Master List'!$B$49,'Reported Performance Table'!$E1990='Master List'!$B$51,'Reported Performance Table'!$E1990='Master List'!$B$115,'Reported Performance Table'!$E1990='Master List'!$B$118,'Reported Performance Table'!$E1990='Master List'!$B$142)),"LUNA_Dimming","Dimming_Capability_and_Range"))</f>
        <v/>
      </c>
      <c r="M1990" s="100" t="e">
        <f>'Reported Performance Table'!#REF!</f>
        <v>#REF!</v>
      </c>
      <c r="N1990" s="100" t="e">
        <f>'Reported Performance Table'!#REF!</f>
        <v>#REF!</v>
      </c>
      <c r="O1990" s="100" t="e">
        <f>'Reported Performance Table'!#REF!</f>
        <v>#REF!</v>
      </c>
      <c r="P1990" t="str">
        <f t="shared" si="61"/>
        <v>No</v>
      </c>
    </row>
    <row r="1991" spans="1:16" x14ac:dyDescent="0.25">
      <c r="A1991" s="54">
        <v>1998</v>
      </c>
      <c r="B1991" s="55"/>
      <c r="D1991" s="21" t="e">
        <f>VLOOKUP('Reported Performance Table'!D1991,'Master List'!$B$22:$C$41,2,FALSE)</f>
        <v>#N/A</v>
      </c>
      <c r="E1991" t="e">
        <f>VLOOKUP('Reported Performance Table'!E1991,'Master List'!$B$45:$C$143,2,FALSE)</f>
        <v>#N/A</v>
      </c>
      <c r="F1991" t="e">
        <f>VLOOKUP('Reported Performance Table'!D1991,'Master List'!$B$22:$D$42,3,FALSE)</f>
        <v>#N/A</v>
      </c>
      <c r="G1991" s="92" t="e">
        <f>VLOOKUP('Reported Performance Table'!C1991,'Master List'!$B$11:$D$19,3,FALSE)</f>
        <v>#N/A</v>
      </c>
      <c r="H1991" t="e">
        <f t="shared" si="60"/>
        <v>#N/A</v>
      </c>
      <c r="I1991" t="e">
        <f>IF(VLOOKUP('Reported Performance Table'!E1991,'Master List'!$B$45:$D$143,3,FALSE)="","No",VLOOKUP('Reported Performance Table'!E1991,'Master List'!$B$45:$D$143,3,FALSE))</f>
        <v>#N/A</v>
      </c>
      <c r="J1991" s="164" t="str">
        <f>IF('Reported Performance Table'!E1991="","",
  IF('Reported Performance Table'!F1991="Yes",
   IF('Reported Performance Table'!G1991="Premium","Premium_LUNA_CCT","LUNA_CCT"),
   IF('Reported Performance Table'!C1991="Outdoor Luminaires",
    IF(OR('Reported Performance Table'!E1991="Fuel Pump Canopy Luminaires",'Reported Performance Table'!E1991="Sports Lighting"),
     IF('Reported Performance Table'!G1991="Premium","Premium_Sports_and_Fuel_Pump_CCT", "Sports_and_Fuel_Pump_CCT"),
     IF('Reported Performance Table'!G1991="Premium","Premium_Outdoor_CCT","Outdoor_CCT")),
    IF('Reported Performance Table'!G1991="Premium","Premium_CCT","Reported_CCT"))))</f>
        <v/>
      </c>
      <c r="K1991" t="str">
        <f>IF('Reported Performance Table'!E1991="","",IF(J1991="LUNA_CCT",VLOOKUP('Reported Performance Table'!E1991,'Master List'!$B$45:$E$143,4,FALSE),"Reported_BUG"))</f>
        <v/>
      </c>
      <c r="L1991" t="str">
        <f>IF('Reported Performance Table'!E1991="","",IF(AND('Reported Performance Table'!$F1991="Yes",OR('Reported Performance Table'!$E1991='Master List'!$B$45,'Reported Performance Table'!$E1991='Master List'!$B$46,'Reported Performance Table'!$E1991='Master List'!$B$47,'Reported Performance Table'!$E1991='Master List'!$B$49,'Reported Performance Table'!$E1991='Master List'!$B$51,'Reported Performance Table'!$E1991='Master List'!$B$115,'Reported Performance Table'!$E1991='Master List'!$B$118,'Reported Performance Table'!$E1991='Master List'!$B$142)),"LUNA_Dimming","Dimming_Capability_and_Range"))</f>
        <v/>
      </c>
      <c r="M1991" s="100" t="e">
        <f>'Reported Performance Table'!#REF!</f>
        <v>#REF!</v>
      </c>
      <c r="N1991" s="100" t="e">
        <f>'Reported Performance Table'!#REF!</f>
        <v>#REF!</v>
      </c>
      <c r="O1991" s="100" t="e">
        <f>'Reported Performance Table'!#REF!</f>
        <v>#REF!</v>
      </c>
      <c r="P1991" t="str">
        <f t="shared" si="61"/>
        <v>No</v>
      </c>
    </row>
    <row r="1992" spans="1:16" x14ac:dyDescent="0.25">
      <c r="A1992" s="54">
        <v>1999</v>
      </c>
      <c r="B1992" s="55"/>
      <c r="D1992" s="21" t="e">
        <f>VLOOKUP('Reported Performance Table'!D1992,'Master List'!$B$22:$C$41,2,FALSE)</f>
        <v>#N/A</v>
      </c>
      <c r="E1992" t="e">
        <f>VLOOKUP('Reported Performance Table'!E1992,'Master List'!$B$45:$C$143,2,FALSE)</f>
        <v>#N/A</v>
      </c>
      <c r="F1992" t="e">
        <f>VLOOKUP('Reported Performance Table'!D1992,'Master List'!$B$22:$D$42,3,FALSE)</f>
        <v>#N/A</v>
      </c>
      <c r="G1992" s="92" t="e">
        <f>VLOOKUP('Reported Performance Table'!C1992,'Master List'!$B$11:$D$19,3,FALSE)</f>
        <v>#N/A</v>
      </c>
      <c r="H1992" t="e">
        <f t="shared" si="60"/>
        <v>#N/A</v>
      </c>
      <c r="I1992" t="e">
        <f>IF(VLOOKUP('Reported Performance Table'!E1992,'Master List'!$B$45:$D$143,3,FALSE)="","No",VLOOKUP('Reported Performance Table'!E1992,'Master List'!$B$45:$D$143,3,FALSE))</f>
        <v>#N/A</v>
      </c>
      <c r="J1992" s="164" t="str">
        <f>IF('Reported Performance Table'!E1992="","",
  IF('Reported Performance Table'!F1992="Yes",
   IF('Reported Performance Table'!G1992="Premium","Premium_LUNA_CCT","LUNA_CCT"),
   IF('Reported Performance Table'!C1992="Outdoor Luminaires",
    IF(OR('Reported Performance Table'!E1992="Fuel Pump Canopy Luminaires",'Reported Performance Table'!E1992="Sports Lighting"),
     IF('Reported Performance Table'!G1992="Premium","Premium_Sports_and_Fuel_Pump_CCT", "Sports_and_Fuel_Pump_CCT"),
     IF('Reported Performance Table'!G1992="Premium","Premium_Outdoor_CCT","Outdoor_CCT")),
    IF('Reported Performance Table'!G1992="Premium","Premium_CCT","Reported_CCT"))))</f>
        <v/>
      </c>
      <c r="K1992" t="str">
        <f>IF('Reported Performance Table'!E1992="","",IF(J1992="LUNA_CCT",VLOOKUP('Reported Performance Table'!E1992,'Master List'!$B$45:$E$143,4,FALSE),"Reported_BUG"))</f>
        <v/>
      </c>
      <c r="L1992" t="str">
        <f>IF('Reported Performance Table'!E1992="","",IF(AND('Reported Performance Table'!$F1992="Yes",OR('Reported Performance Table'!$E1992='Master List'!$B$45,'Reported Performance Table'!$E1992='Master List'!$B$46,'Reported Performance Table'!$E1992='Master List'!$B$47,'Reported Performance Table'!$E1992='Master List'!$B$49,'Reported Performance Table'!$E1992='Master List'!$B$51,'Reported Performance Table'!$E1992='Master List'!$B$115,'Reported Performance Table'!$E1992='Master List'!$B$118,'Reported Performance Table'!$E1992='Master List'!$B$142)),"LUNA_Dimming","Dimming_Capability_and_Range"))</f>
        <v/>
      </c>
      <c r="M1992" s="100" t="e">
        <f>'Reported Performance Table'!#REF!</f>
        <v>#REF!</v>
      </c>
      <c r="N1992" s="100" t="e">
        <f>'Reported Performance Table'!#REF!</f>
        <v>#REF!</v>
      </c>
      <c r="O1992" s="100" t="e">
        <f>'Reported Performance Table'!#REF!</f>
        <v>#REF!</v>
      </c>
      <c r="P1992" t="str">
        <f t="shared" si="61"/>
        <v>No</v>
      </c>
    </row>
    <row r="1993" spans="1:16" x14ac:dyDescent="0.25">
      <c r="A1993" s="56">
        <v>2000</v>
      </c>
      <c r="B1993" s="55"/>
      <c r="D1993" s="21" t="e">
        <f>VLOOKUP('Reported Performance Table'!D1993,'Master List'!$B$22:$C$41,2,FALSE)</f>
        <v>#N/A</v>
      </c>
      <c r="E1993" t="e">
        <f>VLOOKUP('Reported Performance Table'!E1993,'Master List'!$B$45:$C$143,2,FALSE)</f>
        <v>#N/A</v>
      </c>
      <c r="F1993" t="e">
        <f>VLOOKUP('Reported Performance Table'!D1993,'Master List'!$B$22:$D$42,3,FALSE)</f>
        <v>#N/A</v>
      </c>
      <c r="G1993" s="92" t="e">
        <f>VLOOKUP('Reported Performance Table'!C1993,'Master List'!$B$11:$D$19,3,FALSE)</f>
        <v>#N/A</v>
      </c>
      <c r="H1993" t="e">
        <f t="shared" si="60"/>
        <v>#N/A</v>
      </c>
      <c r="I1993" t="e">
        <f>IF(VLOOKUP('Reported Performance Table'!E1993,'Master List'!$B$45:$D$143,3,FALSE)="","No",VLOOKUP('Reported Performance Table'!E1993,'Master List'!$B$45:$D$143,3,FALSE))</f>
        <v>#N/A</v>
      </c>
      <c r="J1993" s="164" t="str">
        <f>IF('Reported Performance Table'!E1993="","",
  IF('Reported Performance Table'!F1993="Yes",
   IF('Reported Performance Table'!G1993="Premium","Premium_LUNA_CCT","LUNA_CCT"),
   IF('Reported Performance Table'!C1993="Outdoor Luminaires",
    IF(OR('Reported Performance Table'!E1993="Fuel Pump Canopy Luminaires",'Reported Performance Table'!E1993="Sports Lighting"),
     IF('Reported Performance Table'!G1993="Premium","Premium_Sports_and_Fuel_Pump_CCT", "Sports_and_Fuel_Pump_CCT"),
     IF('Reported Performance Table'!G1993="Premium","Premium_Outdoor_CCT","Outdoor_CCT")),
    IF('Reported Performance Table'!G1993="Premium","Premium_CCT","Reported_CCT"))))</f>
        <v/>
      </c>
      <c r="K1993" t="str">
        <f>IF('Reported Performance Table'!E1993="","",IF(J1993="LUNA_CCT",VLOOKUP('Reported Performance Table'!E1993,'Master List'!$B$45:$E$143,4,FALSE),"Reported_BUG"))</f>
        <v/>
      </c>
      <c r="L1993" t="str">
        <f>IF('Reported Performance Table'!E1993="","",IF(AND('Reported Performance Table'!$F1993="Yes",OR('Reported Performance Table'!$E1993='Master List'!$B$45,'Reported Performance Table'!$E1993='Master List'!$B$46,'Reported Performance Table'!$E1993='Master List'!$B$47,'Reported Performance Table'!$E1993='Master List'!$B$49,'Reported Performance Table'!$E1993='Master List'!$B$51,'Reported Performance Table'!$E1993='Master List'!$B$115,'Reported Performance Table'!$E1993='Master List'!$B$118,'Reported Performance Table'!$E1993='Master List'!$B$142)),"LUNA_Dimming","Dimming_Capability_and_Range"))</f>
        <v/>
      </c>
      <c r="M1993" s="100" t="e">
        <f>'Reported Performance Table'!#REF!</f>
        <v>#REF!</v>
      </c>
      <c r="N1993" s="100" t="e">
        <f>'Reported Performance Table'!#REF!</f>
        <v>#REF!</v>
      </c>
      <c r="O1993" s="100" t="e">
        <f>'Reported Performance Table'!#REF!</f>
        <v>#REF!</v>
      </c>
      <c r="P1993" t="str">
        <f t="shared" si="61"/>
        <v>No</v>
      </c>
    </row>
    <row r="1994" spans="1:16" x14ac:dyDescent="0.25">
      <c r="D1994" s="21" t="e">
        <f>VLOOKUP('Reported Performance Table'!D1994,'Master List'!$B$22:$C$41,2,FALSE)</f>
        <v>#N/A</v>
      </c>
      <c r="E1994" t="e">
        <f>VLOOKUP('Reported Performance Table'!E1994,'Master List'!$B$45:$C$143,2,FALSE)</f>
        <v>#N/A</v>
      </c>
      <c r="F1994" t="e">
        <f>VLOOKUP('Reported Performance Table'!D1994,'Master List'!$B$22:$D$42,3,FALSE)</f>
        <v>#N/A</v>
      </c>
      <c r="G1994" s="92" t="e">
        <f>VLOOKUP('Reported Performance Table'!C1994,'Master List'!$B$11:$D$19,3,FALSE)</f>
        <v>#N/A</v>
      </c>
      <c r="H1994" t="e">
        <f t="shared" si="60"/>
        <v>#N/A</v>
      </c>
      <c r="I1994" t="e">
        <f>IF(VLOOKUP('Reported Performance Table'!E1994,'Master List'!$B$45:$D$143,3,FALSE)="","No",VLOOKUP('Reported Performance Table'!E1994,'Master List'!$B$45:$D$143,3,FALSE))</f>
        <v>#N/A</v>
      </c>
      <c r="J1994" s="164" t="str">
        <f>IF('Reported Performance Table'!E1994="","",
  IF('Reported Performance Table'!F1994="Yes",
   IF('Reported Performance Table'!G1994="Premium","Premium_LUNA_CCT","LUNA_CCT"),
   IF('Reported Performance Table'!C1994="Outdoor Luminaires",
    IF(OR('Reported Performance Table'!E1994="Fuel Pump Canopy Luminaires",'Reported Performance Table'!E1994="Sports Lighting"),
     IF('Reported Performance Table'!G1994="Premium","Premium_Sports_and_Fuel_Pump_CCT", "Sports_and_Fuel_Pump_CCT"),
     IF('Reported Performance Table'!G1994="Premium","Premium_Outdoor_CCT","Outdoor_CCT")),
    IF('Reported Performance Table'!G1994="Premium","Premium_CCT","Reported_CCT"))))</f>
        <v/>
      </c>
      <c r="K1994" t="str">
        <f>IF('Reported Performance Table'!E1994="","",IF(J1994="LUNA_CCT",VLOOKUP('Reported Performance Table'!E1994,'Master List'!$B$45:$E$143,4,FALSE),"Reported_BUG"))</f>
        <v/>
      </c>
      <c r="L1994" t="str">
        <f>IF('Reported Performance Table'!E1994="","",IF(AND('Reported Performance Table'!$F1994="Yes",OR('Reported Performance Table'!$E1994='Master List'!$B$45,'Reported Performance Table'!$E1994='Master List'!$B$46,'Reported Performance Table'!$E1994='Master List'!$B$47,'Reported Performance Table'!$E1994='Master List'!$B$49,'Reported Performance Table'!$E1994='Master List'!$B$51,'Reported Performance Table'!$E1994='Master List'!$B$115,'Reported Performance Table'!$E1994='Master List'!$B$118,'Reported Performance Table'!$E1994='Master List'!$B$142)),"LUNA_Dimming","Dimming_Capability_and_Range"))</f>
        <v/>
      </c>
      <c r="M1994" s="100" t="e">
        <f>'Reported Performance Table'!#REF!</f>
        <v>#REF!</v>
      </c>
      <c r="N1994" s="100" t="e">
        <f>'Reported Performance Table'!#REF!</f>
        <v>#REF!</v>
      </c>
      <c r="O1994" s="100" t="e">
        <f>'Reported Performance Table'!#REF!</f>
        <v>#REF!</v>
      </c>
      <c r="P1994" t="str">
        <f t="shared" si="61"/>
        <v>No</v>
      </c>
    </row>
    <row r="1995" spans="1:16" x14ac:dyDescent="0.25">
      <c r="D1995" s="21" t="e">
        <f>VLOOKUP('Reported Performance Table'!D1995,'Master List'!$B$22:$C$41,2,FALSE)</f>
        <v>#N/A</v>
      </c>
      <c r="E1995" t="e">
        <f>VLOOKUP('Reported Performance Table'!E1995,'Master List'!$B$45:$C$143,2,FALSE)</f>
        <v>#N/A</v>
      </c>
      <c r="F1995" t="e">
        <f>VLOOKUP('Reported Performance Table'!D1995,'Master List'!$B$22:$D$42,3,FALSE)</f>
        <v>#N/A</v>
      </c>
      <c r="G1995" s="92" t="e">
        <f>VLOOKUP('Reported Performance Table'!C1995,'Master List'!$B$11:$D$19,3,FALSE)</f>
        <v>#N/A</v>
      </c>
      <c r="H1995" t="e">
        <f t="shared" ref="H1995:H2000" si="62">CONCATENATE(F1995,G1995)</f>
        <v>#N/A</v>
      </c>
      <c r="I1995" t="e">
        <f>IF(VLOOKUP('Reported Performance Table'!E1995,'Master List'!$B$45:$D$143,3,FALSE)="","No",VLOOKUP('Reported Performance Table'!E1995,'Master List'!$B$45:$D$143,3,FALSE))</f>
        <v>#N/A</v>
      </c>
      <c r="J1995" s="164" t="str">
        <f>IF('Reported Performance Table'!E1995="","",
  IF('Reported Performance Table'!F1995="Yes",
   IF('Reported Performance Table'!G1995="Premium","Premium_LUNA_CCT","LUNA_CCT"),
   IF('Reported Performance Table'!C1995="Outdoor Luminaires",
    IF(OR('Reported Performance Table'!E1995="Fuel Pump Canopy Luminaires",'Reported Performance Table'!E1995="Sports Lighting"),
     IF('Reported Performance Table'!G1995="Premium","Premium_Sports_and_Fuel_Pump_CCT", "Sports_and_Fuel_Pump_CCT"),
     IF('Reported Performance Table'!G1995="Premium","Premium_Outdoor_CCT","Outdoor_CCT")),
    IF('Reported Performance Table'!G1995="Premium","Premium_CCT","Reported_CCT"))))</f>
        <v/>
      </c>
      <c r="K1995" t="str">
        <f>IF('Reported Performance Table'!E1995="","",IF(J1995="LUNA_CCT",VLOOKUP('Reported Performance Table'!E1995,'Master List'!$B$45:$E$143,4,FALSE),"Reported_BUG"))</f>
        <v/>
      </c>
      <c r="L1995" t="str">
        <f>IF('Reported Performance Table'!E1995="","",IF(AND('Reported Performance Table'!$F1995="Yes",OR('Reported Performance Table'!$E1995='Master List'!$B$45,'Reported Performance Table'!$E1995='Master List'!$B$46,'Reported Performance Table'!$E1995='Master List'!$B$47,'Reported Performance Table'!$E1995='Master List'!$B$49,'Reported Performance Table'!$E1995='Master List'!$B$51,'Reported Performance Table'!$E1995='Master List'!$B$115,'Reported Performance Table'!$E1995='Master List'!$B$118,'Reported Performance Table'!$E1995='Master List'!$B$142)),"LUNA_Dimming","Dimming_Capability_and_Range"))</f>
        <v/>
      </c>
      <c r="M1995" s="100" t="e">
        <f>'Reported Performance Table'!#REF!</f>
        <v>#REF!</v>
      </c>
      <c r="N1995" s="100" t="e">
        <f>'Reported Performance Table'!#REF!</f>
        <v>#REF!</v>
      </c>
      <c r="O1995" s="100" t="e">
        <f>'Reported Performance Table'!#REF!</f>
        <v>#REF!</v>
      </c>
      <c r="P1995" t="str">
        <f t="shared" si="61"/>
        <v>No</v>
      </c>
    </row>
    <row r="1996" spans="1:16" x14ac:dyDescent="0.25">
      <c r="D1996" s="21" t="e">
        <f>VLOOKUP('Reported Performance Table'!D1996,'Master List'!$B$22:$C$41,2,FALSE)</f>
        <v>#N/A</v>
      </c>
      <c r="E1996" t="e">
        <f>VLOOKUP('Reported Performance Table'!E1996,'Master List'!$B$45:$C$143,2,FALSE)</f>
        <v>#N/A</v>
      </c>
      <c r="F1996" t="e">
        <f>VLOOKUP('Reported Performance Table'!D1996,'Master List'!$B$22:$D$42,3,FALSE)</f>
        <v>#N/A</v>
      </c>
      <c r="G1996" s="92" t="e">
        <f>VLOOKUP('Reported Performance Table'!C1996,'Master List'!$B$11:$D$19,3,FALSE)</f>
        <v>#N/A</v>
      </c>
      <c r="H1996" t="e">
        <f t="shared" si="62"/>
        <v>#N/A</v>
      </c>
      <c r="I1996" t="e">
        <f>IF(VLOOKUP('Reported Performance Table'!E1996,'Master List'!$B$45:$D$143,3,FALSE)="","No",VLOOKUP('Reported Performance Table'!E1996,'Master List'!$B$45:$D$143,3,FALSE))</f>
        <v>#N/A</v>
      </c>
      <c r="J1996" s="164" t="str">
        <f>IF('Reported Performance Table'!E1996="","",
  IF('Reported Performance Table'!F1996="Yes",
   IF('Reported Performance Table'!G1996="Premium","Premium_LUNA_CCT","LUNA_CCT"),
   IF('Reported Performance Table'!C1996="Outdoor Luminaires",
    IF(OR('Reported Performance Table'!E1996="Fuel Pump Canopy Luminaires",'Reported Performance Table'!E1996="Sports Lighting"),
     IF('Reported Performance Table'!G1996="Premium","Premium_Sports_and_Fuel_Pump_CCT", "Sports_and_Fuel_Pump_CCT"),
     IF('Reported Performance Table'!G1996="Premium","Premium_Outdoor_CCT","Outdoor_CCT")),
    IF('Reported Performance Table'!G1996="Premium","Premium_CCT","Reported_CCT"))))</f>
        <v/>
      </c>
      <c r="K1996" t="str">
        <f>IF('Reported Performance Table'!E1996="","",IF(J1996="LUNA_CCT",VLOOKUP('Reported Performance Table'!E1996,'Master List'!$B$45:$E$143,4,FALSE),"Reported_BUG"))</f>
        <v/>
      </c>
      <c r="L1996" t="str">
        <f>IF('Reported Performance Table'!E1996="","",IF(AND('Reported Performance Table'!$F1996="Yes",OR('Reported Performance Table'!$E1996='Master List'!$B$45,'Reported Performance Table'!$E1996='Master List'!$B$46,'Reported Performance Table'!$E1996='Master List'!$B$47,'Reported Performance Table'!$E1996='Master List'!$B$49,'Reported Performance Table'!$E1996='Master List'!$B$51,'Reported Performance Table'!$E1996='Master List'!$B$115,'Reported Performance Table'!$E1996='Master List'!$B$118,'Reported Performance Table'!$E1996='Master List'!$B$142)),"LUNA_Dimming","Dimming_Capability_and_Range"))</f>
        <v/>
      </c>
      <c r="M1996" s="100" t="e">
        <f>'Reported Performance Table'!#REF!</f>
        <v>#REF!</v>
      </c>
      <c r="N1996" s="100" t="e">
        <f>'Reported Performance Table'!#REF!</f>
        <v>#REF!</v>
      </c>
      <c r="O1996" s="100" t="e">
        <f>'Reported Performance Table'!#REF!</f>
        <v>#REF!</v>
      </c>
      <c r="P1996" t="str">
        <f>IF(COUNTIF(M1996:O1996,"Yes")=3,"Yes","No")</f>
        <v>No</v>
      </c>
    </row>
    <row r="1997" spans="1:16" x14ac:dyDescent="0.25">
      <c r="D1997" s="21" t="e">
        <f>VLOOKUP('Reported Performance Table'!D1997,'Master List'!$B$22:$C$41,2,FALSE)</f>
        <v>#N/A</v>
      </c>
      <c r="E1997" t="e">
        <f>VLOOKUP('Reported Performance Table'!E1997,'Master List'!$B$45:$C$143,2,FALSE)</f>
        <v>#N/A</v>
      </c>
      <c r="F1997" t="e">
        <f>VLOOKUP('Reported Performance Table'!D1997,'Master List'!$B$22:$D$42,3,FALSE)</f>
        <v>#N/A</v>
      </c>
      <c r="G1997" s="92" t="e">
        <f>VLOOKUP('Reported Performance Table'!C1997,'Master List'!$B$11:$D$19,3,FALSE)</f>
        <v>#N/A</v>
      </c>
      <c r="H1997" t="e">
        <f t="shared" si="62"/>
        <v>#N/A</v>
      </c>
      <c r="I1997" t="e">
        <f>IF(VLOOKUP('Reported Performance Table'!E1997,'Master List'!$B$45:$D$143,3,FALSE)="","No",VLOOKUP('Reported Performance Table'!E1997,'Master List'!$B$45:$D$143,3,FALSE))</f>
        <v>#N/A</v>
      </c>
      <c r="J1997" s="164" t="str">
        <f>IF('Reported Performance Table'!E1997="","",
  IF('Reported Performance Table'!F1997="Yes",
   IF('Reported Performance Table'!G1997="Premium","Premium_LUNA_CCT","LUNA_CCT"),
   IF('Reported Performance Table'!C1997="Outdoor Luminaires",
    IF(OR('Reported Performance Table'!E1997="Fuel Pump Canopy Luminaires",'Reported Performance Table'!E1997="Sports Lighting"),
     IF('Reported Performance Table'!G1997="Premium","Premium_Sports_and_Fuel_Pump_CCT", "Sports_and_Fuel_Pump_CCT"),
     IF('Reported Performance Table'!G1997="Premium","Premium_Outdoor_CCT","Outdoor_CCT")),
    IF('Reported Performance Table'!G1997="Premium","Premium_CCT","Reported_CCT"))))</f>
        <v/>
      </c>
      <c r="K1997" t="str">
        <f>IF('Reported Performance Table'!E1997="","",IF(J1997="LUNA_CCT",VLOOKUP('Reported Performance Table'!E1997,'Master List'!$B$45:$E$143,4,FALSE),"Reported_BUG"))</f>
        <v/>
      </c>
      <c r="L1997" t="str">
        <f>IF('Reported Performance Table'!E1997="","",IF(AND('Reported Performance Table'!$F1997="Yes",OR('Reported Performance Table'!$E1997='Master List'!$B$45,'Reported Performance Table'!$E1997='Master List'!$B$46,'Reported Performance Table'!$E1997='Master List'!$B$47,'Reported Performance Table'!$E1997='Master List'!$B$49,'Reported Performance Table'!$E1997='Master List'!$B$51,'Reported Performance Table'!$E1997='Master List'!$B$115,'Reported Performance Table'!$E1997='Master List'!$B$118,'Reported Performance Table'!$E1997='Master List'!$B$142)),"LUNA_Dimming","Dimming_Capability_and_Range"))</f>
        <v/>
      </c>
      <c r="M1997" s="100" t="e">
        <f>'Reported Performance Table'!#REF!</f>
        <v>#REF!</v>
      </c>
      <c r="N1997" s="100" t="e">
        <f>'Reported Performance Table'!#REF!</f>
        <v>#REF!</v>
      </c>
      <c r="O1997" s="100" t="e">
        <f>'Reported Performance Table'!#REF!</f>
        <v>#REF!</v>
      </c>
      <c r="P1997" t="str">
        <f>IF(COUNTIF(M1997:O1997,"Yes")=3,"Yes","No")</f>
        <v>No</v>
      </c>
    </row>
    <row r="1998" spans="1:16" x14ac:dyDescent="0.25">
      <c r="D1998" s="21" t="e">
        <f>VLOOKUP('Reported Performance Table'!D1998,'Master List'!$B$22:$C$41,2,FALSE)</f>
        <v>#N/A</v>
      </c>
      <c r="E1998" t="e">
        <f>VLOOKUP('Reported Performance Table'!E1998,'Master List'!$B$45:$C$143,2,FALSE)</f>
        <v>#N/A</v>
      </c>
      <c r="F1998" t="e">
        <f>VLOOKUP('Reported Performance Table'!D1998,'Master List'!$B$22:$D$42,3,FALSE)</f>
        <v>#N/A</v>
      </c>
      <c r="G1998" s="92" t="e">
        <f>VLOOKUP('Reported Performance Table'!C1998,'Master List'!$B$11:$D$19,3,FALSE)</f>
        <v>#N/A</v>
      </c>
      <c r="H1998" t="e">
        <f t="shared" si="62"/>
        <v>#N/A</v>
      </c>
      <c r="I1998" t="e">
        <f>IF(VLOOKUP('Reported Performance Table'!E1998,'Master List'!$B$45:$D$143,3,FALSE)="","No",VLOOKUP('Reported Performance Table'!E1998,'Master List'!$B$45:$D$143,3,FALSE))</f>
        <v>#N/A</v>
      </c>
      <c r="J1998" s="164" t="str">
        <f>IF('Reported Performance Table'!E1998="","",
  IF('Reported Performance Table'!F1998="Yes",
   IF('Reported Performance Table'!G1998="Premium","Premium_LUNA_CCT","LUNA_CCT"),
   IF('Reported Performance Table'!C1998="Outdoor Luminaires",
    IF(OR('Reported Performance Table'!E1998="Fuel Pump Canopy Luminaires",'Reported Performance Table'!E1998="Sports Lighting"),
     IF('Reported Performance Table'!G1998="Premium","Premium_Sports_and_Fuel_Pump_CCT", "Sports_and_Fuel_Pump_CCT"),
     IF('Reported Performance Table'!G1998="Premium","Premium_Outdoor_CCT","Outdoor_CCT")),
    IF('Reported Performance Table'!G1998="Premium","Premium_CCT","Reported_CCT"))))</f>
        <v/>
      </c>
      <c r="K1998" t="str">
        <f>IF('Reported Performance Table'!E1998="","",IF(J1998="LUNA_CCT",VLOOKUP('Reported Performance Table'!E1998,'Master List'!$B$45:$E$143,4,FALSE),"Reported_BUG"))</f>
        <v/>
      </c>
      <c r="L1998" t="str">
        <f>IF('Reported Performance Table'!E1998="","",IF(AND('Reported Performance Table'!$F1998="Yes",OR('Reported Performance Table'!$E1998='Master List'!$B$45,'Reported Performance Table'!$E1998='Master List'!$B$46,'Reported Performance Table'!$E1998='Master List'!$B$47,'Reported Performance Table'!$E1998='Master List'!$B$49,'Reported Performance Table'!$E1998='Master List'!$B$51,'Reported Performance Table'!$E1998='Master List'!$B$115,'Reported Performance Table'!$E1998='Master List'!$B$118,'Reported Performance Table'!$E1998='Master List'!$B$142)),"LUNA_Dimming","Dimming_Capability_and_Range"))</f>
        <v/>
      </c>
      <c r="M1998" s="100" t="e">
        <f>'Reported Performance Table'!#REF!</f>
        <v>#REF!</v>
      </c>
      <c r="N1998" s="100" t="e">
        <f>'Reported Performance Table'!#REF!</f>
        <v>#REF!</v>
      </c>
      <c r="O1998" s="100" t="e">
        <f>'Reported Performance Table'!#REF!</f>
        <v>#REF!</v>
      </c>
      <c r="P1998" t="str">
        <f>IF(COUNTIF(M1998:O1998,"Yes")=3,"Yes","No")</f>
        <v>No</v>
      </c>
    </row>
    <row r="1999" spans="1:16" x14ac:dyDescent="0.25">
      <c r="D1999" s="21" t="e">
        <f>VLOOKUP('Reported Performance Table'!D1999,'Master List'!$B$22:$C$41,2,FALSE)</f>
        <v>#N/A</v>
      </c>
      <c r="E1999" t="e">
        <f>VLOOKUP('Reported Performance Table'!E1999,'Master List'!$B$45:$C$143,2,FALSE)</f>
        <v>#N/A</v>
      </c>
      <c r="F1999" t="e">
        <f>VLOOKUP('Reported Performance Table'!D1999,'Master List'!$B$22:$D$42,3,FALSE)</f>
        <v>#N/A</v>
      </c>
      <c r="G1999" s="92" t="e">
        <f>VLOOKUP('Reported Performance Table'!C1999,'Master List'!$B$11:$D$19,3,FALSE)</f>
        <v>#N/A</v>
      </c>
      <c r="H1999" t="e">
        <f t="shared" si="62"/>
        <v>#N/A</v>
      </c>
      <c r="I1999" t="e">
        <f>IF(VLOOKUP('Reported Performance Table'!E1999,'Master List'!$B$45:$D$143,3,FALSE)="","No",VLOOKUP('Reported Performance Table'!E1999,'Master List'!$B$45:$D$143,3,FALSE))</f>
        <v>#N/A</v>
      </c>
      <c r="J1999" s="164" t="str">
        <f>IF('Reported Performance Table'!E1999="","",
  IF('Reported Performance Table'!F1999="Yes",
   IF('Reported Performance Table'!G1999="Premium","Premium_LUNA_CCT","LUNA_CCT"),
   IF('Reported Performance Table'!C1999="Outdoor Luminaires",
    IF(OR('Reported Performance Table'!E1999="Fuel Pump Canopy Luminaires",'Reported Performance Table'!E1999="Sports Lighting"),
     IF('Reported Performance Table'!G1999="Premium","Premium_Sports_and_Fuel_Pump_CCT", "Sports_and_Fuel_Pump_CCT"),
     IF('Reported Performance Table'!G1999="Premium","Premium_Outdoor_CCT","Outdoor_CCT")),
    IF('Reported Performance Table'!G1999="Premium","Premium_CCT","Reported_CCT"))))</f>
        <v/>
      </c>
      <c r="K1999" t="str">
        <f>IF('Reported Performance Table'!E1999="","",IF(J1999="LUNA_CCT",VLOOKUP('Reported Performance Table'!E1999,'Master List'!$B$45:$E$143,4,FALSE),"Reported_BUG"))</f>
        <v/>
      </c>
      <c r="L1999" t="str">
        <f>IF('Reported Performance Table'!E1999="","",IF(AND('Reported Performance Table'!$F1999="Yes",OR('Reported Performance Table'!$E1999='Master List'!$B$45,'Reported Performance Table'!$E1999='Master List'!$B$46,'Reported Performance Table'!$E1999='Master List'!$B$47,'Reported Performance Table'!$E1999='Master List'!$B$49,'Reported Performance Table'!$E1999='Master List'!$B$51,'Reported Performance Table'!$E1999='Master List'!$B$115,'Reported Performance Table'!$E1999='Master List'!$B$118,'Reported Performance Table'!$E1999='Master List'!$B$142)),"LUNA_Dimming","Dimming_Capability_and_Range"))</f>
        <v/>
      </c>
      <c r="M1999" s="100" t="e">
        <f>'Reported Performance Table'!#REF!</f>
        <v>#REF!</v>
      </c>
      <c r="N1999" s="100" t="e">
        <f>'Reported Performance Table'!#REF!</f>
        <v>#REF!</v>
      </c>
      <c r="O1999" s="100" t="e">
        <f>'Reported Performance Table'!#REF!</f>
        <v>#REF!</v>
      </c>
      <c r="P1999" t="str">
        <f>IF(COUNTIF(M1999:O1999,"Yes")=3,"Yes","No")</f>
        <v>No</v>
      </c>
    </row>
    <row r="2000" spans="1:16" x14ac:dyDescent="0.25">
      <c r="D2000" s="21" t="e">
        <f>VLOOKUP('Reported Performance Table'!D2000,'Master List'!$B$22:$C$41,2,FALSE)</f>
        <v>#N/A</v>
      </c>
      <c r="E2000" t="e">
        <f>VLOOKUP('Reported Performance Table'!E2000,'Master List'!$B$45:$C$143,2,FALSE)</f>
        <v>#N/A</v>
      </c>
      <c r="F2000" t="e">
        <f>VLOOKUP('Reported Performance Table'!D2000,'Master List'!$B$22:$D$42,3,FALSE)</f>
        <v>#N/A</v>
      </c>
      <c r="G2000" s="92" t="e">
        <f>VLOOKUP('Reported Performance Table'!C2000,'Master List'!$B$11:$D$19,3,FALSE)</f>
        <v>#N/A</v>
      </c>
      <c r="H2000" t="e">
        <f t="shared" si="62"/>
        <v>#N/A</v>
      </c>
      <c r="I2000" t="e">
        <f>IF(VLOOKUP('Reported Performance Table'!E2000,'Master List'!$B$45:$D$143,3,FALSE)="","No",VLOOKUP('Reported Performance Table'!E2000,'Master List'!$B$45:$D$143,3,FALSE))</f>
        <v>#N/A</v>
      </c>
      <c r="J2000" s="164" t="str">
        <f>IF('Reported Performance Table'!E2000="","",
  IF('Reported Performance Table'!F2000="Yes",
   IF('Reported Performance Table'!G2000="Premium","Premium_LUNA_CCT","LUNA_CCT"),
   IF('Reported Performance Table'!C2000="Outdoor Luminaires",
    IF(OR('Reported Performance Table'!E2000="Fuel Pump Canopy Luminaires",'Reported Performance Table'!E2000="Sports Lighting"),
     IF('Reported Performance Table'!G2000="Premium","Premium_Sports_and_Fuel_Pump_CCT", "Sports_and_Fuel_Pump_CCT"),
     IF('Reported Performance Table'!G2000="Premium","Premium_Outdoor_CCT","Outdoor_CCT")),
    IF('Reported Performance Table'!G2000="Premium","Premium_CCT","Reported_CCT"))))</f>
        <v/>
      </c>
      <c r="K2000" t="str">
        <f>IF('Reported Performance Table'!E2000="","",IF(J2000="LUNA_CCT",VLOOKUP('Reported Performance Table'!E2000,'Master List'!$B$45:$E$143,4,FALSE),"Reported_BUG"))</f>
        <v/>
      </c>
      <c r="L2000" t="str">
        <f>IF('Reported Performance Table'!E2000="","",IF(AND('Reported Performance Table'!$F2000="Yes",OR('Reported Performance Table'!$E2000='Master List'!$B$45,'Reported Performance Table'!$E2000='Master List'!$B$46,'Reported Performance Table'!$E2000='Master List'!$B$47,'Reported Performance Table'!$E2000='Master List'!$B$49,'Reported Performance Table'!$E2000='Master List'!$B$51,'Reported Performance Table'!$E2000='Master List'!$B$115,'Reported Performance Table'!$E2000='Master List'!$B$118,'Reported Performance Table'!$E2000='Master List'!$B$142)),"LUNA_Dimming","Dimming_Capability_and_Range"))</f>
        <v/>
      </c>
      <c r="M2000" s="100" t="e">
        <f>'Reported Performance Table'!#REF!</f>
        <v>#REF!</v>
      </c>
      <c r="N2000" s="100" t="e">
        <f>'Reported Performance Table'!#REF!</f>
        <v>#REF!</v>
      </c>
      <c r="O2000" s="100" t="e">
        <f>'Reported Performance Table'!#REF!</f>
        <v>#REF!</v>
      </c>
      <c r="P2000" t="str">
        <f>IF(COUNTIF(M2000:O2000,"Yes")=3,"Yes","No")</f>
        <v>No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E50"/>
  <sheetViews>
    <sheetView workbookViewId="0">
      <selection activeCell="E3" sqref="E3"/>
    </sheetView>
  </sheetViews>
  <sheetFormatPr defaultColWidth="9.28515625" defaultRowHeight="15" x14ac:dyDescent="0.25"/>
  <cols>
    <col min="1" max="1" width="10.7109375" bestFit="1" customWidth="1"/>
    <col min="2" max="2" width="11.7109375" bestFit="1" customWidth="1"/>
    <col min="3" max="3" width="15" bestFit="1" customWidth="1"/>
    <col min="4" max="4" width="15" customWidth="1"/>
    <col min="5" max="5" width="71.28515625" bestFit="1" customWidth="1"/>
  </cols>
  <sheetData>
    <row r="1" spans="1:5" ht="18.75" customHeight="1" x14ac:dyDescent="0.25">
      <c r="A1" s="284" t="s">
        <v>780</v>
      </c>
      <c r="B1" s="286" t="s">
        <v>781</v>
      </c>
      <c r="C1" s="286" t="s">
        <v>782</v>
      </c>
      <c r="D1" s="290" t="s">
        <v>783</v>
      </c>
      <c r="E1" s="288" t="s">
        <v>784</v>
      </c>
    </row>
    <row r="2" spans="1:5" ht="15.75" thickBot="1" x14ac:dyDescent="0.3">
      <c r="A2" s="285"/>
      <c r="B2" s="287"/>
      <c r="C2" s="287"/>
      <c r="D2" s="291"/>
      <c r="E2" s="289"/>
    </row>
    <row r="3" spans="1:5" ht="75" x14ac:dyDescent="0.25">
      <c r="A3" s="52" t="s">
        <v>785</v>
      </c>
      <c r="B3" s="50" t="s">
        <v>786</v>
      </c>
      <c r="C3" s="51">
        <v>1</v>
      </c>
      <c r="D3" s="51" t="s">
        <v>169</v>
      </c>
      <c r="E3" s="50" t="s">
        <v>787</v>
      </c>
    </row>
    <row r="4" spans="1:5" x14ac:dyDescent="0.25">
      <c r="A4" s="48"/>
      <c r="B4" s="46"/>
      <c r="C4" s="46"/>
      <c r="D4" s="46"/>
      <c r="E4" s="47"/>
    </row>
    <row r="5" spans="1:5" x14ac:dyDescent="0.25">
      <c r="A5" s="48"/>
      <c r="B5" s="46"/>
      <c r="C5" s="46"/>
      <c r="D5" s="46"/>
      <c r="E5" s="47"/>
    </row>
    <row r="6" spans="1:5" x14ac:dyDescent="0.25">
      <c r="A6" s="48"/>
      <c r="B6" s="46"/>
      <c r="C6" s="46"/>
      <c r="D6" s="46"/>
      <c r="E6" s="49"/>
    </row>
    <row r="7" spans="1:5" x14ac:dyDescent="0.25">
      <c r="A7" s="48"/>
      <c r="B7" s="46"/>
      <c r="C7" s="46"/>
      <c r="D7" s="46"/>
      <c r="E7" s="47"/>
    </row>
    <row r="8" spans="1:5" x14ac:dyDescent="0.25">
      <c r="A8" s="48"/>
      <c r="B8" s="46"/>
      <c r="C8" s="46"/>
      <c r="D8" s="46"/>
      <c r="E8" s="47"/>
    </row>
    <row r="9" spans="1:5" x14ac:dyDescent="0.25">
      <c r="A9" s="48"/>
      <c r="B9" s="46"/>
      <c r="C9" s="46"/>
      <c r="D9" s="46"/>
      <c r="E9" s="47"/>
    </row>
    <row r="10" spans="1:5" x14ac:dyDescent="0.25">
      <c r="A10" s="48"/>
      <c r="B10" s="46"/>
      <c r="C10" s="46"/>
      <c r="D10" s="46"/>
      <c r="E10" s="47"/>
    </row>
    <row r="11" spans="1:5" x14ac:dyDescent="0.25">
      <c r="A11" s="48"/>
      <c r="B11" s="46"/>
      <c r="C11" s="46"/>
      <c r="D11" s="46"/>
      <c r="E11" s="47"/>
    </row>
    <row r="12" spans="1:5" x14ac:dyDescent="0.25">
      <c r="A12" s="48"/>
      <c r="B12" s="46"/>
      <c r="C12" s="46"/>
      <c r="D12" s="46"/>
      <c r="E12" s="47"/>
    </row>
    <row r="13" spans="1:5" x14ac:dyDescent="0.25">
      <c r="A13" s="48"/>
      <c r="B13" s="46"/>
      <c r="C13" s="46"/>
      <c r="D13" s="46"/>
      <c r="E13" s="47"/>
    </row>
    <row r="14" spans="1:5" x14ac:dyDescent="0.25">
      <c r="A14" s="48"/>
      <c r="B14" s="46"/>
      <c r="C14" s="46"/>
      <c r="D14" s="46"/>
      <c r="E14" s="46"/>
    </row>
    <row r="15" spans="1:5" x14ac:dyDescent="0.25">
      <c r="A15" s="48"/>
      <c r="B15" s="46"/>
      <c r="C15" s="46"/>
      <c r="D15" s="46"/>
      <c r="E15" s="47"/>
    </row>
    <row r="16" spans="1:5" x14ac:dyDescent="0.25">
      <c r="A16" s="48"/>
      <c r="B16" s="46"/>
      <c r="C16" s="46"/>
      <c r="D16" s="46"/>
      <c r="E16" s="46"/>
    </row>
    <row r="17" spans="1:5" x14ac:dyDescent="0.25">
      <c r="A17" s="48"/>
      <c r="B17" s="46"/>
      <c r="C17" s="46"/>
      <c r="D17" s="46"/>
      <c r="E17" s="47"/>
    </row>
    <row r="18" spans="1:5" x14ac:dyDescent="0.25">
      <c r="A18" s="48"/>
      <c r="B18" s="46"/>
      <c r="C18" s="46"/>
      <c r="D18" s="46"/>
      <c r="E18" s="46"/>
    </row>
    <row r="19" spans="1:5" x14ac:dyDescent="0.25">
      <c r="A19" s="48"/>
      <c r="B19" s="46"/>
      <c r="C19" s="46"/>
      <c r="D19" s="46"/>
      <c r="E19" s="47"/>
    </row>
    <row r="20" spans="1:5" x14ac:dyDescent="0.25">
      <c r="A20" s="48"/>
      <c r="B20" s="46"/>
      <c r="C20" s="46"/>
      <c r="D20" s="46"/>
      <c r="E20" s="47"/>
    </row>
    <row r="21" spans="1:5" x14ac:dyDescent="0.25">
      <c r="A21" s="48"/>
      <c r="B21" s="46"/>
      <c r="C21" s="46"/>
      <c r="D21" s="46"/>
      <c r="E21" s="47"/>
    </row>
    <row r="22" spans="1:5" x14ac:dyDescent="0.25">
      <c r="A22" s="48"/>
      <c r="B22" s="46"/>
      <c r="C22" s="46"/>
      <c r="D22" s="46"/>
      <c r="E22" s="46"/>
    </row>
    <row r="23" spans="1:5" x14ac:dyDescent="0.25">
      <c r="A23" s="48"/>
      <c r="B23" s="46"/>
      <c r="C23" s="46"/>
      <c r="D23" s="46"/>
      <c r="E23" s="47"/>
    </row>
    <row r="24" spans="1:5" x14ac:dyDescent="0.25">
      <c r="A24" s="46"/>
      <c r="B24" s="46"/>
      <c r="C24" s="46"/>
      <c r="D24" s="46"/>
      <c r="E24" s="46"/>
    </row>
    <row r="25" spans="1:5" x14ac:dyDescent="0.25">
      <c r="A25" s="46"/>
      <c r="B25" s="46"/>
      <c r="C25" s="46"/>
      <c r="D25" s="46"/>
      <c r="E25" s="47"/>
    </row>
    <row r="26" spans="1:5" x14ac:dyDescent="0.25">
      <c r="A26" s="46"/>
      <c r="B26" s="46"/>
      <c r="C26" s="46"/>
      <c r="D26" s="46"/>
      <c r="E26" s="46"/>
    </row>
    <row r="27" spans="1:5" x14ac:dyDescent="0.25">
      <c r="A27" s="46"/>
      <c r="B27" s="46"/>
      <c r="C27" s="46"/>
      <c r="D27" s="46"/>
      <c r="E27" s="46"/>
    </row>
    <row r="28" spans="1:5" x14ac:dyDescent="0.25">
      <c r="A28" s="46"/>
      <c r="B28" s="46"/>
      <c r="C28" s="46"/>
      <c r="D28" s="46"/>
      <c r="E28" s="46"/>
    </row>
    <row r="29" spans="1:5" x14ac:dyDescent="0.25">
      <c r="A29" s="46"/>
      <c r="B29" s="46"/>
      <c r="C29" s="46"/>
      <c r="D29" s="46"/>
      <c r="E29" s="46"/>
    </row>
    <row r="30" spans="1:5" x14ac:dyDescent="0.25">
      <c r="A30" s="46"/>
      <c r="B30" s="46"/>
      <c r="C30" s="46"/>
      <c r="D30" s="46"/>
      <c r="E30" s="46"/>
    </row>
    <row r="31" spans="1:5" x14ac:dyDescent="0.25">
      <c r="A31" s="46"/>
      <c r="B31" s="46"/>
      <c r="C31" s="46"/>
      <c r="D31" s="46"/>
      <c r="E31" s="46"/>
    </row>
    <row r="32" spans="1:5" x14ac:dyDescent="0.25">
      <c r="A32" s="46"/>
      <c r="B32" s="46"/>
      <c r="C32" s="46"/>
      <c r="D32" s="46"/>
      <c r="E32" s="46"/>
    </row>
    <row r="33" spans="1:5" x14ac:dyDescent="0.25">
      <c r="A33" s="46"/>
      <c r="B33" s="46"/>
      <c r="C33" s="46"/>
      <c r="D33" s="46"/>
      <c r="E33" s="46"/>
    </row>
    <row r="34" spans="1:5" x14ac:dyDescent="0.25">
      <c r="A34" s="46"/>
      <c r="B34" s="46"/>
      <c r="C34" s="46"/>
      <c r="D34" s="46"/>
      <c r="E34" s="46"/>
    </row>
    <row r="35" spans="1:5" x14ac:dyDescent="0.25">
      <c r="A35" s="46"/>
      <c r="B35" s="46"/>
      <c r="C35" s="46"/>
      <c r="D35" s="46"/>
      <c r="E35" s="46"/>
    </row>
    <row r="36" spans="1:5" x14ac:dyDescent="0.25">
      <c r="A36" s="46"/>
      <c r="B36" s="46"/>
      <c r="C36" s="46"/>
      <c r="D36" s="46"/>
      <c r="E36" s="46"/>
    </row>
    <row r="37" spans="1:5" x14ac:dyDescent="0.25">
      <c r="A37" s="46"/>
      <c r="B37" s="46"/>
      <c r="C37" s="46"/>
      <c r="D37" s="46"/>
      <c r="E37" s="46"/>
    </row>
    <row r="38" spans="1:5" x14ac:dyDescent="0.25">
      <c r="A38" s="46"/>
      <c r="B38" s="46"/>
      <c r="C38" s="46"/>
      <c r="D38" s="46"/>
      <c r="E38" s="46"/>
    </row>
    <row r="39" spans="1:5" x14ac:dyDescent="0.25">
      <c r="A39" s="46"/>
      <c r="B39" s="46"/>
      <c r="C39" s="46"/>
      <c r="D39" s="46"/>
      <c r="E39" s="46"/>
    </row>
    <row r="40" spans="1:5" x14ac:dyDescent="0.25">
      <c r="A40" s="46"/>
      <c r="B40" s="46"/>
      <c r="C40" s="46"/>
      <c r="D40" s="46"/>
      <c r="E40" s="46"/>
    </row>
    <row r="41" spans="1:5" x14ac:dyDescent="0.25">
      <c r="A41" s="46"/>
      <c r="B41" s="46"/>
      <c r="C41" s="46"/>
      <c r="D41" s="46"/>
      <c r="E41" s="46"/>
    </row>
    <row r="42" spans="1:5" x14ac:dyDescent="0.25">
      <c r="A42" s="46"/>
      <c r="B42" s="46"/>
      <c r="C42" s="46"/>
      <c r="D42" s="46"/>
      <c r="E42" s="46"/>
    </row>
    <row r="43" spans="1:5" x14ac:dyDescent="0.25">
      <c r="A43" s="46"/>
      <c r="B43" s="46"/>
      <c r="C43" s="46"/>
      <c r="D43" s="46"/>
      <c r="E43" s="46"/>
    </row>
    <row r="44" spans="1:5" x14ac:dyDescent="0.25">
      <c r="A44" s="46"/>
      <c r="B44" s="46"/>
      <c r="C44" s="46"/>
      <c r="D44" s="46"/>
      <c r="E44" s="46"/>
    </row>
    <row r="45" spans="1:5" x14ac:dyDescent="0.25">
      <c r="A45" s="46"/>
      <c r="B45" s="46"/>
      <c r="C45" s="46"/>
      <c r="D45" s="46"/>
      <c r="E45" s="46"/>
    </row>
    <row r="46" spans="1:5" x14ac:dyDescent="0.25">
      <c r="A46" s="46"/>
      <c r="B46" s="46"/>
      <c r="C46" s="46"/>
      <c r="D46" s="46"/>
      <c r="E46" s="46"/>
    </row>
    <row r="47" spans="1:5" x14ac:dyDescent="0.25">
      <c r="A47" s="46"/>
      <c r="B47" s="46"/>
      <c r="C47" s="46"/>
      <c r="D47" s="46"/>
      <c r="E47" s="46"/>
    </row>
    <row r="48" spans="1:5" x14ac:dyDescent="0.25">
      <c r="A48" s="46"/>
      <c r="B48" s="46"/>
      <c r="C48" s="46"/>
      <c r="D48" s="46"/>
      <c r="E48" s="46"/>
    </row>
    <row r="49" spans="1:5" x14ac:dyDescent="0.25">
      <c r="A49" s="46"/>
      <c r="B49" s="46"/>
      <c r="C49" s="46"/>
      <c r="D49" s="46"/>
      <c r="E49" s="46"/>
    </row>
    <row r="50" spans="1:5" x14ac:dyDescent="0.25">
      <c r="A50" s="46"/>
      <c r="B50" s="46"/>
      <c r="C50" s="46"/>
      <c r="D50" s="46"/>
      <c r="E50" s="46"/>
    </row>
  </sheetData>
  <mergeCells count="5">
    <mergeCell ref="A1:A2"/>
    <mergeCell ref="B1:B2"/>
    <mergeCell ref="C1:C2"/>
    <mergeCell ref="E1:E2"/>
    <mergeCell ref="D1:D2"/>
  </mergeCells>
  <dataValidations count="1">
    <dataValidation type="list" allowBlank="1" showInputMessage="1" showErrorMessage="1" sqref="D3:D50" xr:uid="{00000000-0002-0000-0400-000000000000}">
      <formula1>Version_History_Change_Type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99B8F-6E7A-4BFB-AE88-7887D2CF1C9B}">
  <sheetPr codeName="Sheet9"/>
  <dimension ref="B3:AT158"/>
  <sheetViews>
    <sheetView zoomScale="56" zoomScaleNormal="56" workbookViewId="0">
      <selection activeCell="P43" sqref="P43"/>
    </sheetView>
  </sheetViews>
  <sheetFormatPr defaultRowHeight="15" x14ac:dyDescent="0.25"/>
  <sheetData>
    <row r="3" spans="2:35" x14ac:dyDescent="0.25">
      <c r="B3" s="174" t="s">
        <v>788</v>
      </c>
      <c r="C3" s="174" t="s">
        <v>789</v>
      </c>
      <c r="D3" s="174" t="s">
        <v>790</v>
      </c>
      <c r="E3" s="175" t="s">
        <v>791</v>
      </c>
      <c r="F3" s="175" t="s">
        <v>792</v>
      </c>
      <c r="G3" s="175" t="s">
        <v>793</v>
      </c>
      <c r="H3" s="175" t="s">
        <v>794</v>
      </c>
      <c r="I3" s="175" t="s">
        <v>795</v>
      </c>
      <c r="J3" s="175" t="s">
        <v>796</v>
      </c>
      <c r="K3" s="175" t="s">
        <v>797</v>
      </c>
      <c r="L3" s="175" t="s">
        <v>798</v>
      </c>
      <c r="M3" s="175" t="s">
        <v>799</v>
      </c>
      <c r="N3" s="175" t="s">
        <v>800</v>
      </c>
      <c r="O3" s="175" t="s">
        <v>801</v>
      </c>
      <c r="P3" s="175" t="s">
        <v>802</v>
      </c>
      <c r="Q3" s="175" t="s">
        <v>803</v>
      </c>
      <c r="R3" s="175" t="s">
        <v>804</v>
      </c>
      <c r="S3" s="175" t="s">
        <v>805</v>
      </c>
      <c r="T3" s="175" t="s">
        <v>806</v>
      </c>
      <c r="U3" s="175" t="s">
        <v>807</v>
      </c>
      <c r="V3" s="175" t="s">
        <v>808</v>
      </c>
      <c r="W3" s="175" t="s">
        <v>809</v>
      </c>
      <c r="X3" s="175" t="s">
        <v>810</v>
      </c>
      <c r="Y3" s="175" t="s">
        <v>811</v>
      </c>
      <c r="Z3" s="175" t="s">
        <v>812</v>
      </c>
      <c r="AA3" s="175" t="s">
        <v>813</v>
      </c>
      <c r="AB3" s="175" t="s">
        <v>814</v>
      </c>
      <c r="AC3" s="175" t="s">
        <v>815</v>
      </c>
      <c r="AD3" s="175" t="s">
        <v>816</v>
      </c>
      <c r="AE3" s="175" t="s">
        <v>817</v>
      </c>
      <c r="AF3" s="175" t="s">
        <v>818</v>
      </c>
      <c r="AG3" s="175" t="s">
        <v>819</v>
      </c>
      <c r="AH3" s="175" t="s">
        <v>820</v>
      </c>
      <c r="AI3" s="175" t="s">
        <v>821</v>
      </c>
    </row>
    <row r="4" spans="2:35" x14ac:dyDescent="0.25">
      <c r="B4" s="176" t="s">
        <v>230</v>
      </c>
      <c r="C4" s="176">
        <v>115</v>
      </c>
      <c r="D4" s="176">
        <v>111.55</v>
      </c>
      <c r="E4" s="2">
        <v>20</v>
      </c>
      <c r="F4" s="2">
        <v>25</v>
      </c>
      <c r="G4" s="2">
        <v>0.9</v>
      </c>
      <c r="H4" s="2">
        <v>0.87</v>
      </c>
      <c r="I4" s="2">
        <v>70</v>
      </c>
      <c r="J4" s="2">
        <v>69</v>
      </c>
      <c r="K4" s="2">
        <v>5</v>
      </c>
      <c r="L4" s="2">
        <v>50000</v>
      </c>
      <c r="M4" s="2" t="s">
        <v>822</v>
      </c>
      <c r="N4" s="2">
        <v>150</v>
      </c>
      <c r="O4" s="2">
        <v>5000</v>
      </c>
      <c r="P4" s="2">
        <v>135</v>
      </c>
      <c r="Q4" s="2">
        <v>5500</v>
      </c>
      <c r="R4" s="2" t="s">
        <v>823</v>
      </c>
      <c r="S4" s="2">
        <v>5000</v>
      </c>
      <c r="T4" s="2">
        <v>5312</v>
      </c>
      <c r="U4">
        <v>-1000</v>
      </c>
      <c r="V4">
        <v>-1000</v>
      </c>
      <c r="W4" s="2">
        <v>70</v>
      </c>
      <c r="X4" s="2">
        <v>69</v>
      </c>
      <c r="Y4" s="177">
        <v>89</v>
      </c>
      <c r="Z4" s="177">
        <v>88</v>
      </c>
      <c r="AA4" s="177" t="s">
        <v>824</v>
      </c>
      <c r="AB4" s="178">
        <v>18</v>
      </c>
      <c r="AC4" s="178">
        <v>23</v>
      </c>
      <c r="AD4" s="2">
        <v>-19</v>
      </c>
      <c r="AE4" s="2">
        <v>24</v>
      </c>
      <c r="AF4" s="2">
        <v>1</v>
      </c>
      <c r="AG4" s="2" t="s">
        <v>825</v>
      </c>
      <c r="AH4" s="2" t="s">
        <v>825</v>
      </c>
      <c r="AI4" s="2"/>
    </row>
    <row r="5" spans="2:35" x14ac:dyDescent="0.25">
      <c r="B5" s="176" t="s">
        <v>233</v>
      </c>
      <c r="C5" s="176">
        <v>115</v>
      </c>
      <c r="D5" s="176">
        <v>111.55</v>
      </c>
      <c r="E5" s="2">
        <v>20</v>
      </c>
      <c r="F5" s="2">
        <v>25</v>
      </c>
      <c r="G5" s="2">
        <v>0.9</v>
      </c>
      <c r="H5" s="2">
        <v>0.87</v>
      </c>
      <c r="I5" s="2">
        <v>70</v>
      </c>
      <c r="J5" s="2">
        <v>69</v>
      </c>
      <c r="K5" s="2">
        <v>5</v>
      </c>
      <c r="L5" s="2">
        <v>50000</v>
      </c>
      <c r="M5" s="2" t="s">
        <v>826</v>
      </c>
      <c r="N5" s="2">
        <v>5000</v>
      </c>
      <c r="O5" s="2">
        <v>10000</v>
      </c>
      <c r="P5" s="2">
        <v>4500</v>
      </c>
      <c r="Q5" s="2">
        <v>11000</v>
      </c>
      <c r="R5" s="2" t="s">
        <v>823</v>
      </c>
      <c r="S5" s="2">
        <v>5000</v>
      </c>
      <c r="T5" s="2">
        <v>5312</v>
      </c>
      <c r="U5">
        <v>-1000</v>
      </c>
      <c r="V5">
        <v>-1000</v>
      </c>
      <c r="W5" s="178">
        <v>70</v>
      </c>
      <c r="X5" s="2">
        <v>69</v>
      </c>
      <c r="Y5" s="177">
        <v>89</v>
      </c>
      <c r="Z5" s="177">
        <v>88</v>
      </c>
      <c r="AA5" s="177" t="s">
        <v>824</v>
      </c>
      <c r="AB5" s="178">
        <v>18</v>
      </c>
      <c r="AC5" s="178">
        <v>23</v>
      </c>
      <c r="AD5" s="2">
        <v>-19</v>
      </c>
      <c r="AE5" s="2">
        <v>24</v>
      </c>
      <c r="AF5" s="2">
        <v>2</v>
      </c>
      <c r="AG5" s="2" t="s">
        <v>825</v>
      </c>
      <c r="AH5" s="2" t="s">
        <v>825</v>
      </c>
      <c r="AI5" s="2"/>
    </row>
    <row r="6" spans="2:35" x14ac:dyDescent="0.25">
      <c r="B6" s="176" t="s">
        <v>237</v>
      </c>
      <c r="C6" s="176">
        <v>115</v>
      </c>
      <c r="D6" s="176">
        <v>111.55</v>
      </c>
      <c r="E6" s="2">
        <v>20</v>
      </c>
      <c r="F6" s="2">
        <v>25</v>
      </c>
      <c r="G6" s="2">
        <v>0.9</v>
      </c>
      <c r="H6" s="2">
        <v>0.87</v>
      </c>
      <c r="I6" s="2">
        <v>70</v>
      </c>
      <c r="J6" s="2">
        <v>69</v>
      </c>
      <c r="K6" s="2">
        <v>5</v>
      </c>
      <c r="L6" s="2">
        <v>50000</v>
      </c>
      <c r="M6" s="2" t="s">
        <v>827</v>
      </c>
      <c r="N6" s="2">
        <v>10000</v>
      </c>
      <c r="O6" s="2">
        <v>30000</v>
      </c>
      <c r="P6" s="2">
        <v>9000</v>
      </c>
      <c r="Q6" s="2">
        <v>33000</v>
      </c>
      <c r="R6" s="2" t="s">
        <v>823</v>
      </c>
      <c r="S6" s="2">
        <v>5000</v>
      </c>
      <c r="T6" s="2">
        <v>5312</v>
      </c>
      <c r="U6">
        <v>-1000</v>
      </c>
      <c r="V6">
        <v>-1000</v>
      </c>
      <c r="W6" s="2">
        <v>70</v>
      </c>
      <c r="X6" s="2">
        <v>69</v>
      </c>
      <c r="Y6" s="177">
        <v>89</v>
      </c>
      <c r="Z6" s="177">
        <v>88</v>
      </c>
      <c r="AA6" s="177" t="s">
        <v>824</v>
      </c>
      <c r="AB6" s="178">
        <v>18</v>
      </c>
      <c r="AC6" s="178">
        <v>23</v>
      </c>
      <c r="AD6" s="2">
        <v>-19</v>
      </c>
      <c r="AE6" s="2">
        <v>24</v>
      </c>
      <c r="AF6" s="2">
        <v>3</v>
      </c>
      <c r="AG6" s="2" t="s">
        <v>825</v>
      </c>
      <c r="AH6" s="2" t="s">
        <v>825</v>
      </c>
      <c r="AI6" s="2"/>
    </row>
    <row r="7" spans="2:35" x14ac:dyDescent="0.25">
      <c r="B7" s="176" t="s">
        <v>241</v>
      </c>
      <c r="C7" s="176">
        <v>115</v>
      </c>
      <c r="D7" s="176">
        <v>111.55</v>
      </c>
      <c r="E7" s="2">
        <v>20</v>
      </c>
      <c r="F7" s="2">
        <v>25</v>
      </c>
      <c r="G7" s="2">
        <v>0.9</v>
      </c>
      <c r="H7" s="2">
        <v>0.87</v>
      </c>
      <c r="I7" s="2">
        <v>70</v>
      </c>
      <c r="J7" s="2">
        <v>69</v>
      </c>
      <c r="K7" s="2">
        <v>5</v>
      </c>
      <c r="L7" s="2">
        <v>50000</v>
      </c>
      <c r="M7" s="2" t="s">
        <v>828</v>
      </c>
      <c r="N7" s="2">
        <v>30000</v>
      </c>
      <c r="O7" s="2">
        <v>1000000</v>
      </c>
      <c r="P7" s="2">
        <v>27000</v>
      </c>
      <c r="Q7" s="2">
        <v>1000000</v>
      </c>
      <c r="R7" s="2" t="s">
        <v>823</v>
      </c>
      <c r="S7" s="2">
        <v>5000</v>
      </c>
      <c r="T7" s="2">
        <v>5312</v>
      </c>
      <c r="U7">
        <v>-1000</v>
      </c>
      <c r="V7">
        <v>-1000</v>
      </c>
      <c r="W7" s="2">
        <v>70</v>
      </c>
      <c r="X7" s="2">
        <v>69</v>
      </c>
      <c r="Y7" s="177">
        <v>89</v>
      </c>
      <c r="Z7" s="177">
        <v>88</v>
      </c>
      <c r="AA7" s="177" t="s">
        <v>824</v>
      </c>
      <c r="AB7" s="178">
        <v>18</v>
      </c>
      <c r="AC7" s="178">
        <v>23</v>
      </c>
      <c r="AD7" s="2">
        <v>-19</v>
      </c>
      <c r="AE7" s="2">
        <v>24</v>
      </c>
      <c r="AF7" s="2">
        <v>4</v>
      </c>
      <c r="AG7" s="2" t="s">
        <v>825</v>
      </c>
      <c r="AH7" s="2" t="s">
        <v>825</v>
      </c>
      <c r="AI7" s="2"/>
    </row>
    <row r="8" spans="2:35" x14ac:dyDescent="0.25">
      <c r="B8" s="176" t="s">
        <v>245</v>
      </c>
      <c r="C8" s="176">
        <v>95</v>
      </c>
      <c r="D8" s="176">
        <v>92.15</v>
      </c>
      <c r="E8" s="2">
        <v>20</v>
      </c>
      <c r="F8" s="2">
        <v>25</v>
      </c>
      <c r="G8" s="2">
        <v>0.9</v>
      </c>
      <c r="H8" s="2">
        <v>0.87</v>
      </c>
      <c r="I8" s="2">
        <v>80</v>
      </c>
      <c r="J8" s="2">
        <v>79</v>
      </c>
      <c r="K8" s="2">
        <v>5</v>
      </c>
      <c r="L8" s="2">
        <v>50000</v>
      </c>
      <c r="M8" s="2" t="s">
        <v>829</v>
      </c>
      <c r="N8" s="2">
        <v>250</v>
      </c>
      <c r="O8" s="2">
        <v>1000000</v>
      </c>
      <c r="P8" s="2">
        <v>225</v>
      </c>
      <c r="Q8" s="2">
        <v>1000000</v>
      </c>
      <c r="R8" s="2" t="s">
        <v>830</v>
      </c>
      <c r="S8" s="2">
        <v>6500</v>
      </c>
      <c r="T8" s="2">
        <v>7042</v>
      </c>
      <c r="U8">
        <v>0</v>
      </c>
      <c r="V8">
        <v>-1</v>
      </c>
      <c r="W8" s="2">
        <v>70</v>
      </c>
      <c r="X8" s="2">
        <v>69</v>
      </c>
      <c r="Y8" s="2">
        <v>89</v>
      </c>
      <c r="Z8" s="2">
        <v>88</v>
      </c>
      <c r="AA8" s="2" t="s">
        <v>831</v>
      </c>
      <c r="AB8" s="2">
        <v>12</v>
      </c>
      <c r="AC8" s="2">
        <v>23</v>
      </c>
      <c r="AD8" s="2">
        <v>-13</v>
      </c>
      <c r="AE8" s="2">
        <v>24</v>
      </c>
      <c r="AF8" s="2">
        <v>5</v>
      </c>
      <c r="AG8" s="2" t="s">
        <v>825</v>
      </c>
      <c r="AH8" s="2" t="s">
        <v>825</v>
      </c>
      <c r="AI8" s="2"/>
    </row>
    <row r="9" spans="2:35" x14ac:dyDescent="0.25">
      <c r="B9" s="176" t="s">
        <v>249</v>
      </c>
      <c r="C9" s="176">
        <v>105</v>
      </c>
      <c r="D9" s="176">
        <v>101.85</v>
      </c>
      <c r="E9" s="2">
        <v>20</v>
      </c>
      <c r="F9" s="2">
        <v>25</v>
      </c>
      <c r="G9" s="2">
        <v>0.9</v>
      </c>
      <c r="H9" s="2">
        <v>0.87</v>
      </c>
      <c r="I9" s="2">
        <v>80</v>
      </c>
      <c r="J9" s="2">
        <v>79</v>
      </c>
      <c r="K9" s="2">
        <v>5</v>
      </c>
      <c r="L9" s="2">
        <v>50000</v>
      </c>
      <c r="M9" s="2" t="s">
        <v>832</v>
      </c>
      <c r="N9" s="2" t="s">
        <v>833</v>
      </c>
      <c r="O9" s="2">
        <v>1000000</v>
      </c>
      <c r="P9" s="2" t="s">
        <v>833</v>
      </c>
      <c r="Q9" s="2">
        <v>1000000</v>
      </c>
      <c r="R9" s="2" t="s">
        <v>830</v>
      </c>
      <c r="S9" s="2">
        <v>6500</v>
      </c>
      <c r="T9" s="2">
        <v>7042</v>
      </c>
      <c r="U9" s="2">
        <v>0</v>
      </c>
      <c r="V9" s="2">
        <v>-1</v>
      </c>
      <c r="W9" s="2">
        <v>70</v>
      </c>
      <c r="X9" s="2">
        <v>69</v>
      </c>
      <c r="Y9" s="2">
        <v>89</v>
      </c>
      <c r="Z9" s="2">
        <v>88</v>
      </c>
      <c r="AA9" s="2" t="s">
        <v>831</v>
      </c>
      <c r="AB9" s="2">
        <v>12</v>
      </c>
      <c r="AC9" s="2">
        <v>23</v>
      </c>
      <c r="AD9" s="2">
        <v>-13</v>
      </c>
      <c r="AE9" s="2">
        <v>24</v>
      </c>
      <c r="AF9" s="2">
        <v>6</v>
      </c>
      <c r="AG9" s="2">
        <v>50</v>
      </c>
      <c r="AH9" s="2">
        <v>45</v>
      </c>
      <c r="AI9" s="2"/>
    </row>
    <row r="10" spans="2:35" x14ac:dyDescent="0.25">
      <c r="B10" s="176" t="s">
        <v>253</v>
      </c>
      <c r="C10" s="176">
        <v>120</v>
      </c>
      <c r="D10" s="176">
        <v>116.4</v>
      </c>
      <c r="E10" s="2">
        <v>20</v>
      </c>
      <c r="F10" s="2">
        <v>25</v>
      </c>
      <c r="G10" s="2">
        <v>0.9</v>
      </c>
      <c r="H10" s="2">
        <v>0.87</v>
      </c>
      <c r="I10" s="2">
        <v>80</v>
      </c>
      <c r="J10" s="2">
        <v>79</v>
      </c>
      <c r="K10" s="2">
        <v>5</v>
      </c>
      <c r="L10" s="2">
        <v>50000</v>
      </c>
      <c r="M10" s="2" t="s">
        <v>834</v>
      </c>
      <c r="N10" s="2">
        <v>1500</v>
      </c>
      <c r="O10" s="2">
        <v>1000000</v>
      </c>
      <c r="P10" s="2">
        <v>1350</v>
      </c>
      <c r="Q10" s="2">
        <v>1000000</v>
      </c>
      <c r="R10" s="2" t="s">
        <v>830</v>
      </c>
      <c r="S10" s="2">
        <v>6500</v>
      </c>
      <c r="T10" s="2">
        <v>7042</v>
      </c>
      <c r="U10">
        <v>0</v>
      </c>
      <c r="V10">
        <v>-1</v>
      </c>
      <c r="W10" s="2">
        <v>70</v>
      </c>
      <c r="X10" s="2">
        <v>69</v>
      </c>
      <c r="Y10" s="2">
        <v>89</v>
      </c>
      <c r="Z10" s="2">
        <v>88</v>
      </c>
      <c r="AA10" s="2" t="s">
        <v>831</v>
      </c>
      <c r="AB10" s="2">
        <v>12</v>
      </c>
      <c r="AC10" s="2">
        <v>23</v>
      </c>
      <c r="AD10" s="2">
        <v>-13</v>
      </c>
      <c r="AE10" s="2">
        <v>24</v>
      </c>
      <c r="AF10" s="2">
        <v>7</v>
      </c>
      <c r="AG10" s="2" t="s">
        <v>825</v>
      </c>
      <c r="AH10" s="2" t="s">
        <v>825</v>
      </c>
      <c r="AI10" s="2"/>
    </row>
    <row r="11" spans="2:35" x14ac:dyDescent="0.25">
      <c r="B11" s="176" t="s">
        <v>256</v>
      </c>
      <c r="C11" s="176">
        <v>125</v>
      </c>
      <c r="D11" s="176">
        <v>121.25</v>
      </c>
      <c r="E11" s="2">
        <v>20</v>
      </c>
      <c r="F11" s="2">
        <v>25</v>
      </c>
      <c r="G11" s="2">
        <v>0.9</v>
      </c>
      <c r="H11" s="2">
        <v>0.87</v>
      </c>
      <c r="I11" s="2">
        <v>80</v>
      </c>
      <c r="J11" s="2">
        <v>79</v>
      </c>
      <c r="K11" s="2">
        <v>5</v>
      </c>
      <c r="L11" s="2">
        <v>50000</v>
      </c>
      <c r="M11" s="2" t="s">
        <v>832</v>
      </c>
      <c r="N11" s="2" t="s">
        <v>833</v>
      </c>
      <c r="O11" s="2">
        <v>1000000</v>
      </c>
      <c r="P11" s="2" t="s">
        <v>833</v>
      </c>
      <c r="Q11" s="2">
        <v>1000000</v>
      </c>
      <c r="R11" s="2" t="s">
        <v>830</v>
      </c>
      <c r="S11" s="2">
        <v>6500</v>
      </c>
      <c r="T11" s="2">
        <v>7042</v>
      </c>
      <c r="U11" s="2">
        <v>0</v>
      </c>
      <c r="V11" s="2">
        <v>-1</v>
      </c>
      <c r="W11" s="2">
        <v>70</v>
      </c>
      <c r="X11" s="2">
        <v>69</v>
      </c>
      <c r="Y11" s="178">
        <v>89</v>
      </c>
      <c r="Z11" s="179">
        <v>88</v>
      </c>
      <c r="AA11" s="178" t="s">
        <v>831</v>
      </c>
      <c r="AB11" s="2">
        <v>12</v>
      </c>
      <c r="AC11" s="2">
        <v>23</v>
      </c>
      <c r="AD11" s="2">
        <v>-13</v>
      </c>
      <c r="AE11" s="2">
        <v>24</v>
      </c>
      <c r="AF11" s="2">
        <v>8</v>
      </c>
      <c r="AG11" s="2">
        <v>375</v>
      </c>
      <c r="AH11" s="2">
        <v>337.5</v>
      </c>
      <c r="AI11" s="2"/>
    </row>
    <row r="12" spans="2:35" x14ac:dyDescent="0.25">
      <c r="B12" s="176" t="s">
        <v>264</v>
      </c>
      <c r="C12" s="176">
        <v>130</v>
      </c>
      <c r="D12" s="176">
        <v>126.1</v>
      </c>
      <c r="E12" s="2">
        <v>20</v>
      </c>
      <c r="F12" s="2">
        <v>25</v>
      </c>
      <c r="G12" s="2">
        <v>0.9</v>
      </c>
      <c r="H12" s="2">
        <v>0.87</v>
      </c>
      <c r="I12" s="2">
        <v>80</v>
      </c>
      <c r="J12" s="2">
        <v>79</v>
      </c>
      <c r="K12" s="2">
        <v>5</v>
      </c>
      <c r="L12" s="2">
        <v>50000</v>
      </c>
      <c r="M12" s="2" t="s">
        <v>835</v>
      </c>
      <c r="N12" s="2">
        <v>5000</v>
      </c>
      <c r="O12" s="2">
        <v>10000</v>
      </c>
      <c r="P12" s="2">
        <v>4500</v>
      </c>
      <c r="Q12" s="2">
        <v>11000</v>
      </c>
      <c r="R12" s="2" t="s">
        <v>830</v>
      </c>
      <c r="S12" s="2">
        <v>6500</v>
      </c>
      <c r="T12" s="2">
        <v>7042</v>
      </c>
      <c r="U12">
        <v>0</v>
      </c>
      <c r="V12">
        <v>-1</v>
      </c>
      <c r="W12" s="178">
        <v>70</v>
      </c>
      <c r="X12" s="178">
        <v>69</v>
      </c>
      <c r="Y12" s="2">
        <v>89</v>
      </c>
      <c r="Z12" s="177">
        <v>88</v>
      </c>
      <c r="AA12" s="2" t="s">
        <v>831</v>
      </c>
      <c r="AB12" s="178">
        <v>12</v>
      </c>
      <c r="AC12" s="2">
        <v>23</v>
      </c>
      <c r="AD12" s="2">
        <v>-13</v>
      </c>
      <c r="AE12" s="2">
        <v>24</v>
      </c>
      <c r="AF12" s="2">
        <v>9</v>
      </c>
      <c r="AG12" s="2"/>
      <c r="AH12" s="2"/>
      <c r="AI12" s="2"/>
    </row>
    <row r="13" spans="2:35" x14ac:dyDescent="0.25">
      <c r="B13" s="176" t="s">
        <v>260</v>
      </c>
      <c r="C13" s="176">
        <v>135</v>
      </c>
      <c r="D13" s="176">
        <v>130.94999999999999</v>
      </c>
      <c r="E13" s="2">
        <v>20</v>
      </c>
      <c r="F13" s="2">
        <v>25</v>
      </c>
      <c r="G13" s="2">
        <v>0.9</v>
      </c>
      <c r="H13" s="2">
        <v>0.87</v>
      </c>
      <c r="I13" s="2">
        <v>70</v>
      </c>
      <c r="J13" s="2">
        <v>69</v>
      </c>
      <c r="K13" s="2">
        <v>5</v>
      </c>
      <c r="L13" s="2">
        <v>50000</v>
      </c>
      <c r="M13" s="2" t="s">
        <v>836</v>
      </c>
      <c r="N13" s="2">
        <v>10000</v>
      </c>
      <c r="O13" s="2">
        <v>1000000</v>
      </c>
      <c r="P13" s="2">
        <v>9000</v>
      </c>
      <c r="Q13" s="2">
        <v>1000000</v>
      </c>
      <c r="R13" s="2" t="s">
        <v>830</v>
      </c>
      <c r="S13" s="2">
        <v>6500</v>
      </c>
      <c r="T13" s="2">
        <v>7042</v>
      </c>
      <c r="U13">
        <v>-40</v>
      </c>
      <c r="V13">
        <v>-41</v>
      </c>
      <c r="W13" s="2">
        <v>70</v>
      </c>
      <c r="X13" s="2">
        <v>69</v>
      </c>
      <c r="Y13" s="177">
        <v>89</v>
      </c>
      <c r="Z13" s="177">
        <v>88</v>
      </c>
      <c r="AA13" s="177" t="s">
        <v>824</v>
      </c>
      <c r="AB13" s="2">
        <v>18</v>
      </c>
      <c r="AC13" s="178">
        <v>23</v>
      </c>
      <c r="AD13" s="2">
        <v>-19</v>
      </c>
      <c r="AE13" s="2">
        <v>24</v>
      </c>
      <c r="AF13" s="2">
        <v>10</v>
      </c>
      <c r="AG13" s="2" t="s">
        <v>825</v>
      </c>
      <c r="AH13" s="2" t="s">
        <v>825</v>
      </c>
      <c r="AI13" s="2"/>
    </row>
    <row r="14" spans="2:35" x14ac:dyDescent="0.25">
      <c r="B14" s="176" t="s">
        <v>295</v>
      </c>
      <c r="C14" s="176">
        <v>90</v>
      </c>
      <c r="D14" s="176">
        <v>87.3</v>
      </c>
      <c r="E14" s="2">
        <v>20</v>
      </c>
      <c r="F14" s="2">
        <v>25</v>
      </c>
      <c r="G14" s="2">
        <v>0.9</v>
      </c>
      <c r="H14" s="2">
        <v>0.87</v>
      </c>
      <c r="I14" s="2">
        <v>80</v>
      </c>
      <c r="J14" s="2">
        <v>79</v>
      </c>
      <c r="K14" s="2">
        <v>5</v>
      </c>
      <c r="L14" s="2">
        <v>50000</v>
      </c>
      <c r="M14" s="2" t="s">
        <v>837</v>
      </c>
      <c r="N14" s="2">
        <v>675</v>
      </c>
      <c r="O14" s="2">
        <v>1000000</v>
      </c>
      <c r="P14" s="177">
        <v>607.5</v>
      </c>
      <c r="Q14" s="2">
        <v>1000000</v>
      </c>
      <c r="R14" s="2" t="s">
        <v>830</v>
      </c>
      <c r="S14" s="2">
        <v>6500</v>
      </c>
      <c r="T14" s="2">
        <v>7042</v>
      </c>
      <c r="U14">
        <v>0</v>
      </c>
      <c r="V14">
        <v>-1</v>
      </c>
      <c r="W14" s="2">
        <v>70</v>
      </c>
      <c r="X14" s="2">
        <v>69</v>
      </c>
      <c r="Y14" s="177">
        <v>89</v>
      </c>
      <c r="Z14" s="177">
        <v>88</v>
      </c>
      <c r="AA14" s="177" t="s">
        <v>831</v>
      </c>
      <c r="AB14" s="178">
        <v>12</v>
      </c>
      <c r="AC14" s="178">
        <v>23</v>
      </c>
      <c r="AD14" s="2">
        <v>-13</v>
      </c>
      <c r="AE14" s="2">
        <v>24</v>
      </c>
      <c r="AF14" s="2">
        <v>11</v>
      </c>
      <c r="AG14" s="2" t="s">
        <v>825</v>
      </c>
      <c r="AH14" s="2" t="s">
        <v>825</v>
      </c>
      <c r="AI14" s="2"/>
    </row>
    <row r="15" spans="2:35" x14ac:dyDescent="0.25">
      <c r="B15" s="176" t="s">
        <v>298</v>
      </c>
      <c r="C15" s="176">
        <v>90</v>
      </c>
      <c r="D15" s="176">
        <v>87.3</v>
      </c>
      <c r="E15" s="2">
        <v>20</v>
      </c>
      <c r="F15" s="2">
        <v>25</v>
      </c>
      <c r="G15" s="2">
        <v>0.9</v>
      </c>
      <c r="H15" s="2">
        <v>0.87</v>
      </c>
      <c r="I15" s="2">
        <v>80</v>
      </c>
      <c r="J15" s="2">
        <v>79</v>
      </c>
      <c r="K15" s="2">
        <v>5</v>
      </c>
      <c r="L15" s="2">
        <v>50000</v>
      </c>
      <c r="M15" s="2" t="s">
        <v>837</v>
      </c>
      <c r="N15" s="2">
        <v>675</v>
      </c>
      <c r="O15" s="2">
        <v>1000000</v>
      </c>
      <c r="P15" s="177">
        <v>607.5</v>
      </c>
      <c r="Q15" s="2">
        <v>1000000</v>
      </c>
      <c r="R15" s="2" t="s">
        <v>830</v>
      </c>
      <c r="S15" s="2">
        <v>6500</v>
      </c>
      <c r="T15" s="2">
        <v>7042</v>
      </c>
      <c r="U15">
        <v>0</v>
      </c>
      <c r="V15">
        <v>-1</v>
      </c>
      <c r="W15" s="2">
        <v>70</v>
      </c>
      <c r="X15" s="2">
        <v>69</v>
      </c>
      <c r="Y15" s="177">
        <v>89</v>
      </c>
      <c r="Z15" s="177">
        <v>88</v>
      </c>
      <c r="AA15" s="177" t="s">
        <v>831</v>
      </c>
      <c r="AB15" s="178">
        <v>12</v>
      </c>
      <c r="AC15" s="178">
        <v>23</v>
      </c>
      <c r="AD15" s="2">
        <v>-13</v>
      </c>
      <c r="AE15" s="2">
        <v>24</v>
      </c>
      <c r="AF15" s="2">
        <v>12</v>
      </c>
      <c r="AG15" s="2" t="s">
        <v>825</v>
      </c>
      <c r="AH15" s="2" t="s">
        <v>825</v>
      </c>
      <c r="AI15" s="2"/>
    </row>
    <row r="16" spans="2:35" x14ac:dyDescent="0.25">
      <c r="B16" s="176" t="s">
        <v>301</v>
      </c>
      <c r="C16" s="176">
        <v>125</v>
      </c>
      <c r="D16" s="176">
        <v>121.25</v>
      </c>
      <c r="E16" s="2">
        <v>20</v>
      </c>
      <c r="F16" s="2">
        <v>25</v>
      </c>
      <c r="G16" s="2">
        <v>0.9</v>
      </c>
      <c r="H16" s="2">
        <v>0.87</v>
      </c>
      <c r="I16" s="2">
        <v>80</v>
      </c>
      <c r="J16" s="2">
        <v>79</v>
      </c>
      <c r="K16" s="2">
        <v>5</v>
      </c>
      <c r="L16" s="2">
        <v>50000</v>
      </c>
      <c r="M16" s="2" t="s">
        <v>838</v>
      </c>
      <c r="N16" s="2">
        <v>1900</v>
      </c>
      <c r="O16" s="2">
        <v>1000000</v>
      </c>
      <c r="P16" s="177">
        <v>1710</v>
      </c>
      <c r="Q16" s="2">
        <v>1000000</v>
      </c>
      <c r="R16" s="2" t="s">
        <v>830</v>
      </c>
      <c r="S16" s="2">
        <v>6500</v>
      </c>
      <c r="T16" s="2">
        <v>7042</v>
      </c>
      <c r="U16">
        <v>0</v>
      </c>
      <c r="V16">
        <v>-1</v>
      </c>
      <c r="W16" s="2">
        <v>70</v>
      </c>
      <c r="X16" s="2">
        <v>69</v>
      </c>
      <c r="Y16" s="177">
        <v>89</v>
      </c>
      <c r="Z16" s="177">
        <v>88</v>
      </c>
      <c r="AA16" s="177" t="s">
        <v>831</v>
      </c>
      <c r="AB16" s="178">
        <v>12</v>
      </c>
      <c r="AC16" s="178">
        <v>23</v>
      </c>
      <c r="AD16" s="2">
        <v>-13</v>
      </c>
      <c r="AE16" s="2">
        <v>24</v>
      </c>
      <c r="AF16" s="2">
        <v>13</v>
      </c>
      <c r="AG16" s="2" t="s">
        <v>825</v>
      </c>
      <c r="AH16" s="2" t="s">
        <v>825</v>
      </c>
      <c r="AI16" s="2"/>
    </row>
    <row r="17" spans="2:46" x14ac:dyDescent="0.25">
      <c r="B17" s="176" t="s">
        <v>268</v>
      </c>
      <c r="C17" s="176">
        <v>130</v>
      </c>
      <c r="D17" s="176">
        <v>126.1</v>
      </c>
      <c r="E17" s="2">
        <v>20</v>
      </c>
      <c r="F17" s="2">
        <v>25</v>
      </c>
      <c r="G17" s="2">
        <v>0.9</v>
      </c>
      <c r="H17" s="2">
        <v>0.87</v>
      </c>
      <c r="I17" s="2">
        <v>80</v>
      </c>
      <c r="J17" s="2">
        <v>79</v>
      </c>
      <c r="K17" s="2">
        <v>5</v>
      </c>
      <c r="L17" s="2">
        <v>50000</v>
      </c>
      <c r="M17" s="2" t="s">
        <v>839</v>
      </c>
      <c r="N17" s="2">
        <v>1600</v>
      </c>
      <c r="O17" s="2">
        <v>1000000</v>
      </c>
      <c r="P17" s="2">
        <v>1440</v>
      </c>
      <c r="Q17" s="2">
        <v>1000000</v>
      </c>
      <c r="R17" s="2" t="s">
        <v>830</v>
      </c>
      <c r="S17" s="2">
        <v>6500</v>
      </c>
      <c r="T17" s="2">
        <v>7042</v>
      </c>
      <c r="U17">
        <v>0</v>
      </c>
      <c r="V17">
        <v>-1</v>
      </c>
      <c r="W17" s="2">
        <v>70</v>
      </c>
      <c r="X17" s="2">
        <v>69</v>
      </c>
      <c r="Y17" s="2">
        <v>89</v>
      </c>
      <c r="Z17" s="2">
        <v>88</v>
      </c>
      <c r="AA17" s="2" t="s">
        <v>831</v>
      </c>
      <c r="AB17" s="2">
        <v>12</v>
      </c>
      <c r="AC17" s="2">
        <v>23</v>
      </c>
      <c r="AD17" s="2">
        <v>-13</v>
      </c>
      <c r="AE17" s="2">
        <v>24</v>
      </c>
      <c r="AF17" s="2">
        <v>14</v>
      </c>
      <c r="AG17" s="2" t="s">
        <v>825</v>
      </c>
      <c r="AH17" s="2" t="s">
        <v>825</v>
      </c>
      <c r="AI17" s="2"/>
    </row>
    <row r="18" spans="2:46" x14ac:dyDescent="0.25">
      <c r="B18" s="176" t="s">
        <v>292</v>
      </c>
      <c r="C18" s="176">
        <v>130</v>
      </c>
      <c r="D18" s="176">
        <v>126.1</v>
      </c>
      <c r="E18" s="2">
        <v>20</v>
      </c>
      <c r="F18" s="2">
        <v>25</v>
      </c>
      <c r="G18" s="2">
        <v>0.9</v>
      </c>
      <c r="H18" s="2">
        <v>0.87</v>
      </c>
      <c r="I18" s="2">
        <v>80</v>
      </c>
      <c r="J18" s="2">
        <v>79</v>
      </c>
      <c r="K18" s="2">
        <v>5</v>
      </c>
      <c r="L18" s="2">
        <v>50000</v>
      </c>
      <c r="M18" s="2" t="s">
        <v>840</v>
      </c>
      <c r="N18" s="2">
        <v>3200</v>
      </c>
      <c r="O18" s="2">
        <v>1000000</v>
      </c>
      <c r="P18" s="2">
        <v>2880</v>
      </c>
      <c r="Q18" s="2">
        <v>1000000</v>
      </c>
      <c r="R18" s="2" t="s">
        <v>830</v>
      </c>
      <c r="S18" s="2">
        <v>6500</v>
      </c>
      <c r="T18" s="2">
        <v>7042</v>
      </c>
      <c r="U18">
        <v>0</v>
      </c>
      <c r="V18">
        <v>-1</v>
      </c>
      <c r="W18" s="2">
        <v>70</v>
      </c>
      <c r="X18" s="2">
        <v>69</v>
      </c>
      <c r="Y18" s="2">
        <v>89</v>
      </c>
      <c r="Z18" s="2">
        <v>88</v>
      </c>
      <c r="AA18" s="2" t="s">
        <v>831</v>
      </c>
      <c r="AB18" s="2">
        <v>12</v>
      </c>
      <c r="AC18" s="2">
        <v>23</v>
      </c>
      <c r="AD18" s="2">
        <v>-13</v>
      </c>
      <c r="AE18" s="2">
        <v>24</v>
      </c>
      <c r="AF18" s="2">
        <v>15</v>
      </c>
      <c r="AG18" s="2" t="s">
        <v>825</v>
      </c>
      <c r="AH18" s="2" t="s">
        <v>825</v>
      </c>
      <c r="AI18" s="2"/>
    </row>
    <row r="19" spans="2:46" x14ac:dyDescent="0.25">
      <c r="B19" s="176" t="s">
        <v>288</v>
      </c>
      <c r="C19" s="176">
        <v>130</v>
      </c>
      <c r="D19" s="176">
        <v>126.1</v>
      </c>
      <c r="E19" s="2">
        <v>20</v>
      </c>
      <c r="F19" s="2">
        <v>25</v>
      </c>
      <c r="G19" s="2">
        <v>0.9</v>
      </c>
      <c r="H19" s="2">
        <v>0.87</v>
      </c>
      <c r="I19" s="2">
        <v>80</v>
      </c>
      <c r="J19" s="2">
        <v>79</v>
      </c>
      <c r="K19" s="2">
        <v>5</v>
      </c>
      <c r="L19" s="2">
        <v>50000</v>
      </c>
      <c r="M19" s="2" t="s">
        <v>841</v>
      </c>
      <c r="N19" s="2">
        <v>1200</v>
      </c>
      <c r="O19" s="2">
        <v>1000000</v>
      </c>
      <c r="P19" s="2">
        <v>1080</v>
      </c>
      <c r="Q19" s="2">
        <v>1000000</v>
      </c>
      <c r="R19" s="2" t="s">
        <v>830</v>
      </c>
      <c r="S19" s="2">
        <v>6500</v>
      </c>
      <c r="T19" s="2">
        <v>7042</v>
      </c>
      <c r="U19">
        <v>0</v>
      </c>
      <c r="V19">
        <v>-1</v>
      </c>
      <c r="W19" s="2">
        <v>70</v>
      </c>
      <c r="X19" s="2">
        <v>69</v>
      </c>
      <c r="Y19" s="2">
        <v>89</v>
      </c>
      <c r="Z19" s="2">
        <v>88</v>
      </c>
      <c r="AA19" s="2" t="s">
        <v>831</v>
      </c>
      <c r="AB19" s="2">
        <v>12</v>
      </c>
      <c r="AC19" s="2">
        <v>23</v>
      </c>
      <c r="AD19" s="2">
        <v>-13</v>
      </c>
      <c r="AE19" s="2">
        <v>24</v>
      </c>
      <c r="AF19" s="2">
        <v>16</v>
      </c>
      <c r="AG19" s="2" t="s">
        <v>825</v>
      </c>
      <c r="AH19" s="2" t="s">
        <v>825</v>
      </c>
      <c r="AI19" s="2"/>
    </row>
    <row r="20" spans="2:46" x14ac:dyDescent="0.25">
      <c r="B20" s="176" t="s">
        <v>284</v>
      </c>
      <c r="C20" s="176">
        <v>130</v>
      </c>
      <c r="D20" s="176">
        <v>126.1</v>
      </c>
      <c r="E20" s="2">
        <v>20</v>
      </c>
      <c r="F20" s="2">
        <v>25</v>
      </c>
      <c r="G20" s="2">
        <v>0.9</v>
      </c>
      <c r="H20" s="2">
        <v>0.87</v>
      </c>
      <c r="I20" s="2">
        <v>80</v>
      </c>
      <c r="J20" s="2">
        <v>79</v>
      </c>
      <c r="K20" s="2">
        <v>5</v>
      </c>
      <c r="L20" s="2">
        <v>50000</v>
      </c>
      <c r="M20" s="2" t="s">
        <v>842</v>
      </c>
      <c r="N20" s="2">
        <v>1400</v>
      </c>
      <c r="O20" s="2">
        <v>1000000</v>
      </c>
      <c r="P20" s="2">
        <v>1260</v>
      </c>
      <c r="Q20" s="2">
        <v>1000000</v>
      </c>
      <c r="R20" s="2" t="s">
        <v>830</v>
      </c>
      <c r="S20" s="2">
        <v>6500</v>
      </c>
      <c r="T20" s="2">
        <v>7042</v>
      </c>
      <c r="U20">
        <v>0</v>
      </c>
      <c r="V20">
        <v>-1</v>
      </c>
      <c r="W20" s="2">
        <v>70</v>
      </c>
      <c r="X20" s="2">
        <v>69</v>
      </c>
      <c r="Y20" s="2">
        <v>89</v>
      </c>
      <c r="Z20" s="2">
        <v>88</v>
      </c>
      <c r="AA20" s="2" t="s">
        <v>831</v>
      </c>
      <c r="AB20" s="2">
        <v>12</v>
      </c>
      <c r="AC20" s="2">
        <v>23</v>
      </c>
      <c r="AD20" s="2">
        <v>-13</v>
      </c>
      <c r="AE20" s="2">
        <v>24</v>
      </c>
      <c r="AF20" s="2">
        <v>17</v>
      </c>
      <c r="AG20" s="2" t="s">
        <v>825</v>
      </c>
      <c r="AH20" s="2" t="s">
        <v>825</v>
      </c>
      <c r="AI20" s="2"/>
    </row>
    <row r="21" spans="2:46" x14ac:dyDescent="0.25">
      <c r="B21" s="176" t="s">
        <v>280</v>
      </c>
      <c r="C21" s="176">
        <v>130</v>
      </c>
      <c r="D21" s="176">
        <v>126.1</v>
      </c>
      <c r="E21" s="2">
        <v>20</v>
      </c>
      <c r="F21" s="2">
        <v>25</v>
      </c>
      <c r="G21" s="2">
        <v>0.9</v>
      </c>
      <c r="H21" s="2">
        <v>0.87</v>
      </c>
      <c r="I21" s="2">
        <v>80</v>
      </c>
      <c r="J21" s="2">
        <v>79</v>
      </c>
      <c r="K21" s="2">
        <v>5</v>
      </c>
      <c r="L21" s="2">
        <v>50000</v>
      </c>
      <c r="M21" s="2" t="s">
        <v>843</v>
      </c>
      <c r="N21" s="2">
        <v>800</v>
      </c>
      <c r="O21" s="2">
        <v>1000000</v>
      </c>
      <c r="P21" s="177">
        <v>720</v>
      </c>
      <c r="Q21" s="2">
        <v>1000000</v>
      </c>
      <c r="R21" s="2" t="s">
        <v>830</v>
      </c>
      <c r="S21" s="2">
        <v>6500</v>
      </c>
      <c r="T21" s="2">
        <v>7042</v>
      </c>
      <c r="U21">
        <v>0</v>
      </c>
      <c r="V21">
        <v>-1</v>
      </c>
      <c r="W21" s="2">
        <v>70</v>
      </c>
      <c r="X21" s="2">
        <v>69</v>
      </c>
      <c r="Y21" s="2">
        <v>89</v>
      </c>
      <c r="Z21" s="2">
        <v>88</v>
      </c>
      <c r="AA21" s="2" t="s">
        <v>831</v>
      </c>
      <c r="AB21" s="2">
        <v>12</v>
      </c>
      <c r="AC21" s="2">
        <v>23</v>
      </c>
      <c r="AD21" s="2">
        <v>-13</v>
      </c>
      <c r="AE21" s="2">
        <v>24</v>
      </c>
      <c r="AF21" s="2">
        <v>18</v>
      </c>
      <c r="AG21" s="2" t="s">
        <v>825</v>
      </c>
      <c r="AH21" s="2" t="s">
        <v>825</v>
      </c>
      <c r="AI21" s="2"/>
    </row>
    <row r="22" spans="2:46" x14ac:dyDescent="0.25">
      <c r="B22" s="176" t="s">
        <v>272</v>
      </c>
      <c r="C22" s="176">
        <v>130</v>
      </c>
      <c r="D22" s="176">
        <v>126.1</v>
      </c>
      <c r="E22" s="2">
        <v>20</v>
      </c>
      <c r="F22" s="2">
        <v>25</v>
      </c>
      <c r="G22" s="2">
        <v>0.9</v>
      </c>
      <c r="H22" s="2">
        <v>0.87</v>
      </c>
      <c r="I22" s="2">
        <v>80</v>
      </c>
      <c r="J22" s="2">
        <v>79</v>
      </c>
      <c r="K22" s="2">
        <v>5</v>
      </c>
      <c r="L22" s="2">
        <v>50000</v>
      </c>
      <c r="M22" s="2" t="s">
        <v>844</v>
      </c>
      <c r="N22" s="2">
        <v>1600</v>
      </c>
      <c r="O22" s="2">
        <v>1000000</v>
      </c>
      <c r="P22" s="2">
        <v>1440</v>
      </c>
      <c r="Q22" s="2">
        <v>1000000</v>
      </c>
      <c r="R22" s="2" t="s">
        <v>830</v>
      </c>
      <c r="S22" s="2">
        <v>6500</v>
      </c>
      <c r="T22" s="2">
        <v>7042</v>
      </c>
      <c r="U22">
        <v>0</v>
      </c>
      <c r="V22">
        <v>-1</v>
      </c>
      <c r="W22" s="2">
        <v>70</v>
      </c>
      <c r="X22" s="2">
        <v>69</v>
      </c>
      <c r="Y22" s="2">
        <v>89</v>
      </c>
      <c r="Z22" s="2">
        <v>88</v>
      </c>
      <c r="AA22" s="2" t="s">
        <v>831</v>
      </c>
      <c r="AB22" s="2">
        <v>12</v>
      </c>
      <c r="AC22" s="2">
        <v>23</v>
      </c>
      <c r="AD22" s="2">
        <v>-13</v>
      </c>
      <c r="AE22" s="2">
        <v>24</v>
      </c>
      <c r="AF22" s="2">
        <v>19</v>
      </c>
      <c r="AG22" s="2" t="s">
        <v>825</v>
      </c>
      <c r="AH22" s="2" t="s">
        <v>825</v>
      </c>
      <c r="AI22" s="2"/>
    </row>
    <row r="23" spans="2:46" x14ac:dyDescent="0.25">
      <c r="B23" s="176" t="s">
        <v>276</v>
      </c>
      <c r="C23" s="176">
        <v>130</v>
      </c>
      <c r="D23" s="176">
        <v>126.1</v>
      </c>
      <c r="E23" s="2">
        <v>20</v>
      </c>
      <c r="F23" s="2">
        <v>25</v>
      </c>
      <c r="G23" s="2">
        <v>0.9</v>
      </c>
      <c r="H23" s="2">
        <v>0.87</v>
      </c>
      <c r="I23" s="2">
        <v>80</v>
      </c>
      <c r="J23" s="2">
        <v>79</v>
      </c>
      <c r="K23" s="2">
        <v>5</v>
      </c>
      <c r="L23" s="2">
        <v>50000</v>
      </c>
      <c r="M23" s="2" t="s">
        <v>845</v>
      </c>
      <c r="N23" s="2">
        <v>3200</v>
      </c>
      <c r="O23" s="2">
        <v>1000000</v>
      </c>
      <c r="P23" s="2">
        <v>2880</v>
      </c>
      <c r="Q23" s="2">
        <v>1000000</v>
      </c>
      <c r="R23" s="2" t="s">
        <v>830</v>
      </c>
      <c r="S23" s="2">
        <v>6500</v>
      </c>
      <c r="T23" s="2">
        <v>7042</v>
      </c>
      <c r="U23">
        <v>0</v>
      </c>
      <c r="V23">
        <v>-1</v>
      </c>
      <c r="W23" s="2">
        <v>70</v>
      </c>
      <c r="X23" s="2">
        <v>69</v>
      </c>
      <c r="Y23" s="2">
        <v>89</v>
      </c>
      <c r="Z23" s="2">
        <v>88</v>
      </c>
      <c r="AA23" s="2" t="s">
        <v>831</v>
      </c>
      <c r="AB23" s="2">
        <v>12</v>
      </c>
      <c r="AC23" s="2">
        <v>23</v>
      </c>
      <c r="AD23" s="2">
        <v>-13</v>
      </c>
      <c r="AE23" s="2">
        <v>24</v>
      </c>
      <c r="AF23" s="2">
        <v>20</v>
      </c>
      <c r="AG23" s="2" t="s">
        <v>825</v>
      </c>
      <c r="AH23" s="2" t="s">
        <v>825</v>
      </c>
      <c r="AI23" s="2"/>
    </row>
    <row r="24" spans="2:46" x14ac:dyDescent="0.25">
      <c r="B24" s="176" t="s">
        <v>304</v>
      </c>
      <c r="C24" s="176">
        <v>145</v>
      </c>
      <c r="D24" s="176">
        <v>140.65</v>
      </c>
      <c r="E24" s="2">
        <v>20</v>
      </c>
      <c r="F24" s="2">
        <v>25</v>
      </c>
      <c r="G24" s="2">
        <v>0.9</v>
      </c>
      <c r="H24" s="2">
        <v>0.87</v>
      </c>
      <c r="I24" s="2">
        <v>70</v>
      </c>
      <c r="J24" s="2">
        <v>69</v>
      </c>
      <c r="K24" s="2">
        <v>5</v>
      </c>
      <c r="L24" s="2"/>
      <c r="M24" s="2" t="s">
        <v>846</v>
      </c>
      <c r="N24" s="2">
        <v>2000</v>
      </c>
      <c r="O24" s="2"/>
      <c r="P24" s="2">
        <v>1800</v>
      </c>
      <c r="Q24" s="2"/>
      <c r="R24" s="2" t="s">
        <v>830</v>
      </c>
      <c r="S24" s="2">
        <v>6500</v>
      </c>
      <c r="T24" s="2">
        <v>7042</v>
      </c>
      <c r="U24">
        <v>-1000</v>
      </c>
      <c r="V24">
        <v>-1000</v>
      </c>
      <c r="W24" s="2">
        <v>70</v>
      </c>
      <c r="X24" s="2">
        <v>69</v>
      </c>
      <c r="Y24" s="2">
        <v>89</v>
      </c>
      <c r="Z24" s="2">
        <v>88</v>
      </c>
      <c r="AA24" s="2" t="s">
        <v>824</v>
      </c>
      <c r="AB24" s="2">
        <v>18</v>
      </c>
      <c r="AC24" s="2">
        <v>23</v>
      </c>
      <c r="AD24" s="2">
        <v>-19</v>
      </c>
      <c r="AE24" s="2">
        <v>24</v>
      </c>
      <c r="AF24" s="2">
        <v>21</v>
      </c>
      <c r="AG24" s="2"/>
      <c r="AH24" s="2"/>
      <c r="AI24" s="2"/>
    </row>
    <row r="25" spans="2:46" x14ac:dyDescent="0.25">
      <c r="B25" s="176" t="s">
        <v>847</v>
      </c>
      <c r="C25" s="176" t="s">
        <v>825</v>
      </c>
      <c r="D25" s="176" t="s">
        <v>825</v>
      </c>
      <c r="E25" s="180" t="s">
        <v>825</v>
      </c>
      <c r="F25" s="2" t="s">
        <v>825</v>
      </c>
      <c r="G25" s="2" t="s">
        <v>825</v>
      </c>
      <c r="H25" s="2" t="s">
        <v>825</v>
      </c>
      <c r="I25" s="2" t="s">
        <v>825</v>
      </c>
      <c r="J25" s="2" t="s">
        <v>825</v>
      </c>
      <c r="K25" s="2" t="s">
        <v>825</v>
      </c>
      <c r="L25" s="2" t="s">
        <v>825</v>
      </c>
      <c r="M25" s="2" t="s">
        <v>825</v>
      </c>
      <c r="N25" s="2" t="s">
        <v>825</v>
      </c>
      <c r="O25" s="2" t="s">
        <v>825</v>
      </c>
      <c r="P25" s="2" t="s">
        <v>825</v>
      </c>
      <c r="Q25" s="2" t="s">
        <v>825</v>
      </c>
      <c r="R25" s="176" t="s">
        <v>825</v>
      </c>
      <c r="S25" s="176" t="s">
        <v>825</v>
      </c>
      <c r="T25" s="176" t="s">
        <v>825</v>
      </c>
      <c r="U25" t="s">
        <v>825</v>
      </c>
      <c r="V25" t="s">
        <v>825</v>
      </c>
      <c r="W25" s="2" t="s">
        <v>825</v>
      </c>
      <c r="X25" s="2" t="s">
        <v>825</v>
      </c>
      <c r="Y25" s="2" t="s">
        <v>825</v>
      </c>
      <c r="Z25" s="2" t="s">
        <v>825</v>
      </c>
      <c r="AA25" s="2" t="s">
        <v>825</v>
      </c>
      <c r="AB25" s="2"/>
      <c r="AC25" s="2"/>
      <c r="AD25" s="2" t="s">
        <v>825</v>
      </c>
      <c r="AE25" s="2" t="s">
        <v>825</v>
      </c>
      <c r="AF25" s="2">
        <v>22</v>
      </c>
      <c r="AG25" s="2" t="s">
        <v>825</v>
      </c>
      <c r="AH25" s="2" t="s">
        <v>825</v>
      </c>
      <c r="AI25" s="2"/>
    </row>
    <row r="26" spans="2:46" x14ac:dyDescent="0.25">
      <c r="B26" s="176" t="s">
        <v>848</v>
      </c>
      <c r="C26" s="176" t="s">
        <v>825</v>
      </c>
      <c r="D26" s="176" t="s">
        <v>825</v>
      </c>
      <c r="E26" s="180" t="s">
        <v>825</v>
      </c>
      <c r="F26" s="2" t="s">
        <v>825</v>
      </c>
      <c r="G26" s="2" t="s">
        <v>825</v>
      </c>
      <c r="H26" s="2" t="s">
        <v>825</v>
      </c>
      <c r="I26" s="2" t="s">
        <v>825</v>
      </c>
      <c r="J26" s="2" t="s">
        <v>825</v>
      </c>
      <c r="K26" s="2" t="s">
        <v>825</v>
      </c>
      <c r="L26" s="2" t="s">
        <v>825</v>
      </c>
      <c r="M26" s="2" t="s">
        <v>825</v>
      </c>
      <c r="N26" s="2" t="s">
        <v>825</v>
      </c>
      <c r="O26" s="2" t="s">
        <v>825</v>
      </c>
      <c r="P26" s="2" t="s">
        <v>825</v>
      </c>
      <c r="Q26" s="2" t="s">
        <v>825</v>
      </c>
      <c r="R26" s="176" t="s">
        <v>825</v>
      </c>
      <c r="S26" s="176" t="s">
        <v>825</v>
      </c>
      <c r="T26" s="176" t="s">
        <v>825</v>
      </c>
      <c r="U26" t="s">
        <v>825</v>
      </c>
      <c r="V26" t="s">
        <v>825</v>
      </c>
      <c r="W26" s="2" t="s">
        <v>825</v>
      </c>
      <c r="X26" s="2" t="s">
        <v>825</v>
      </c>
      <c r="Y26" s="2" t="s">
        <v>825</v>
      </c>
      <c r="Z26" s="2" t="s">
        <v>825</v>
      </c>
      <c r="AA26" s="2" t="s">
        <v>825</v>
      </c>
      <c r="AB26" s="2"/>
      <c r="AC26" s="2"/>
      <c r="AD26" s="2" t="s">
        <v>825</v>
      </c>
      <c r="AE26" s="2" t="s">
        <v>825</v>
      </c>
      <c r="AF26" s="2">
        <v>23</v>
      </c>
      <c r="AG26" s="2" t="s">
        <v>825</v>
      </c>
      <c r="AH26" s="2" t="s">
        <v>825</v>
      </c>
      <c r="AI26" s="2"/>
    </row>
    <row r="27" spans="2:46" x14ac:dyDescent="0.25">
      <c r="E27" s="177"/>
      <c r="F27" s="176"/>
    </row>
    <row r="28" spans="2:46" x14ac:dyDescent="0.25">
      <c r="E28" s="176"/>
      <c r="F28" s="176"/>
    </row>
    <row r="29" spans="2:46" x14ac:dyDescent="0.25">
      <c r="E29" s="176"/>
      <c r="F29" s="176"/>
      <c r="R29" s="177"/>
      <c r="S29" s="181"/>
      <c r="T29" s="181"/>
      <c r="U29" s="181"/>
    </row>
    <row r="30" spans="2:46" x14ac:dyDescent="0.25">
      <c r="B30" s="182" t="s">
        <v>67</v>
      </c>
      <c r="C30" s="182" t="s">
        <v>68</v>
      </c>
      <c r="D30" s="182" t="s">
        <v>849</v>
      </c>
      <c r="E30" s="183" t="s">
        <v>789</v>
      </c>
      <c r="F30" s="183" t="s">
        <v>850</v>
      </c>
      <c r="G30" s="184" t="s">
        <v>851</v>
      </c>
      <c r="H30" s="183" t="s">
        <v>852</v>
      </c>
      <c r="I30" s="182" t="s">
        <v>853</v>
      </c>
      <c r="J30" s="182" t="s">
        <v>854</v>
      </c>
      <c r="K30" s="184" t="s">
        <v>855</v>
      </c>
      <c r="L30" s="183" t="s">
        <v>856</v>
      </c>
      <c r="M30" s="184" t="s">
        <v>857</v>
      </c>
      <c r="N30" s="184" t="s">
        <v>858</v>
      </c>
      <c r="O30" s="184" t="s">
        <v>859</v>
      </c>
      <c r="P30" s="184" t="s">
        <v>860</v>
      </c>
      <c r="Q30" s="182" t="s">
        <v>861</v>
      </c>
      <c r="R30" s="182" t="s">
        <v>792</v>
      </c>
      <c r="S30" s="182" t="s">
        <v>862</v>
      </c>
      <c r="T30" s="182" t="s">
        <v>794</v>
      </c>
      <c r="U30" s="182" t="s">
        <v>804</v>
      </c>
      <c r="V30" s="182" t="s">
        <v>805</v>
      </c>
      <c r="W30" s="182" t="s">
        <v>806</v>
      </c>
      <c r="X30" s="182" t="s">
        <v>795</v>
      </c>
      <c r="Y30" s="182" t="s">
        <v>796</v>
      </c>
      <c r="Z30" s="182" t="s">
        <v>797</v>
      </c>
      <c r="AA30" s="182" t="s">
        <v>798</v>
      </c>
      <c r="AB30" s="182" t="s">
        <v>863</v>
      </c>
      <c r="AC30" s="182" t="s">
        <v>864</v>
      </c>
      <c r="AD30" s="182" t="s">
        <v>865</v>
      </c>
      <c r="AE30" s="182" t="s">
        <v>866</v>
      </c>
      <c r="AF30" s="182" t="s">
        <v>867</v>
      </c>
      <c r="AG30" s="182" t="s">
        <v>868</v>
      </c>
      <c r="AH30" s="182" t="s">
        <v>869</v>
      </c>
      <c r="AI30" s="182" t="s">
        <v>870</v>
      </c>
      <c r="AJ30" s="182" t="s">
        <v>871</v>
      </c>
      <c r="AK30" s="182" t="s">
        <v>872</v>
      </c>
      <c r="AL30" s="182" t="s">
        <v>873</v>
      </c>
      <c r="AM30" s="182" t="s">
        <v>874</v>
      </c>
      <c r="AN30" s="182" t="s">
        <v>875</v>
      </c>
      <c r="AO30" s="182" t="s">
        <v>876</v>
      </c>
      <c r="AP30" s="182" t="s">
        <v>877</v>
      </c>
      <c r="AQ30" s="182" t="s">
        <v>878</v>
      </c>
      <c r="AR30" s="182" t="s">
        <v>879</v>
      </c>
      <c r="AS30" s="182" t="s">
        <v>880</v>
      </c>
      <c r="AT30" s="182" t="s">
        <v>881</v>
      </c>
    </row>
    <row r="31" spans="2:46" x14ac:dyDescent="0.25">
      <c r="B31" t="s">
        <v>179</v>
      </c>
      <c r="C31" s="185" t="s">
        <v>882</v>
      </c>
      <c r="D31" s="185" t="s">
        <v>317</v>
      </c>
      <c r="E31" s="185">
        <v>125</v>
      </c>
      <c r="F31" s="185">
        <v>121.25</v>
      </c>
      <c r="G31" s="185">
        <v>140</v>
      </c>
      <c r="H31" s="185">
        <v>135.80000000000001</v>
      </c>
      <c r="I31" s="185"/>
      <c r="J31" s="185"/>
      <c r="K31" s="185">
        <v>1000</v>
      </c>
      <c r="L31" s="185">
        <v>900</v>
      </c>
      <c r="M31" s="185"/>
      <c r="N31" s="185"/>
      <c r="O31" s="185">
        <v>1000000</v>
      </c>
      <c r="P31" s="185">
        <v>1000000</v>
      </c>
      <c r="Q31" s="177">
        <v>20</v>
      </c>
      <c r="R31" s="185">
        <v>25</v>
      </c>
      <c r="S31" s="185">
        <v>0.9</v>
      </c>
      <c r="T31" s="185">
        <v>0.87</v>
      </c>
      <c r="U31" s="185" t="s">
        <v>823</v>
      </c>
      <c r="V31" s="185">
        <v>5000</v>
      </c>
      <c r="W31" s="185">
        <v>5312</v>
      </c>
      <c r="X31" s="185">
        <v>70</v>
      </c>
      <c r="Y31" s="185">
        <v>69</v>
      </c>
      <c r="Z31" s="185">
        <v>5</v>
      </c>
      <c r="AA31" s="185">
        <v>50000</v>
      </c>
      <c r="AB31" s="185" t="s">
        <v>883</v>
      </c>
      <c r="AC31" s="186" t="s">
        <v>884</v>
      </c>
      <c r="AD31" s="186">
        <v>100</v>
      </c>
      <c r="AE31" s="186">
        <v>99</v>
      </c>
      <c r="AF31" s="185" t="s">
        <v>885</v>
      </c>
      <c r="AG31" s="185" t="s">
        <v>886</v>
      </c>
      <c r="AH31" s="186">
        <v>13</v>
      </c>
      <c r="AI31" s="186">
        <v>0</v>
      </c>
      <c r="AJ31" s="185" t="s">
        <v>825</v>
      </c>
      <c r="AK31" s="185" t="s">
        <v>825</v>
      </c>
      <c r="AL31" s="186">
        <v>0</v>
      </c>
      <c r="AM31" s="186">
        <v>0</v>
      </c>
      <c r="AN31" s="187" t="s">
        <v>825</v>
      </c>
      <c r="AO31" s="185" t="s">
        <v>825</v>
      </c>
      <c r="AP31" s="188" t="s">
        <v>825</v>
      </c>
      <c r="AQ31" s="188" t="s">
        <v>825</v>
      </c>
      <c r="AR31" s="188"/>
      <c r="AS31" s="188" t="s">
        <v>640</v>
      </c>
      <c r="AT31" s="188" t="s">
        <v>825</v>
      </c>
    </row>
    <row r="32" spans="2:46" x14ac:dyDescent="0.25">
      <c r="B32" t="s">
        <v>179</v>
      </c>
      <c r="C32" s="176" t="s">
        <v>882</v>
      </c>
      <c r="D32" s="177" t="s">
        <v>323</v>
      </c>
      <c r="E32" s="177">
        <v>115</v>
      </c>
      <c r="F32" s="177">
        <v>111.55</v>
      </c>
      <c r="G32" s="177">
        <v>130</v>
      </c>
      <c r="H32" s="177">
        <v>126.1</v>
      </c>
      <c r="I32" s="177"/>
      <c r="J32" s="177"/>
      <c r="K32" s="177">
        <v>1000</v>
      </c>
      <c r="L32" s="177">
        <v>900</v>
      </c>
      <c r="M32" s="177"/>
      <c r="N32" s="177"/>
      <c r="O32" s="177">
        <v>1000000</v>
      </c>
      <c r="P32" s="177">
        <v>1000000</v>
      </c>
      <c r="Q32" s="177">
        <v>20</v>
      </c>
      <c r="R32" s="177">
        <v>25</v>
      </c>
      <c r="S32" s="177">
        <v>0.9</v>
      </c>
      <c r="T32" s="177">
        <v>0.87</v>
      </c>
      <c r="U32" s="177" t="s">
        <v>823</v>
      </c>
      <c r="V32" s="177">
        <v>5000</v>
      </c>
      <c r="W32" s="177">
        <v>5312</v>
      </c>
      <c r="X32" s="177">
        <v>70</v>
      </c>
      <c r="Y32" s="177">
        <v>69</v>
      </c>
      <c r="Z32" s="177">
        <v>5</v>
      </c>
      <c r="AA32" s="177">
        <v>50000</v>
      </c>
      <c r="AB32" s="177" t="s">
        <v>887</v>
      </c>
      <c r="AC32" s="181" t="s">
        <v>888</v>
      </c>
      <c r="AD32" s="181">
        <v>100</v>
      </c>
      <c r="AE32" s="181">
        <v>62</v>
      </c>
      <c r="AF32" s="177" t="s">
        <v>825</v>
      </c>
      <c r="AG32" s="177" t="s">
        <v>825</v>
      </c>
      <c r="AH32" s="181">
        <v>0</v>
      </c>
      <c r="AI32" s="181">
        <v>0</v>
      </c>
      <c r="AJ32" s="177" t="s">
        <v>825</v>
      </c>
      <c r="AK32" s="177" t="s">
        <v>825</v>
      </c>
      <c r="AL32" s="181">
        <v>0</v>
      </c>
      <c r="AM32" s="181">
        <v>0</v>
      </c>
      <c r="AN32" s="189" t="s">
        <v>825</v>
      </c>
      <c r="AO32" s="177" t="s">
        <v>825</v>
      </c>
      <c r="AP32" s="176" t="s">
        <v>825</v>
      </c>
      <c r="AQ32" s="176" t="s">
        <v>825</v>
      </c>
      <c r="AR32" s="176"/>
      <c r="AS32" s="176" t="s">
        <v>640</v>
      </c>
      <c r="AT32" s="176" t="s">
        <v>825</v>
      </c>
    </row>
    <row r="33" spans="2:46" x14ac:dyDescent="0.25">
      <c r="B33" t="s">
        <v>179</v>
      </c>
      <c r="C33" s="176" t="s">
        <v>882</v>
      </c>
      <c r="D33" s="177" t="s">
        <v>327</v>
      </c>
      <c r="E33" s="177">
        <v>125</v>
      </c>
      <c r="F33" s="177">
        <v>121.25</v>
      </c>
      <c r="G33" s="177">
        <v>140</v>
      </c>
      <c r="H33" s="177">
        <v>135.80000000000001</v>
      </c>
      <c r="I33" s="177"/>
      <c r="J33" s="177"/>
      <c r="K33" s="177">
        <v>300</v>
      </c>
      <c r="L33" s="177">
        <v>270</v>
      </c>
      <c r="M33" s="177"/>
      <c r="N33" s="177"/>
      <c r="O33" s="177">
        <v>1000000</v>
      </c>
      <c r="P33" s="177">
        <v>1000000</v>
      </c>
      <c r="Q33" s="177">
        <v>20</v>
      </c>
      <c r="R33" s="177">
        <v>25</v>
      </c>
      <c r="S33" s="177">
        <v>0.9</v>
      </c>
      <c r="T33" s="177">
        <v>0.87</v>
      </c>
      <c r="U33" s="177" t="s">
        <v>823</v>
      </c>
      <c r="V33" s="177">
        <v>5000</v>
      </c>
      <c r="W33" s="177">
        <v>5312</v>
      </c>
      <c r="X33" s="177">
        <v>70</v>
      </c>
      <c r="Y33" s="177">
        <v>69</v>
      </c>
      <c r="Z33" s="177">
        <v>5</v>
      </c>
      <c r="AA33" s="177">
        <v>50000</v>
      </c>
      <c r="AB33" s="177" t="s">
        <v>889</v>
      </c>
      <c r="AC33" s="181">
        <v>1</v>
      </c>
      <c r="AD33" s="181">
        <v>100</v>
      </c>
      <c r="AE33" s="181">
        <v>100</v>
      </c>
      <c r="AF33" s="177" t="s">
        <v>890</v>
      </c>
      <c r="AG33" s="177" t="s">
        <v>891</v>
      </c>
      <c r="AH33" s="181">
        <v>8</v>
      </c>
      <c r="AI33" s="181">
        <v>0</v>
      </c>
      <c r="AJ33" s="177" t="s">
        <v>825</v>
      </c>
      <c r="AK33" s="177" t="s">
        <v>825</v>
      </c>
      <c r="AL33" s="181">
        <v>0</v>
      </c>
      <c r="AM33" s="181">
        <v>0</v>
      </c>
      <c r="AN33" s="189" t="s">
        <v>825</v>
      </c>
      <c r="AO33" s="177" t="s">
        <v>825</v>
      </c>
      <c r="AP33" s="176" t="s">
        <v>825</v>
      </c>
      <c r="AQ33" s="176" t="s">
        <v>825</v>
      </c>
      <c r="AR33" s="176"/>
      <c r="AS33" s="176" t="s">
        <v>640</v>
      </c>
      <c r="AT33" s="176" t="s">
        <v>825</v>
      </c>
    </row>
    <row r="34" spans="2:46" x14ac:dyDescent="0.25">
      <c r="B34" t="s">
        <v>179</v>
      </c>
      <c r="C34" s="176" t="s">
        <v>882</v>
      </c>
      <c r="D34" s="177" t="s">
        <v>331</v>
      </c>
      <c r="E34" s="177">
        <v>125</v>
      </c>
      <c r="F34" s="177">
        <v>121.25</v>
      </c>
      <c r="G34" s="177">
        <v>140</v>
      </c>
      <c r="H34" s="177">
        <v>135.80000000000001</v>
      </c>
      <c r="I34" s="177"/>
      <c r="J34" s="177"/>
      <c r="K34" s="177">
        <v>300</v>
      </c>
      <c r="L34" s="177">
        <v>270</v>
      </c>
      <c r="M34" s="177"/>
      <c r="N34" s="177"/>
      <c r="O34" s="177">
        <v>1000000</v>
      </c>
      <c r="P34" s="177">
        <v>1000000</v>
      </c>
      <c r="Q34" s="177">
        <v>20</v>
      </c>
      <c r="R34" s="177">
        <v>25</v>
      </c>
      <c r="S34" s="177">
        <v>0.9</v>
      </c>
      <c r="T34" s="177">
        <v>0.87</v>
      </c>
      <c r="U34" s="177" t="s">
        <v>823</v>
      </c>
      <c r="V34" s="177">
        <v>5000</v>
      </c>
      <c r="W34" s="177">
        <v>5312</v>
      </c>
      <c r="X34" s="177">
        <v>70</v>
      </c>
      <c r="Y34" s="177">
        <v>69</v>
      </c>
      <c r="Z34" s="177">
        <v>5</v>
      </c>
      <c r="AA34" s="177">
        <v>50000</v>
      </c>
      <c r="AB34" s="177" t="s">
        <v>885</v>
      </c>
      <c r="AC34" s="181" t="s">
        <v>886</v>
      </c>
      <c r="AD34" s="181">
        <v>13</v>
      </c>
      <c r="AE34" s="181">
        <v>0</v>
      </c>
      <c r="AF34" s="177" t="s">
        <v>892</v>
      </c>
      <c r="AG34" s="177" t="s">
        <v>893</v>
      </c>
      <c r="AH34" s="181">
        <v>23</v>
      </c>
      <c r="AI34" s="181">
        <v>0</v>
      </c>
      <c r="AJ34" s="177" t="s">
        <v>825</v>
      </c>
      <c r="AK34" s="177" t="s">
        <v>825</v>
      </c>
      <c r="AL34" s="181">
        <v>0</v>
      </c>
      <c r="AM34" s="181">
        <v>0</v>
      </c>
      <c r="AN34" s="189" t="s">
        <v>825</v>
      </c>
      <c r="AO34" s="177" t="s">
        <v>825</v>
      </c>
      <c r="AP34" s="176" t="s">
        <v>825</v>
      </c>
      <c r="AQ34" s="176" t="s">
        <v>825</v>
      </c>
      <c r="AR34" s="176"/>
      <c r="AS34" s="176" t="s">
        <v>640</v>
      </c>
      <c r="AT34" s="176" t="s">
        <v>825</v>
      </c>
    </row>
    <row r="35" spans="2:46" x14ac:dyDescent="0.25">
      <c r="B35" t="s">
        <v>179</v>
      </c>
      <c r="C35" s="176" t="s">
        <v>882</v>
      </c>
      <c r="D35" s="177" t="s">
        <v>335</v>
      </c>
      <c r="E35" s="177">
        <v>115</v>
      </c>
      <c r="F35" s="177">
        <v>111.55</v>
      </c>
      <c r="G35" s="177">
        <v>130</v>
      </c>
      <c r="H35" s="177">
        <v>126.1</v>
      </c>
      <c r="I35" s="177"/>
      <c r="J35" s="177"/>
      <c r="K35" s="177">
        <v>150</v>
      </c>
      <c r="L35" s="177">
        <v>135</v>
      </c>
      <c r="M35" s="177"/>
      <c r="N35" s="177"/>
      <c r="O35" s="177">
        <v>1000000</v>
      </c>
      <c r="P35" s="177">
        <v>1000000</v>
      </c>
      <c r="Q35" s="177">
        <v>20</v>
      </c>
      <c r="R35" s="177">
        <v>25</v>
      </c>
      <c r="S35" s="177">
        <v>0.9</v>
      </c>
      <c r="T35" s="177">
        <v>0.87</v>
      </c>
      <c r="U35" s="177" t="s">
        <v>823</v>
      </c>
      <c r="V35" s="177">
        <v>5000</v>
      </c>
      <c r="W35" s="177">
        <v>5312</v>
      </c>
      <c r="X35" s="177">
        <v>70</v>
      </c>
      <c r="Y35" s="177">
        <v>69</v>
      </c>
      <c r="Z35" s="177">
        <v>5</v>
      </c>
      <c r="AA35" s="177">
        <v>50000</v>
      </c>
      <c r="AB35" s="177" t="s">
        <v>894</v>
      </c>
      <c r="AC35" s="181" t="s">
        <v>895</v>
      </c>
      <c r="AD35" s="181">
        <v>18</v>
      </c>
      <c r="AE35" s="181">
        <v>0</v>
      </c>
      <c r="AF35" s="177" t="s">
        <v>896</v>
      </c>
      <c r="AG35" s="177" t="s">
        <v>897</v>
      </c>
      <c r="AH35" s="181">
        <v>3</v>
      </c>
      <c r="AI35" s="181">
        <v>0</v>
      </c>
      <c r="AJ35" s="177" t="s">
        <v>825</v>
      </c>
      <c r="AK35" s="177" t="s">
        <v>825</v>
      </c>
      <c r="AL35" s="181">
        <v>0</v>
      </c>
      <c r="AM35" s="181">
        <v>0</v>
      </c>
      <c r="AN35" s="189" t="s">
        <v>825</v>
      </c>
      <c r="AO35" s="177" t="s">
        <v>825</v>
      </c>
      <c r="AP35" s="176" t="s">
        <v>825</v>
      </c>
      <c r="AQ35" s="176" t="s">
        <v>825</v>
      </c>
      <c r="AR35" s="176"/>
      <c r="AS35" s="176" t="s">
        <v>640</v>
      </c>
      <c r="AT35" s="176" t="s">
        <v>825</v>
      </c>
    </row>
    <row r="36" spans="2:46" x14ac:dyDescent="0.25">
      <c r="B36" t="s">
        <v>179</v>
      </c>
      <c r="C36" s="176" t="s">
        <v>882</v>
      </c>
      <c r="D36" s="177" t="s">
        <v>340</v>
      </c>
      <c r="E36" s="177">
        <v>115</v>
      </c>
      <c r="F36" s="177">
        <v>111.55</v>
      </c>
      <c r="G36" s="177">
        <v>130</v>
      </c>
      <c r="H36" s="177">
        <v>126.1</v>
      </c>
      <c r="I36" s="177"/>
      <c r="J36" s="177"/>
      <c r="K36" s="177">
        <v>2000</v>
      </c>
      <c r="L36" s="177">
        <v>1800</v>
      </c>
      <c r="M36" s="177"/>
      <c r="N36" s="177"/>
      <c r="O36" s="177">
        <v>1000000</v>
      </c>
      <c r="P36" s="177">
        <v>1000000</v>
      </c>
      <c r="Q36" s="177">
        <v>20</v>
      </c>
      <c r="R36" s="177">
        <v>25</v>
      </c>
      <c r="S36" s="177">
        <v>0.9</v>
      </c>
      <c r="T36" s="177">
        <v>0.87</v>
      </c>
      <c r="U36" s="177" t="s">
        <v>823</v>
      </c>
      <c r="V36" s="177">
        <v>5000</v>
      </c>
      <c r="W36" s="177">
        <v>5312</v>
      </c>
      <c r="X36" s="177">
        <v>70</v>
      </c>
      <c r="Y36" s="177">
        <v>69</v>
      </c>
      <c r="Z36" s="177">
        <v>5</v>
      </c>
      <c r="AA36" s="177">
        <v>50000</v>
      </c>
      <c r="AB36" s="177" t="s">
        <v>898</v>
      </c>
      <c r="AC36" s="181" t="s">
        <v>899</v>
      </c>
      <c r="AD36" s="181">
        <v>28</v>
      </c>
      <c r="AE36" s="181">
        <v>0</v>
      </c>
      <c r="AF36" s="177" t="s">
        <v>900</v>
      </c>
      <c r="AG36" s="177" t="s">
        <v>901</v>
      </c>
      <c r="AH36" s="181">
        <v>100</v>
      </c>
      <c r="AI36" s="181">
        <v>27</v>
      </c>
      <c r="AJ36" s="177" t="s">
        <v>825</v>
      </c>
      <c r="AK36" s="177" t="s">
        <v>825</v>
      </c>
      <c r="AL36" s="181">
        <v>0</v>
      </c>
      <c r="AM36" s="181">
        <v>0</v>
      </c>
      <c r="AN36" s="189" t="s">
        <v>825</v>
      </c>
      <c r="AO36" s="177" t="s">
        <v>825</v>
      </c>
      <c r="AP36" s="176" t="s">
        <v>825</v>
      </c>
      <c r="AQ36" s="176" t="s">
        <v>825</v>
      </c>
      <c r="AR36" s="176"/>
      <c r="AS36" s="176" t="s">
        <v>640</v>
      </c>
      <c r="AT36" s="176" t="s">
        <v>825</v>
      </c>
    </row>
    <row r="37" spans="2:46" x14ac:dyDescent="0.25">
      <c r="B37" t="s">
        <v>179</v>
      </c>
      <c r="C37" s="176" t="s">
        <v>882</v>
      </c>
      <c r="D37" s="177" t="s">
        <v>345</v>
      </c>
      <c r="E37" s="177">
        <v>125</v>
      </c>
      <c r="F37" s="177">
        <v>121.25</v>
      </c>
      <c r="G37" s="177">
        <v>140</v>
      </c>
      <c r="H37" s="177">
        <v>135.80000000000001</v>
      </c>
      <c r="I37" s="177"/>
      <c r="J37" s="177"/>
      <c r="K37" s="177">
        <v>2000</v>
      </c>
      <c r="L37" s="177">
        <v>1800</v>
      </c>
      <c r="M37" s="177"/>
      <c r="N37" s="177"/>
      <c r="O37" s="177">
        <v>1000000</v>
      </c>
      <c r="P37" s="177">
        <v>1000000</v>
      </c>
      <c r="Q37" s="177">
        <v>20</v>
      </c>
      <c r="R37" s="177">
        <v>25</v>
      </c>
      <c r="S37" s="177">
        <v>0.9</v>
      </c>
      <c r="T37" s="177">
        <v>0.87</v>
      </c>
      <c r="U37" s="177" t="s">
        <v>902</v>
      </c>
      <c r="V37" s="177">
        <v>5700</v>
      </c>
      <c r="W37" s="177">
        <v>6022</v>
      </c>
      <c r="X37" s="177">
        <v>70</v>
      </c>
      <c r="Y37" s="177">
        <v>69</v>
      </c>
      <c r="Z37" s="177">
        <v>5</v>
      </c>
      <c r="AA37" s="177">
        <v>50000</v>
      </c>
      <c r="AB37" s="177" t="s">
        <v>903</v>
      </c>
      <c r="AC37" s="181" t="s">
        <v>904</v>
      </c>
      <c r="AD37" s="181">
        <v>100</v>
      </c>
      <c r="AE37" s="181">
        <v>37</v>
      </c>
      <c r="AF37" s="177" t="s">
        <v>905</v>
      </c>
      <c r="AG37" s="177" t="s">
        <v>904</v>
      </c>
      <c r="AH37" s="181">
        <v>100</v>
      </c>
      <c r="AI37" s="181">
        <v>37</v>
      </c>
      <c r="AJ37" s="177" t="s">
        <v>825</v>
      </c>
      <c r="AK37" s="177" t="s">
        <v>825</v>
      </c>
      <c r="AL37" s="181">
        <v>0</v>
      </c>
      <c r="AM37" s="181">
        <v>0</v>
      </c>
      <c r="AN37" s="189" t="s">
        <v>825</v>
      </c>
      <c r="AO37" s="177" t="s">
        <v>825</v>
      </c>
      <c r="AP37" s="176" t="s">
        <v>825</v>
      </c>
      <c r="AQ37" s="176" t="s">
        <v>825</v>
      </c>
      <c r="AR37" s="176"/>
      <c r="AS37" s="176" t="s">
        <v>640</v>
      </c>
      <c r="AT37" s="176" t="s">
        <v>825</v>
      </c>
    </row>
    <row r="38" spans="2:46" x14ac:dyDescent="0.25">
      <c r="B38" t="s">
        <v>179</v>
      </c>
      <c r="C38" s="176" t="s">
        <v>882</v>
      </c>
      <c r="D38" s="177" t="s">
        <v>349</v>
      </c>
      <c r="E38" s="177">
        <v>125</v>
      </c>
      <c r="F38" s="177">
        <v>121.25</v>
      </c>
      <c r="G38" s="177">
        <v>140</v>
      </c>
      <c r="H38" s="177">
        <v>135.80000000000001</v>
      </c>
      <c r="I38" s="177"/>
      <c r="J38" s="177"/>
      <c r="K38" s="177">
        <v>250</v>
      </c>
      <c r="L38" s="177">
        <v>225</v>
      </c>
      <c r="M38" s="177"/>
      <c r="N38" s="177"/>
      <c r="O38" s="177">
        <v>1000000</v>
      </c>
      <c r="P38" s="177">
        <v>1000000</v>
      </c>
      <c r="Q38" s="177">
        <v>20</v>
      </c>
      <c r="R38" s="177">
        <v>25</v>
      </c>
      <c r="S38" s="177">
        <v>0.9</v>
      </c>
      <c r="T38" s="177">
        <v>0.87</v>
      </c>
      <c r="U38" s="177" t="s">
        <v>823</v>
      </c>
      <c r="V38" s="177">
        <v>5000</v>
      </c>
      <c r="W38" s="177">
        <v>5312</v>
      </c>
      <c r="X38" s="177">
        <v>70</v>
      </c>
      <c r="Y38" s="177">
        <v>69</v>
      </c>
      <c r="Z38" s="177">
        <v>5</v>
      </c>
      <c r="AA38" s="177">
        <v>50000</v>
      </c>
      <c r="AB38" s="177" t="s">
        <v>906</v>
      </c>
      <c r="AC38" s="181" t="s">
        <v>907</v>
      </c>
      <c r="AD38" s="181">
        <v>100</v>
      </c>
      <c r="AE38" s="181">
        <v>82</v>
      </c>
      <c r="AF38" s="177" t="s">
        <v>825</v>
      </c>
      <c r="AG38" s="177" t="s">
        <v>825</v>
      </c>
      <c r="AH38" s="181">
        <v>0</v>
      </c>
      <c r="AI38" s="181">
        <v>0</v>
      </c>
      <c r="AJ38" s="177" t="s">
        <v>825</v>
      </c>
      <c r="AK38" s="177" t="s">
        <v>825</v>
      </c>
      <c r="AL38" s="181">
        <v>0</v>
      </c>
      <c r="AM38" s="181">
        <v>0</v>
      </c>
      <c r="AN38" s="189" t="s">
        <v>825</v>
      </c>
      <c r="AO38" s="177" t="s">
        <v>825</v>
      </c>
      <c r="AP38" s="176" t="s">
        <v>825</v>
      </c>
      <c r="AQ38" s="176" t="s">
        <v>825</v>
      </c>
      <c r="AR38" s="176"/>
      <c r="AS38" s="176" t="s">
        <v>641</v>
      </c>
      <c r="AT38" s="176" t="s">
        <v>825</v>
      </c>
    </row>
    <row r="39" spans="2:46" x14ac:dyDescent="0.25">
      <c r="B39" t="s">
        <v>179</v>
      </c>
      <c r="C39" s="176" t="s">
        <v>882</v>
      </c>
      <c r="D39" s="177" t="s">
        <v>352</v>
      </c>
      <c r="E39" s="177">
        <v>125</v>
      </c>
      <c r="F39" s="177">
        <v>121.25</v>
      </c>
      <c r="G39" s="177">
        <v>140</v>
      </c>
      <c r="H39" s="177">
        <v>135.80000000000001</v>
      </c>
      <c r="I39" s="177"/>
      <c r="J39" s="177"/>
      <c r="K39" s="177">
        <v>750</v>
      </c>
      <c r="L39" s="177">
        <v>675</v>
      </c>
      <c r="M39" s="177"/>
      <c r="N39" s="177"/>
      <c r="O39" s="177">
        <v>1000000</v>
      </c>
      <c r="P39" s="177">
        <v>1000000</v>
      </c>
      <c r="Q39" s="177">
        <v>20</v>
      </c>
      <c r="R39" s="177">
        <v>25</v>
      </c>
      <c r="S39" s="177">
        <v>0.9</v>
      </c>
      <c r="T39" s="177">
        <v>0.87</v>
      </c>
      <c r="U39" s="177" t="s">
        <v>823</v>
      </c>
      <c r="V39" s="177">
        <v>5000</v>
      </c>
      <c r="W39" s="177">
        <v>5312</v>
      </c>
      <c r="X39" s="177">
        <v>70</v>
      </c>
      <c r="Y39" s="177">
        <v>69</v>
      </c>
      <c r="Z39" s="177">
        <v>5</v>
      </c>
      <c r="AA39" s="177">
        <v>50000</v>
      </c>
      <c r="AB39" s="177" t="s">
        <v>908</v>
      </c>
      <c r="AC39" s="181" t="s">
        <v>907</v>
      </c>
      <c r="AD39" s="181">
        <v>100</v>
      </c>
      <c r="AE39" s="181">
        <v>82</v>
      </c>
      <c r="AF39" s="177" t="s">
        <v>825</v>
      </c>
      <c r="AG39" s="177" t="s">
        <v>825</v>
      </c>
      <c r="AH39" s="181">
        <v>0</v>
      </c>
      <c r="AI39" s="181">
        <v>0</v>
      </c>
      <c r="AJ39" s="177" t="s">
        <v>825</v>
      </c>
      <c r="AK39" s="177" t="s">
        <v>825</v>
      </c>
      <c r="AL39" s="181">
        <v>0</v>
      </c>
      <c r="AM39" s="181">
        <v>0</v>
      </c>
      <c r="AN39" s="189" t="s">
        <v>825</v>
      </c>
      <c r="AO39" s="177" t="s">
        <v>825</v>
      </c>
      <c r="AP39" s="176" t="s">
        <v>825</v>
      </c>
      <c r="AQ39" s="176" t="s">
        <v>825</v>
      </c>
      <c r="AR39" s="176"/>
      <c r="AS39" s="176" t="s">
        <v>641</v>
      </c>
      <c r="AT39" s="176" t="s">
        <v>825</v>
      </c>
    </row>
    <row r="40" spans="2:46" x14ac:dyDescent="0.25">
      <c r="B40" t="s">
        <v>179</v>
      </c>
      <c r="C40" s="176" t="s">
        <v>882</v>
      </c>
      <c r="D40" s="177" t="s">
        <v>363</v>
      </c>
      <c r="E40" s="177">
        <v>115</v>
      </c>
      <c r="F40" s="177">
        <v>111.55</v>
      </c>
      <c r="G40" s="177">
        <v>130</v>
      </c>
      <c r="H40" s="177">
        <v>126.1</v>
      </c>
      <c r="I40" s="177"/>
      <c r="J40" s="177"/>
      <c r="K40" s="177">
        <v>1000</v>
      </c>
      <c r="L40" s="177">
        <v>900</v>
      </c>
      <c r="M40" s="177"/>
      <c r="N40" s="177"/>
      <c r="O40" s="177">
        <v>1000000</v>
      </c>
      <c r="P40" s="177">
        <v>1000000</v>
      </c>
      <c r="Q40" s="177">
        <v>20</v>
      </c>
      <c r="R40" s="177">
        <v>25</v>
      </c>
      <c r="S40" s="177">
        <v>0.9</v>
      </c>
      <c r="T40" s="177">
        <v>0.87</v>
      </c>
      <c r="U40" s="177" t="s">
        <v>823</v>
      </c>
      <c r="V40" s="177">
        <v>5000</v>
      </c>
      <c r="W40" s="177">
        <v>5312</v>
      </c>
      <c r="X40" s="177">
        <v>70</v>
      </c>
      <c r="Y40" s="177">
        <v>69</v>
      </c>
      <c r="Z40" s="177">
        <v>5</v>
      </c>
      <c r="AA40" s="177">
        <v>50000</v>
      </c>
      <c r="AB40" s="177" t="s">
        <v>883</v>
      </c>
      <c r="AC40" s="181" t="s">
        <v>884</v>
      </c>
      <c r="AD40" s="181">
        <v>100</v>
      </c>
      <c r="AE40" s="181">
        <v>99</v>
      </c>
      <c r="AF40" s="177" t="s">
        <v>885</v>
      </c>
      <c r="AG40" s="177" t="s">
        <v>886</v>
      </c>
      <c r="AH40" s="181">
        <v>13</v>
      </c>
      <c r="AI40" s="181">
        <v>0</v>
      </c>
      <c r="AJ40" s="177" t="s">
        <v>825</v>
      </c>
      <c r="AK40" s="177" t="s">
        <v>825</v>
      </c>
      <c r="AL40" s="181">
        <v>0</v>
      </c>
      <c r="AM40" s="181">
        <v>0</v>
      </c>
      <c r="AN40" s="189" t="s">
        <v>825</v>
      </c>
      <c r="AO40" s="177" t="s">
        <v>825</v>
      </c>
      <c r="AP40" s="176" t="s">
        <v>825</v>
      </c>
      <c r="AQ40" s="176" t="s">
        <v>825</v>
      </c>
      <c r="AR40" s="176"/>
      <c r="AS40" s="176" t="s">
        <v>640</v>
      </c>
      <c r="AT40" s="176" t="s">
        <v>825</v>
      </c>
    </row>
    <row r="41" spans="2:46" x14ac:dyDescent="0.25">
      <c r="B41" t="s">
        <v>179</v>
      </c>
      <c r="C41" s="176" t="s">
        <v>882</v>
      </c>
      <c r="D41" s="177" t="s">
        <v>366</v>
      </c>
      <c r="E41" s="177">
        <v>115</v>
      </c>
      <c r="F41" s="177">
        <v>111.55</v>
      </c>
      <c r="G41" s="177">
        <v>130</v>
      </c>
      <c r="H41" s="177">
        <v>126.1</v>
      </c>
      <c r="I41" s="177"/>
      <c r="J41" s="177"/>
      <c r="K41" s="177">
        <v>1000</v>
      </c>
      <c r="L41" s="177">
        <v>900</v>
      </c>
      <c r="M41" s="177"/>
      <c r="N41" s="177"/>
      <c r="O41" s="177">
        <v>1000000</v>
      </c>
      <c r="P41" s="177">
        <v>1000000</v>
      </c>
      <c r="Q41" s="177">
        <v>20</v>
      </c>
      <c r="R41" s="177">
        <v>25</v>
      </c>
      <c r="S41" s="177">
        <v>0.9</v>
      </c>
      <c r="T41" s="177">
        <v>0.87</v>
      </c>
      <c r="U41" s="177" t="s">
        <v>902</v>
      </c>
      <c r="V41" s="177">
        <v>5700</v>
      </c>
      <c r="W41" s="177">
        <v>6022</v>
      </c>
      <c r="X41" s="177">
        <v>70</v>
      </c>
      <c r="Y41" s="177">
        <v>69</v>
      </c>
      <c r="Z41" s="177">
        <v>5</v>
      </c>
      <c r="AA41" s="177">
        <v>50000</v>
      </c>
      <c r="AB41" s="177" t="s">
        <v>883</v>
      </c>
      <c r="AC41" s="181" t="s">
        <v>884</v>
      </c>
      <c r="AD41" s="181">
        <v>100</v>
      </c>
      <c r="AE41" s="181">
        <v>99</v>
      </c>
      <c r="AF41" s="177" t="s">
        <v>825</v>
      </c>
      <c r="AG41" s="177" t="s">
        <v>825</v>
      </c>
      <c r="AH41" s="181">
        <v>0</v>
      </c>
      <c r="AI41" s="181">
        <v>0</v>
      </c>
      <c r="AJ41" s="177" t="s">
        <v>825</v>
      </c>
      <c r="AK41" s="177" t="s">
        <v>825</v>
      </c>
      <c r="AL41" s="181">
        <v>0</v>
      </c>
      <c r="AM41" s="181">
        <v>0</v>
      </c>
      <c r="AN41" s="189"/>
      <c r="AO41" s="177"/>
      <c r="AP41" s="176"/>
      <c r="AQ41" s="176"/>
      <c r="AR41" s="176"/>
      <c r="AS41" s="176" t="s">
        <v>641</v>
      </c>
      <c r="AT41" s="176" t="s">
        <v>825</v>
      </c>
    </row>
    <row r="42" spans="2:46" x14ac:dyDescent="0.25">
      <c r="B42" t="s">
        <v>179</v>
      </c>
      <c r="C42" s="177" t="s">
        <v>882</v>
      </c>
      <c r="D42" s="177" t="s">
        <v>354</v>
      </c>
      <c r="E42" s="177"/>
      <c r="F42" s="177"/>
      <c r="G42" s="177"/>
      <c r="H42" s="177"/>
      <c r="I42" s="177"/>
      <c r="J42" s="177"/>
      <c r="K42" s="177">
        <v>250</v>
      </c>
      <c r="L42" s="177">
        <v>225</v>
      </c>
      <c r="M42" s="177"/>
      <c r="N42" s="177"/>
      <c r="O42" s="177"/>
      <c r="P42" s="177"/>
      <c r="Q42" s="177">
        <v>20</v>
      </c>
      <c r="R42" s="177">
        <v>25</v>
      </c>
      <c r="S42" s="177">
        <v>0.9</v>
      </c>
      <c r="T42" s="177">
        <v>0.87</v>
      </c>
      <c r="U42" s="177"/>
      <c r="V42" s="177"/>
      <c r="W42" s="177" t="e">
        <v>#N/A</v>
      </c>
      <c r="X42" s="177"/>
      <c r="Y42" s="177"/>
      <c r="Z42" s="177">
        <v>5</v>
      </c>
      <c r="AA42" s="177">
        <v>50000</v>
      </c>
      <c r="AB42" s="177" t="s">
        <v>889</v>
      </c>
      <c r="AC42" s="181">
        <v>1</v>
      </c>
      <c r="AD42" s="181">
        <v>100</v>
      </c>
      <c r="AE42" s="181">
        <v>100</v>
      </c>
      <c r="AF42" s="177" t="s">
        <v>885</v>
      </c>
      <c r="AG42" s="177" t="s">
        <v>886</v>
      </c>
      <c r="AH42" s="181">
        <v>13</v>
      </c>
      <c r="AI42" s="181">
        <v>0</v>
      </c>
      <c r="AJ42" s="177" t="s">
        <v>825</v>
      </c>
      <c r="AK42" s="177" t="s">
        <v>825</v>
      </c>
      <c r="AL42" s="181" t="s">
        <v>825</v>
      </c>
      <c r="AM42" s="181" t="s">
        <v>825</v>
      </c>
      <c r="AN42" s="189"/>
      <c r="AO42" s="177"/>
      <c r="AP42" s="176"/>
      <c r="AQ42" s="176"/>
      <c r="AR42" s="176"/>
      <c r="AS42" s="176" t="s">
        <v>641</v>
      </c>
      <c r="AT42" s="176" t="s">
        <v>825</v>
      </c>
    </row>
    <row r="43" spans="2:46" ht="30" x14ac:dyDescent="0.25">
      <c r="B43" t="s">
        <v>179</v>
      </c>
      <c r="C43" s="177" t="s">
        <v>882</v>
      </c>
      <c r="D43" s="177" t="s">
        <v>357</v>
      </c>
      <c r="E43" s="177"/>
      <c r="F43" s="177"/>
      <c r="G43" s="177"/>
      <c r="H43" s="177"/>
      <c r="I43" s="177"/>
      <c r="J43" s="177"/>
      <c r="K43" s="177">
        <v>250</v>
      </c>
      <c r="L43" s="177">
        <v>225</v>
      </c>
      <c r="M43" s="177"/>
      <c r="N43" s="177"/>
      <c r="O43" s="177"/>
      <c r="P43" s="177"/>
      <c r="Q43" s="177">
        <v>20</v>
      </c>
      <c r="R43" s="177">
        <v>25</v>
      </c>
      <c r="S43" s="177">
        <v>0.9</v>
      </c>
      <c r="T43" s="177">
        <v>0.87</v>
      </c>
      <c r="U43" s="177"/>
      <c r="V43" s="177"/>
      <c r="W43" s="177" t="e">
        <v>#N/A</v>
      </c>
      <c r="X43" s="177"/>
      <c r="Y43" s="177"/>
      <c r="Z43" s="177">
        <v>5</v>
      </c>
      <c r="AA43" s="177">
        <v>50000</v>
      </c>
      <c r="AB43" s="177" t="s">
        <v>889</v>
      </c>
      <c r="AC43" s="177">
        <v>1</v>
      </c>
      <c r="AD43" s="181">
        <v>100</v>
      </c>
      <c r="AE43" s="181">
        <v>100</v>
      </c>
      <c r="AF43" s="190" t="s">
        <v>885</v>
      </c>
      <c r="AG43" s="177" t="s">
        <v>886</v>
      </c>
      <c r="AH43" s="181">
        <v>13</v>
      </c>
      <c r="AI43" s="181">
        <v>0</v>
      </c>
      <c r="AJ43" s="190" t="s">
        <v>825</v>
      </c>
      <c r="AK43" s="177" t="s">
        <v>825</v>
      </c>
      <c r="AL43" s="181" t="s">
        <v>825</v>
      </c>
      <c r="AM43" s="181" t="s">
        <v>825</v>
      </c>
      <c r="AN43" s="189"/>
      <c r="AO43" s="177"/>
      <c r="AP43" s="176"/>
      <c r="AQ43" s="176"/>
      <c r="AR43" s="176"/>
      <c r="AS43" s="176" t="s">
        <v>641</v>
      </c>
      <c r="AT43" s="176" t="s">
        <v>825</v>
      </c>
    </row>
    <row r="44" spans="2:46" ht="30" x14ac:dyDescent="0.25">
      <c r="B44" t="s">
        <v>179</v>
      </c>
      <c r="C44" s="177" t="s">
        <v>882</v>
      </c>
      <c r="D44" s="177" t="s">
        <v>360</v>
      </c>
      <c r="E44" s="177"/>
      <c r="F44" s="177"/>
      <c r="G44" s="177"/>
      <c r="H44" s="177"/>
      <c r="I44" s="177"/>
      <c r="J44" s="177"/>
      <c r="K44" s="177">
        <v>150</v>
      </c>
      <c r="L44" s="177">
        <v>135</v>
      </c>
      <c r="M44" s="177"/>
      <c r="N44" s="177"/>
      <c r="O44" s="177"/>
      <c r="P44" s="177"/>
      <c r="Q44" s="177">
        <v>20</v>
      </c>
      <c r="R44" s="177">
        <v>25</v>
      </c>
      <c r="S44" s="177">
        <v>0.9</v>
      </c>
      <c r="T44" s="177">
        <v>0.87</v>
      </c>
      <c r="U44" s="177"/>
      <c r="V44" s="177"/>
      <c r="W44" s="177" t="e">
        <v>#N/A</v>
      </c>
      <c r="X44" s="177"/>
      <c r="Y44" s="177"/>
      <c r="Z44" s="177">
        <v>5</v>
      </c>
      <c r="AA44" s="177">
        <v>50000</v>
      </c>
      <c r="AB44" s="177" t="s">
        <v>889</v>
      </c>
      <c r="AC44" s="177">
        <v>1</v>
      </c>
      <c r="AD44" s="181">
        <v>100</v>
      </c>
      <c r="AE44" s="181">
        <v>100</v>
      </c>
      <c r="AF44" s="190" t="s">
        <v>885</v>
      </c>
      <c r="AG44" s="177" t="s">
        <v>886</v>
      </c>
      <c r="AH44" s="181">
        <v>13</v>
      </c>
      <c r="AI44" s="181">
        <v>0</v>
      </c>
      <c r="AJ44" s="190" t="s">
        <v>825</v>
      </c>
      <c r="AK44" s="177" t="s">
        <v>825</v>
      </c>
      <c r="AL44" s="181" t="s">
        <v>825</v>
      </c>
      <c r="AM44" s="181" t="s">
        <v>825</v>
      </c>
      <c r="AN44" s="189"/>
      <c r="AO44" s="177"/>
      <c r="AP44" s="176"/>
      <c r="AQ44" s="176"/>
      <c r="AR44" s="176"/>
      <c r="AS44" s="176" t="s">
        <v>641</v>
      </c>
      <c r="AT44" s="176" t="s">
        <v>825</v>
      </c>
    </row>
    <row r="45" spans="2:46" ht="30" x14ac:dyDescent="0.25">
      <c r="B45" t="s">
        <v>219</v>
      </c>
      <c r="C45" s="177" t="s">
        <v>882</v>
      </c>
      <c r="D45" s="177" t="s">
        <v>317</v>
      </c>
      <c r="E45" s="177">
        <v>125</v>
      </c>
      <c r="F45" s="177">
        <v>121.25</v>
      </c>
      <c r="G45" s="177">
        <v>140</v>
      </c>
      <c r="H45" s="177">
        <v>135.80000000000001</v>
      </c>
      <c r="I45" s="177"/>
      <c r="J45" s="177"/>
      <c r="K45" s="177">
        <v>1000</v>
      </c>
      <c r="L45" s="177">
        <v>900</v>
      </c>
      <c r="M45" s="177"/>
      <c r="N45" s="177"/>
      <c r="O45" s="177">
        <v>1000000</v>
      </c>
      <c r="P45" s="177">
        <v>1000000</v>
      </c>
      <c r="Q45" s="177">
        <v>20</v>
      </c>
      <c r="R45" s="177">
        <v>25</v>
      </c>
      <c r="S45" s="177">
        <v>0.9</v>
      </c>
      <c r="T45" s="177">
        <v>0.87</v>
      </c>
      <c r="U45" s="177" t="s">
        <v>823</v>
      </c>
      <c r="V45" s="177">
        <v>5000</v>
      </c>
      <c r="W45" s="177">
        <v>5312</v>
      </c>
      <c r="X45" s="177">
        <v>70</v>
      </c>
      <c r="Y45" s="177">
        <v>69</v>
      </c>
      <c r="Z45" s="177">
        <v>5</v>
      </c>
      <c r="AA45" s="177">
        <v>50000</v>
      </c>
      <c r="AB45" s="177" t="s">
        <v>883</v>
      </c>
      <c r="AC45" s="177" t="s">
        <v>884</v>
      </c>
      <c r="AD45" s="181">
        <v>100</v>
      </c>
      <c r="AE45" s="181">
        <v>99</v>
      </c>
      <c r="AF45" s="190" t="s">
        <v>885</v>
      </c>
      <c r="AG45" s="177" t="s">
        <v>886</v>
      </c>
      <c r="AH45" s="181">
        <v>13</v>
      </c>
      <c r="AI45" s="181">
        <v>0</v>
      </c>
      <c r="AJ45" s="190" t="s">
        <v>825</v>
      </c>
      <c r="AK45" s="177" t="s">
        <v>825</v>
      </c>
      <c r="AL45" s="181">
        <v>0</v>
      </c>
      <c r="AM45" s="181">
        <v>0</v>
      </c>
      <c r="AN45" s="189" t="s">
        <v>825</v>
      </c>
      <c r="AO45" s="177" t="s">
        <v>825</v>
      </c>
      <c r="AP45" s="176" t="s">
        <v>825</v>
      </c>
      <c r="AQ45" s="176" t="s">
        <v>825</v>
      </c>
      <c r="AR45" s="176"/>
      <c r="AS45" s="176" t="s">
        <v>641</v>
      </c>
      <c r="AT45" s="176" t="s">
        <v>825</v>
      </c>
    </row>
    <row r="46" spans="2:46" x14ac:dyDescent="0.25">
      <c r="B46" t="s">
        <v>219</v>
      </c>
      <c r="C46" s="176" t="s">
        <v>882</v>
      </c>
      <c r="D46" s="177" t="s">
        <v>323</v>
      </c>
      <c r="E46" s="177">
        <v>115</v>
      </c>
      <c r="F46" s="177">
        <v>111.55</v>
      </c>
      <c r="G46" s="177">
        <v>130</v>
      </c>
      <c r="H46" s="177">
        <v>126.1</v>
      </c>
      <c r="I46" s="177"/>
      <c r="J46" s="177"/>
      <c r="K46" s="177">
        <v>1000</v>
      </c>
      <c r="L46" s="177">
        <v>900</v>
      </c>
      <c r="M46" s="177"/>
      <c r="N46" s="177"/>
      <c r="O46" s="177">
        <v>1000000</v>
      </c>
      <c r="P46" s="189">
        <v>1000000</v>
      </c>
      <c r="Q46" s="177">
        <v>20</v>
      </c>
      <c r="R46" s="177">
        <v>25</v>
      </c>
      <c r="S46" s="177">
        <v>0.9</v>
      </c>
      <c r="T46" s="177">
        <v>0.87</v>
      </c>
      <c r="U46" s="177" t="s">
        <v>823</v>
      </c>
      <c r="V46" s="177">
        <v>5000</v>
      </c>
      <c r="W46" s="177">
        <v>5312</v>
      </c>
      <c r="X46" s="177">
        <v>70</v>
      </c>
      <c r="Y46" s="177">
        <v>69</v>
      </c>
      <c r="Z46" s="177">
        <v>5</v>
      </c>
      <c r="AA46" s="177">
        <v>50000</v>
      </c>
      <c r="AB46" s="177" t="s">
        <v>887</v>
      </c>
      <c r="AC46" s="181" t="s">
        <v>888</v>
      </c>
      <c r="AD46" s="181">
        <v>100</v>
      </c>
      <c r="AE46" s="181">
        <v>62</v>
      </c>
      <c r="AF46" s="177" t="s">
        <v>825</v>
      </c>
      <c r="AG46" s="177" t="s">
        <v>825</v>
      </c>
      <c r="AH46" s="181">
        <v>0</v>
      </c>
      <c r="AI46" s="181">
        <v>0</v>
      </c>
      <c r="AJ46" s="177" t="s">
        <v>825</v>
      </c>
      <c r="AK46" s="177" t="s">
        <v>825</v>
      </c>
      <c r="AL46" s="181">
        <v>0</v>
      </c>
      <c r="AM46" s="181">
        <v>0</v>
      </c>
      <c r="AN46" s="189" t="s">
        <v>825</v>
      </c>
      <c r="AO46" s="177" t="s">
        <v>825</v>
      </c>
      <c r="AP46" s="177" t="s">
        <v>825</v>
      </c>
      <c r="AQ46" s="176" t="s">
        <v>825</v>
      </c>
      <c r="AR46" s="176"/>
      <c r="AS46" s="176" t="s">
        <v>641</v>
      </c>
      <c r="AT46" s="176" t="s">
        <v>825</v>
      </c>
    </row>
    <row r="47" spans="2:46" x14ac:dyDescent="0.25">
      <c r="B47" t="s">
        <v>219</v>
      </c>
      <c r="C47" s="176" t="s">
        <v>882</v>
      </c>
      <c r="D47" s="177" t="s">
        <v>327</v>
      </c>
      <c r="E47" s="177">
        <v>125</v>
      </c>
      <c r="F47" s="177">
        <v>121.25</v>
      </c>
      <c r="G47" s="177">
        <v>140</v>
      </c>
      <c r="H47" s="177">
        <v>135.80000000000001</v>
      </c>
      <c r="I47" s="177"/>
      <c r="J47" s="177"/>
      <c r="K47" s="177">
        <v>300</v>
      </c>
      <c r="L47" s="177">
        <v>270</v>
      </c>
      <c r="M47" s="177"/>
      <c r="N47" s="177"/>
      <c r="O47" s="177">
        <v>1000000</v>
      </c>
      <c r="P47" s="189">
        <v>1000000</v>
      </c>
      <c r="Q47" s="177">
        <v>20</v>
      </c>
      <c r="R47" s="177">
        <v>25</v>
      </c>
      <c r="S47" s="177">
        <v>0.9</v>
      </c>
      <c r="T47" s="177">
        <v>0.87</v>
      </c>
      <c r="U47" s="177" t="s">
        <v>823</v>
      </c>
      <c r="V47" s="177">
        <v>5000</v>
      </c>
      <c r="W47" s="177">
        <v>5312</v>
      </c>
      <c r="X47" s="177">
        <v>70</v>
      </c>
      <c r="Y47" s="177">
        <v>69</v>
      </c>
      <c r="Z47" s="177">
        <v>5</v>
      </c>
      <c r="AA47" s="177">
        <v>50000</v>
      </c>
      <c r="AB47" s="177" t="s">
        <v>889</v>
      </c>
      <c r="AC47" s="181">
        <v>1</v>
      </c>
      <c r="AD47" s="181">
        <v>100</v>
      </c>
      <c r="AE47" s="181">
        <v>100</v>
      </c>
      <c r="AF47" s="177" t="s">
        <v>890</v>
      </c>
      <c r="AG47" s="177" t="s">
        <v>891</v>
      </c>
      <c r="AH47" s="181">
        <v>8</v>
      </c>
      <c r="AI47" s="181">
        <v>0</v>
      </c>
      <c r="AJ47" s="177" t="s">
        <v>825</v>
      </c>
      <c r="AK47" s="177" t="s">
        <v>825</v>
      </c>
      <c r="AL47" s="181">
        <v>0</v>
      </c>
      <c r="AM47" s="181">
        <v>0</v>
      </c>
      <c r="AN47" s="189" t="s">
        <v>825</v>
      </c>
      <c r="AO47" s="177" t="s">
        <v>825</v>
      </c>
      <c r="AP47" s="177" t="s">
        <v>825</v>
      </c>
      <c r="AQ47" s="176" t="s">
        <v>825</v>
      </c>
      <c r="AR47" s="176"/>
      <c r="AS47" s="176" t="s">
        <v>641</v>
      </c>
      <c r="AT47" s="176" t="s">
        <v>825</v>
      </c>
    </row>
    <row r="48" spans="2:46" x14ac:dyDescent="0.25">
      <c r="B48" t="s">
        <v>219</v>
      </c>
      <c r="C48" s="176" t="s">
        <v>882</v>
      </c>
      <c r="D48" s="177" t="s">
        <v>331</v>
      </c>
      <c r="E48" s="177">
        <v>125</v>
      </c>
      <c r="F48" s="177">
        <v>121.25</v>
      </c>
      <c r="G48" s="177">
        <v>140</v>
      </c>
      <c r="H48" s="177">
        <v>135.80000000000001</v>
      </c>
      <c r="I48" s="177"/>
      <c r="J48" s="177"/>
      <c r="K48" s="177">
        <v>300</v>
      </c>
      <c r="L48" s="177">
        <v>270</v>
      </c>
      <c r="M48" s="177"/>
      <c r="N48" s="177"/>
      <c r="O48" s="177">
        <v>1000000</v>
      </c>
      <c r="P48" s="189">
        <v>1000000</v>
      </c>
      <c r="Q48" s="177">
        <v>20</v>
      </c>
      <c r="R48" s="177">
        <v>25</v>
      </c>
      <c r="S48" s="177">
        <v>0.9</v>
      </c>
      <c r="T48" s="177">
        <v>0.87</v>
      </c>
      <c r="U48" s="177" t="s">
        <v>823</v>
      </c>
      <c r="V48" s="177">
        <v>5000</v>
      </c>
      <c r="W48" s="177">
        <v>5312</v>
      </c>
      <c r="X48" s="177">
        <v>70</v>
      </c>
      <c r="Y48" s="177">
        <v>69</v>
      </c>
      <c r="Z48" s="177">
        <v>5</v>
      </c>
      <c r="AA48" s="177">
        <v>50000</v>
      </c>
      <c r="AB48" s="177" t="s">
        <v>885</v>
      </c>
      <c r="AC48" s="181" t="s">
        <v>886</v>
      </c>
      <c r="AD48" s="181">
        <v>13</v>
      </c>
      <c r="AE48" s="181">
        <v>0</v>
      </c>
      <c r="AF48" s="177" t="s">
        <v>892</v>
      </c>
      <c r="AG48" s="177" t="s">
        <v>893</v>
      </c>
      <c r="AH48" s="181">
        <v>23</v>
      </c>
      <c r="AI48" s="181">
        <v>0</v>
      </c>
      <c r="AJ48" s="177" t="s">
        <v>825</v>
      </c>
      <c r="AK48" s="177" t="s">
        <v>825</v>
      </c>
      <c r="AL48" s="181">
        <v>0</v>
      </c>
      <c r="AM48" s="181">
        <v>0</v>
      </c>
      <c r="AN48" s="189" t="s">
        <v>825</v>
      </c>
      <c r="AO48" s="177" t="s">
        <v>825</v>
      </c>
      <c r="AP48" s="177" t="s">
        <v>825</v>
      </c>
      <c r="AQ48" s="176" t="s">
        <v>825</v>
      </c>
      <c r="AR48" s="176"/>
      <c r="AS48" s="176" t="s">
        <v>641</v>
      </c>
      <c r="AT48" s="176" t="s">
        <v>825</v>
      </c>
    </row>
    <row r="49" spans="2:46" x14ac:dyDescent="0.25">
      <c r="B49" t="s">
        <v>219</v>
      </c>
      <c r="C49" s="176" t="s">
        <v>882</v>
      </c>
      <c r="D49" s="177" t="s">
        <v>335</v>
      </c>
      <c r="E49" s="177">
        <v>115</v>
      </c>
      <c r="F49" s="177">
        <v>111.55</v>
      </c>
      <c r="G49" s="177">
        <v>130</v>
      </c>
      <c r="H49" s="177">
        <v>126.1</v>
      </c>
      <c r="I49" s="177"/>
      <c r="J49" s="177"/>
      <c r="K49" s="177">
        <v>150</v>
      </c>
      <c r="L49" s="177">
        <v>135</v>
      </c>
      <c r="M49" s="177"/>
      <c r="N49" s="177"/>
      <c r="O49" s="177">
        <v>1000000</v>
      </c>
      <c r="P49" s="189">
        <v>1000000</v>
      </c>
      <c r="Q49" s="177">
        <v>20</v>
      </c>
      <c r="R49" s="177">
        <v>25</v>
      </c>
      <c r="S49" s="177">
        <v>0.9</v>
      </c>
      <c r="T49" s="177">
        <v>0.87</v>
      </c>
      <c r="U49" s="177" t="s">
        <v>823</v>
      </c>
      <c r="V49" s="177">
        <v>5000</v>
      </c>
      <c r="W49" s="177">
        <v>5312</v>
      </c>
      <c r="X49" s="177">
        <v>70</v>
      </c>
      <c r="Y49" s="177">
        <v>69</v>
      </c>
      <c r="Z49" s="177">
        <v>5</v>
      </c>
      <c r="AA49" s="177">
        <v>50000</v>
      </c>
      <c r="AB49" s="177" t="s">
        <v>894</v>
      </c>
      <c r="AC49" s="177" t="s">
        <v>895</v>
      </c>
      <c r="AD49" s="181">
        <v>18</v>
      </c>
      <c r="AE49" s="181">
        <v>0</v>
      </c>
      <c r="AF49" s="177" t="s">
        <v>896</v>
      </c>
      <c r="AG49" s="177" t="s">
        <v>897</v>
      </c>
      <c r="AH49" s="181">
        <v>3</v>
      </c>
      <c r="AI49" s="181">
        <v>0</v>
      </c>
      <c r="AJ49" s="177" t="s">
        <v>825</v>
      </c>
      <c r="AK49" s="177" t="s">
        <v>825</v>
      </c>
      <c r="AL49" s="181">
        <v>0</v>
      </c>
      <c r="AM49" s="181">
        <v>0</v>
      </c>
      <c r="AN49" s="189" t="s">
        <v>825</v>
      </c>
      <c r="AO49" s="177" t="s">
        <v>825</v>
      </c>
      <c r="AP49" s="177" t="s">
        <v>825</v>
      </c>
      <c r="AQ49" s="176" t="s">
        <v>825</v>
      </c>
      <c r="AR49" s="176"/>
      <c r="AS49" s="176" t="s">
        <v>641</v>
      </c>
      <c r="AT49" s="176" t="s">
        <v>825</v>
      </c>
    </row>
    <row r="50" spans="2:46" x14ac:dyDescent="0.25">
      <c r="B50" t="s">
        <v>219</v>
      </c>
      <c r="C50" s="176" t="s">
        <v>882</v>
      </c>
      <c r="D50" s="177" t="s">
        <v>340</v>
      </c>
      <c r="E50" s="177">
        <v>115</v>
      </c>
      <c r="F50" s="177">
        <v>111.55</v>
      </c>
      <c r="G50" s="177">
        <v>130</v>
      </c>
      <c r="H50" s="177">
        <v>126.1</v>
      </c>
      <c r="I50" s="177"/>
      <c r="J50" s="177"/>
      <c r="K50" s="177">
        <v>2000</v>
      </c>
      <c r="L50" s="177">
        <v>1800</v>
      </c>
      <c r="M50" s="177"/>
      <c r="N50" s="177"/>
      <c r="O50" s="177">
        <v>1000000</v>
      </c>
      <c r="P50" s="189">
        <v>1000000</v>
      </c>
      <c r="Q50" s="177">
        <v>20</v>
      </c>
      <c r="R50" s="177">
        <v>25</v>
      </c>
      <c r="S50" s="177">
        <v>0.9</v>
      </c>
      <c r="T50" s="177">
        <v>0.87</v>
      </c>
      <c r="U50" s="177" t="s">
        <v>823</v>
      </c>
      <c r="V50" s="177">
        <v>5000</v>
      </c>
      <c r="W50" s="177">
        <v>5312</v>
      </c>
      <c r="X50" s="177">
        <v>70</v>
      </c>
      <c r="Y50" s="177">
        <v>69</v>
      </c>
      <c r="Z50" s="177">
        <v>5</v>
      </c>
      <c r="AA50" s="177">
        <v>50000</v>
      </c>
      <c r="AB50" s="177" t="s">
        <v>898</v>
      </c>
      <c r="AC50" s="177" t="s">
        <v>899</v>
      </c>
      <c r="AD50" s="181">
        <v>28</v>
      </c>
      <c r="AE50" s="181">
        <v>0</v>
      </c>
      <c r="AF50" s="177" t="s">
        <v>900</v>
      </c>
      <c r="AG50" s="177" t="s">
        <v>901</v>
      </c>
      <c r="AH50" s="181">
        <v>100</v>
      </c>
      <c r="AI50" s="181">
        <v>27</v>
      </c>
      <c r="AJ50" s="177" t="s">
        <v>825</v>
      </c>
      <c r="AK50" s="177" t="s">
        <v>825</v>
      </c>
      <c r="AL50" s="181">
        <v>0</v>
      </c>
      <c r="AM50" s="181">
        <v>0</v>
      </c>
      <c r="AN50" s="189" t="s">
        <v>825</v>
      </c>
      <c r="AO50" s="177" t="s">
        <v>825</v>
      </c>
      <c r="AP50" s="177" t="s">
        <v>825</v>
      </c>
      <c r="AQ50" s="176" t="s">
        <v>825</v>
      </c>
      <c r="AR50" s="176"/>
      <c r="AS50" s="176" t="s">
        <v>641</v>
      </c>
      <c r="AT50" s="176" t="s">
        <v>825</v>
      </c>
    </row>
    <row r="51" spans="2:46" x14ac:dyDescent="0.25">
      <c r="B51" t="s">
        <v>219</v>
      </c>
      <c r="C51" s="176" t="s">
        <v>882</v>
      </c>
      <c r="D51" s="177" t="s">
        <v>345</v>
      </c>
      <c r="E51" s="177">
        <v>125</v>
      </c>
      <c r="F51" s="177">
        <v>121.25</v>
      </c>
      <c r="G51" s="177">
        <v>140</v>
      </c>
      <c r="H51" s="177">
        <v>135.80000000000001</v>
      </c>
      <c r="I51" s="177"/>
      <c r="J51" s="177"/>
      <c r="K51" s="177">
        <v>2000</v>
      </c>
      <c r="L51" s="177">
        <v>1800</v>
      </c>
      <c r="M51" s="177"/>
      <c r="N51" s="177"/>
      <c r="O51" s="177">
        <v>1000000</v>
      </c>
      <c r="P51" s="177">
        <v>1000000</v>
      </c>
      <c r="Q51" s="177">
        <v>20</v>
      </c>
      <c r="R51" s="177">
        <v>25</v>
      </c>
      <c r="S51" s="177">
        <v>0.9</v>
      </c>
      <c r="T51" s="177">
        <v>0.87</v>
      </c>
      <c r="U51" s="177" t="s">
        <v>902</v>
      </c>
      <c r="V51" s="177">
        <v>5700</v>
      </c>
      <c r="W51" s="177">
        <v>6022</v>
      </c>
      <c r="X51" s="177">
        <v>70</v>
      </c>
      <c r="Y51" s="177">
        <v>69</v>
      </c>
      <c r="Z51" s="177">
        <v>5</v>
      </c>
      <c r="AA51" s="177">
        <v>50000</v>
      </c>
      <c r="AB51" s="177" t="s">
        <v>903</v>
      </c>
      <c r="AC51" s="177" t="s">
        <v>904</v>
      </c>
      <c r="AD51" s="181">
        <v>100</v>
      </c>
      <c r="AE51" s="181">
        <v>37</v>
      </c>
      <c r="AF51" s="177" t="s">
        <v>905</v>
      </c>
      <c r="AG51" s="177" t="s">
        <v>904</v>
      </c>
      <c r="AH51" s="181">
        <v>100</v>
      </c>
      <c r="AI51" s="181">
        <v>37</v>
      </c>
      <c r="AJ51" s="177" t="s">
        <v>825</v>
      </c>
      <c r="AK51" s="177" t="s">
        <v>825</v>
      </c>
      <c r="AL51" s="181">
        <v>0</v>
      </c>
      <c r="AM51" s="181">
        <v>0</v>
      </c>
      <c r="AN51" s="189" t="s">
        <v>825</v>
      </c>
      <c r="AO51" s="177" t="s">
        <v>825</v>
      </c>
      <c r="AP51" s="176" t="s">
        <v>825</v>
      </c>
      <c r="AQ51" s="176" t="s">
        <v>825</v>
      </c>
      <c r="AR51" s="176"/>
      <c r="AS51" s="176" t="s">
        <v>641</v>
      </c>
      <c r="AT51" s="176" t="s">
        <v>825</v>
      </c>
    </row>
    <row r="52" spans="2:46" x14ac:dyDescent="0.25">
      <c r="B52" t="s">
        <v>219</v>
      </c>
      <c r="C52" s="176" t="s">
        <v>882</v>
      </c>
      <c r="D52" s="177" t="s">
        <v>349</v>
      </c>
      <c r="E52" s="177">
        <v>125</v>
      </c>
      <c r="F52" s="177">
        <v>121.25</v>
      </c>
      <c r="G52" s="177">
        <v>140</v>
      </c>
      <c r="H52" s="177">
        <v>135.80000000000001</v>
      </c>
      <c r="I52" s="177"/>
      <c r="J52" s="177"/>
      <c r="K52" s="177">
        <v>250</v>
      </c>
      <c r="L52" s="177">
        <v>225</v>
      </c>
      <c r="M52" s="177"/>
      <c r="N52" s="177"/>
      <c r="O52" s="177">
        <v>1000000</v>
      </c>
      <c r="P52" s="177">
        <v>1000000</v>
      </c>
      <c r="Q52" s="177">
        <v>20</v>
      </c>
      <c r="R52" s="177">
        <v>25</v>
      </c>
      <c r="S52" s="177">
        <v>0.9</v>
      </c>
      <c r="T52" s="177">
        <v>0.87</v>
      </c>
      <c r="U52" s="177" t="s">
        <v>823</v>
      </c>
      <c r="V52" s="177">
        <v>5000</v>
      </c>
      <c r="W52" s="177">
        <v>5312</v>
      </c>
      <c r="X52" s="177">
        <v>70</v>
      </c>
      <c r="Y52" s="177">
        <v>69</v>
      </c>
      <c r="Z52" s="177">
        <v>5</v>
      </c>
      <c r="AA52" s="177">
        <v>50000</v>
      </c>
      <c r="AB52" s="177" t="s">
        <v>906</v>
      </c>
      <c r="AC52" s="177" t="s">
        <v>907</v>
      </c>
      <c r="AD52" s="181">
        <v>100</v>
      </c>
      <c r="AE52" s="181">
        <v>82</v>
      </c>
      <c r="AF52" s="177" t="s">
        <v>825</v>
      </c>
      <c r="AG52" s="177" t="s">
        <v>825</v>
      </c>
      <c r="AH52" s="181">
        <v>0</v>
      </c>
      <c r="AI52" s="181">
        <v>0</v>
      </c>
      <c r="AJ52" s="177" t="s">
        <v>825</v>
      </c>
      <c r="AK52" s="177" t="s">
        <v>825</v>
      </c>
      <c r="AL52" s="181">
        <v>0</v>
      </c>
      <c r="AM52" s="181">
        <v>0</v>
      </c>
      <c r="AN52" s="189" t="s">
        <v>825</v>
      </c>
      <c r="AO52" s="177" t="s">
        <v>825</v>
      </c>
      <c r="AP52" s="176" t="s">
        <v>825</v>
      </c>
      <c r="AQ52" s="176" t="s">
        <v>825</v>
      </c>
      <c r="AR52" s="176"/>
      <c r="AS52" s="176" t="s">
        <v>641</v>
      </c>
      <c r="AT52" s="176" t="s">
        <v>825</v>
      </c>
    </row>
    <row r="53" spans="2:46" x14ac:dyDescent="0.25">
      <c r="B53" t="s">
        <v>219</v>
      </c>
      <c r="C53" s="176" t="s">
        <v>882</v>
      </c>
      <c r="D53" s="177" t="s">
        <v>352</v>
      </c>
      <c r="E53" s="177">
        <v>125</v>
      </c>
      <c r="F53" s="177">
        <v>121.25</v>
      </c>
      <c r="G53" s="177">
        <v>140</v>
      </c>
      <c r="H53" s="177">
        <v>135.80000000000001</v>
      </c>
      <c r="I53" s="177"/>
      <c r="J53" s="177"/>
      <c r="K53" s="177">
        <v>750</v>
      </c>
      <c r="L53" s="177">
        <v>675</v>
      </c>
      <c r="M53" s="177"/>
      <c r="N53" s="177"/>
      <c r="O53" s="177">
        <v>1000000</v>
      </c>
      <c r="P53" s="177">
        <v>1000000</v>
      </c>
      <c r="Q53" s="177">
        <v>20</v>
      </c>
      <c r="R53" s="177">
        <v>25</v>
      </c>
      <c r="S53" s="177">
        <v>0.9</v>
      </c>
      <c r="T53" s="177">
        <v>0.87</v>
      </c>
      <c r="U53" s="177" t="s">
        <v>823</v>
      </c>
      <c r="V53" s="177">
        <v>5000</v>
      </c>
      <c r="W53" s="177">
        <v>5312</v>
      </c>
      <c r="X53" s="177">
        <v>70</v>
      </c>
      <c r="Y53" s="177">
        <v>69</v>
      </c>
      <c r="Z53" s="177">
        <v>5</v>
      </c>
      <c r="AA53" s="177">
        <v>50000</v>
      </c>
      <c r="AB53" s="177" t="s">
        <v>908</v>
      </c>
      <c r="AC53" s="177" t="s">
        <v>907</v>
      </c>
      <c r="AD53" s="181">
        <v>100</v>
      </c>
      <c r="AE53" s="181">
        <v>82</v>
      </c>
      <c r="AF53" s="177" t="s">
        <v>825</v>
      </c>
      <c r="AG53" s="177" t="s">
        <v>825</v>
      </c>
      <c r="AH53" s="181">
        <v>0</v>
      </c>
      <c r="AI53" s="181">
        <v>0</v>
      </c>
      <c r="AJ53" s="177" t="s">
        <v>825</v>
      </c>
      <c r="AK53" s="177" t="s">
        <v>825</v>
      </c>
      <c r="AL53" s="181">
        <v>0</v>
      </c>
      <c r="AM53" s="181">
        <v>0</v>
      </c>
      <c r="AN53" s="189" t="s">
        <v>825</v>
      </c>
      <c r="AO53" s="177" t="s">
        <v>825</v>
      </c>
      <c r="AP53" s="176" t="s">
        <v>825</v>
      </c>
      <c r="AQ53" s="176" t="s">
        <v>825</v>
      </c>
      <c r="AR53" s="176"/>
      <c r="AS53" s="176" t="s">
        <v>641</v>
      </c>
      <c r="AT53" s="176" t="s">
        <v>825</v>
      </c>
    </row>
    <row r="54" spans="2:46" x14ac:dyDescent="0.25">
      <c r="B54" t="s">
        <v>219</v>
      </c>
      <c r="C54" s="176" t="s">
        <v>882</v>
      </c>
      <c r="D54" s="177" t="s">
        <v>363</v>
      </c>
      <c r="E54" s="177">
        <v>115</v>
      </c>
      <c r="F54" s="177">
        <v>111.55</v>
      </c>
      <c r="G54" s="177">
        <v>130</v>
      </c>
      <c r="H54" s="177">
        <v>126.1</v>
      </c>
      <c r="I54" s="177"/>
      <c r="J54" s="177"/>
      <c r="K54" s="177">
        <v>1000</v>
      </c>
      <c r="L54" s="177">
        <v>900</v>
      </c>
      <c r="M54" s="177"/>
      <c r="N54" s="177"/>
      <c r="O54" s="177">
        <v>1000000</v>
      </c>
      <c r="P54" s="177">
        <v>1000000</v>
      </c>
      <c r="Q54" s="177">
        <v>20</v>
      </c>
      <c r="R54" s="177">
        <v>25</v>
      </c>
      <c r="S54" s="177">
        <v>0.9</v>
      </c>
      <c r="T54" s="177">
        <v>0.87</v>
      </c>
      <c r="U54" s="177" t="s">
        <v>823</v>
      </c>
      <c r="V54" s="177">
        <v>5000</v>
      </c>
      <c r="W54" s="177">
        <v>5312</v>
      </c>
      <c r="X54" s="177">
        <v>70</v>
      </c>
      <c r="Y54" s="177">
        <v>69</v>
      </c>
      <c r="Z54" s="177">
        <v>5</v>
      </c>
      <c r="AA54" s="177">
        <v>50000</v>
      </c>
      <c r="AB54" s="177" t="s">
        <v>883</v>
      </c>
      <c r="AC54" s="177" t="s">
        <v>884</v>
      </c>
      <c r="AD54" s="181">
        <v>100</v>
      </c>
      <c r="AE54" s="181">
        <v>99</v>
      </c>
      <c r="AF54" s="177" t="s">
        <v>885</v>
      </c>
      <c r="AG54" s="177" t="s">
        <v>886</v>
      </c>
      <c r="AH54" s="181">
        <v>13</v>
      </c>
      <c r="AI54" s="181">
        <v>0</v>
      </c>
      <c r="AJ54" s="177" t="s">
        <v>825</v>
      </c>
      <c r="AK54" s="177" t="s">
        <v>825</v>
      </c>
      <c r="AL54" s="181">
        <v>0</v>
      </c>
      <c r="AM54" s="181">
        <v>0</v>
      </c>
      <c r="AN54" s="189" t="s">
        <v>825</v>
      </c>
      <c r="AO54" s="177" t="s">
        <v>825</v>
      </c>
      <c r="AP54" s="176" t="s">
        <v>825</v>
      </c>
      <c r="AQ54" s="176" t="s">
        <v>825</v>
      </c>
      <c r="AR54" s="176"/>
      <c r="AS54" s="176" t="s">
        <v>641</v>
      </c>
      <c r="AT54" s="176" t="s">
        <v>825</v>
      </c>
    </row>
    <row r="55" spans="2:46" x14ac:dyDescent="0.25">
      <c r="B55" t="s">
        <v>219</v>
      </c>
      <c r="C55" s="176" t="s">
        <v>882</v>
      </c>
      <c r="D55" s="177" t="s">
        <v>366</v>
      </c>
      <c r="E55" s="177">
        <v>115</v>
      </c>
      <c r="F55" s="177">
        <v>111.55</v>
      </c>
      <c r="G55" s="177">
        <v>130</v>
      </c>
      <c r="H55" s="177">
        <v>126.1</v>
      </c>
      <c r="I55" s="177"/>
      <c r="J55" s="177"/>
      <c r="K55" s="177">
        <v>1000</v>
      </c>
      <c r="L55" s="177">
        <v>900</v>
      </c>
      <c r="M55" s="177"/>
      <c r="N55" s="177"/>
      <c r="O55" s="177">
        <v>1000000</v>
      </c>
      <c r="P55" s="177">
        <v>1000000</v>
      </c>
      <c r="Q55" s="177">
        <v>20</v>
      </c>
      <c r="R55" s="177">
        <v>25</v>
      </c>
      <c r="S55" s="177">
        <v>0.9</v>
      </c>
      <c r="T55" s="177">
        <v>0.87</v>
      </c>
      <c r="U55" s="177" t="s">
        <v>902</v>
      </c>
      <c r="V55" s="177">
        <v>5700</v>
      </c>
      <c r="W55" s="177">
        <v>6022</v>
      </c>
      <c r="X55" s="177">
        <v>70</v>
      </c>
      <c r="Y55" s="177">
        <v>69</v>
      </c>
      <c r="Z55" s="177">
        <v>5</v>
      </c>
      <c r="AA55" s="177">
        <v>50000</v>
      </c>
      <c r="AB55" s="177" t="s">
        <v>883</v>
      </c>
      <c r="AC55" s="177" t="s">
        <v>884</v>
      </c>
      <c r="AD55" s="181">
        <v>100</v>
      </c>
      <c r="AE55" s="181">
        <v>99</v>
      </c>
      <c r="AF55" s="177" t="s">
        <v>825</v>
      </c>
      <c r="AG55" s="177" t="s">
        <v>825</v>
      </c>
      <c r="AH55" s="181">
        <v>0</v>
      </c>
      <c r="AI55" s="181">
        <v>0</v>
      </c>
      <c r="AJ55" s="177" t="s">
        <v>825</v>
      </c>
      <c r="AK55" s="177" t="s">
        <v>825</v>
      </c>
      <c r="AL55" s="181">
        <v>0</v>
      </c>
      <c r="AM55" s="181">
        <v>0</v>
      </c>
      <c r="AN55" s="189"/>
      <c r="AO55" s="177"/>
      <c r="AP55" s="176"/>
      <c r="AQ55" s="176"/>
      <c r="AR55" s="176"/>
      <c r="AS55" s="176" t="s">
        <v>641</v>
      </c>
      <c r="AT55" s="176" t="s">
        <v>825</v>
      </c>
    </row>
    <row r="56" spans="2:46" x14ac:dyDescent="0.25">
      <c r="B56" t="s">
        <v>219</v>
      </c>
      <c r="C56" s="177" t="s">
        <v>882</v>
      </c>
      <c r="D56" s="177" t="s">
        <v>354</v>
      </c>
      <c r="E56" s="177"/>
      <c r="F56" s="177"/>
      <c r="G56" s="177"/>
      <c r="H56" s="177"/>
      <c r="I56" s="177"/>
      <c r="J56" s="177"/>
      <c r="K56" s="177">
        <v>250</v>
      </c>
      <c r="L56" s="177">
        <v>225</v>
      </c>
      <c r="M56" s="177"/>
      <c r="N56" s="177"/>
      <c r="O56" s="177"/>
      <c r="P56" s="177"/>
      <c r="Q56" s="177">
        <v>20</v>
      </c>
      <c r="R56" s="177">
        <v>25</v>
      </c>
      <c r="S56" s="177">
        <v>0.9</v>
      </c>
      <c r="T56" s="177">
        <v>0.87</v>
      </c>
      <c r="U56" s="177"/>
      <c r="V56" s="177"/>
      <c r="W56" s="177" t="e">
        <v>#N/A</v>
      </c>
      <c r="X56" s="177"/>
      <c r="Y56" s="177"/>
      <c r="Z56" s="177">
        <v>5</v>
      </c>
      <c r="AA56" s="177">
        <v>50000</v>
      </c>
      <c r="AB56" s="177" t="s">
        <v>889</v>
      </c>
      <c r="AC56" s="177">
        <v>1</v>
      </c>
      <c r="AD56" s="181">
        <v>100</v>
      </c>
      <c r="AE56" s="181">
        <v>100</v>
      </c>
      <c r="AF56" s="177" t="s">
        <v>885</v>
      </c>
      <c r="AG56" s="177" t="s">
        <v>886</v>
      </c>
      <c r="AH56" s="181">
        <v>13</v>
      </c>
      <c r="AI56" s="181">
        <v>0</v>
      </c>
      <c r="AJ56" s="177" t="s">
        <v>825</v>
      </c>
      <c r="AK56" s="177" t="s">
        <v>825</v>
      </c>
      <c r="AL56" s="181" t="s">
        <v>825</v>
      </c>
      <c r="AM56" s="181" t="s">
        <v>825</v>
      </c>
      <c r="AN56" s="189"/>
      <c r="AO56" s="177"/>
      <c r="AP56" s="176"/>
      <c r="AQ56" s="176"/>
      <c r="AR56" s="176"/>
      <c r="AS56" s="176" t="s">
        <v>641</v>
      </c>
      <c r="AT56" s="176" t="s">
        <v>825</v>
      </c>
    </row>
    <row r="57" spans="2:46" x14ac:dyDescent="0.25">
      <c r="B57" t="s">
        <v>219</v>
      </c>
      <c r="C57" s="177" t="s">
        <v>882</v>
      </c>
      <c r="D57" s="177" t="s">
        <v>357</v>
      </c>
      <c r="E57" s="177"/>
      <c r="F57" s="177"/>
      <c r="G57" s="177"/>
      <c r="H57" s="177"/>
      <c r="I57" s="177"/>
      <c r="J57" s="177"/>
      <c r="K57" s="177">
        <v>250</v>
      </c>
      <c r="L57" s="177">
        <v>225</v>
      </c>
      <c r="M57" s="177"/>
      <c r="N57" s="177"/>
      <c r="O57" s="177"/>
      <c r="P57" s="177"/>
      <c r="Q57" s="177">
        <v>20</v>
      </c>
      <c r="R57" s="177">
        <v>25</v>
      </c>
      <c r="S57" s="177">
        <v>0.9</v>
      </c>
      <c r="T57" s="177">
        <v>0.87</v>
      </c>
      <c r="U57" s="177"/>
      <c r="V57" s="177"/>
      <c r="W57" s="177" t="e">
        <v>#N/A</v>
      </c>
      <c r="X57" s="177"/>
      <c r="Y57" s="177"/>
      <c r="Z57" s="177">
        <v>5</v>
      </c>
      <c r="AA57" s="177">
        <v>50000</v>
      </c>
      <c r="AB57" s="177" t="s">
        <v>889</v>
      </c>
      <c r="AC57" s="177">
        <v>1</v>
      </c>
      <c r="AD57" s="181">
        <v>100</v>
      </c>
      <c r="AE57" s="181">
        <v>100</v>
      </c>
      <c r="AF57" s="177" t="s">
        <v>885</v>
      </c>
      <c r="AG57" s="177" t="s">
        <v>886</v>
      </c>
      <c r="AH57" s="181">
        <v>13</v>
      </c>
      <c r="AI57" s="181">
        <v>0</v>
      </c>
      <c r="AJ57" s="177" t="s">
        <v>825</v>
      </c>
      <c r="AK57" s="177" t="s">
        <v>825</v>
      </c>
      <c r="AL57" s="181" t="s">
        <v>825</v>
      </c>
      <c r="AM57" s="181" t="s">
        <v>825</v>
      </c>
      <c r="AN57" s="189"/>
      <c r="AO57" s="177"/>
      <c r="AP57" s="176"/>
      <c r="AQ57" s="176"/>
      <c r="AR57" s="176"/>
      <c r="AS57" s="176" t="s">
        <v>641</v>
      </c>
      <c r="AT57" s="176" t="s">
        <v>825</v>
      </c>
    </row>
    <row r="58" spans="2:46" x14ac:dyDescent="0.25">
      <c r="B58" t="s">
        <v>219</v>
      </c>
      <c r="C58" s="177" t="s">
        <v>882</v>
      </c>
      <c r="D58" s="177" t="s">
        <v>360</v>
      </c>
      <c r="E58" s="177"/>
      <c r="F58" s="177"/>
      <c r="G58" s="177"/>
      <c r="H58" s="177"/>
      <c r="I58" s="177"/>
      <c r="J58" s="177"/>
      <c r="K58" s="177">
        <v>150</v>
      </c>
      <c r="L58" s="177">
        <v>135</v>
      </c>
      <c r="M58" s="177"/>
      <c r="N58" s="177"/>
      <c r="O58" s="177"/>
      <c r="P58" s="177"/>
      <c r="Q58" s="177">
        <v>20</v>
      </c>
      <c r="R58" s="177">
        <v>25</v>
      </c>
      <c r="S58" s="177">
        <v>0.9</v>
      </c>
      <c r="T58" s="177">
        <v>0.87</v>
      </c>
      <c r="U58" s="177"/>
      <c r="V58" s="177"/>
      <c r="W58" s="177" t="e">
        <v>#N/A</v>
      </c>
      <c r="X58" s="177"/>
      <c r="Y58" s="177"/>
      <c r="Z58" s="177">
        <v>5</v>
      </c>
      <c r="AA58" s="177">
        <v>50000</v>
      </c>
      <c r="AB58" s="177" t="s">
        <v>889</v>
      </c>
      <c r="AC58" s="177">
        <v>1</v>
      </c>
      <c r="AD58" s="181">
        <v>100</v>
      </c>
      <c r="AE58" s="181">
        <v>100</v>
      </c>
      <c r="AF58" s="177" t="s">
        <v>885</v>
      </c>
      <c r="AG58" s="177" t="s">
        <v>886</v>
      </c>
      <c r="AH58" s="181">
        <v>13</v>
      </c>
      <c r="AI58" s="181">
        <v>0</v>
      </c>
      <c r="AJ58" s="177" t="s">
        <v>825</v>
      </c>
      <c r="AK58" s="177" t="s">
        <v>825</v>
      </c>
      <c r="AL58" s="181" t="s">
        <v>825</v>
      </c>
      <c r="AM58" s="181" t="s">
        <v>825</v>
      </c>
      <c r="AN58" s="189"/>
      <c r="AO58" s="177"/>
      <c r="AP58" s="176"/>
      <c r="AQ58" s="176"/>
      <c r="AR58" s="176"/>
      <c r="AS58" s="176" t="s">
        <v>641</v>
      </c>
      <c r="AT58" s="176" t="s">
        <v>825</v>
      </c>
    </row>
    <row r="59" spans="2:46" x14ac:dyDescent="0.25">
      <c r="B59" t="s">
        <v>184</v>
      </c>
      <c r="C59" s="176" t="s">
        <v>245</v>
      </c>
      <c r="D59" s="177" t="s">
        <v>369</v>
      </c>
      <c r="E59" s="177">
        <v>95</v>
      </c>
      <c r="F59" s="177">
        <v>92.15</v>
      </c>
      <c r="G59" s="177">
        <v>110</v>
      </c>
      <c r="H59" s="177">
        <v>106.7</v>
      </c>
      <c r="I59" s="177"/>
      <c r="J59" s="177"/>
      <c r="K59" s="177">
        <v>575</v>
      </c>
      <c r="L59" s="177">
        <v>517.5</v>
      </c>
      <c r="M59" s="177"/>
      <c r="N59" s="177"/>
      <c r="O59" s="177">
        <v>1000000</v>
      </c>
      <c r="P59" s="177">
        <v>1000000</v>
      </c>
      <c r="Q59" s="177">
        <v>20</v>
      </c>
      <c r="R59" s="177">
        <v>25</v>
      </c>
      <c r="S59" s="177">
        <v>0.9</v>
      </c>
      <c r="T59" s="177">
        <v>0.87</v>
      </c>
      <c r="U59" s="177" t="s">
        <v>830</v>
      </c>
      <c r="V59" s="177">
        <v>6500</v>
      </c>
      <c r="W59" s="177">
        <v>7042</v>
      </c>
      <c r="X59" s="177">
        <v>80</v>
      </c>
      <c r="Y59" s="177">
        <v>79</v>
      </c>
      <c r="Z59" s="177">
        <v>5</v>
      </c>
      <c r="AA59" s="177">
        <v>50000</v>
      </c>
      <c r="AB59" s="177" t="s">
        <v>909</v>
      </c>
      <c r="AC59" s="177" t="s">
        <v>910</v>
      </c>
      <c r="AD59" s="181">
        <v>100</v>
      </c>
      <c r="AE59" s="181">
        <v>57</v>
      </c>
      <c r="AF59" s="177" t="s">
        <v>825</v>
      </c>
      <c r="AG59" s="177" t="s">
        <v>825</v>
      </c>
      <c r="AH59" s="181">
        <v>0</v>
      </c>
      <c r="AI59" s="181">
        <v>0</v>
      </c>
      <c r="AJ59" s="177" t="s">
        <v>825</v>
      </c>
      <c r="AK59" s="177" t="s">
        <v>825</v>
      </c>
      <c r="AL59" s="181">
        <v>0</v>
      </c>
      <c r="AM59" s="181">
        <v>0</v>
      </c>
      <c r="AN59" s="189" t="s">
        <v>825</v>
      </c>
      <c r="AO59" s="177" t="s">
        <v>825</v>
      </c>
      <c r="AP59" s="176" t="s">
        <v>825</v>
      </c>
      <c r="AQ59" s="176" t="s">
        <v>825</v>
      </c>
      <c r="AR59" s="176"/>
      <c r="AS59" s="176" t="s">
        <v>641</v>
      </c>
      <c r="AT59" s="176" t="s">
        <v>825</v>
      </c>
    </row>
    <row r="60" spans="2:46" x14ac:dyDescent="0.25">
      <c r="B60" t="s">
        <v>184</v>
      </c>
      <c r="C60" s="176" t="s">
        <v>245</v>
      </c>
      <c r="D60" s="177" t="s">
        <v>372</v>
      </c>
      <c r="E60" s="177">
        <v>95</v>
      </c>
      <c r="F60" s="177">
        <v>92.15</v>
      </c>
      <c r="G60" s="177">
        <v>110</v>
      </c>
      <c r="H60" s="177">
        <v>106.7</v>
      </c>
      <c r="I60" s="177"/>
      <c r="J60" s="177"/>
      <c r="K60" s="177">
        <v>250</v>
      </c>
      <c r="L60" s="177">
        <v>225</v>
      </c>
      <c r="M60" s="177"/>
      <c r="N60" s="177"/>
      <c r="O60" s="177">
        <v>1000000</v>
      </c>
      <c r="P60" s="177">
        <v>1000000</v>
      </c>
      <c r="Q60" s="177">
        <v>20</v>
      </c>
      <c r="R60" s="177">
        <v>25</v>
      </c>
      <c r="S60" s="177">
        <v>0.9</v>
      </c>
      <c r="T60" s="177">
        <v>0.87</v>
      </c>
      <c r="U60" s="177" t="s">
        <v>830</v>
      </c>
      <c r="V60" s="177">
        <v>6500</v>
      </c>
      <c r="W60" s="177">
        <v>7042</v>
      </c>
      <c r="X60" s="177">
        <v>80</v>
      </c>
      <c r="Y60" s="177">
        <v>79</v>
      </c>
      <c r="Z60" s="177">
        <v>5</v>
      </c>
      <c r="AA60" s="177">
        <v>50000</v>
      </c>
      <c r="AB60" s="177" t="s">
        <v>906</v>
      </c>
      <c r="AC60" s="177" t="s">
        <v>907</v>
      </c>
      <c r="AD60" s="181">
        <v>100</v>
      </c>
      <c r="AE60" s="181">
        <v>82</v>
      </c>
      <c r="AF60" s="177" t="s">
        <v>825</v>
      </c>
      <c r="AG60" s="177" t="s">
        <v>825</v>
      </c>
      <c r="AH60" s="181">
        <v>0</v>
      </c>
      <c r="AI60" s="181">
        <v>0</v>
      </c>
      <c r="AJ60" s="177" t="s">
        <v>825</v>
      </c>
      <c r="AK60" s="177" t="s">
        <v>825</v>
      </c>
      <c r="AL60" s="181">
        <v>0</v>
      </c>
      <c r="AM60" s="181">
        <v>0</v>
      </c>
      <c r="AN60" s="189" t="s">
        <v>825</v>
      </c>
      <c r="AO60" s="177" t="s">
        <v>825</v>
      </c>
      <c r="AP60" s="176" t="s">
        <v>825</v>
      </c>
      <c r="AQ60" s="176" t="s">
        <v>825</v>
      </c>
      <c r="AR60" s="176"/>
      <c r="AS60" s="176" t="s">
        <v>641</v>
      </c>
      <c r="AT60" s="176" t="s">
        <v>825</v>
      </c>
    </row>
    <row r="61" spans="2:46" x14ac:dyDescent="0.25">
      <c r="B61" t="s">
        <v>184</v>
      </c>
      <c r="C61" s="176" t="s">
        <v>253</v>
      </c>
      <c r="D61" s="177" t="s">
        <v>380</v>
      </c>
      <c r="E61" s="177">
        <v>120</v>
      </c>
      <c r="F61" s="177">
        <v>116.4</v>
      </c>
      <c r="G61" s="177">
        <v>135</v>
      </c>
      <c r="H61" s="177">
        <v>130.94999999999999</v>
      </c>
      <c r="I61" s="177"/>
      <c r="J61" s="177"/>
      <c r="K61" s="177">
        <v>2000</v>
      </c>
      <c r="L61" s="177">
        <v>1800</v>
      </c>
      <c r="M61" s="177"/>
      <c r="N61" s="177"/>
      <c r="O61" s="177">
        <v>1000000</v>
      </c>
      <c r="P61" s="177">
        <v>1000000</v>
      </c>
      <c r="Q61" s="177">
        <v>20</v>
      </c>
      <c r="R61" s="177">
        <v>25</v>
      </c>
      <c r="S61" s="177">
        <v>0.9</v>
      </c>
      <c r="T61" s="177">
        <v>0.87</v>
      </c>
      <c r="U61" s="177" t="s">
        <v>830</v>
      </c>
      <c r="V61" s="177">
        <v>6500</v>
      </c>
      <c r="W61" s="177">
        <v>7042</v>
      </c>
      <c r="X61" s="177">
        <v>80</v>
      </c>
      <c r="Y61" s="177">
        <v>79</v>
      </c>
      <c r="Z61" s="177">
        <v>5</v>
      </c>
      <c r="AA61" s="177">
        <v>50000</v>
      </c>
      <c r="AB61" s="177" t="s">
        <v>911</v>
      </c>
      <c r="AC61" s="177" t="s">
        <v>912</v>
      </c>
      <c r="AD61" s="181">
        <v>100</v>
      </c>
      <c r="AE61" s="181">
        <v>72</v>
      </c>
      <c r="AF61" s="177" t="s">
        <v>913</v>
      </c>
      <c r="AG61" s="177" t="s">
        <v>914</v>
      </c>
      <c r="AH61" s="181">
        <v>2.1</v>
      </c>
      <c r="AI61" s="181">
        <v>0.9</v>
      </c>
      <c r="AJ61" s="177" t="s">
        <v>915</v>
      </c>
      <c r="AK61" s="177" t="s">
        <v>914</v>
      </c>
      <c r="AL61" s="181">
        <v>2.1</v>
      </c>
      <c r="AM61" s="181">
        <v>0.9</v>
      </c>
      <c r="AN61" s="189" t="s">
        <v>825</v>
      </c>
      <c r="AO61" s="177" t="s">
        <v>825</v>
      </c>
      <c r="AP61" s="176" t="s">
        <v>825</v>
      </c>
      <c r="AQ61" s="176" t="s">
        <v>825</v>
      </c>
      <c r="AR61" s="176"/>
      <c r="AS61" s="176" t="s">
        <v>641</v>
      </c>
      <c r="AT61" s="176">
        <v>22</v>
      </c>
    </row>
    <row r="62" spans="2:46" x14ac:dyDescent="0.25">
      <c r="B62" t="s">
        <v>184</v>
      </c>
      <c r="C62" s="176" t="s">
        <v>253</v>
      </c>
      <c r="D62" s="177" t="s">
        <v>383</v>
      </c>
      <c r="E62" s="177">
        <v>120</v>
      </c>
      <c r="F62" s="177">
        <v>116.4</v>
      </c>
      <c r="G62" s="177">
        <v>135</v>
      </c>
      <c r="H62" s="177">
        <v>130.94999999999999</v>
      </c>
      <c r="I62" s="177"/>
      <c r="J62" s="177"/>
      <c r="K62" s="177">
        <v>1500</v>
      </c>
      <c r="L62" s="177">
        <v>1350</v>
      </c>
      <c r="M62" s="177"/>
      <c r="N62" s="177"/>
      <c r="O62" s="177">
        <v>1000000</v>
      </c>
      <c r="P62" s="177">
        <v>1000000</v>
      </c>
      <c r="Q62" s="177">
        <v>20</v>
      </c>
      <c r="R62" s="177">
        <v>25</v>
      </c>
      <c r="S62" s="177">
        <v>0.9</v>
      </c>
      <c r="T62" s="177">
        <v>0.87</v>
      </c>
      <c r="U62" s="177" t="s">
        <v>830</v>
      </c>
      <c r="V62" s="177">
        <v>6500</v>
      </c>
      <c r="W62" s="177">
        <v>7042</v>
      </c>
      <c r="X62" s="177">
        <v>80</v>
      </c>
      <c r="Y62" s="177">
        <v>79</v>
      </c>
      <c r="Z62" s="177">
        <v>5</v>
      </c>
      <c r="AA62" s="177">
        <v>50000</v>
      </c>
      <c r="AB62" s="177" t="s">
        <v>911</v>
      </c>
      <c r="AC62" s="177" t="s">
        <v>912</v>
      </c>
      <c r="AD62" s="181">
        <v>100</v>
      </c>
      <c r="AE62" s="181">
        <v>72</v>
      </c>
      <c r="AF62" s="177" t="s">
        <v>913</v>
      </c>
      <c r="AG62" s="177" t="s">
        <v>914</v>
      </c>
      <c r="AH62" s="181">
        <v>2.1</v>
      </c>
      <c r="AI62" s="181">
        <v>0.9</v>
      </c>
      <c r="AJ62" s="177" t="s">
        <v>915</v>
      </c>
      <c r="AK62" s="177" t="s">
        <v>914</v>
      </c>
      <c r="AL62" s="181">
        <v>2.1</v>
      </c>
      <c r="AM62" s="181">
        <v>0.9</v>
      </c>
      <c r="AN62" s="189" t="s">
        <v>825</v>
      </c>
      <c r="AO62" s="177" t="s">
        <v>825</v>
      </c>
      <c r="AP62" s="176" t="s">
        <v>825</v>
      </c>
      <c r="AQ62" s="176" t="s">
        <v>825</v>
      </c>
      <c r="AR62" s="176"/>
      <c r="AS62" s="176" t="s">
        <v>641</v>
      </c>
      <c r="AT62" s="176">
        <v>22</v>
      </c>
    </row>
    <row r="63" spans="2:46" x14ac:dyDescent="0.25">
      <c r="B63" t="s">
        <v>184</v>
      </c>
      <c r="C63" s="176" t="s">
        <v>253</v>
      </c>
      <c r="D63" s="177" t="s">
        <v>426</v>
      </c>
      <c r="E63" s="177">
        <v>120</v>
      </c>
      <c r="F63" s="177">
        <v>116.4</v>
      </c>
      <c r="G63" s="177">
        <v>135</v>
      </c>
      <c r="H63" s="177">
        <v>130.94999999999999</v>
      </c>
      <c r="I63" s="177"/>
      <c r="J63" s="177"/>
      <c r="K63" s="177">
        <v>3000</v>
      </c>
      <c r="L63" s="177">
        <v>2700</v>
      </c>
      <c r="M63" s="177"/>
      <c r="N63" s="177"/>
      <c r="O63" s="177">
        <v>1000000</v>
      </c>
      <c r="P63" s="177">
        <v>1000000</v>
      </c>
      <c r="Q63" s="177">
        <v>20</v>
      </c>
      <c r="R63" s="177">
        <v>25</v>
      </c>
      <c r="S63" s="177">
        <v>0.9</v>
      </c>
      <c r="T63" s="177">
        <v>0.87</v>
      </c>
      <c r="U63" s="177" t="s">
        <v>830</v>
      </c>
      <c r="V63" s="177">
        <v>6500</v>
      </c>
      <c r="W63" s="177">
        <v>7042</v>
      </c>
      <c r="X63" s="177">
        <v>80</v>
      </c>
      <c r="Y63" s="177">
        <v>79</v>
      </c>
      <c r="Z63" s="177">
        <v>5</v>
      </c>
      <c r="AA63" s="177">
        <v>50000</v>
      </c>
      <c r="AB63" s="177" t="s">
        <v>911</v>
      </c>
      <c r="AC63" s="177" t="s">
        <v>912</v>
      </c>
      <c r="AD63" s="181">
        <v>100</v>
      </c>
      <c r="AE63" s="181">
        <v>72</v>
      </c>
      <c r="AF63" s="177" t="s">
        <v>913</v>
      </c>
      <c r="AG63" s="177" t="s">
        <v>914</v>
      </c>
      <c r="AH63" s="181">
        <v>2.1</v>
      </c>
      <c r="AI63" s="181">
        <v>0.9</v>
      </c>
      <c r="AJ63" s="177" t="s">
        <v>915</v>
      </c>
      <c r="AK63" s="177" t="s">
        <v>914</v>
      </c>
      <c r="AL63" s="181">
        <v>2.1</v>
      </c>
      <c r="AM63" s="181">
        <v>0.9</v>
      </c>
      <c r="AN63" s="189" t="s">
        <v>825</v>
      </c>
      <c r="AO63" s="177" t="s">
        <v>825</v>
      </c>
      <c r="AP63" s="176" t="s">
        <v>825</v>
      </c>
      <c r="AQ63" s="176" t="s">
        <v>825</v>
      </c>
      <c r="AR63" s="176"/>
      <c r="AS63" s="176" t="s">
        <v>641</v>
      </c>
      <c r="AT63" s="176">
        <v>22</v>
      </c>
    </row>
    <row r="64" spans="2:46" x14ac:dyDescent="0.25">
      <c r="B64" t="s">
        <v>184</v>
      </c>
      <c r="C64" s="176" t="s">
        <v>249</v>
      </c>
      <c r="D64" s="177" t="s">
        <v>378</v>
      </c>
      <c r="E64" s="177">
        <v>105</v>
      </c>
      <c r="F64" s="177">
        <v>101.85</v>
      </c>
      <c r="G64" s="177">
        <v>120</v>
      </c>
      <c r="H64" s="177">
        <v>116.4</v>
      </c>
      <c r="I64" s="177"/>
      <c r="J64" s="177"/>
      <c r="K64" s="177" t="s">
        <v>832</v>
      </c>
      <c r="L64" s="177" t="s">
        <v>833</v>
      </c>
      <c r="M64" s="177"/>
      <c r="N64" s="177"/>
      <c r="O64" s="177">
        <v>1000000</v>
      </c>
      <c r="P64" s="177">
        <v>1000000</v>
      </c>
      <c r="Q64" s="177">
        <v>20</v>
      </c>
      <c r="R64" s="177">
        <v>25</v>
      </c>
      <c r="S64" s="177">
        <v>0.9</v>
      </c>
      <c r="T64" s="177">
        <v>0.87</v>
      </c>
      <c r="U64" s="177" t="s">
        <v>830</v>
      </c>
      <c r="V64" s="177">
        <v>6500</v>
      </c>
      <c r="W64" s="177">
        <v>7042</v>
      </c>
      <c r="X64" s="177">
        <v>80</v>
      </c>
      <c r="Y64" s="177">
        <v>79</v>
      </c>
      <c r="Z64" s="177">
        <v>5</v>
      </c>
      <c r="AA64" s="177">
        <v>50000</v>
      </c>
      <c r="AB64" s="177" t="s">
        <v>916</v>
      </c>
      <c r="AC64" s="177" t="s">
        <v>917</v>
      </c>
      <c r="AD64" s="181">
        <v>100</v>
      </c>
      <c r="AE64" s="181">
        <v>90</v>
      </c>
      <c r="AF64" s="177" t="s">
        <v>825</v>
      </c>
      <c r="AG64" s="177" t="s">
        <v>825</v>
      </c>
      <c r="AH64" s="181">
        <v>0</v>
      </c>
      <c r="AI64" s="181">
        <v>0</v>
      </c>
      <c r="AJ64" s="177" t="s">
        <v>825</v>
      </c>
      <c r="AK64" s="177" t="s">
        <v>825</v>
      </c>
      <c r="AL64" s="181">
        <v>0</v>
      </c>
      <c r="AM64" s="181">
        <v>0</v>
      </c>
      <c r="AN64" s="189">
        <v>50</v>
      </c>
      <c r="AO64" s="177" t="s">
        <v>918</v>
      </c>
      <c r="AP64" s="176">
        <v>45</v>
      </c>
      <c r="AQ64" s="176">
        <v>1000000</v>
      </c>
      <c r="AR64" s="176"/>
      <c r="AS64" s="176" t="s">
        <v>641</v>
      </c>
      <c r="AT64" s="176" t="s">
        <v>825</v>
      </c>
    </row>
    <row r="65" spans="2:46" x14ac:dyDescent="0.25">
      <c r="B65" t="s">
        <v>184</v>
      </c>
      <c r="C65" s="176" t="s">
        <v>249</v>
      </c>
      <c r="D65" s="177" t="s">
        <v>376</v>
      </c>
      <c r="E65" s="177">
        <v>105</v>
      </c>
      <c r="F65" s="177">
        <v>101.85</v>
      </c>
      <c r="G65" s="177">
        <v>120</v>
      </c>
      <c r="H65" s="177">
        <v>116.4</v>
      </c>
      <c r="I65" s="177"/>
      <c r="J65" s="177"/>
      <c r="K65" s="177" t="s">
        <v>832</v>
      </c>
      <c r="L65" s="177" t="s">
        <v>833</v>
      </c>
      <c r="M65" s="177"/>
      <c r="N65" s="177"/>
      <c r="O65" s="177">
        <v>1000000</v>
      </c>
      <c r="P65" s="177">
        <v>1000000</v>
      </c>
      <c r="Q65" s="177">
        <v>20</v>
      </c>
      <c r="R65" s="177">
        <v>25</v>
      </c>
      <c r="S65" s="177">
        <v>0.9</v>
      </c>
      <c r="T65" s="177">
        <v>0.87</v>
      </c>
      <c r="U65" s="177" t="s">
        <v>830</v>
      </c>
      <c r="V65" s="177">
        <v>6500</v>
      </c>
      <c r="W65" s="177">
        <v>7042</v>
      </c>
      <c r="X65" s="177">
        <v>80</v>
      </c>
      <c r="Y65" s="177">
        <v>79</v>
      </c>
      <c r="Z65" s="177">
        <v>5</v>
      </c>
      <c r="AA65" s="177">
        <v>50000</v>
      </c>
      <c r="AB65" s="177" t="s">
        <v>919</v>
      </c>
      <c r="AC65" s="177" t="s">
        <v>920</v>
      </c>
      <c r="AD65" s="181">
        <v>100</v>
      </c>
      <c r="AE65" s="181">
        <v>92</v>
      </c>
      <c r="AF65" s="177" t="s">
        <v>825</v>
      </c>
      <c r="AG65" s="177" t="s">
        <v>825</v>
      </c>
      <c r="AH65" s="181">
        <v>0</v>
      </c>
      <c r="AI65" s="181">
        <v>0</v>
      </c>
      <c r="AJ65" s="177" t="s">
        <v>825</v>
      </c>
      <c r="AK65" s="177" t="s">
        <v>825</v>
      </c>
      <c r="AL65" s="181">
        <v>0</v>
      </c>
      <c r="AM65" s="181">
        <v>0</v>
      </c>
      <c r="AN65" s="189">
        <v>100</v>
      </c>
      <c r="AO65" s="177" t="s">
        <v>921</v>
      </c>
      <c r="AP65" s="176">
        <v>90</v>
      </c>
      <c r="AQ65" s="176">
        <v>1000000</v>
      </c>
      <c r="AR65" s="176"/>
      <c r="AS65" s="176" t="s">
        <v>641</v>
      </c>
      <c r="AT65" s="176" t="s">
        <v>825</v>
      </c>
    </row>
    <row r="66" spans="2:46" x14ac:dyDescent="0.25">
      <c r="B66" t="s">
        <v>184</v>
      </c>
      <c r="C66" s="176" t="s">
        <v>249</v>
      </c>
      <c r="D66" s="177" t="s">
        <v>374</v>
      </c>
      <c r="E66" s="177">
        <v>105</v>
      </c>
      <c r="F66" s="177">
        <v>101.85</v>
      </c>
      <c r="G66" s="177">
        <v>120</v>
      </c>
      <c r="H66" s="177">
        <v>116.4</v>
      </c>
      <c r="I66" s="177"/>
      <c r="J66" s="177"/>
      <c r="K66" s="177" t="s">
        <v>832</v>
      </c>
      <c r="L66" s="177" t="s">
        <v>833</v>
      </c>
      <c r="M66" s="177"/>
      <c r="N66" s="177"/>
      <c r="O66" s="177">
        <v>1000000</v>
      </c>
      <c r="P66" s="177">
        <v>1000000</v>
      </c>
      <c r="Q66" s="177">
        <v>20</v>
      </c>
      <c r="R66" s="177">
        <v>25</v>
      </c>
      <c r="S66" s="177">
        <v>0.9</v>
      </c>
      <c r="T66" s="177">
        <v>0.87</v>
      </c>
      <c r="U66" s="177" t="s">
        <v>830</v>
      </c>
      <c r="V66" s="177">
        <v>6500</v>
      </c>
      <c r="W66" s="177">
        <v>7042</v>
      </c>
      <c r="X66" s="177">
        <v>80</v>
      </c>
      <c r="Y66" s="177">
        <v>79</v>
      </c>
      <c r="Z66" s="177">
        <v>5</v>
      </c>
      <c r="AA66" s="177">
        <v>50000</v>
      </c>
      <c r="AB66" s="177" t="s">
        <v>922</v>
      </c>
      <c r="AC66" s="177" t="s">
        <v>923</v>
      </c>
      <c r="AD66" s="181">
        <v>100</v>
      </c>
      <c r="AE66" s="181">
        <v>92</v>
      </c>
      <c r="AF66" s="177" t="s">
        <v>825</v>
      </c>
      <c r="AG66" s="177" t="s">
        <v>825</v>
      </c>
      <c r="AH66" s="181">
        <v>0</v>
      </c>
      <c r="AI66" s="181">
        <v>0</v>
      </c>
      <c r="AJ66" s="177" t="s">
        <v>825</v>
      </c>
      <c r="AK66" s="177" t="s">
        <v>825</v>
      </c>
      <c r="AL66" s="181">
        <v>0</v>
      </c>
      <c r="AM66" s="181">
        <v>0</v>
      </c>
      <c r="AN66" s="189">
        <v>50</v>
      </c>
      <c r="AO66" s="177" t="s">
        <v>924</v>
      </c>
      <c r="AP66" s="176">
        <v>45</v>
      </c>
      <c r="AQ66" s="176">
        <v>1000000</v>
      </c>
      <c r="AR66" s="177" t="s">
        <v>925</v>
      </c>
      <c r="AS66" s="176" t="s">
        <v>641</v>
      </c>
      <c r="AT66" s="176" t="s">
        <v>825</v>
      </c>
    </row>
    <row r="67" spans="2:46" x14ac:dyDescent="0.25">
      <c r="B67" t="s">
        <v>184</v>
      </c>
      <c r="C67" s="176" t="s">
        <v>256</v>
      </c>
      <c r="D67" s="177" t="s">
        <v>431</v>
      </c>
      <c r="E67" s="177">
        <v>125</v>
      </c>
      <c r="F67" s="177">
        <v>121.25</v>
      </c>
      <c r="G67" s="177">
        <v>140</v>
      </c>
      <c r="H67" s="177">
        <v>135.80000000000001</v>
      </c>
      <c r="I67" s="177"/>
      <c r="J67" s="177"/>
      <c r="K67" s="177" t="s">
        <v>832</v>
      </c>
      <c r="L67" s="177" t="s">
        <v>833</v>
      </c>
      <c r="M67" s="177"/>
      <c r="N67" s="177"/>
      <c r="O67" s="177">
        <v>1000000</v>
      </c>
      <c r="P67" s="177">
        <v>1000000</v>
      </c>
      <c r="Q67" s="177">
        <v>20</v>
      </c>
      <c r="R67" s="177">
        <v>25</v>
      </c>
      <c r="S67" s="177">
        <v>0.9</v>
      </c>
      <c r="T67" s="177">
        <v>0.87</v>
      </c>
      <c r="U67" s="177" t="s">
        <v>830</v>
      </c>
      <c r="V67" s="177">
        <v>6500</v>
      </c>
      <c r="W67" s="177">
        <v>7042</v>
      </c>
      <c r="X67" s="177">
        <v>80</v>
      </c>
      <c r="Y67" s="177">
        <v>79</v>
      </c>
      <c r="Z67" s="177">
        <v>5</v>
      </c>
      <c r="AA67" s="177">
        <v>50000</v>
      </c>
      <c r="AB67" s="177" t="s">
        <v>926</v>
      </c>
      <c r="AC67" s="177" t="s">
        <v>904</v>
      </c>
      <c r="AD67" s="181">
        <v>100</v>
      </c>
      <c r="AE67" s="181">
        <v>37</v>
      </c>
      <c r="AF67" s="177" t="s">
        <v>825</v>
      </c>
      <c r="AG67" s="177" t="s">
        <v>825</v>
      </c>
      <c r="AH67" s="181">
        <v>0</v>
      </c>
      <c r="AI67" s="181">
        <v>0</v>
      </c>
      <c r="AJ67" s="177" t="s">
        <v>825</v>
      </c>
      <c r="AK67" s="177" t="s">
        <v>825</v>
      </c>
      <c r="AL67" s="181">
        <v>0</v>
      </c>
      <c r="AM67" s="181">
        <v>0</v>
      </c>
      <c r="AN67" s="189">
        <v>375</v>
      </c>
      <c r="AO67" s="177" t="s">
        <v>927</v>
      </c>
      <c r="AP67" s="176">
        <v>337.5</v>
      </c>
      <c r="AQ67" s="176">
        <v>1000000</v>
      </c>
      <c r="AR67" s="176"/>
      <c r="AS67" s="176" t="s">
        <v>641</v>
      </c>
      <c r="AT67" s="176" t="s">
        <v>825</v>
      </c>
    </row>
    <row r="68" spans="2:46" x14ac:dyDescent="0.25">
      <c r="B68" t="s">
        <v>184</v>
      </c>
      <c r="C68" s="176" t="s">
        <v>256</v>
      </c>
      <c r="D68" s="177" t="s">
        <v>445</v>
      </c>
      <c r="E68" s="177">
        <v>125</v>
      </c>
      <c r="F68" s="177">
        <v>121.25</v>
      </c>
      <c r="G68" s="177">
        <v>140</v>
      </c>
      <c r="H68" s="177">
        <v>135.80000000000001</v>
      </c>
      <c r="I68" s="177"/>
      <c r="J68" s="177"/>
      <c r="K68" s="177" t="s">
        <v>832</v>
      </c>
      <c r="L68" s="177" t="s">
        <v>833</v>
      </c>
      <c r="M68" s="177"/>
      <c r="N68" s="177"/>
      <c r="O68" s="177">
        <v>1000000</v>
      </c>
      <c r="P68" s="177">
        <v>1000000</v>
      </c>
      <c r="Q68" s="177">
        <v>20</v>
      </c>
      <c r="R68" s="177">
        <v>25</v>
      </c>
      <c r="S68" s="177">
        <v>0.9</v>
      </c>
      <c r="T68" s="177">
        <v>0.87</v>
      </c>
      <c r="U68" s="177" t="s">
        <v>830</v>
      </c>
      <c r="V68" s="177">
        <v>6500</v>
      </c>
      <c r="W68" s="177">
        <v>7042</v>
      </c>
      <c r="X68" s="177">
        <v>80</v>
      </c>
      <c r="Y68" s="177">
        <v>79</v>
      </c>
      <c r="Z68" s="177">
        <v>5</v>
      </c>
      <c r="AA68" s="177">
        <v>50000</v>
      </c>
      <c r="AB68" s="177" t="s">
        <v>928</v>
      </c>
      <c r="AC68" s="177" t="s">
        <v>929</v>
      </c>
      <c r="AD68" s="181">
        <v>100</v>
      </c>
      <c r="AE68" s="181">
        <v>32</v>
      </c>
      <c r="AF68" s="177" t="s">
        <v>825</v>
      </c>
      <c r="AG68" s="177" t="s">
        <v>825</v>
      </c>
      <c r="AH68" s="181">
        <v>0</v>
      </c>
      <c r="AI68" s="181">
        <v>0</v>
      </c>
      <c r="AJ68" s="177" t="s">
        <v>825</v>
      </c>
      <c r="AK68" s="177" t="s">
        <v>825</v>
      </c>
      <c r="AL68" s="181">
        <v>0</v>
      </c>
      <c r="AM68" s="181">
        <v>0</v>
      </c>
      <c r="AN68" s="189">
        <v>500</v>
      </c>
      <c r="AO68" s="177" t="s">
        <v>930</v>
      </c>
      <c r="AP68" s="176">
        <v>450</v>
      </c>
      <c r="AQ68" s="176">
        <v>1000000</v>
      </c>
      <c r="AR68" s="176"/>
      <c r="AS68" s="176" t="s">
        <v>641</v>
      </c>
      <c r="AT68" s="176" t="s">
        <v>825</v>
      </c>
    </row>
    <row r="69" spans="2:46" x14ac:dyDescent="0.25">
      <c r="B69" t="s">
        <v>184</v>
      </c>
      <c r="C69" s="176" t="s">
        <v>260</v>
      </c>
      <c r="D69" s="177" t="s">
        <v>433</v>
      </c>
      <c r="E69" s="177">
        <v>135</v>
      </c>
      <c r="F69" s="177">
        <v>130.94999999999999</v>
      </c>
      <c r="G69" s="177">
        <v>150</v>
      </c>
      <c r="H69" s="177">
        <v>145.5</v>
      </c>
      <c r="I69" s="177"/>
      <c r="J69" s="177"/>
      <c r="K69" s="177">
        <v>10000</v>
      </c>
      <c r="L69" s="177">
        <v>9000</v>
      </c>
      <c r="M69" s="177"/>
      <c r="N69" s="177"/>
      <c r="O69" s="177">
        <v>1000000</v>
      </c>
      <c r="P69" s="177">
        <v>1000000</v>
      </c>
      <c r="Q69" s="177">
        <v>20</v>
      </c>
      <c r="R69" s="177">
        <v>25</v>
      </c>
      <c r="S69" s="177">
        <v>0.9</v>
      </c>
      <c r="T69" s="177">
        <v>0.87</v>
      </c>
      <c r="U69" s="177" t="s">
        <v>830</v>
      </c>
      <c r="V69" s="177">
        <v>6500</v>
      </c>
      <c r="W69" s="177">
        <v>7042</v>
      </c>
      <c r="X69" s="177">
        <v>70</v>
      </c>
      <c r="Y69" s="177">
        <v>69</v>
      </c>
      <c r="Z69" s="177">
        <v>5</v>
      </c>
      <c r="AA69" s="177">
        <v>50000</v>
      </c>
      <c r="AB69" s="177" t="s">
        <v>931</v>
      </c>
      <c r="AC69" s="177" t="s">
        <v>932</v>
      </c>
      <c r="AD69" s="181">
        <v>100</v>
      </c>
      <c r="AE69" s="181">
        <v>20</v>
      </c>
      <c r="AF69" s="177" t="s">
        <v>825</v>
      </c>
      <c r="AG69" s="177" t="s">
        <v>825</v>
      </c>
      <c r="AH69" s="181">
        <v>0</v>
      </c>
      <c r="AI69" s="181">
        <v>0</v>
      </c>
      <c r="AJ69" s="177" t="s">
        <v>825</v>
      </c>
      <c r="AK69" s="177" t="s">
        <v>825</v>
      </c>
      <c r="AL69" s="181">
        <v>0</v>
      </c>
      <c r="AM69" s="181">
        <v>0</v>
      </c>
      <c r="AN69" s="189" t="s">
        <v>825</v>
      </c>
      <c r="AO69" s="177" t="s">
        <v>825</v>
      </c>
      <c r="AP69" s="176" t="s">
        <v>825</v>
      </c>
      <c r="AQ69" s="176" t="s">
        <v>825</v>
      </c>
      <c r="AR69" s="176"/>
      <c r="AS69" s="176" t="s">
        <v>641</v>
      </c>
      <c r="AT69" s="176" t="s">
        <v>825</v>
      </c>
    </row>
    <row r="70" spans="2:46" ht="30" x14ac:dyDescent="0.25">
      <c r="B70" t="s">
        <v>184</v>
      </c>
      <c r="C70" s="176" t="s">
        <v>260</v>
      </c>
      <c r="D70" s="177" t="s">
        <v>446</v>
      </c>
      <c r="E70" s="177">
        <v>135</v>
      </c>
      <c r="F70" s="177">
        <v>130.94999999999999</v>
      </c>
      <c r="G70" s="177">
        <v>150</v>
      </c>
      <c r="H70" s="177">
        <v>145.5</v>
      </c>
      <c r="I70" s="177"/>
      <c r="J70" s="177"/>
      <c r="K70" s="177">
        <v>10000</v>
      </c>
      <c r="L70" s="177">
        <v>9000</v>
      </c>
      <c r="M70" s="177"/>
      <c r="N70" s="177"/>
      <c r="O70" s="177">
        <v>1000000</v>
      </c>
      <c r="P70" s="177">
        <v>1000000</v>
      </c>
      <c r="Q70" s="177">
        <v>20</v>
      </c>
      <c r="R70" s="177">
        <v>25</v>
      </c>
      <c r="S70" s="177">
        <v>0.9</v>
      </c>
      <c r="T70" s="177">
        <v>0.87</v>
      </c>
      <c r="U70" s="177" t="s">
        <v>830</v>
      </c>
      <c r="V70" s="177">
        <v>6500</v>
      </c>
      <c r="W70" s="177">
        <v>7042</v>
      </c>
      <c r="X70" s="177">
        <v>70</v>
      </c>
      <c r="Y70" s="177">
        <v>69</v>
      </c>
      <c r="Z70" s="177">
        <v>5</v>
      </c>
      <c r="AA70" s="177">
        <v>50000</v>
      </c>
      <c r="AB70" s="177" t="s">
        <v>933</v>
      </c>
      <c r="AC70" s="177" t="s">
        <v>934</v>
      </c>
      <c r="AD70" s="181">
        <v>100</v>
      </c>
      <c r="AE70" s="181">
        <v>40</v>
      </c>
      <c r="AF70" s="190" t="s">
        <v>935</v>
      </c>
      <c r="AG70" s="177" t="s">
        <v>932</v>
      </c>
      <c r="AH70" s="181">
        <v>100</v>
      </c>
      <c r="AI70" s="181">
        <v>20</v>
      </c>
      <c r="AJ70" s="190" t="s">
        <v>825</v>
      </c>
      <c r="AK70" s="177" t="s">
        <v>825</v>
      </c>
      <c r="AL70" s="181">
        <v>0</v>
      </c>
      <c r="AM70" s="181">
        <v>0</v>
      </c>
      <c r="AN70" s="189" t="s">
        <v>825</v>
      </c>
      <c r="AO70" s="177" t="s">
        <v>825</v>
      </c>
      <c r="AP70" s="176" t="s">
        <v>825</v>
      </c>
      <c r="AQ70" s="176" t="s">
        <v>825</v>
      </c>
      <c r="AR70" s="176"/>
      <c r="AS70" s="176" t="s">
        <v>641</v>
      </c>
      <c r="AT70" s="176" t="s">
        <v>825</v>
      </c>
    </row>
    <row r="71" spans="2:46" x14ac:dyDescent="0.25">
      <c r="B71" t="s">
        <v>184</v>
      </c>
      <c r="C71" s="176" t="s">
        <v>260</v>
      </c>
      <c r="D71" s="177" t="s">
        <v>487</v>
      </c>
      <c r="E71" s="177">
        <v>130</v>
      </c>
      <c r="F71" s="177">
        <v>126.1</v>
      </c>
      <c r="G71" s="177">
        <v>145</v>
      </c>
      <c r="H71" s="177">
        <v>140.65</v>
      </c>
      <c r="I71" s="177"/>
      <c r="J71" s="177"/>
      <c r="K71" s="177">
        <v>10000</v>
      </c>
      <c r="L71" s="177">
        <v>9000</v>
      </c>
      <c r="M71" s="177"/>
      <c r="N71" s="177"/>
      <c r="O71" s="177">
        <v>1000000</v>
      </c>
      <c r="P71" s="177">
        <v>1000000</v>
      </c>
      <c r="Q71" s="177">
        <v>20</v>
      </c>
      <c r="R71" s="177">
        <v>25</v>
      </c>
      <c r="S71" s="177">
        <v>0.9</v>
      </c>
      <c r="T71" s="177">
        <v>0.87</v>
      </c>
      <c r="U71" s="177" t="s">
        <v>830</v>
      </c>
      <c r="V71" s="177">
        <v>6500</v>
      </c>
      <c r="W71" s="177">
        <v>7042</v>
      </c>
      <c r="X71" s="177">
        <v>70</v>
      </c>
      <c r="Y71" s="177">
        <v>69</v>
      </c>
      <c r="Z71" s="177">
        <v>5</v>
      </c>
      <c r="AA71" s="177">
        <v>50000</v>
      </c>
      <c r="AB71" s="177" t="s">
        <v>931</v>
      </c>
      <c r="AC71" s="177" t="s">
        <v>932</v>
      </c>
      <c r="AD71" s="181">
        <v>100</v>
      </c>
      <c r="AE71" s="181">
        <v>20</v>
      </c>
      <c r="AF71" s="190" t="s">
        <v>825</v>
      </c>
      <c r="AG71" s="177" t="s">
        <v>825</v>
      </c>
      <c r="AH71" s="181">
        <v>0</v>
      </c>
      <c r="AI71" s="181">
        <v>0</v>
      </c>
      <c r="AJ71" s="190" t="s">
        <v>825</v>
      </c>
      <c r="AK71" s="177" t="s">
        <v>825</v>
      </c>
      <c r="AL71" s="181">
        <v>0</v>
      </c>
      <c r="AM71" s="181">
        <v>0</v>
      </c>
      <c r="AN71" s="189" t="s">
        <v>825</v>
      </c>
      <c r="AO71" s="177" t="s">
        <v>825</v>
      </c>
      <c r="AP71" s="176" t="s">
        <v>825</v>
      </c>
      <c r="AQ71" s="176" t="s">
        <v>825</v>
      </c>
      <c r="AR71" s="176"/>
      <c r="AS71" s="176" t="s">
        <v>641</v>
      </c>
      <c r="AT71" s="176" t="s">
        <v>825</v>
      </c>
    </row>
    <row r="72" spans="2:46" x14ac:dyDescent="0.25">
      <c r="B72" t="s">
        <v>184</v>
      </c>
      <c r="C72" s="176" t="s">
        <v>260</v>
      </c>
      <c r="D72" s="177" t="s">
        <v>492</v>
      </c>
      <c r="E72" s="177">
        <v>135</v>
      </c>
      <c r="F72" s="177">
        <v>130.94999999999999</v>
      </c>
      <c r="G72" s="177">
        <v>150</v>
      </c>
      <c r="H72" s="177">
        <v>145.5</v>
      </c>
      <c r="I72" s="177"/>
      <c r="J72" s="177"/>
      <c r="K72" s="177">
        <v>10000</v>
      </c>
      <c r="L72" s="177">
        <v>9000</v>
      </c>
      <c r="M72" s="177"/>
      <c r="N72" s="177"/>
      <c r="O72" s="177">
        <v>1000000</v>
      </c>
      <c r="P72" s="177">
        <v>1000000</v>
      </c>
      <c r="Q72" s="177">
        <v>20</v>
      </c>
      <c r="R72" s="177">
        <v>25</v>
      </c>
      <c r="S72" s="177">
        <v>0.9</v>
      </c>
      <c r="T72" s="177">
        <v>0.87</v>
      </c>
      <c r="U72" s="177" t="s">
        <v>830</v>
      </c>
      <c r="V72" s="177">
        <v>6500</v>
      </c>
      <c r="W72" s="177">
        <v>7042</v>
      </c>
      <c r="X72" s="177">
        <v>70</v>
      </c>
      <c r="Y72" s="177">
        <v>69</v>
      </c>
      <c r="Z72" s="177">
        <v>5</v>
      </c>
      <c r="AA72" s="177">
        <v>50000</v>
      </c>
      <c r="AB72" s="177" t="s">
        <v>936</v>
      </c>
      <c r="AC72" s="177" t="s">
        <v>937</v>
      </c>
      <c r="AD72" s="181">
        <v>100</v>
      </c>
      <c r="AE72" s="181">
        <v>87</v>
      </c>
      <c r="AF72" s="190" t="s">
        <v>825</v>
      </c>
      <c r="AG72" s="177" t="s">
        <v>825</v>
      </c>
      <c r="AH72" s="181">
        <v>0</v>
      </c>
      <c r="AI72" s="181">
        <v>0</v>
      </c>
      <c r="AJ72" s="190" t="s">
        <v>825</v>
      </c>
      <c r="AK72" s="177" t="s">
        <v>825</v>
      </c>
      <c r="AL72" s="181">
        <v>0</v>
      </c>
      <c r="AM72" s="181">
        <v>0</v>
      </c>
      <c r="AN72" s="189" t="s">
        <v>825</v>
      </c>
      <c r="AO72" s="177" t="s">
        <v>825</v>
      </c>
      <c r="AP72" s="176" t="s">
        <v>825</v>
      </c>
      <c r="AQ72" s="176" t="s">
        <v>825</v>
      </c>
      <c r="AR72" s="176"/>
      <c r="AS72" s="176" t="s">
        <v>641</v>
      </c>
      <c r="AT72" s="176" t="s">
        <v>825</v>
      </c>
    </row>
    <row r="73" spans="2:46" x14ac:dyDescent="0.25">
      <c r="B73" t="s">
        <v>184</v>
      </c>
      <c r="C73" s="176" t="s">
        <v>264</v>
      </c>
      <c r="D73" s="177" t="s">
        <v>436</v>
      </c>
      <c r="E73" s="177">
        <v>130</v>
      </c>
      <c r="F73" s="177">
        <v>126.1</v>
      </c>
      <c r="G73" s="177">
        <v>145</v>
      </c>
      <c r="H73" s="177">
        <v>140.65</v>
      </c>
      <c r="I73" s="177"/>
      <c r="J73" s="177"/>
      <c r="K73" s="177">
        <v>5000</v>
      </c>
      <c r="L73" s="177">
        <v>4500</v>
      </c>
      <c r="M73" s="177"/>
      <c r="N73" s="177"/>
      <c r="O73" s="177">
        <v>10000</v>
      </c>
      <c r="P73" s="177">
        <v>11000</v>
      </c>
      <c r="Q73" s="177">
        <v>20</v>
      </c>
      <c r="R73" s="177">
        <v>25</v>
      </c>
      <c r="S73" s="177">
        <v>0.9</v>
      </c>
      <c r="T73" s="177">
        <v>0.87</v>
      </c>
      <c r="U73" s="177" t="s">
        <v>830</v>
      </c>
      <c r="V73" s="177">
        <v>6500</v>
      </c>
      <c r="W73" s="177">
        <v>7042</v>
      </c>
      <c r="X73" s="177">
        <v>80</v>
      </c>
      <c r="Y73" s="177">
        <v>79</v>
      </c>
      <c r="Z73" s="177">
        <v>5</v>
      </c>
      <c r="AA73" s="177">
        <v>50000</v>
      </c>
      <c r="AB73" s="177" t="s">
        <v>931</v>
      </c>
      <c r="AC73" s="177" t="s">
        <v>932</v>
      </c>
      <c r="AD73" s="181">
        <v>100</v>
      </c>
      <c r="AE73" s="181">
        <v>20</v>
      </c>
      <c r="AF73" s="190" t="s">
        <v>825</v>
      </c>
      <c r="AG73" s="177" t="s">
        <v>825</v>
      </c>
      <c r="AH73" s="181">
        <v>0</v>
      </c>
      <c r="AI73" s="181">
        <v>0</v>
      </c>
      <c r="AJ73" s="190" t="s">
        <v>825</v>
      </c>
      <c r="AK73" s="177" t="s">
        <v>825</v>
      </c>
      <c r="AL73" s="181">
        <v>0</v>
      </c>
      <c r="AM73" s="181">
        <v>0</v>
      </c>
      <c r="AN73" s="189" t="s">
        <v>825</v>
      </c>
      <c r="AO73" s="177" t="s">
        <v>825</v>
      </c>
      <c r="AP73" s="176" t="s">
        <v>825</v>
      </c>
      <c r="AQ73" s="176" t="s">
        <v>825</v>
      </c>
      <c r="AR73" s="176"/>
      <c r="AS73" s="176" t="s">
        <v>641</v>
      </c>
      <c r="AT73" s="176" t="s">
        <v>825</v>
      </c>
    </row>
    <row r="74" spans="2:46" x14ac:dyDescent="0.25">
      <c r="B74" t="s">
        <v>184</v>
      </c>
      <c r="C74" s="176" t="s">
        <v>264</v>
      </c>
      <c r="D74" s="177" t="s">
        <v>496</v>
      </c>
      <c r="E74" s="177">
        <v>125</v>
      </c>
      <c r="F74" s="177">
        <v>121.25</v>
      </c>
      <c r="G74" s="177">
        <v>140</v>
      </c>
      <c r="H74" s="177">
        <v>135.80000000000001</v>
      </c>
      <c r="I74" s="177"/>
      <c r="J74" s="177"/>
      <c r="K74" s="177">
        <v>5000</v>
      </c>
      <c r="L74" s="177">
        <v>4500</v>
      </c>
      <c r="M74" s="177"/>
      <c r="N74" s="177"/>
      <c r="O74" s="177">
        <v>10000</v>
      </c>
      <c r="P74" s="177">
        <v>11000</v>
      </c>
      <c r="Q74" s="177">
        <v>20</v>
      </c>
      <c r="R74" s="177">
        <v>25</v>
      </c>
      <c r="S74" s="177">
        <v>0.9</v>
      </c>
      <c r="T74" s="177">
        <v>0.87</v>
      </c>
      <c r="U74" s="177" t="s">
        <v>830</v>
      </c>
      <c r="V74" s="177">
        <v>6500</v>
      </c>
      <c r="W74" s="177">
        <v>7042</v>
      </c>
      <c r="X74" s="177">
        <v>80</v>
      </c>
      <c r="Y74" s="177">
        <v>79</v>
      </c>
      <c r="Z74" s="177">
        <v>5</v>
      </c>
      <c r="AA74" s="177">
        <v>50000</v>
      </c>
      <c r="AB74" s="177" t="s">
        <v>931</v>
      </c>
      <c r="AC74" s="177" t="s">
        <v>932</v>
      </c>
      <c r="AD74" s="181">
        <v>100</v>
      </c>
      <c r="AE74" s="181">
        <v>20</v>
      </c>
      <c r="AF74" s="190" t="s">
        <v>825</v>
      </c>
      <c r="AG74" s="177" t="s">
        <v>825</v>
      </c>
      <c r="AH74" s="181">
        <v>0</v>
      </c>
      <c r="AI74" s="181">
        <v>0</v>
      </c>
      <c r="AJ74" s="190" t="s">
        <v>825</v>
      </c>
      <c r="AK74" s="177" t="s">
        <v>825</v>
      </c>
      <c r="AL74" s="181">
        <v>0</v>
      </c>
      <c r="AM74" s="181">
        <v>0</v>
      </c>
      <c r="AN74" s="189" t="s">
        <v>825</v>
      </c>
      <c r="AO74" s="177" t="s">
        <v>825</v>
      </c>
      <c r="AP74" s="176" t="s">
        <v>825</v>
      </c>
      <c r="AQ74" s="176" t="s">
        <v>825</v>
      </c>
      <c r="AR74" s="176"/>
      <c r="AS74" s="176" t="s">
        <v>641</v>
      </c>
      <c r="AT74" s="176" t="s">
        <v>825</v>
      </c>
    </row>
    <row r="75" spans="2:46" ht="30" x14ac:dyDescent="0.25">
      <c r="B75" t="s">
        <v>189</v>
      </c>
      <c r="C75" s="176" t="s">
        <v>882</v>
      </c>
      <c r="D75" s="177" t="s">
        <v>428</v>
      </c>
      <c r="E75" s="177">
        <v>125</v>
      </c>
      <c r="F75" s="177">
        <v>121.25</v>
      </c>
      <c r="G75" s="177">
        <v>140</v>
      </c>
      <c r="H75" s="177">
        <v>135.80000000000001</v>
      </c>
      <c r="I75" s="177"/>
      <c r="J75" s="177"/>
      <c r="K75" s="177">
        <v>1000</v>
      </c>
      <c r="L75" s="177">
        <v>900</v>
      </c>
      <c r="M75" s="177"/>
      <c r="N75" s="177"/>
      <c r="O75" s="177">
        <v>1000000</v>
      </c>
      <c r="P75" s="177">
        <v>1000000</v>
      </c>
      <c r="Q75" s="177">
        <v>20</v>
      </c>
      <c r="R75" s="177">
        <v>25</v>
      </c>
      <c r="S75" s="177">
        <v>0.9</v>
      </c>
      <c r="T75" s="177">
        <v>0.87</v>
      </c>
      <c r="U75" s="177" t="s">
        <v>823</v>
      </c>
      <c r="V75" s="177">
        <v>5000</v>
      </c>
      <c r="W75" s="177">
        <v>5312</v>
      </c>
      <c r="X75" s="177">
        <v>70</v>
      </c>
      <c r="Y75" s="177">
        <v>69</v>
      </c>
      <c r="Z75" s="177">
        <v>5</v>
      </c>
      <c r="AA75" s="177">
        <v>50000</v>
      </c>
      <c r="AB75" s="177" t="s">
        <v>889</v>
      </c>
      <c r="AC75" s="177" t="s">
        <v>884</v>
      </c>
      <c r="AD75" s="181">
        <v>100</v>
      </c>
      <c r="AE75" s="181">
        <v>99</v>
      </c>
      <c r="AF75" s="190" t="s">
        <v>885</v>
      </c>
      <c r="AG75" s="177" t="s">
        <v>886</v>
      </c>
      <c r="AH75" s="181">
        <v>13</v>
      </c>
      <c r="AI75" s="181">
        <v>0</v>
      </c>
      <c r="AJ75" s="190" t="s">
        <v>825</v>
      </c>
      <c r="AK75" s="177" t="s">
        <v>825</v>
      </c>
      <c r="AL75" s="181">
        <v>0</v>
      </c>
      <c r="AM75" s="181">
        <v>0</v>
      </c>
      <c r="AN75" s="189" t="s">
        <v>825</v>
      </c>
      <c r="AO75" s="177" t="s">
        <v>825</v>
      </c>
      <c r="AP75" s="176" t="s">
        <v>825</v>
      </c>
      <c r="AQ75" s="176" t="s">
        <v>825</v>
      </c>
      <c r="AR75" s="176"/>
      <c r="AS75" s="176" t="s">
        <v>641</v>
      </c>
      <c r="AT75" s="176" t="s">
        <v>825</v>
      </c>
    </row>
    <row r="76" spans="2:46" x14ac:dyDescent="0.25">
      <c r="B76" t="s">
        <v>189</v>
      </c>
      <c r="C76" s="176" t="s">
        <v>882</v>
      </c>
      <c r="D76" s="177" t="s">
        <v>442</v>
      </c>
      <c r="E76" s="177">
        <v>115</v>
      </c>
      <c r="F76" s="177">
        <v>111.55</v>
      </c>
      <c r="G76" s="177">
        <v>130</v>
      </c>
      <c r="H76" s="177">
        <v>126.1</v>
      </c>
      <c r="I76" s="177"/>
      <c r="J76" s="177"/>
      <c r="K76" s="177">
        <v>1000</v>
      </c>
      <c r="L76" s="177">
        <v>900</v>
      </c>
      <c r="M76" s="177"/>
      <c r="N76" s="177"/>
      <c r="O76" s="177">
        <v>1000000</v>
      </c>
      <c r="P76" s="189">
        <v>1000000</v>
      </c>
      <c r="Q76" s="177">
        <v>20</v>
      </c>
      <c r="R76" s="177">
        <v>25</v>
      </c>
      <c r="S76" s="177">
        <v>0.9</v>
      </c>
      <c r="T76" s="177">
        <v>0.87</v>
      </c>
      <c r="U76" s="177" t="s">
        <v>823</v>
      </c>
      <c r="V76" s="177">
        <v>5000</v>
      </c>
      <c r="W76" s="177">
        <v>5312</v>
      </c>
      <c r="X76" s="177">
        <v>70</v>
      </c>
      <c r="Y76" s="177">
        <v>69</v>
      </c>
      <c r="Z76" s="177">
        <v>5</v>
      </c>
      <c r="AA76" s="177">
        <v>50000</v>
      </c>
      <c r="AB76" s="177" t="s">
        <v>887</v>
      </c>
      <c r="AC76" s="177" t="s">
        <v>888</v>
      </c>
      <c r="AD76" s="181">
        <v>100</v>
      </c>
      <c r="AE76" s="181">
        <v>62</v>
      </c>
      <c r="AF76" s="177" t="s">
        <v>825</v>
      </c>
      <c r="AG76" s="177" t="s">
        <v>825</v>
      </c>
      <c r="AH76" s="181">
        <v>0</v>
      </c>
      <c r="AI76" s="181">
        <v>0</v>
      </c>
      <c r="AJ76" s="177" t="s">
        <v>825</v>
      </c>
      <c r="AK76" s="177" t="s">
        <v>825</v>
      </c>
      <c r="AL76" s="181">
        <v>0</v>
      </c>
      <c r="AM76" s="181">
        <v>0</v>
      </c>
      <c r="AN76" s="189" t="s">
        <v>825</v>
      </c>
      <c r="AO76" s="177" t="s">
        <v>825</v>
      </c>
      <c r="AP76" s="177" t="s">
        <v>825</v>
      </c>
      <c r="AQ76" s="177" t="s">
        <v>825</v>
      </c>
      <c r="AR76" s="177"/>
      <c r="AS76" s="176" t="s">
        <v>641</v>
      </c>
      <c r="AT76" s="191" t="s">
        <v>825</v>
      </c>
    </row>
    <row r="77" spans="2:46" x14ac:dyDescent="0.25">
      <c r="B77" t="s">
        <v>189</v>
      </c>
      <c r="C77" s="176" t="s">
        <v>882</v>
      </c>
      <c r="D77" s="177" t="s">
        <v>452</v>
      </c>
      <c r="E77" s="177">
        <v>125</v>
      </c>
      <c r="F77" s="177">
        <v>121.25</v>
      </c>
      <c r="G77" s="177">
        <v>140</v>
      </c>
      <c r="H77" s="177">
        <v>135.80000000000001</v>
      </c>
      <c r="I77" s="177"/>
      <c r="J77" s="177"/>
      <c r="K77" s="177">
        <v>1000</v>
      </c>
      <c r="L77" s="177">
        <v>900</v>
      </c>
      <c r="M77" s="177"/>
      <c r="N77" s="177"/>
      <c r="O77" s="177">
        <v>1000000</v>
      </c>
      <c r="P77" s="177">
        <v>1000000</v>
      </c>
      <c r="Q77" s="177">
        <v>20</v>
      </c>
      <c r="R77" s="177">
        <v>25</v>
      </c>
      <c r="S77" s="177">
        <v>0.9</v>
      </c>
      <c r="T77" s="177">
        <v>0.87</v>
      </c>
      <c r="U77" s="177" t="s">
        <v>823</v>
      </c>
      <c r="V77" s="177">
        <v>5000</v>
      </c>
      <c r="W77" s="177">
        <v>5312</v>
      </c>
      <c r="X77" s="177">
        <v>70</v>
      </c>
      <c r="Y77" s="177">
        <v>69</v>
      </c>
      <c r="Z77" s="177">
        <v>5</v>
      </c>
      <c r="AA77" s="177">
        <v>50000</v>
      </c>
      <c r="AB77" s="177" t="s">
        <v>889</v>
      </c>
      <c r="AC77" s="177" t="s">
        <v>884</v>
      </c>
      <c r="AD77" s="181">
        <v>100</v>
      </c>
      <c r="AE77" s="181">
        <v>99</v>
      </c>
      <c r="AF77" s="177" t="s">
        <v>885</v>
      </c>
      <c r="AG77" s="177" t="s">
        <v>886</v>
      </c>
      <c r="AH77" s="181">
        <v>13</v>
      </c>
      <c r="AI77" s="181">
        <v>0</v>
      </c>
      <c r="AJ77" s="177" t="s">
        <v>825</v>
      </c>
      <c r="AK77" s="177" t="s">
        <v>825</v>
      </c>
      <c r="AL77" s="181">
        <v>0</v>
      </c>
      <c r="AM77" s="181">
        <v>0</v>
      </c>
      <c r="AN77" s="189" t="s">
        <v>825</v>
      </c>
      <c r="AO77" s="177" t="s">
        <v>825</v>
      </c>
      <c r="AP77" s="176" t="s">
        <v>825</v>
      </c>
      <c r="AQ77" s="176" t="s">
        <v>825</v>
      </c>
      <c r="AR77" s="176"/>
      <c r="AS77" s="176" t="s">
        <v>641</v>
      </c>
      <c r="AT77" s="176" t="s">
        <v>825</v>
      </c>
    </row>
    <row r="78" spans="2:46" x14ac:dyDescent="0.25">
      <c r="B78" t="s">
        <v>189</v>
      </c>
      <c r="C78" s="176" t="s">
        <v>882</v>
      </c>
      <c r="D78" t="s">
        <v>461</v>
      </c>
      <c r="E78" s="2">
        <v>125</v>
      </c>
      <c r="F78" s="2">
        <v>121.25</v>
      </c>
      <c r="G78" s="2">
        <v>140</v>
      </c>
      <c r="H78" s="2">
        <v>135.80000000000001</v>
      </c>
      <c r="I78" s="177"/>
      <c r="J78" s="177"/>
      <c r="K78" s="177">
        <v>300</v>
      </c>
      <c r="L78" s="177">
        <v>270</v>
      </c>
      <c r="M78" s="177"/>
      <c r="N78" s="177"/>
      <c r="O78" s="177">
        <v>1000000</v>
      </c>
      <c r="P78" s="177">
        <v>1000000</v>
      </c>
      <c r="Q78" s="177">
        <v>20</v>
      </c>
      <c r="R78" s="177">
        <v>25</v>
      </c>
      <c r="S78" s="177">
        <v>0.9</v>
      </c>
      <c r="T78" s="177">
        <v>0.87</v>
      </c>
      <c r="U78" s="177" t="s">
        <v>823</v>
      </c>
      <c r="V78" s="177">
        <v>5000</v>
      </c>
      <c r="W78" s="177">
        <v>5312</v>
      </c>
      <c r="X78" s="177">
        <v>70</v>
      </c>
      <c r="Y78" s="177">
        <v>69</v>
      </c>
      <c r="Z78" s="177">
        <v>5</v>
      </c>
      <c r="AA78" s="177">
        <v>50000</v>
      </c>
      <c r="AB78" s="177" t="s">
        <v>889</v>
      </c>
      <c r="AC78" s="177" t="s">
        <v>938</v>
      </c>
      <c r="AD78" s="181">
        <v>100</v>
      </c>
      <c r="AE78" s="181">
        <v>97</v>
      </c>
      <c r="AF78" s="177" t="s">
        <v>890</v>
      </c>
      <c r="AG78" s="177" t="s">
        <v>891</v>
      </c>
      <c r="AH78" s="181">
        <v>8</v>
      </c>
      <c r="AI78" s="181">
        <v>0</v>
      </c>
      <c r="AJ78" s="177" t="s">
        <v>825</v>
      </c>
      <c r="AK78" s="177" t="s">
        <v>825</v>
      </c>
      <c r="AL78" s="181">
        <v>0</v>
      </c>
      <c r="AM78" s="181">
        <v>0</v>
      </c>
      <c r="AN78" s="189" t="s">
        <v>825</v>
      </c>
      <c r="AO78" s="177" t="s">
        <v>825</v>
      </c>
      <c r="AP78" s="176" t="s">
        <v>825</v>
      </c>
      <c r="AQ78" s="176" t="s">
        <v>825</v>
      </c>
      <c r="AR78" s="176"/>
      <c r="AS78" s="176" t="s">
        <v>641</v>
      </c>
      <c r="AT78" s="176" t="s">
        <v>825</v>
      </c>
    </row>
    <row r="79" spans="2:46" x14ac:dyDescent="0.25">
      <c r="B79" t="s">
        <v>189</v>
      </c>
      <c r="C79" s="176" t="s">
        <v>882</v>
      </c>
      <c r="D79" s="177" t="s">
        <v>472</v>
      </c>
      <c r="E79" s="177">
        <v>115</v>
      </c>
      <c r="F79" s="177">
        <v>111.55</v>
      </c>
      <c r="G79" s="177">
        <v>130</v>
      </c>
      <c r="H79" s="177">
        <v>126.1</v>
      </c>
      <c r="I79" s="177"/>
      <c r="J79" s="177"/>
      <c r="K79" s="177">
        <v>2000</v>
      </c>
      <c r="L79" s="177">
        <v>1800</v>
      </c>
      <c r="M79" s="177"/>
      <c r="N79" s="177"/>
      <c r="O79" s="177">
        <v>1000000</v>
      </c>
      <c r="P79" s="177">
        <v>1000000</v>
      </c>
      <c r="Q79" s="177">
        <v>20</v>
      </c>
      <c r="R79" s="177">
        <v>25</v>
      </c>
      <c r="S79" s="177">
        <v>0.9</v>
      </c>
      <c r="T79" s="177">
        <v>0.87</v>
      </c>
      <c r="U79" s="177" t="s">
        <v>823</v>
      </c>
      <c r="V79" s="177">
        <v>5000</v>
      </c>
      <c r="W79" s="177">
        <v>5312</v>
      </c>
      <c r="X79" s="177">
        <v>70</v>
      </c>
      <c r="Y79" s="177">
        <v>69</v>
      </c>
      <c r="Z79" s="177">
        <v>5</v>
      </c>
      <c r="AA79" s="177">
        <v>50000</v>
      </c>
      <c r="AB79" s="177" t="s">
        <v>898</v>
      </c>
      <c r="AC79" s="177" t="s">
        <v>899</v>
      </c>
      <c r="AD79" s="181">
        <v>28</v>
      </c>
      <c r="AE79" s="181">
        <v>0</v>
      </c>
      <c r="AF79" s="177" t="s">
        <v>900</v>
      </c>
      <c r="AG79" s="177" t="s">
        <v>901</v>
      </c>
      <c r="AH79" s="181">
        <v>100</v>
      </c>
      <c r="AI79" s="181">
        <v>27</v>
      </c>
      <c r="AJ79" s="177" t="s">
        <v>825</v>
      </c>
      <c r="AK79" s="177" t="s">
        <v>825</v>
      </c>
      <c r="AL79" s="181">
        <v>0</v>
      </c>
      <c r="AM79" s="181">
        <v>0</v>
      </c>
      <c r="AN79" s="189" t="s">
        <v>825</v>
      </c>
      <c r="AO79" s="177" t="s">
        <v>825</v>
      </c>
      <c r="AP79" s="176" t="s">
        <v>825</v>
      </c>
      <c r="AQ79" s="176" t="s">
        <v>825</v>
      </c>
      <c r="AR79" s="176"/>
      <c r="AS79" s="176" t="s">
        <v>641</v>
      </c>
      <c r="AT79" s="176" t="s">
        <v>825</v>
      </c>
    </row>
    <row r="80" spans="2:46" x14ac:dyDescent="0.25">
      <c r="B80" t="s">
        <v>189</v>
      </c>
      <c r="C80" s="176" t="s">
        <v>882</v>
      </c>
      <c r="D80" s="177" t="s">
        <v>482</v>
      </c>
      <c r="E80" s="177">
        <v>125</v>
      </c>
      <c r="F80" s="177">
        <v>121.25</v>
      </c>
      <c r="G80" s="177">
        <v>140</v>
      </c>
      <c r="H80" s="177">
        <v>135.80000000000001</v>
      </c>
      <c r="I80" s="177"/>
      <c r="J80" s="177"/>
      <c r="K80" s="177">
        <v>2000</v>
      </c>
      <c r="L80" s="177">
        <v>1800</v>
      </c>
      <c r="M80" s="177"/>
      <c r="N80" s="177"/>
      <c r="O80" s="177">
        <v>1000000</v>
      </c>
      <c r="P80" s="177">
        <v>1000000</v>
      </c>
      <c r="Q80" s="177">
        <v>20</v>
      </c>
      <c r="R80" s="177">
        <v>25</v>
      </c>
      <c r="S80" s="177">
        <v>0.9</v>
      </c>
      <c r="T80" s="177">
        <v>0.87</v>
      </c>
      <c r="U80" s="177" t="s">
        <v>902</v>
      </c>
      <c r="V80" s="177">
        <v>5700</v>
      </c>
      <c r="W80" s="177">
        <v>6022</v>
      </c>
      <c r="X80" s="177">
        <v>70</v>
      </c>
      <c r="Y80" s="177">
        <v>69</v>
      </c>
      <c r="Z80" s="177">
        <v>5</v>
      </c>
      <c r="AA80" s="177">
        <v>50000</v>
      </c>
      <c r="AB80" s="177" t="s">
        <v>903</v>
      </c>
      <c r="AC80" s="177" t="s">
        <v>904</v>
      </c>
      <c r="AD80" s="181">
        <v>100</v>
      </c>
      <c r="AE80" s="181">
        <v>37</v>
      </c>
      <c r="AF80" s="177" t="s">
        <v>905</v>
      </c>
      <c r="AG80" s="177" t="s">
        <v>904</v>
      </c>
      <c r="AH80" s="181">
        <v>100</v>
      </c>
      <c r="AI80" s="181">
        <v>37</v>
      </c>
      <c r="AJ80" s="177" t="s">
        <v>825</v>
      </c>
      <c r="AK80" s="177" t="s">
        <v>825</v>
      </c>
      <c r="AL80" s="181">
        <v>0</v>
      </c>
      <c r="AM80" s="181">
        <v>0</v>
      </c>
      <c r="AN80" s="189" t="s">
        <v>825</v>
      </c>
      <c r="AO80" s="177" t="s">
        <v>825</v>
      </c>
      <c r="AP80" s="176" t="s">
        <v>825</v>
      </c>
      <c r="AQ80" s="176" t="s">
        <v>825</v>
      </c>
      <c r="AR80" s="176"/>
      <c r="AS80" s="176" t="s">
        <v>641</v>
      </c>
      <c r="AT80" s="176" t="s">
        <v>825</v>
      </c>
    </row>
    <row r="81" spans="2:46" x14ac:dyDescent="0.25">
      <c r="B81" t="s">
        <v>204</v>
      </c>
      <c r="C81" s="176" t="s">
        <v>882</v>
      </c>
      <c r="D81" t="s">
        <v>429</v>
      </c>
      <c r="E81" s="2">
        <v>115</v>
      </c>
      <c r="F81" s="2">
        <v>111.55</v>
      </c>
      <c r="G81" s="2"/>
      <c r="H81" s="2"/>
      <c r="I81" s="177"/>
      <c r="J81" s="177"/>
      <c r="K81" s="177">
        <v>1000</v>
      </c>
      <c r="L81" s="177">
        <v>900</v>
      </c>
      <c r="M81" s="177"/>
      <c r="N81" s="177"/>
      <c r="O81" s="177">
        <v>1000000</v>
      </c>
      <c r="P81" s="177">
        <v>1000000</v>
      </c>
      <c r="Q81" s="177">
        <v>20</v>
      </c>
      <c r="R81" s="177">
        <v>25</v>
      </c>
      <c r="S81" s="177">
        <v>0.9</v>
      </c>
      <c r="T81" s="177">
        <v>0.87</v>
      </c>
      <c r="U81" s="177" t="s">
        <v>823</v>
      </c>
      <c r="V81" s="177">
        <v>5000</v>
      </c>
      <c r="W81" s="177">
        <v>5312</v>
      </c>
      <c r="X81" s="177">
        <v>70</v>
      </c>
      <c r="Y81" s="177">
        <v>69</v>
      </c>
      <c r="Z81" s="177">
        <v>5</v>
      </c>
      <c r="AA81" s="177">
        <v>50000</v>
      </c>
      <c r="AB81" s="177" t="s">
        <v>889</v>
      </c>
      <c r="AC81" s="177" t="s">
        <v>884</v>
      </c>
      <c r="AD81" s="181">
        <v>100</v>
      </c>
      <c r="AE81" s="181">
        <v>99</v>
      </c>
      <c r="AF81" s="177" t="s">
        <v>885</v>
      </c>
      <c r="AG81" s="177" t="s">
        <v>886</v>
      </c>
      <c r="AH81" s="181">
        <v>13</v>
      </c>
      <c r="AI81" s="181">
        <v>0</v>
      </c>
      <c r="AJ81" s="177" t="s">
        <v>825</v>
      </c>
      <c r="AK81" s="177" t="s">
        <v>825</v>
      </c>
      <c r="AL81" s="181">
        <v>0</v>
      </c>
      <c r="AM81" s="181">
        <v>0</v>
      </c>
      <c r="AN81" s="189" t="s">
        <v>825</v>
      </c>
      <c r="AO81" s="177" t="s">
        <v>825</v>
      </c>
      <c r="AP81" s="176" t="s">
        <v>825</v>
      </c>
      <c r="AQ81" s="176" t="s">
        <v>825</v>
      </c>
      <c r="AR81" s="176"/>
      <c r="AS81" s="176" t="s">
        <v>641</v>
      </c>
      <c r="AT81" s="176" t="s">
        <v>825</v>
      </c>
    </row>
    <row r="82" spans="2:46" x14ac:dyDescent="0.25">
      <c r="B82" t="s">
        <v>204</v>
      </c>
      <c r="C82" s="176" t="s">
        <v>882</v>
      </c>
      <c r="D82" t="s">
        <v>443</v>
      </c>
      <c r="E82" s="2">
        <v>115</v>
      </c>
      <c r="F82" s="2">
        <v>111.55</v>
      </c>
      <c r="G82" s="2"/>
      <c r="H82" s="2"/>
      <c r="I82" s="177"/>
      <c r="J82" s="177"/>
      <c r="K82" s="177">
        <v>1000</v>
      </c>
      <c r="L82" s="177">
        <v>900</v>
      </c>
      <c r="M82" s="177"/>
      <c r="N82" s="177"/>
      <c r="O82" s="177">
        <v>1000000</v>
      </c>
      <c r="P82" s="177">
        <v>1000000</v>
      </c>
      <c r="Q82" s="177">
        <v>20</v>
      </c>
      <c r="R82" s="177">
        <v>25</v>
      </c>
      <c r="S82" s="177">
        <v>0.9</v>
      </c>
      <c r="T82" s="177">
        <v>0.87</v>
      </c>
      <c r="U82" s="177" t="s">
        <v>823</v>
      </c>
      <c r="V82" s="177">
        <v>5000</v>
      </c>
      <c r="W82" s="177">
        <v>5312</v>
      </c>
      <c r="X82" s="177">
        <v>70</v>
      </c>
      <c r="Y82" s="177">
        <v>69</v>
      </c>
      <c r="Z82" s="177">
        <v>5</v>
      </c>
      <c r="AA82" s="177">
        <v>50000</v>
      </c>
      <c r="AB82" s="177" t="s">
        <v>889</v>
      </c>
      <c r="AC82" s="177" t="s">
        <v>884</v>
      </c>
      <c r="AD82" s="181">
        <v>100</v>
      </c>
      <c r="AE82" s="181">
        <v>99</v>
      </c>
      <c r="AF82" s="177" t="s">
        <v>885</v>
      </c>
      <c r="AG82" s="177" t="s">
        <v>886</v>
      </c>
      <c r="AH82" s="181">
        <v>13</v>
      </c>
      <c r="AI82" s="181">
        <v>0</v>
      </c>
      <c r="AJ82" s="177" t="s">
        <v>825</v>
      </c>
      <c r="AK82" s="177" t="s">
        <v>825</v>
      </c>
      <c r="AL82" s="181">
        <v>0</v>
      </c>
      <c r="AM82" s="181">
        <v>0</v>
      </c>
      <c r="AN82" s="189" t="s">
        <v>825</v>
      </c>
      <c r="AO82" s="177" t="s">
        <v>825</v>
      </c>
      <c r="AP82" s="176" t="s">
        <v>825</v>
      </c>
      <c r="AQ82" s="176" t="s">
        <v>825</v>
      </c>
      <c r="AR82" s="176"/>
      <c r="AS82" s="176" t="s">
        <v>641</v>
      </c>
      <c r="AT82" s="176" t="s">
        <v>825</v>
      </c>
    </row>
    <row r="83" spans="2:46" x14ac:dyDescent="0.25">
      <c r="B83" t="s">
        <v>204</v>
      </c>
      <c r="C83" s="176" t="s">
        <v>882</v>
      </c>
      <c r="D83" t="s">
        <v>453</v>
      </c>
      <c r="E83" s="2">
        <v>115</v>
      </c>
      <c r="F83" s="2">
        <v>111.55</v>
      </c>
      <c r="G83" s="2"/>
      <c r="H83" s="2"/>
      <c r="I83" s="177"/>
      <c r="J83" s="177"/>
      <c r="K83" s="177">
        <v>1000</v>
      </c>
      <c r="L83" s="177">
        <v>900</v>
      </c>
      <c r="M83" s="177"/>
      <c r="N83" s="177"/>
      <c r="O83" s="177">
        <v>1000000</v>
      </c>
      <c r="P83" s="177">
        <v>1000000</v>
      </c>
      <c r="Q83" s="177">
        <v>20</v>
      </c>
      <c r="R83" s="177">
        <v>25</v>
      </c>
      <c r="S83" s="177">
        <v>0.9</v>
      </c>
      <c r="T83" s="177">
        <v>0.87</v>
      </c>
      <c r="U83" s="177" t="s">
        <v>823</v>
      </c>
      <c r="V83" s="177">
        <v>5000</v>
      </c>
      <c r="W83" s="177">
        <v>5312</v>
      </c>
      <c r="X83" s="177">
        <v>70</v>
      </c>
      <c r="Y83" s="177">
        <v>69</v>
      </c>
      <c r="Z83" s="177">
        <v>5</v>
      </c>
      <c r="AA83" s="177">
        <v>50000</v>
      </c>
      <c r="AB83" s="176" t="s">
        <v>887</v>
      </c>
      <c r="AC83" s="176" t="s">
        <v>888</v>
      </c>
      <c r="AD83" s="177">
        <v>100</v>
      </c>
      <c r="AE83" s="177">
        <v>62</v>
      </c>
      <c r="AF83" s="177" t="s">
        <v>825</v>
      </c>
      <c r="AG83" s="177" t="s">
        <v>825</v>
      </c>
      <c r="AH83" s="177">
        <v>0</v>
      </c>
      <c r="AI83" s="177">
        <v>0</v>
      </c>
      <c r="AJ83" s="177" t="s">
        <v>825</v>
      </c>
      <c r="AK83" s="177" t="s">
        <v>825</v>
      </c>
      <c r="AL83" s="177">
        <v>0</v>
      </c>
      <c r="AM83" s="177">
        <v>0</v>
      </c>
      <c r="AN83" s="189" t="s">
        <v>825</v>
      </c>
      <c r="AO83" s="177" t="s">
        <v>825</v>
      </c>
      <c r="AP83" s="176" t="s">
        <v>825</v>
      </c>
      <c r="AQ83" s="176" t="s">
        <v>825</v>
      </c>
      <c r="AR83" s="176"/>
      <c r="AS83" s="176" t="s">
        <v>641</v>
      </c>
      <c r="AT83" s="176" t="s">
        <v>825</v>
      </c>
    </row>
    <row r="84" spans="2:46" x14ac:dyDescent="0.25">
      <c r="B84" t="s">
        <v>204</v>
      </c>
      <c r="C84" s="176" t="s">
        <v>882</v>
      </c>
      <c r="D84" t="s">
        <v>462</v>
      </c>
      <c r="E84" s="2">
        <v>115</v>
      </c>
      <c r="F84" s="2">
        <v>111.55</v>
      </c>
      <c r="G84" s="2"/>
      <c r="H84" s="2"/>
      <c r="I84" s="177"/>
      <c r="J84" s="177"/>
      <c r="K84" s="177">
        <v>1000</v>
      </c>
      <c r="L84" s="177">
        <v>900</v>
      </c>
      <c r="M84" s="177"/>
      <c r="N84" s="177"/>
      <c r="O84" s="177">
        <v>1000000</v>
      </c>
      <c r="P84" s="177">
        <v>1000000</v>
      </c>
      <c r="Q84" s="177">
        <v>20</v>
      </c>
      <c r="R84" s="177">
        <v>25</v>
      </c>
      <c r="S84" s="177">
        <v>0.9</v>
      </c>
      <c r="T84" s="177">
        <v>0.87</v>
      </c>
      <c r="U84" s="177" t="s">
        <v>823</v>
      </c>
      <c r="V84" s="177">
        <v>5000</v>
      </c>
      <c r="W84" s="177">
        <v>5312</v>
      </c>
      <c r="X84" s="177">
        <v>70</v>
      </c>
      <c r="Y84" s="177">
        <v>69</v>
      </c>
      <c r="Z84" s="177">
        <v>5</v>
      </c>
      <c r="AA84" s="177">
        <v>50000</v>
      </c>
      <c r="AB84" s="176" t="s">
        <v>887</v>
      </c>
      <c r="AC84" s="176" t="s">
        <v>888</v>
      </c>
      <c r="AD84" s="177">
        <v>100</v>
      </c>
      <c r="AE84" s="177">
        <v>62</v>
      </c>
      <c r="AF84" s="177" t="s">
        <v>825</v>
      </c>
      <c r="AG84" s="177" t="s">
        <v>825</v>
      </c>
      <c r="AH84" s="177">
        <v>0</v>
      </c>
      <c r="AI84" s="177">
        <v>0</v>
      </c>
      <c r="AJ84" s="177" t="s">
        <v>825</v>
      </c>
      <c r="AK84" s="177" t="s">
        <v>825</v>
      </c>
      <c r="AL84" s="177">
        <v>0</v>
      </c>
      <c r="AM84" s="177">
        <v>0</v>
      </c>
      <c r="AN84" s="189" t="s">
        <v>825</v>
      </c>
      <c r="AO84" s="177" t="s">
        <v>825</v>
      </c>
      <c r="AP84" s="176" t="s">
        <v>825</v>
      </c>
      <c r="AQ84" s="176" t="s">
        <v>825</v>
      </c>
      <c r="AR84" s="176"/>
      <c r="AS84" s="176" t="s">
        <v>641</v>
      </c>
      <c r="AT84" s="176" t="s">
        <v>825</v>
      </c>
    </row>
    <row r="85" spans="2:46" x14ac:dyDescent="0.25">
      <c r="B85" t="s">
        <v>204</v>
      </c>
      <c r="C85" s="176" t="s">
        <v>882</v>
      </c>
      <c r="D85" t="s">
        <v>473</v>
      </c>
      <c r="E85" s="2">
        <v>115</v>
      </c>
      <c r="F85" s="2">
        <v>111.55</v>
      </c>
      <c r="G85" s="2"/>
      <c r="H85" s="2"/>
      <c r="I85" s="177"/>
      <c r="J85" s="2"/>
      <c r="K85" s="2">
        <v>300</v>
      </c>
      <c r="L85" s="2">
        <v>270</v>
      </c>
      <c r="M85" s="2"/>
      <c r="N85" s="2"/>
      <c r="O85" s="2">
        <v>1000000</v>
      </c>
      <c r="P85" s="2">
        <v>1000000</v>
      </c>
      <c r="Q85" s="177">
        <v>20</v>
      </c>
      <c r="R85" s="177">
        <v>25</v>
      </c>
      <c r="S85" s="177">
        <v>0.9</v>
      </c>
      <c r="T85" s="177">
        <v>0.87</v>
      </c>
      <c r="U85" s="177" t="s">
        <v>823</v>
      </c>
      <c r="V85" s="177">
        <v>5000</v>
      </c>
      <c r="W85" s="177">
        <v>5312</v>
      </c>
      <c r="X85" s="177">
        <v>70</v>
      </c>
      <c r="Y85" s="177">
        <v>69</v>
      </c>
      <c r="Z85" s="177">
        <v>5</v>
      </c>
      <c r="AA85" s="177">
        <v>50000</v>
      </c>
      <c r="AB85" t="s">
        <v>889</v>
      </c>
      <c r="AC85">
        <v>1</v>
      </c>
      <c r="AD85" s="2">
        <v>100</v>
      </c>
      <c r="AE85" s="2">
        <v>100</v>
      </c>
      <c r="AF85" s="2" t="s">
        <v>885</v>
      </c>
      <c r="AG85" s="2" t="s">
        <v>886</v>
      </c>
      <c r="AH85" s="2">
        <v>13</v>
      </c>
      <c r="AI85" s="2">
        <v>0</v>
      </c>
      <c r="AJ85" s="2" t="s">
        <v>825</v>
      </c>
      <c r="AK85" s="2" t="s">
        <v>825</v>
      </c>
      <c r="AL85" s="2">
        <v>0</v>
      </c>
      <c r="AM85" s="2">
        <v>0</v>
      </c>
      <c r="AN85" s="177" t="s">
        <v>825</v>
      </c>
      <c r="AO85" s="177" t="s">
        <v>825</v>
      </c>
      <c r="AP85" s="177" t="s">
        <v>825</v>
      </c>
      <c r="AQ85" s="177" t="s">
        <v>825</v>
      </c>
      <c r="AR85" s="177"/>
      <c r="AS85" s="176" t="s">
        <v>641</v>
      </c>
      <c r="AT85" s="177" t="s">
        <v>825</v>
      </c>
    </row>
    <row r="86" spans="2:46" x14ac:dyDescent="0.25">
      <c r="B86" t="s">
        <v>204</v>
      </c>
      <c r="C86" s="176" t="s">
        <v>882</v>
      </c>
      <c r="D86" t="s">
        <v>483</v>
      </c>
      <c r="E86" s="2">
        <v>115</v>
      </c>
      <c r="F86" s="2">
        <v>111.55</v>
      </c>
      <c r="G86" s="2"/>
      <c r="H86" s="2"/>
      <c r="I86" s="177"/>
      <c r="J86" s="2"/>
      <c r="K86" s="2">
        <v>300</v>
      </c>
      <c r="L86" s="2">
        <v>270</v>
      </c>
      <c r="M86" s="2"/>
      <c r="N86" s="2"/>
      <c r="O86" s="2">
        <v>1000000</v>
      </c>
      <c r="P86" s="2">
        <v>1000000</v>
      </c>
      <c r="Q86" s="177">
        <v>20</v>
      </c>
      <c r="R86" s="177">
        <v>25</v>
      </c>
      <c r="S86" s="177">
        <v>0.9</v>
      </c>
      <c r="T86" s="177">
        <v>0.87</v>
      </c>
      <c r="U86" s="177" t="s">
        <v>823</v>
      </c>
      <c r="V86" s="177">
        <v>5000</v>
      </c>
      <c r="W86" s="177">
        <v>5312</v>
      </c>
      <c r="X86" s="177">
        <v>70</v>
      </c>
      <c r="Y86" s="177">
        <v>69</v>
      </c>
      <c r="Z86" s="177">
        <v>5</v>
      </c>
      <c r="AA86" s="177">
        <v>50000</v>
      </c>
      <c r="AB86" t="s">
        <v>889</v>
      </c>
      <c r="AC86">
        <v>1</v>
      </c>
      <c r="AD86" s="2">
        <v>100</v>
      </c>
      <c r="AE86" s="2">
        <v>100</v>
      </c>
      <c r="AF86" s="2" t="s">
        <v>885</v>
      </c>
      <c r="AG86" s="2" t="s">
        <v>886</v>
      </c>
      <c r="AH86" s="2">
        <v>13</v>
      </c>
      <c r="AI86" s="2">
        <v>0</v>
      </c>
      <c r="AJ86" s="2" t="s">
        <v>825</v>
      </c>
      <c r="AK86" s="2" t="s">
        <v>825</v>
      </c>
      <c r="AL86" s="2">
        <v>0</v>
      </c>
      <c r="AM86" s="2">
        <v>0</v>
      </c>
      <c r="AN86" s="177" t="s">
        <v>825</v>
      </c>
      <c r="AO86" s="177" t="s">
        <v>825</v>
      </c>
      <c r="AP86" s="177" t="s">
        <v>825</v>
      </c>
      <c r="AQ86" s="177" t="s">
        <v>825</v>
      </c>
      <c r="AR86" s="177"/>
      <c r="AS86" s="176" t="s">
        <v>641</v>
      </c>
      <c r="AT86" s="177" t="s">
        <v>825</v>
      </c>
    </row>
    <row r="87" spans="2:46" x14ac:dyDescent="0.25">
      <c r="B87" t="s">
        <v>204</v>
      </c>
      <c r="C87" s="176" t="s">
        <v>882</v>
      </c>
      <c r="D87" t="s">
        <v>489</v>
      </c>
      <c r="E87" s="2">
        <v>115</v>
      </c>
      <c r="F87" s="2">
        <v>111.55</v>
      </c>
      <c r="G87" s="2"/>
      <c r="H87" s="2"/>
      <c r="I87" s="177"/>
      <c r="J87" s="2"/>
      <c r="K87" s="2">
        <v>2000</v>
      </c>
      <c r="L87" s="2">
        <v>1800</v>
      </c>
      <c r="M87" s="2"/>
      <c r="N87" s="2"/>
      <c r="O87" s="2">
        <v>1000000</v>
      </c>
      <c r="P87" s="2">
        <v>1000000</v>
      </c>
      <c r="Q87" s="177">
        <v>20</v>
      </c>
      <c r="R87" s="177">
        <v>25</v>
      </c>
      <c r="S87" s="177">
        <v>0.9</v>
      </c>
      <c r="T87" s="177">
        <v>0.87</v>
      </c>
      <c r="U87" s="177" t="s">
        <v>823</v>
      </c>
      <c r="V87" s="177">
        <v>5000</v>
      </c>
      <c r="W87" s="177">
        <v>5312</v>
      </c>
      <c r="X87" s="177">
        <v>70</v>
      </c>
      <c r="Y87" s="177">
        <v>69</v>
      </c>
      <c r="Z87" s="177">
        <v>5</v>
      </c>
      <c r="AA87" s="177">
        <v>50000</v>
      </c>
      <c r="AB87" t="s">
        <v>898</v>
      </c>
      <c r="AC87" t="s">
        <v>899</v>
      </c>
      <c r="AD87" s="2">
        <v>28</v>
      </c>
      <c r="AE87" s="2">
        <v>0</v>
      </c>
      <c r="AF87" s="2" t="s">
        <v>900</v>
      </c>
      <c r="AG87" s="2" t="s">
        <v>901</v>
      </c>
      <c r="AH87" s="2">
        <v>100</v>
      </c>
      <c r="AI87" s="2">
        <v>27</v>
      </c>
      <c r="AJ87" s="2" t="s">
        <v>825</v>
      </c>
      <c r="AK87" s="2" t="s">
        <v>825</v>
      </c>
      <c r="AL87" s="2">
        <v>0</v>
      </c>
      <c r="AM87" s="2">
        <v>0</v>
      </c>
      <c r="AN87" s="177" t="s">
        <v>825</v>
      </c>
      <c r="AO87" s="177" t="s">
        <v>825</v>
      </c>
      <c r="AP87" s="177" t="s">
        <v>825</v>
      </c>
      <c r="AQ87" s="177" t="s">
        <v>825</v>
      </c>
      <c r="AR87" s="177"/>
      <c r="AS87" s="176" t="s">
        <v>641</v>
      </c>
      <c r="AT87" s="177" t="s">
        <v>825</v>
      </c>
    </row>
    <row r="88" spans="2:46" x14ac:dyDescent="0.25">
      <c r="B88" t="s">
        <v>204</v>
      </c>
      <c r="C88" s="176" t="s">
        <v>882</v>
      </c>
      <c r="D88" t="s">
        <v>494</v>
      </c>
      <c r="E88" s="2">
        <v>115</v>
      </c>
      <c r="F88" s="2">
        <v>111.55</v>
      </c>
      <c r="G88" s="2"/>
      <c r="H88" s="2"/>
      <c r="I88" s="177"/>
      <c r="J88" s="2"/>
      <c r="K88" s="2">
        <v>2000</v>
      </c>
      <c r="L88" s="2">
        <v>1800</v>
      </c>
      <c r="M88" s="2"/>
      <c r="N88" s="2"/>
      <c r="O88" s="2">
        <v>1000000</v>
      </c>
      <c r="P88" s="2">
        <v>1000000</v>
      </c>
      <c r="Q88" s="177">
        <v>20</v>
      </c>
      <c r="R88" s="177">
        <v>25</v>
      </c>
      <c r="S88" s="177">
        <v>0.9</v>
      </c>
      <c r="T88" s="177">
        <v>0.87</v>
      </c>
      <c r="U88" s="177" t="s">
        <v>823</v>
      </c>
      <c r="V88" s="177">
        <v>5000</v>
      </c>
      <c r="W88" s="177">
        <v>5312</v>
      </c>
      <c r="X88" s="177">
        <v>70</v>
      </c>
      <c r="Y88" s="177">
        <v>69</v>
      </c>
      <c r="Z88" s="177">
        <v>5</v>
      </c>
      <c r="AA88" s="177">
        <v>50000</v>
      </c>
      <c r="AB88" t="s">
        <v>898</v>
      </c>
      <c r="AC88" t="s">
        <v>899</v>
      </c>
      <c r="AD88" s="2">
        <v>28</v>
      </c>
      <c r="AE88" s="2">
        <v>0</v>
      </c>
      <c r="AF88" s="2" t="s">
        <v>900</v>
      </c>
      <c r="AG88" s="2" t="s">
        <v>901</v>
      </c>
      <c r="AH88" s="2">
        <v>100</v>
      </c>
      <c r="AI88" s="2">
        <v>27</v>
      </c>
      <c r="AJ88" s="2" t="s">
        <v>825</v>
      </c>
      <c r="AK88" s="2" t="s">
        <v>825</v>
      </c>
      <c r="AL88" s="2">
        <v>0</v>
      </c>
      <c r="AM88" s="2">
        <v>0</v>
      </c>
      <c r="AN88" s="177" t="s">
        <v>825</v>
      </c>
      <c r="AO88" s="177" t="s">
        <v>825</v>
      </c>
      <c r="AP88" s="177" t="s">
        <v>825</v>
      </c>
      <c r="AQ88" s="177" t="s">
        <v>825</v>
      </c>
      <c r="AR88" s="177"/>
      <c r="AS88" s="176" t="s">
        <v>641</v>
      </c>
      <c r="AT88" s="177" t="s">
        <v>825</v>
      </c>
    </row>
    <row r="89" spans="2:46" x14ac:dyDescent="0.25">
      <c r="B89" t="s">
        <v>204</v>
      </c>
      <c r="C89" s="176" t="s">
        <v>882</v>
      </c>
      <c r="D89" t="s">
        <v>498</v>
      </c>
      <c r="E89" s="2">
        <v>115</v>
      </c>
      <c r="F89" s="2">
        <v>111.55</v>
      </c>
      <c r="G89" s="2"/>
      <c r="H89" s="2"/>
      <c r="I89" s="177"/>
      <c r="J89" s="2"/>
      <c r="K89" s="2">
        <v>2000</v>
      </c>
      <c r="L89" s="2">
        <v>1800</v>
      </c>
      <c r="M89" s="2"/>
      <c r="N89" s="2"/>
      <c r="O89" s="2">
        <v>1000000</v>
      </c>
      <c r="P89" s="2">
        <v>1000000</v>
      </c>
      <c r="Q89" s="177">
        <v>20</v>
      </c>
      <c r="R89" s="177">
        <v>25</v>
      </c>
      <c r="S89" s="177">
        <v>0.9</v>
      </c>
      <c r="T89" s="177">
        <v>0.87</v>
      </c>
      <c r="U89" s="177" t="s">
        <v>902</v>
      </c>
      <c r="V89" s="177">
        <v>5700</v>
      </c>
      <c r="W89" s="177">
        <v>6022</v>
      </c>
      <c r="X89" s="177">
        <v>70</v>
      </c>
      <c r="Y89" s="177">
        <v>69</v>
      </c>
      <c r="Z89" s="177">
        <v>5</v>
      </c>
      <c r="AA89" s="177">
        <v>50000</v>
      </c>
      <c r="AB89" t="s">
        <v>903</v>
      </c>
      <c r="AC89" t="s">
        <v>904</v>
      </c>
      <c r="AD89" s="2">
        <v>100</v>
      </c>
      <c r="AE89" s="2">
        <v>37</v>
      </c>
      <c r="AF89" s="2" t="s">
        <v>905</v>
      </c>
      <c r="AG89" s="2" t="s">
        <v>904</v>
      </c>
      <c r="AH89" s="2">
        <v>100</v>
      </c>
      <c r="AI89" s="2">
        <v>37</v>
      </c>
      <c r="AJ89" s="2" t="s">
        <v>825</v>
      </c>
      <c r="AK89" s="2" t="s">
        <v>825</v>
      </c>
      <c r="AL89" s="2">
        <v>0</v>
      </c>
      <c r="AM89" s="2">
        <v>0</v>
      </c>
      <c r="AN89" s="177" t="s">
        <v>825</v>
      </c>
      <c r="AO89" s="177" t="s">
        <v>825</v>
      </c>
      <c r="AP89" s="177" t="s">
        <v>825</v>
      </c>
      <c r="AQ89" s="177" t="s">
        <v>825</v>
      </c>
      <c r="AR89" s="177"/>
      <c r="AS89" s="176" t="s">
        <v>641</v>
      </c>
      <c r="AT89" s="177" t="s">
        <v>825</v>
      </c>
    </row>
    <row r="90" spans="2:46" ht="30" x14ac:dyDescent="0.25">
      <c r="B90" t="s">
        <v>204</v>
      </c>
      <c r="C90" s="176" t="s">
        <v>882</v>
      </c>
      <c r="D90" t="s">
        <v>501</v>
      </c>
      <c r="E90" s="2">
        <v>115</v>
      </c>
      <c r="F90" s="2">
        <v>111.55</v>
      </c>
      <c r="G90" s="2"/>
      <c r="H90" s="2"/>
      <c r="I90" s="177"/>
      <c r="J90" s="177"/>
      <c r="K90" s="177">
        <v>2000</v>
      </c>
      <c r="L90" s="177">
        <v>1800</v>
      </c>
      <c r="M90" s="177"/>
      <c r="N90" s="177"/>
      <c r="O90" s="177">
        <v>1000000</v>
      </c>
      <c r="P90" s="177">
        <v>1000000</v>
      </c>
      <c r="Q90" s="177">
        <v>20</v>
      </c>
      <c r="R90" s="177">
        <v>25</v>
      </c>
      <c r="S90" s="177">
        <v>0.9</v>
      </c>
      <c r="T90" s="177">
        <v>0.87</v>
      </c>
      <c r="U90" s="177" t="s">
        <v>902</v>
      </c>
      <c r="V90" s="177">
        <v>5700</v>
      </c>
      <c r="W90" s="177">
        <v>6022</v>
      </c>
      <c r="X90" s="177">
        <v>70</v>
      </c>
      <c r="Y90" s="177">
        <v>69</v>
      </c>
      <c r="Z90" s="177">
        <v>5</v>
      </c>
      <c r="AA90" s="177">
        <v>50000</v>
      </c>
      <c r="AB90" s="176" t="s">
        <v>903</v>
      </c>
      <c r="AC90" s="176" t="s">
        <v>904</v>
      </c>
      <c r="AD90" s="177">
        <v>100</v>
      </c>
      <c r="AE90" s="177">
        <v>37</v>
      </c>
      <c r="AF90" s="190" t="s">
        <v>905</v>
      </c>
      <c r="AG90" s="177" t="s">
        <v>904</v>
      </c>
      <c r="AH90" s="177">
        <v>100</v>
      </c>
      <c r="AI90" s="177">
        <v>37</v>
      </c>
      <c r="AJ90" s="190" t="s">
        <v>825</v>
      </c>
      <c r="AK90" s="177" t="s">
        <v>825</v>
      </c>
      <c r="AL90" s="177">
        <v>0</v>
      </c>
      <c r="AM90" s="177">
        <v>0</v>
      </c>
      <c r="AN90" s="189" t="s">
        <v>825</v>
      </c>
      <c r="AO90" s="177" t="s">
        <v>825</v>
      </c>
      <c r="AP90" s="176" t="s">
        <v>825</v>
      </c>
      <c r="AQ90" s="176" t="s">
        <v>825</v>
      </c>
      <c r="AR90" s="176"/>
      <c r="AS90" s="176" t="s">
        <v>641</v>
      </c>
      <c r="AT90" s="177" t="s">
        <v>825</v>
      </c>
    </row>
    <row r="91" spans="2:46" ht="45" x14ac:dyDescent="0.25">
      <c r="B91" t="s">
        <v>194</v>
      </c>
      <c r="C91" s="176" t="s">
        <v>253</v>
      </c>
      <c r="D91" t="s">
        <v>430</v>
      </c>
      <c r="E91" s="2">
        <v>120</v>
      </c>
      <c r="F91" s="2">
        <v>116.4</v>
      </c>
      <c r="G91" s="2"/>
      <c r="H91" s="2"/>
      <c r="I91" s="177"/>
      <c r="J91" s="177"/>
      <c r="K91" s="177">
        <v>2000</v>
      </c>
      <c r="L91" s="177">
        <v>1800</v>
      </c>
      <c r="M91" s="177"/>
      <c r="N91" s="177"/>
      <c r="O91" s="177">
        <v>1000000</v>
      </c>
      <c r="P91" s="177">
        <v>1000000</v>
      </c>
      <c r="Q91" s="177">
        <v>20</v>
      </c>
      <c r="R91" s="177">
        <v>25</v>
      </c>
      <c r="S91" s="177">
        <v>0.9</v>
      </c>
      <c r="T91" s="177">
        <v>0.87</v>
      </c>
      <c r="U91" s="177" t="s">
        <v>830</v>
      </c>
      <c r="V91" s="177">
        <v>6500</v>
      </c>
      <c r="W91" s="177">
        <v>7042</v>
      </c>
      <c r="X91" s="177">
        <v>80</v>
      </c>
      <c r="Y91" s="177">
        <v>79</v>
      </c>
      <c r="Z91" s="177">
        <v>5</v>
      </c>
      <c r="AA91" s="177">
        <v>50000</v>
      </c>
      <c r="AB91" s="176" t="s">
        <v>911</v>
      </c>
      <c r="AC91" s="176" t="s">
        <v>912</v>
      </c>
      <c r="AD91" s="177">
        <v>100</v>
      </c>
      <c r="AE91" s="177">
        <v>72</v>
      </c>
      <c r="AF91" s="190" t="s">
        <v>913</v>
      </c>
      <c r="AG91" s="177" t="s">
        <v>914</v>
      </c>
      <c r="AH91" s="177">
        <v>2.1</v>
      </c>
      <c r="AI91" s="177">
        <v>0.9</v>
      </c>
      <c r="AJ91" s="190" t="s">
        <v>915</v>
      </c>
      <c r="AK91" s="177" t="s">
        <v>914</v>
      </c>
      <c r="AL91" s="177">
        <v>2.1</v>
      </c>
      <c r="AM91" s="177">
        <v>0.9</v>
      </c>
      <c r="AN91" s="189" t="s">
        <v>825</v>
      </c>
      <c r="AO91" s="177" t="s">
        <v>825</v>
      </c>
      <c r="AP91" s="176" t="s">
        <v>825</v>
      </c>
      <c r="AQ91" s="176" t="s">
        <v>825</v>
      </c>
      <c r="AR91" s="176"/>
      <c r="AS91" s="176" t="s">
        <v>641</v>
      </c>
      <c r="AT91" s="177" t="s">
        <v>825</v>
      </c>
    </row>
    <row r="92" spans="2:46" ht="45" x14ac:dyDescent="0.25">
      <c r="B92" t="s">
        <v>194</v>
      </c>
      <c r="C92" s="176" t="s">
        <v>253</v>
      </c>
      <c r="D92" t="s">
        <v>444</v>
      </c>
      <c r="E92" s="2">
        <v>120</v>
      </c>
      <c r="F92" s="2">
        <v>116.4</v>
      </c>
      <c r="G92" s="2">
        <v>135</v>
      </c>
      <c r="H92" s="2">
        <v>130.94999999999999</v>
      </c>
      <c r="I92" s="177"/>
      <c r="J92" s="177"/>
      <c r="K92" s="177">
        <v>2000</v>
      </c>
      <c r="L92" s="177">
        <v>1800</v>
      </c>
      <c r="M92" s="177"/>
      <c r="N92" s="177"/>
      <c r="O92" s="177">
        <v>1000000</v>
      </c>
      <c r="P92" s="177">
        <v>1000000</v>
      </c>
      <c r="Q92" s="177">
        <v>20</v>
      </c>
      <c r="R92" s="177">
        <v>25</v>
      </c>
      <c r="S92" s="177">
        <v>0.9</v>
      </c>
      <c r="T92" s="177">
        <v>0.87</v>
      </c>
      <c r="U92" s="177" t="s">
        <v>830</v>
      </c>
      <c r="V92" s="177">
        <v>6500</v>
      </c>
      <c r="W92" s="177">
        <v>7042</v>
      </c>
      <c r="X92" s="177">
        <v>80</v>
      </c>
      <c r="Y92" s="177">
        <v>79</v>
      </c>
      <c r="Z92" s="177">
        <v>5</v>
      </c>
      <c r="AA92" s="177">
        <v>50000</v>
      </c>
      <c r="AB92" s="176" t="s">
        <v>911</v>
      </c>
      <c r="AC92" s="176" t="s">
        <v>912</v>
      </c>
      <c r="AD92" s="177">
        <v>100</v>
      </c>
      <c r="AE92" s="177">
        <v>72</v>
      </c>
      <c r="AF92" s="190" t="s">
        <v>913</v>
      </c>
      <c r="AG92" s="177" t="s">
        <v>914</v>
      </c>
      <c r="AH92" s="177">
        <v>2.1</v>
      </c>
      <c r="AI92" s="177">
        <v>0.9</v>
      </c>
      <c r="AJ92" s="190" t="s">
        <v>915</v>
      </c>
      <c r="AK92" s="177" t="s">
        <v>914</v>
      </c>
      <c r="AL92" s="177">
        <v>2.1</v>
      </c>
      <c r="AM92" s="177">
        <v>0.9</v>
      </c>
      <c r="AN92" s="189" t="s">
        <v>825</v>
      </c>
      <c r="AO92" s="177" t="s">
        <v>825</v>
      </c>
      <c r="AP92" s="176" t="s">
        <v>825</v>
      </c>
      <c r="AQ92" s="176" t="s">
        <v>825</v>
      </c>
      <c r="AR92" s="176"/>
      <c r="AS92" s="176" t="s">
        <v>641</v>
      </c>
      <c r="AT92" s="177">
        <v>22</v>
      </c>
    </row>
    <row r="93" spans="2:46" ht="45" x14ac:dyDescent="0.25">
      <c r="B93" t="s">
        <v>194</v>
      </c>
      <c r="C93" s="176" t="s">
        <v>253</v>
      </c>
      <c r="D93" t="s">
        <v>455</v>
      </c>
      <c r="E93" s="2">
        <v>120</v>
      </c>
      <c r="F93" s="2">
        <v>116.4</v>
      </c>
      <c r="G93" s="2"/>
      <c r="H93" s="2"/>
      <c r="I93" s="177"/>
      <c r="J93" s="177"/>
      <c r="K93" s="177">
        <v>1500</v>
      </c>
      <c r="L93" s="177">
        <v>1350</v>
      </c>
      <c r="M93" s="177"/>
      <c r="N93" s="177"/>
      <c r="O93" s="177">
        <v>1000000</v>
      </c>
      <c r="P93" s="177">
        <v>1000000</v>
      </c>
      <c r="Q93" s="177">
        <v>20</v>
      </c>
      <c r="R93" s="177">
        <v>25</v>
      </c>
      <c r="S93" s="177">
        <v>0.9</v>
      </c>
      <c r="T93" s="177">
        <v>0.87</v>
      </c>
      <c r="U93" s="177" t="s">
        <v>830</v>
      </c>
      <c r="V93" s="177">
        <v>6500</v>
      </c>
      <c r="W93" s="177">
        <v>7042</v>
      </c>
      <c r="X93" s="177">
        <v>80</v>
      </c>
      <c r="Y93" s="177">
        <v>79</v>
      </c>
      <c r="Z93" s="177">
        <v>5</v>
      </c>
      <c r="AA93" s="177">
        <v>50000</v>
      </c>
      <c r="AB93" s="176" t="s">
        <v>911</v>
      </c>
      <c r="AC93" s="176" t="s">
        <v>912</v>
      </c>
      <c r="AD93" s="177">
        <v>100</v>
      </c>
      <c r="AE93" s="177">
        <v>72</v>
      </c>
      <c r="AF93" s="190" t="s">
        <v>913</v>
      </c>
      <c r="AG93" s="177" t="s">
        <v>914</v>
      </c>
      <c r="AH93" s="177">
        <v>2.1</v>
      </c>
      <c r="AI93" s="177">
        <v>0.9</v>
      </c>
      <c r="AJ93" s="190" t="s">
        <v>915</v>
      </c>
      <c r="AK93" s="177" t="s">
        <v>914</v>
      </c>
      <c r="AL93" s="177">
        <v>2.1</v>
      </c>
      <c r="AM93" s="177">
        <v>0.9</v>
      </c>
      <c r="AN93" s="189" t="s">
        <v>825</v>
      </c>
      <c r="AO93" s="177" t="s">
        <v>825</v>
      </c>
      <c r="AP93" s="176" t="s">
        <v>825</v>
      </c>
      <c r="AQ93" s="176" t="s">
        <v>825</v>
      </c>
      <c r="AR93" s="176"/>
      <c r="AS93" s="176" t="s">
        <v>641</v>
      </c>
      <c r="AT93" s="177" t="s">
        <v>825</v>
      </c>
    </row>
    <row r="94" spans="2:46" ht="45" x14ac:dyDescent="0.25">
      <c r="B94" t="s">
        <v>194</v>
      </c>
      <c r="C94" s="176" t="s">
        <v>253</v>
      </c>
      <c r="D94" t="s">
        <v>466</v>
      </c>
      <c r="E94" s="2">
        <v>120</v>
      </c>
      <c r="F94" s="2">
        <v>116.4</v>
      </c>
      <c r="G94" s="2">
        <v>135</v>
      </c>
      <c r="H94" s="2">
        <v>130.94999999999999</v>
      </c>
      <c r="I94" s="177"/>
      <c r="J94" s="177"/>
      <c r="K94" s="177">
        <v>1500</v>
      </c>
      <c r="L94" s="177">
        <v>1350</v>
      </c>
      <c r="M94" s="177"/>
      <c r="N94" s="177"/>
      <c r="O94" s="177">
        <v>1000000</v>
      </c>
      <c r="P94" s="177">
        <v>1000000</v>
      </c>
      <c r="Q94" s="177">
        <v>20</v>
      </c>
      <c r="R94" s="177">
        <v>25</v>
      </c>
      <c r="S94" s="177">
        <v>0.9</v>
      </c>
      <c r="T94" s="177">
        <v>0.87</v>
      </c>
      <c r="U94" s="177" t="s">
        <v>830</v>
      </c>
      <c r="V94" s="177">
        <v>6500</v>
      </c>
      <c r="W94" s="177">
        <v>7042</v>
      </c>
      <c r="X94" s="177">
        <v>80</v>
      </c>
      <c r="Y94" s="177">
        <v>79</v>
      </c>
      <c r="Z94" s="177">
        <v>5</v>
      </c>
      <c r="AA94" s="177">
        <v>50000</v>
      </c>
      <c r="AB94" s="176" t="s">
        <v>911</v>
      </c>
      <c r="AC94" s="176" t="s">
        <v>912</v>
      </c>
      <c r="AD94" s="177">
        <v>100</v>
      </c>
      <c r="AE94" s="177">
        <v>72</v>
      </c>
      <c r="AF94" s="190" t="s">
        <v>913</v>
      </c>
      <c r="AG94" s="177" t="s">
        <v>914</v>
      </c>
      <c r="AH94" s="177">
        <v>2.1</v>
      </c>
      <c r="AI94" s="177">
        <v>0.9</v>
      </c>
      <c r="AJ94" s="190" t="s">
        <v>915</v>
      </c>
      <c r="AK94" s="177" t="s">
        <v>914</v>
      </c>
      <c r="AL94" s="177">
        <v>2.1</v>
      </c>
      <c r="AM94" s="177">
        <v>0.9</v>
      </c>
      <c r="AN94" s="189" t="s">
        <v>825</v>
      </c>
      <c r="AO94" s="177" t="s">
        <v>825</v>
      </c>
      <c r="AP94" s="176" t="s">
        <v>825</v>
      </c>
      <c r="AQ94" s="176" t="s">
        <v>825</v>
      </c>
      <c r="AR94" s="176"/>
      <c r="AS94" s="176" t="s">
        <v>641</v>
      </c>
      <c r="AT94" s="177">
        <v>22</v>
      </c>
    </row>
    <row r="95" spans="2:46" ht="45" x14ac:dyDescent="0.25">
      <c r="B95" t="s">
        <v>194</v>
      </c>
      <c r="C95" s="176" t="s">
        <v>253</v>
      </c>
      <c r="D95" t="s">
        <v>476</v>
      </c>
      <c r="E95" s="2">
        <v>120</v>
      </c>
      <c r="F95" s="2">
        <v>116.4</v>
      </c>
      <c r="G95" s="2"/>
      <c r="H95" s="2"/>
      <c r="I95" s="177"/>
      <c r="J95" s="177"/>
      <c r="K95" s="177">
        <v>3000</v>
      </c>
      <c r="L95" s="177">
        <v>2700</v>
      </c>
      <c r="M95" s="177"/>
      <c r="N95" s="177"/>
      <c r="O95" s="177">
        <v>1000000</v>
      </c>
      <c r="P95" s="177">
        <v>1000000</v>
      </c>
      <c r="Q95" s="177">
        <v>20</v>
      </c>
      <c r="R95" s="177">
        <v>25</v>
      </c>
      <c r="S95" s="177">
        <v>0.9</v>
      </c>
      <c r="T95" s="177">
        <v>0.87</v>
      </c>
      <c r="U95" s="177" t="s">
        <v>830</v>
      </c>
      <c r="V95" s="177">
        <v>6500</v>
      </c>
      <c r="W95" s="177">
        <v>7042</v>
      </c>
      <c r="X95" s="177">
        <v>80</v>
      </c>
      <c r="Y95" s="177">
        <v>79</v>
      </c>
      <c r="Z95" s="177">
        <v>5</v>
      </c>
      <c r="AA95" s="177">
        <v>50000</v>
      </c>
      <c r="AB95" s="176" t="s">
        <v>911</v>
      </c>
      <c r="AC95" s="176" t="s">
        <v>912</v>
      </c>
      <c r="AD95" s="177">
        <v>100</v>
      </c>
      <c r="AE95" s="177">
        <v>72</v>
      </c>
      <c r="AF95" s="190" t="s">
        <v>913</v>
      </c>
      <c r="AG95" s="177" t="s">
        <v>914</v>
      </c>
      <c r="AH95" s="177">
        <v>2.1</v>
      </c>
      <c r="AI95" s="177">
        <v>0.9</v>
      </c>
      <c r="AJ95" s="190" t="s">
        <v>915</v>
      </c>
      <c r="AK95" s="177" t="s">
        <v>914</v>
      </c>
      <c r="AL95" s="177">
        <v>2.1</v>
      </c>
      <c r="AM95" s="177">
        <v>0.9</v>
      </c>
      <c r="AN95" s="192" t="s">
        <v>825</v>
      </c>
      <c r="AO95" s="177" t="s">
        <v>825</v>
      </c>
      <c r="AP95" s="176" t="s">
        <v>825</v>
      </c>
      <c r="AQ95" s="176" t="s">
        <v>825</v>
      </c>
      <c r="AR95" s="176"/>
      <c r="AS95" s="176" t="s">
        <v>641</v>
      </c>
      <c r="AT95" s="177" t="s">
        <v>825</v>
      </c>
    </row>
    <row r="96" spans="2:46" ht="45" x14ac:dyDescent="0.25">
      <c r="B96" t="s">
        <v>194</v>
      </c>
      <c r="C96" s="176" t="s">
        <v>253</v>
      </c>
      <c r="D96" t="s">
        <v>485</v>
      </c>
      <c r="E96" s="2">
        <v>120</v>
      </c>
      <c r="F96" s="2">
        <v>116.4</v>
      </c>
      <c r="G96" s="2">
        <v>135</v>
      </c>
      <c r="H96" s="2">
        <v>130.94999999999999</v>
      </c>
      <c r="I96" s="177"/>
      <c r="J96" s="177"/>
      <c r="K96" s="177">
        <v>3000</v>
      </c>
      <c r="L96" s="177">
        <v>2700</v>
      </c>
      <c r="M96" s="177"/>
      <c r="N96" s="177"/>
      <c r="O96" s="177">
        <v>1000000</v>
      </c>
      <c r="P96" s="177">
        <v>1000000</v>
      </c>
      <c r="Q96" s="177">
        <v>20</v>
      </c>
      <c r="R96" s="177">
        <v>25</v>
      </c>
      <c r="S96" s="177">
        <v>0.9</v>
      </c>
      <c r="T96" s="177">
        <v>0.87</v>
      </c>
      <c r="U96" s="177" t="s">
        <v>830</v>
      </c>
      <c r="V96" s="177">
        <v>6500</v>
      </c>
      <c r="W96" s="177">
        <v>7042</v>
      </c>
      <c r="X96" s="177">
        <v>80</v>
      </c>
      <c r="Y96" s="177">
        <v>79</v>
      </c>
      <c r="Z96" s="177">
        <v>5</v>
      </c>
      <c r="AA96" s="177">
        <v>50000</v>
      </c>
      <c r="AB96" s="176" t="s">
        <v>911</v>
      </c>
      <c r="AC96" s="176" t="s">
        <v>912</v>
      </c>
      <c r="AD96" s="177">
        <v>100</v>
      </c>
      <c r="AE96" s="177">
        <v>72</v>
      </c>
      <c r="AF96" s="190" t="s">
        <v>913</v>
      </c>
      <c r="AG96" s="177" t="s">
        <v>914</v>
      </c>
      <c r="AH96" s="177">
        <v>2.1</v>
      </c>
      <c r="AI96" s="177">
        <v>0.9</v>
      </c>
      <c r="AJ96" s="190" t="s">
        <v>915</v>
      </c>
      <c r="AK96" s="177" t="s">
        <v>914</v>
      </c>
      <c r="AL96" s="177">
        <v>2.1</v>
      </c>
      <c r="AM96" s="177">
        <v>0.9</v>
      </c>
      <c r="AN96" s="189" t="s">
        <v>825</v>
      </c>
      <c r="AO96" s="177" t="s">
        <v>825</v>
      </c>
      <c r="AP96" s="176" t="s">
        <v>825</v>
      </c>
      <c r="AQ96" s="176" t="s">
        <v>825</v>
      </c>
      <c r="AR96" s="176"/>
      <c r="AS96" s="176" t="s">
        <v>641</v>
      </c>
      <c r="AT96" s="177">
        <v>22</v>
      </c>
    </row>
    <row r="97" spans="2:46" x14ac:dyDescent="0.25">
      <c r="B97" t="s">
        <v>194</v>
      </c>
      <c r="C97" s="176" t="s">
        <v>256</v>
      </c>
      <c r="D97" s="177" t="s">
        <v>432</v>
      </c>
      <c r="E97" s="177">
        <v>125</v>
      </c>
      <c r="F97" s="177">
        <v>121.25</v>
      </c>
      <c r="G97" s="177">
        <v>140</v>
      </c>
      <c r="H97" s="177">
        <v>135.80000000000001</v>
      </c>
      <c r="I97" s="177"/>
      <c r="J97" s="177"/>
      <c r="K97" s="177" t="s">
        <v>832</v>
      </c>
      <c r="L97" s="177" t="s">
        <v>833</v>
      </c>
      <c r="M97" s="177"/>
      <c r="N97" s="177"/>
      <c r="O97" s="177">
        <v>1000000</v>
      </c>
      <c r="P97" s="177">
        <v>1000000</v>
      </c>
      <c r="Q97" s="177">
        <v>20</v>
      </c>
      <c r="R97" s="177">
        <v>25</v>
      </c>
      <c r="S97" s="177">
        <v>0.9</v>
      </c>
      <c r="T97" s="177">
        <v>0.87</v>
      </c>
      <c r="U97" s="177" t="s">
        <v>830</v>
      </c>
      <c r="V97" s="177">
        <v>6500</v>
      </c>
      <c r="W97" s="177">
        <v>7042</v>
      </c>
      <c r="X97" s="177">
        <v>80</v>
      </c>
      <c r="Y97" s="177">
        <v>79</v>
      </c>
      <c r="Z97" s="177">
        <v>5</v>
      </c>
      <c r="AA97" s="177">
        <v>50000</v>
      </c>
      <c r="AB97" s="176" t="s">
        <v>926</v>
      </c>
      <c r="AC97" s="176" t="s">
        <v>904</v>
      </c>
      <c r="AD97" s="177">
        <v>100</v>
      </c>
      <c r="AE97" s="177">
        <v>37</v>
      </c>
      <c r="AF97" s="190" t="s">
        <v>825</v>
      </c>
      <c r="AG97" s="177" t="s">
        <v>825</v>
      </c>
      <c r="AH97" s="177">
        <v>0</v>
      </c>
      <c r="AI97" s="177">
        <v>0</v>
      </c>
      <c r="AJ97" s="190" t="s">
        <v>825</v>
      </c>
      <c r="AK97" s="177" t="s">
        <v>825</v>
      </c>
      <c r="AL97" s="177">
        <v>0</v>
      </c>
      <c r="AM97" s="177">
        <v>0</v>
      </c>
      <c r="AN97" s="189">
        <v>375</v>
      </c>
      <c r="AO97" s="177" t="s">
        <v>927</v>
      </c>
      <c r="AP97" s="176">
        <v>337.5</v>
      </c>
      <c r="AQ97" s="176">
        <v>1000000</v>
      </c>
      <c r="AR97" s="176"/>
      <c r="AS97" s="176" t="s">
        <v>641</v>
      </c>
      <c r="AT97" s="177" t="s">
        <v>825</v>
      </c>
    </row>
    <row r="98" spans="2:46" x14ac:dyDescent="0.25">
      <c r="B98" t="s">
        <v>194</v>
      </c>
      <c r="C98" s="176" t="s">
        <v>260</v>
      </c>
      <c r="D98" s="177" t="s">
        <v>434</v>
      </c>
      <c r="E98" s="177">
        <v>135</v>
      </c>
      <c r="F98" s="177">
        <v>130.94999999999999</v>
      </c>
      <c r="G98" s="177">
        <v>150</v>
      </c>
      <c r="H98" s="177">
        <v>145.5</v>
      </c>
      <c r="I98" s="177"/>
      <c r="J98" s="177"/>
      <c r="K98" s="177">
        <v>10000</v>
      </c>
      <c r="L98" s="177">
        <v>9000</v>
      </c>
      <c r="M98" s="177"/>
      <c r="N98" s="177"/>
      <c r="O98" s="177">
        <v>1000000</v>
      </c>
      <c r="P98" s="177">
        <v>1000000</v>
      </c>
      <c r="Q98" s="177">
        <v>20</v>
      </c>
      <c r="R98" s="177">
        <v>25</v>
      </c>
      <c r="S98" s="177">
        <v>0.9</v>
      </c>
      <c r="T98" s="177">
        <v>0.87</v>
      </c>
      <c r="U98" s="177" t="s">
        <v>830</v>
      </c>
      <c r="V98" s="177">
        <v>6500</v>
      </c>
      <c r="W98" s="177">
        <v>7042</v>
      </c>
      <c r="X98" s="177">
        <v>80</v>
      </c>
      <c r="Y98" s="177">
        <v>79</v>
      </c>
      <c r="Z98" s="177">
        <v>5</v>
      </c>
      <c r="AA98" s="177">
        <v>50000</v>
      </c>
      <c r="AB98" s="176" t="s">
        <v>931</v>
      </c>
      <c r="AC98" s="176" t="s">
        <v>932</v>
      </c>
      <c r="AD98" s="177">
        <v>100</v>
      </c>
      <c r="AE98" s="177">
        <v>20</v>
      </c>
      <c r="AF98" s="190" t="s">
        <v>825</v>
      </c>
      <c r="AG98" s="177" t="s">
        <v>825</v>
      </c>
      <c r="AH98" s="177">
        <v>0</v>
      </c>
      <c r="AI98" s="177">
        <v>0</v>
      </c>
      <c r="AJ98" s="190" t="s">
        <v>825</v>
      </c>
      <c r="AK98" s="177" t="s">
        <v>825</v>
      </c>
      <c r="AL98" s="177">
        <v>0</v>
      </c>
      <c r="AM98" s="177">
        <v>0</v>
      </c>
      <c r="AN98" s="189" t="s">
        <v>825</v>
      </c>
      <c r="AO98" s="177" t="s">
        <v>825</v>
      </c>
      <c r="AP98" s="176" t="s">
        <v>825</v>
      </c>
      <c r="AQ98" s="176" t="s">
        <v>825</v>
      </c>
      <c r="AR98" s="176"/>
      <c r="AS98" s="176" t="s">
        <v>641</v>
      </c>
      <c r="AT98" s="177" t="s">
        <v>825</v>
      </c>
    </row>
    <row r="99" spans="2:46" x14ac:dyDescent="0.25">
      <c r="B99" t="s">
        <v>194</v>
      </c>
      <c r="C99" s="176" t="s">
        <v>264</v>
      </c>
      <c r="D99" s="177" t="s">
        <v>437</v>
      </c>
      <c r="E99" s="177">
        <v>130</v>
      </c>
      <c r="F99" s="177">
        <v>126.1</v>
      </c>
      <c r="G99" s="177">
        <v>145</v>
      </c>
      <c r="H99" s="177">
        <v>140.65</v>
      </c>
      <c r="I99" s="177"/>
      <c r="J99" s="177"/>
      <c r="K99" s="177">
        <v>5000</v>
      </c>
      <c r="L99" s="177">
        <v>4500</v>
      </c>
      <c r="M99" s="177"/>
      <c r="N99" s="177"/>
      <c r="O99" s="177">
        <v>10000</v>
      </c>
      <c r="P99" s="177">
        <v>11000</v>
      </c>
      <c r="Q99" s="177">
        <v>20</v>
      </c>
      <c r="R99" s="177">
        <v>25</v>
      </c>
      <c r="S99" s="177">
        <v>0.9</v>
      </c>
      <c r="T99" s="177">
        <v>0.87</v>
      </c>
      <c r="U99" s="177" t="s">
        <v>830</v>
      </c>
      <c r="V99" s="177">
        <v>6500</v>
      </c>
      <c r="W99" s="177">
        <v>7042</v>
      </c>
      <c r="X99" s="177">
        <v>80</v>
      </c>
      <c r="Y99" s="177">
        <v>79</v>
      </c>
      <c r="Z99" s="177">
        <v>5</v>
      </c>
      <c r="AA99" s="177">
        <v>50000</v>
      </c>
      <c r="AB99" s="176" t="s">
        <v>931</v>
      </c>
      <c r="AC99" s="176" t="s">
        <v>932</v>
      </c>
      <c r="AD99" s="177">
        <v>100</v>
      </c>
      <c r="AE99" s="177">
        <v>20</v>
      </c>
      <c r="AF99" s="190" t="s">
        <v>825</v>
      </c>
      <c r="AG99" s="177" t="s">
        <v>825</v>
      </c>
      <c r="AH99" s="177">
        <v>0</v>
      </c>
      <c r="AI99" s="177">
        <v>0</v>
      </c>
      <c r="AJ99" s="190" t="s">
        <v>825</v>
      </c>
      <c r="AK99" s="177" t="s">
        <v>825</v>
      </c>
      <c r="AL99" s="177">
        <v>0</v>
      </c>
      <c r="AM99" s="177">
        <v>0</v>
      </c>
      <c r="AN99" s="189" t="s">
        <v>825</v>
      </c>
      <c r="AO99" s="177" t="s">
        <v>825</v>
      </c>
      <c r="AP99" s="176" t="s">
        <v>825</v>
      </c>
      <c r="AQ99" s="176" t="s">
        <v>825</v>
      </c>
      <c r="AR99" s="176"/>
      <c r="AS99" s="176" t="s">
        <v>641</v>
      </c>
      <c r="AT99" s="177" t="s">
        <v>825</v>
      </c>
    </row>
    <row r="100" spans="2:46" x14ac:dyDescent="0.25">
      <c r="B100" t="s">
        <v>204</v>
      </c>
      <c r="C100" s="176" t="s">
        <v>260</v>
      </c>
      <c r="D100" s="177" t="s">
        <v>435</v>
      </c>
      <c r="E100" s="177">
        <v>135</v>
      </c>
      <c r="F100" s="177">
        <v>130.94999999999999</v>
      </c>
      <c r="G100" s="177"/>
      <c r="H100" s="177"/>
      <c r="I100" s="177"/>
      <c r="J100" s="177"/>
      <c r="K100" s="177">
        <v>10000</v>
      </c>
      <c r="L100" s="177">
        <v>9000</v>
      </c>
      <c r="M100" s="177"/>
      <c r="N100" s="177"/>
      <c r="O100" s="177">
        <v>1000000</v>
      </c>
      <c r="P100" s="177">
        <v>1000000</v>
      </c>
      <c r="Q100" s="177">
        <v>20</v>
      </c>
      <c r="R100" s="177">
        <v>25</v>
      </c>
      <c r="S100" s="177">
        <v>0.9</v>
      </c>
      <c r="T100" s="177">
        <v>0.87</v>
      </c>
      <c r="U100" s="177" t="s">
        <v>830</v>
      </c>
      <c r="V100" s="177">
        <v>6500</v>
      </c>
      <c r="W100" s="177">
        <v>7042</v>
      </c>
      <c r="X100" s="177">
        <v>70</v>
      </c>
      <c r="Y100" s="177">
        <v>69</v>
      </c>
      <c r="Z100" s="177">
        <v>5</v>
      </c>
      <c r="AA100" s="177">
        <v>50000</v>
      </c>
      <c r="AB100" s="176" t="s">
        <v>931</v>
      </c>
      <c r="AC100" s="176" t="s">
        <v>932</v>
      </c>
      <c r="AD100" s="177">
        <v>100</v>
      </c>
      <c r="AE100" s="177">
        <v>20</v>
      </c>
      <c r="AF100" s="190" t="s">
        <v>825</v>
      </c>
      <c r="AG100" s="177" t="s">
        <v>825</v>
      </c>
      <c r="AH100" s="177">
        <v>0</v>
      </c>
      <c r="AI100" s="177">
        <v>0</v>
      </c>
      <c r="AJ100" s="190" t="s">
        <v>825</v>
      </c>
      <c r="AK100" s="177" t="s">
        <v>825</v>
      </c>
      <c r="AL100" s="177">
        <v>0</v>
      </c>
      <c r="AM100" s="177">
        <v>0</v>
      </c>
      <c r="AN100" s="189" t="s">
        <v>825</v>
      </c>
      <c r="AO100" s="177" t="s">
        <v>825</v>
      </c>
      <c r="AP100" s="176" t="s">
        <v>825</v>
      </c>
      <c r="AQ100" s="176" t="s">
        <v>825</v>
      </c>
      <c r="AR100" s="176"/>
      <c r="AS100" s="176" t="s">
        <v>641</v>
      </c>
      <c r="AT100" s="177" t="s">
        <v>825</v>
      </c>
    </row>
    <row r="101" spans="2:46" x14ac:dyDescent="0.25">
      <c r="B101" t="s">
        <v>204</v>
      </c>
      <c r="C101" s="176" t="s">
        <v>260</v>
      </c>
      <c r="D101" s="177" t="s">
        <v>447</v>
      </c>
      <c r="E101" s="177">
        <v>135</v>
      </c>
      <c r="F101" s="177">
        <v>130.94999999999999</v>
      </c>
      <c r="G101" s="177"/>
      <c r="H101" s="177"/>
      <c r="I101" s="177"/>
      <c r="J101" s="177"/>
      <c r="K101" s="177">
        <v>10000</v>
      </c>
      <c r="L101" s="177">
        <v>9000</v>
      </c>
      <c r="M101" s="177"/>
      <c r="N101" s="177"/>
      <c r="O101" s="177">
        <v>1000000</v>
      </c>
      <c r="P101" s="177">
        <v>1000000</v>
      </c>
      <c r="Q101" s="177">
        <v>20</v>
      </c>
      <c r="R101" s="177">
        <v>25</v>
      </c>
      <c r="S101" s="177">
        <v>0.9</v>
      </c>
      <c r="T101" s="177">
        <v>0.87</v>
      </c>
      <c r="U101" s="177" t="s">
        <v>830</v>
      </c>
      <c r="V101" s="177">
        <v>6500</v>
      </c>
      <c r="W101" s="177">
        <v>7042</v>
      </c>
      <c r="X101" s="177">
        <v>70</v>
      </c>
      <c r="Y101" s="177">
        <v>69</v>
      </c>
      <c r="Z101" s="177">
        <v>5</v>
      </c>
      <c r="AA101" s="177">
        <v>50000</v>
      </c>
      <c r="AB101" s="176" t="s">
        <v>931</v>
      </c>
      <c r="AC101" s="176" t="s">
        <v>932</v>
      </c>
      <c r="AD101" s="177">
        <v>100</v>
      </c>
      <c r="AE101" s="177">
        <v>20</v>
      </c>
      <c r="AF101" s="190" t="s">
        <v>825</v>
      </c>
      <c r="AG101" s="177" t="s">
        <v>825</v>
      </c>
      <c r="AH101" s="177">
        <v>0</v>
      </c>
      <c r="AI101" s="177">
        <v>0</v>
      </c>
      <c r="AJ101" s="190" t="s">
        <v>825</v>
      </c>
      <c r="AK101" s="177" t="s">
        <v>825</v>
      </c>
      <c r="AL101" s="177">
        <v>0</v>
      </c>
      <c r="AM101" s="177">
        <v>0</v>
      </c>
      <c r="AN101" s="192" t="s">
        <v>825</v>
      </c>
      <c r="AO101" s="177" t="s">
        <v>825</v>
      </c>
      <c r="AP101" s="176" t="s">
        <v>825</v>
      </c>
      <c r="AQ101" s="176" t="s">
        <v>825</v>
      </c>
      <c r="AR101" s="176"/>
      <c r="AS101" s="176" t="s">
        <v>641</v>
      </c>
      <c r="AT101" s="177" t="s">
        <v>825</v>
      </c>
    </row>
    <row r="102" spans="2:46" x14ac:dyDescent="0.25">
      <c r="B102" t="s">
        <v>204</v>
      </c>
      <c r="C102" s="176" t="s">
        <v>264</v>
      </c>
      <c r="D102" s="177" t="s">
        <v>438</v>
      </c>
      <c r="E102" s="177">
        <v>130</v>
      </c>
      <c r="F102" s="177">
        <v>126.1</v>
      </c>
      <c r="G102" s="177"/>
      <c r="H102" s="177"/>
      <c r="I102" s="2"/>
      <c r="J102" s="2"/>
      <c r="K102" s="2">
        <v>5000</v>
      </c>
      <c r="L102" s="2">
        <v>4500</v>
      </c>
      <c r="M102" s="2"/>
      <c r="N102" s="2"/>
      <c r="O102" s="2">
        <v>10000</v>
      </c>
      <c r="P102" s="2">
        <v>11000</v>
      </c>
      <c r="Q102" s="177">
        <v>20</v>
      </c>
      <c r="R102" s="177">
        <v>25</v>
      </c>
      <c r="S102" s="177">
        <v>0.9</v>
      </c>
      <c r="T102" s="177">
        <v>0.87</v>
      </c>
      <c r="U102" s="177" t="s">
        <v>830</v>
      </c>
      <c r="V102" s="177">
        <v>6500</v>
      </c>
      <c r="W102" s="177">
        <v>7042</v>
      </c>
      <c r="X102" s="177">
        <v>80</v>
      </c>
      <c r="Y102" s="177">
        <v>79</v>
      </c>
      <c r="Z102" s="177">
        <v>5</v>
      </c>
      <c r="AA102" s="177">
        <v>50000</v>
      </c>
      <c r="AB102" s="176" t="s">
        <v>931</v>
      </c>
      <c r="AC102" s="176" t="s">
        <v>932</v>
      </c>
      <c r="AD102" s="177">
        <v>100</v>
      </c>
      <c r="AE102" s="177">
        <v>20</v>
      </c>
      <c r="AF102" s="190" t="s">
        <v>825</v>
      </c>
      <c r="AG102" s="177" t="s">
        <v>825</v>
      </c>
      <c r="AH102" s="177">
        <v>0</v>
      </c>
      <c r="AI102" s="177">
        <v>0</v>
      </c>
      <c r="AJ102" s="190" t="s">
        <v>825</v>
      </c>
      <c r="AK102" s="177" t="s">
        <v>825</v>
      </c>
      <c r="AL102" s="177">
        <v>0</v>
      </c>
      <c r="AM102" s="177">
        <v>0</v>
      </c>
      <c r="AN102" s="189" t="s">
        <v>825</v>
      </c>
      <c r="AO102" s="177" t="s">
        <v>825</v>
      </c>
      <c r="AP102" s="176" t="s">
        <v>825</v>
      </c>
      <c r="AQ102" s="176" t="s">
        <v>825</v>
      </c>
      <c r="AR102" s="176"/>
      <c r="AS102" s="176" t="s">
        <v>641</v>
      </c>
      <c r="AT102" s="177" t="s">
        <v>825</v>
      </c>
    </row>
    <row r="103" spans="2:46" x14ac:dyDescent="0.25">
      <c r="B103" t="s">
        <v>204</v>
      </c>
      <c r="C103" s="176" t="s">
        <v>264</v>
      </c>
      <c r="D103" s="177" t="s">
        <v>449</v>
      </c>
      <c r="E103" s="177">
        <v>130</v>
      </c>
      <c r="F103" s="177">
        <v>126.1</v>
      </c>
      <c r="G103" s="177"/>
      <c r="H103" s="177"/>
      <c r="I103" s="2"/>
      <c r="J103" s="2"/>
      <c r="K103" s="2">
        <v>5000</v>
      </c>
      <c r="L103" s="2">
        <v>4500</v>
      </c>
      <c r="M103" s="2"/>
      <c r="N103" s="2"/>
      <c r="O103" s="2">
        <v>10000</v>
      </c>
      <c r="P103" s="2">
        <v>11000</v>
      </c>
      <c r="Q103" s="177">
        <v>20</v>
      </c>
      <c r="R103" s="177">
        <v>25</v>
      </c>
      <c r="S103" s="177">
        <v>0.9</v>
      </c>
      <c r="T103" s="177">
        <v>0.87</v>
      </c>
      <c r="U103" s="177" t="s">
        <v>830</v>
      </c>
      <c r="V103" s="177">
        <v>6500</v>
      </c>
      <c r="W103" s="177">
        <v>7042</v>
      </c>
      <c r="X103" s="177">
        <v>80</v>
      </c>
      <c r="Y103" s="177">
        <v>79</v>
      </c>
      <c r="Z103" s="177">
        <v>5</v>
      </c>
      <c r="AA103" s="177">
        <v>50000</v>
      </c>
      <c r="AB103" s="176" t="s">
        <v>931</v>
      </c>
      <c r="AC103" s="176" t="s">
        <v>932</v>
      </c>
      <c r="AD103" s="177">
        <v>100</v>
      </c>
      <c r="AE103" s="177">
        <v>20</v>
      </c>
      <c r="AF103" s="190" t="s">
        <v>825</v>
      </c>
      <c r="AG103" s="177" t="s">
        <v>825</v>
      </c>
      <c r="AH103" s="177">
        <v>0</v>
      </c>
      <c r="AI103" s="177">
        <v>0</v>
      </c>
      <c r="AJ103" s="190" t="s">
        <v>825</v>
      </c>
      <c r="AK103" s="177" t="s">
        <v>825</v>
      </c>
      <c r="AL103" s="177">
        <v>0</v>
      </c>
      <c r="AM103" s="177">
        <v>0</v>
      </c>
      <c r="AN103" s="189" t="s">
        <v>825</v>
      </c>
      <c r="AO103" s="177" t="s">
        <v>825</v>
      </c>
      <c r="AP103" s="176" t="s">
        <v>825</v>
      </c>
      <c r="AQ103" s="176" t="s">
        <v>825</v>
      </c>
      <c r="AR103" s="176"/>
      <c r="AS103" s="176" t="s">
        <v>641</v>
      </c>
      <c r="AT103" s="177" t="s">
        <v>825</v>
      </c>
    </row>
    <row r="104" spans="2:46" x14ac:dyDescent="0.25">
      <c r="B104" t="s">
        <v>204</v>
      </c>
      <c r="C104" s="176" t="s">
        <v>304</v>
      </c>
      <c r="D104" s="177" t="s">
        <v>939</v>
      </c>
      <c r="E104" s="177">
        <v>145</v>
      </c>
      <c r="F104" s="177">
        <v>140.65</v>
      </c>
      <c r="G104" s="177"/>
      <c r="H104" s="177"/>
      <c r="I104" s="2"/>
      <c r="J104" s="2"/>
      <c r="K104" s="2">
        <v>2000</v>
      </c>
      <c r="L104" s="2">
        <v>1800</v>
      </c>
      <c r="M104" s="2"/>
      <c r="N104" s="2"/>
      <c r="O104" s="2">
        <v>1000000</v>
      </c>
      <c r="P104" s="2">
        <v>1000000</v>
      </c>
      <c r="Q104" s="177">
        <v>20</v>
      </c>
      <c r="R104" s="177">
        <v>25</v>
      </c>
      <c r="S104" s="177">
        <v>0.9</v>
      </c>
      <c r="T104" s="177">
        <v>0.87</v>
      </c>
      <c r="U104" s="177" t="s">
        <v>823</v>
      </c>
      <c r="V104" s="177">
        <v>5000</v>
      </c>
      <c r="W104" s="177">
        <v>5312</v>
      </c>
      <c r="X104" s="177">
        <v>70</v>
      </c>
      <c r="Y104" s="177">
        <v>69</v>
      </c>
      <c r="Z104" s="177">
        <v>5</v>
      </c>
      <c r="AA104" s="177">
        <v>50000</v>
      </c>
      <c r="AB104" s="176" t="s">
        <v>940</v>
      </c>
      <c r="AC104" s="176" t="s">
        <v>941</v>
      </c>
      <c r="AD104" s="177">
        <v>360</v>
      </c>
      <c r="AE104" s="177">
        <v>75</v>
      </c>
      <c r="AF104" s="190"/>
      <c r="AG104" s="177"/>
      <c r="AH104" s="177"/>
      <c r="AI104" s="177"/>
      <c r="AJ104" s="190"/>
      <c r="AK104" s="177"/>
      <c r="AL104" s="177"/>
      <c r="AM104" s="177"/>
      <c r="AN104" s="189"/>
      <c r="AO104" s="177"/>
      <c r="AP104" s="176"/>
      <c r="AQ104" s="176"/>
      <c r="AR104" s="176"/>
      <c r="AS104" s="176" t="s">
        <v>641</v>
      </c>
      <c r="AT104" s="177" t="s">
        <v>825</v>
      </c>
    </row>
    <row r="105" spans="2:46" x14ac:dyDescent="0.25">
      <c r="B105" t="s">
        <v>214</v>
      </c>
      <c r="C105" s="176" t="s">
        <v>298</v>
      </c>
      <c r="D105" s="177" t="s">
        <v>942</v>
      </c>
      <c r="E105" s="177">
        <v>90</v>
      </c>
      <c r="F105" s="177">
        <v>87.3</v>
      </c>
      <c r="G105" s="177"/>
      <c r="H105" s="177"/>
      <c r="I105" s="2">
        <v>80</v>
      </c>
      <c r="J105" s="2">
        <v>77.599999999999994</v>
      </c>
      <c r="K105" s="2">
        <v>675</v>
      </c>
      <c r="L105" s="2">
        <v>607.5</v>
      </c>
      <c r="M105" s="2">
        <v>800</v>
      </c>
      <c r="N105" s="2">
        <v>720</v>
      </c>
      <c r="O105" s="2">
        <v>1000000</v>
      </c>
      <c r="P105" s="2">
        <v>1000000</v>
      </c>
      <c r="Q105" s="177">
        <v>20</v>
      </c>
      <c r="R105" s="177">
        <v>25</v>
      </c>
      <c r="S105" s="177">
        <v>0.9</v>
      </c>
      <c r="T105" s="177">
        <v>0.87</v>
      </c>
      <c r="U105" s="177" t="s">
        <v>830</v>
      </c>
      <c r="V105" s="177">
        <v>6500</v>
      </c>
      <c r="W105" s="177">
        <v>7042</v>
      </c>
      <c r="X105" s="177">
        <v>80</v>
      </c>
      <c r="Y105" s="177">
        <v>79</v>
      </c>
      <c r="Z105" s="177">
        <v>5</v>
      </c>
      <c r="AA105" s="177">
        <v>50000</v>
      </c>
      <c r="AB105" s="176" t="s">
        <v>911</v>
      </c>
      <c r="AC105" s="176" t="s">
        <v>912</v>
      </c>
      <c r="AD105" s="177">
        <v>100</v>
      </c>
      <c r="AE105" s="177">
        <v>72</v>
      </c>
      <c r="AF105" s="190" t="s">
        <v>825</v>
      </c>
      <c r="AG105" s="177" t="s">
        <v>825</v>
      </c>
      <c r="AH105" s="177" t="s">
        <v>825</v>
      </c>
      <c r="AI105" s="177" t="s">
        <v>825</v>
      </c>
      <c r="AJ105" s="190" t="s">
        <v>825</v>
      </c>
      <c r="AK105" s="177" t="s">
        <v>825</v>
      </c>
      <c r="AL105" s="177" t="s">
        <v>825</v>
      </c>
      <c r="AM105" s="177" t="s">
        <v>825</v>
      </c>
      <c r="AN105" s="189" t="s">
        <v>825</v>
      </c>
      <c r="AO105" s="177" t="s">
        <v>825</v>
      </c>
      <c r="AP105" s="176" t="s">
        <v>825</v>
      </c>
      <c r="AQ105" s="176" t="s">
        <v>825</v>
      </c>
      <c r="AR105" s="176"/>
      <c r="AS105" s="176" t="s">
        <v>641</v>
      </c>
      <c r="AT105" s="177" t="s">
        <v>825</v>
      </c>
    </row>
    <row r="106" spans="2:46" x14ac:dyDescent="0.25">
      <c r="B106" t="s">
        <v>214</v>
      </c>
      <c r="C106" s="176" t="s">
        <v>295</v>
      </c>
      <c r="D106" s="177" t="s">
        <v>942</v>
      </c>
      <c r="E106" s="177">
        <v>90</v>
      </c>
      <c r="F106" s="177">
        <v>87.3</v>
      </c>
      <c r="G106" s="177"/>
      <c r="H106" s="177"/>
      <c r="I106" s="2">
        <v>80</v>
      </c>
      <c r="J106" s="2">
        <v>77.599999999999994</v>
      </c>
      <c r="K106" s="2">
        <v>675</v>
      </c>
      <c r="L106" s="2">
        <v>607.5</v>
      </c>
      <c r="M106" s="2">
        <v>575</v>
      </c>
      <c r="N106" s="2">
        <v>517.5</v>
      </c>
      <c r="O106" s="2">
        <v>1000000</v>
      </c>
      <c r="P106" s="2">
        <v>1000000</v>
      </c>
      <c r="Q106" s="177">
        <v>20</v>
      </c>
      <c r="R106" s="177">
        <v>25</v>
      </c>
      <c r="S106" s="177">
        <v>0.9</v>
      </c>
      <c r="T106" s="177">
        <v>0.87</v>
      </c>
      <c r="U106" s="177" t="s">
        <v>830</v>
      </c>
      <c r="V106" s="177">
        <v>6500</v>
      </c>
      <c r="W106" s="177">
        <v>7042</v>
      </c>
      <c r="X106" s="177">
        <v>80</v>
      </c>
      <c r="Y106" s="177">
        <v>79</v>
      </c>
      <c r="Z106" s="177">
        <v>5</v>
      </c>
      <c r="AA106" s="177">
        <v>50000</v>
      </c>
      <c r="AB106" s="176" t="s">
        <v>911</v>
      </c>
      <c r="AC106" s="176" t="s">
        <v>912</v>
      </c>
      <c r="AD106" s="177">
        <v>100</v>
      </c>
      <c r="AE106" s="177">
        <v>72</v>
      </c>
      <c r="AF106" s="190" t="s">
        <v>825</v>
      </c>
      <c r="AG106" s="177" t="s">
        <v>825</v>
      </c>
      <c r="AH106" s="177" t="s">
        <v>825</v>
      </c>
      <c r="AI106" s="177" t="s">
        <v>825</v>
      </c>
      <c r="AJ106" s="190" t="s">
        <v>825</v>
      </c>
      <c r="AK106" s="177" t="s">
        <v>825</v>
      </c>
      <c r="AL106" s="177" t="s">
        <v>825</v>
      </c>
      <c r="AM106" s="177" t="s">
        <v>825</v>
      </c>
      <c r="AN106" s="189" t="s">
        <v>825</v>
      </c>
      <c r="AO106" s="177" t="s">
        <v>825</v>
      </c>
      <c r="AP106" s="176" t="s">
        <v>825</v>
      </c>
      <c r="AQ106" s="176" t="s">
        <v>825</v>
      </c>
      <c r="AR106" s="176"/>
      <c r="AS106" s="176" t="s">
        <v>641</v>
      </c>
      <c r="AT106" s="177" t="s">
        <v>825</v>
      </c>
    </row>
    <row r="107" spans="2:46" x14ac:dyDescent="0.25">
      <c r="B107" t="s">
        <v>214</v>
      </c>
      <c r="C107" s="176" t="s">
        <v>301</v>
      </c>
      <c r="D107" s="177" t="s">
        <v>942</v>
      </c>
      <c r="E107" s="177">
        <v>125</v>
      </c>
      <c r="F107" s="177">
        <v>121.25</v>
      </c>
      <c r="G107" s="177"/>
      <c r="H107" s="177"/>
      <c r="I107" s="2"/>
      <c r="J107" s="2"/>
      <c r="K107" s="2">
        <v>1900</v>
      </c>
      <c r="L107" s="2">
        <v>1710</v>
      </c>
      <c r="M107" s="2"/>
      <c r="N107" s="2"/>
      <c r="O107" s="2">
        <v>1000000</v>
      </c>
      <c r="P107" s="2">
        <v>1000000</v>
      </c>
      <c r="Q107" s="177">
        <v>20</v>
      </c>
      <c r="R107" s="177">
        <v>25</v>
      </c>
      <c r="S107" s="177">
        <v>0.9</v>
      </c>
      <c r="T107" s="177">
        <v>0.87</v>
      </c>
      <c r="U107" s="177" t="s">
        <v>830</v>
      </c>
      <c r="V107" s="177">
        <v>6500</v>
      </c>
      <c r="W107" s="177">
        <v>7042</v>
      </c>
      <c r="X107" s="177">
        <v>80</v>
      </c>
      <c r="Y107" s="177">
        <v>79</v>
      </c>
      <c r="Z107" s="177">
        <v>5</v>
      </c>
      <c r="AA107" s="177">
        <v>50000</v>
      </c>
      <c r="AB107" s="176" t="s">
        <v>943</v>
      </c>
      <c r="AC107" s="176" t="s">
        <v>944</v>
      </c>
      <c r="AD107" s="177">
        <v>360</v>
      </c>
      <c r="AE107" s="177">
        <v>135</v>
      </c>
      <c r="AF107" s="190" t="s">
        <v>825</v>
      </c>
      <c r="AG107" s="177" t="s">
        <v>825</v>
      </c>
      <c r="AH107" s="177" t="s">
        <v>825</v>
      </c>
      <c r="AI107" s="177" t="s">
        <v>825</v>
      </c>
      <c r="AJ107" s="190" t="s">
        <v>825</v>
      </c>
      <c r="AK107" s="177" t="s">
        <v>825</v>
      </c>
      <c r="AL107" s="177" t="s">
        <v>825</v>
      </c>
      <c r="AM107" s="177" t="s">
        <v>825</v>
      </c>
      <c r="AN107" s="192" t="s">
        <v>825</v>
      </c>
      <c r="AO107" s="177" t="s">
        <v>825</v>
      </c>
      <c r="AP107" s="176" t="s">
        <v>825</v>
      </c>
      <c r="AQ107" s="176" t="s">
        <v>825</v>
      </c>
      <c r="AR107" s="176"/>
      <c r="AS107" s="176" t="s">
        <v>641</v>
      </c>
      <c r="AT107" s="177" t="s">
        <v>825</v>
      </c>
    </row>
    <row r="108" spans="2:46" x14ac:dyDescent="0.25">
      <c r="B108" t="s">
        <v>214</v>
      </c>
      <c r="C108" s="176" t="s">
        <v>301</v>
      </c>
      <c r="D108" s="177" t="s">
        <v>459</v>
      </c>
      <c r="E108" s="177">
        <v>125</v>
      </c>
      <c r="F108" s="177">
        <v>121.25</v>
      </c>
      <c r="G108" s="177"/>
      <c r="H108" s="177"/>
      <c r="I108" s="2"/>
      <c r="J108" s="2"/>
      <c r="K108" s="2">
        <v>1900</v>
      </c>
      <c r="L108" s="2">
        <v>1710</v>
      </c>
      <c r="M108" s="2"/>
      <c r="N108" s="2"/>
      <c r="O108" s="2">
        <v>1000000</v>
      </c>
      <c r="P108" s="2">
        <v>1000000</v>
      </c>
      <c r="Q108" s="177">
        <v>20</v>
      </c>
      <c r="R108" s="177">
        <v>25</v>
      </c>
      <c r="S108" s="177">
        <v>0.9</v>
      </c>
      <c r="T108" s="177">
        <v>0.87</v>
      </c>
      <c r="U108" s="177" t="s">
        <v>830</v>
      </c>
      <c r="V108" s="177">
        <v>6500</v>
      </c>
      <c r="W108" s="177">
        <v>7042</v>
      </c>
      <c r="X108" s="177">
        <v>80</v>
      </c>
      <c r="Y108" s="177">
        <v>79</v>
      </c>
      <c r="Z108" s="177">
        <v>5</v>
      </c>
      <c r="AA108" s="177">
        <v>50000</v>
      </c>
      <c r="AB108" t="s">
        <v>943</v>
      </c>
      <c r="AC108" t="s">
        <v>944</v>
      </c>
      <c r="AD108" s="2">
        <v>360</v>
      </c>
      <c r="AE108" s="2">
        <v>135</v>
      </c>
      <c r="AF108" s="2" t="s">
        <v>825</v>
      </c>
      <c r="AG108" s="2" t="s">
        <v>825</v>
      </c>
      <c r="AH108" s="2" t="s">
        <v>825</v>
      </c>
      <c r="AI108" s="2" t="s">
        <v>825</v>
      </c>
      <c r="AJ108" s="2" t="s">
        <v>825</v>
      </c>
      <c r="AK108" s="2" t="s">
        <v>825</v>
      </c>
      <c r="AL108" s="2" t="s">
        <v>825</v>
      </c>
      <c r="AM108" s="2" t="s">
        <v>825</v>
      </c>
      <c r="AN108" s="192"/>
      <c r="AO108" s="192"/>
      <c r="AP108" s="192"/>
      <c r="AQ108" s="192"/>
      <c r="AR108" s="192"/>
      <c r="AS108" s="176" t="s">
        <v>641</v>
      </c>
      <c r="AT108" s="177" t="s">
        <v>825</v>
      </c>
    </row>
    <row r="109" spans="2:46" x14ac:dyDescent="0.25">
      <c r="B109" t="s">
        <v>214</v>
      </c>
      <c r="C109" s="176" t="s">
        <v>301</v>
      </c>
      <c r="D109" s="177" t="s">
        <v>470</v>
      </c>
      <c r="E109" s="177">
        <v>125</v>
      </c>
      <c r="F109" s="177">
        <v>121.25</v>
      </c>
      <c r="G109" s="177"/>
      <c r="H109" s="177"/>
      <c r="I109" s="2"/>
      <c r="J109" s="2"/>
      <c r="K109" s="2">
        <v>1900</v>
      </c>
      <c r="L109" s="2">
        <v>1710</v>
      </c>
      <c r="M109" s="2"/>
      <c r="N109" s="2"/>
      <c r="O109" s="2">
        <v>1000000</v>
      </c>
      <c r="P109" s="2">
        <v>1000000</v>
      </c>
      <c r="Q109" s="177">
        <v>20</v>
      </c>
      <c r="R109" s="177">
        <v>25</v>
      </c>
      <c r="S109" s="177">
        <v>0.9</v>
      </c>
      <c r="T109" s="177">
        <v>0.87</v>
      </c>
      <c r="U109" s="177" t="s">
        <v>830</v>
      </c>
      <c r="V109" s="177">
        <v>6500</v>
      </c>
      <c r="W109" s="177">
        <v>7042</v>
      </c>
      <c r="X109" s="177">
        <v>80</v>
      </c>
      <c r="Y109" s="177">
        <v>79</v>
      </c>
      <c r="Z109" s="177">
        <v>5</v>
      </c>
      <c r="AA109" s="177">
        <v>50000</v>
      </c>
      <c r="AB109" t="s">
        <v>943</v>
      </c>
      <c r="AC109" t="s">
        <v>944</v>
      </c>
      <c r="AD109" s="2">
        <v>360</v>
      </c>
      <c r="AE109" s="2">
        <v>135</v>
      </c>
      <c r="AF109" s="2" t="s">
        <v>825</v>
      </c>
      <c r="AG109" s="2" t="s">
        <v>825</v>
      </c>
      <c r="AH109" s="2" t="s">
        <v>825</v>
      </c>
      <c r="AI109" s="2" t="s">
        <v>825</v>
      </c>
      <c r="AJ109" s="2" t="s">
        <v>825</v>
      </c>
      <c r="AK109" s="2" t="s">
        <v>825</v>
      </c>
      <c r="AL109" s="2" t="s">
        <v>825</v>
      </c>
      <c r="AM109" s="2" t="s">
        <v>825</v>
      </c>
      <c r="AN109" s="192" t="s">
        <v>825</v>
      </c>
      <c r="AO109" s="192" t="s">
        <v>825</v>
      </c>
      <c r="AP109" s="192" t="s">
        <v>825</v>
      </c>
      <c r="AQ109" s="192" t="s">
        <v>825</v>
      </c>
      <c r="AR109" s="192"/>
      <c r="AS109" s="176" t="s">
        <v>641</v>
      </c>
      <c r="AT109" s="177" t="s">
        <v>825</v>
      </c>
    </row>
    <row r="110" spans="2:46" x14ac:dyDescent="0.25">
      <c r="B110" t="s">
        <v>214</v>
      </c>
      <c r="C110" s="176" t="s">
        <v>301</v>
      </c>
      <c r="D110" s="177" t="s">
        <v>479</v>
      </c>
      <c r="E110" s="177">
        <v>125</v>
      </c>
      <c r="F110" s="177">
        <v>121.25</v>
      </c>
      <c r="G110" s="177"/>
      <c r="H110" s="177"/>
      <c r="I110" s="2"/>
      <c r="J110" s="2"/>
      <c r="K110" s="2">
        <v>1900</v>
      </c>
      <c r="L110" s="2">
        <v>1710</v>
      </c>
      <c r="M110" s="2"/>
      <c r="N110" s="2"/>
      <c r="O110" s="2">
        <v>1000000</v>
      </c>
      <c r="P110" s="2">
        <v>1000000</v>
      </c>
      <c r="Q110" s="177">
        <v>20</v>
      </c>
      <c r="R110" s="177">
        <v>25</v>
      </c>
      <c r="S110" s="177">
        <v>0.9</v>
      </c>
      <c r="T110" s="177">
        <v>0.87</v>
      </c>
      <c r="U110" s="177" t="s">
        <v>830</v>
      </c>
      <c r="V110" s="177">
        <v>6500</v>
      </c>
      <c r="W110" s="177">
        <v>7042</v>
      </c>
      <c r="X110" s="177">
        <v>80</v>
      </c>
      <c r="Y110" s="177">
        <v>79</v>
      </c>
      <c r="Z110" s="177">
        <v>5</v>
      </c>
      <c r="AA110" s="177">
        <v>50000</v>
      </c>
      <c r="AB110" t="s">
        <v>943</v>
      </c>
      <c r="AC110" t="s">
        <v>944</v>
      </c>
      <c r="AD110" s="2">
        <v>360</v>
      </c>
      <c r="AE110" s="2">
        <v>135</v>
      </c>
      <c r="AF110" s="2" t="s">
        <v>825</v>
      </c>
      <c r="AG110" s="2" t="s">
        <v>825</v>
      </c>
      <c r="AH110" s="2" t="s">
        <v>825</v>
      </c>
      <c r="AI110" s="2" t="s">
        <v>825</v>
      </c>
      <c r="AJ110" s="2" t="s">
        <v>825</v>
      </c>
      <c r="AK110" s="2" t="s">
        <v>825</v>
      </c>
      <c r="AL110" s="2" t="s">
        <v>825</v>
      </c>
      <c r="AM110" s="2" t="s">
        <v>825</v>
      </c>
      <c r="AN110" s="192" t="s">
        <v>825</v>
      </c>
      <c r="AO110" s="192" t="s">
        <v>825</v>
      </c>
      <c r="AP110" s="192" t="s">
        <v>825</v>
      </c>
      <c r="AQ110" s="192" t="s">
        <v>825</v>
      </c>
      <c r="AR110" s="192"/>
      <c r="AS110" s="176" t="s">
        <v>641</v>
      </c>
      <c r="AT110" s="177" t="s">
        <v>825</v>
      </c>
    </row>
    <row r="111" spans="2:46" x14ac:dyDescent="0.25">
      <c r="B111" t="s">
        <v>214</v>
      </c>
      <c r="C111" s="176" t="s">
        <v>301</v>
      </c>
      <c r="D111" s="177" t="s">
        <v>480</v>
      </c>
      <c r="E111" s="177">
        <v>125</v>
      </c>
      <c r="F111" s="177">
        <v>121.25</v>
      </c>
      <c r="G111" s="177"/>
      <c r="H111" s="177"/>
      <c r="I111" s="2"/>
      <c r="J111" s="2"/>
      <c r="K111" s="2">
        <v>1900</v>
      </c>
      <c r="L111" s="2">
        <v>1710</v>
      </c>
      <c r="M111" s="2"/>
      <c r="N111" s="2"/>
      <c r="O111" s="2">
        <v>1000000</v>
      </c>
      <c r="P111" s="2">
        <v>1000000</v>
      </c>
      <c r="Q111" s="177">
        <v>20</v>
      </c>
      <c r="R111" s="177">
        <v>25</v>
      </c>
      <c r="S111" s="177">
        <v>0.9</v>
      </c>
      <c r="T111" s="177">
        <v>0.87</v>
      </c>
      <c r="U111" s="177" t="s">
        <v>830</v>
      </c>
      <c r="V111" s="177">
        <v>6500</v>
      </c>
      <c r="W111" s="177">
        <v>7042</v>
      </c>
      <c r="X111" s="177">
        <v>80</v>
      </c>
      <c r="Y111" s="177">
        <v>79</v>
      </c>
      <c r="Z111" s="177">
        <v>5</v>
      </c>
      <c r="AA111" s="177">
        <v>50000</v>
      </c>
      <c r="AB111" t="s">
        <v>943</v>
      </c>
      <c r="AC111" t="s">
        <v>944</v>
      </c>
      <c r="AD111" s="2">
        <v>360</v>
      </c>
      <c r="AE111" s="2">
        <v>135</v>
      </c>
      <c r="AF111" s="2" t="s">
        <v>825</v>
      </c>
      <c r="AG111" s="2" t="s">
        <v>825</v>
      </c>
      <c r="AH111" s="2" t="s">
        <v>825</v>
      </c>
      <c r="AI111" s="2" t="s">
        <v>825</v>
      </c>
      <c r="AJ111" s="2" t="s">
        <v>825</v>
      </c>
      <c r="AK111" s="2" t="s">
        <v>825</v>
      </c>
      <c r="AL111" s="2" t="s">
        <v>825</v>
      </c>
      <c r="AM111" s="2" t="s">
        <v>825</v>
      </c>
      <c r="AN111" s="192" t="s">
        <v>825</v>
      </c>
      <c r="AO111" s="192" t="s">
        <v>825</v>
      </c>
      <c r="AP111" s="192" t="s">
        <v>825</v>
      </c>
      <c r="AQ111" s="192" t="s">
        <v>825</v>
      </c>
      <c r="AR111" s="192"/>
      <c r="AS111" s="176" t="s">
        <v>641</v>
      </c>
      <c r="AT111" s="177" t="s">
        <v>825</v>
      </c>
    </row>
    <row r="112" spans="2:46" x14ac:dyDescent="0.25">
      <c r="B112" t="s">
        <v>214</v>
      </c>
      <c r="C112" s="176" t="s">
        <v>301</v>
      </c>
      <c r="D112" s="177" t="s">
        <v>450</v>
      </c>
      <c r="E112" s="177">
        <v>125</v>
      </c>
      <c r="F112" s="177">
        <v>121.25</v>
      </c>
      <c r="G112" s="177"/>
      <c r="H112" s="177"/>
      <c r="I112" s="2"/>
      <c r="J112" s="2"/>
      <c r="K112" s="2">
        <v>1900</v>
      </c>
      <c r="L112" s="2">
        <v>1710</v>
      </c>
      <c r="M112" s="2"/>
      <c r="N112" s="2"/>
      <c r="O112" s="2">
        <v>1000000</v>
      </c>
      <c r="P112" s="2">
        <v>1000000</v>
      </c>
      <c r="Q112" s="177">
        <v>20</v>
      </c>
      <c r="R112" s="177">
        <v>25</v>
      </c>
      <c r="S112" s="177">
        <v>0.9</v>
      </c>
      <c r="T112" s="177">
        <v>0.87</v>
      </c>
      <c r="U112" s="177" t="s">
        <v>830</v>
      </c>
      <c r="V112" s="177">
        <v>6500</v>
      </c>
      <c r="W112" s="177">
        <v>7042</v>
      </c>
      <c r="X112" s="177">
        <v>80</v>
      </c>
      <c r="Y112" s="177">
        <v>79</v>
      </c>
      <c r="Z112" s="177">
        <v>5</v>
      </c>
      <c r="AA112" s="177">
        <v>50000</v>
      </c>
      <c r="AB112" t="s">
        <v>943</v>
      </c>
      <c r="AC112" t="s">
        <v>944</v>
      </c>
      <c r="AD112" s="2">
        <v>360</v>
      </c>
      <c r="AE112" s="2">
        <v>135</v>
      </c>
      <c r="AF112" s="2" t="s">
        <v>825</v>
      </c>
      <c r="AG112" s="2" t="s">
        <v>825</v>
      </c>
      <c r="AH112" s="2" t="s">
        <v>825</v>
      </c>
      <c r="AI112" s="2" t="s">
        <v>825</v>
      </c>
      <c r="AJ112" s="2" t="s">
        <v>825</v>
      </c>
      <c r="AK112" s="2" t="s">
        <v>825</v>
      </c>
      <c r="AL112" s="2" t="s">
        <v>825</v>
      </c>
      <c r="AM112" s="2" t="s">
        <v>825</v>
      </c>
      <c r="AN112" s="192" t="s">
        <v>825</v>
      </c>
      <c r="AO112" s="192" t="s">
        <v>825</v>
      </c>
      <c r="AP112" s="192" t="s">
        <v>825</v>
      </c>
      <c r="AQ112" s="192" t="s">
        <v>825</v>
      </c>
      <c r="AR112" s="192"/>
      <c r="AS112" s="176" t="s">
        <v>641</v>
      </c>
      <c r="AT112" s="177" t="s">
        <v>825</v>
      </c>
    </row>
    <row r="113" spans="2:46" x14ac:dyDescent="0.25">
      <c r="B113" t="s">
        <v>209</v>
      </c>
      <c r="C113" s="177" t="s">
        <v>304</v>
      </c>
      <c r="D113" s="177" t="s">
        <v>939</v>
      </c>
      <c r="E113" s="177">
        <v>130</v>
      </c>
      <c r="F113" s="177">
        <v>126.1</v>
      </c>
      <c r="G113" s="177"/>
      <c r="H113" s="177"/>
      <c r="I113" s="2"/>
      <c r="J113" s="2"/>
      <c r="K113" s="2">
        <v>2000</v>
      </c>
      <c r="L113" s="2">
        <v>1800</v>
      </c>
      <c r="M113" s="2"/>
      <c r="N113" s="2"/>
      <c r="O113" s="2">
        <v>1000000</v>
      </c>
      <c r="P113" s="2">
        <v>1000000</v>
      </c>
      <c r="Q113" s="177">
        <v>20</v>
      </c>
      <c r="R113" s="177">
        <v>25</v>
      </c>
      <c r="S113" s="177">
        <v>0.9</v>
      </c>
      <c r="T113" s="177">
        <v>0.87</v>
      </c>
      <c r="U113" s="177" t="s">
        <v>823</v>
      </c>
      <c r="V113" s="177">
        <v>5000</v>
      </c>
      <c r="W113" s="177">
        <v>5312</v>
      </c>
      <c r="X113" s="177">
        <v>70</v>
      </c>
      <c r="Y113" s="177">
        <v>69</v>
      </c>
      <c r="Z113" s="177">
        <v>5</v>
      </c>
      <c r="AA113" s="177">
        <v>50000</v>
      </c>
      <c r="AB113" t="s">
        <v>940</v>
      </c>
      <c r="AC113" t="s">
        <v>941</v>
      </c>
      <c r="AD113" s="2">
        <v>360</v>
      </c>
      <c r="AE113" s="2">
        <v>75</v>
      </c>
      <c r="AF113" s="2" t="s">
        <v>825</v>
      </c>
      <c r="AG113" s="2" t="s">
        <v>825</v>
      </c>
      <c r="AH113" s="2" t="s">
        <v>825</v>
      </c>
      <c r="AI113" s="2" t="s">
        <v>825</v>
      </c>
      <c r="AJ113" s="2" t="s">
        <v>825</v>
      </c>
      <c r="AK113" s="2" t="s">
        <v>825</v>
      </c>
      <c r="AL113" s="2" t="s">
        <v>825</v>
      </c>
      <c r="AM113" s="2" t="s">
        <v>825</v>
      </c>
      <c r="AN113" s="192"/>
      <c r="AO113" s="192"/>
      <c r="AP113" s="192"/>
      <c r="AQ113" s="192"/>
      <c r="AR113" s="192"/>
      <c r="AS113" s="176" t="s">
        <v>641</v>
      </c>
      <c r="AT113" s="177"/>
    </row>
    <row r="114" spans="2:46" x14ac:dyDescent="0.25">
      <c r="B114" t="s">
        <v>199</v>
      </c>
      <c r="C114" s="176" t="s">
        <v>268</v>
      </c>
      <c r="D114" s="177" t="s">
        <v>942</v>
      </c>
      <c r="E114" s="177">
        <v>130</v>
      </c>
      <c r="F114" s="177">
        <v>126.1</v>
      </c>
      <c r="G114" s="177"/>
      <c r="H114" s="177"/>
      <c r="I114" s="2"/>
      <c r="J114" s="2"/>
      <c r="K114" s="2">
        <v>1600</v>
      </c>
      <c r="L114" s="2">
        <v>1440</v>
      </c>
      <c r="M114" s="2"/>
      <c r="N114" s="2"/>
      <c r="O114" s="2">
        <v>1000000</v>
      </c>
      <c r="P114" s="2">
        <v>1000000</v>
      </c>
      <c r="Q114" s="177">
        <v>20</v>
      </c>
      <c r="R114" s="177">
        <v>25</v>
      </c>
      <c r="S114" s="177">
        <v>0.9</v>
      </c>
      <c r="T114" s="177">
        <v>0.87</v>
      </c>
      <c r="U114" s="177" t="s">
        <v>830</v>
      </c>
      <c r="V114" s="177">
        <v>6500</v>
      </c>
      <c r="W114" s="177">
        <v>7042</v>
      </c>
      <c r="X114" s="177">
        <v>80</v>
      </c>
      <c r="Y114" s="177">
        <v>79</v>
      </c>
      <c r="Z114" s="177">
        <v>5</v>
      </c>
      <c r="AA114" s="177">
        <v>50000</v>
      </c>
      <c r="AB114" s="176" t="s">
        <v>943</v>
      </c>
      <c r="AC114" s="176" t="s">
        <v>944</v>
      </c>
      <c r="AD114" s="177">
        <v>360</v>
      </c>
      <c r="AE114" s="177">
        <v>135</v>
      </c>
      <c r="AF114" s="190" t="s">
        <v>825</v>
      </c>
      <c r="AG114" s="177" t="s">
        <v>825</v>
      </c>
      <c r="AH114" s="177" t="s">
        <v>825</v>
      </c>
      <c r="AI114" s="177" t="s">
        <v>825</v>
      </c>
      <c r="AJ114" s="190" t="s">
        <v>825</v>
      </c>
      <c r="AK114" s="177" t="s">
        <v>825</v>
      </c>
      <c r="AL114" s="177" t="s">
        <v>825</v>
      </c>
      <c r="AM114" s="177" t="s">
        <v>825</v>
      </c>
      <c r="AN114" s="192" t="s">
        <v>825</v>
      </c>
      <c r="AO114" s="177" t="s">
        <v>825</v>
      </c>
      <c r="AP114" s="176" t="s">
        <v>825</v>
      </c>
      <c r="AQ114" s="176" t="s">
        <v>825</v>
      </c>
      <c r="AR114" s="176"/>
      <c r="AS114" s="176" t="s">
        <v>641</v>
      </c>
      <c r="AT114" s="177" t="s">
        <v>825</v>
      </c>
    </row>
    <row r="115" spans="2:46" x14ac:dyDescent="0.25">
      <c r="B115" t="s">
        <v>199</v>
      </c>
      <c r="C115" s="176" t="s">
        <v>268</v>
      </c>
      <c r="D115" s="177" t="s">
        <v>450</v>
      </c>
      <c r="E115" s="177">
        <v>130</v>
      </c>
      <c r="F115" s="177">
        <v>126.1</v>
      </c>
      <c r="G115" s="177"/>
      <c r="H115" s="177"/>
      <c r="I115" s="2"/>
      <c r="J115" s="2"/>
      <c r="K115" s="2">
        <v>1600</v>
      </c>
      <c r="L115" s="2">
        <v>1440</v>
      </c>
      <c r="M115" s="2"/>
      <c r="N115" s="2"/>
      <c r="O115" s="2">
        <v>1000000</v>
      </c>
      <c r="P115" s="2">
        <v>1000000</v>
      </c>
      <c r="Q115" s="177">
        <v>20</v>
      </c>
      <c r="R115" s="177">
        <v>25</v>
      </c>
      <c r="S115" s="177">
        <v>0.9</v>
      </c>
      <c r="T115" s="177">
        <v>0.87</v>
      </c>
      <c r="U115" s="177" t="s">
        <v>830</v>
      </c>
      <c r="V115" s="177">
        <v>6500</v>
      </c>
      <c r="W115" s="177">
        <v>7042</v>
      </c>
      <c r="X115" s="177">
        <v>80</v>
      </c>
      <c r="Y115" s="177">
        <v>79</v>
      </c>
      <c r="Z115" s="177">
        <v>5</v>
      </c>
      <c r="AA115" s="177">
        <v>50000</v>
      </c>
      <c r="AB115" s="176" t="s">
        <v>943</v>
      </c>
      <c r="AC115" s="176" t="s">
        <v>944</v>
      </c>
      <c r="AD115" s="177">
        <v>360</v>
      </c>
      <c r="AE115" s="177">
        <v>135</v>
      </c>
      <c r="AF115" s="190" t="s">
        <v>825</v>
      </c>
      <c r="AG115" s="177" t="s">
        <v>825</v>
      </c>
      <c r="AH115" s="177" t="s">
        <v>825</v>
      </c>
      <c r="AI115" s="177" t="s">
        <v>825</v>
      </c>
      <c r="AJ115" s="190" t="s">
        <v>825</v>
      </c>
      <c r="AK115" s="177" t="s">
        <v>825</v>
      </c>
      <c r="AL115" s="177" t="s">
        <v>825</v>
      </c>
      <c r="AM115" s="177" t="s">
        <v>825</v>
      </c>
      <c r="AN115" s="192" t="s">
        <v>825</v>
      </c>
      <c r="AO115" s="177" t="s">
        <v>825</v>
      </c>
      <c r="AP115" s="176" t="s">
        <v>825</v>
      </c>
      <c r="AQ115" s="176" t="s">
        <v>825</v>
      </c>
      <c r="AR115" s="176"/>
      <c r="AS115" s="176" t="s">
        <v>641</v>
      </c>
      <c r="AT115" s="177" t="s">
        <v>825</v>
      </c>
    </row>
    <row r="116" spans="2:46" x14ac:dyDescent="0.25">
      <c r="B116" t="s">
        <v>199</v>
      </c>
      <c r="C116" s="176" t="s">
        <v>268</v>
      </c>
      <c r="D116" s="177" t="s">
        <v>459</v>
      </c>
      <c r="E116" s="177">
        <v>130</v>
      </c>
      <c r="F116" s="177">
        <v>126.1</v>
      </c>
      <c r="G116" s="177"/>
      <c r="H116" s="177"/>
      <c r="I116" s="177"/>
      <c r="J116" s="177"/>
      <c r="K116" s="177">
        <v>1600</v>
      </c>
      <c r="L116" s="177">
        <v>1440</v>
      </c>
      <c r="M116" s="177"/>
      <c r="N116" s="177"/>
      <c r="O116" s="177">
        <v>1000000</v>
      </c>
      <c r="P116" s="177">
        <v>1000000</v>
      </c>
      <c r="Q116" s="177">
        <v>20</v>
      </c>
      <c r="R116" s="177">
        <v>25</v>
      </c>
      <c r="S116" s="177">
        <v>0.9</v>
      </c>
      <c r="T116" s="177">
        <v>0.87</v>
      </c>
      <c r="U116" s="177" t="s">
        <v>830</v>
      </c>
      <c r="V116" s="177">
        <v>6500</v>
      </c>
      <c r="W116" s="177">
        <v>7042</v>
      </c>
      <c r="X116" s="177">
        <v>80</v>
      </c>
      <c r="Y116" s="177">
        <v>79</v>
      </c>
      <c r="Z116" s="177">
        <v>5</v>
      </c>
      <c r="AA116" s="177">
        <v>50000</v>
      </c>
      <c r="AB116" s="177" t="s">
        <v>943</v>
      </c>
      <c r="AC116" s="177" t="s">
        <v>944</v>
      </c>
      <c r="AD116" s="181">
        <v>360</v>
      </c>
      <c r="AE116" s="181">
        <v>135</v>
      </c>
      <c r="AF116" s="190" t="s">
        <v>825</v>
      </c>
      <c r="AG116" s="177" t="s">
        <v>825</v>
      </c>
      <c r="AH116" s="181" t="s">
        <v>825</v>
      </c>
      <c r="AI116" s="181" t="s">
        <v>825</v>
      </c>
      <c r="AJ116" s="190" t="s">
        <v>825</v>
      </c>
      <c r="AK116" s="177" t="s">
        <v>825</v>
      </c>
      <c r="AL116" s="181" t="s">
        <v>825</v>
      </c>
      <c r="AM116" s="181" t="s">
        <v>825</v>
      </c>
      <c r="AN116" s="189" t="s">
        <v>825</v>
      </c>
      <c r="AO116" s="177" t="s">
        <v>825</v>
      </c>
      <c r="AP116" s="176" t="s">
        <v>825</v>
      </c>
      <c r="AQ116" s="176" t="s">
        <v>825</v>
      </c>
      <c r="AR116" s="176"/>
      <c r="AS116" s="176"/>
      <c r="AT116" s="177" t="s">
        <v>825</v>
      </c>
    </row>
    <row r="117" spans="2:46" x14ac:dyDescent="0.25">
      <c r="B117" t="s">
        <v>199</v>
      </c>
      <c r="C117" s="176" t="s">
        <v>268</v>
      </c>
      <c r="D117" s="177" t="s">
        <v>470</v>
      </c>
      <c r="E117" s="177">
        <v>130</v>
      </c>
      <c r="F117" s="177">
        <v>126.1</v>
      </c>
      <c r="G117" s="177"/>
      <c r="H117" s="177"/>
      <c r="I117" s="177"/>
      <c r="J117" s="177"/>
      <c r="K117" s="177">
        <v>1600</v>
      </c>
      <c r="L117" s="177">
        <v>1440</v>
      </c>
      <c r="M117" s="177"/>
      <c r="N117" s="177"/>
      <c r="O117" s="177">
        <v>1000000</v>
      </c>
      <c r="P117" s="177">
        <v>1000000</v>
      </c>
      <c r="Q117" s="177">
        <v>20</v>
      </c>
      <c r="R117" s="177">
        <v>25</v>
      </c>
      <c r="S117" s="177">
        <v>0.9</v>
      </c>
      <c r="T117" s="177">
        <v>0.87</v>
      </c>
      <c r="U117" s="177" t="s">
        <v>830</v>
      </c>
      <c r="V117" s="177">
        <v>6500</v>
      </c>
      <c r="W117" s="177">
        <v>7042</v>
      </c>
      <c r="X117" s="177">
        <v>80</v>
      </c>
      <c r="Y117" s="177">
        <v>79</v>
      </c>
      <c r="Z117" s="177">
        <v>5</v>
      </c>
      <c r="AA117" s="177">
        <v>50000</v>
      </c>
      <c r="AB117" s="177" t="s">
        <v>943</v>
      </c>
      <c r="AC117" s="177" t="s">
        <v>944</v>
      </c>
      <c r="AD117" s="181">
        <v>360</v>
      </c>
      <c r="AE117" s="181">
        <v>135</v>
      </c>
      <c r="AF117" s="190" t="s">
        <v>825</v>
      </c>
      <c r="AG117" s="177" t="s">
        <v>825</v>
      </c>
      <c r="AH117" s="181" t="s">
        <v>825</v>
      </c>
      <c r="AI117" s="181" t="s">
        <v>825</v>
      </c>
      <c r="AJ117" s="190" t="s">
        <v>825</v>
      </c>
      <c r="AK117" s="177" t="s">
        <v>825</v>
      </c>
      <c r="AL117" s="181" t="s">
        <v>825</v>
      </c>
      <c r="AM117" s="181" t="s">
        <v>825</v>
      </c>
      <c r="AN117" s="189" t="s">
        <v>825</v>
      </c>
      <c r="AO117" s="177" t="s">
        <v>825</v>
      </c>
      <c r="AP117" s="176" t="s">
        <v>825</v>
      </c>
      <c r="AQ117" s="176" t="s">
        <v>825</v>
      </c>
      <c r="AR117" s="176"/>
      <c r="AS117" s="176"/>
      <c r="AT117" s="177" t="s">
        <v>825</v>
      </c>
    </row>
    <row r="118" spans="2:46" x14ac:dyDescent="0.25">
      <c r="B118" t="s">
        <v>199</v>
      </c>
      <c r="C118" s="176" t="s">
        <v>268</v>
      </c>
      <c r="D118" s="177" t="s">
        <v>479</v>
      </c>
      <c r="E118" s="177">
        <v>130</v>
      </c>
      <c r="F118" s="177">
        <v>126.1</v>
      </c>
      <c r="G118" s="177"/>
      <c r="H118" s="177"/>
      <c r="I118" s="177"/>
      <c r="J118" s="177"/>
      <c r="K118" s="177">
        <v>1600</v>
      </c>
      <c r="L118" s="177">
        <v>1440</v>
      </c>
      <c r="M118" s="177"/>
      <c r="N118" s="177"/>
      <c r="O118" s="177">
        <v>1000000</v>
      </c>
      <c r="P118" s="177">
        <v>1000000</v>
      </c>
      <c r="Q118" s="177">
        <v>20</v>
      </c>
      <c r="R118" s="177">
        <v>25</v>
      </c>
      <c r="S118" s="177">
        <v>0.9</v>
      </c>
      <c r="T118" s="177">
        <v>0.87</v>
      </c>
      <c r="U118" s="177" t="s">
        <v>830</v>
      </c>
      <c r="V118" s="177">
        <v>6500</v>
      </c>
      <c r="W118" s="177">
        <v>7042</v>
      </c>
      <c r="X118" s="177">
        <v>80</v>
      </c>
      <c r="Y118" s="177">
        <v>79</v>
      </c>
      <c r="Z118" s="177">
        <v>5</v>
      </c>
      <c r="AA118" s="177">
        <v>50000</v>
      </c>
      <c r="AB118" s="177" t="s">
        <v>943</v>
      </c>
      <c r="AC118" s="177" t="s">
        <v>944</v>
      </c>
      <c r="AD118" s="181">
        <v>360</v>
      </c>
      <c r="AE118" s="181">
        <v>135</v>
      </c>
      <c r="AF118" s="190" t="s">
        <v>825</v>
      </c>
      <c r="AG118" s="177" t="s">
        <v>825</v>
      </c>
      <c r="AH118" s="181" t="s">
        <v>825</v>
      </c>
      <c r="AI118" s="181" t="s">
        <v>825</v>
      </c>
      <c r="AJ118" s="190" t="s">
        <v>825</v>
      </c>
      <c r="AK118" s="177" t="s">
        <v>825</v>
      </c>
      <c r="AL118" s="181" t="s">
        <v>825</v>
      </c>
      <c r="AM118" s="181" t="s">
        <v>825</v>
      </c>
      <c r="AN118" s="189" t="s">
        <v>825</v>
      </c>
      <c r="AO118" s="177" t="s">
        <v>825</v>
      </c>
      <c r="AP118" s="176" t="s">
        <v>825</v>
      </c>
      <c r="AQ118" s="176" t="s">
        <v>825</v>
      </c>
      <c r="AR118" s="176"/>
      <c r="AS118" s="176"/>
      <c r="AT118" s="177" t="s">
        <v>825</v>
      </c>
    </row>
    <row r="119" spans="2:46" x14ac:dyDescent="0.25">
      <c r="B119" t="s">
        <v>199</v>
      </c>
      <c r="C119" s="176" t="s">
        <v>268</v>
      </c>
      <c r="D119" s="177" t="s">
        <v>486</v>
      </c>
      <c r="E119" s="177">
        <v>130</v>
      </c>
      <c r="F119" s="177">
        <v>126.1</v>
      </c>
      <c r="G119" s="177"/>
      <c r="H119" s="177"/>
      <c r="I119" s="177"/>
      <c r="J119" s="177"/>
      <c r="K119" s="177">
        <v>1600</v>
      </c>
      <c r="L119" s="177">
        <v>1440</v>
      </c>
      <c r="M119" s="177"/>
      <c r="N119" s="177"/>
      <c r="O119" s="177">
        <v>1000000</v>
      </c>
      <c r="P119" s="177">
        <v>1000000</v>
      </c>
      <c r="Q119" s="177">
        <v>20</v>
      </c>
      <c r="R119" s="177">
        <v>25</v>
      </c>
      <c r="S119" s="177">
        <v>0.9</v>
      </c>
      <c r="T119" s="177">
        <v>0.87</v>
      </c>
      <c r="U119" s="177" t="s">
        <v>830</v>
      </c>
      <c r="V119" s="177">
        <v>6500</v>
      </c>
      <c r="W119" s="177">
        <v>7042</v>
      </c>
      <c r="X119" s="177">
        <v>80</v>
      </c>
      <c r="Y119" s="177">
        <v>79</v>
      </c>
      <c r="Z119" s="177">
        <v>5</v>
      </c>
      <c r="AA119" s="177">
        <v>50000</v>
      </c>
      <c r="AB119" s="177" t="s">
        <v>943</v>
      </c>
      <c r="AC119" s="177" t="s">
        <v>944</v>
      </c>
      <c r="AD119" s="181">
        <v>360</v>
      </c>
      <c r="AE119" s="181">
        <v>135</v>
      </c>
      <c r="AF119" s="190" t="s">
        <v>825</v>
      </c>
      <c r="AG119" s="177" t="s">
        <v>825</v>
      </c>
      <c r="AH119" s="181" t="s">
        <v>825</v>
      </c>
      <c r="AI119" s="181" t="s">
        <v>825</v>
      </c>
      <c r="AJ119" s="190" t="s">
        <v>825</v>
      </c>
      <c r="AK119" s="177" t="s">
        <v>825</v>
      </c>
      <c r="AL119" s="181" t="s">
        <v>825</v>
      </c>
      <c r="AM119" s="181" t="s">
        <v>825</v>
      </c>
      <c r="AN119" s="189" t="s">
        <v>825</v>
      </c>
      <c r="AO119" s="177" t="s">
        <v>825</v>
      </c>
      <c r="AP119" s="176" t="s">
        <v>825</v>
      </c>
      <c r="AQ119" s="176" t="s">
        <v>825</v>
      </c>
      <c r="AR119" s="176"/>
      <c r="AS119" s="176"/>
      <c r="AT119" s="177" t="s">
        <v>825</v>
      </c>
    </row>
    <row r="120" spans="2:46" x14ac:dyDescent="0.25">
      <c r="B120" t="s">
        <v>199</v>
      </c>
      <c r="C120" s="176" t="s">
        <v>268</v>
      </c>
      <c r="D120" s="177" t="s">
        <v>480</v>
      </c>
      <c r="E120" s="177">
        <v>130</v>
      </c>
      <c r="F120" s="177">
        <v>126.1</v>
      </c>
      <c r="G120" s="177"/>
      <c r="H120" s="177"/>
      <c r="I120" s="177"/>
      <c r="J120" s="177"/>
      <c r="K120" s="177">
        <v>1600</v>
      </c>
      <c r="L120" s="177">
        <v>1440</v>
      </c>
      <c r="M120" s="177"/>
      <c r="N120" s="177"/>
      <c r="O120" s="177">
        <v>1000000</v>
      </c>
      <c r="P120" s="177">
        <v>1000000</v>
      </c>
      <c r="Q120" s="177">
        <v>20</v>
      </c>
      <c r="R120" s="177">
        <v>25</v>
      </c>
      <c r="S120" s="177">
        <v>0.9</v>
      </c>
      <c r="T120" s="177">
        <v>0.87</v>
      </c>
      <c r="U120" s="177" t="s">
        <v>830</v>
      </c>
      <c r="V120" s="177">
        <v>6500</v>
      </c>
      <c r="W120" s="177">
        <v>7042</v>
      </c>
      <c r="X120" s="177">
        <v>80</v>
      </c>
      <c r="Y120" s="177">
        <v>79</v>
      </c>
      <c r="Z120" s="177">
        <v>5</v>
      </c>
      <c r="AA120" s="177">
        <v>50000</v>
      </c>
      <c r="AB120" s="177" t="s">
        <v>943</v>
      </c>
      <c r="AC120" s="177" t="s">
        <v>944</v>
      </c>
      <c r="AD120" s="181">
        <v>360</v>
      </c>
      <c r="AE120" s="181">
        <v>135</v>
      </c>
      <c r="AF120" s="190" t="s">
        <v>825</v>
      </c>
      <c r="AG120" s="177" t="s">
        <v>825</v>
      </c>
      <c r="AH120" s="181" t="s">
        <v>825</v>
      </c>
      <c r="AI120" s="181" t="s">
        <v>825</v>
      </c>
      <c r="AJ120" s="190" t="s">
        <v>825</v>
      </c>
      <c r="AK120" s="177" t="s">
        <v>825</v>
      </c>
      <c r="AL120" s="181" t="s">
        <v>825</v>
      </c>
      <c r="AM120" s="181" t="s">
        <v>825</v>
      </c>
      <c r="AN120" s="189" t="s">
        <v>825</v>
      </c>
      <c r="AO120" s="177" t="s">
        <v>825</v>
      </c>
      <c r="AP120" s="176" t="s">
        <v>825</v>
      </c>
      <c r="AQ120" s="176" t="s">
        <v>825</v>
      </c>
      <c r="AR120" s="176"/>
      <c r="AS120" s="176"/>
      <c r="AT120" s="177" t="s">
        <v>825</v>
      </c>
    </row>
    <row r="121" spans="2:46" x14ac:dyDescent="0.25">
      <c r="B121" t="s">
        <v>199</v>
      </c>
      <c r="C121" t="s">
        <v>272</v>
      </c>
      <c r="D121" s="177" t="s">
        <v>942</v>
      </c>
      <c r="E121" s="177">
        <v>130</v>
      </c>
      <c r="F121" s="177">
        <v>126.1</v>
      </c>
      <c r="G121" s="177"/>
      <c r="H121" s="177"/>
      <c r="I121" s="177"/>
      <c r="J121" s="177"/>
      <c r="K121" s="177">
        <v>1600</v>
      </c>
      <c r="L121" s="177">
        <v>1440</v>
      </c>
      <c r="M121" s="177"/>
      <c r="N121" s="177"/>
      <c r="O121" s="177">
        <v>1000000</v>
      </c>
      <c r="P121" s="177">
        <v>1000000</v>
      </c>
      <c r="Q121" s="177">
        <v>20</v>
      </c>
      <c r="R121" s="177">
        <v>25</v>
      </c>
      <c r="S121" s="177">
        <v>0.9</v>
      </c>
      <c r="T121" s="177">
        <v>0.87</v>
      </c>
      <c r="U121" s="177" t="s">
        <v>830</v>
      </c>
      <c r="V121" s="177">
        <v>6500</v>
      </c>
      <c r="W121" s="177">
        <v>7042</v>
      </c>
      <c r="X121" s="177">
        <v>80</v>
      </c>
      <c r="Y121" s="177">
        <v>79</v>
      </c>
      <c r="Z121" s="177">
        <v>5</v>
      </c>
      <c r="AA121" s="177">
        <v>50000</v>
      </c>
      <c r="AB121" s="177" t="s">
        <v>943</v>
      </c>
      <c r="AC121" s="177" t="s">
        <v>944</v>
      </c>
      <c r="AD121" s="181">
        <v>360</v>
      </c>
      <c r="AE121" s="181">
        <v>135</v>
      </c>
      <c r="AF121" s="190" t="s">
        <v>825</v>
      </c>
      <c r="AG121" s="177" t="s">
        <v>825</v>
      </c>
      <c r="AH121" s="181" t="s">
        <v>825</v>
      </c>
      <c r="AI121" s="181" t="s">
        <v>825</v>
      </c>
      <c r="AJ121" s="190" t="s">
        <v>825</v>
      </c>
      <c r="AK121" s="177" t="s">
        <v>825</v>
      </c>
      <c r="AL121" s="181" t="s">
        <v>825</v>
      </c>
      <c r="AM121" s="181" t="s">
        <v>825</v>
      </c>
      <c r="AN121" s="189" t="s">
        <v>825</v>
      </c>
      <c r="AO121" s="177" t="s">
        <v>825</v>
      </c>
      <c r="AP121" s="176" t="s">
        <v>825</v>
      </c>
      <c r="AQ121" s="176" t="s">
        <v>825</v>
      </c>
      <c r="AR121" s="176"/>
      <c r="AS121" s="176"/>
      <c r="AT121" s="177" t="s">
        <v>825</v>
      </c>
    </row>
    <row r="122" spans="2:46" x14ac:dyDescent="0.25">
      <c r="B122" t="s">
        <v>199</v>
      </c>
      <c r="C122" t="s">
        <v>272</v>
      </c>
      <c r="D122" s="177" t="s">
        <v>450</v>
      </c>
      <c r="E122" s="177">
        <v>130</v>
      </c>
      <c r="F122" s="177">
        <v>126.1</v>
      </c>
      <c r="G122" s="177"/>
      <c r="H122" s="177"/>
      <c r="I122" s="177"/>
      <c r="J122" s="177"/>
      <c r="K122" s="177">
        <v>1600</v>
      </c>
      <c r="L122" s="177">
        <v>1440</v>
      </c>
      <c r="M122" s="177"/>
      <c r="N122" s="177"/>
      <c r="O122" s="177">
        <v>1000000</v>
      </c>
      <c r="P122" s="177">
        <v>1000000</v>
      </c>
      <c r="Q122" s="177">
        <v>20</v>
      </c>
      <c r="R122" s="177">
        <v>25</v>
      </c>
      <c r="S122" s="177">
        <v>0.9</v>
      </c>
      <c r="T122" s="177">
        <v>0.87</v>
      </c>
      <c r="U122" s="177" t="s">
        <v>830</v>
      </c>
      <c r="V122" s="177">
        <v>6500</v>
      </c>
      <c r="W122" s="177">
        <v>7042</v>
      </c>
      <c r="X122" s="177">
        <v>80</v>
      </c>
      <c r="Y122" s="177">
        <v>79</v>
      </c>
      <c r="Z122" s="177">
        <v>5</v>
      </c>
      <c r="AA122" s="177">
        <v>50000</v>
      </c>
      <c r="AB122" s="177" t="s">
        <v>943</v>
      </c>
      <c r="AC122" s="177" t="s">
        <v>944</v>
      </c>
      <c r="AD122" s="181">
        <v>360</v>
      </c>
      <c r="AE122" s="181">
        <v>135</v>
      </c>
      <c r="AF122" s="190" t="s">
        <v>825</v>
      </c>
      <c r="AG122" s="177" t="s">
        <v>825</v>
      </c>
      <c r="AH122" s="181" t="s">
        <v>825</v>
      </c>
      <c r="AI122" s="181" t="s">
        <v>825</v>
      </c>
      <c r="AJ122" s="190" t="s">
        <v>825</v>
      </c>
      <c r="AK122" s="177" t="s">
        <v>825</v>
      </c>
      <c r="AL122" s="181" t="s">
        <v>825</v>
      </c>
      <c r="AM122" s="181" t="s">
        <v>825</v>
      </c>
      <c r="AN122" s="189" t="s">
        <v>825</v>
      </c>
      <c r="AO122" s="177" t="s">
        <v>825</v>
      </c>
      <c r="AP122" s="176" t="s">
        <v>825</v>
      </c>
      <c r="AQ122" s="176" t="s">
        <v>825</v>
      </c>
      <c r="AR122" s="176"/>
      <c r="AS122" s="176"/>
      <c r="AT122" s="177" t="s">
        <v>825</v>
      </c>
    </row>
    <row r="123" spans="2:46" x14ac:dyDescent="0.25">
      <c r="B123" t="s">
        <v>199</v>
      </c>
      <c r="C123" t="s">
        <v>272</v>
      </c>
      <c r="D123" s="177" t="s">
        <v>459</v>
      </c>
      <c r="E123" s="177">
        <v>130</v>
      </c>
      <c r="F123" s="177">
        <v>126.1</v>
      </c>
      <c r="G123" s="177"/>
      <c r="H123" s="177"/>
      <c r="I123" s="177"/>
      <c r="J123" s="177"/>
      <c r="K123" s="177">
        <v>1600</v>
      </c>
      <c r="L123" s="177">
        <v>1440</v>
      </c>
      <c r="M123" s="177"/>
      <c r="N123" s="177"/>
      <c r="O123" s="177">
        <v>1000000</v>
      </c>
      <c r="P123" s="177">
        <v>1000000</v>
      </c>
      <c r="Q123" s="177">
        <v>20</v>
      </c>
      <c r="R123" s="177">
        <v>25</v>
      </c>
      <c r="S123" s="177">
        <v>0.9</v>
      </c>
      <c r="T123" s="177">
        <v>0.87</v>
      </c>
      <c r="U123" s="177" t="s">
        <v>830</v>
      </c>
      <c r="V123" s="177">
        <v>6500</v>
      </c>
      <c r="W123" s="177">
        <v>7042</v>
      </c>
      <c r="X123" s="177">
        <v>80</v>
      </c>
      <c r="Y123" s="177">
        <v>79</v>
      </c>
      <c r="Z123" s="177">
        <v>5</v>
      </c>
      <c r="AA123" s="177">
        <v>50000</v>
      </c>
      <c r="AB123" s="177" t="s">
        <v>943</v>
      </c>
      <c r="AC123" s="177" t="s">
        <v>944</v>
      </c>
      <c r="AD123" s="181">
        <v>360</v>
      </c>
      <c r="AE123" s="181">
        <v>135</v>
      </c>
      <c r="AF123" s="190" t="s">
        <v>825</v>
      </c>
      <c r="AG123" s="177" t="s">
        <v>825</v>
      </c>
      <c r="AH123" s="181" t="s">
        <v>825</v>
      </c>
      <c r="AI123" s="181" t="s">
        <v>825</v>
      </c>
      <c r="AJ123" s="190" t="s">
        <v>825</v>
      </c>
      <c r="AK123" s="177" t="s">
        <v>825</v>
      </c>
      <c r="AL123" s="181" t="s">
        <v>825</v>
      </c>
      <c r="AM123" s="181" t="s">
        <v>825</v>
      </c>
      <c r="AN123" s="189" t="s">
        <v>825</v>
      </c>
      <c r="AO123" s="177" t="s">
        <v>825</v>
      </c>
      <c r="AP123" s="176" t="s">
        <v>825</v>
      </c>
      <c r="AQ123" s="176" t="s">
        <v>825</v>
      </c>
      <c r="AR123" s="176"/>
      <c r="AS123" s="176"/>
      <c r="AT123" s="177" t="s">
        <v>825</v>
      </c>
    </row>
    <row r="124" spans="2:46" x14ac:dyDescent="0.25">
      <c r="B124" t="s">
        <v>199</v>
      </c>
      <c r="C124" t="s">
        <v>272</v>
      </c>
      <c r="D124" s="177" t="s">
        <v>470</v>
      </c>
      <c r="E124" s="177">
        <v>130</v>
      </c>
      <c r="F124" s="177">
        <v>126.1</v>
      </c>
      <c r="G124" s="177"/>
      <c r="H124" s="177"/>
      <c r="I124" s="177"/>
      <c r="J124" s="177"/>
      <c r="K124" s="177">
        <v>1600</v>
      </c>
      <c r="L124" s="177">
        <v>1440</v>
      </c>
      <c r="M124" s="177"/>
      <c r="N124" s="177"/>
      <c r="O124" s="177">
        <v>1000000</v>
      </c>
      <c r="P124" s="177">
        <v>1000000</v>
      </c>
      <c r="Q124" s="177">
        <v>20</v>
      </c>
      <c r="R124" s="177">
        <v>25</v>
      </c>
      <c r="S124" s="177">
        <v>0.9</v>
      </c>
      <c r="T124" s="177">
        <v>0.87</v>
      </c>
      <c r="U124" s="177" t="s">
        <v>830</v>
      </c>
      <c r="V124" s="177">
        <v>6500</v>
      </c>
      <c r="W124" s="177">
        <v>7042</v>
      </c>
      <c r="X124" s="177">
        <v>80</v>
      </c>
      <c r="Y124" s="177">
        <v>79</v>
      </c>
      <c r="Z124" s="177">
        <v>5</v>
      </c>
      <c r="AA124" s="177">
        <v>50000</v>
      </c>
      <c r="AB124" s="177" t="s">
        <v>943</v>
      </c>
      <c r="AC124" s="177" t="s">
        <v>944</v>
      </c>
      <c r="AD124" s="181">
        <v>360</v>
      </c>
      <c r="AE124" s="181">
        <v>135</v>
      </c>
      <c r="AF124" s="190" t="s">
        <v>825</v>
      </c>
      <c r="AG124" s="177" t="s">
        <v>825</v>
      </c>
      <c r="AH124" s="181" t="s">
        <v>825</v>
      </c>
      <c r="AI124" s="181" t="s">
        <v>825</v>
      </c>
      <c r="AJ124" s="190" t="s">
        <v>825</v>
      </c>
      <c r="AK124" s="177" t="s">
        <v>825</v>
      </c>
      <c r="AL124" s="181" t="s">
        <v>825</v>
      </c>
      <c r="AM124" s="181" t="s">
        <v>825</v>
      </c>
      <c r="AN124" s="189" t="s">
        <v>825</v>
      </c>
      <c r="AO124" s="177" t="s">
        <v>825</v>
      </c>
      <c r="AP124" s="176" t="s">
        <v>825</v>
      </c>
      <c r="AQ124" s="176" t="s">
        <v>825</v>
      </c>
      <c r="AR124" s="176"/>
      <c r="AS124" s="176"/>
      <c r="AT124" s="177" t="s">
        <v>825</v>
      </c>
    </row>
    <row r="125" spans="2:46" x14ac:dyDescent="0.25">
      <c r="B125" t="s">
        <v>199</v>
      </c>
      <c r="C125" t="s">
        <v>272</v>
      </c>
      <c r="D125" s="177" t="s">
        <v>479</v>
      </c>
      <c r="E125" s="177">
        <v>130</v>
      </c>
      <c r="F125" s="177">
        <v>126.1</v>
      </c>
      <c r="G125" s="177"/>
      <c r="H125" s="177"/>
      <c r="I125" s="177"/>
      <c r="J125" s="177"/>
      <c r="K125" s="177">
        <v>1600</v>
      </c>
      <c r="L125" s="177">
        <v>1440</v>
      </c>
      <c r="M125" s="177"/>
      <c r="N125" s="177"/>
      <c r="O125" s="177">
        <v>1000000</v>
      </c>
      <c r="P125" s="177">
        <v>1000000</v>
      </c>
      <c r="Q125" s="177">
        <v>20</v>
      </c>
      <c r="R125" s="177">
        <v>25</v>
      </c>
      <c r="S125" s="177">
        <v>0.9</v>
      </c>
      <c r="T125" s="177">
        <v>0.87</v>
      </c>
      <c r="U125" s="177" t="s">
        <v>830</v>
      </c>
      <c r="V125" s="177">
        <v>6500</v>
      </c>
      <c r="W125" s="177">
        <v>7042</v>
      </c>
      <c r="X125" s="177">
        <v>80</v>
      </c>
      <c r="Y125" s="177">
        <v>79</v>
      </c>
      <c r="Z125" s="177">
        <v>5</v>
      </c>
      <c r="AA125" s="177">
        <v>50000</v>
      </c>
      <c r="AB125" s="177" t="s">
        <v>943</v>
      </c>
      <c r="AC125" s="177" t="s">
        <v>944</v>
      </c>
      <c r="AD125" s="181">
        <v>360</v>
      </c>
      <c r="AE125" s="181">
        <v>135</v>
      </c>
      <c r="AF125" s="190" t="s">
        <v>825</v>
      </c>
      <c r="AG125" s="177" t="s">
        <v>825</v>
      </c>
      <c r="AH125" s="181" t="s">
        <v>825</v>
      </c>
      <c r="AI125" s="181" t="s">
        <v>825</v>
      </c>
      <c r="AJ125" s="190" t="s">
        <v>825</v>
      </c>
      <c r="AK125" s="177" t="s">
        <v>825</v>
      </c>
      <c r="AL125" s="181" t="s">
        <v>825</v>
      </c>
      <c r="AM125" s="181" t="s">
        <v>825</v>
      </c>
      <c r="AN125" s="189" t="s">
        <v>825</v>
      </c>
      <c r="AO125" s="177" t="s">
        <v>825</v>
      </c>
      <c r="AP125" s="176" t="s">
        <v>825</v>
      </c>
      <c r="AQ125" s="176" t="s">
        <v>825</v>
      </c>
      <c r="AR125" s="176"/>
      <c r="AS125" s="176"/>
      <c r="AT125" s="177" t="s">
        <v>825</v>
      </c>
    </row>
    <row r="126" spans="2:46" x14ac:dyDescent="0.25">
      <c r="B126" t="s">
        <v>199</v>
      </c>
      <c r="C126" t="s">
        <v>272</v>
      </c>
      <c r="D126" s="177" t="s">
        <v>486</v>
      </c>
      <c r="E126" s="177">
        <v>130</v>
      </c>
      <c r="F126" s="177">
        <v>126.1</v>
      </c>
      <c r="G126" s="177"/>
      <c r="H126" s="177"/>
      <c r="I126" s="177"/>
      <c r="J126" s="177"/>
      <c r="K126" s="177">
        <v>1600</v>
      </c>
      <c r="L126" s="177">
        <v>1440</v>
      </c>
      <c r="M126" s="177"/>
      <c r="N126" s="177"/>
      <c r="O126" s="177">
        <v>1000000</v>
      </c>
      <c r="P126" s="177">
        <v>1000000</v>
      </c>
      <c r="Q126" s="177">
        <v>20</v>
      </c>
      <c r="R126" s="177">
        <v>25</v>
      </c>
      <c r="S126" s="177">
        <v>0.9</v>
      </c>
      <c r="T126" s="177">
        <v>0.87</v>
      </c>
      <c r="U126" s="177" t="s">
        <v>830</v>
      </c>
      <c r="V126" s="177">
        <v>6500</v>
      </c>
      <c r="W126" s="177">
        <v>7042</v>
      </c>
      <c r="X126" s="177">
        <v>80</v>
      </c>
      <c r="Y126" s="177">
        <v>79</v>
      </c>
      <c r="Z126" s="177">
        <v>5</v>
      </c>
      <c r="AA126" s="177">
        <v>50000</v>
      </c>
      <c r="AB126" s="177" t="s">
        <v>943</v>
      </c>
      <c r="AC126" s="177" t="s">
        <v>944</v>
      </c>
      <c r="AD126" s="181">
        <v>360</v>
      </c>
      <c r="AE126" s="181">
        <v>135</v>
      </c>
      <c r="AF126" s="190" t="s">
        <v>825</v>
      </c>
      <c r="AG126" s="177" t="s">
        <v>825</v>
      </c>
      <c r="AH126" s="181" t="s">
        <v>825</v>
      </c>
      <c r="AI126" s="181" t="s">
        <v>825</v>
      </c>
      <c r="AJ126" s="190" t="s">
        <v>825</v>
      </c>
      <c r="AK126" s="177" t="s">
        <v>825</v>
      </c>
      <c r="AL126" s="181" t="s">
        <v>825</v>
      </c>
      <c r="AM126" s="181" t="s">
        <v>825</v>
      </c>
      <c r="AN126" s="189" t="s">
        <v>825</v>
      </c>
      <c r="AO126" s="177" t="s">
        <v>825</v>
      </c>
      <c r="AP126" s="176" t="s">
        <v>825</v>
      </c>
      <c r="AQ126" s="176" t="s">
        <v>825</v>
      </c>
      <c r="AR126" s="176"/>
      <c r="AS126" s="176"/>
      <c r="AT126" s="177" t="s">
        <v>825</v>
      </c>
    </row>
    <row r="127" spans="2:46" x14ac:dyDescent="0.25">
      <c r="B127" t="s">
        <v>199</v>
      </c>
      <c r="C127" t="s">
        <v>272</v>
      </c>
      <c r="D127" s="177" t="s">
        <v>480</v>
      </c>
      <c r="E127" s="177">
        <v>130</v>
      </c>
      <c r="F127" s="177">
        <v>126.1</v>
      </c>
      <c r="G127" s="177"/>
      <c r="H127" s="177"/>
      <c r="I127" s="177"/>
      <c r="J127" s="177"/>
      <c r="K127" s="177">
        <v>1600</v>
      </c>
      <c r="L127" s="177">
        <v>1440</v>
      </c>
      <c r="M127" s="177"/>
      <c r="N127" s="177"/>
      <c r="O127" s="177">
        <v>1000000</v>
      </c>
      <c r="P127" s="177">
        <v>1000000</v>
      </c>
      <c r="Q127" s="177">
        <v>20</v>
      </c>
      <c r="R127" s="177">
        <v>25</v>
      </c>
      <c r="S127" s="177">
        <v>0.9</v>
      </c>
      <c r="T127" s="177">
        <v>0.87</v>
      </c>
      <c r="U127" s="177" t="s">
        <v>830</v>
      </c>
      <c r="V127" s="177">
        <v>6500</v>
      </c>
      <c r="W127" s="177">
        <v>7042</v>
      </c>
      <c r="X127" s="177">
        <v>80</v>
      </c>
      <c r="Y127" s="177">
        <v>79</v>
      </c>
      <c r="Z127" s="177">
        <v>5</v>
      </c>
      <c r="AA127" s="177">
        <v>50000</v>
      </c>
      <c r="AB127" s="177" t="s">
        <v>943</v>
      </c>
      <c r="AC127" s="177" t="s">
        <v>944</v>
      </c>
      <c r="AD127" s="181">
        <v>360</v>
      </c>
      <c r="AE127" s="181">
        <v>135</v>
      </c>
      <c r="AF127" s="190" t="s">
        <v>825</v>
      </c>
      <c r="AG127" s="177" t="s">
        <v>825</v>
      </c>
      <c r="AH127" s="181" t="s">
        <v>825</v>
      </c>
      <c r="AI127" s="181" t="s">
        <v>825</v>
      </c>
      <c r="AJ127" s="190" t="s">
        <v>825</v>
      </c>
      <c r="AK127" s="177" t="s">
        <v>825</v>
      </c>
      <c r="AL127" s="181" t="s">
        <v>825</v>
      </c>
      <c r="AM127" s="181" t="s">
        <v>825</v>
      </c>
      <c r="AN127" s="189" t="s">
        <v>825</v>
      </c>
      <c r="AO127" s="177" t="s">
        <v>825</v>
      </c>
      <c r="AP127" s="176" t="s">
        <v>825</v>
      </c>
      <c r="AQ127" s="176" t="s">
        <v>825</v>
      </c>
      <c r="AR127" s="176"/>
      <c r="AS127" s="176"/>
      <c r="AT127" s="177" t="s">
        <v>825</v>
      </c>
    </row>
    <row r="128" spans="2:46" x14ac:dyDescent="0.25">
      <c r="B128" t="s">
        <v>199</v>
      </c>
      <c r="C128" t="s">
        <v>276</v>
      </c>
      <c r="D128" s="177" t="s">
        <v>942</v>
      </c>
      <c r="E128" s="177">
        <v>130</v>
      </c>
      <c r="F128" s="177">
        <v>126.1</v>
      </c>
      <c r="G128" s="177"/>
      <c r="H128" s="177"/>
      <c r="I128" s="177"/>
      <c r="J128" s="177"/>
      <c r="K128" s="177">
        <v>3200</v>
      </c>
      <c r="L128" s="177">
        <v>2880</v>
      </c>
      <c r="M128" s="177"/>
      <c r="N128" s="177"/>
      <c r="O128" s="177">
        <v>1000000</v>
      </c>
      <c r="P128" s="177">
        <v>1000000</v>
      </c>
      <c r="Q128" s="177">
        <v>20</v>
      </c>
      <c r="R128" s="177">
        <v>25</v>
      </c>
      <c r="S128" s="177">
        <v>0.9</v>
      </c>
      <c r="T128" s="177">
        <v>0.87</v>
      </c>
      <c r="U128" s="177" t="s">
        <v>830</v>
      </c>
      <c r="V128" s="177">
        <v>6500</v>
      </c>
      <c r="W128" s="177">
        <v>7042</v>
      </c>
      <c r="X128" s="177">
        <v>80</v>
      </c>
      <c r="Y128" s="177">
        <v>79</v>
      </c>
      <c r="Z128" s="177">
        <v>5</v>
      </c>
      <c r="AA128" s="177">
        <v>50000</v>
      </c>
      <c r="AB128" s="177" t="s">
        <v>943</v>
      </c>
      <c r="AC128" s="177" t="s">
        <v>944</v>
      </c>
      <c r="AD128" s="181">
        <v>360</v>
      </c>
      <c r="AE128" s="181">
        <v>135</v>
      </c>
      <c r="AF128" s="190" t="s">
        <v>825</v>
      </c>
      <c r="AG128" s="177" t="s">
        <v>825</v>
      </c>
      <c r="AH128" s="181" t="s">
        <v>825</v>
      </c>
      <c r="AI128" s="181" t="s">
        <v>825</v>
      </c>
      <c r="AJ128" s="190" t="s">
        <v>825</v>
      </c>
      <c r="AK128" s="177" t="s">
        <v>825</v>
      </c>
      <c r="AL128" s="181" t="s">
        <v>825</v>
      </c>
      <c r="AM128" s="181" t="s">
        <v>825</v>
      </c>
      <c r="AN128" s="189" t="s">
        <v>825</v>
      </c>
      <c r="AO128" s="177" t="s">
        <v>825</v>
      </c>
      <c r="AP128" s="176" t="s">
        <v>825</v>
      </c>
      <c r="AQ128" s="176" t="s">
        <v>825</v>
      </c>
      <c r="AR128" s="176"/>
      <c r="AS128" s="176"/>
      <c r="AT128" s="177" t="s">
        <v>825</v>
      </c>
    </row>
    <row r="129" spans="2:46" x14ac:dyDescent="0.25">
      <c r="B129" t="s">
        <v>199</v>
      </c>
      <c r="C129" t="s">
        <v>276</v>
      </c>
      <c r="D129" s="177" t="s">
        <v>450</v>
      </c>
      <c r="E129" s="177">
        <v>130</v>
      </c>
      <c r="F129" s="177">
        <v>126.1</v>
      </c>
      <c r="G129" s="177"/>
      <c r="H129" s="177"/>
      <c r="I129" s="177"/>
      <c r="J129" s="177"/>
      <c r="K129" s="177">
        <v>3200</v>
      </c>
      <c r="L129" s="177">
        <v>2880</v>
      </c>
      <c r="M129" s="177"/>
      <c r="N129" s="177"/>
      <c r="O129" s="177">
        <v>1000000</v>
      </c>
      <c r="P129" s="177">
        <v>1000000</v>
      </c>
      <c r="Q129" s="177">
        <v>20</v>
      </c>
      <c r="R129" s="177">
        <v>25</v>
      </c>
      <c r="S129" s="177">
        <v>0.9</v>
      </c>
      <c r="T129" s="177">
        <v>0.87</v>
      </c>
      <c r="U129" s="177" t="s">
        <v>830</v>
      </c>
      <c r="V129" s="177">
        <v>6500</v>
      </c>
      <c r="W129" s="177">
        <v>7042</v>
      </c>
      <c r="X129" s="177">
        <v>80</v>
      </c>
      <c r="Y129" s="177">
        <v>79</v>
      </c>
      <c r="Z129" s="177">
        <v>5</v>
      </c>
      <c r="AA129" s="177">
        <v>50000</v>
      </c>
      <c r="AB129" s="177" t="s">
        <v>943</v>
      </c>
      <c r="AC129" s="177" t="s">
        <v>944</v>
      </c>
      <c r="AD129" s="181">
        <v>360</v>
      </c>
      <c r="AE129" s="181">
        <v>135</v>
      </c>
      <c r="AF129" s="190" t="s">
        <v>825</v>
      </c>
      <c r="AG129" s="177" t="s">
        <v>825</v>
      </c>
      <c r="AH129" s="181" t="s">
        <v>825</v>
      </c>
      <c r="AI129" s="181" t="s">
        <v>825</v>
      </c>
      <c r="AJ129" s="190" t="s">
        <v>825</v>
      </c>
      <c r="AK129" s="177" t="s">
        <v>825</v>
      </c>
      <c r="AL129" s="181" t="s">
        <v>825</v>
      </c>
      <c r="AM129" s="181" t="s">
        <v>825</v>
      </c>
      <c r="AN129" s="189" t="s">
        <v>825</v>
      </c>
      <c r="AO129" s="177" t="s">
        <v>825</v>
      </c>
      <c r="AP129" s="176" t="s">
        <v>825</v>
      </c>
      <c r="AQ129" s="176" t="s">
        <v>825</v>
      </c>
      <c r="AR129" s="176"/>
      <c r="AS129" s="176"/>
      <c r="AT129" s="177" t="s">
        <v>825</v>
      </c>
    </row>
    <row r="130" spans="2:46" x14ac:dyDescent="0.25">
      <c r="B130" t="s">
        <v>199</v>
      </c>
      <c r="C130" t="s">
        <v>276</v>
      </c>
      <c r="D130" s="177" t="s">
        <v>459</v>
      </c>
      <c r="E130" s="177">
        <v>130</v>
      </c>
      <c r="F130" s="177">
        <v>126.1</v>
      </c>
      <c r="G130" s="177"/>
      <c r="H130" s="177"/>
      <c r="I130" s="177"/>
      <c r="J130" s="177"/>
      <c r="K130" s="177">
        <v>3200</v>
      </c>
      <c r="L130" s="177">
        <v>2880</v>
      </c>
      <c r="M130" s="177"/>
      <c r="N130" s="177"/>
      <c r="O130" s="177">
        <v>1000000</v>
      </c>
      <c r="P130" s="177">
        <v>1000000</v>
      </c>
      <c r="Q130" s="177">
        <v>20</v>
      </c>
      <c r="R130" s="177">
        <v>25</v>
      </c>
      <c r="S130" s="177">
        <v>0.9</v>
      </c>
      <c r="T130" s="177">
        <v>0.87</v>
      </c>
      <c r="U130" s="177" t="s">
        <v>830</v>
      </c>
      <c r="V130" s="177">
        <v>6500</v>
      </c>
      <c r="W130" s="177">
        <v>7042</v>
      </c>
      <c r="X130" s="177">
        <v>80</v>
      </c>
      <c r="Y130" s="177">
        <v>79</v>
      </c>
      <c r="Z130" s="177">
        <v>5</v>
      </c>
      <c r="AA130" s="177">
        <v>50000</v>
      </c>
      <c r="AB130" s="177" t="s">
        <v>943</v>
      </c>
      <c r="AC130" s="177" t="s">
        <v>944</v>
      </c>
      <c r="AD130" s="181">
        <v>360</v>
      </c>
      <c r="AE130" s="181">
        <v>135</v>
      </c>
      <c r="AF130" s="190"/>
      <c r="AG130" s="177"/>
      <c r="AH130" s="181"/>
      <c r="AI130" s="181"/>
      <c r="AJ130" s="190"/>
      <c r="AK130" s="177"/>
      <c r="AL130" s="181"/>
      <c r="AM130" s="181"/>
      <c r="AN130" s="189"/>
      <c r="AO130" s="177"/>
      <c r="AP130" s="176"/>
      <c r="AQ130" s="176"/>
      <c r="AR130" s="176"/>
      <c r="AS130" s="176"/>
      <c r="AT130" s="177" t="s">
        <v>825</v>
      </c>
    </row>
    <row r="131" spans="2:46" x14ac:dyDescent="0.25">
      <c r="B131" t="s">
        <v>199</v>
      </c>
      <c r="C131" t="s">
        <v>276</v>
      </c>
      <c r="D131" s="177" t="s">
        <v>470</v>
      </c>
      <c r="E131" s="177">
        <v>130</v>
      </c>
      <c r="F131" s="177">
        <v>126.1</v>
      </c>
      <c r="G131" s="177"/>
      <c r="H131" s="177"/>
      <c r="I131" s="177"/>
      <c r="J131" s="177"/>
      <c r="K131" s="177">
        <v>3200</v>
      </c>
      <c r="L131" s="177">
        <v>2880</v>
      </c>
      <c r="M131" s="177"/>
      <c r="N131" s="177"/>
      <c r="O131" s="177">
        <v>1000000</v>
      </c>
      <c r="P131" s="177">
        <v>1000000</v>
      </c>
      <c r="Q131" s="177">
        <v>20</v>
      </c>
      <c r="R131" s="177">
        <v>25</v>
      </c>
      <c r="S131" s="177">
        <v>0.9</v>
      </c>
      <c r="T131" s="177">
        <v>0.87</v>
      </c>
      <c r="U131" s="177" t="s">
        <v>830</v>
      </c>
      <c r="V131" s="177">
        <v>6500</v>
      </c>
      <c r="W131" s="177">
        <v>7042</v>
      </c>
      <c r="X131" s="177">
        <v>80</v>
      </c>
      <c r="Y131" s="177">
        <v>79</v>
      </c>
      <c r="Z131" s="177">
        <v>5</v>
      </c>
      <c r="AA131" s="177">
        <v>50000</v>
      </c>
      <c r="AB131" s="177" t="s">
        <v>943</v>
      </c>
      <c r="AC131" s="177" t="s">
        <v>944</v>
      </c>
      <c r="AD131" s="181">
        <v>360</v>
      </c>
      <c r="AE131" s="181">
        <v>135</v>
      </c>
      <c r="AF131" s="190"/>
      <c r="AG131" s="177"/>
      <c r="AH131" s="181"/>
      <c r="AI131" s="181"/>
      <c r="AJ131" s="190"/>
      <c r="AK131" s="177"/>
      <c r="AL131" s="181"/>
      <c r="AM131" s="181"/>
      <c r="AN131" s="189"/>
      <c r="AO131" s="177"/>
      <c r="AP131" s="176"/>
      <c r="AQ131" s="176"/>
      <c r="AR131" s="176"/>
      <c r="AS131" s="176"/>
      <c r="AT131" s="177" t="s">
        <v>825</v>
      </c>
    </row>
    <row r="132" spans="2:46" x14ac:dyDescent="0.25">
      <c r="B132" t="s">
        <v>199</v>
      </c>
      <c r="C132" t="s">
        <v>276</v>
      </c>
      <c r="D132" s="177" t="s">
        <v>479</v>
      </c>
      <c r="E132" s="177">
        <v>130</v>
      </c>
      <c r="F132" s="177">
        <v>126.1</v>
      </c>
      <c r="G132" s="177"/>
      <c r="H132" s="177"/>
      <c r="I132" s="177"/>
      <c r="J132" s="177"/>
      <c r="K132" s="177">
        <v>3200</v>
      </c>
      <c r="L132" s="177">
        <v>2880</v>
      </c>
      <c r="M132" s="177"/>
      <c r="N132" s="177"/>
      <c r="O132" s="177">
        <v>1000000</v>
      </c>
      <c r="P132" s="177">
        <v>1000000</v>
      </c>
      <c r="Q132" s="177">
        <v>20</v>
      </c>
      <c r="R132" s="177">
        <v>25</v>
      </c>
      <c r="S132" s="177">
        <v>0.9</v>
      </c>
      <c r="T132" s="177">
        <v>0.87</v>
      </c>
      <c r="U132" s="177" t="s">
        <v>830</v>
      </c>
      <c r="V132" s="177">
        <v>6500</v>
      </c>
      <c r="W132" s="177">
        <v>7042</v>
      </c>
      <c r="X132" s="177">
        <v>80</v>
      </c>
      <c r="Y132" s="177">
        <v>79</v>
      </c>
      <c r="Z132" s="177">
        <v>5</v>
      </c>
      <c r="AA132" s="177">
        <v>50000</v>
      </c>
      <c r="AB132" s="177" t="s">
        <v>943</v>
      </c>
      <c r="AC132" s="177" t="s">
        <v>944</v>
      </c>
      <c r="AD132" s="181">
        <v>360</v>
      </c>
      <c r="AE132" s="181">
        <v>135</v>
      </c>
      <c r="AF132" s="190" t="s">
        <v>825</v>
      </c>
      <c r="AG132" s="177" t="s">
        <v>825</v>
      </c>
      <c r="AH132" s="181" t="s">
        <v>825</v>
      </c>
      <c r="AI132" s="181" t="s">
        <v>825</v>
      </c>
      <c r="AJ132" s="190" t="s">
        <v>825</v>
      </c>
      <c r="AK132" s="177" t="s">
        <v>825</v>
      </c>
      <c r="AL132" s="181" t="s">
        <v>825</v>
      </c>
      <c r="AM132" s="181" t="s">
        <v>825</v>
      </c>
      <c r="AN132" s="189" t="s">
        <v>825</v>
      </c>
      <c r="AO132" s="177" t="s">
        <v>825</v>
      </c>
      <c r="AP132" s="176" t="s">
        <v>825</v>
      </c>
      <c r="AQ132" s="176" t="s">
        <v>825</v>
      </c>
      <c r="AR132" s="176"/>
      <c r="AS132" s="176"/>
      <c r="AT132" s="177" t="s">
        <v>825</v>
      </c>
    </row>
    <row r="133" spans="2:46" x14ac:dyDescent="0.25">
      <c r="B133" t="s">
        <v>199</v>
      </c>
      <c r="C133" t="s">
        <v>276</v>
      </c>
      <c r="D133" s="177" t="s">
        <v>486</v>
      </c>
      <c r="E133" s="177">
        <v>130</v>
      </c>
      <c r="F133" s="177">
        <v>126.1</v>
      </c>
      <c r="G133" s="177"/>
      <c r="H133" s="177"/>
      <c r="I133" s="177"/>
      <c r="J133" s="177"/>
      <c r="K133" s="177">
        <v>3200</v>
      </c>
      <c r="L133" s="177">
        <v>2880</v>
      </c>
      <c r="M133" s="177"/>
      <c r="N133" s="177"/>
      <c r="O133" s="177">
        <v>1000000</v>
      </c>
      <c r="P133" s="177">
        <v>1000000</v>
      </c>
      <c r="Q133" s="177">
        <v>20</v>
      </c>
      <c r="R133" s="177">
        <v>25</v>
      </c>
      <c r="S133" s="177">
        <v>0.9</v>
      </c>
      <c r="T133" s="177">
        <v>0.87</v>
      </c>
      <c r="U133" s="177" t="s">
        <v>830</v>
      </c>
      <c r="V133" s="177">
        <v>6500</v>
      </c>
      <c r="W133" s="177">
        <v>7042</v>
      </c>
      <c r="X133" s="177">
        <v>80</v>
      </c>
      <c r="Y133" s="177">
        <v>79</v>
      </c>
      <c r="Z133" s="177">
        <v>5</v>
      </c>
      <c r="AA133" s="177">
        <v>50000</v>
      </c>
      <c r="AB133" s="177" t="s">
        <v>943</v>
      </c>
      <c r="AC133" s="177" t="s">
        <v>944</v>
      </c>
      <c r="AD133" s="181">
        <v>360</v>
      </c>
      <c r="AE133" s="181">
        <v>135</v>
      </c>
      <c r="AF133" s="190" t="s">
        <v>825</v>
      </c>
      <c r="AG133" s="177" t="s">
        <v>825</v>
      </c>
      <c r="AH133" s="181" t="s">
        <v>825</v>
      </c>
      <c r="AI133" s="181" t="s">
        <v>825</v>
      </c>
      <c r="AJ133" s="190" t="s">
        <v>825</v>
      </c>
      <c r="AK133" s="177" t="s">
        <v>825</v>
      </c>
      <c r="AL133" s="181" t="s">
        <v>825</v>
      </c>
      <c r="AM133" s="181" t="s">
        <v>825</v>
      </c>
      <c r="AN133" s="189" t="s">
        <v>825</v>
      </c>
      <c r="AO133" s="177" t="s">
        <v>825</v>
      </c>
      <c r="AP133" s="176" t="s">
        <v>825</v>
      </c>
      <c r="AQ133" s="176" t="s">
        <v>825</v>
      </c>
      <c r="AR133" s="176"/>
      <c r="AS133" s="176"/>
      <c r="AT133" s="177" t="s">
        <v>825</v>
      </c>
    </row>
    <row r="134" spans="2:46" x14ac:dyDescent="0.25">
      <c r="B134" t="s">
        <v>199</v>
      </c>
      <c r="C134" t="s">
        <v>276</v>
      </c>
      <c r="D134" s="177" t="s">
        <v>491</v>
      </c>
      <c r="E134" s="177">
        <v>130</v>
      </c>
      <c r="F134" s="177">
        <v>126.1</v>
      </c>
      <c r="G134" s="177"/>
      <c r="H134" s="177"/>
      <c r="I134" s="177"/>
      <c r="J134" s="177"/>
      <c r="K134" s="177">
        <v>3200</v>
      </c>
      <c r="L134" s="177">
        <v>2880</v>
      </c>
      <c r="M134" s="177"/>
      <c r="N134" s="177"/>
      <c r="O134" s="177">
        <v>1000000</v>
      </c>
      <c r="P134" s="177">
        <v>1000000</v>
      </c>
      <c r="Q134" s="177">
        <v>20</v>
      </c>
      <c r="R134" s="177">
        <v>25</v>
      </c>
      <c r="S134" s="177">
        <v>0.9</v>
      </c>
      <c r="T134" s="177">
        <v>0.87</v>
      </c>
      <c r="U134" s="177" t="s">
        <v>830</v>
      </c>
      <c r="V134" s="177">
        <v>6500</v>
      </c>
      <c r="W134" s="177">
        <v>7042</v>
      </c>
      <c r="X134" s="177">
        <v>80</v>
      </c>
      <c r="Y134" s="177">
        <v>79</v>
      </c>
      <c r="Z134" s="177">
        <v>5</v>
      </c>
      <c r="AA134" s="177">
        <v>50000</v>
      </c>
      <c r="AB134" s="177" t="s">
        <v>943</v>
      </c>
      <c r="AC134" s="177" t="s">
        <v>944</v>
      </c>
      <c r="AD134" s="181">
        <v>360</v>
      </c>
      <c r="AE134" s="181">
        <v>135</v>
      </c>
      <c r="AF134" s="190" t="s">
        <v>825</v>
      </c>
      <c r="AG134" s="177" t="s">
        <v>825</v>
      </c>
      <c r="AH134" s="181" t="s">
        <v>825</v>
      </c>
      <c r="AI134" s="181" t="s">
        <v>825</v>
      </c>
      <c r="AJ134" s="190" t="s">
        <v>825</v>
      </c>
      <c r="AK134" s="177" t="s">
        <v>825</v>
      </c>
      <c r="AL134" s="181" t="s">
        <v>825</v>
      </c>
      <c r="AM134" s="181" t="s">
        <v>825</v>
      </c>
      <c r="AN134" s="189" t="s">
        <v>825</v>
      </c>
      <c r="AO134" s="177" t="s">
        <v>825</v>
      </c>
      <c r="AP134" s="176" t="s">
        <v>825</v>
      </c>
      <c r="AQ134" s="176" t="s">
        <v>825</v>
      </c>
      <c r="AR134" s="176"/>
      <c r="AS134" s="176"/>
      <c r="AT134" s="177" t="s">
        <v>825</v>
      </c>
    </row>
    <row r="135" spans="2:46" x14ac:dyDescent="0.25">
      <c r="B135" t="s">
        <v>199</v>
      </c>
      <c r="C135" t="s">
        <v>276</v>
      </c>
      <c r="D135" s="177" t="s">
        <v>480</v>
      </c>
      <c r="E135" s="177">
        <v>130</v>
      </c>
      <c r="F135" s="177">
        <v>126.1</v>
      </c>
      <c r="G135" s="177"/>
      <c r="H135" s="177"/>
      <c r="I135" s="177"/>
      <c r="J135" s="177"/>
      <c r="K135" s="177">
        <v>3200</v>
      </c>
      <c r="L135" s="177">
        <v>2880</v>
      </c>
      <c r="M135" s="177"/>
      <c r="N135" s="177"/>
      <c r="O135" s="177">
        <v>1000000</v>
      </c>
      <c r="P135" s="177">
        <v>1000000</v>
      </c>
      <c r="Q135" s="177">
        <v>20</v>
      </c>
      <c r="R135" s="177">
        <v>25</v>
      </c>
      <c r="S135" s="177">
        <v>0.9</v>
      </c>
      <c r="T135" s="177">
        <v>0.87</v>
      </c>
      <c r="U135" s="177" t="s">
        <v>830</v>
      </c>
      <c r="V135" s="177">
        <v>6500</v>
      </c>
      <c r="W135" s="177">
        <v>7042</v>
      </c>
      <c r="X135" s="177">
        <v>80</v>
      </c>
      <c r="Y135" s="177">
        <v>79</v>
      </c>
      <c r="Z135" s="177">
        <v>5</v>
      </c>
      <c r="AA135" s="177">
        <v>50000</v>
      </c>
      <c r="AB135" s="177" t="s">
        <v>943</v>
      </c>
      <c r="AC135" s="177" t="s">
        <v>944</v>
      </c>
      <c r="AD135" s="181">
        <v>360</v>
      </c>
      <c r="AE135" s="181">
        <v>135</v>
      </c>
      <c r="AF135" s="190" t="s">
        <v>825</v>
      </c>
      <c r="AG135" s="177" t="s">
        <v>825</v>
      </c>
      <c r="AH135" s="181" t="s">
        <v>825</v>
      </c>
      <c r="AI135" s="181" t="s">
        <v>825</v>
      </c>
      <c r="AJ135" s="190" t="s">
        <v>825</v>
      </c>
      <c r="AK135" s="177" t="s">
        <v>825</v>
      </c>
      <c r="AL135" s="181" t="s">
        <v>825</v>
      </c>
      <c r="AM135" s="181" t="s">
        <v>825</v>
      </c>
      <c r="AN135" s="189" t="s">
        <v>825</v>
      </c>
      <c r="AO135" s="177" t="s">
        <v>825</v>
      </c>
      <c r="AP135" s="176" t="s">
        <v>825</v>
      </c>
      <c r="AQ135" s="176" t="s">
        <v>825</v>
      </c>
      <c r="AR135" s="176"/>
      <c r="AS135" s="176"/>
      <c r="AT135" s="177" t="s">
        <v>825</v>
      </c>
    </row>
    <row r="136" spans="2:46" x14ac:dyDescent="0.25">
      <c r="B136" t="s">
        <v>199</v>
      </c>
      <c r="C136" t="s">
        <v>284</v>
      </c>
      <c r="D136" s="177" t="s">
        <v>942</v>
      </c>
      <c r="E136" s="177">
        <v>130</v>
      </c>
      <c r="F136" s="177">
        <v>126.1</v>
      </c>
      <c r="G136" s="177"/>
      <c r="H136" s="177"/>
      <c r="I136" s="177"/>
      <c r="J136" s="177"/>
      <c r="K136" s="177">
        <v>1400</v>
      </c>
      <c r="L136" s="177">
        <v>1260</v>
      </c>
      <c r="M136" s="177"/>
      <c r="N136" s="177"/>
      <c r="O136" s="177">
        <v>1000000</v>
      </c>
      <c r="P136" s="177">
        <v>1000000</v>
      </c>
      <c r="Q136" s="177">
        <v>20</v>
      </c>
      <c r="R136" s="177">
        <v>25</v>
      </c>
      <c r="S136" s="177">
        <v>0.9</v>
      </c>
      <c r="T136" s="177">
        <v>0.87</v>
      </c>
      <c r="U136" s="177" t="s">
        <v>830</v>
      </c>
      <c r="V136" s="177">
        <v>6500</v>
      </c>
      <c r="W136" s="177">
        <v>7042</v>
      </c>
      <c r="X136" s="177">
        <v>80</v>
      </c>
      <c r="Y136" s="177">
        <v>79</v>
      </c>
      <c r="Z136" s="177">
        <v>5</v>
      </c>
      <c r="AA136" s="177">
        <v>50000</v>
      </c>
      <c r="AB136" s="177" t="s">
        <v>943</v>
      </c>
      <c r="AC136" s="177" t="s">
        <v>944</v>
      </c>
      <c r="AD136" s="181">
        <v>360</v>
      </c>
      <c r="AE136" s="181">
        <v>135</v>
      </c>
      <c r="AF136" s="190" t="s">
        <v>825</v>
      </c>
      <c r="AG136" s="177" t="s">
        <v>825</v>
      </c>
      <c r="AH136" s="181" t="s">
        <v>825</v>
      </c>
      <c r="AI136" s="181" t="s">
        <v>825</v>
      </c>
      <c r="AJ136" s="190" t="s">
        <v>825</v>
      </c>
      <c r="AK136" s="177" t="s">
        <v>825</v>
      </c>
      <c r="AL136" s="181" t="s">
        <v>825</v>
      </c>
      <c r="AM136" s="181" t="s">
        <v>825</v>
      </c>
      <c r="AN136" s="189" t="s">
        <v>825</v>
      </c>
      <c r="AO136" s="177" t="s">
        <v>825</v>
      </c>
      <c r="AP136" s="176" t="s">
        <v>825</v>
      </c>
      <c r="AQ136" s="176" t="s">
        <v>825</v>
      </c>
      <c r="AR136" s="176"/>
      <c r="AS136" s="176"/>
      <c r="AT136" s="177" t="s">
        <v>825</v>
      </c>
    </row>
    <row r="137" spans="2:46" x14ac:dyDescent="0.25">
      <c r="B137" t="s">
        <v>199</v>
      </c>
      <c r="C137" t="s">
        <v>284</v>
      </c>
      <c r="D137" s="177" t="s">
        <v>450</v>
      </c>
      <c r="E137" s="177">
        <v>130</v>
      </c>
      <c r="F137" s="177">
        <v>126.1</v>
      </c>
      <c r="G137" s="177"/>
      <c r="H137" s="177"/>
      <c r="I137" s="177"/>
      <c r="J137" s="177"/>
      <c r="K137" s="177">
        <v>1400</v>
      </c>
      <c r="L137" s="177">
        <v>1260</v>
      </c>
      <c r="M137" s="177"/>
      <c r="N137" s="177"/>
      <c r="O137" s="177">
        <v>1000000</v>
      </c>
      <c r="P137" s="177">
        <v>1000000</v>
      </c>
      <c r="Q137" s="177">
        <v>20</v>
      </c>
      <c r="R137" s="177">
        <v>25</v>
      </c>
      <c r="S137" s="177">
        <v>0.9</v>
      </c>
      <c r="T137" s="177">
        <v>0.87</v>
      </c>
      <c r="U137" s="177" t="s">
        <v>830</v>
      </c>
      <c r="V137" s="177">
        <v>6500</v>
      </c>
      <c r="W137" s="177">
        <v>7042</v>
      </c>
      <c r="X137" s="177">
        <v>80</v>
      </c>
      <c r="Y137" s="177">
        <v>79</v>
      </c>
      <c r="Z137" s="177">
        <v>5</v>
      </c>
      <c r="AA137" s="177">
        <v>50000</v>
      </c>
      <c r="AB137" s="177" t="s">
        <v>943</v>
      </c>
      <c r="AC137" s="177" t="s">
        <v>944</v>
      </c>
      <c r="AD137" s="181">
        <v>360</v>
      </c>
      <c r="AE137" s="181">
        <v>135</v>
      </c>
      <c r="AF137" s="190" t="s">
        <v>825</v>
      </c>
      <c r="AG137" s="177" t="s">
        <v>825</v>
      </c>
      <c r="AH137" s="181" t="s">
        <v>825</v>
      </c>
      <c r="AI137" s="181" t="s">
        <v>825</v>
      </c>
      <c r="AJ137" s="190" t="s">
        <v>825</v>
      </c>
      <c r="AK137" s="177" t="s">
        <v>825</v>
      </c>
      <c r="AL137" s="181" t="s">
        <v>825</v>
      </c>
      <c r="AM137" s="181" t="s">
        <v>825</v>
      </c>
      <c r="AN137" s="189" t="s">
        <v>825</v>
      </c>
      <c r="AO137" s="177" t="s">
        <v>825</v>
      </c>
      <c r="AP137" s="176" t="s">
        <v>825</v>
      </c>
      <c r="AQ137" s="176" t="s">
        <v>825</v>
      </c>
      <c r="AR137" s="176"/>
      <c r="AS137" s="176"/>
      <c r="AT137" s="177" t="s">
        <v>825</v>
      </c>
    </row>
    <row r="138" spans="2:46" x14ac:dyDescent="0.25">
      <c r="B138" t="s">
        <v>199</v>
      </c>
      <c r="C138" t="s">
        <v>284</v>
      </c>
      <c r="D138" s="177" t="s">
        <v>459</v>
      </c>
      <c r="E138" s="177">
        <v>130</v>
      </c>
      <c r="F138" s="177">
        <v>126.1</v>
      </c>
      <c r="G138" s="177"/>
      <c r="H138" s="177"/>
      <c r="I138" s="177"/>
      <c r="J138" s="177"/>
      <c r="K138" s="177">
        <v>1400</v>
      </c>
      <c r="L138" s="177">
        <v>1260</v>
      </c>
      <c r="M138" s="177"/>
      <c r="N138" s="177"/>
      <c r="O138" s="177">
        <v>1000000</v>
      </c>
      <c r="P138" s="177">
        <v>1000000</v>
      </c>
      <c r="Q138" s="177">
        <v>20</v>
      </c>
      <c r="R138" s="177">
        <v>25</v>
      </c>
      <c r="S138" s="177">
        <v>0.9</v>
      </c>
      <c r="T138" s="177">
        <v>0.87</v>
      </c>
      <c r="U138" s="177" t="s">
        <v>830</v>
      </c>
      <c r="V138" s="177">
        <v>6500</v>
      </c>
      <c r="W138" s="177">
        <v>7042</v>
      </c>
      <c r="X138" s="177">
        <v>80</v>
      </c>
      <c r="Y138" s="177">
        <v>79</v>
      </c>
      <c r="Z138" s="177">
        <v>5</v>
      </c>
      <c r="AA138" s="177">
        <v>50000</v>
      </c>
      <c r="AB138" s="177" t="s">
        <v>943</v>
      </c>
      <c r="AC138" s="177" t="s">
        <v>944</v>
      </c>
      <c r="AD138" s="181">
        <v>360</v>
      </c>
      <c r="AE138" s="181">
        <v>135</v>
      </c>
      <c r="AF138" s="190" t="s">
        <v>825</v>
      </c>
      <c r="AG138" s="177" t="s">
        <v>825</v>
      </c>
      <c r="AH138" s="181" t="s">
        <v>825</v>
      </c>
      <c r="AI138" s="181" t="s">
        <v>825</v>
      </c>
      <c r="AJ138" s="190" t="s">
        <v>825</v>
      </c>
      <c r="AK138" s="177" t="s">
        <v>825</v>
      </c>
      <c r="AL138" s="181" t="s">
        <v>825</v>
      </c>
      <c r="AM138" s="181" t="s">
        <v>825</v>
      </c>
      <c r="AN138" s="189" t="s">
        <v>825</v>
      </c>
      <c r="AO138" s="177" t="s">
        <v>825</v>
      </c>
      <c r="AP138" s="176" t="s">
        <v>825</v>
      </c>
      <c r="AQ138" s="176" t="s">
        <v>825</v>
      </c>
      <c r="AR138" s="176"/>
      <c r="AS138" s="176"/>
      <c r="AT138" s="177" t="s">
        <v>825</v>
      </c>
    </row>
    <row r="139" spans="2:46" x14ac:dyDescent="0.25">
      <c r="B139" t="s">
        <v>199</v>
      </c>
      <c r="C139" t="s">
        <v>284</v>
      </c>
      <c r="D139" s="177" t="s">
        <v>470</v>
      </c>
      <c r="E139" s="177">
        <v>130</v>
      </c>
      <c r="F139" s="177">
        <v>126.1</v>
      </c>
      <c r="G139" s="177"/>
      <c r="H139" s="177"/>
      <c r="I139" s="177"/>
      <c r="J139" s="177"/>
      <c r="K139" s="177">
        <v>1400</v>
      </c>
      <c r="L139" s="177">
        <v>1260</v>
      </c>
      <c r="M139" s="177"/>
      <c r="N139" s="177"/>
      <c r="O139" s="177">
        <v>1000000</v>
      </c>
      <c r="P139" s="177">
        <v>1000000</v>
      </c>
      <c r="Q139" s="177">
        <v>20</v>
      </c>
      <c r="R139" s="177">
        <v>25</v>
      </c>
      <c r="S139" s="177">
        <v>0.9</v>
      </c>
      <c r="T139" s="177">
        <v>0.87</v>
      </c>
      <c r="U139" s="177" t="s">
        <v>830</v>
      </c>
      <c r="V139" s="177">
        <v>6500</v>
      </c>
      <c r="W139" s="177">
        <v>7042</v>
      </c>
      <c r="X139" s="177">
        <v>80</v>
      </c>
      <c r="Y139" s="177">
        <v>79</v>
      </c>
      <c r="Z139" s="177">
        <v>5</v>
      </c>
      <c r="AA139" s="177">
        <v>50000</v>
      </c>
      <c r="AB139" s="177" t="s">
        <v>943</v>
      </c>
      <c r="AC139" s="177" t="s">
        <v>944</v>
      </c>
      <c r="AD139" s="181">
        <v>360</v>
      </c>
      <c r="AE139" s="181">
        <v>135</v>
      </c>
      <c r="AF139" s="190" t="s">
        <v>825</v>
      </c>
      <c r="AG139" s="177" t="s">
        <v>825</v>
      </c>
      <c r="AH139" s="181" t="s">
        <v>825</v>
      </c>
      <c r="AI139" s="181" t="s">
        <v>825</v>
      </c>
      <c r="AJ139" s="190" t="s">
        <v>825</v>
      </c>
      <c r="AK139" s="177" t="s">
        <v>825</v>
      </c>
      <c r="AL139" s="181" t="s">
        <v>825</v>
      </c>
      <c r="AM139" s="181" t="s">
        <v>825</v>
      </c>
      <c r="AN139" s="189" t="s">
        <v>825</v>
      </c>
      <c r="AO139" s="177" t="s">
        <v>825</v>
      </c>
      <c r="AP139" s="176" t="s">
        <v>825</v>
      </c>
      <c r="AQ139" s="176" t="s">
        <v>825</v>
      </c>
      <c r="AR139" s="176"/>
      <c r="AS139" s="176"/>
      <c r="AT139" s="177" t="s">
        <v>825</v>
      </c>
    </row>
    <row r="140" spans="2:46" x14ac:dyDescent="0.25">
      <c r="B140" t="s">
        <v>199</v>
      </c>
      <c r="C140" t="s">
        <v>284</v>
      </c>
      <c r="D140" s="177" t="s">
        <v>479</v>
      </c>
      <c r="E140" s="177">
        <v>130</v>
      </c>
      <c r="F140" s="177">
        <v>126.1</v>
      </c>
      <c r="G140" s="177"/>
      <c r="H140" s="177"/>
      <c r="I140" s="177"/>
      <c r="J140" s="177"/>
      <c r="K140" s="177">
        <v>1400</v>
      </c>
      <c r="L140" s="177">
        <v>1260</v>
      </c>
      <c r="M140" s="177"/>
      <c r="N140" s="177"/>
      <c r="O140" s="177">
        <v>1000000</v>
      </c>
      <c r="P140" s="177">
        <v>1000000</v>
      </c>
      <c r="Q140" s="177">
        <v>20</v>
      </c>
      <c r="R140" s="177">
        <v>25</v>
      </c>
      <c r="S140" s="177">
        <v>0.9</v>
      </c>
      <c r="T140" s="177">
        <v>0.87</v>
      </c>
      <c r="U140" s="177" t="s">
        <v>830</v>
      </c>
      <c r="V140" s="177">
        <v>6500</v>
      </c>
      <c r="W140" s="177">
        <v>7042</v>
      </c>
      <c r="X140" s="177">
        <v>80</v>
      </c>
      <c r="Y140" s="177">
        <v>79</v>
      </c>
      <c r="Z140" s="177">
        <v>5</v>
      </c>
      <c r="AA140" s="177">
        <v>50000</v>
      </c>
      <c r="AB140" s="177" t="s">
        <v>943</v>
      </c>
      <c r="AC140" s="177" t="s">
        <v>944</v>
      </c>
      <c r="AD140" s="181">
        <v>360</v>
      </c>
      <c r="AE140" s="181">
        <v>135</v>
      </c>
      <c r="AF140" s="190" t="s">
        <v>825</v>
      </c>
      <c r="AG140" s="177" t="s">
        <v>825</v>
      </c>
      <c r="AH140" s="181" t="s">
        <v>825</v>
      </c>
      <c r="AI140" s="181" t="s">
        <v>825</v>
      </c>
      <c r="AJ140" s="190" t="s">
        <v>825</v>
      </c>
      <c r="AK140" s="177" t="s">
        <v>825</v>
      </c>
      <c r="AL140" s="181" t="s">
        <v>825</v>
      </c>
      <c r="AM140" s="181" t="s">
        <v>825</v>
      </c>
      <c r="AN140" s="189" t="s">
        <v>825</v>
      </c>
      <c r="AO140" s="177" t="s">
        <v>825</v>
      </c>
      <c r="AP140" s="176" t="s">
        <v>825</v>
      </c>
      <c r="AQ140" s="176" t="s">
        <v>825</v>
      </c>
      <c r="AR140" s="176"/>
      <c r="AS140" s="176"/>
      <c r="AT140" s="177" t="s">
        <v>825</v>
      </c>
    </row>
    <row r="141" spans="2:46" x14ac:dyDescent="0.25">
      <c r="B141" t="s">
        <v>199</v>
      </c>
      <c r="C141" t="s">
        <v>284</v>
      </c>
      <c r="D141" s="177" t="s">
        <v>480</v>
      </c>
      <c r="E141" s="177">
        <v>130</v>
      </c>
      <c r="F141" s="177">
        <v>126.1</v>
      </c>
      <c r="G141" s="177"/>
      <c r="H141" s="177"/>
      <c r="I141" s="177"/>
      <c r="J141" s="177"/>
      <c r="K141" s="177">
        <v>1400</v>
      </c>
      <c r="L141" s="177">
        <v>1260</v>
      </c>
      <c r="M141" s="177"/>
      <c r="N141" s="177"/>
      <c r="O141" s="177">
        <v>1000000</v>
      </c>
      <c r="P141" s="177">
        <v>1000000</v>
      </c>
      <c r="Q141" s="177">
        <v>20</v>
      </c>
      <c r="R141" s="177">
        <v>25</v>
      </c>
      <c r="S141" s="177">
        <v>0.9</v>
      </c>
      <c r="T141" s="177">
        <v>0.87</v>
      </c>
      <c r="U141" s="177" t="s">
        <v>830</v>
      </c>
      <c r="V141" s="177">
        <v>6500</v>
      </c>
      <c r="W141" s="177">
        <v>7042</v>
      </c>
      <c r="X141" s="177">
        <v>80</v>
      </c>
      <c r="Y141" s="177">
        <v>79</v>
      </c>
      <c r="Z141" s="177">
        <v>5</v>
      </c>
      <c r="AA141" s="177">
        <v>50000</v>
      </c>
      <c r="AB141" s="177" t="s">
        <v>943</v>
      </c>
      <c r="AC141" s="177" t="s">
        <v>944</v>
      </c>
      <c r="AD141" s="181">
        <v>360</v>
      </c>
      <c r="AE141" s="181">
        <v>135</v>
      </c>
      <c r="AF141" s="190" t="s">
        <v>825</v>
      </c>
      <c r="AG141" s="177" t="s">
        <v>825</v>
      </c>
      <c r="AH141" s="181" t="s">
        <v>825</v>
      </c>
      <c r="AI141" s="181" t="s">
        <v>825</v>
      </c>
      <c r="AJ141" s="190" t="s">
        <v>825</v>
      </c>
      <c r="AK141" s="177" t="s">
        <v>825</v>
      </c>
      <c r="AL141" s="181" t="s">
        <v>825</v>
      </c>
      <c r="AM141" s="181" t="s">
        <v>825</v>
      </c>
      <c r="AN141" s="189" t="s">
        <v>825</v>
      </c>
      <c r="AO141" s="177" t="s">
        <v>825</v>
      </c>
      <c r="AP141" s="176" t="s">
        <v>825</v>
      </c>
      <c r="AQ141" s="176" t="s">
        <v>825</v>
      </c>
      <c r="AR141" s="176"/>
      <c r="AS141" s="176"/>
      <c r="AT141" s="177" t="s">
        <v>825</v>
      </c>
    </row>
    <row r="142" spans="2:46" x14ac:dyDescent="0.25">
      <c r="B142" t="s">
        <v>199</v>
      </c>
      <c r="C142" t="s">
        <v>280</v>
      </c>
      <c r="D142" s="177" t="s">
        <v>942</v>
      </c>
      <c r="E142" s="177">
        <v>130</v>
      </c>
      <c r="F142" s="177">
        <v>126.1</v>
      </c>
      <c r="G142" s="177"/>
      <c r="H142" s="177"/>
      <c r="I142" s="177"/>
      <c r="J142" s="177"/>
      <c r="K142" s="177">
        <v>800</v>
      </c>
      <c r="L142" s="177">
        <v>720</v>
      </c>
      <c r="M142" s="177"/>
      <c r="N142" s="177"/>
      <c r="O142" s="177">
        <v>1000000</v>
      </c>
      <c r="P142" s="177">
        <v>1000000</v>
      </c>
      <c r="Q142" s="177">
        <v>20</v>
      </c>
      <c r="R142" s="177">
        <v>25</v>
      </c>
      <c r="S142" s="177">
        <v>0.9</v>
      </c>
      <c r="T142" s="177">
        <v>0.87</v>
      </c>
      <c r="U142" s="177" t="s">
        <v>830</v>
      </c>
      <c r="V142" s="177">
        <v>6500</v>
      </c>
      <c r="W142" s="177">
        <v>7042</v>
      </c>
      <c r="X142" s="177">
        <v>80</v>
      </c>
      <c r="Y142" s="177">
        <v>79</v>
      </c>
      <c r="Z142" s="177">
        <v>5</v>
      </c>
      <c r="AA142" s="177">
        <v>50000</v>
      </c>
      <c r="AB142" s="177" t="s">
        <v>943</v>
      </c>
      <c r="AC142" s="177" t="s">
        <v>944</v>
      </c>
      <c r="AD142" s="181">
        <v>360</v>
      </c>
      <c r="AE142" s="181">
        <v>135</v>
      </c>
      <c r="AF142" s="190" t="s">
        <v>825</v>
      </c>
      <c r="AG142" s="177" t="s">
        <v>825</v>
      </c>
      <c r="AH142" s="181" t="s">
        <v>825</v>
      </c>
      <c r="AI142" s="181" t="s">
        <v>825</v>
      </c>
      <c r="AJ142" s="190" t="s">
        <v>825</v>
      </c>
      <c r="AK142" s="177" t="s">
        <v>825</v>
      </c>
      <c r="AL142" s="181" t="s">
        <v>825</v>
      </c>
      <c r="AM142" s="181" t="s">
        <v>825</v>
      </c>
      <c r="AN142" s="189" t="s">
        <v>825</v>
      </c>
      <c r="AO142" s="177" t="s">
        <v>825</v>
      </c>
      <c r="AP142" s="176" t="s">
        <v>825</v>
      </c>
      <c r="AQ142" s="176" t="s">
        <v>825</v>
      </c>
      <c r="AR142" s="176"/>
      <c r="AS142" s="176"/>
      <c r="AT142" s="177" t="s">
        <v>825</v>
      </c>
    </row>
    <row r="143" spans="2:46" x14ac:dyDescent="0.25">
      <c r="B143" t="s">
        <v>199</v>
      </c>
      <c r="C143" t="s">
        <v>280</v>
      </c>
      <c r="D143" s="177" t="s">
        <v>450</v>
      </c>
      <c r="E143" s="177">
        <v>130</v>
      </c>
      <c r="F143" s="177">
        <v>126.1</v>
      </c>
      <c r="G143" s="177"/>
      <c r="H143" s="177"/>
      <c r="I143" s="177"/>
      <c r="J143" s="177"/>
      <c r="K143" s="177">
        <v>800</v>
      </c>
      <c r="L143" s="177">
        <v>720</v>
      </c>
      <c r="M143" s="177"/>
      <c r="N143" s="177"/>
      <c r="O143" s="177">
        <v>1000000</v>
      </c>
      <c r="P143" s="177">
        <v>1000000</v>
      </c>
      <c r="Q143" s="177">
        <v>20</v>
      </c>
      <c r="R143" s="177">
        <v>25</v>
      </c>
      <c r="S143" s="177">
        <v>0.9</v>
      </c>
      <c r="T143" s="177">
        <v>0.87</v>
      </c>
      <c r="U143" s="177" t="s">
        <v>830</v>
      </c>
      <c r="V143" s="177">
        <v>6500</v>
      </c>
      <c r="W143" s="177">
        <v>7042</v>
      </c>
      <c r="X143" s="177">
        <v>80</v>
      </c>
      <c r="Y143" s="177">
        <v>79</v>
      </c>
      <c r="Z143" s="177">
        <v>5</v>
      </c>
      <c r="AA143" s="177">
        <v>50000</v>
      </c>
      <c r="AB143" s="177" t="s">
        <v>943</v>
      </c>
      <c r="AC143" s="177" t="s">
        <v>944</v>
      </c>
      <c r="AD143" s="181">
        <v>360</v>
      </c>
      <c r="AE143" s="181">
        <v>135</v>
      </c>
      <c r="AF143" s="190" t="s">
        <v>825</v>
      </c>
      <c r="AG143" s="177" t="s">
        <v>825</v>
      </c>
      <c r="AH143" s="181" t="s">
        <v>825</v>
      </c>
      <c r="AI143" s="181" t="s">
        <v>825</v>
      </c>
      <c r="AJ143" s="190" t="s">
        <v>825</v>
      </c>
      <c r="AK143" s="177" t="s">
        <v>825</v>
      </c>
      <c r="AL143" s="181" t="s">
        <v>825</v>
      </c>
      <c r="AM143" s="181" t="s">
        <v>825</v>
      </c>
      <c r="AN143" s="189" t="s">
        <v>825</v>
      </c>
      <c r="AO143" s="177" t="s">
        <v>825</v>
      </c>
      <c r="AP143" s="176" t="s">
        <v>825</v>
      </c>
      <c r="AQ143" s="176" t="s">
        <v>825</v>
      </c>
      <c r="AR143" s="176"/>
      <c r="AS143" s="176"/>
      <c r="AT143" s="177" t="s">
        <v>825</v>
      </c>
    </row>
    <row r="144" spans="2:46" x14ac:dyDescent="0.25">
      <c r="B144" t="s">
        <v>199</v>
      </c>
      <c r="C144" t="s">
        <v>280</v>
      </c>
      <c r="D144" s="177" t="s">
        <v>459</v>
      </c>
      <c r="E144" s="177">
        <v>130</v>
      </c>
      <c r="F144" s="177">
        <v>126.1</v>
      </c>
      <c r="G144" s="177"/>
      <c r="H144" s="177"/>
      <c r="I144" s="177"/>
      <c r="J144" s="177"/>
      <c r="K144" s="177">
        <v>800</v>
      </c>
      <c r="L144" s="177">
        <v>720</v>
      </c>
      <c r="M144" s="177"/>
      <c r="N144" s="177"/>
      <c r="O144" s="177">
        <v>1000000</v>
      </c>
      <c r="P144" s="177">
        <v>1000000</v>
      </c>
      <c r="Q144" s="177">
        <v>20</v>
      </c>
      <c r="R144" s="177">
        <v>25</v>
      </c>
      <c r="S144" s="177">
        <v>0.9</v>
      </c>
      <c r="T144" s="177">
        <v>0.87</v>
      </c>
      <c r="U144" s="177" t="s">
        <v>830</v>
      </c>
      <c r="V144" s="177">
        <v>6500</v>
      </c>
      <c r="W144" s="177">
        <v>7042</v>
      </c>
      <c r="X144" s="177">
        <v>80</v>
      </c>
      <c r="Y144" s="177">
        <v>79</v>
      </c>
      <c r="Z144" s="177">
        <v>5</v>
      </c>
      <c r="AA144" s="177">
        <v>50000</v>
      </c>
      <c r="AB144" s="177" t="s">
        <v>943</v>
      </c>
      <c r="AC144" s="177" t="s">
        <v>944</v>
      </c>
      <c r="AD144" s="181">
        <v>360</v>
      </c>
      <c r="AE144" s="181">
        <v>135</v>
      </c>
      <c r="AF144" s="190" t="s">
        <v>825</v>
      </c>
      <c r="AG144" s="177" t="s">
        <v>825</v>
      </c>
      <c r="AH144" s="181" t="s">
        <v>825</v>
      </c>
      <c r="AI144" s="181" t="s">
        <v>825</v>
      </c>
      <c r="AJ144" s="190" t="s">
        <v>825</v>
      </c>
      <c r="AK144" s="177" t="s">
        <v>825</v>
      </c>
      <c r="AL144" s="181" t="s">
        <v>825</v>
      </c>
      <c r="AM144" s="181" t="s">
        <v>825</v>
      </c>
      <c r="AN144" s="189" t="s">
        <v>825</v>
      </c>
      <c r="AO144" s="177" t="s">
        <v>825</v>
      </c>
      <c r="AP144" s="176" t="s">
        <v>825</v>
      </c>
      <c r="AQ144" s="176" t="s">
        <v>825</v>
      </c>
      <c r="AR144" s="176"/>
      <c r="AS144" s="176"/>
      <c r="AT144" s="177" t="s">
        <v>825</v>
      </c>
    </row>
    <row r="145" spans="2:46" x14ac:dyDescent="0.25">
      <c r="B145" t="s">
        <v>199</v>
      </c>
      <c r="C145" t="s">
        <v>280</v>
      </c>
      <c r="D145" s="177" t="s">
        <v>470</v>
      </c>
      <c r="E145" s="177">
        <v>130</v>
      </c>
      <c r="F145" s="177">
        <v>126.1</v>
      </c>
      <c r="G145" s="177"/>
      <c r="H145" s="177"/>
      <c r="I145" s="177"/>
      <c r="J145" s="177"/>
      <c r="K145" s="177">
        <v>800</v>
      </c>
      <c r="L145" s="177">
        <v>720</v>
      </c>
      <c r="M145" s="177"/>
      <c r="N145" s="177"/>
      <c r="O145" s="177">
        <v>1000000</v>
      </c>
      <c r="P145" s="177">
        <v>1000000</v>
      </c>
      <c r="Q145" s="177">
        <v>20</v>
      </c>
      <c r="R145" s="177">
        <v>25</v>
      </c>
      <c r="S145" s="177">
        <v>0.9</v>
      </c>
      <c r="T145" s="177">
        <v>0.87</v>
      </c>
      <c r="U145" s="177" t="s">
        <v>830</v>
      </c>
      <c r="V145" s="177">
        <v>6500</v>
      </c>
      <c r="W145" s="177">
        <v>7042</v>
      </c>
      <c r="X145" s="177">
        <v>80</v>
      </c>
      <c r="Y145" s="177">
        <v>79</v>
      </c>
      <c r="Z145" s="177">
        <v>5</v>
      </c>
      <c r="AA145" s="177">
        <v>50000</v>
      </c>
      <c r="AB145" s="177" t="s">
        <v>943</v>
      </c>
      <c r="AC145" s="177" t="s">
        <v>944</v>
      </c>
      <c r="AD145" s="181">
        <v>360</v>
      </c>
      <c r="AE145" s="181">
        <v>135</v>
      </c>
      <c r="AF145" s="190" t="s">
        <v>825</v>
      </c>
      <c r="AG145" s="177" t="s">
        <v>825</v>
      </c>
      <c r="AH145" s="181" t="s">
        <v>825</v>
      </c>
      <c r="AI145" s="181" t="s">
        <v>825</v>
      </c>
      <c r="AJ145" s="190" t="s">
        <v>825</v>
      </c>
      <c r="AK145" s="177" t="s">
        <v>825</v>
      </c>
      <c r="AL145" s="181" t="s">
        <v>825</v>
      </c>
      <c r="AM145" s="181" t="s">
        <v>825</v>
      </c>
      <c r="AN145" s="189" t="s">
        <v>825</v>
      </c>
      <c r="AO145" s="177" t="s">
        <v>825</v>
      </c>
      <c r="AP145" s="176" t="s">
        <v>825</v>
      </c>
      <c r="AQ145" s="176" t="s">
        <v>825</v>
      </c>
      <c r="AR145" s="176"/>
      <c r="AS145" s="176"/>
      <c r="AT145" s="177" t="s">
        <v>825</v>
      </c>
    </row>
    <row r="146" spans="2:46" x14ac:dyDescent="0.25">
      <c r="B146" t="s">
        <v>199</v>
      </c>
      <c r="C146" t="s">
        <v>280</v>
      </c>
      <c r="D146" s="177" t="s">
        <v>479</v>
      </c>
      <c r="E146" s="177">
        <v>130</v>
      </c>
      <c r="F146" s="177">
        <v>126.1</v>
      </c>
      <c r="G146" s="177"/>
      <c r="H146" s="177"/>
      <c r="I146" s="177"/>
      <c r="J146" s="177"/>
      <c r="K146" s="177">
        <v>800</v>
      </c>
      <c r="L146" s="177">
        <v>720</v>
      </c>
      <c r="M146" s="177"/>
      <c r="N146" s="177"/>
      <c r="O146" s="177">
        <v>1000000</v>
      </c>
      <c r="P146" s="177">
        <v>1000000</v>
      </c>
      <c r="Q146" s="177">
        <v>20</v>
      </c>
      <c r="R146" s="177">
        <v>25</v>
      </c>
      <c r="S146" s="177">
        <v>0.9</v>
      </c>
      <c r="T146" s="177">
        <v>0.87</v>
      </c>
      <c r="U146" s="177" t="s">
        <v>830</v>
      </c>
      <c r="V146" s="177">
        <v>6500</v>
      </c>
      <c r="W146" s="177">
        <v>7042</v>
      </c>
      <c r="X146" s="177">
        <v>80</v>
      </c>
      <c r="Y146" s="177">
        <v>79</v>
      </c>
      <c r="Z146" s="177">
        <v>5</v>
      </c>
      <c r="AA146" s="177">
        <v>50000</v>
      </c>
      <c r="AB146" s="177" t="s">
        <v>943</v>
      </c>
      <c r="AC146" s="177" t="s">
        <v>944</v>
      </c>
      <c r="AD146" s="181">
        <v>360</v>
      </c>
      <c r="AE146" s="181">
        <v>135</v>
      </c>
      <c r="AF146" s="190" t="s">
        <v>825</v>
      </c>
      <c r="AG146" s="177" t="s">
        <v>825</v>
      </c>
      <c r="AH146" s="181" t="s">
        <v>825</v>
      </c>
      <c r="AI146" s="181" t="s">
        <v>825</v>
      </c>
      <c r="AJ146" s="190" t="s">
        <v>825</v>
      </c>
      <c r="AK146" s="177" t="s">
        <v>825</v>
      </c>
      <c r="AL146" s="181" t="s">
        <v>825</v>
      </c>
      <c r="AM146" s="181" t="s">
        <v>825</v>
      </c>
      <c r="AN146" s="189" t="s">
        <v>825</v>
      </c>
      <c r="AO146" s="177" t="s">
        <v>825</v>
      </c>
      <c r="AP146" s="176" t="s">
        <v>825</v>
      </c>
      <c r="AQ146" s="176" t="s">
        <v>825</v>
      </c>
      <c r="AR146" s="176"/>
      <c r="AS146" s="176"/>
      <c r="AT146" s="177" t="s">
        <v>825</v>
      </c>
    </row>
    <row r="147" spans="2:46" x14ac:dyDescent="0.25">
      <c r="B147" t="s">
        <v>199</v>
      </c>
      <c r="C147" t="s">
        <v>280</v>
      </c>
      <c r="D147" s="177" t="s">
        <v>486</v>
      </c>
      <c r="E147" s="177">
        <v>130</v>
      </c>
      <c r="F147" s="177">
        <v>126.1</v>
      </c>
      <c r="G147" s="177"/>
      <c r="H147" s="177"/>
      <c r="I147" s="177"/>
      <c r="J147" s="177"/>
      <c r="K147" s="177">
        <v>800</v>
      </c>
      <c r="L147" s="177">
        <v>720</v>
      </c>
      <c r="M147" s="177"/>
      <c r="N147" s="177"/>
      <c r="O147" s="177">
        <v>1000000</v>
      </c>
      <c r="P147" s="177">
        <v>1000000</v>
      </c>
      <c r="Q147" s="177">
        <v>20</v>
      </c>
      <c r="R147" s="177">
        <v>25</v>
      </c>
      <c r="S147" s="177">
        <v>0.9</v>
      </c>
      <c r="T147" s="177">
        <v>0.87</v>
      </c>
      <c r="U147" s="177" t="s">
        <v>830</v>
      </c>
      <c r="V147" s="177">
        <v>6500</v>
      </c>
      <c r="W147" s="177">
        <v>7042</v>
      </c>
      <c r="X147" s="177">
        <v>80</v>
      </c>
      <c r="Y147" s="177">
        <v>79</v>
      </c>
      <c r="Z147" s="177">
        <v>5</v>
      </c>
      <c r="AA147" s="177">
        <v>50000</v>
      </c>
      <c r="AB147" s="177" t="s">
        <v>943</v>
      </c>
      <c r="AC147" s="177" t="s">
        <v>944</v>
      </c>
      <c r="AD147" s="181">
        <v>360</v>
      </c>
      <c r="AE147" s="181">
        <v>135</v>
      </c>
      <c r="AF147" s="190" t="s">
        <v>825</v>
      </c>
      <c r="AG147" s="177" t="s">
        <v>825</v>
      </c>
      <c r="AH147" s="181" t="s">
        <v>825</v>
      </c>
      <c r="AI147" s="181" t="s">
        <v>825</v>
      </c>
      <c r="AJ147" s="190" t="s">
        <v>825</v>
      </c>
      <c r="AK147" s="177" t="s">
        <v>825</v>
      </c>
      <c r="AL147" s="181" t="s">
        <v>825</v>
      </c>
      <c r="AM147" s="181" t="s">
        <v>825</v>
      </c>
      <c r="AN147" s="189" t="s">
        <v>825</v>
      </c>
      <c r="AO147" s="177" t="s">
        <v>825</v>
      </c>
      <c r="AP147" s="176" t="s">
        <v>825</v>
      </c>
      <c r="AQ147" s="176" t="s">
        <v>825</v>
      </c>
      <c r="AR147" s="176"/>
      <c r="AS147" s="176"/>
      <c r="AT147" s="177" t="s">
        <v>825</v>
      </c>
    </row>
    <row r="148" spans="2:46" x14ac:dyDescent="0.25">
      <c r="B148" t="s">
        <v>199</v>
      </c>
      <c r="C148" t="s">
        <v>280</v>
      </c>
      <c r="D148" s="177" t="s">
        <v>480</v>
      </c>
      <c r="E148" s="177">
        <v>130</v>
      </c>
      <c r="F148" s="177">
        <v>126.1</v>
      </c>
      <c r="G148" s="177"/>
      <c r="H148" s="177"/>
      <c r="I148" s="177"/>
      <c r="J148" s="177"/>
      <c r="K148" s="177">
        <v>800</v>
      </c>
      <c r="L148" s="177">
        <v>720</v>
      </c>
      <c r="M148" s="177"/>
      <c r="N148" s="177"/>
      <c r="O148" s="177">
        <v>1000000</v>
      </c>
      <c r="P148" s="177">
        <v>1000000</v>
      </c>
      <c r="Q148" s="177">
        <v>20</v>
      </c>
      <c r="R148" s="177">
        <v>25</v>
      </c>
      <c r="S148" s="177">
        <v>0.9</v>
      </c>
      <c r="T148" s="177">
        <v>0.87</v>
      </c>
      <c r="U148" s="177" t="s">
        <v>830</v>
      </c>
      <c r="V148" s="177">
        <v>6500</v>
      </c>
      <c r="W148" s="177">
        <v>7042</v>
      </c>
      <c r="X148" s="177">
        <v>80</v>
      </c>
      <c r="Y148" s="177">
        <v>79</v>
      </c>
      <c r="Z148" s="177">
        <v>5</v>
      </c>
      <c r="AA148" s="177">
        <v>50000</v>
      </c>
      <c r="AB148" s="177" t="s">
        <v>943</v>
      </c>
      <c r="AC148" s="177" t="s">
        <v>944</v>
      </c>
      <c r="AD148" s="181">
        <v>360</v>
      </c>
      <c r="AE148" s="181">
        <v>135</v>
      </c>
      <c r="AF148" s="190" t="s">
        <v>825</v>
      </c>
      <c r="AG148" s="177" t="s">
        <v>825</v>
      </c>
      <c r="AH148" s="181" t="s">
        <v>825</v>
      </c>
      <c r="AI148" s="181" t="s">
        <v>825</v>
      </c>
      <c r="AJ148" s="190" t="s">
        <v>825</v>
      </c>
      <c r="AK148" s="177" t="s">
        <v>825</v>
      </c>
      <c r="AL148" s="181" t="s">
        <v>825</v>
      </c>
      <c r="AM148" s="181" t="s">
        <v>825</v>
      </c>
      <c r="AN148" s="189" t="s">
        <v>825</v>
      </c>
      <c r="AO148" s="177" t="s">
        <v>825</v>
      </c>
      <c r="AP148" s="176" t="s">
        <v>825</v>
      </c>
      <c r="AQ148" s="176" t="s">
        <v>825</v>
      </c>
      <c r="AR148" s="176"/>
      <c r="AS148" s="176"/>
      <c r="AT148" s="177" t="s">
        <v>825</v>
      </c>
    </row>
    <row r="149" spans="2:46" x14ac:dyDescent="0.25">
      <c r="B149" t="s">
        <v>199</v>
      </c>
      <c r="C149" t="s">
        <v>288</v>
      </c>
      <c r="D149" s="177" t="s">
        <v>942</v>
      </c>
      <c r="E149" s="177">
        <v>130</v>
      </c>
      <c r="F149" s="177">
        <v>126.1</v>
      </c>
      <c r="G149" s="177"/>
      <c r="H149" s="177"/>
      <c r="I149" s="177"/>
      <c r="J149" s="177"/>
      <c r="K149" s="177">
        <v>1200</v>
      </c>
      <c r="L149" s="177">
        <v>1080</v>
      </c>
      <c r="M149" s="177"/>
      <c r="N149" s="177"/>
      <c r="O149" s="177">
        <v>1000000</v>
      </c>
      <c r="P149" s="177">
        <v>1000000</v>
      </c>
      <c r="Q149" s="177">
        <v>20</v>
      </c>
      <c r="R149" s="177">
        <v>25</v>
      </c>
      <c r="S149" s="177">
        <v>0.9</v>
      </c>
      <c r="T149" s="177">
        <v>0.87</v>
      </c>
      <c r="U149" s="177" t="s">
        <v>830</v>
      </c>
      <c r="V149" s="177">
        <v>6500</v>
      </c>
      <c r="W149" s="177">
        <v>7042</v>
      </c>
      <c r="X149" s="177">
        <v>80</v>
      </c>
      <c r="Y149" s="177">
        <v>79</v>
      </c>
      <c r="Z149" s="177">
        <v>5</v>
      </c>
      <c r="AA149" s="177">
        <v>50000</v>
      </c>
      <c r="AB149" s="177" t="s">
        <v>943</v>
      </c>
      <c r="AC149" s="177" t="s">
        <v>944</v>
      </c>
      <c r="AD149" s="181">
        <v>360</v>
      </c>
      <c r="AE149" s="181">
        <v>135</v>
      </c>
      <c r="AF149" s="190" t="s">
        <v>825</v>
      </c>
      <c r="AG149" s="177" t="s">
        <v>825</v>
      </c>
      <c r="AH149" s="181" t="s">
        <v>825</v>
      </c>
      <c r="AI149" s="181" t="s">
        <v>825</v>
      </c>
      <c r="AJ149" s="190" t="s">
        <v>825</v>
      </c>
      <c r="AK149" s="177" t="s">
        <v>825</v>
      </c>
      <c r="AL149" s="181" t="s">
        <v>825</v>
      </c>
      <c r="AM149" s="181" t="s">
        <v>825</v>
      </c>
      <c r="AN149" s="189" t="s">
        <v>825</v>
      </c>
      <c r="AO149" s="177" t="s">
        <v>825</v>
      </c>
      <c r="AP149" s="176" t="s">
        <v>825</v>
      </c>
      <c r="AQ149" s="176" t="s">
        <v>825</v>
      </c>
      <c r="AR149" s="176"/>
      <c r="AS149" s="176"/>
      <c r="AT149" s="177" t="s">
        <v>825</v>
      </c>
    </row>
    <row r="150" spans="2:46" x14ac:dyDescent="0.25">
      <c r="B150" t="s">
        <v>199</v>
      </c>
      <c r="C150" t="s">
        <v>288</v>
      </c>
      <c r="D150" s="177" t="s">
        <v>450</v>
      </c>
      <c r="E150" s="177">
        <v>130</v>
      </c>
      <c r="F150" s="177">
        <v>126.1</v>
      </c>
      <c r="G150" s="177"/>
      <c r="H150" s="177"/>
      <c r="I150" s="177"/>
      <c r="J150" s="177"/>
      <c r="K150" s="177">
        <v>1200</v>
      </c>
      <c r="L150" s="177">
        <v>1080</v>
      </c>
      <c r="M150" s="177"/>
      <c r="N150" s="177"/>
      <c r="O150" s="177">
        <v>1000000</v>
      </c>
      <c r="P150" s="177">
        <v>1000000</v>
      </c>
      <c r="Q150" s="177">
        <v>20</v>
      </c>
      <c r="R150" s="177">
        <v>25</v>
      </c>
      <c r="S150" s="177">
        <v>0.9</v>
      </c>
      <c r="T150" s="177">
        <v>0.87</v>
      </c>
      <c r="U150" s="177" t="s">
        <v>830</v>
      </c>
      <c r="V150" s="177">
        <v>6500</v>
      </c>
      <c r="W150" s="177">
        <v>7042</v>
      </c>
      <c r="X150" s="177">
        <v>80</v>
      </c>
      <c r="Y150" s="177">
        <v>79</v>
      </c>
      <c r="Z150" s="177">
        <v>5</v>
      </c>
      <c r="AA150" s="177">
        <v>50000</v>
      </c>
      <c r="AB150" s="177" t="s">
        <v>943</v>
      </c>
      <c r="AC150" s="177" t="s">
        <v>944</v>
      </c>
      <c r="AD150" s="181">
        <v>360</v>
      </c>
      <c r="AE150" s="181">
        <v>135</v>
      </c>
      <c r="AF150" s="190" t="s">
        <v>825</v>
      </c>
      <c r="AG150" s="177" t="s">
        <v>825</v>
      </c>
      <c r="AH150" s="181" t="s">
        <v>825</v>
      </c>
      <c r="AI150" s="181" t="s">
        <v>825</v>
      </c>
      <c r="AJ150" s="190" t="s">
        <v>825</v>
      </c>
      <c r="AK150" s="177" t="s">
        <v>825</v>
      </c>
      <c r="AL150" s="181" t="s">
        <v>825</v>
      </c>
      <c r="AM150" s="181" t="s">
        <v>825</v>
      </c>
      <c r="AN150" s="189" t="s">
        <v>825</v>
      </c>
      <c r="AO150" s="177" t="s">
        <v>825</v>
      </c>
      <c r="AP150" s="176" t="s">
        <v>825</v>
      </c>
      <c r="AQ150" s="176" t="s">
        <v>825</v>
      </c>
      <c r="AR150" s="176"/>
      <c r="AS150" s="176"/>
      <c r="AT150" s="177" t="s">
        <v>825</v>
      </c>
    </row>
    <row r="151" spans="2:46" x14ac:dyDescent="0.25">
      <c r="B151" t="s">
        <v>199</v>
      </c>
      <c r="C151" t="s">
        <v>288</v>
      </c>
      <c r="D151" s="177" t="s">
        <v>459</v>
      </c>
      <c r="E151" s="177">
        <v>130</v>
      </c>
      <c r="F151" s="177">
        <v>126.1</v>
      </c>
      <c r="G151" s="177"/>
      <c r="H151" s="177"/>
      <c r="I151" s="177"/>
      <c r="J151" s="177"/>
      <c r="K151" s="177">
        <v>1200</v>
      </c>
      <c r="L151" s="177">
        <v>1080</v>
      </c>
      <c r="M151" s="177"/>
      <c r="N151" s="177"/>
      <c r="O151" s="177">
        <v>1000000</v>
      </c>
      <c r="P151" s="177">
        <v>1000000</v>
      </c>
      <c r="Q151" s="177">
        <v>20</v>
      </c>
      <c r="R151" s="177">
        <v>25</v>
      </c>
      <c r="S151" s="177">
        <v>0.9</v>
      </c>
      <c r="T151" s="177">
        <v>0.87</v>
      </c>
      <c r="U151" s="177" t="s">
        <v>830</v>
      </c>
      <c r="V151" s="177">
        <v>6500</v>
      </c>
      <c r="W151" s="177">
        <v>7042</v>
      </c>
      <c r="X151" s="177">
        <v>80</v>
      </c>
      <c r="Y151" s="177">
        <v>79</v>
      </c>
      <c r="Z151" s="177">
        <v>5</v>
      </c>
      <c r="AA151" s="177">
        <v>50000</v>
      </c>
      <c r="AB151" s="177" t="s">
        <v>943</v>
      </c>
      <c r="AC151" s="177" t="s">
        <v>944</v>
      </c>
      <c r="AD151" s="181">
        <v>360</v>
      </c>
      <c r="AE151" s="181">
        <v>135</v>
      </c>
      <c r="AF151" s="190" t="s">
        <v>825</v>
      </c>
      <c r="AG151" s="177" t="s">
        <v>825</v>
      </c>
      <c r="AH151" s="181" t="s">
        <v>825</v>
      </c>
      <c r="AI151" s="181" t="s">
        <v>825</v>
      </c>
      <c r="AJ151" s="190" t="s">
        <v>825</v>
      </c>
      <c r="AK151" s="177" t="s">
        <v>825</v>
      </c>
      <c r="AL151" s="181" t="s">
        <v>825</v>
      </c>
      <c r="AM151" s="181" t="s">
        <v>825</v>
      </c>
      <c r="AN151" s="189" t="s">
        <v>825</v>
      </c>
      <c r="AO151" s="177" t="s">
        <v>825</v>
      </c>
      <c r="AP151" s="176" t="s">
        <v>825</v>
      </c>
      <c r="AQ151" s="176" t="s">
        <v>825</v>
      </c>
      <c r="AR151" s="176"/>
      <c r="AS151" s="176"/>
      <c r="AT151" s="177" t="s">
        <v>825</v>
      </c>
    </row>
    <row r="152" spans="2:46" x14ac:dyDescent="0.25">
      <c r="B152" t="s">
        <v>199</v>
      </c>
      <c r="C152" t="s">
        <v>288</v>
      </c>
      <c r="D152" s="177" t="s">
        <v>470</v>
      </c>
      <c r="E152" s="177">
        <v>130</v>
      </c>
      <c r="F152" s="177">
        <v>126.1</v>
      </c>
      <c r="G152" s="177"/>
      <c r="H152" s="177"/>
      <c r="I152" s="177"/>
      <c r="J152" s="177"/>
      <c r="K152" s="177">
        <v>1200</v>
      </c>
      <c r="L152" s="177">
        <v>1080</v>
      </c>
      <c r="M152" s="177"/>
      <c r="N152" s="177"/>
      <c r="O152" s="177">
        <v>1000000</v>
      </c>
      <c r="P152" s="177">
        <v>1000000</v>
      </c>
      <c r="Q152" s="177">
        <v>20</v>
      </c>
      <c r="R152" s="177">
        <v>25</v>
      </c>
      <c r="S152" s="177">
        <v>0.9</v>
      </c>
      <c r="T152" s="177">
        <v>0.87</v>
      </c>
      <c r="U152" s="177" t="s">
        <v>830</v>
      </c>
      <c r="V152" s="177">
        <v>6500</v>
      </c>
      <c r="W152" s="177">
        <v>7042</v>
      </c>
      <c r="X152" s="177">
        <v>80</v>
      </c>
      <c r="Y152" s="177">
        <v>79</v>
      </c>
      <c r="Z152" s="177">
        <v>5</v>
      </c>
      <c r="AA152" s="177">
        <v>50000</v>
      </c>
      <c r="AB152" s="177" t="s">
        <v>943</v>
      </c>
      <c r="AC152" s="177" t="s">
        <v>944</v>
      </c>
      <c r="AD152" s="181">
        <v>360</v>
      </c>
      <c r="AE152" s="181">
        <v>135</v>
      </c>
      <c r="AF152" s="190" t="s">
        <v>825</v>
      </c>
      <c r="AG152" s="177" t="s">
        <v>825</v>
      </c>
      <c r="AH152" s="181" t="s">
        <v>825</v>
      </c>
      <c r="AI152" s="181" t="s">
        <v>825</v>
      </c>
      <c r="AJ152" s="190" t="s">
        <v>825</v>
      </c>
      <c r="AK152" s="177" t="s">
        <v>825</v>
      </c>
      <c r="AL152" s="181" t="s">
        <v>825</v>
      </c>
      <c r="AM152" s="181" t="s">
        <v>825</v>
      </c>
      <c r="AN152" s="189" t="s">
        <v>825</v>
      </c>
      <c r="AO152" s="177" t="s">
        <v>825</v>
      </c>
      <c r="AP152" s="176" t="s">
        <v>825</v>
      </c>
      <c r="AQ152" s="176" t="s">
        <v>825</v>
      </c>
      <c r="AR152" s="176"/>
      <c r="AS152" s="176"/>
      <c r="AT152" s="177" t="s">
        <v>825</v>
      </c>
    </row>
    <row r="153" spans="2:46" x14ac:dyDescent="0.25">
      <c r="B153" t="s">
        <v>199</v>
      </c>
      <c r="C153" t="s">
        <v>288</v>
      </c>
      <c r="D153" s="177" t="s">
        <v>480</v>
      </c>
      <c r="E153" s="177">
        <v>130</v>
      </c>
      <c r="F153" s="177">
        <v>126.1</v>
      </c>
      <c r="G153" s="177"/>
      <c r="H153" s="177"/>
      <c r="I153" s="177"/>
      <c r="J153" s="177"/>
      <c r="K153" s="177">
        <v>1200</v>
      </c>
      <c r="L153" s="177">
        <v>1080</v>
      </c>
      <c r="M153" s="177"/>
      <c r="N153" s="177"/>
      <c r="O153" s="177">
        <v>1000000</v>
      </c>
      <c r="P153" s="177">
        <v>1000000</v>
      </c>
      <c r="Q153" s="177">
        <v>20</v>
      </c>
      <c r="R153" s="177">
        <v>25</v>
      </c>
      <c r="S153" s="177">
        <v>0.9</v>
      </c>
      <c r="T153" s="177">
        <v>0.87</v>
      </c>
      <c r="U153" s="177" t="s">
        <v>830</v>
      </c>
      <c r="V153" s="177">
        <v>6500</v>
      </c>
      <c r="W153" s="177">
        <v>7042</v>
      </c>
      <c r="X153" s="177">
        <v>80</v>
      </c>
      <c r="Y153" s="177">
        <v>79</v>
      </c>
      <c r="Z153" s="177">
        <v>5</v>
      </c>
      <c r="AA153" s="177">
        <v>50000</v>
      </c>
      <c r="AB153" s="177" t="s">
        <v>943</v>
      </c>
      <c r="AC153" s="177" t="s">
        <v>944</v>
      </c>
      <c r="AD153" s="181">
        <v>360</v>
      </c>
      <c r="AE153" s="181">
        <v>135</v>
      </c>
      <c r="AF153" s="190" t="s">
        <v>825</v>
      </c>
      <c r="AG153" s="177" t="s">
        <v>825</v>
      </c>
      <c r="AH153" s="181" t="s">
        <v>825</v>
      </c>
      <c r="AI153" s="181" t="s">
        <v>825</v>
      </c>
      <c r="AJ153" s="190" t="s">
        <v>825</v>
      </c>
      <c r="AK153" s="177" t="s">
        <v>825</v>
      </c>
      <c r="AL153" s="181" t="s">
        <v>825</v>
      </c>
      <c r="AM153" s="181" t="s">
        <v>825</v>
      </c>
      <c r="AN153" s="189" t="s">
        <v>825</v>
      </c>
      <c r="AO153" s="177" t="s">
        <v>825</v>
      </c>
      <c r="AP153" s="176" t="s">
        <v>825</v>
      </c>
      <c r="AQ153" s="176" t="s">
        <v>825</v>
      </c>
      <c r="AR153" s="176"/>
      <c r="AS153" s="176"/>
      <c r="AT153" s="177" t="s">
        <v>825</v>
      </c>
    </row>
    <row r="154" spans="2:46" x14ac:dyDescent="0.25">
      <c r="B154" t="s">
        <v>199</v>
      </c>
      <c r="C154" t="s">
        <v>292</v>
      </c>
      <c r="D154" s="177" t="s">
        <v>942</v>
      </c>
      <c r="E154" s="177">
        <v>130</v>
      </c>
      <c r="F154" s="177">
        <v>126.1</v>
      </c>
      <c r="G154" s="177"/>
      <c r="H154" s="177"/>
      <c r="I154" s="177"/>
      <c r="J154" s="177"/>
      <c r="K154" s="177">
        <v>3200</v>
      </c>
      <c r="L154" s="177">
        <v>2880</v>
      </c>
      <c r="M154" s="177"/>
      <c r="N154" s="177"/>
      <c r="O154" s="177">
        <v>1000000</v>
      </c>
      <c r="P154" s="177">
        <v>1000000</v>
      </c>
      <c r="Q154" s="177">
        <v>20</v>
      </c>
      <c r="R154" s="177">
        <v>25</v>
      </c>
      <c r="S154" s="177">
        <v>0.9</v>
      </c>
      <c r="T154" s="177">
        <v>0.87</v>
      </c>
      <c r="U154" s="177" t="s">
        <v>830</v>
      </c>
      <c r="V154" s="177">
        <v>6500</v>
      </c>
      <c r="W154" s="177">
        <v>7042</v>
      </c>
      <c r="X154" s="177">
        <v>80</v>
      </c>
      <c r="Y154" s="177">
        <v>79</v>
      </c>
      <c r="Z154" s="177">
        <v>5</v>
      </c>
      <c r="AA154" s="177">
        <v>50000</v>
      </c>
      <c r="AB154" s="177" t="s">
        <v>943</v>
      </c>
      <c r="AC154" s="177" t="s">
        <v>944</v>
      </c>
      <c r="AD154" s="181">
        <v>360</v>
      </c>
      <c r="AE154" s="181">
        <v>135</v>
      </c>
      <c r="AF154" s="190" t="s">
        <v>825</v>
      </c>
      <c r="AG154" s="177" t="s">
        <v>825</v>
      </c>
      <c r="AH154" s="181" t="s">
        <v>825</v>
      </c>
      <c r="AI154" s="181" t="s">
        <v>825</v>
      </c>
      <c r="AJ154" s="190" t="s">
        <v>825</v>
      </c>
      <c r="AK154" s="177" t="s">
        <v>825</v>
      </c>
      <c r="AL154" s="181" t="s">
        <v>825</v>
      </c>
      <c r="AM154" s="181" t="s">
        <v>825</v>
      </c>
      <c r="AN154" s="189" t="s">
        <v>825</v>
      </c>
      <c r="AO154" s="177" t="s">
        <v>825</v>
      </c>
      <c r="AP154" s="176" t="s">
        <v>825</v>
      </c>
      <c r="AQ154" s="176" t="s">
        <v>825</v>
      </c>
      <c r="AR154" s="176"/>
      <c r="AS154" s="176"/>
      <c r="AT154" s="177" t="s">
        <v>825</v>
      </c>
    </row>
    <row r="155" spans="2:46" x14ac:dyDescent="0.25">
      <c r="B155" t="s">
        <v>199</v>
      </c>
      <c r="C155" t="s">
        <v>292</v>
      </c>
      <c r="D155" s="177" t="s">
        <v>450</v>
      </c>
      <c r="E155" s="177">
        <v>130</v>
      </c>
      <c r="F155" s="177">
        <v>126.1</v>
      </c>
      <c r="G155" s="177"/>
      <c r="H155" s="177"/>
      <c r="I155" s="177"/>
      <c r="J155" s="177"/>
      <c r="K155" s="177">
        <v>3200</v>
      </c>
      <c r="L155" s="177">
        <v>2880</v>
      </c>
      <c r="M155" s="177"/>
      <c r="N155" s="177"/>
      <c r="O155" s="177">
        <v>1000000</v>
      </c>
      <c r="P155" s="177">
        <v>1000000</v>
      </c>
      <c r="Q155" s="177">
        <v>20</v>
      </c>
      <c r="R155" s="177">
        <v>25</v>
      </c>
      <c r="S155" s="177">
        <v>0.9</v>
      </c>
      <c r="T155" s="177">
        <v>0.87</v>
      </c>
      <c r="U155" s="177" t="s">
        <v>830</v>
      </c>
      <c r="V155" s="177">
        <v>6500</v>
      </c>
      <c r="W155" s="177">
        <v>7042</v>
      </c>
      <c r="X155" s="177">
        <v>80</v>
      </c>
      <c r="Y155" s="177">
        <v>79</v>
      </c>
      <c r="Z155" s="177">
        <v>5</v>
      </c>
      <c r="AA155" s="177">
        <v>50000</v>
      </c>
      <c r="AB155" s="177" t="s">
        <v>943</v>
      </c>
      <c r="AC155" s="177" t="s">
        <v>944</v>
      </c>
      <c r="AD155" s="181">
        <v>360</v>
      </c>
      <c r="AE155" s="181">
        <v>135</v>
      </c>
      <c r="AF155" s="190" t="s">
        <v>825</v>
      </c>
      <c r="AG155" s="177" t="s">
        <v>825</v>
      </c>
      <c r="AH155" s="181" t="s">
        <v>825</v>
      </c>
      <c r="AI155" s="181" t="s">
        <v>825</v>
      </c>
      <c r="AJ155" s="190" t="s">
        <v>825</v>
      </c>
      <c r="AK155" s="177" t="s">
        <v>825</v>
      </c>
      <c r="AL155" s="181" t="s">
        <v>825</v>
      </c>
      <c r="AM155" s="181" t="s">
        <v>825</v>
      </c>
      <c r="AN155" s="189" t="s">
        <v>825</v>
      </c>
      <c r="AO155" s="177" t="s">
        <v>825</v>
      </c>
      <c r="AP155" s="176" t="s">
        <v>825</v>
      </c>
      <c r="AQ155" s="176" t="s">
        <v>825</v>
      </c>
      <c r="AR155" s="176"/>
      <c r="AS155" s="176"/>
      <c r="AT155" s="177" t="s">
        <v>825</v>
      </c>
    </row>
    <row r="156" spans="2:46" x14ac:dyDescent="0.25">
      <c r="B156" t="s">
        <v>199</v>
      </c>
      <c r="C156" t="s">
        <v>292</v>
      </c>
      <c r="D156" s="177" t="s">
        <v>459</v>
      </c>
      <c r="E156" s="177">
        <v>130</v>
      </c>
      <c r="F156" s="177">
        <v>126.1</v>
      </c>
      <c r="G156" s="177"/>
      <c r="H156" s="177"/>
      <c r="I156" s="177"/>
      <c r="J156" s="177"/>
      <c r="K156" s="177">
        <v>3200</v>
      </c>
      <c r="L156" s="177">
        <v>2880</v>
      </c>
      <c r="M156" s="177"/>
      <c r="N156" s="177"/>
      <c r="O156" s="177">
        <v>1000000</v>
      </c>
      <c r="P156" s="177">
        <v>1000000</v>
      </c>
      <c r="Q156" s="177">
        <v>20</v>
      </c>
      <c r="R156" s="177">
        <v>25</v>
      </c>
      <c r="S156" s="177">
        <v>0.9</v>
      </c>
      <c r="T156" s="177">
        <v>0.87</v>
      </c>
      <c r="U156" s="177" t="s">
        <v>830</v>
      </c>
      <c r="V156" s="177">
        <v>6500</v>
      </c>
      <c r="W156" s="177">
        <v>7042</v>
      </c>
      <c r="X156" s="177">
        <v>80</v>
      </c>
      <c r="Y156" s="177">
        <v>79</v>
      </c>
      <c r="Z156" s="177">
        <v>5</v>
      </c>
      <c r="AA156" s="177">
        <v>50000</v>
      </c>
      <c r="AB156" s="177" t="s">
        <v>943</v>
      </c>
      <c r="AC156" s="177" t="s">
        <v>944</v>
      </c>
      <c r="AD156" s="181">
        <v>360</v>
      </c>
      <c r="AE156" s="181">
        <v>135</v>
      </c>
      <c r="AF156" s="190" t="s">
        <v>825</v>
      </c>
      <c r="AG156" s="177" t="s">
        <v>825</v>
      </c>
      <c r="AH156" s="181" t="s">
        <v>825</v>
      </c>
      <c r="AI156" s="181" t="s">
        <v>825</v>
      </c>
      <c r="AJ156" s="190" t="s">
        <v>825</v>
      </c>
      <c r="AK156" s="177" t="s">
        <v>825</v>
      </c>
      <c r="AL156" s="181" t="s">
        <v>825</v>
      </c>
      <c r="AM156" s="181" t="s">
        <v>825</v>
      </c>
      <c r="AN156" s="189" t="s">
        <v>825</v>
      </c>
      <c r="AO156" s="177" t="s">
        <v>825</v>
      </c>
      <c r="AP156" s="176" t="s">
        <v>825</v>
      </c>
      <c r="AQ156" s="176" t="s">
        <v>825</v>
      </c>
      <c r="AR156" s="176"/>
      <c r="AS156" s="176"/>
      <c r="AT156" s="177" t="s">
        <v>825</v>
      </c>
    </row>
    <row r="157" spans="2:46" x14ac:dyDescent="0.25">
      <c r="B157" t="s">
        <v>199</v>
      </c>
      <c r="C157" t="s">
        <v>292</v>
      </c>
      <c r="D157" s="177" t="s">
        <v>470</v>
      </c>
      <c r="E157" s="177">
        <v>130</v>
      </c>
      <c r="F157" s="177">
        <v>126.1</v>
      </c>
      <c r="G157" s="177"/>
      <c r="H157" s="177"/>
      <c r="I157" s="177"/>
      <c r="J157" s="177"/>
      <c r="K157" s="177">
        <v>3200</v>
      </c>
      <c r="L157" s="177">
        <v>2880</v>
      </c>
      <c r="M157" s="177"/>
      <c r="N157" s="177"/>
      <c r="O157" s="177">
        <v>1000000</v>
      </c>
      <c r="P157" s="177">
        <v>1000000</v>
      </c>
      <c r="Q157" s="177">
        <v>20</v>
      </c>
      <c r="R157" s="177">
        <v>25</v>
      </c>
      <c r="S157" s="177">
        <v>0.9</v>
      </c>
      <c r="T157" s="177">
        <v>0.87</v>
      </c>
      <c r="U157" s="177" t="s">
        <v>830</v>
      </c>
      <c r="V157" s="177">
        <v>6500</v>
      </c>
      <c r="W157" s="177">
        <v>7042</v>
      </c>
      <c r="X157" s="177">
        <v>80</v>
      </c>
      <c r="Y157" s="177">
        <v>79</v>
      </c>
      <c r="Z157" s="177">
        <v>5</v>
      </c>
      <c r="AA157" s="177">
        <v>50000</v>
      </c>
      <c r="AB157" s="177" t="s">
        <v>943</v>
      </c>
      <c r="AC157" s="177" t="s">
        <v>944</v>
      </c>
      <c r="AD157" s="181">
        <v>360</v>
      </c>
      <c r="AE157" s="181">
        <v>135</v>
      </c>
      <c r="AF157" s="190" t="s">
        <v>825</v>
      </c>
      <c r="AG157" s="177" t="s">
        <v>825</v>
      </c>
      <c r="AH157" s="181" t="s">
        <v>825</v>
      </c>
      <c r="AI157" s="181" t="s">
        <v>825</v>
      </c>
      <c r="AJ157" s="190" t="s">
        <v>825</v>
      </c>
      <c r="AK157" s="177" t="s">
        <v>825</v>
      </c>
      <c r="AL157" s="181" t="s">
        <v>825</v>
      </c>
      <c r="AM157" s="181" t="s">
        <v>825</v>
      </c>
      <c r="AN157" s="189" t="s">
        <v>825</v>
      </c>
      <c r="AO157" s="177" t="s">
        <v>825</v>
      </c>
      <c r="AP157" s="176" t="s">
        <v>825</v>
      </c>
      <c r="AQ157" s="176" t="s">
        <v>825</v>
      </c>
      <c r="AR157" s="176"/>
      <c r="AS157" s="176"/>
      <c r="AT157" s="177" t="s">
        <v>825</v>
      </c>
    </row>
    <row r="158" spans="2:46" x14ac:dyDescent="0.25">
      <c r="B158" t="s">
        <v>199</v>
      </c>
      <c r="C158" s="177" t="s">
        <v>292</v>
      </c>
      <c r="D158" s="177" t="s">
        <v>480</v>
      </c>
      <c r="E158" s="177">
        <v>130</v>
      </c>
      <c r="F158" s="177">
        <v>126.1</v>
      </c>
      <c r="G158" s="177"/>
      <c r="H158" s="177"/>
      <c r="I158" s="177"/>
      <c r="J158" s="177"/>
      <c r="K158" s="177">
        <v>3200</v>
      </c>
      <c r="L158" s="177">
        <v>2880</v>
      </c>
      <c r="M158" s="177"/>
      <c r="N158" s="177"/>
      <c r="O158" s="177">
        <v>1000000</v>
      </c>
      <c r="P158" s="177">
        <v>1000000</v>
      </c>
      <c r="Q158" s="177">
        <v>20</v>
      </c>
      <c r="R158" s="177">
        <v>25</v>
      </c>
      <c r="S158" s="177">
        <v>0.9</v>
      </c>
      <c r="T158" s="177">
        <v>0.87</v>
      </c>
      <c r="U158" s="177" t="s">
        <v>830</v>
      </c>
      <c r="V158" s="177">
        <v>6500</v>
      </c>
      <c r="W158" s="177">
        <v>7042</v>
      </c>
      <c r="X158" s="177">
        <v>80</v>
      </c>
      <c r="Y158" s="177">
        <v>79</v>
      </c>
      <c r="Z158" s="177">
        <v>5</v>
      </c>
      <c r="AA158" s="177">
        <v>50000</v>
      </c>
      <c r="AB158" s="177" t="s">
        <v>943</v>
      </c>
      <c r="AC158" s="177" t="s">
        <v>944</v>
      </c>
      <c r="AD158" s="181">
        <v>360</v>
      </c>
      <c r="AE158" s="181">
        <v>135</v>
      </c>
      <c r="AF158" s="190" t="s">
        <v>825</v>
      </c>
      <c r="AG158" s="177" t="s">
        <v>825</v>
      </c>
      <c r="AH158" s="181" t="s">
        <v>825</v>
      </c>
      <c r="AI158" s="181" t="s">
        <v>825</v>
      </c>
      <c r="AJ158" s="190" t="s">
        <v>825</v>
      </c>
      <c r="AK158" s="177" t="s">
        <v>825</v>
      </c>
      <c r="AL158" s="181" t="s">
        <v>825</v>
      </c>
      <c r="AM158" s="181" t="s">
        <v>825</v>
      </c>
      <c r="AN158" s="189" t="s">
        <v>825</v>
      </c>
      <c r="AO158" s="177" t="s">
        <v>825</v>
      </c>
      <c r="AP158" s="176" t="s">
        <v>825</v>
      </c>
      <c r="AQ158" s="176" t="s">
        <v>825</v>
      </c>
      <c r="AR158" s="176"/>
      <c r="AS158" s="176"/>
      <c r="AT158" s="177" t="s">
        <v>825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232</vt:i4>
      </vt:variant>
    </vt:vector>
  </HeadingPairs>
  <TitlesOfParts>
    <vt:vector size="241" baseType="lpstr">
      <vt:lpstr>Reported Performance Table</vt:lpstr>
      <vt:lpstr>Field Adjustable Performance</vt:lpstr>
      <vt:lpstr>Components</vt:lpstr>
      <vt:lpstr>Solar Product Information</vt:lpstr>
      <vt:lpstr>Controls Options Table</vt:lpstr>
      <vt:lpstr>Master List</vt:lpstr>
      <vt:lpstr>Internal Data</vt:lpstr>
      <vt:lpstr>Version History</vt:lpstr>
      <vt:lpstr>Threshold Tables</vt:lpstr>
      <vt:lpstr>A1lampExternalDriverULTypeCLamps</vt:lpstr>
      <vt:lpstr>A1x4LuminairesforAmbientLightingofInteriorCommercialSpaces</vt:lpstr>
      <vt:lpstr>A2G11BaseReplacementLamps</vt:lpstr>
      <vt:lpstr>A2G11BaseReplacementLamps_GAFourPinBaseReplacementLampsForCFLs_Cat</vt:lpstr>
      <vt:lpstr>A2lampExternalDriverULTypeCLamps</vt:lpstr>
      <vt:lpstr>A2x2LuminairesforAmbientLightingofInteriorCommercialSpaces</vt:lpstr>
      <vt:lpstr>A2x4LuminairesforAmbientLightingofInteriorCommercialSpaces</vt:lpstr>
      <vt:lpstr>A3lampExternalDriverULTypeCLamps</vt:lpstr>
      <vt:lpstr>A4lampExternalDriverULTypeCLamps</vt:lpstr>
      <vt:lpstr>A6lampExternalDriverULTypeCLamps</vt:lpstr>
      <vt:lpstr>ArchitecturalFloodandSpotLuminaires</vt:lpstr>
      <vt:lpstr>Bollards</vt:lpstr>
      <vt:lpstr>BollardsURating</vt:lpstr>
      <vt:lpstr>CaseLighting</vt:lpstr>
      <vt:lpstr>CaseLighting_GAIndoorLuminaires_Cat</vt:lpstr>
      <vt:lpstr>'Version History'!Category</vt:lpstr>
      <vt:lpstr>Category</vt:lpstr>
      <vt:lpstr>Category_Trim</vt:lpstr>
      <vt:lpstr>'Version History'!Classification</vt:lpstr>
      <vt:lpstr>Classification</vt:lpstr>
      <vt:lpstr>'Version History'!Component_Type</vt:lpstr>
      <vt:lpstr>Component_Type</vt:lpstr>
      <vt:lpstr>'Version History'!Dimming_Capability_and_Range</vt:lpstr>
      <vt:lpstr>Dimming_Capability_and_Range</vt:lpstr>
      <vt:lpstr>DirectLinearAmbientLuminaires</vt:lpstr>
      <vt:lpstr>DisplayCaseLuminaires</vt:lpstr>
      <vt:lpstr>DualModeInternalDriverULTypeAandTypeB</vt:lpstr>
      <vt:lpstr>'Version History'!FALD_Type</vt:lpstr>
      <vt:lpstr>FALD_Type</vt:lpstr>
      <vt:lpstr>FourPinBaseReplacementLampsForCFLs_Cat</vt:lpstr>
      <vt:lpstr>FuelPumpCanopyLuminaires</vt:lpstr>
      <vt:lpstr>FuelPumpCanopyURating</vt:lpstr>
      <vt:lpstr>'Version History'!General_Application</vt:lpstr>
      <vt:lpstr>General_Application</vt:lpstr>
      <vt:lpstr>General_Application_Trim</vt:lpstr>
      <vt:lpstr>HazardousEnvironmentAreaLuminaire</vt:lpstr>
      <vt:lpstr>HighBay</vt:lpstr>
      <vt:lpstr>HighBay_GAIndoorLuminaires_Cat</vt:lpstr>
      <vt:lpstr>HighBay_GAIndoorRetrofitKit_Cat</vt:lpstr>
      <vt:lpstr>HighBay_GAMogulE39ScrewBaseReplacementsforHIDLamps_Cat</vt:lpstr>
      <vt:lpstr>HighBayAisleLuminaires</vt:lpstr>
      <vt:lpstr>HighBayLuminairesforCommercialandIndustrialBuildings</vt:lpstr>
      <vt:lpstr>HighOutput</vt:lpstr>
      <vt:lpstr>HighOutput_GAMogulE39ScrewBaseReplacementsforHIDLamps_Cat</vt:lpstr>
      <vt:lpstr>HighOutput_GAOutdoorLuminaires_Cat</vt:lpstr>
      <vt:lpstr>HighOutput_GAOutdoorRetrofitKit_Cat</vt:lpstr>
      <vt:lpstr>HighOutput_GASolarPoweredOutdoorLuminaires_Cat</vt:lpstr>
      <vt:lpstr>HorizontallyMountedLamps</vt:lpstr>
      <vt:lpstr>HorizontallyMountedLamps_GAFourPinBaseReplacementLampsForCFLs_Cat</vt:lpstr>
      <vt:lpstr>HorizontalRefrigeratedCaseLuminaires</vt:lpstr>
      <vt:lpstr>IES_List</vt:lpstr>
      <vt:lpstr>IESDISTRIBUTIONTYPE</vt:lpstr>
      <vt:lpstr>IndoorLuminaires_Cat</vt:lpstr>
      <vt:lpstr>IndoorRetrofitKit_Cat</vt:lpstr>
      <vt:lpstr>Integral_Control_Capability_Full_List</vt:lpstr>
      <vt:lpstr>IntegratedRetrofitKitsfor1x4Luminaires</vt:lpstr>
      <vt:lpstr>IntegratedRetrofitKitsfor2x2Luminaires</vt:lpstr>
      <vt:lpstr>IntegratedRetrofitKitsfor2x4Luminaires</vt:lpstr>
      <vt:lpstr>InteriorDirectional</vt:lpstr>
      <vt:lpstr>InteriorDirectional_GAIndoorLuminaires_Cat</vt:lpstr>
      <vt:lpstr>InternalDriverLineVoltageULTypeBLamps</vt:lpstr>
      <vt:lpstr>LandscapeAccentFloodandSpotLuminaires</vt:lpstr>
      <vt:lpstr>LinearAmbient</vt:lpstr>
      <vt:lpstr>LinearAmbient_GAIndoorLuminaires_Cat</vt:lpstr>
      <vt:lpstr>LinearAmbient_GAIndoorRetrofitKit_Cat</vt:lpstr>
      <vt:lpstr>LinearAmbientLuminaireswIndirectcomponent</vt:lpstr>
      <vt:lpstr>LinearReplacementLamp_Cat</vt:lpstr>
      <vt:lpstr>LinearRetrofitKitsfor1x4Luminaires</vt:lpstr>
      <vt:lpstr>LinearRetrofitKitsfor2x2Luminaires</vt:lpstr>
      <vt:lpstr>LinearRetrofitKitsfor2x4Luminaires</vt:lpstr>
      <vt:lpstr>LowBay</vt:lpstr>
      <vt:lpstr>LowBay_GAIndoorLuminaires_Cat</vt:lpstr>
      <vt:lpstr>LowBay_GAIndoorRetrofitKit_Cat</vt:lpstr>
      <vt:lpstr>LowBay_GAMogulE39ScrewBaseReplacementsforHIDLamps_Cat</vt:lpstr>
      <vt:lpstr>LowBayLuminairesforCommercialandIndustrialBuildings</vt:lpstr>
      <vt:lpstr>LowOutput</vt:lpstr>
      <vt:lpstr>LowOutput_GAMogulE39ScrewBaseReplacementsforHIDLamps_Cat</vt:lpstr>
      <vt:lpstr>LowOutput_GAOutdoorLuminaires_Cat</vt:lpstr>
      <vt:lpstr>LowOutput_GAOutdoorRetrofitKit_Cat</vt:lpstr>
      <vt:lpstr>LowOutput_GASolarPoweredOutdoorLuminaires_Cat</vt:lpstr>
      <vt:lpstr>LUNA_CCT</vt:lpstr>
      <vt:lpstr>LUNA_Dimming</vt:lpstr>
      <vt:lpstr>LUNA_eligible</vt:lpstr>
      <vt:lpstr>MediumScrewBaseE26E27ReplacementforHIDLamps_Cat</vt:lpstr>
      <vt:lpstr>MidOutput</vt:lpstr>
      <vt:lpstr>MidOutput_GAMogulE39ScrewBaseReplacementsforHIDLamps_Cat</vt:lpstr>
      <vt:lpstr>MidOutput_GAOutdoorLuminaires_Cat</vt:lpstr>
      <vt:lpstr>MidOutput_GAOutdoorRetrofitKit_Cat</vt:lpstr>
      <vt:lpstr>MidOutput_GASolarPoweredOutdoorLuminaires_Cat</vt:lpstr>
      <vt:lpstr>MogulE39ScrewBaseReplacementsforHIDLamps_Cat</vt:lpstr>
      <vt:lpstr>'Version History'!NEMA_Beam_Spread</vt:lpstr>
      <vt:lpstr>NEMA_Beam_Spread</vt:lpstr>
      <vt:lpstr>NEMA_List</vt:lpstr>
      <vt:lpstr>NEMAFLOODTYPE</vt:lpstr>
      <vt:lpstr>No</vt:lpstr>
      <vt:lpstr>OmnidirectionalDirectionalLamps_GAMediumScrewBaseE26E27ReplacementforHIDLamps_Cat</vt:lpstr>
      <vt:lpstr>OmnidirectionalDirectionalLamps_GAMogulE39ScrewBaseReplacementsforHIDLamps_Cat</vt:lpstr>
      <vt:lpstr>Outdoor_CCT</vt:lpstr>
      <vt:lpstr>OutdoorFullCutoffWallMountedAreaLuminaires</vt:lpstr>
      <vt:lpstr>OutdoorFullCutoffWallMountedAreaURating</vt:lpstr>
      <vt:lpstr>OutdoorLuminaires_Cat</vt:lpstr>
      <vt:lpstr>OutdoorNonCutoffandSemiCutoffWallMountedAreaLuminaires</vt:lpstr>
      <vt:lpstr>OutdoorPoleArmMountedAreaandRoadwayLuminaires</vt:lpstr>
      <vt:lpstr>OutdoorPoleArmMountedAreaAndRoadwayURating</vt:lpstr>
      <vt:lpstr>OutdoorPoleArmMountedDecorativeLuminaires</vt:lpstr>
      <vt:lpstr>OutdoorPoleArmMountedDecorativeURating</vt:lpstr>
      <vt:lpstr>OutdoorRetrofitKit_Cat</vt:lpstr>
      <vt:lpstr>ParkingGarageLuminaires</vt:lpstr>
      <vt:lpstr>PleaseSelectFromDropDown_Cat</vt:lpstr>
      <vt:lpstr>Premium_CCT</vt:lpstr>
      <vt:lpstr>Premium_LUNA_CCT</vt:lpstr>
      <vt:lpstr>Premium_Outdoor_CCT</vt:lpstr>
      <vt:lpstr>Premium_Sports_and_Fuel_Pump_CCT</vt:lpstr>
      <vt:lpstr>PUD</vt:lpstr>
      <vt:lpstr>PUD_Trim</vt:lpstr>
      <vt:lpstr>ReplacementLampsforFuelPumpCanopyLuminairesTypeB</vt:lpstr>
      <vt:lpstr>ReplacementLampsforFuelPumpCanopyLuminairesTypeC</vt:lpstr>
      <vt:lpstr>ReplacementLampsforHighBayLuminairesTypeB</vt:lpstr>
      <vt:lpstr>ReplacementLampsforHighBayLuminairesTypeC</vt:lpstr>
      <vt:lpstr>ReplacementLampsforLowBayLuminairesTypeB</vt:lpstr>
      <vt:lpstr>ReplacementLampsforLowBayLuminairesTypeC</vt:lpstr>
      <vt:lpstr>ReplacementLampsforOutdoorFullCutoffWallMountedAreaLuminairesTypeB</vt:lpstr>
      <vt:lpstr>ReplacementLampsforOutdoorFullCutoffWallMountedAreaLuminairesTypeC</vt:lpstr>
      <vt:lpstr>ReplacementLampsforOutdoorPoleArmMountedAreaandRoadwayLuminairesTypeB</vt:lpstr>
      <vt:lpstr>ReplacementLampsforOutdoorPoleArmMountedAreaandRoadwayLuminairesTypeC</vt:lpstr>
      <vt:lpstr>ReplacementLampsforOutdoorPoleArmMountedDecorativeLuminairesTypeB</vt:lpstr>
      <vt:lpstr>ReplacementLampsforOutdoorPoleArmMountedDecorativeLuminairesTypeC</vt:lpstr>
      <vt:lpstr>ReplacementLampsforParkingGarageLuminairesTypeB</vt:lpstr>
      <vt:lpstr>ReplacementLampsforParkingGarageLuminairesTypeC</vt:lpstr>
      <vt:lpstr>ReplacementLampsPlugandPlayULTypeA</vt:lpstr>
      <vt:lpstr>'Version History'!Reported_BUG</vt:lpstr>
      <vt:lpstr>Reported_BUG</vt:lpstr>
      <vt:lpstr>'Version History'!Reported_CCT</vt:lpstr>
      <vt:lpstr>Reported_CCT</vt:lpstr>
      <vt:lpstr>RetrofitKitsforDirectLinearAmbientLuminaires</vt:lpstr>
      <vt:lpstr>RetrofitKitsforFuelPumpCanopyLuminaires</vt:lpstr>
      <vt:lpstr>RetrofitKitsforHighBayLuminairesforCommercialandIndustrialBuildings</vt:lpstr>
      <vt:lpstr>RetrofitKitsforLargeOutdoorPoleArmMountedAreaandRoadwayLuminaires</vt:lpstr>
      <vt:lpstr>RetrofitKitsforLowBayLuminairesforCommercialandIndustrialBuildings</vt:lpstr>
      <vt:lpstr>RetrofitKitsforOutdoorFullCutoffWallMountedAreaLuminaires</vt:lpstr>
      <vt:lpstr>RetrofitKitsforOutdoorPoleArmMountedAreaandRoadwayLuminaires</vt:lpstr>
      <vt:lpstr>RetrofitKitsforOutdoorPoleArmMountedDecorativeLuminaires</vt:lpstr>
      <vt:lpstr>RetrofitKitsforParkingGarageLuminaires</vt:lpstr>
      <vt:lpstr>Sensor_Receptacle_Standard_LUNA</vt:lpstr>
      <vt:lpstr>Sensor_Type_Full_List</vt:lpstr>
      <vt:lpstr>Solar_Powered_Outdoor_Luminaires</vt:lpstr>
      <vt:lpstr>SolarPoweredOutdoorLuminaires_Cat</vt:lpstr>
      <vt:lpstr>Specialty1x1LuminairesforAmbientLightingofInteriorCommercialSpaces</vt:lpstr>
      <vt:lpstr>Specialty1x2LuminairesforAmbientLightingofInteriorCommercialSpaces</vt:lpstr>
      <vt:lpstr>SpecialtyCanopyLighting</vt:lpstr>
      <vt:lpstr>SpecialtyCanopyLightingURating</vt:lpstr>
      <vt:lpstr>SpecialtyDirectIndirectWallWash</vt:lpstr>
      <vt:lpstr>SpecialtyDirectionalFuelPumpCanopyLuminaires</vt:lpstr>
      <vt:lpstr>SpecialtyDirectionalFuelPumpCanopyURating</vt:lpstr>
      <vt:lpstr>SpecialtyDirectLinearAmbientLuminairesWiderthan12inches</vt:lpstr>
      <vt:lpstr>SpecialtyDoubleWallWash</vt:lpstr>
      <vt:lpstr>SpecialtyHazardous1x4LuminairesforAmbientLightingofInteriorCommercialSpaces</vt:lpstr>
      <vt:lpstr>SpecialtyHazardous2x2LuminairesforAmbientLightingofInteriorCommercialSpaces</vt:lpstr>
      <vt:lpstr>SpecialtyHazardous2x4LuminairesforAmbientLightingofInteriorCommercialSpaces</vt:lpstr>
      <vt:lpstr>SpecialtyHazardousAreaLighting</vt:lpstr>
      <vt:lpstr>SpecialtyHazardousAreaURating</vt:lpstr>
      <vt:lpstr>SpecialtyHazardousDirectLinearAmbientLuminaires</vt:lpstr>
      <vt:lpstr>SpecialtyHazardousEnvironmentHighBay</vt:lpstr>
      <vt:lpstr>SpecialtyHazardousEnvironmentLowBay</vt:lpstr>
      <vt:lpstr>SpecialtyHazardousFloodandSpotLuminaires</vt:lpstr>
      <vt:lpstr>SpecialtyHazardousOutdoorPoleArmMountedAreaandRoadwayLuminaires</vt:lpstr>
      <vt:lpstr>SpecialtyHazardousOutdoorPoleArmMountedAreaAndRoadwayURating</vt:lpstr>
      <vt:lpstr>SpecialtyHazardousWallMountedLuminaire</vt:lpstr>
      <vt:lpstr>SpecialtyHazardousWallMountedURating</vt:lpstr>
      <vt:lpstr>SpecialtyHighBayIndirectComponent</vt:lpstr>
      <vt:lpstr>SpecialtyIndirectFuelPumpCanopy</vt:lpstr>
      <vt:lpstr>SpecialtyIndirectHighBay</vt:lpstr>
      <vt:lpstr>SpecialtyIndirectLowBay</vt:lpstr>
      <vt:lpstr>SpecialtyIndoorFlood</vt:lpstr>
      <vt:lpstr>SpecialtyLowBayIndirectComponent</vt:lpstr>
      <vt:lpstr>SpecialtyMetricTroffer</vt:lpstr>
      <vt:lpstr>SpecialtyNatatoriumLighting</vt:lpstr>
      <vt:lpstr>SpecialtyNonCutoffWallPack</vt:lpstr>
      <vt:lpstr>SpecialtyOther</vt:lpstr>
      <vt:lpstr>SpecialtySoffitLighting</vt:lpstr>
      <vt:lpstr>SpecialtySpecialtyDimensionTroffers</vt:lpstr>
      <vt:lpstr>SpecialtySpecialtyFlood</vt:lpstr>
      <vt:lpstr>SpecialtySportsFlood</vt:lpstr>
      <vt:lpstr>SpecialtyTransportation</vt:lpstr>
      <vt:lpstr>SpecialtyTransportationURating</vt:lpstr>
      <vt:lpstr>SpecialtyTunnelLighting</vt:lpstr>
      <vt:lpstr>SpecialtyWallGrazingSlicing</vt:lpstr>
      <vt:lpstr>Sports_and_Fuel_Pump_CCT</vt:lpstr>
      <vt:lpstr>StairwellandPassagewayLuminaires</vt:lpstr>
      <vt:lpstr>Standard_Only</vt:lpstr>
      <vt:lpstr>Standard_PUDs</vt:lpstr>
      <vt:lpstr>T5FourFoot</vt:lpstr>
      <vt:lpstr>T5FourFoot_GALinearReplacementLamp_Cat</vt:lpstr>
      <vt:lpstr>T5HOFourFoot</vt:lpstr>
      <vt:lpstr>T5HOFourFoot_GALinearReplacementLamp_Cat</vt:lpstr>
      <vt:lpstr>T8EightFoot</vt:lpstr>
      <vt:lpstr>T8EightFoot_GALinearReplacementLamp_Cat</vt:lpstr>
      <vt:lpstr>T8FourFoot</vt:lpstr>
      <vt:lpstr>T8FourFoot_GALinearReplacementLamp_Cat</vt:lpstr>
      <vt:lpstr>T8ThreeFoot</vt:lpstr>
      <vt:lpstr>T8ThreeFoot_GALinearReplacementLamp_Cat</vt:lpstr>
      <vt:lpstr>T8TwoFoot</vt:lpstr>
      <vt:lpstr>T8TwoFoot_GALinearReplacementLamp_Cat</vt:lpstr>
      <vt:lpstr>TrackorMonoPointDirectionalLuminaires</vt:lpstr>
      <vt:lpstr>Troffer</vt:lpstr>
      <vt:lpstr>Troffer_GAIndoorLuminaires_Cat</vt:lpstr>
      <vt:lpstr>Troffer_GAIndoorRetrofitKit_Cat</vt:lpstr>
      <vt:lpstr>TurtleLightingZeroUplightBollard</vt:lpstr>
      <vt:lpstr>TurtleLightingZeroUplightPoleArmMountedAreaandRoadwayURating</vt:lpstr>
      <vt:lpstr>TurtleLightingZeroUplightWallMountedAreaURating</vt:lpstr>
      <vt:lpstr>UBendReplacementLamps</vt:lpstr>
      <vt:lpstr>UBendReplacementLamps_GALinearReplacementLamp_Cat</vt:lpstr>
      <vt:lpstr>'Version History'!UGR_Bin</vt:lpstr>
      <vt:lpstr>UGR_Bin</vt:lpstr>
      <vt:lpstr>'Version History'!Version_History_Change_Type</vt:lpstr>
      <vt:lpstr>Version_History_Change_Type</vt:lpstr>
      <vt:lpstr>VerticallyMountedLamps</vt:lpstr>
      <vt:lpstr>VerticallyMountedLamps_GAFourPinBaseReplacementLampsForCFLs_Cat</vt:lpstr>
      <vt:lpstr>VerticalRefrigeratedCaseLuminaires</vt:lpstr>
      <vt:lpstr>VeryHighOutput</vt:lpstr>
      <vt:lpstr>VeryHighOutput_GAMogulE39ScrewBaseReplacementsforHIDLamps_Cat</vt:lpstr>
      <vt:lpstr>VeryHighOutput_GAOutdoorLuminaires_Cat</vt:lpstr>
      <vt:lpstr>VeryHighOutput_GAOutdoorRetrofitKit_Cat</vt:lpstr>
      <vt:lpstr>VeryHighOutput_GASolarPoweredOutdoorLuminaires_Cat</vt:lpstr>
      <vt:lpstr>WallWashLuminaires</vt:lpstr>
      <vt:lpstr>'Version History'!Wired_Communication_Protocol</vt:lpstr>
      <vt:lpstr>Wired_Communication_Protocol</vt:lpstr>
      <vt:lpstr>'Version History'!Wireless_Communication_Protocol</vt:lpstr>
      <vt:lpstr>Wireless_Communication_Protocol</vt:lpstr>
      <vt:lpstr>Yes</vt:lpstr>
      <vt:lpstr>'Version History'!Yes_No</vt:lpstr>
      <vt:lpstr>Yes_No</vt:lpstr>
    </vt:vector>
  </TitlesOfParts>
  <Manager/>
  <Company>DRINTL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Haibi Lu</dc:creator>
  <cp:keywords/>
  <dc:description/>
  <cp:lastModifiedBy>Erin Walling</cp:lastModifiedBy>
  <cp:revision/>
  <dcterms:created xsi:type="dcterms:W3CDTF">2012-07-13T12:39:39Z</dcterms:created>
  <dcterms:modified xsi:type="dcterms:W3CDTF">2026-01-03T16:40:32Z</dcterms:modified>
  <cp:category/>
  <cp:contentStatus/>
</cp:coreProperties>
</file>